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51857\Desktop\study\TXF\策略檢視\"/>
    </mc:Choice>
  </mc:AlternateContent>
  <xr:revisionPtr revIDLastSave="0" documentId="13_ncr:1_{E9150EEC-B3D0-44FB-ACC8-D9558D8CCAEA}" xr6:coauthVersionLast="47" xr6:coauthVersionMax="47" xr10:uidLastSave="{00000000-0000-0000-0000-000000000000}"/>
  <bookViews>
    <workbookView xWindow="5220" yWindow="3285" windowWidth="22770" windowHeight="13620" firstSheet="6" activeTab="10" xr2:uid="{00000000-000D-0000-FFFF-FFFF00000000}"/>
  </bookViews>
  <sheets>
    <sheet name="CMoney_TXF" sheetId="35" r:id="rId1"/>
    <sheet name="級距" sheetId="1" r:id="rId2"/>
    <sheet name="綜合_回測" sheetId="25" r:id="rId3"/>
    <sheet name="週期分析" sheetId="36" r:id="rId4"/>
    <sheet name="TXF0007 Strategy" sheetId="37" r:id="rId5"/>
    <sheet name="Dual Thrust Strategy" sheetId="26" r:id="rId6"/>
    <sheet name="Break Through Price Strategy" sheetId="27" r:id="rId7"/>
    <sheet name="BBI Strategy" sheetId="29" r:id="rId8"/>
    <sheet name="Cloud Strategy" sheetId="30" r:id="rId9"/>
    <sheet name="DMI Strategy" sheetId="31" r:id="rId10"/>
    <sheet name="RVI Strategy" sheetId="32" r:id="rId11"/>
  </sheets>
  <externalReferences>
    <externalReference r:id="rId12"/>
    <externalReference r:id="rId13"/>
    <externalReference r:id="rId14"/>
  </externalReferences>
  <definedNames>
    <definedName name="AUpdate">1</definedName>
    <definedName name="BUpdate">1</definedName>
    <definedName name="GUpdate">0</definedName>
    <definedName name="TUpdate">1</definedName>
    <definedName name="期間">週期分析!$A$2:$A$1750</definedName>
    <definedName name="綜合損益">週期分析!$B$2:$B$1750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25" l="1"/>
  <c r="H5" i="25"/>
  <c r="H6" i="25"/>
  <c r="H7" i="25"/>
  <c r="B6" i="36" s="1"/>
  <c r="H8" i="25"/>
  <c r="H9" i="25"/>
  <c r="H10" i="25"/>
  <c r="B9" i="36" s="1"/>
  <c r="H11" i="25"/>
  <c r="B10" i="36" s="1"/>
  <c r="G59" i="36" s="1" a="1"/>
  <c r="G59" i="36" s="1"/>
  <c r="H12" i="25"/>
  <c r="B11" i="36" s="1"/>
  <c r="H13" i="25"/>
  <c r="B12" i="36" s="1"/>
  <c r="H14" i="25"/>
  <c r="B13" i="36" s="1"/>
  <c r="H15" i="25"/>
  <c r="H16" i="25"/>
  <c r="H17" i="25"/>
  <c r="H18" i="25"/>
  <c r="H19" i="25"/>
  <c r="B18" i="36" s="1"/>
  <c r="H20" i="25"/>
  <c r="H21" i="25"/>
  <c r="H22" i="25"/>
  <c r="B21" i="36" s="1"/>
  <c r="H23" i="25"/>
  <c r="H24" i="25"/>
  <c r="B23" i="36" s="1"/>
  <c r="H25" i="25"/>
  <c r="B24" i="36" s="1"/>
  <c r="H26" i="25"/>
  <c r="H27" i="25"/>
  <c r="H28" i="25"/>
  <c r="H29" i="25"/>
  <c r="H30" i="25"/>
  <c r="H31" i="25"/>
  <c r="B30" i="36" s="1"/>
  <c r="H32" i="25"/>
  <c r="H33" i="25"/>
  <c r="H34" i="25"/>
  <c r="B33" i="36" s="1"/>
  <c r="H35" i="25"/>
  <c r="B34" i="36" s="1"/>
  <c r="H36" i="25"/>
  <c r="B35" i="36" s="1"/>
  <c r="H37" i="25"/>
  <c r="B36" i="36" s="1"/>
  <c r="H38" i="25"/>
  <c r="H39" i="25"/>
  <c r="H40" i="25"/>
  <c r="H41" i="25"/>
  <c r="H42" i="25"/>
  <c r="H43" i="25"/>
  <c r="B42" i="36" s="1"/>
  <c r="H44" i="25"/>
  <c r="H45" i="25"/>
  <c r="H46" i="25"/>
  <c r="B45" i="36" s="1"/>
  <c r="H47" i="25"/>
  <c r="B46" i="36" s="1"/>
  <c r="H48" i="25"/>
  <c r="B47" i="36" s="1"/>
  <c r="H49" i="25"/>
  <c r="B48" i="36" s="1"/>
  <c r="H50" i="25"/>
  <c r="B49" i="36" s="1"/>
  <c r="H51" i="25"/>
  <c r="H52" i="25"/>
  <c r="H53" i="25"/>
  <c r="H54" i="25"/>
  <c r="H55" i="25"/>
  <c r="B54" i="36" s="1"/>
  <c r="H56" i="25"/>
  <c r="H57" i="25"/>
  <c r="H58" i="25"/>
  <c r="B57" i="36" s="1"/>
  <c r="H59" i="25"/>
  <c r="H60" i="25"/>
  <c r="B59" i="36" s="1"/>
  <c r="H61" i="25"/>
  <c r="B60" i="36" s="1"/>
  <c r="H62" i="25"/>
  <c r="H63" i="25"/>
  <c r="H64" i="25"/>
  <c r="H65" i="25"/>
  <c r="H66" i="25"/>
  <c r="H67" i="25"/>
  <c r="B66" i="36" s="1"/>
  <c r="H68" i="25"/>
  <c r="H69" i="25"/>
  <c r="H70" i="25"/>
  <c r="B69" i="36" s="1"/>
  <c r="H71" i="25"/>
  <c r="B70" i="36" s="1"/>
  <c r="H72" i="25"/>
  <c r="B71" i="36" s="1"/>
  <c r="H73" i="25"/>
  <c r="B72" i="36" s="1"/>
  <c r="H74" i="25"/>
  <c r="H75" i="25"/>
  <c r="H76" i="25"/>
  <c r="H77" i="25"/>
  <c r="H78" i="25"/>
  <c r="H79" i="25"/>
  <c r="B78" i="36" s="1"/>
  <c r="H80" i="25"/>
  <c r="H81" i="25"/>
  <c r="H82" i="25"/>
  <c r="B81" i="36" s="1"/>
  <c r="H83" i="25"/>
  <c r="B82" i="36" s="1"/>
  <c r="H84" i="25"/>
  <c r="B83" i="36" s="1"/>
  <c r="H85" i="25"/>
  <c r="B84" i="36" s="1"/>
  <c r="H86" i="25"/>
  <c r="B85" i="36" s="1"/>
  <c r="H87" i="25"/>
  <c r="H88" i="25"/>
  <c r="H89" i="25"/>
  <c r="H90" i="25"/>
  <c r="H91" i="25"/>
  <c r="B90" i="36" s="1"/>
  <c r="H92" i="25"/>
  <c r="H93" i="25"/>
  <c r="H94" i="25"/>
  <c r="B93" i="36" s="1"/>
  <c r="H95" i="25"/>
  <c r="H96" i="25"/>
  <c r="B95" i="36" s="1"/>
  <c r="H97" i="25"/>
  <c r="B96" i="36" s="1"/>
  <c r="H98" i="25"/>
  <c r="H99" i="25"/>
  <c r="H100" i="25"/>
  <c r="H101" i="25"/>
  <c r="H102" i="25"/>
  <c r="H103" i="25"/>
  <c r="B102" i="36" s="1"/>
  <c r="H104" i="25"/>
  <c r="H105" i="25"/>
  <c r="H106" i="25"/>
  <c r="B105" i="36" s="1"/>
  <c r="H107" i="25"/>
  <c r="B106" i="36" s="1"/>
  <c r="H108" i="25"/>
  <c r="B107" i="36" s="1"/>
  <c r="H109" i="25"/>
  <c r="B108" i="36" s="1"/>
  <c r="H110" i="25"/>
  <c r="H111" i="25"/>
  <c r="H112" i="25"/>
  <c r="H113" i="25"/>
  <c r="H114" i="25"/>
  <c r="H115" i="25"/>
  <c r="B114" i="36" s="1"/>
  <c r="H116" i="25"/>
  <c r="H117" i="25"/>
  <c r="H118" i="25"/>
  <c r="B117" i="36" s="1"/>
  <c r="H119" i="25"/>
  <c r="B118" i="36" s="1"/>
  <c r="H120" i="25"/>
  <c r="B119" i="36" s="1"/>
  <c r="H121" i="25"/>
  <c r="B120" i="36" s="1"/>
  <c r="H122" i="25"/>
  <c r="B121" i="36" s="1"/>
  <c r="H123" i="25"/>
  <c r="H124" i="25"/>
  <c r="H125" i="25"/>
  <c r="H126" i="25"/>
  <c r="H127" i="25"/>
  <c r="B126" i="36" s="1"/>
  <c r="H128" i="25"/>
  <c r="H129" i="25"/>
  <c r="H130" i="25"/>
  <c r="B129" i="36" s="1"/>
  <c r="H131" i="25"/>
  <c r="H132" i="25"/>
  <c r="B131" i="36" s="1"/>
  <c r="H133" i="25"/>
  <c r="B132" i="36" s="1"/>
  <c r="H134" i="25"/>
  <c r="H135" i="25"/>
  <c r="H136" i="25"/>
  <c r="H137" i="25"/>
  <c r="H138" i="25"/>
  <c r="H139" i="25"/>
  <c r="B138" i="36" s="1"/>
  <c r="H140" i="25"/>
  <c r="H141" i="25"/>
  <c r="H142" i="25"/>
  <c r="B141" i="36" s="1"/>
  <c r="H143" i="25"/>
  <c r="B142" i="36" s="1"/>
  <c r="H144" i="25"/>
  <c r="B143" i="36" s="1"/>
  <c r="H145" i="25"/>
  <c r="B144" i="36" s="1"/>
  <c r="H146" i="25"/>
  <c r="H147" i="25"/>
  <c r="H148" i="25"/>
  <c r="H149" i="25"/>
  <c r="H150" i="25"/>
  <c r="H151" i="25"/>
  <c r="B150" i="36" s="1"/>
  <c r="H152" i="25"/>
  <c r="H153" i="25"/>
  <c r="H154" i="25"/>
  <c r="B153" i="36" s="1"/>
  <c r="H155" i="25"/>
  <c r="B154" i="36" s="1"/>
  <c r="H156" i="25"/>
  <c r="B155" i="36" s="1"/>
  <c r="H157" i="25"/>
  <c r="B156" i="36" s="1"/>
  <c r="H158" i="25"/>
  <c r="B157" i="36" s="1"/>
  <c r="H159" i="25"/>
  <c r="H160" i="25"/>
  <c r="H161" i="25"/>
  <c r="H162" i="25"/>
  <c r="H163" i="25"/>
  <c r="B162" i="36" s="1"/>
  <c r="H164" i="25"/>
  <c r="H165" i="25"/>
  <c r="H166" i="25"/>
  <c r="B165" i="36" s="1"/>
  <c r="H167" i="25"/>
  <c r="H168" i="25"/>
  <c r="B167" i="36" s="1"/>
  <c r="H169" i="25"/>
  <c r="B168" i="36" s="1"/>
  <c r="H170" i="25"/>
  <c r="H171" i="25"/>
  <c r="H172" i="25"/>
  <c r="H173" i="25"/>
  <c r="H174" i="25"/>
  <c r="H175" i="25"/>
  <c r="B174" i="36" s="1"/>
  <c r="H176" i="25"/>
  <c r="H177" i="25"/>
  <c r="H178" i="25"/>
  <c r="B177" i="36" s="1"/>
  <c r="H179" i="25"/>
  <c r="B178" i="36" s="1"/>
  <c r="H180" i="25"/>
  <c r="B179" i="36" s="1"/>
  <c r="H181" i="25"/>
  <c r="B180" i="36" s="1"/>
  <c r="H182" i="25"/>
  <c r="H183" i="25"/>
  <c r="H184" i="25"/>
  <c r="H185" i="25"/>
  <c r="H186" i="25"/>
  <c r="H187" i="25"/>
  <c r="B186" i="36" s="1"/>
  <c r="H188" i="25"/>
  <c r="H189" i="25"/>
  <c r="H190" i="25"/>
  <c r="B189" i="36" s="1"/>
  <c r="H191" i="25"/>
  <c r="B190" i="36" s="1"/>
  <c r="H192" i="25"/>
  <c r="B191" i="36" s="1"/>
  <c r="H193" i="25"/>
  <c r="B192" i="36" s="1"/>
  <c r="H194" i="25"/>
  <c r="B193" i="36" s="1"/>
  <c r="H195" i="25"/>
  <c r="H196" i="25"/>
  <c r="H197" i="25"/>
  <c r="H198" i="25"/>
  <c r="H199" i="25"/>
  <c r="B198" i="36" s="1"/>
  <c r="H200" i="25"/>
  <c r="H201" i="25"/>
  <c r="H202" i="25"/>
  <c r="B201" i="36" s="1"/>
  <c r="H203" i="25"/>
  <c r="H204" i="25"/>
  <c r="B203" i="36" s="1"/>
  <c r="H205" i="25"/>
  <c r="B204" i="36" s="1"/>
  <c r="H206" i="25"/>
  <c r="H207" i="25"/>
  <c r="H208" i="25"/>
  <c r="H209" i="25"/>
  <c r="H210" i="25"/>
  <c r="H211" i="25"/>
  <c r="B210" i="36" s="1"/>
  <c r="H212" i="25"/>
  <c r="H213" i="25"/>
  <c r="H214" i="25"/>
  <c r="B213" i="36" s="1"/>
  <c r="H215" i="25"/>
  <c r="B214" i="36" s="1"/>
  <c r="H216" i="25"/>
  <c r="B215" i="36" s="1"/>
  <c r="H217" i="25"/>
  <c r="B216" i="36" s="1"/>
  <c r="H218" i="25"/>
  <c r="H219" i="25"/>
  <c r="H220" i="25"/>
  <c r="H221" i="25"/>
  <c r="H222" i="25"/>
  <c r="H223" i="25"/>
  <c r="B222" i="36" s="1"/>
  <c r="H224" i="25"/>
  <c r="H225" i="25"/>
  <c r="H226" i="25"/>
  <c r="B225" i="36" s="1"/>
  <c r="H227" i="25"/>
  <c r="B226" i="36" s="1"/>
  <c r="H228" i="25"/>
  <c r="B227" i="36" s="1"/>
  <c r="H229" i="25"/>
  <c r="B228" i="36" s="1"/>
  <c r="H230" i="25"/>
  <c r="B229" i="36" s="1"/>
  <c r="H231" i="25"/>
  <c r="H232" i="25"/>
  <c r="H233" i="25"/>
  <c r="H234" i="25"/>
  <c r="H235" i="25"/>
  <c r="B234" i="36" s="1"/>
  <c r="H236" i="25"/>
  <c r="H237" i="25"/>
  <c r="H238" i="25"/>
  <c r="B237" i="36" s="1"/>
  <c r="H239" i="25"/>
  <c r="H240" i="25"/>
  <c r="B239" i="36" s="1"/>
  <c r="H241" i="25"/>
  <c r="B240" i="36" s="1"/>
  <c r="H242" i="25"/>
  <c r="H243" i="25"/>
  <c r="H244" i="25"/>
  <c r="H245" i="25"/>
  <c r="H246" i="25"/>
  <c r="H247" i="25"/>
  <c r="B246" i="36" s="1"/>
  <c r="H248" i="25"/>
  <c r="H249" i="25"/>
  <c r="H250" i="25"/>
  <c r="B249" i="36" s="1"/>
  <c r="H251" i="25"/>
  <c r="B250" i="36" s="1"/>
  <c r="H252" i="25"/>
  <c r="B251" i="36" s="1"/>
  <c r="H253" i="25"/>
  <c r="B252" i="36" s="1"/>
  <c r="H254" i="25"/>
  <c r="H255" i="25"/>
  <c r="H256" i="25"/>
  <c r="H257" i="25"/>
  <c r="H258" i="25"/>
  <c r="H259" i="25"/>
  <c r="B258" i="36" s="1"/>
  <c r="H260" i="25"/>
  <c r="H261" i="25"/>
  <c r="H262" i="25"/>
  <c r="B261" i="36" s="1"/>
  <c r="H263" i="25"/>
  <c r="B262" i="36" s="1"/>
  <c r="H264" i="25"/>
  <c r="B263" i="36" s="1"/>
  <c r="H265" i="25"/>
  <c r="B264" i="36" s="1"/>
  <c r="H266" i="25"/>
  <c r="B265" i="36" s="1"/>
  <c r="H267" i="25"/>
  <c r="H268" i="25"/>
  <c r="H269" i="25"/>
  <c r="H270" i="25"/>
  <c r="H271" i="25"/>
  <c r="B270" i="36" s="1"/>
  <c r="H272" i="25"/>
  <c r="H273" i="25"/>
  <c r="H274" i="25"/>
  <c r="B273" i="36" s="1"/>
  <c r="H275" i="25"/>
  <c r="H276" i="25"/>
  <c r="B275" i="36" s="1"/>
  <c r="H277" i="25"/>
  <c r="B276" i="36" s="1"/>
  <c r="H278" i="25"/>
  <c r="H279" i="25"/>
  <c r="H280" i="25"/>
  <c r="H281" i="25"/>
  <c r="H282" i="25"/>
  <c r="H283" i="25"/>
  <c r="B282" i="36" s="1"/>
  <c r="H284" i="25"/>
  <c r="H285" i="25"/>
  <c r="H286" i="25"/>
  <c r="B285" i="36" s="1"/>
  <c r="H287" i="25"/>
  <c r="B286" i="36" s="1"/>
  <c r="H288" i="25"/>
  <c r="B287" i="36" s="1"/>
  <c r="H289" i="25"/>
  <c r="B288" i="36" s="1"/>
  <c r="H290" i="25"/>
  <c r="H291" i="25"/>
  <c r="H292" i="25"/>
  <c r="H293" i="25"/>
  <c r="H294" i="25"/>
  <c r="H295" i="25"/>
  <c r="B294" i="36" s="1"/>
  <c r="H296" i="25"/>
  <c r="H297" i="25"/>
  <c r="H298" i="25"/>
  <c r="B297" i="36" s="1"/>
  <c r="H299" i="25"/>
  <c r="B298" i="36" s="1"/>
  <c r="H300" i="25"/>
  <c r="B299" i="36" s="1"/>
  <c r="H301" i="25"/>
  <c r="B300" i="36" s="1"/>
  <c r="H302" i="25"/>
  <c r="B301" i="36" s="1"/>
  <c r="H303" i="25"/>
  <c r="H304" i="25"/>
  <c r="H305" i="25"/>
  <c r="H306" i="25"/>
  <c r="H307" i="25"/>
  <c r="B306" i="36" s="1"/>
  <c r="H308" i="25"/>
  <c r="H309" i="25"/>
  <c r="H310" i="25"/>
  <c r="B309" i="36" s="1"/>
  <c r="H311" i="25"/>
  <c r="H312" i="25"/>
  <c r="B311" i="36" s="1"/>
  <c r="H313" i="25"/>
  <c r="B312" i="36" s="1"/>
  <c r="H314" i="25"/>
  <c r="H315" i="25"/>
  <c r="H316" i="25"/>
  <c r="H317" i="25"/>
  <c r="H318" i="25"/>
  <c r="H319" i="25"/>
  <c r="B318" i="36" s="1"/>
  <c r="H320" i="25"/>
  <c r="H321" i="25"/>
  <c r="H322" i="25"/>
  <c r="B321" i="36" s="1"/>
  <c r="H323" i="25"/>
  <c r="B322" i="36" s="1"/>
  <c r="H324" i="25"/>
  <c r="B323" i="36" s="1"/>
  <c r="H325" i="25"/>
  <c r="B324" i="36" s="1"/>
  <c r="H326" i="25"/>
  <c r="H327" i="25"/>
  <c r="H328" i="25"/>
  <c r="H329" i="25"/>
  <c r="H330" i="25"/>
  <c r="H331" i="25"/>
  <c r="B330" i="36" s="1"/>
  <c r="H332" i="25"/>
  <c r="H333" i="25"/>
  <c r="H334" i="25"/>
  <c r="B333" i="36" s="1"/>
  <c r="H335" i="25"/>
  <c r="B334" i="36" s="1"/>
  <c r="H336" i="25"/>
  <c r="B335" i="36" s="1"/>
  <c r="H337" i="25"/>
  <c r="B336" i="36" s="1"/>
  <c r="H338" i="25"/>
  <c r="B337" i="36" s="1"/>
  <c r="H339" i="25"/>
  <c r="H340" i="25"/>
  <c r="H341" i="25"/>
  <c r="H342" i="25"/>
  <c r="H343" i="25"/>
  <c r="B342" i="36" s="1"/>
  <c r="H344" i="25"/>
  <c r="H345" i="25"/>
  <c r="H346" i="25"/>
  <c r="B345" i="36" s="1"/>
  <c r="H347" i="25"/>
  <c r="H348" i="25"/>
  <c r="B347" i="36" s="1"/>
  <c r="H349" i="25"/>
  <c r="B348" i="36" s="1"/>
  <c r="H350" i="25"/>
  <c r="H351" i="25"/>
  <c r="H352" i="25"/>
  <c r="H353" i="25"/>
  <c r="H354" i="25"/>
  <c r="H355" i="25"/>
  <c r="B354" i="36" s="1"/>
  <c r="H356" i="25"/>
  <c r="H357" i="25"/>
  <c r="H358" i="25"/>
  <c r="B357" i="36" s="1"/>
  <c r="H359" i="25"/>
  <c r="B358" i="36" s="1"/>
  <c r="H360" i="25"/>
  <c r="B359" i="36" s="1"/>
  <c r="H361" i="25"/>
  <c r="B360" i="36" s="1"/>
  <c r="H362" i="25"/>
  <c r="H363" i="25"/>
  <c r="H364" i="25"/>
  <c r="H365" i="25"/>
  <c r="H366" i="25"/>
  <c r="H367" i="25"/>
  <c r="B366" i="36" s="1"/>
  <c r="H368" i="25"/>
  <c r="H369" i="25"/>
  <c r="H370" i="25"/>
  <c r="B369" i="36" s="1"/>
  <c r="H371" i="25"/>
  <c r="B370" i="36" s="1"/>
  <c r="H372" i="25"/>
  <c r="B371" i="36" s="1"/>
  <c r="H373" i="25"/>
  <c r="B372" i="36" s="1"/>
  <c r="H374" i="25"/>
  <c r="B373" i="36" s="1"/>
  <c r="H375" i="25"/>
  <c r="H376" i="25"/>
  <c r="H377" i="25"/>
  <c r="H378" i="25"/>
  <c r="H379" i="25"/>
  <c r="B378" i="36" s="1"/>
  <c r="H380" i="25"/>
  <c r="H381" i="25"/>
  <c r="H382" i="25"/>
  <c r="B381" i="36" s="1"/>
  <c r="H383" i="25"/>
  <c r="H384" i="25"/>
  <c r="B383" i="36" s="1"/>
  <c r="H385" i="25"/>
  <c r="B384" i="36" s="1"/>
  <c r="H386" i="25"/>
  <c r="H387" i="25"/>
  <c r="H388" i="25"/>
  <c r="H389" i="25"/>
  <c r="H390" i="25"/>
  <c r="H391" i="25"/>
  <c r="B390" i="36" s="1"/>
  <c r="H392" i="25"/>
  <c r="H393" i="25"/>
  <c r="H394" i="25"/>
  <c r="B393" i="36" s="1"/>
  <c r="H395" i="25"/>
  <c r="B394" i="36" s="1"/>
  <c r="H396" i="25"/>
  <c r="B395" i="36" s="1"/>
  <c r="H397" i="25"/>
  <c r="B396" i="36" s="1"/>
  <c r="H398" i="25"/>
  <c r="H399" i="25"/>
  <c r="H400" i="25"/>
  <c r="H401" i="25"/>
  <c r="H402" i="25"/>
  <c r="H403" i="25"/>
  <c r="B402" i="36" s="1"/>
  <c r="H404" i="25"/>
  <c r="H405" i="25"/>
  <c r="H406" i="25"/>
  <c r="B405" i="36" s="1"/>
  <c r="H407" i="25"/>
  <c r="B406" i="36" s="1"/>
  <c r="H408" i="25"/>
  <c r="B407" i="36" s="1"/>
  <c r="H409" i="25"/>
  <c r="B408" i="36" s="1"/>
  <c r="H410" i="25"/>
  <c r="B409" i="36" s="1"/>
  <c r="H411" i="25"/>
  <c r="H412" i="25"/>
  <c r="H413" i="25"/>
  <c r="H414" i="25"/>
  <c r="H415" i="25"/>
  <c r="B414" i="36" s="1"/>
  <c r="H416" i="25"/>
  <c r="H417" i="25"/>
  <c r="H418" i="25"/>
  <c r="B417" i="36" s="1"/>
  <c r="H419" i="25"/>
  <c r="H420" i="25"/>
  <c r="B419" i="36" s="1"/>
  <c r="H421" i="25"/>
  <c r="B420" i="36" s="1"/>
  <c r="H422" i="25"/>
  <c r="H423" i="25"/>
  <c r="H424" i="25"/>
  <c r="H425" i="25"/>
  <c r="H426" i="25"/>
  <c r="H427" i="25"/>
  <c r="B426" i="36" s="1"/>
  <c r="H428" i="25"/>
  <c r="H429" i="25"/>
  <c r="H430" i="25"/>
  <c r="B429" i="36" s="1"/>
  <c r="H431" i="25"/>
  <c r="B430" i="36" s="1"/>
  <c r="H432" i="25"/>
  <c r="B431" i="36" s="1"/>
  <c r="H433" i="25"/>
  <c r="B432" i="36" s="1"/>
  <c r="H434" i="25"/>
  <c r="H435" i="25"/>
  <c r="H436" i="25"/>
  <c r="H437" i="25"/>
  <c r="H438" i="25"/>
  <c r="H439" i="25"/>
  <c r="B438" i="36" s="1"/>
  <c r="H440" i="25"/>
  <c r="H441" i="25"/>
  <c r="H442" i="25"/>
  <c r="B441" i="36" s="1"/>
  <c r="H443" i="25"/>
  <c r="B442" i="36" s="1"/>
  <c r="H444" i="25"/>
  <c r="B443" i="36" s="1"/>
  <c r="H445" i="25"/>
  <c r="B444" i="36" s="1"/>
  <c r="H446" i="25"/>
  <c r="B445" i="36" s="1"/>
  <c r="H447" i="25"/>
  <c r="H448" i="25"/>
  <c r="H449" i="25"/>
  <c r="H450" i="25"/>
  <c r="H451" i="25"/>
  <c r="B450" i="36" s="1"/>
  <c r="H452" i="25"/>
  <c r="H453" i="25"/>
  <c r="H454" i="25"/>
  <c r="B453" i="36" s="1"/>
  <c r="H455" i="25"/>
  <c r="H456" i="25"/>
  <c r="B455" i="36" s="1"/>
  <c r="H457" i="25"/>
  <c r="B456" i="36" s="1"/>
  <c r="H458" i="25"/>
  <c r="H459" i="25"/>
  <c r="H460" i="25"/>
  <c r="H461" i="25"/>
  <c r="H462" i="25"/>
  <c r="H463" i="25"/>
  <c r="B462" i="36" s="1"/>
  <c r="H464" i="25"/>
  <c r="H465" i="25"/>
  <c r="H466" i="25"/>
  <c r="B465" i="36" s="1"/>
  <c r="H467" i="25"/>
  <c r="B466" i="36" s="1"/>
  <c r="H468" i="25"/>
  <c r="B467" i="36" s="1"/>
  <c r="H469" i="25"/>
  <c r="B468" i="36" s="1"/>
  <c r="H470" i="25"/>
  <c r="H471" i="25"/>
  <c r="H472" i="25"/>
  <c r="H473" i="25"/>
  <c r="H474" i="25"/>
  <c r="H475" i="25"/>
  <c r="B474" i="36" s="1"/>
  <c r="H476" i="25"/>
  <c r="H477" i="25"/>
  <c r="H478" i="25"/>
  <c r="B477" i="36" s="1"/>
  <c r="H479" i="25"/>
  <c r="B478" i="36" s="1"/>
  <c r="H480" i="25"/>
  <c r="B479" i="36" s="1"/>
  <c r="H481" i="25"/>
  <c r="B480" i="36" s="1"/>
  <c r="H482" i="25"/>
  <c r="B481" i="36" s="1"/>
  <c r="H483" i="25"/>
  <c r="H484" i="25"/>
  <c r="H485" i="25"/>
  <c r="H486" i="25"/>
  <c r="H487" i="25"/>
  <c r="B486" i="36" s="1"/>
  <c r="H488" i="25"/>
  <c r="H489" i="25"/>
  <c r="H490" i="25"/>
  <c r="B489" i="36" s="1"/>
  <c r="H491" i="25"/>
  <c r="H492" i="25"/>
  <c r="B491" i="36" s="1"/>
  <c r="H493" i="25"/>
  <c r="B492" i="36" s="1"/>
  <c r="H494" i="25"/>
  <c r="H495" i="25"/>
  <c r="H496" i="25"/>
  <c r="H497" i="25"/>
  <c r="H498" i="25"/>
  <c r="H499" i="25"/>
  <c r="B498" i="36" s="1"/>
  <c r="H500" i="25"/>
  <c r="H501" i="25"/>
  <c r="H502" i="25"/>
  <c r="B501" i="36" s="1"/>
  <c r="H503" i="25"/>
  <c r="B502" i="36" s="1"/>
  <c r="H504" i="25"/>
  <c r="B503" i="36" s="1"/>
  <c r="H505" i="25"/>
  <c r="B504" i="36" s="1"/>
  <c r="H506" i="25"/>
  <c r="H507" i="25"/>
  <c r="H508" i="25"/>
  <c r="H509" i="25"/>
  <c r="H510" i="25"/>
  <c r="H511" i="25"/>
  <c r="B510" i="36" s="1"/>
  <c r="H512" i="25"/>
  <c r="H513" i="25"/>
  <c r="H514" i="25"/>
  <c r="B513" i="36" s="1"/>
  <c r="H515" i="25"/>
  <c r="B514" i="36" s="1"/>
  <c r="H516" i="25"/>
  <c r="B515" i="36" s="1"/>
  <c r="H517" i="25"/>
  <c r="B516" i="36" s="1"/>
  <c r="H518" i="25"/>
  <c r="B517" i="36" s="1"/>
  <c r="H519" i="25"/>
  <c r="H520" i="25"/>
  <c r="H521" i="25"/>
  <c r="H522" i="25"/>
  <c r="H523" i="25"/>
  <c r="B522" i="36" s="1"/>
  <c r="H524" i="25"/>
  <c r="H525" i="25"/>
  <c r="H526" i="25"/>
  <c r="B525" i="36" s="1"/>
  <c r="H527" i="25"/>
  <c r="H528" i="25"/>
  <c r="B527" i="36" s="1"/>
  <c r="H529" i="25"/>
  <c r="B528" i="36" s="1"/>
  <c r="H530" i="25"/>
  <c r="H531" i="25"/>
  <c r="H532" i="25"/>
  <c r="H533" i="25"/>
  <c r="H534" i="25"/>
  <c r="H535" i="25"/>
  <c r="B534" i="36" s="1"/>
  <c r="H536" i="25"/>
  <c r="H537" i="25"/>
  <c r="H538" i="25"/>
  <c r="B537" i="36" s="1"/>
  <c r="H539" i="25"/>
  <c r="B538" i="36" s="1"/>
  <c r="H540" i="25"/>
  <c r="B539" i="36" s="1"/>
  <c r="H541" i="25"/>
  <c r="B540" i="36" s="1"/>
  <c r="H542" i="25"/>
  <c r="H543" i="25"/>
  <c r="H544" i="25"/>
  <c r="H545" i="25"/>
  <c r="H546" i="25"/>
  <c r="H547" i="25"/>
  <c r="B546" i="36" s="1"/>
  <c r="H548" i="25"/>
  <c r="H549" i="25"/>
  <c r="H550" i="25"/>
  <c r="B549" i="36" s="1"/>
  <c r="H551" i="25"/>
  <c r="B550" i="36" s="1"/>
  <c r="H552" i="25"/>
  <c r="B551" i="36" s="1"/>
  <c r="H553" i="25"/>
  <c r="B552" i="36" s="1"/>
  <c r="H554" i="25"/>
  <c r="B553" i="36" s="1"/>
  <c r="H555" i="25"/>
  <c r="H556" i="25"/>
  <c r="H557" i="25"/>
  <c r="H558" i="25"/>
  <c r="H559" i="25"/>
  <c r="B558" i="36" s="1"/>
  <c r="H560" i="25"/>
  <c r="H561" i="25"/>
  <c r="H562" i="25"/>
  <c r="B561" i="36" s="1"/>
  <c r="H563" i="25"/>
  <c r="B562" i="36" s="1"/>
  <c r="H564" i="25"/>
  <c r="B563" i="36" s="1"/>
  <c r="H565" i="25"/>
  <c r="B564" i="36" s="1"/>
  <c r="H566" i="25"/>
  <c r="B565" i="36" s="1"/>
  <c r="H567" i="25"/>
  <c r="H568" i="25"/>
  <c r="H569" i="25"/>
  <c r="H570" i="25"/>
  <c r="H571" i="25"/>
  <c r="B570" i="36" s="1"/>
  <c r="H572" i="25"/>
  <c r="H573" i="25"/>
  <c r="H574" i="25"/>
  <c r="B573" i="36" s="1"/>
  <c r="H575" i="25"/>
  <c r="H576" i="25"/>
  <c r="B575" i="36" s="1"/>
  <c r="H577" i="25"/>
  <c r="B576" i="36" s="1"/>
  <c r="H578" i="25"/>
  <c r="H579" i="25"/>
  <c r="H580" i="25"/>
  <c r="H581" i="25"/>
  <c r="H582" i="25"/>
  <c r="H583" i="25"/>
  <c r="B582" i="36" s="1"/>
  <c r="H584" i="25"/>
  <c r="H585" i="25"/>
  <c r="H586" i="25"/>
  <c r="B585" i="36" s="1"/>
  <c r="H587" i="25"/>
  <c r="B586" i="36" s="1"/>
  <c r="H588" i="25"/>
  <c r="B587" i="36" s="1"/>
  <c r="H589" i="25"/>
  <c r="B588" i="36" s="1"/>
  <c r="H590" i="25"/>
  <c r="H591" i="25"/>
  <c r="H592" i="25"/>
  <c r="H593" i="25"/>
  <c r="H594" i="25"/>
  <c r="H595" i="25"/>
  <c r="B594" i="36" s="1"/>
  <c r="H596" i="25"/>
  <c r="H597" i="25"/>
  <c r="H598" i="25"/>
  <c r="B597" i="36" s="1"/>
  <c r="H599" i="25"/>
  <c r="B598" i="36" s="1"/>
  <c r="H600" i="25"/>
  <c r="B599" i="36" s="1"/>
  <c r="H601" i="25"/>
  <c r="B600" i="36" s="1"/>
  <c r="H602" i="25"/>
  <c r="B601" i="36" s="1"/>
  <c r="H603" i="25"/>
  <c r="H604" i="25"/>
  <c r="H605" i="25"/>
  <c r="H606" i="25"/>
  <c r="H607" i="25"/>
  <c r="B606" i="36" s="1"/>
  <c r="H608" i="25"/>
  <c r="H609" i="25"/>
  <c r="H610" i="25"/>
  <c r="B609" i="36" s="1"/>
  <c r="H611" i="25"/>
  <c r="B610" i="36" s="1"/>
  <c r="H612" i="25"/>
  <c r="B611" i="36" s="1"/>
  <c r="H613" i="25"/>
  <c r="B612" i="36" s="1"/>
  <c r="H614" i="25"/>
  <c r="B613" i="36" s="1"/>
  <c r="H615" i="25"/>
  <c r="H616" i="25"/>
  <c r="H617" i="25"/>
  <c r="H618" i="25"/>
  <c r="H619" i="25"/>
  <c r="B618" i="36" s="1"/>
  <c r="H620" i="25"/>
  <c r="H621" i="25"/>
  <c r="H622" i="25"/>
  <c r="B621" i="36" s="1"/>
  <c r="H623" i="25"/>
  <c r="H624" i="25"/>
  <c r="B623" i="36" s="1"/>
  <c r="H625" i="25"/>
  <c r="B624" i="36" s="1"/>
  <c r="H626" i="25"/>
  <c r="H627" i="25"/>
  <c r="H628" i="25"/>
  <c r="H629" i="25"/>
  <c r="H630" i="25"/>
  <c r="H631" i="25"/>
  <c r="B630" i="36" s="1"/>
  <c r="H632" i="25"/>
  <c r="H633" i="25"/>
  <c r="H634" i="25"/>
  <c r="B633" i="36" s="1"/>
  <c r="H635" i="25"/>
  <c r="B634" i="36" s="1"/>
  <c r="H636" i="25"/>
  <c r="B635" i="36" s="1"/>
  <c r="H637" i="25"/>
  <c r="B636" i="36" s="1"/>
  <c r="H638" i="25"/>
  <c r="H639" i="25"/>
  <c r="H640" i="25"/>
  <c r="H641" i="25"/>
  <c r="H642" i="25"/>
  <c r="H643" i="25"/>
  <c r="B642" i="36" s="1"/>
  <c r="H644" i="25"/>
  <c r="H645" i="25"/>
  <c r="H646" i="25"/>
  <c r="B645" i="36" s="1"/>
  <c r="H647" i="25"/>
  <c r="B646" i="36" s="1"/>
  <c r="H648" i="25"/>
  <c r="B647" i="36" s="1"/>
  <c r="H649" i="25"/>
  <c r="B648" i="36" s="1"/>
  <c r="H650" i="25"/>
  <c r="B649" i="36" s="1"/>
  <c r="H651" i="25"/>
  <c r="H652" i="25"/>
  <c r="H653" i="25"/>
  <c r="H654" i="25"/>
  <c r="H655" i="25"/>
  <c r="B654" i="36" s="1"/>
  <c r="H656" i="25"/>
  <c r="H657" i="25"/>
  <c r="H658" i="25"/>
  <c r="B657" i="36" s="1"/>
  <c r="H659" i="25"/>
  <c r="B658" i="36" s="1"/>
  <c r="H660" i="25"/>
  <c r="B659" i="36" s="1"/>
  <c r="H661" i="25"/>
  <c r="B660" i="36" s="1"/>
  <c r="H662" i="25"/>
  <c r="B661" i="36" s="1"/>
  <c r="H663" i="25"/>
  <c r="H664" i="25"/>
  <c r="H665" i="25"/>
  <c r="H666" i="25"/>
  <c r="H667" i="25"/>
  <c r="B666" i="36" s="1"/>
  <c r="H668" i="25"/>
  <c r="H669" i="25"/>
  <c r="H670" i="25"/>
  <c r="B669" i="36" s="1"/>
  <c r="H671" i="25"/>
  <c r="H672" i="25"/>
  <c r="B671" i="36" s="1"/>
  <c r="H673" i="25"/>
  <c r="B672" i="36" s="1"/>
  <c r="H674" i="25"/>
  <c r="H675" i="25"/>
  <c r="H676" i="25"/>
  <c r="H677" i="25"/>
  <c r="H678" i="25"/>
  <c r="H679" i="25"/>
  <c r="B678" i="36" s="1"/>
  <c r="H680" i="25"/>
  <c r="H681" i="25"/>
  <c r="H682" i="25"/>
  <c r="B681" i="36" s="1"/>
  <c r="H683" i="25"/>
  <c r="B682" i="36" s="1"/>
  <c r="H684" i="25"/>
  <c r="B683" i="36" s="1"/>
  <c r="H685" i="25"/>
  <c r="B684" i="36" s="1"/>
  <c r="H686" i="25"/>
  <c r="H687" i="25"/>
  <c r="H688" i="25"/>
  <c r="H689" i="25"/>
  <c r="H690" i="25"/>
  <c r="H691" i="25"/>
  <c r="B690" i="36" s="1"/>
  <c r="H692" i="25"/>
  <c r="H693" i="25"/>
  <c r="H694" i="25"/>
  <c r="B693" i="36" s="1"/>
  <c r="H695" i="25"/>
  <c r="B694" i="36" s="1"/>
  <c r="H696" i="25"/>
  <c r="B695" i="36" s="1"/>
  <c r="H697" i="25"/>
  <c r="B696" i="36" s="1"/>
  <c r="H698" i="25"/>
  <c r="B697" i="36" s="1"/>
  <c r="H699" i="25"/>
  <c r="H700" i="25"/>
  <c r="H701" i="25"/>
  <c r="H702" i="25"/>
  <c r="H703" i="25"/>
  <c r="B702" i="36" s="1"/>
  <c r="H704" i="25"/>
  <c r="H705" i="25"/>
  <c r="H706" i="25"/>
  <c r="B705" i="36" s="1"/>
  <c r="H707" i="25"/>
  <c r="B706" i="36" s="1"/>
  <c r="H708" i="25"/>
  <c r="B707" i="36" s="1"/>
  <c r="H709" i="25"/>
  <c r="B708" i="36" s="1"/>
  <c r="H710" i="25"/>
  <c r="B709" i="36" s="1"/>
  <c r="H711" i="25"/>
  <c r="H712" i="25"/>
  <c r="H713" i="25"/>
  <c r="H714" i="25"/>
  <c r="H715" i="25"/>
  <c r="B714" i="36" s="1"/>
  <c r="H716" i="25"/>
  <c r="H717" i="25"/>
  <c r="H718" i="25"/>
  <c r="B717" i="36" s="1"/>
  <c r="H719" i="25"/>
  <c r="H720" i="25"/>
  <c r="B719" i="36" s="1"/>
  <c r="H721" i="25"/>
  <c r="B720" i="36" s="1"/>
  <c r="H722" i="25"/>
  <c r="H723" i="25"/>
  <c r="H724" i="25"/>
  <c r="H725" i="25"/>
  <c r="H726" i="25"/>
  <c r="H727" i="25"/>
  <c r="B726" i="36" s="1"/>
  <c r="H728" i="25"/>
  <c r="H729" i="25"/>
  <c r="H730" i="25"/>
  <c r="H731" i="25"/>
  <c r="H732" i="25"/>
  <c r="H733" i="25"/>
  <c r="B732" i="36" s="1"/>
  <c r="H734" i="25"/>
  <c r="H735" i="25"/>
  <c r="H736" i="25"/>
  <c r="H737" i="25"/>
  <c r="H738" i="25"/>
  <c r="H739" i="25"/>
  <c r="B738" i="36" s="1"/>
  <c r="H740" i="25"/>
  <c r="H741" i="25"/>
  <c r="H742" i="25"/>
  <c r="B741" i="36" s="1"/>
  <c r="H743" i="25"/>
  <c r="B742" i="36" s="1"/>
  <c r="H744" i="25"/>
  <c r="B743" i="36" s="1"/>
  <c r="H745" i="25"/>
  <c r="B744" i="36" s="1"/>
  <c r="H746" i="25"/>
  <c r="H747" i="25"/>
  <c r="H748" i="25"/>
  <c r="H749" i="25"/>
  <c r="H750" i="25"/>
  <c r="H751" i="25"/>
  <c r="B750" i="36" s="1"/>
  <c r="H752" i="25"/>
  <c r="H753" i="25"/>
  <c r="H754" i="25"/>
  <c r="B753" i="36" s="1"/>
  <c r="H755" i="25"/>
  <c r="B754" i="36" s="1"/>
  <c r="H756" i="25"/>
  <c r="B755" i="36" s="1"/>
  <c r="H757" i="25"/>
  <c r="B756" i="36" s="1"/>
  <c r="H758" i="25"/>
  <c r="B757" i="36" s="1"/>
  <c r="H759" i="25"/>
  <c r="H760" i="25"/>
  <c r="H761" i="25"/>
  <c r="H762" i="25"/>
  <c r="H763" i="25"/>
  <c r="B762" i="36" s="1"/>
  <c r="H764" i="25"/>
  <c r="H765" i="25"/>
  <c r="H766" i="25"/>
  <c r="B765" i="36" s="1"/>
  <c r="H767" i="25"/>
  <c r="B766" i="36" s="1"/>
  <c r="H768" i="25"/>
  <c r="B767" i="36" s="1"/>
  <c r="H769" i="25"/>
  <c r="B768" i="36" s="1"/>
  <c r="H770" i="25"/>
  <c r="H771" i="25"/>
  <c r="H772" i="25"/>
  <c r="H773" i="25"/>
  <c r="H774" i="25"/>
  <c r="H775" i="25"/>
  <c r="B774" i="36" s="1"/>
  <c r="H776" i="25"/>
  <c r="H777" i="25"/>
  <c r="H778" i="25"/>
  <c r="H779" i="25"/>
  <c r="B778" i="36" s="1"/>
  <c r="H780" i="25"/>
  <c r="B779" i="36" s="1"/>
  <c r="H781" i="25"/>
  <c r="B780" i="36" s="1"/>
  <c r="H782" i="25"/>
  <c r="B781" i="36" s="1"/>
  <c r="H783" i="25"/>
  <c r="H784" i="25"/>
  <c r="H785" i="25"/>
  <c r="H786" i="25"/>
  <c r="H787" i="25"/>
  <c r="B786" i="36" s="1"/>
  <c r="H788" i="25"/>
  <c r="H789" i="25"/>
  <c r="H790" i="25"/>
  <c r="H791" i="25"/>
  <c r="H792" i="25"/>
  <c r="B791" i="36" s="1"/>
  <c r="H793" i="25"/>
  <c r="B792" i="36" s="1"/>
  <c r="H794" i="25"/>
  <c r="H795" i="25"/>
  <c r="H796" i="25"/>
  <c r="H797" i="25"/>
  <c r="H798" i="25"/>
  <c r="H799" i="25"/>
  <c r="B798" i="36" s="1"/>
  <c r="H800" i="25"/>
  <c r="H801" i="25"/>
  <c r="H802" i="25"/>
  <c r="H803" i="25"/>
  <c r="H804" i="25"/>
  <c r="H805" i="25"/>
  <c r="B804" i="36" s="1"/>
  <c r="H806" i="25"/>
  <c r="H807" i="25"/>
  <c r="H808" i="25"/>
  <c r="H809" i="25"/>
  <c r="H810" i="25"/>
  <c r="H811" i="25"/>
  <c r="B810" i="36" s="1"/>
  <c r="H812" i="25"/>
  <c r="H813" i="25"/>
  <c r="H814" i="25"/>
  <c r="B813" i="36" s="1"/>
  <c r="H815" i="25"/>
  <c r="B814" i="36" s="1"/>
  <c r="H816" i="25"/>
  <c r="B815" i="36" s="1"/>
  <c r="H817" i="25"/>
  <c r="B816" i="36" s="1"/>
  <c r="H818" i="25"/>
  <c r="H819" i="25"/>
  <c r="H820" i="25"/>
  <c r="H821" i="25"/>
  <c r="H822" i="25"/>
  <c r="H823" i="25"/>
  <c r="B822" i="36" s="1"/>
  <c r="H824" i="25"/>
  <c r="H825" i="25"/>
  <c r="H826" i="25"/>
  <c r="B825" i="36" s="1"/>
  <c r="H827" i="25"/>
  <c r="B826" i="36" s="1"/>
  <c r="H828" i="25"/>
  <c r="B827" i="36" s="1"/>
  <c r="H829" i="25"/>
  <c r="B828" i="36" s="1"/>
  <c r="H830" i="25"/>
  <c r="B829" i="36" s="1"/>
  <c r="H831" i="25"/>
  <c r="H832" i="25"/>
  <c r="H833" i="25"/>
  <c r="H834" i="25"/>
  <c r="H835" i="25"/>
  <c r="B834" i="36" s="1"/>
  <c r="H836" i="25"/>
  <c r="H837" i="25"/>
  <c r="H838" i="25"/>
  <c r="B837" i="36" s="1"/>
  <c r="H839" i="25"/>
  <c r="B838" i="36" s="1"/>
  <c r="H840" i="25"/>
  <c r="B839" i="36" s="1"/>
  <c r="H841" i="25"/>
  <c r="B840" i="36" s="1"/>
  <c r="H842" i="25"/>
  <c r="H843" i="25"/>
  <c r="H844" i="25"/>
  <c r="H845" i="25"/>
  <c r="H846" i="25"/>
  <c r="H847" i="25"/>
  <c r="B846" i="36" s="1"/>
  <c r="H848" i="25"/>
  <c r="H849" i="25"/>
  <c r="H850" i="25"/>
  <c r="H851" i="25"/>
  <c r="B850" i="36" s="1"/>
  <c r="H852" i="25"/>
  <c r="B851" i="36" s="1"/>
  <c r="H853" i="25"/>
  <c r="B852" i="36" s="1"/>
  <c r="H854" i="25"/>
  <c r="B853" i="36" s="1"/>
  <c r="H855" i="25"/>
  <c r="H856" i="25"/>
  <c r="H857" i="25"/>
  <c r="H858" i="25"/>
  <c r="H859" i="25"/>
  <c r="B858" i="36" s="1"/>
  <c r="H860" i="25"/>
  <c r="H861" i="25"/>
  <c r="H862" i="25"/>
  <c r="H863" i="25"/>
  <c r="H864" i="25"/>
  <c r="B863" i="36" s="1"/>
  <c r="H865" i="25"/>
  <c r="B864" i="36" s="1"/>
  <c r="H866" i="25"/>
  <c r="H867" i="25"/>
  <c r="H868" i="25"/>
  <c r="H869" i="25"/>
  <c r="H870" i="25"/>
  <c r="H871" i="25"/>
  <c r="B870" i="36" s="1"/>
  <c r="H872" i="25"/>
  <c r="H873" i="25"/>
  <c r="H874" i="25"/>
  <c r="H875" i="25"/>
  <c r="H876" i="25"/>
  <c r="H877" i="25"/>
  <c r="B876" i="36" s="1"/>
  <c r="H878" i="25"/>
  <c r="H879" i="25"/>
  <c r="H880" i="25"/>
  <c r="H881" i="25"/>
  <c r="H882" i="25"/>
  <c r="H883" i="25"/>
  <c r="B882" i="36" s="1"/>
  <c r="H884" i="25"/>
  <c r="H885" i="25"/>
  <c r="H886" i="25"/>
  <c r="B885" i="36" s="1"/>
  <c r="H887" i="25"/>
  <c r="B886" i="36" s="1"/>
  <c r="H888" i="25"/>
  <c r="B887" i="36" s="1"/>
  <c r="H889" i="25"/>
  <c r="B888" i="36" s="1"/>
  <c r="H890" i="25"/>
  <c r="H891" i="25"/>
  <c r="H892" i="25"/>
  <c r="H893" i="25"/>
  <c r="H894" i="25"/>
  <c r="H895" i="25"/>
  <c r="B894" i="36" s="1"/>
  <c r="H896" i="25"/>
  <c r="H897" i="25"/>
  <c r="H898" i="25"/>
  <c r="B897" i="36" s="1"/>
  <c r="H899" i="25"/>
  <c r="B898" i="36" s="1"/>
  <c r="H900" i="25"/>
  <c r="B899" i="36" s="1"/>
  <c r="H901" i="25"/>
  <c r="B900" i="36" s="1"/>
  <c r="H902" i="25"/>
  <c r="H903" i="25"/>
  <c r="H904" i="25"/>
  <c r="H905" i="25"/>
  <c r="H906" i="25"/>
  <c r="H907" i="25"/>
  <c r="B906" i="36" s="1"/>
  <c r="H908" i="25"/>
  <c r="H909" i="25"/>
  <c r="H910" i="25"/>
  <c r="B909" i="36" s="1"/>
  <c r="H911" i="25"/>
  <c r="B910" i="36" s="1"/>
  <c r="H912" i="25"/>
  <c r="B911" i="36" s="1"/>
  <c r="H913" i="25"/>
  <c r="B912" i="36" s="1"/>
  <c r="H914" i="25"/>
  <c r="B913" i="36" s="1"/>
  <c r="H915" i="25"/>
  <c r="H916" i="25"/>
  <c r="H917" i="25"/>
  <c r="H918" i="25"/>
  <c r="H919" i="25"/>
  <c r="B918" i="36" s="1"/>
  <c r="H920" i="25"/>
  <c r="H921" i="25"/>
  <c r="H922" i="25"/>
  <c r="B921" i="36" s="1"/>
  <c r="H923" i="25"/>
  <c r="B922" i="36" s="1"/>
  <c r="H924" i="25"/>
  <c r="B923" i="36" s="1"/>
  <c r="H925" i="25"/>
  <c r="B924" i="36" s="1"/>
  <c r="H926" i="25"/>
  <c r="H927" i="25"/>
  <c r="H928" i="25"/>
  <c r="H929" i="25"/>
  <c r="H930" i="25"/>
  <c r="H931" i="25"/>
  <c r="B930" i="36" s="1"/>
  <c r="H932" i="25"/>
  <c r="H933" i="25"/>
  <c r="H934" i="25"/>
  <c r="H935" i="25"/>
  <c r="B934" i="36" s="1"/>
  <c r="H936" i="25"/>
  <c r="B935" i="36" s="1"/>
  <c r="H937" i="25"/>
  <c r="B936" i="36" s="1"/>
  <c r="H938" i="25"/>
  <c r="H939" i="25"/>
  <c r="H940" i="25"/>
  <c r="H941" i="25"/>
  <c r="H942" i="25"/>
  <c r="H943" i="25"/>
  <c r="B942" i="36" s="1"/>
  <c r="H944" i="25"/>
  <c r="H945" i="25"/>
  <c r="H946" i="25"/>
  <c r="H947" i="25"/>
  <c r="H948" i="25"/>
  <c r="B947" i="36" s="1"/>
  <c r="H949" i="25"/>
  <c r="B948" i="36" s="1"/>
  <c r="H950" i="25"/>
  <c r="B949" i="36" s="1"/>
  <c r="H951" i="25"/>
  <c r="H952" i="25"/>
  <c r="H953" i="25"/>
  <c r="H954" i="25"/>
  <c r="H955" i="25"/>
  <c r="B954" i="36" s="1"/>
  <c r="H956" i="25"/>
  <c r="H957" i="25"/>
  <c r="H958" i="25"/>
  <c r="H959" i="25"/>
  <c r="H960" i="25"/>
  <c r="B959" i="36" s="1"/>
  <c r="H961" i="25"/>
  <c r="B960" i="36" s="1"/>
  <c r="H962" i="25"/>
  <c r="B961" i="36" s="1"/>
  <c r="H963" i="25"/>
  <c r="H964" i="25"/>
  <c r="H965" i="25"/>
  <c r="H966" i="25"/>
  <c r="H967" i="25"/>
  <c r="B966" i="36" s="1"/>
  <c r="H968" i="25"/>
  <c r="H969" i="25"/>
  <c r="H970" i="25"/>
  <c r="H971" i="25"/>
  <c r="H972" i="25"/>
  <c r="B971" i="36" s="1"/>
  <c r="H973" i="25"/>
  <c r="B972" i="36" s="1"/>
  <c r="H974" i="25"/>
  <c r="B973" i="36" s="1"/>
  <c r="H975" i="25"/>
  <c r="H976" i="25"/>
  <c r="H977" i="25"/>
  <c r="H978" i="25"/>
  <c r="H979" i="25"/>
  <c r="B978" i="36" s="1"/>
  <c r="H980" i="25"/>
  <c r="H981" i="25"/>
  <c r="H982" i="25"/>
  <c r="H983" i="25"/>
  <c r="H984" i="25"/>
  <c r="H985" i="25"/>
  <c r="B984" i="36" s="1"/>
  <c r="H986" i="25"/>
  <c r="H987" i="25"/>
  <c r="H988" i="25"/>
  <c r="H989" i="25"/>
  <c r="H990" i="25"/>
  <c r="H991" i="25"/>
  <c r="B990" i="36" s="1"/>
  <c r="H992" i="25"/>
  <c r="H993" i="25"/>
  <c r="H994" i="25"/>
  <c r="H995" i="25"/>
  <c r="H996" i="25"/>
  <c r="H997" i="25"/>
  <c r="H998" i="25"/>
  <c r="H999" i="25"/>
  <c r="H1000" i="25"/>
  <c r="H1001" i="25"/>
  <c r="H1002" i="25"/>
  <c r="H1003" i="25"/>
  <c r="B1002" i="36" s="1"/>
  <c r="H1004" i="25"/>
  <c r="H1005" i="25"/>
  <c r="H1006" i="25"/>
  <c r="B1005" i="36" s="1"/>
  <c r="H1007" i="25"/>
  <c r="B1006" i="36" s="1"/>
  <c r="H1008" i="25"/>
  <c r="B1007" i="36" s="1"/>
  <c r="H1009" i="25"/>
  <c r="B1008" i="36" s="1"/>
  <c r="H1010" i="25"/>
  <c r="H1011" i="25"/>
  <c r="H1012" i="25"/>
  <c r="H1013" i="25"/>
  <c r="H1014" i="25"/>
  <c r="H1015" i="25"/>
  <c r="B1014" i="36" s="1"/>
  <c r="H1016" i="25"/>
  <c r="H1017" i="25"/>
  <c r="H1018" i="25"/>
  <c r="B1017" i="36" s="1"/>
  <c r="H1019" i="25"/>
  <c r="B1018" i="36" s="1"/>
  <c r="H1020" i="25"/>
  <c r="B1019" i="36" s="1"/>
  <c r="H1021" i="25"/>
  <c r="B1020" i="36" s="1"/>
  <c r="H1022" i="25"/>
  <c r="H1023" i="25"/>
  <c r="H1024" i="25"/>
  <c r="H1025" i="25"/>
  <c r="H1026" i="25"/>
  <c r="H1027" i="25"/>
  <c r="B1026" i="36" s="1"/>
  <c r="H1028" i="25"/>
  <c r="H1029" i="25"/>
  <c r="H1030" i="25"/>
  <c r="B1029" i="36" s="1"/>
  <c r="H1031" i="25"/>
  <c r="B1030" i="36" s="1"/>
  <c r="H1032" i="25"/>
  <c r="B1031" i="36" s="1"/>
  <c r="H1033" i="25"/>
  <c r="B1032" i="36" s="1"/>
  <c r="H1034" i="25"/>
  <c r="H1035" i="25"/>
  <c r="H1036" i="25"/>
  <c r="H1037" i="25"/>
  <c r="H1038" i="25"/>
  <c r="H1039" i="25"/>
  <c r="B1038" i="36" s="1"/>
  <c r="H1040" i="25"/>
  <c r="H1041" i="25"/>
  <c r="H1042" i="25"/>
  <c r="B1041" i="36" s="1"/>
  <c r="H1043" i="25"/>
  <c r="B1042" i="36" s="1"/>
  <c r="H1044" i="25"/>
  <c r="B1043" i="36" s="1"/>
  <c r="H1045" i="25"/>
  <c r="B1044" i="36" s="1"/>
  <c r="H1046" i="25"/>
  <c r="H1047" i="25"/>
  <c r="H1048" i="25"/>
  <c r="H1049" i="25"/>
  <c r="H1050" i="25"/>
  <c r="H1051" i="25"/>
  <c r="B1050" i="36" s="1"/>
  <c r="H1052" i="25"/>
  <c r="H1053" i="25"/>
  <c r="H1054" i="25"/>
  <c r="B1053" i="36" s="1"/>
  <c r="H1055" i="25"/>
  <c r="B1054" i="36" s="1"/>
  <c r="H1056" i="25"/>
  <c r="B1055" i="36" s="1"/>
  <c r="H1057" i="25"/>
  <c r="B1056" i="36" s="1"/>
  <c r="H1058" i="25"/>
  <c r="H1059" i="25"/>
  <c r="H1060" i="25"/>
  <c r="H1061" i="25"/>
  <c r="H1062" i="25"/>
  <c r="H1063" i="25"/>
  <c r="B1062" i="36" s="1"/>
  <c r="H1064" i="25"/>
  <c r="H1065" i="25"/>
  <c r="H1066" i="25"/>
  <c r="B1065" i="36" s="1"/>
  <c r="H1067" i="25"/>
  <c r="B1066" i="36" s="1"/>
  <c r="H1068" i="25"/>
  <c r="B1067" i="36" s="1"/>
  <c r="H1069" i="25"/>
  <c r="B1068" i="36" s="1"/>
  <c r="H1070" i="25"/>
  <c r="H1071" i="25"/>
  <c r="H1072" i="25"/>
  <c r="H1073" i="25"/>
  <c r="H1074" i="25"/>
  <c r="H1075" i="25"/>
  <c r="B1074" i="36" s="1"/>
  <c r="H1076" i="25"/>
  <c r="H1077" i="25"/>
  <c r="H1078" i="25"/>
  <c r="B1077" i="36" s="1"/>
  <c r="H1079" i="25"/>
  <c r="B1078" i="36" s="1"/>
  <c r="H1080" i="25"/>
  <c r="B1079" i="36" s="1"/>
  <c r="H1081" i="25"/>
  <c r="B1080" i="36" s="1"/>
  <c r="H1082" i="25"/>
  <c r="H1083" i="25"/>
  <c r="H1084" i="25"/>
  <c r="H1085" i="25"/>
  <c r="H1086" i="25"/>
  <c r="H1087" i="25"/>
  <c r="B1086" i="36" s="1"/>
  <c r="H1088" i="25"/>
  <c r="H1089" i="25"/>
  <c r="H1090" i="25"/>
  <c r="B1089" i="36" s="1"/>
  <c r="H1091" i="25"/>
  <c r="B1090" i="36" s="1"/>
  <c r="H1092" i="25"/>
  <c r="B1091" i="36" s="1"/>
  <c r="H1093" i="25"/>
  <c r="B1092" i="36" s="1"/>
  <c r="H1094" i="25"/>
  <c r="H1095" i="25"/>
  <c r="H1096" i="25"/>
  <c r="H1097" i="25"/>
  <c r="H1098" i="25"/>
  <c r="H1099" i="25"/>
  <c r="B1098" i="36" s="1"/>
  <c r="H1100" i="25"/>
  <c r="H1101" i="25"/>
  <c r="H1102" i="25"/>
  <c r="B1101" i="36" s="1"/>
  <c r="H1103" i="25"/>
  <c r="B1102" i="36" s="1"/>
  <c r="H1104" i="25"/>
  <c r="B1103" i="36" s="1"/>
  <c r="H1105" i="25"/>
  <c r="B1104" i="36" s="1"/>
  <c r="H1106" i="25"/>
  <c r="H1107" i="25"/>
  <c r="H1108" i="25"/>
  <c r="H1109" i="25"/>
  <c r="H1110" i="25"/>
  <c r="H1111" i="25"/>
  <c r="B1110" i="36" s="1"/>
  <c r="H1112" i="25"/>
  <c r="H1113" i="25"/>
  <c r="H1114" i="25"/>
  <c r="H1115" i="25"/>
  <c r="B1114" i="36" s="1"/>
  <c r="H1116" i="25"/>
  <c r="B1115" i="36" s="1"/>
  <c r="H1117" i="25"/>
  <c r="B1116" i="36" s="1"/>
  <c r="H1118" i="25"/>
  <c r="H1119" i="25"/>
  <c r="H1120" i="25"/>
  <c r="H1121" i="25"/>
  <c r="H1122" i="25"/>
  <c r="H1123" i="25"/>
  <c r="B1122" i="36" s="1"/>
  <c r="H1124" i="25"/>
  <c r="H1125" i="25"/>
  <c r="H1126" i="25"/>
  <c r="H1127" i="25"/>
  <c r="B1126" i="36" s="1"/>
  <c r="H1128" i="25"/>
  <c r="B1127" i="36" s="1"/>
  <c r="H1129" i="25"/>
  <c r="B1128" i="36" s="1"/>
  <c r="H1130" i="25"/>
  <c r="H1131" i="25"/>
  <c r="H1132" i="25"/>
  <c r="H1133" i="25"/>
  <c r="H1134" i="25"/>
  <c r="H1135" i="25"/>
  <c r="B1134" i="36" s="1"/>
  <c r="H1136" i="25"/>
  <c r="H1137" i="25"/>
  <c r="H1138" i="25"/>
  <c r="H1139" i="25"/>
  <c r="B1138" i="36" s="1"/>
  <c r="H1140" i="25"/>
  <c r="B1139" i="36" s="1"/>
  <c r="H1141" i="25"/>
  <c r="B1140" i="36" s="1"/>
  <c r="H1142" i="25"/>
  <c r="H1143" i="25"/>
  <c r="H1144" i="25"/>
  <c r="H1145" i="25"/>
  <c r="H1146" i="25"/>
  <c r="H1147" i="25"/>
  <c r="B1146" i="36" s="1"/>
  <c r="H1148" i="25"/>
  <c r="H1149" i="25"/>
  <c r="H1150" i="25"/>
  <c r="H1151" i="25"/>
  <c r="B1150" i="36" s="1"/>
  <c r="H1152" i="25"/>
  <c r="B1151" i="36" s="1"/>
  <c r="H1153" i="25"/>
  <c r="B1152" i="36" s="1"/>
  <c r="H1154" i="25"/>
  <c r="H1155" i="25"/>
  <c r="H1156" i="25"/>
  <c r="H1157" i="25"/>
  <c r="H1158" i="25"/>
  <c r="H1159" i="25"/>
  <c r="B1158" i="36" s="1"/>
  <c r="H1160" i="25"/>
  <c r="H1161" i="25"/>
  <c r="H1162" i="25"/>
  <c r="H1163" i="25"/>
  <c r="B1162" i="36" s="1"/>
  <c r="H1164" i="25"/>
  <c r="B1163" i="36" s="1"/>
  <c r="H1165" i="25"/>
  <c r="B1164" i="36" s="1"/>
  <c r="H1166" i="25"/>
  <c r="H1167" i="25"/>
  <c r="H1168" i="25"/>
  <c r="H1169" i="25"/>
  <c r="H1170" i="25"/>
  <c r="H1171" i="25"/>
  <c r="B1170" i="36" s="1"/>
  <c r="H1172" i="25"/>
  <c r="H1173" i="25"/>
  <c r="H1174" i="25"/>
  <c r="H1175" i="25"/>
  <c r="B1174" i="36" s="1"/>
  <c r="H1176" i="25"/>
  <c r="B1175" i="36" s="1"/>
  <c r="H1177" i="25"/>
  <c r="B1176" i="36" s="1"/>
  <c r="H1178" i="25"/>
  <c r="H1179" i="25"/>
  <c r="H1180" i="25"/>
  <c r="H1181" i="25"/>
  <c r="H1182" i="25"/>
  <c r="H1183" i="25"/>
  <c r="B1182" i="36" s="1"/>
  <c r="H1184" i="25"/>
  <c r="H1185" i="25"/>
  <c r="H1186" i="25"/>
  <c r="H1187" i="25"/>
  <c r="B1186" i="36" s="1"/>
  <c r="H1188" i="25"/>
  <c r="B1187" i="36" s="1"/>
  <c r="H1189" i="25"/>
  <c r="B1188" i="36" s="1"/>
  <c r="H1190" i="25"/>
  <c r="H1191" i="25"/>
  <c r="H1192" i="25"/>
  <c r="H1193" i="25"/>
  <c r="H1194" i="25"/>
  <c r="H1195" i="25"/>
  <c r="B1194" i="36" s="1"/>
  <c r="H1196" i="25"/>
  <c r="H1197" i="25"/>
  <c r="H1198" i="25"/>
  <c r="H1199" i="25"/>
  <c r="B1198" i="36" s="1"/>
  <c r="H1200" i="25"/>
  <c r="B1199" i="36" s="1"/>
  <c r="H1201" i="25"/>
  <c r="B1200" i="36" s="1"/>
  <c r="H1202" i="25"/>
  <c r="H1203" i="25"/>
  <c r="H1204" i="25"/>
  <c r="H1205" i="25"/>
  <c r="H1206" i="25"/>
  <c r="H1207" i="25"/>
  <c r="B1206" i="36" s="1"/>
  <c r="H1208" i="25"/>
  <c r="H1209" i="25"/>
  <c r="H1210" i="25"/>
  <c r="H1211" i="25"/>
  <c r="B1210" i="36" s="1"/>
  <c r="H1212" i="25"/>
  <c r="B1211" i="36" s="1"/>
  <c r="H1213" i="25"/>
  <c r="B1212" i="36" s="1"/>
  <c r="H1214" i="25"/>
  <c r="H1215" i="25"/>
  <c r="H1216" i="25"/>
  <c r="H1217" i="25"/>
  <c r="H1218" i="25"/>
  <c r="H1219" i="25"/>
  <c r="B1218" i="36" s="1"/>
  <c r="H1220" i="25"/>
  <c r="H1221" i="25"/>
  <c r="H1222" i="25"/>
  <c r="H1223" i="25"/>
  <c r="B1222" i="36" s="1"/>
  <c r="H1224" i="25"/>
  <c r="B1223" i="36" s="1"/>
  <c r="H1225" i="25"/>
  <c r="B1224" i="36" s="1"/>
  <c r="H1226" i="25"/>
  <c r="H1227" i="25"/>
  <c r="H1228" i="25"/>
  <c r="H1229" i="25"/>
  <c r="H1230" i="25"/>
  <c r="H1231" i="25"/>
  <c r="H1232" i="25"/>
  <c r="H1233" i="25"/>
  <c r="H1234" i="25"/>
  <c r="H1235" i="25"/>
  <c r="H1236" i="25"/>
  <c r="H1237" i="25"/>
  <c r="H1238" i="25"/>
  <c r="H1239" i="25"/>
  <c r="H1240" i="25"/>
  <c r="H1241" i="25"/>
  <c r="H1242" i="25"/>
  <c r="H1243" i="25"/>
  <c r="H1244" i="25"/>
  <c r="H1245" i="25"/>
  <c r="H1246" i="25"/>
  <c r="H1247" i="25"/>
  <c r="H1248" i="25"/>
  <c r="H1249" i="25"/>
  <c r="H1250" i="25"/>
  <c r="H1251" i="25"/>
  <c r="H1252" i="25"/>
  <c r="H1253" i="25"/>
  <c r="H1254" i="25"/>
  <c r="H1255" i="25"/>
  <c r="H1256" i="25"/>
  <c r="H1257" i="25"/>
  <c r="H1258" i="25"/>
  <c r="H1259" i="25"/>
  <c r="H1260" i="25"/>
  <c r="H1261" i="25"/>
  <c r="H1262" i="25"/>
  <c r="H1263" i="25"/>
  <c r="H1264" i="25"/>
  <c r="H1265" i="25"/>
  <c r="H1266" i="25"/>
  <c r="H1267" i="25"/>
  <c r="H1268" i="25"/>
  <c r="H1269" i="25"/>
  <c r="H1270" i="25"/>
  <c r="H1271" i="25"/>
  <c r="H1272" i="25"/>
  <c r="H1273" i="25"/>
  <c r="H1274" i="25"/>
  <c r="H1275" i="25"/>
  <c r="H1276" i="25"/>
  <c r="H1277" i="25"/>
  <c r="H1278" i="25"/>
  <c r="H1279" i="25"/>
  <c r="H1280" i="25"/>
  <c r="H1281" i="25"/>
  <c r="H1282" i="25"/>
  <c r="H1283" i="25"/>
  <c r="H1284" i="25"/>
  <c r="H1285" i="25"/>
  <c r="H1286" i="25"/>
  <c r="H1287" i="25"/>
  <c r="H1288" i="25"/>
  <c r="H1289" i="25"/>
  <c r="H1290" i="25"/>
  <c r="H1291" i="25"/>
  <c r="H1292" i="25"/>
  <c r="H1293" i="25"/>
  <c r="H1294" i="25"/>
  <c r="H1295" i="25"/>
  <c r="H1296" i="25"/>
  <c r="H1297" i="25"/>
  <c r="H1298" i="25"/>
  <c r="H1299" i="25"/>
  <c r="H1300" i="25"/>
  <c r="H1301" i="25"/>
  <c r="H1302" i="25"/>
  <c r="H1303" i="25"/>
  <c r="H1304" i="25"/>
  <c r="H1305" i="25"/>
  <c r="H1306" i="25"/>
  <c r="H1307" i="25"/>
  <c r="H1308" i="25"/>
  <c r="H1309" i="25"/>
  <c r="H1310" i="25"/>
  <c r="H1311" i="25"/>
  <c r="H1312" i="25"/>
  <c r="H1313" i="25"/>
  <c r="H1314" i="25"/>
  <c r="H1315" i="25"/>
  <c r="H1316" i="25"/>
  <c r="H1317" i="25"/>
  <c r="H1318" i="25"/>
  <c r="H1319" i="25"/>
  <c r="H1320" i="25"/>
  <c r="H1321" i="25"/>
  <c r="H1322" i="25"/>
  <c r="H1323" i="25"/>
  <c r="H1324" i="25"/>
  <c r="H1325" i="25"/>
  <c r="H1326" i="25"/>
  <c r="H1327" i="25"/>
  <c r="H1328" i="25"/>
  <c r="H1329" i="25"/>
  <c r="H1330" i="25"/>
  <c r="H1331" i="25"/>
  <c r="H1332" i="25"/>
  <c r="H1333" i="25"/>
  <c r="H1334" i="25"/>
  <c r="H1335" i="25"/>
  <c r="H1336" i="25"/>
  <c r="H1337" i="25"/>
  <c r="H1338" i="25"/>
  <c r="H1339" i="25"/>
  <c r="H1340" i="25"/>
  <c r="H1341" i="25"/>
  <c r="H1342" i="25"/>
  <c r="H1343" i="25"/>
  <c r="H1344" i="25"/>
  <c r="H1345" i="25"/>
  <c r="H1346" i="25"/>
  <c r="H1347" i="25"/>
  <c r="H1348" i="25"/>
  <c r="H1349" i="25"/>
  <c r="H1350" i="25"/>
  <c r="H1351" i="25"/>
  <c r="H1352" i="25"/>
  <c r="H1353" i="25"/>
  <c r="H1354" i="25"/>
  <c r="H1355" i="25"/>
  <c r="H1356" i="25"/>
  <c r="H1357" i="25"/>
  <c r="H1358" i="25"/>
  <c r="H1359" i="25"/>
  <c r="H1360" i="25"/>
  <c r="H1361" i="25"/>
  <c r="H1362" i="25"/>
  <c r="H1363" i="25"/>
  <c r="H1364" i="25"/>
  <c r="H1365" i="25"/>
  <c r="H1366" i="25"/>
  <c r="H1367" i="25"/>
  <c r="H1368" i="25"/>
  <c r="H1369" i="25"/>
  <c r="H1370" i="25"/>
  <c r="H1371" i="25"/>
  <c r="H1372" i="25"/>
  <c r="H1373" i="25"/>
  <c r="H1374" i="25"/>
  <c r="H1375" i="25"/>
  <c r="H1376" i="25"/>
  <c r="H1377" i="25"/>
  <c r="H1378" i="25"/>
  <c r="H1379" i="25"/>
  <c r="H1380" i="25"/>
  <c r="H1381" i="25"/>
  <c r="H1382" i="25"/>
  <c r="H1383" i="25"/>
  <c r="H1384" i="25"/>
  <c r="H1385" i="25"/>
  <c r="H1386" i="25"/>
  <c r="H1387" i="25"/>
  <c r="H1388" i="25"/>
  <c r="H1389" i="25"/>
  <c r="H1390" i="25"/>
  <c r="H1391" i="25"/>
  <c r="H1392" i="25"/>
  <c r="H1393" i="25"/>
  <c r="H1394" i="25"/>
  <c r="H1395" i="25"/>
  <c r="H1396" i="25"/>
  <c r="H1397" i="25"/>
  <c r="H1398" i="25"/>
  <c r="H1399" i="25"/>
  <c r="H1400" i="25"/>
  <c r="H1401" i="25"/>
  <c r="H1402" i="25"/>
  <c r="H1403" i="25"/>
  <c r="H1404" i="25"/>
  <c r="H1405" i="25"/>
  <c r="H1406" i="25"/>
  <c r="H1407" i="25"/>
  <c r="H1408" i="25"/>
  <c r="H1409" i="25"/>
  <c r="H1410" i="25"/>
  <c r="H1411" i="25"/>
  <c r="H1412" i="25"/>
  <c r="H1413" i="25"/>
  <c r="H1414" i="25"/>
  <c r="H1415" i="25"/>
  <c r="H1416" i="25"/>
  <c r="H1417" i="25"/>
  <c r="H1418" i="25"/>
  <c r="H1419" i="25"/>
  <c r="H1420" i="25"/>
  <c r="H1421" i="25"/>
  <c r="H1422" i="25"/>
  <c r="H1423" i="25"/>
  <c r="H1424" i="25"/>
  <c r="H1425" i="25"/>
  <c r="H1426" i="25"/>
  <c r="H1427" i="25"/>
  <c r="H1428" i="25"/>
  <c r="H1429" i="25"/>
  <c r="H1430" i="25"/>
  <c r="H1431" i="25"/>
  <c r="H1432" i="25"/>
  <c r="H1433" i="25"/>
  <c r="H1434" i="25"/>
  <c r="H1435" i="25"/>
  <c r="H1436" i="25"/>
  <c r="H1437" i="25"/>
  <c r="H1438" i="25"/>
  <c r="H1439" i="25"/>
  <c r="H1440" i="25"/>
  <c r="H1441" i="25"/>
  <c r="H1442" i="25"/>
  <c r="H1443" i="25"/>
  <c r="H1444" i="25"/>
  <c r="H1445" i="25"/>
  <c r="H1446" i="25"/>
  <c r="H1447" i="25"/>
  <c r="H1448" i="25"/>
  <c r="H1449" i="25"/>
  <c r="H1450" i="25"/>
  <c r="H1451" i="25"/>
  <c r="H1452" i="25"/>
  <c r="H1453" i="25"/>
  <c r="H1454" i="25"/>
  <c r="H1455" i="25"/>
  <c r="H1456" i="25"/>
  <c r="H1457" i="25"/>
  <c r="H1458" i="25"/>
  <c r="H1459" i="25"/>
  <c r="H1460" i="25"/>
  <c r="H1461" i="25"/>
  <c r="H1462" i="25"/>
  <c r="H1463" i="25"/>
  <c r="H1464" i="25"/>
  <c r="H1465" i="25"/>
  <c r="H1466" i="25"/>
  <c r="H1467" i="25"/>
  <c r="H1468" i="25"/>
  <c r="H1469" i="25"/>
  <c r="H1470" i="25"/>
  <c r="H1471" i="25"/>
  <c r="H1472" i="25"/>
  <c r="H1473" i="25"/>
  <c r="H1474" i="25"/>
  <c r="H1475" i="25"/>
  <c r="H1476" i="25"/>
  <c r="H1477" i="25"/>
  <c r="H1478" i="25"/>
  <c r="H1479" i="25"/>
  <c r="H1480" i="25"/>
  <c r="H1481" i="25"/>
  <c r="H1482" i="25"/>
  <c r="H1483" i="25"/>
  <c r="H1484" i="25"/>
  <c r="H1485" i="25"/>
  <c r="H1486" i="25"/>
  <c r="H1487" i="25"/>
  <c r="H1488" i="25"/>
  <c r="H1489" i="25"/>
  <c r="H1490" i="25"/>
  <c r="H1491" i="25"/>
  <c r="H1492" i="25"/>
  <c r="H1493" i="25"/>
  <c r="H1494" i="25"/>
  <c r="H1495" i="25"/>
  <c r="H1496" i="25"/>
  <c r="H1497" i="25"/>
  <c r="H1498" i="25"/>
  <c r="H1499" i="25"/>
  <c r="H1500" i="25"/>
  <c r="H1501" i="25"/>
  <c r="H1502" i="25"/>
  <c r="H1503" i="25"/>
  <c r="H1504" i="25"/>
  <c r="H1505" i="25"/>
  <c r="H1506" i="25"/>
  <c r="H1507" i="25"/>
  <c r="H1508" i="25"/>
  <c r="H1509" i="25"/>
  <c r="H1510" i="25"/>
  <c r="H1511" i="25"/>
  <c r="H1512" i="25"/>
  <c r="H1513" i="25"/>
  <c r="H1514" i="25"/>
  <c r="H1515" i="25"/>
  <c r="H1516" i="25"/>
  <c r="H1517" i="25"/>
  <c r="H1518" i="25"/>
  <c r="H1519" i="25"/>
  <c r="H1520" i="25"/>
  <c r="H1521" i="25"/>
  <c r="H1522" i="25"/>
  <c r="H1523" i="25"/>
  <c r="H1524" i="25"/>
  <c r="H1525" i="25"/>
  <c r="H1526" i="25"/>
  <c r="H1527" i="25"/>
  <c r="H1528" i="25"/>
  <c r="H1529" i="25"/>
  <c r="H1530" i="25"/>
  <c r="H1531" i="25"/>
  <c r="H1532" i="25"/>
  <c r="H1533" i="25"/>
  <c r="H1534" i="25"/>
  <c r="H1535" i="25"/>
  <c r="H1536" i="25"/>
  <c r="H1537" i="25"/>
  <c r="H1538" i="25"/>
  <c r="H1539" i="25"/>
  <c r="H1540" i="25"/>
  <c r="H1541" i="25"/>
  <c r="H1542" i="25"/>
  <c r="H1543" i="25"/>
  <c r="H1544" i="25"/>
  <c r="H1545" i="25"/>
  <c r="H1546" i="25"/>
  <c r="H1547" i="25"/>
  <c r="H1548" i="25"/>
  <c r="H1549" i="25"/>
  <c r="H1550" i="25"/>
  <c r="H1551" i="25"/>
  <c r="H1552" i="25"/>
  <c r="H1553" i="25"/>
  <c r="H1554" i="25"/>
  <c r="H1555" i="25"/>
  <c r="H1556" i="25"/>
  <c r="H1557" i="25"/>
  <c r="H1558" i="25"/>
  <c r="H1559" i="25"/>
  <c r="H1560" i="25"/>
  <c r="H1561" i="25"/>
  <c r="H1562" i="25"/>
  <c r="H1563" i="25"/>
  <c r="H1564" i="25"/>
  <c r="H1565" i="25"/>
  <c r="H1566" i="25"/>
  <c r="H1567" i="25"/>
  <c r="H1568" i="25"/>
  <c r="H1569" i="25"/>
  <c r="H1570" i="25"/>
  <c r="H1571" i="25"/>
  <c r="H1572" i="25"/>
  <c r="H1573" i="25"/>
  <c r="H1574" i="25"/>
  <c r="H1575" i="25"/>
  <c r="H1576" i="25"/>
  <c r="H1577" i="25"/>
  <c r="H1578" i="25"/>
  <c r="H1579" i="25"/>
  <c r="H1580" i="25"/>
  <c r="H1581" i="25"/>
  <c r="H1582" i="25"/>
  <c r="H1583" i="25"/>
  <c r="H1584" i="25"/>
  <c r="H1585" i="25"/>
  <c r="H1586" i="25"/>
  <c r="H1587" i="25"/>
  <c r="H1588" i="25"/>
  <c r="H1589" i="25"/>
  <c r="H1590" i="25"/>
  <c r="H1591" i="25"/>
  <c r="H1592" i="25"/>
  <c r="H1593" i="25"/>
  <c r="H1594" i="25"/>
  <c r="H1595" i="25"/>
  <c r="H1596" i="25"/>
  <c r="H1597" i="25"/>
  <c r="H1598" i="25"/>
  <c r="H1599" i="25"/>
  <c r="H1600" i="25"/>
  <c r="H1601" i="25"/>
  <c r="H1602" i="25"/>
  <c r="H1603" i="25"/>
  <c r="H1604" i="25"/>
  <c r="H1605" i="25"/>
  <c r="H1606" i="25"/>
  <c r="H1607" i="25"/>
  <c r="H1608" i="25"/>
  <c r="H1609" i="25"/>
  <c r="H1610" i="25"/>
  <c r="H1611" i="25"/>
  <c r="H1612" i="25"/>
  <c r="H1613" i="25"/>
  <c r="H1614" i="25"/>
  <c r="H1615" i="25"/>
  <c r="H1616" i="25"/>
  <c r="H1617" i="25"/>
  <c r="H1618" i="25"/>
  <c r="H1619" i="25"/>
  <c r="H1620" i="25"/>
  <c r="H1621" i="25"/>
  <c r="H1622" i="25"/>
  <c r="H1623" i="25"/>
  <c r="H1624" i="25"/>
  <c r="H1625" i="25"/>
  <c r="H1626" i="25"/>
  <c r="H1627" i="25"/>
  <c r="H1628" i="25"/>
  <c r="H1629" i="25"/>
  <c r="H1630" i="25"/>
  <c r="H1631" i="25"/>
  <c r="H1632" i="25"/>
  <c r="H1633" i="25"/>
  <c r="H1634" i="25"/>
  <c r="H1635" i="25"/>
  <c r="H1636" i="25"/>
  <c r="H1637" i="25"/>
  <c r="H1638" i="25"/>
  <c r="H1639" i="25"/>
  <c r="H1640" i="25"/>
  <c r="H1641" i="25"/>
  <c r="H1642" i="25"/>
  <c r="H1643" i="25"/>
  <c r="H1644" i="25"/>
  <c r="H1645" i="25"/>
  <c r="H1646" i="25"/>
  <c r="H1647" i="25"/>
  <c r="H1648" i="25"/>
  <c r="H1649" i="25"/>
  <c r="H1650" i="25"/>
  <c r="H1651" i="25"/>
  <c r="H1652" i="25"/>
  <c r="H1653" i="25"/>
  <c r="H1654" i="25"/>
  <c r="H1655" i="25"/>
  <c r="H1656" i="25"/>
  <c r="H1657" i="25"/>
  <c r="H1658" i="25"/>
  <c r="H1659" i="25"/>
  <c r="H1660" i="25"/>
  <c r="H1661" i="25"/>
  <c r="H1662" i="25"/>
  <c r="H1663" i="25"/>
  <c r="H1664" i="25"/>
  <c r="H1665" i="25"/>
  <c r="H1666" i="25"/>
  <c r="H1667" i="25"/>
  <c r="H1668" i="25"/>
  <c r="H1669" i="25"/>
  <c r="H1670" i="25"/>
  <c r="H1671" i="25"/>
  <c r="H1672" i="25"/>
  <c r="H1673" i="25"/>
  <c r="H1674" i="25"/>
  <c r="H1675" i="25"/>
  <c r="H1676" i="25"/>
  <c r="H1677" i="25"/>
  <c r="H1678" i="25"/>
  <c r="H1679" i="25"/>
  <c r="H1680" i="25"/>
  <c r="H1681" i="25"/>
  <c r="H1682" i="25"/>
  <c r="H1683" i="25"/>
  <c r="H1684" i="25"/>
  <c r="H1685" i="25"/>
  <c r="H1686" i="25"/>
  <c r="H1687" i="25"/>
  <c r="H1688" i="25"/>
  <c r="H1689" i="25"/>
  <c r="H1690" i="25"/>
  <c r="H1691" i="25"/>
  <c r="H1692" i="25"/>
  <c r="H1693" i="25"/>
  <c r="H1694" i="25"/>
  <c r="H1695" i="25"/>
  <c r="H1696" i="25"/>
  <c r="H1697" i="25"/>
  <c r="H1698" i="25"/>
  <c r="H1699" i="25"/>
  <c r="H1700" i="25"/>
  <c r="H1701" i="25"/>
  <c r="H1702" i="25"/>
  <c r="H1703" i="25"/>
  <c r="H1704" i="25"/>
  <c r="H1705" i="25"/>
  <c r="H1706" i="25"/>
  <c r="H1707" i="25"/>
  <c r="H1708" i="25"/>
  <c r="H1709" i="25"/>
  <c r="H1710" i="25"/>
  <c r="H1711" i="25"/>
  <c r="H1712" i="25"/>
  <c r="H1713" i="25"/>
  <c r="H1714" i="25"/>
  <c r="H1715" i="25"/>
  <c r="H1716" i="25"/>
  <c r="H1717" i="25"/>
  <c r="H1718" i="25"/>
  <c r="H1719" i="25"/>
  <c r="H1720" i="25"/>
  <c r="H1721" i="25"/>
  <c r="H1722" i="25"/>
  <c r="H1723" i="25"/>
  <c r="H1724" i="25"/>
  <c r="H1725" i="25"/>
  <c r="H1726" i="25"/>
  <c r="H1727" i="25"/>
  <c r="H1728" i="25"/>
  <c r="H1729" i="25"/>
  <c r="H1730" i="25"/>
  <c r="H1731" i="25"/>
  <c r="H1732" i="25"/>
  <c r="H1733" i="25"/>
  <c r="H1734" i="25"/>
  <c r="H1735" i="25"/>
  <c r="H1736" i="25"/>
  <c r="H1737" i="25"/>
  <c r="H1738" i="25"/>
  <c r="H1739" i="25"/>
  <c r="H1740" i="25"/>
  <c r="H1741" i="25"/>
  <c r="H1742" i="25"/>
  <c r="H1743" i="25"/>
  <c r="H1744" i="25"/>
  <c r="H1745" i="25"/>
  <c r="H1746" i="25"/>
  <c r="H1747" i="25"/>
  <c r="H1748" i="25"/>
  <c r="H1749" i="25"/>
  <c r="H1750" i="25"/>
  <c r="H1751" i="25"/>
  <c r="H1752" i="25"/>
  <c r="H1753" i="25"/>
  <c r="H1754" i="25"/>
  <c r="H1755" i="25"/>
  <c r="H1756" i="25"/>
  <c r="H1757" i="25"/>
  <c r="H1758" i="25"/>
  <c r="H1759" i="25"/>
  <c r="H1760" i="25"/>
  <c r="H1761" i="25"/>
  <c r="H1762" i="25"/>
  <c r="H1763" i="25"/>
  <c r="H1764" i="25"/>
  <c r="H1765" i="25"/>
  <c r="H1766" i="25"/>
  <c r="H1767" i="25"/>
  <c r="H1768" i="25"/>
  <c r="H1769" i="25"/>
  <c r="H1770" i="25"/>
  <c r="H1771" i="25"/>
  <c r="H1772" i="25"/>
  <c r="H1773" i="25"/>
  <c r="H1774" i="25"/>
  <c r="H1775" i="25"/>
  <c r="H1776" i="25"/>
  <c r="H1777" i="25"/>
  <c r="H1778" i="25"/>
  <c r="H1779" i="25"/>
  <c r="H1780" i="25"/>
  <c r="H1781" i="25"/>
  <c r="H1782" i="25"/>
  <c r="H1783" i="25"/>
  <c r="H1784" i="25"/>
  <c r="H1785" i="25"/>
  <c r="H1786" i="25"/>
  <c r="H1787" i="25"/>
  <c r="H1788" i="25"/>
  <c r="H1789" i="25"/>
  <c r="H1790" i="25"/>
  <c r="H1791" i="25"/>
  <c r="H1792" i="25"/>
  <c r="H1793" i="25"/>
  <c r="H1794" i="25"/>
  <c r="H1795" i="25"/>
  <c r="H1796" i="25"/>
  <c r="H1797" i="25"/>
  <c r="H1798" i="25"/>
  <c r="H1799" i="25"/>
  <c r="H1800" i="25"/>
  <c r="H1801" i="25"/>
  <c r="H1802" i="25"/>
  <c r="H1803" i="25"/>
  <c r="H1804" i="25"/>
  <c r="H1805" i="25"/>
  <c r="H1806" i="25"/>
  <c r="H1807" i="25"/>
  <c r="H1808" i="25"/>
  <c r="H1809" i="25"/>
  <c r="H1810" i="25"/>
  <c r="H1811" i="25"/>
  <c r="H1812" i="25"/>
  <c r="H1813" i="25"/>
  <c r="H1814" i="25"/>
  <c r="H1815" i="25"/>
  <c r="H1816" i="25"/>
  <c r="H1817" i="25"/>
  <c r="H1818" i="25"/>
  <c r="H1819" i="25"/>
  <c r="H1820" i="25"/>
  <c r="H1821" i="25"/>
  <c r="H1822" i="25"/>
  <c r="H1823" i="25"/>
  <c r="H1824" i="25"/>
  <c r="H1825" i="25"/>
  <c r="H1826" i="25"/>
  <c r="H1827" i="25"/>
  <c r="H1828" i="25"/>
  <c r="H1829" i="25"/>
  <c r="H1830" i="25"/>
  <c r="H1831" i="25"/>
  <c r="H1832" i="25"/>
  <c r="H1833" i="25"/>
  <c r="H1834" i="25"/>
  <c r="H1835" i="25"/>
  <c r="H1836" i="25"/>
  <c r="H1837" i="25"/>
  <c r="H1838" i="25"/>
  <c r="H1839" i="25"/>
  <c r="H1840" i="25"/>
  <c r="H1841" i="25"/>
  <c r="H1842" i="25"/>
  <c r="H1843" i="25"/>
  <c r="H1844" i="25"/>
  <c r="H1845" i="25"/>
  <c r="H1846" i="25"/>
  <c r="H1847" i="25"/>
  <c r="H1848" i="25"/>
  <c r="H1849" i="25"/>
  <c r="H1850" i="25"/>
  <c r="H1851" i="25"/>
  <c r="H1852" i="25"/>
  <c r="H1853" i="25"/>
  <c r="H1854" i="25"/>
  <c r="H1855" i="25"/>
  <c r="H1856" i="25"/>
  <c r="H1857" i="25"/>
  <c r="H1858" i="25"/>
  <c r="H1859" i="25"/>
  <c r="H1860" i="25"/>
  <c r="H1861" i="25"/>
  <c r="H1862" i="25"/>
  <c r="H1863" i="25"/>
  <c r="H1864" i="25"/>
  <c r="H1865" i="25"/>
  <c r="H1866" i="25"/>
  <c r="H1867" i="25"/>
  <c r="H1868" i="25"/>
  <c r="H1869" i="25"/>
  <c r="H1870" i="25"/>
  <c r="H1871" i="25"/>
  <c r="H1872" i="25"/>
  <c r="H1873" i="25"/>
  <c r="H1874" i="25"/>
  <c r="H1875" i="25"/>
  <c r="H1876" i="25"/>
  <c r="H1877" i="25"/>
  <c r="H1878" i="25"/>
  <c r="H1879" i="25"/>
  <c r="H1880" i="25"/>
  <c r="H1881" i="25"/>
  <c r="H1882" i="25"/>
  <c r="H1883" i="25"/>
  <c r="H1884" i="25"/>
  <c r="H1885" i="25"/>
  <c r="H1886" i="25"/>
  <c r="H1887" i="25"/>
  <c r="H1888" i="25"/>
  <c r="H1889" i="25"/>
  <c r="H1890" i="25"/>
  <c r="H1891" i="25"/>
  <c r="H1892" i="25"/>
  <c r="H1893" i="25"/>
  <c r="H1894" i="25"/>
  <c r="H1895" i="25"/>
  <c r="H1896" i="25"/>
  <c r="H1897" i="25"/>
  <c r="H1898" i="25"/>
  <c r="H1899" i="25"/>
  <c r="H1900" i="25"/>
  <c r="H1901" i="25"/>
  <c r="H1902" i="25"/>
  <c r="H1903" i="25"/>
  <c r="H1904" i="25"/>
  <c r="H1905" i="25"/>
  <c r="H1906" i="25"/>
  <c r="H1907" i="25"/>
  <c r="H1908" i="25"/>
  <c r="H1909" i="25"/>
  <c r="H1910" i="25"/>
  <c r="H1911" i="25"/>
  <c r="H1912" i="25"/>
  <c r="H1913" i="25"/>
  <c r="H1914" i="25"/>
  <c r="H1915" i="25"/>
  <c r="H1916" i="25"/>
  <c r="H1917" i="25"/>
  <c r="H1918" i="25"/>
  <c r="H1919" i="25"/>
  <c r="H1920" i="25"/>
  <c r="H1921" i="25"/>
  <c r="H1922" i="25"/>
  <c r="H1923" i="25"/>
  <c r="H1924" i="25"/>
  <c r="H1925" i="25"/>
  <c r="H1926" i="25"/>
  <c r="H1927" i="25"/>
  <c r="H1928" i="25"/>
  <c r="H1929" i="25"/>
  <c r="H1930" i="25"/>
  <c r="H1931" i="25"/>
  <c r="H1932" i="25"/>
  <c r="H1933" i="25"/>
  <c r="H1934" i="25"/>
  <c r="H1935" i="25"/>
  <c r="H1936" i="25"/>
  <c r="H1937" i="25"/>
  <c r="H1938" i="25"/>
  <c r="H1939" i="25"/>
  <c r="H1940" i="25"/>
  <c r="H1941" i="25"/>
  <c r="H1942" i="25"/>
  <c r="H1943" i="25"/>
  <c r="H1944" i="25"/>
  <c r="H1945" i="25"/>
  <c r="H1946" i="25"/>
  <c r="H1947" i="25"/>
  <c r="H1948" i="25"/>
  <c r="H1949" i="25"/>
  <c r="H1950" i="25"/>
  <c r="H1951" i="25"/>
  <c r="H1952" i="25"/>
  <c r="H1953" i="25"/>
  <c r="H1954" i="25"/>
  <c r="H1955" i="25"/>
  <c r="H1956" i="25"/>
  <c r="H1957" i="25"/>
  <c r="H1958" i="25"/>
  <c r="H1959" i="25"/>
  <c r="H1960" i="25"/>
  <c r="H1961" i="25"/>
  <c r="H1962" i="25"/>
  <c r="H1963" i="25"/>
  <c r="H1964" i="25"/>
  <c r="H1965" i="25"/>
  <c r="H1966" i="25"/>
  <c r="H1967" i="25"/>
  <c r="H1968" i="25"/>
  <c r="H1969" i="25"/>
  <c r="H1970" i="25"/>
  <c r="H1971" i="25"/>
  <c r="H1972" i="25"/>
  <c r="H1973" i="25"/>
  <c r="H1974" i="25"/>
  <c r="H1975" i="25"/>
  <c r="H1976" i="25"/>
  <c r="H1977" i="25"/>
  <c r="H1978" i="25"/>
  <c r="H1979" i="25"/>
  <c r="H1980" i="25"/>
  <c r="H1981" i="25"/>
  <c r="H1982" i="25"/>
  <c r="H1983" i="25"/>
  <c r="H1984" i="25"/>
  <c r="H1985" i="25"/>
  <c r="H1986" i="25"/>
  <c r="H1987" i="25"/>
  <c r="H1988" i="25"/>
  <c r="H1989" i="25"/>
  <c r="H1990" i="25"/>
  <c r="H1991" i="25"/>
  <c r="H1992" i="25"/>
  <c r="H1993" i="25"/>
  <c r="H1994" i="25"/>
  <c r="H1995" i="25"/>
  <c r="H1996" i="25"/>
  <c r="H1997" i="25"/>
  <c r="H1998" i="25"/>
  <c r="H1999" i="25"/>
  <c r="H2000" i="25"/>
  <c r="H2001" i="25"/>
  <c r="H2002" i="25"/>
  <c r="H2003" i="25"/>
  <c r="H2004" i="25"/>
  <c r="H2005" i="25"/>
  <c r="H2006" i="25"/>
  <c r="H2007" i="25"/>
  <c r="H2008" i="25"/>
  <c r="H2009" i="25"/>
  <c r="H2010" i="25"/>
  <c r="H2011" i="25"/>
  <c r="H2012" i="25"/>
  <c r="H2013" i="25"/>
  <c r="H2014" i="25"/>
  <c r="H2015" i="25"/>
  <c r="H2016" i="25"/>
  <c r="H2017" i="25"/>
  <c r="H2018" i="25"/>
  <c r="H2019" i="25"/>
  <c r="H2020" i="25"/>
  <c r="H3" i="25"/>
  <c r="G3" i="25"/>
  <c r="F978" i="37"/>
  <c r="E978" i="37"/>
  <c r="D978" i="37"/>
  <c r="C978" i="37"/>
  <c r="F977" i="37"/>
  <c r="E977" i="37"/>
  <c r="I6" i="37" s="1"/>
  <c r="D977" i="37"/>
  <c r="C977" i="37"/>
  <c r="F976" i="37"/>
  <c r="E976" i="37"/>
  <c r="D976" i="37"/>
  <c r="C976" i="37"/>
  <c r="F975" i="37"/>
  <c r="E975" i="37"/>
  <c r="D975" i="37"/>
  <c r="C975" i="37"/>
  <c r="F974" i="37"/>
  <c r="E974" i="37"/>
  <c r="D974" i="37"/>
  <c r="C974" i="37"/>
  <c r="F973" i="37"/>
  <c r="E973" i="37"/>
  <c r="D973" i="37"/>
  <c r="C973" i="37"/>
  <c r="F972" i="37"/>
  <c r="E972" i="37"/>
  <c r="D972" i="37"/>
  <c r="C972" i="37"/>
  <c r="F971" i="37"/>
  <c r="E971" i="37"/>
  <c r="D971" i="37"/>
  <c r="C971" i="37"/>
  <c r="F970" i="37"/>
  <c r="E970" i="37"/>
  <c r="D970" i="37"/>
  <c r="C970" i="37"/>
  <c r="F969" i="37"/>
  <c r="E969" i="37"/>
  <c r="D969" i="37"/>
  <c r="C969" i="37"/>
  <c r="F968" i="37"/>
  <c r="E968" i="37"/>
  <c r="D968" i="37"/>
  <c r="C968" i="37"/>
  <c r="F967" i="37"/>
  <c r="E967" i="37"/>
  <c r="D967" i="37"/>
  <c r="C967" i="37"/>
  <c r="F966" i="37"/>
  <c r="E966" i="37"/>
  <c r="D966" i="37"/>
  <c r="C966" i="37"/>
  <c r="F965" i="37"/>
  <c r="E965" i="37"/>
  <c r="D965" i="37"/>
  <c r="C965" i="37"/>
  <c r="F964" i="37"/>
  <c r="E964" i="37"/>
  <c r="D964" i="37"/>
  <c r="C964" i="37"/>
  <c r="F963" i="37"/>
  <c r="E963" i="37"/>
  <c r="D963" i="37"/>
  <c r="C963" i="37"/>
  <c r="F962" i="37"/>
  <c r="E962" i="37"/>
  <c r="D962" i="37"/>
  <c r="C962" i="37"/>
  <c r="F961" i="37"/>
  <c r="E961" i="37"/>
  <c r="D961" i="37"/>
  <c r="C961" i="37"/>
  <c r="F960" i="37"/>
  <c r="E960" i="37"/>
  <c r="D960" i="37"/>
  <c r="C960" i="37"/>
  <c r="F959" i="37"/>
  <c r="E959" i="37"/>
  <c r="D959" i="37"/>
  <c r="C959" i="37"/>
  <c r="F958" i="37"/>
  <c r="E958" i="37"/>
  <c r="D958" i="37"/>
  <c r="C958" i="37"/>
  <c r="F957" i="37"/>
  <c r="E957" i="37"/>
  <c r="D957" i="37"/>
  <c r="C957" i="37"/>
  <c r="F956" i="37"/>
  <c r="E956" i="37"/>
  <c r="D956" i="37"/>
  <c r="C956" i="37"/>
  <c r="F955" i="37"/>
  <c r="E955" i="37"/>
  <c r="D955" i="37"/>
  <c r="C955" i="37"/>
  <c r="F954" i="37"/>
  <c r="E954" i="37"/>
  <c r="D954" i="37"/>
  <c r="C954" i="37"/>
  <c r="F953" i="37"/>
  <c r="E953" i="37"/>
  <c r="D953" i="37"/>
  <c r="C953" i="37"/>
  <c r="F952" i="37"/>
  <c r="E952" i="37"/>
  <c r="D952" i="37"/>
  <c r="C952" i="37"/>
  <c r="F951" i="37"/>
  <c r="E951" i="37"/>
  <c r="D951" i="37"/>
  <c r="C951" i="37"/>
  <c r="F950" i="37"/>
  <c r="E950" i="37"/>
  <c r="D950" i="37"/>
  <c r="C950" i="37"/>
  <c r="F949" i="37"/>
  <c r="E949" i="37"/>
  <c r="D949" i="37"/>
  <c r="C949" i="37"/>
  <c r="F948" i="37"/>
  <c r="E948" i="37"/>
  <c r="D948" i="37"/>
  <c r="C948" i="37"/>
  <c r="F947" i="37"/>
  <c r="E947" i="37"/>
  <c r="D947" i="37"/>
  <c r="C947" i="37"/>
  <c r="F946" i="37"/>
  <c r="E946" i="37"/>
  <c r="D946" i="37"/>
  <c r="C946" i="37"/>
  <c r="F945" i="37"/>
  <c r="E945" i="37"/>
  <c r="D945" i="37"/>
  <c r="C945" i="37"/>
  <c r="F944" i="37"/>
  <c r="E944" i="37"/>
  <c r="D944" i="37"/>
  <c r="C944" i="37"/>
  <c r="F943" i="37"/>
  <c r="E943" i="37"/>
  <c r="D943" i="37"/>
  <c r="C943" i="37"/>
  <c r="F942" i="37"/>
  <c r="E942" i="37"/>
  <c r="D942" i="37"/>
  <c r="C942" i="37"/>
  <c r="F941" i="37"/>
  <c r="E941" i="37"/>
  <c r="D941" i="37"/>
  <c r="C941" i="37"/>
  <c r="F940" i="37"/>
  <c r="E940" i="37"/>
  <c r="D940" i="37"/>
  <c r="C940" i="37"/>
  <c r="F939" i="37"/>
  <c r="E939" i="37"/>
  <c r="D939" i="37"/>
  <c r="C939" i="37"/>
  <c r="F938" i="37"/>
  <c r="E938" i="37"/>
  <c r="D938" i="37"/>
  <c r="C938" i="37"/>
  <c r="F937" i="37"/>
  <c r="E937" i="37"/>
  <c r="D937" i="37"/>
  <c r="C937" i="37"/>
  <c r="F936" i="37"/>
  <c r="E936" i="37"/>
  <c r="D936" i="37"/>
  <c r="C936" i="37"/>
  <c r="F935" i="37"/>
  <c r="E935" i="37"/>
  <c r="D935" i="37"/>
  <c r="C935" i="37"/>
  <c r="F934" i="37"/>
  <c r="E934" i="37"/>
  <c r="D934" i="37"/>
  <c r="C934" i="37"/>
  <c r="F933" i="37"/>
  <c r="E933" i="37"/>
  <c r="D933" i="37"/>
  <c r="C933" i="37"/>
  <c r="F932" i="37"/>
  <c r="E932" i="37"/>
  <c r="D932" i="37"/>
  <c r="C932" i="37"/>
  <c r="F931" i="37"/>
  <c r="E931" i="37"/>
  <c r="D931" i="37"/>
  <c r="C931" i="37"/>
  <c r="F930" i="37"/>
  <c r="E930" i="37"/>
  <c r="D930" i="37"/>
  <c r="C930" i="37"/>
  <c r="F929" i="37"/>
  <c r="E929" i="37"/>
  <c r="D929" i="37"/>
  <c r="C929" i="37"/>
  <c r="F928" i="37"/>
  <c r="E928" i="37"/>
  <c r="D928" i="37"/>
  <c r="C928" i="37"/>
  <c r="F927" i="37"/>
  <c r="E927" i="37"/>
  <c r="D927" i="37"/>
  <c r="C927" i="37"/>
  <c r="F926" i="37"/>
  <c r="E926" i="37"/>
  <c r="D926" i="37"/>
  <c r="C926" i="37"/>
  <c r="F925" i="37"/>
  <c r="E925" i="37"/>
  <c r="D925" i="37"/>
  <c r="C925" i="37"/>
  <c r="F924" i="37"/>
  <c r="E924" i="37"/>
  <c r="D924" i="37"/>
  <c r="C924" i="37"/>
  <c r="F923" i="37"/>
  <c r="E923" i="37"/>
  <c r="D923" i="37"/>
  <c r="C923" i="37"/>
  <c r="F922" i="37"/>
  <c r="E922" i="37"/>
  <c r="D922" i="37"/>
  <c r="C922" i="37"/>
  <c r="F921" i="37"/>
  <c r="E921" i="37"/>
  <c r="D921" i="37"/>
  <c r="C921" i="37"/>
  <c r="F920" i="37"/>
  <c r="E920" i="37"/>
  <c r="D920" i="37"/>
  <c r="C920" i="37"/>
  <c r="F919" i="37"/>
  <c r="E919" i="37"/>
  <c r="D919" i="37"/>
  <c r="C919" i="37"/>
  <c r="F918" i="37"/>
  <c r="E918" i="37"/>
  <c r="D918" i="37"/>
  <c r="C918" i="37"/>
  <c r="F917" i="37"/>
  <c r="E917" i="37"/>
  <c r="D917" i="37"/>
  <c r="C917" i="37"/>
  <c r="F916" i="37"/>
  <c r="E916" i="37"/>
  <c r="D916" i="37"/>
  <c r="C916" i="37"/>
  <c r="F915" i="37"/>
  <c r="E915" i="37"/>
  <c r="D915" i="37"/>
  <c r="C915" i="37"/>
  <c r="F914" i="37"/>
  <c r="E914" i="37"/>
  <c r="D914" i="37"/>
  <c r="C914" i="37"/>
  <c r="F913" i="37"/>
  <c r="E913" i="37"/>
  <c r="D913" i="37"/>
  <c r="C913" i="37"/>
  <c r="F912" i="37"/>
  <c r="E912" i="37"/>
  <c r="D912" i="37"/>
  <c r="C912" i="37"/>
  <c r="F911" i="37"/>
  <c r="E911" i="37"/>
  <c r="D911" i="37"/>
  <c r="C911" i="37"/>
  <c r="F910" i="37"/>
  <c r="E910" i="37"/>
  <c r="D910" i="37"/>
  <c r="C910" i="37"/>
  <c r="F909" i="37"/>
  <c r="E909" i="37"/>
  <c r="D909" i="37"/>
  <c r="C909" i="37"/>
  <c r="F908" i="37"/>
  <c r="E908" i="37"/>
  <c r="D908" i="37"/>
  <c r="C908" i="37"/>
  <c r="F907" i="37"/>
  <c r="E907" i="37"/>
  <c r="D907" i="37"/>
  <c r="C907" i="37"/>
  <c r="F906" i="37"/>
  <c r="E906" i="37"/>
  <c r="D906" i="37"/>
  <c r="C906" i="37"/>
  <c r="F905" i="37"/>
  <c r="E905" i="37"/>
  <c r="D905" i="37"/>
  <c r="C905" i="37"/>
  <c r="F904" i="37"/>
  <c r="E904" i="37"/>
  <c r="D904" i="37"/>
  <c r="C904" i="37"/>
  <c r="F903" i="37"/>
  <c r="E903" i="37"/>
  <c r="D903" i="37"/>
  <c r="C903" i="37"/>
  <c r="F902" i="37"/>
  <c r="E902" i="37"/>
  <c r="D902" i="37"/>
  <c r="C902" i="37"/>
  <c r="F901" i="37"/>
  <c r="E901" i="37"/>
  <c r="D901" i="37"/>
  <c r="C901" i="37"/>
  <c r="F900" i="37"/>
  <c r="E900" i="37"/>
  <c r="D900" i="37"/>
  <c r="C900" i="37"/>
  <c r="F899" i="37"/>
  <c r="E899" i="37"/>
  <c r="D899" i="37"/>
  <c r="C899" i="37"/>
  <c r="F898" i="37"/>
  <c r="E898" i="37"/>
  <c r="D898" i="37"/>
  <c r="C898" i="37"/>
  <c r="F897" i="37"/>
  <c r="E897" i="37"/>
  <c r="D897" i="37"/>
  <c r="C897" i="37"/>
  <c r="F896" i="37"/>
  <c r="E896" i="37"/>
  <c r="D896" i="37"/>
  <c r="C896" i="37"/>
  <c r="F895" i="37"/>
  <c r="E895" i="37"/>
  <c r="D895" i="37"/>
  <c r="C895" i="37"/>
  <c r="F894" i="37"/>
  <c r="E894" i="37"/>
  <c r="D894" i="37"/>
  <c r="C894" i="37"/>
  <c r="F893" i="37"/>
  <c r="E893" i="37"/>
  <c r="D893" i="37"/>
  <c r="C893" i="37"/>
  <c r="F892" i="37"/>
  <c r="E892" i="37"/>
  <c r="D892" i="37"/>
  <c r="C892" i="37"/>
  <c r="F891" i="37"/>
  <c r="E891" i="37"/>
  <c r="D891" i="37"/>
  <c r="C891" i="37"/>
  <c r="F890" i="37"/>
  <c r="E890" i="37"/>
  <c r="D890" i="37"/>
  <c r="C890" i="37"/>
  <c r="F889" i="37"/>
  <c r="E889" i="37"/>
  <c r="D889" i="37"/>
  <c r="C889" i="37"/>
  <c r="F888" i="37"/>
  <c r="E888" i="37"/>
  <c r="D888" i="37"/>
  <c r="C888" i="37"/>
  <c r="F887" i="37"/>
  <c r="E887" i="37"/>
  <c r="D887" i="37"/>
  <c r="C887" i="37"/>
  <c r="F886" i="37"/>
  <c r="E886" i="37"/>
  <c r="D886" i="37"/>
  <c r="C886" i="37"/>
  <c r="F885" i="37"/>
  <c r="E885" i="37"/>
  <c r="D885" i="37"/>
  <c r="C885" i="37"/>
  <c r="F884" i="37"/>
  <c r="E884" i="37"/>
  <c r="D884" i="37"/>
  <c r="C884" i="37"/>
  <c r="F883" i="37"/>
  <c r="E883" i="37"/>
  <c r="D883" i="37"/>
  <c r="C883" i="37"/>
  <c r="F882" i="37"/>
  <c r="E882" i="37"/>
  <c r="D882" i="37"/>
  <c r="C882" i="37"/>
  <c r="F881" i="37"/>
  <c r="E881" i="37"/>
  <c r="D881" i="37"/>
  <c r="C881" i="37"/>
  <c r="F880" i="37"/>
  <c r="E880" i="37"/>
  <c r="D880" i="37"/>
  <c r="C880" i="37"/>
  <c r="F879" i="37"/>
  <c r="E879" i="37"/>
  <c r="D879" i="37"/>
  <c r="C879" i="37"/>
  <c r="F878" i="37"/>
  <c r="E878" i="37"/>
  <c r="D878" i="37"/>
  <c r="C878" i="37"/>
  <c r="F877" i="37"/>
  <c r="E877" i="37"/>
  <c r="D877" i="37"/>
  <c r="C877" i="37"/>
  <c r="F876" i="37"/>
  <c r="E876" i="37"/>
  <c r="D876" i="37"/>
  <c r="C876" i="37"/>
  <c r="F875" i="37"/>
  <c r="E875" i="37"/>
  <c r="D875" i="37"/>
  <c r="C875" i="37"/>
  <c r="F874" i="37"/>
  <c r="E874" i="37"/>
  <c r="D874" i="37"/>
  <c r="C874" i="37"/>
  <c r="F873" i="37"/>
  <c r="E873" i="37"/>
  <c r="D873" i="37"/>
  <c r="C873" i="37"/>
  <c r="F872" i="37"/>
  <c r="E872" i="37"/>
  <c r="D872" i="37"/>
  <c r="C872" i="37"/>
  <c r="F871" i="37"/>
  <c r="E871" i="37"/>
  <c r="D871" i="37"/>
  <c r="C871" i="37"/>
  <c r="F870" i="37"/>
  <c r="E870" i="37"/>
  <c r="D870" i="37"/>
  <c r="C870" i="37"/>
  <c r="F869" i="37"/>
  <c r="E869" i="37"/>
  <c r="D869" i="37"/>
  <c r="C869" i="37"/>
  <c r="F868" i="37"/>
  <c r="E868" i="37"/>
  <c r="D868" i="37"/>
  <c r="C868" i="37"/>
  <c r="F867" i="37"/>
  <c r="E867" i="37"/>
  <c r="D867" i="37"/>
  <c r="C867" i="37"/>
  <c r="F866" i="37"/>
  <c r="E866" i="37"/>
  <c r="D866" i="37"/>
  <c r="C866" i="37"/>
  <c r="F865" i="37"/>
  <c r="E865" i="37"/>
  <c r="D865" i="37"/>
  <c r="C865" i="37"/>
  <c r="F864" i="37"/>
  <c r="E864" i="37"/>
  <c r="D864" i="37"/>
  <c r="C864" i="37"/>
  <c r="F863" i="37"/>
  <c r="E863" i="37"/>
  <c r="D863" i="37"/>
  <c r="C863" i="37"/>
  <c r="F862" i="37"/>
  <c r="E862" i="37"/>
  <c r="D862" i="37"/>
  <c r="C862" i="37"/>
  <c r="F861" i="37"/>
  <c r="E861" i="37"/>
  <c r="D861" i="37"/>
  <c r="C861" i="37"/>
  <c r="F860" i="37"/>
  <c r="E860" i="37"/>
  <c r="D860" i="37"/>
  <c r="C860" i="37"/>
  <c r="F859" i="37"/>
  <c r="E859" i="37"/>
  <c r="D859" i="37"/>
  <c r="C859" i="37"/>
  <c r="F858" i="37"/>
  <c r="E858" i="37"/>
  <c r="D858" i="37"/>
  <c r="C858" i="37"/>
  <c r="F857" i="37"/>
  <c r="E857" i="37"/>
  <c r="D857" i="37"/>
  <c r="C857" i="37"/>
  <c r="F856" i="37"/>
  <c r="E856" i="37"/>
  <c r="D856" i="37"/>
  <c r="C856" i="37"/>
  <c r="F855" i="37"/>
  <c r="E855" i="37"/>
  <c r="D855" i="37"/>
  <c r="C855" i="37"/>
  <c r="F854" i="37"/>
  <c r="E854" i="37"/>
  <c r="D854" i="37"/>
  <c r="C854" i="37"/>
  <c r="F853" i="37"/>
  <c r="E853" i="37"/>
  <c r="D853" i="37"/>
  <c r="C853" i="37"/>
  <c r="F852" i="37"/>
  <c r="E852" i="37"/>
  <c r="D852" i="37"/>
  <c r="C852" i="37"/>
  <c r="F851" i="37"/>
  <c r="E851" i="37"/>
  <c r="D851" i="37"/>
  <c r="C851" i="37"/>
  <c r="F850" i="37"/>
  <c r="E850" i="37"/>
  <c r="D850" i="37"/>
  <c r="C850" i="37"/>
  <c r="F849" i="37"/>
  <c r="E849" i="37"/>
  <c r="D849" i="37"/>
  <c r="C849" i="37"/>
  <c r="F848" i="37"/>
  <c r="E848" i="37"/>
  <c r="D848" i="37"/>
  <c r="C848" i="37"/>
  <c r="F847" i="37"/>
  <c r="E847" i="37"/>
  <c r="D847" i="37"/>
  <c r="C847" i="37"/>
  <c r="F846" i="37"/>
  <c r="E846" i="37"/>
  <c r="D846" i="37"/>
  <c r="C846" i="37"/>
  <c r="F845" i="37"/>
  <c r="E845" i="37"/>
  <c r="D845" i="37"/>
  <c r="C845" i="37"/>
  <c r="F844" i="37"/>
  <c r="E844" i="37"/>
  <c r="D844" i="37"/>
  <c r="C844" i="37"/>
  <c r="F843" i="37"/>
  <c r="E843" i="37"/>
  <c r="D843" i="37"/>
  <c r="C843" i="37"/>
  <c r="F842" i="37"/>
  <c r="E842" i="37"/>
  <c r="D842" i="37"/>
  <c r="C842" i="37"/>
  <c r="F841" i="37"/>
  <c r="E841" i="37"/>
  <c r="D841" i="37"/>
  <c r="C841" i="37"/>
  <c r="F840" i="37"/>
  <c r="E840" i="37"/>
  <c r="D840" i="37"/>
  <c r="C840" i="37"/>
  <c r="F839" i="37"/>
  <c r="E839" i="37"/>
  <c r="D839" i="37"/>
  <c r="C839" i="37"/>
  <c r="F838" i="37"/>
  <c r="E838" i="37"/>
  <c r="D838" i="37"/>
  <c r="C838" i="37"/>
  <c r="F837" i="37"/>
  <c r="E837" i="37"/>
  <c r="D837" i="37"/>
  <c r="C837" i="37"/>
  <c r="F836" i="37"/>
  <c r="E836" i="37"/>
  <c r="D836" i="37"/>
  <c r="C836" i="37"/>
  <c r="F835" i="37"/>
  <c r="E835" i="37"/>
  <c r="D835" i="37"/>
  <c r="C835" i="37"/>
  <c r="F834" i="37"/>
  <c r="E834" i="37"/>
  <c r="D834" i="37"/>
  <c r="C834" i="37"/>
  <c r="F833" i="37"/>
  <c r="E833" i="37"/>
  <c r="D833" i="37"/>
  <c r="C833" i="37"/>
  <c r="F832" i="37"/>
  <c r="E832" i="37"/>
  <c r="D832" i="37"/>
  <c r="C832" i="37"/>
  <c r="F831" i="37"/>
  <c r="E831" i="37"/>
  <c r="D831" i="37"/>
  <c r="C831" i="37"/>
  <c r="F830" i="37"/>
  <c r="E830" i="37"/>
  <c r="D830" i="37"/>
  <c r="C830" i="37"/>
  <c r="F829" i="37"/>
  <c r="E829" i="37"/>
  <c r="D829" i="37"/>
  <c r="C829" i="37"/>
  <c r="F828" i="37"/>
  <c r="E828" i="37"/>
  <c r="D828" i="37"/>
  <c r="C828" i="37"/>
  <c r="F827" i="37"/>
  <c r="E827" i="37"/>
  <c r="D827" i="37"/>
  <c r="C827" i="37"/>
  <c r="F826" i="37"/>
  <c r="E826" i="37"/>
  <c r="D826" i="37"/>
  <c r="C826" i="37"/>
  <c r="F825" i="37"/>
  <c r="E825" i="37"/>
  <c r="D825" i="37"/>
  <c r="C825" i="37"/>
  <c r="F824" i="37"/>
  <c r="E824" i="37"/>
  <c r="D824" i="37"/>
  <c r="C824" i="37"/>
  <c r="F823" i="37"/>
  <c r="E823" i="37"/>
  <c r="D823" i="37"/>
  <c r="C823" i="37"/>
  <c r="F822" i="37"/>
  <c r="E822" i="37"/>
  <c r="D822" i="37"/>
  <c r="C822" i="37"/>
  <c r="F821" i="37"/>
  <c r="E821" i="37"/>
  <c r="D821" i="37"/>
  <c r="C821" i="37"/>
  <c r="F820" i="37"/>
  <c r="E820" i="37"/>
  <c r="D820" i="37"/>
  <c r="C820" i="37"/>
  <c r="F819" i="37"/>
  <c r="E819" i="37"/>
  <c r="D819" i="37"/>
  <c r="C819" i="37"/>
  <c r="F818" i="37"/>
  <c r="E818" i="37"/>
  <c r="D818" i="37"/>
  <c r="C818" i="37"/>
  <c r="F817" i="37"/>
  <c r="E817" i="37"/>
  <c r="D817" i="37"/>
  <c r="C817" i="37"/>
  <c r="F816" i="37"/>
  <c r="E816" i="37"/>
  <c r="D816" i="37"/>
  <c r="C816" i="37"/>
  <c r="F815" i="37"/>
  <c r="E815" i="37"/>
  <c r="D815" i="37"/>
  <c r="C815" i="37"/>
  <c r="F814" i="37"/>
  <c r="E814" i="37"/>
  <c r="D814" i="37"/>
  <c r="C814" i="37"/>
  <c r="F813" i="37"/>
  <c r="E813" i="37"/>
  <c r="D813" i="37"/>
  <c r="C813" i="37"/>
  <c r="F812" i="37"/>
  <c r="E812" i="37"/>
  <c r="D812" i="37"/>
  <c r="C812" i="37"/>
  <c r="F811" i="37"/>
  <c r="E811" i="37"/>
  <c r="D811" i="37"/>
  <c r="C811" i="37"/>
  <c r="F810" i="37"/>
  <c r="E810" i="37"/>
  <c r="D810" i="37"/>
  <c r="C810" i="37"/>
  <c r="F809" i="37"/>
  <c r="E809" i="37"/>
  <c r="D809" i="37"/>
  <c r="C809" i="37"/>
  <c r="F808" i="37"/>
  <c r="E808" i="37"/>
  <c r="D808" i="37"/>
  <c r="C808" i="37"/>
  <c r="F807" i="37"/>
  <c r="E807" i="37"/>
  <c r="D807" i="37"/>
  <c r="C807" i="37"/>
  <c r="F806" i="37"/>
  <c r="E806" i="37"/>
  <c r="D806" i="37"/>
  <c r="C806" i="37"/>
  <c r="F805" i="37"/>
  <c r="E805" i="37"/>
  <c r="D805" i="37"/>
  <c r="C805" i="37"/>
  <c r="F804" i="37"/>
  <c r="E804" i="37"/>
  <c r="D804" i="37"/>
  <c r="C804" i="37"/>
  <c r="F803" i="37"/>
  <c r="E803" i="37"/>
  <c r="D803" i="37"/>
  <c r="C803" i="37"/>
  <c r="F802" i="37"/>
  <c r="E802" i="37"/>
  <c r="D802" i="37"/>
  <c r="C802" i="37"/>
  <c r="F801" i="37"/>
  <c r="E801" i="37"/>
  <c r="D801" i="37"/>
  <c r="C801" i="37"/>
  <c r="F800" i="37"/>
  <c r="E800" i="37"/>
  <c r="D800" i="37"/>
  <c r="C800" i="37"/>
  <c r="F799" i="37"/>
  <c r="E799" i="37"/>
  <c r="D799" i="37"/>
  <c r="C799" i="37"/>
  <c r="F798" i="37"/>
  <c r="E798" i="37"/>
  <c r="D798" i="37"/>
  <c r="C798" i="37"/>
  <c r="F797" i="37"/>
  <c r="E797" i="37"/>
  <c r="D797" i="37"/>
  <c r="C797" i="37"/>
  <c r="F796" i="37"/>
  <c r="E796" i="37"/>
  <c r="D796" i="37"/>
  <c r="C796" i="37"/>
  <c r="F795" i="37"/>
  <c r="E795" i="37"/>
  <c r="D795" i="37"/>
  <c r="C795" i="37"/>
  <c r="F794" i="37"/>
  <c r="E794" i="37"/>
  <c r="D794" i="37"/>
  <c r="C794" i="37"/>
  <c r="F793" i="37"/>
  <c r="E793" i="37"/>
  <c r="D793" i="37"/>
  <c r="C793" i="37"/>
  <c r="F792" i="37"/>
  <c r="E792" i="37"/>
  <c r="D792" i="37"/>
  <c r="C792" i="37"/>
  <c r="F791" i="37"/>
  <c r="E791" i="37"/>
  <c r="D791" i="37"/>
  <c r="C791" i="37"/>
  <c r="F790" i="37"/>
  <c r="E790" i="37"/>
  <c r="D790" i="37"/>
  <c r="C790" i="37"/>
  <c r="F789" i="37"/>
  <c r="E789" i="37"/>
  <c r="D789" i="37"/>
  <c r="C789" i="37"/>
  <c r="F788" i="37"/>
  <c r="E788" i="37"/>
  <c r="D788" i="37"/>
  <c r="C788" i="37"/>
  <c r="F787" i="37"/>
  <c r="E787" i="37"/>
  <c r="D787" i="37"/>
  <c r="C787" i="37"/>
  <c r="F786" i="37"/>
  <c r="E786" i="37"/>
  <c r="D786" i="37"/>
  <c r="C786" i="37"/>
  <c r="F785" i="37"/>
  <c r="E785" i="37"/>
  <c r="D785" i="37"/>
  <c r="C785" i="37"/>
  <c r="F784" i="37"/>
  <c r="E784" i="37"/>
  <c r="D784" i="37"/>
  <c r="C784" i="37"/>
  <c r="F783" i="37"/>
  <c r="E783" i="37"/>
  <c r="D783" i="37"/>
  <c r="C783" i="37"/>
  <c r="F782" i="37"/>
  <c r="E782" i="37"/>
  <c r="D782" i="37"/>
  <c r="C782" i="37"/>
  <c r="F781" i="37"/>
  <c r="E781" i="37"/>
  <c r="D781" i="37"/>
  <c r="C781" i="37"/>
  <c r="F780" i="37"/>
  <c r="E780" i="37"/>
  <c r="D780" i="37"/>
  <c r="C780" i="37"/>
  <c r="F779" i="37"/>
  <c r="E779" i="37"/>
  <c r="D779" i="37"/>
  <c r="C779" i="37"/>
  <c r="F778" i="37"/>
  <c r="E778" i="37"/>
  <c r="D778" i="37"/>
  <c r="C778" i="37"/>
  <c r="F777" i="37"/>
  <c r="E777" i="37"/>
  <c r="D777" i="37"/>
  <c r="C777" i="37"/>
  <c r="F776" i="37"/>
  <c r="E776" i="37"/>
  <c r="D776" i="37"/>
  <c r="C776" i="37"/>
  <c r="F775" i="37"/>
  <c r="E775" i="37"/>
  <c r="D775" i="37"/>
  <c r="C775" i="37"/>
  <c r="F774" i="37"/>
  <c r="E774" i="37"/>
  <c r="D774" i="37"/>
  <c r="C774" i="37"/>
  <c r="F773" i="37"/>
  <c r="E773" i="37"/>
  <c r="D773" i="37"/>
  <c r="C773" i="37"/>
  <c r="F772" i="37"/>
  <c r="E772" i="37"/>
  <c r="D772" i="37"/>
  <c r="C772" i="37"/>
  <c r="F771" i="37"/>
  <c r="E771" i="37"/>
  <c r="D771" i="37"/>
  <c r="C771" i="37"/>
  <c r="F770" i="37"/>
  <c r="E770" i="37"/>
  <c r="D770" i="37"/>
  <c r="C770" i="37"/>
  <c r="F769" i="37"/>
  <c r="E769" i="37"/>
  <c r="D769" i="37"/>
  <c r="C769" i="37"/>
  <c r="F768" i="37"/>
  <c r="E768" i="37"/>
  <c r="D768" i="37"/>
  <c r="C768" i="37"/>
  <c r="F767" i="37"/>
  <c r="E767" i="37"/>
  <c r="D767" i="37"/>
  <c r="C767" i="37"/>
  <c r="F766" i="37"/>
  <c r="E766" i="37"/>
  <c r="D766" i="37"/>
  <c r="C766" i="37"/>
  <c r="F765" i="37"/>
  <c r="E765" i="37"/>
  <c r="D765" i="37"/>
  <c r="C765" i="37"/>
  <c r="F764" i="37"/>
  <c r="E764" i="37"/>
  <c r="D764" i="37"/>
  <c r="C764" i="37"/>
  <c r="F763" i="37"/>
  <c r="E763" i="37"/>
  <c r="D763" i="37"/>
  <c r="C763" i="37"/>
  <c r="F762" i="37"/>
  <c r="E762" i="37"/>
  <c r="D762" i="37"/>
  <c r="C762" i="37"/>
  <c r="F761" i="37"/>
  <c r="E761" i="37"/>
  <c r="D761" i="37"/>
  <c r="C761" i="37"/>
  <c r="F760" i="37"/>
  <c r="E760" i="37"/>
  <c r="D760" i="37"/>
  <c r="C760" i="37"/>
  <c r="F759" i="37"/>
  <c r="E759" i="37"/>
  <c r="D759" i="37"/>
  <c r="C759" i="37"/>
  <c r="F758" i="37"/>
  <c r="E758" i="37"/>
  <c r="D758" i="37"/>
  <c r="C758" i="37"/>
  <c r="F757" i="37"/>
  <c r="E757" i="37"/>
  <c r="D757" i="37"/>
  <c r="C757" i="37"/>
  <c r="F756" i="37"/>
  <c r="E756" i="37"/>
  <c r="D756" i="37"/>
  <c r="C756" i="37"/>
  <c r="F755" i="37"/>
  <c r="E755" i="37"/>
  <c r="D755" i="37"/>
  <c r="C755" i="37"/>
  <c r="F754" i="37"/>
  <c r="E754" i="37"/>
  <c r="D754" i="37"/>
  <c r="C754" i="37"/>
  <c r="F753" i="37"/>
  <c r="E753" i="37"/>
  <c r="D753" i="37"/>
  <c r="C753" i="37"/>
  <c r="F752" i="37"/>
  <c r="E752" i="37"/>
  <c r="D752" i="37"/>
  <c r="C752" i="37"/>
  <c r="F751" i="37"/>
  <c r="E751" i="37"/>
  <c r="D751" i="37"/>
  <c r="C751" i="37"/>
  <c r="F750" i="37"/>
  <c r="E750" i="37"/>
  <c r="D750" i="37"/>
  <c r="C750" i="37"/>
  <c r="F749" i="37"/>
  <c r="E749" i="37"/>
  <c r="D749" i="37"/>
  <c r="C749" i="37"/>
  <c r="F748" i="37"/>
  <c r="E748" i="37"/>
  <c r="D748" i="37"/>
  <c r="C748" i="37"/>
  <c r="F747" i="37"/>
  <c r="E747" i="37"/>
  <c r="D747" i="37"/>
  <c r="C747" i="37"/>
  <c r="F746" i="37"/>
  <c r="E746" i="37"/>
  <c r="D746" i="37"/>
  <c r="C746" i="37"/>
  <c r="F745" i="37"/>
  <c r="E745" i="37"/>
  <c r="D745" i="37"/>
  <c r="C745" i="37"/>
  <c r="F744" i="37"/>
  <c r="E744" i="37"/>
  <c r="D744" i="37"/>
  <c r="C744" i="37"/>
  <c r="F743" i="37"/>
  <c r="E743" i="37"/>
  <c r="D743" i="37"/>
  <c r="C743" i="37"/>
  <c r="F742" i="37"/>
  <c r="E742" i="37"/>
  <c r="D742" i="37"/>
  <c r="C742" i="37"/>
  <c r="F741" i="37"/>
  <c r="E741" i="37"/>
  <c r="D741" i="37"/>
  <c r="C741" i="37"/>
  <c r="F740" i="37"/>
  <c r="E740" i="37"/>
  <c r="D740" i="37"/>
  <c r="C740" i="37"/>
  <c r="F739" i="37"/>
  <c r="E739" i="37"/>
  <c r="D739" i="37"/>
  <c r="C739" i="37"/>
  <c r="F738" i="37"/>
  <c r="E738" i="37"/>
  <c r="D738" i="37"/>
  <c r="C738" i="37"/>
  <c r="F737" i="37"/>
  <c r="E737" i="37"/>
  <c r="D737" i="37"/>
  <c r="C737" i="37"/>
  <c r="F736" i="37"/>
  <c r="E736" i="37"/>
  <c r="D736" i="37"/>
  <c r="C736" i="37"/>
  <c r="F735" i="37"/>
  <c r="E735" i="37"/>
  <c r="D735" i="37"/>
  <c r="C735" i="37"/>
  <c r="F734" i="37"/>
  <c r="E734" i="37"/>
  <c r="D734" i="37"/>
  <c r="C734" i="37"/>
  <c r="F733" i="37"/>
  <c r="E733" i="37"/>
  <c r="D733" i="37"/>
  <c r="C733" i="37"/>
  <c r="F732" i="37"/>
  <c r="E732" i="37"/>
  <c r="D732" i="37"/>
  <c r="C732" i="37"/>
  <c r="F731" i="37"/>
  <c r="E731" i="37"/>
  <c r="D731" i="37"/>
  <c r="C731" i="37"/>
  <c r="F730" i="37"/>
  <c r="E730" i="37"/>
  <c r="D730" i="37"/>
  <c r="C730" i="37"/>
  <c r="F729" i="37"/>
  <c r="E729" i="37"/>
  <c r="D729" i="37"/>
  <c r="C729" i="37"/>
  <c r="F728" i="37"/>
  <c r="E728" i="37"/>
  <c r="D728" i="37"/>
  <c r="C728" i="37"/>
  <c r="F727" i="37"/>
  <c r="E727" i="37"/>
  <c r="D727" i="37"/>
  <c r="C727" i="37"/>
  <c r="F726" i="37"/>
  <c r="E726" i="37"/>
  <c r="D726" i="37"/>
  <c r="C726" i="37"/>
  <c r="F725" i="37"/>
  <c r="E725" i="37"/>
  <c r="D725" i="37"/>
  <c r="C725" i="37"/>
  <c r="F724" i="37"/>
  <c r="E724" i="37"/>
  <c r="D724" i="37"/>
  <c r="C724" i="37"/>
  <c r="F723" i="37"/>
  <c r="E723" i="37"/>
  <c r="D723" i="37"/>
  <c r="C723" i="37"/>
  <c r="F722" i="37"/>
  <c r="E722" i="37"/>
  <c r="D722" i="37"/>
  <c r="C722" i="37"/>
  <c r="F721" i="37"/>
  <c r="E721" i="37"/>
  <c r="D721" i="37"/>
  <c r="C721" i="37"/>
  <c r="F720" i="37"/>
  <c r="E720" i="37"/>
  <c r="D720" i="37"/>
  <c r="C720" i="37"/>
  <c r="F719" i="37"/>
  <c r="E719" i="37"/>
  <c r="D719" i="37"/>
  <c r="C719" i="37"/>
  <c r="F718" i="37"/>
  <c r="E718" i="37"/>
  <c r="D718" i="37"/>
  <c r="C718" i="37"/>
  <c r="F717" i="37"/>
  <c r="E717" i="37"/>
  <c r="D717" i="37"/>
  <c r="C717" i="37"/>
  <c r="F716" i="37"/>
  <c r="E716" i="37"/>
  <c r="D716" i="37"/>
  <c r="C716" i="37"/>
  <c r="F715" i="37"/>
  <c r="E715" i="37"/>
  <c r="D715" i="37"/>
  <c r="C715" i="37"/>
  <c r="F714" i="37"/>
  <c r="E714" i="37"/>
  <c r="D714" i="37"/>
  <c r="C714" i="37"/>
  <c r="F713" i="37"/>
  <c r="E713" i="37"/>
  <c r="D713" i="37"/>
  <c r="C713" i="37"/>
  <c r="F712" i="37"/>
  <c r="E712" i="37"/>
  <c r="D712" i="37"/>
  <c r="C712" i="37"/>
  <c r="F711" i="37"/>
  <c r="E711" i="37"/>
  <c r="D711" i="37"/>
  <c r="C711" i="37"/>
  <c r="F710" i="37"/>
  <c r="E710" i="37"/>
  <c r="D710" i="37"/>
  <c r="C710" i="37"/>
  <c r="F709" i="37"/>
  <c r="E709" i="37"/>
  <c r="D709" i="37"/>
  <c r="C709" i="37"/>
  <c r="F708" i="37"/>
  <c r="E708" i="37"/>
  <c r="D708" i="37"/>
  <c r="C708" i="37"/>
  <c r="F707" i="37"/>
  <c r="E707" i="37"/>
  <c r="D707" i="37"/>
  <c r="C707" i="37"/>
  <c r="F706" i="37"/>
  <c r="E706" i="37"/>
  <c r="D706" i="37"/>
  <c r="C706" i="37"/>
  <c r="F705" i="37"/>
  <c r="E705" i="37"/>
  <c r="D705" i="37"/>
  <c r="C705" i="37"/>
  <c r="F704" i="37"/>
  <c r="E704" i="37"/>
  <c r="D704" i="37"/>
  <c r="C704" i="37"/>
  <c r="F703" i="37"/>
  <c r="E703" i="37"/>
  <c r="D703" i="37"/>
  <c r="C703" i="37"/>
  <c r="F702" i="37"/>
  <c r="E702" i="37"/>
  <c r="D702" i="37"/>
  <c r="C702" i="37"/>
  <c r="F701" i="37"/>
  <c r="E701" i="37"/>
  <c r="D701" i="37"/>
  <c r="C701" i="37"/>
  <c r="F700" i="37"/>
  <c r="E700" i="37"/>
  <c r="D700" i="37"/>
  <c r="C700" i="37"/>
  <c r="F699" i="37"/>
  <c r="E699" i="37"/>
  <c r="D699" i="37"/>
  <c r="C699" i="37"/>
  <c r="F698" i="37"/>
  <c r="E698" i="37"/>
  <c r="D698" i="37"/>
  <c r="C698" i="37"/>
  <c r="F697" i="37"/>
  <c r="E697" i="37"/>
  <c r="D697" i="37"/>
  <c r="C697" i="37"/>
  <c r="F696" i="37"/>
  <c r="E696" i="37"/>
  <c r="D696" i="37"/>
  <c r="C696" i="37"/>
  <c r="F695" i="37"/>
  <c r="E695" i="37"/>
  <c r="D695" i="37"/>
  <c r="C695" i="37"/>
  <c r="F694" i="37"/>
  <c r="E694" i="37"/>
  <c r="D694" i="37"/>
  <c r="C694" i="37"/>
  <c r="F693" i="37"/>
  <c r="E693" i="37"/>
  <c r="D693" i="37"/>
  <c r="C693" i="37"/>
  <c r="F692" i="37"/>
  <c r="E692" i="37"/>
  <c r="D692" i="37"/>
  <c r="C692" i="37"/>
  <c r="F691" i="37"/>
  <c r="E691" i="37"/>
  <c r="D691" i="37"/>
  <c r="C691" i="37"/>
  <c r="F690" i="37"/>
  <c r="E690" i="37"/>
  <c r="D690" i="37"/>
  <c r="C690" i="37"/>
  <c r="F689" i="37"/>
  <c r="E689" i="37"/>
  <c r="D689" i="37"/>
  <c r="C689" i="37"/>
  <c r="F688" i="37"/>
  <c r="E688" i="37"/>
  <c r="D688" i="37"/>
  <c r="C688" i="37"/>
  <c r="F687" i="37"/>
  <c r="E687" i="37"/>
  <c r="D687" i="37"/>
  <c r="C687" i="37"/>
  <c r="F686" i="37"/>
  <c r="E686" i="37"/>
  <c r="D686" i="37"/>
  <c r="C686" i="37"/>
  <c r="F685" i="37"/>
  <c r="E685" i="37"/>
  <c r="D685" i="37"/>
  <c r="C685" i="37"/>
  <c r="F684" i="37"/>
  <c r="E684" i="37"/>
  <c r="D684" i="37"/>
  <c r="C684" i="37"/>
  <c r="F683" i="37"/>
  <c r="E683" i="37"/>
  <c r="D683" i="37"/>
  <c r="C683" i="37"/>
  <c r="F682" i="37"/>
  <c r="E682" i="37"/>
  <c r="D682" i="37"/>
  <c r="C682" i="37"/>
  <c r="F681" i="37"/>
  <c r="E681" i="37"/>
  <c r="D681" i="37"/>
  <c r="C681" i="37"/>
  <c r="F680" i="37"/>
  <c r="E680" i="37"/>
  <c r="D680" i="37"/>
  <c r="C680" i="37"/>
  <c r="F679" i="37"/>
  <c r="E679" i="37"/>
  <c r="D679" i="37"/>
  <c r="C679" i="37"/>
  <c r="F678" i="37"/>
  <c r="E678" i="37"/>
  <c r="D678" i="37"/>
  <c r="C678" i="37"/>
  <c r="F677" i="37"/>
  <c r="E677" i="37"/>
  <c r="D677" i="37"/>
  <c r="C677" i="37"/>
  <c r="F676" i="37"/>
  <c r="E676" i="37"/>
  <c r="D676" i="37"/>
  <c r="C676" i="37"/>
  <c r="F675" i="37"/>
  <c r="E675" i="37"/>
  <c r="D675" i="37"/>
  <c r="C675" i="37"/>
  <c r="F674" i="37"/>
  <c r="E674" i="37"/>
  <c r="D674" i="37"/>
  <c r="C674" i="37"/>
  <c r="F673" i="37"/>
  <c r="E673" i="37"/>
  <c r="D673" i="37"/>
  <c r="C673" i="37"/>
  <c r="F672" i="37"/>
  <c r="E672" i="37"/>
  <c r="D672" i="37"/>
  <c r="C672" i="37"/>
  <c r="F671" i="37"/>
  <c r="E671" i="37"/>
  <c r="D671" i="37"/>
  <c r="C671" i="37"/>
  <c r="F670" i="37"/>
  <c r="E670" i="37"/>
  <c r="D670" i="37"/>
  <c r="C670" i="37"/>
  <c r="F669" i="37"/>
  <c r="E669" i="37"/>
  <c r="D669" i="37"/>
  <c r="C669" i="37"/>
  <c r="F668" i="37"/>
  <c r="E668" i="37"/>
  <c r="D668" i="37"/>
  <c r="C668" i="37"/>
  <c r="F667" i="37"/>
  <c r="E667" i="37"/>
  <c r="D667" i="37"/>
  <c r="C667" i="37"/>
  <c r="F666" i="37"/>
  <c r="E666" i="37"/>
  <c r="D666" i="37"/>
  <c r="C666" i="37"/>
  <c r="F665" i="37"/>
  <c r="E665" i="37"/>
  <c r="D665" i="37"/>
  <c r="C665" i="37"/>
  <c r="F664" i="37"/>
  <c r="E664" i="37"/>
  <c r="D664" i="37"/>
  <c r="C664" i="37"/>
  <c r="F663" i="37"/>
  <c r="E663" i="37"/>
  <c r="D663" i="37"/>
  <c r="C663" i="37"/>
  <c r="F662" i="37"/>
  <c r="E662" i="37"/>
  <c r="D662" i="37"/>
  <c r="C662" i="37"/>
  <c r="F661" i="37"/>
  <c r="E661" i="37"/>
  <c r="D661" i="37"/>
  <c r="C661" i="37"/>
  <c r="F660" i="37"/>
  <c r="E660" i="37"/>
  <c r="D660" i="37"/>
  <c r="C660" i="37"/>
  <c r="F659" i="37"/>
  <c r="E659" i="37"/>
  <c r="D659" i="37"/>
  <c r="C659" i="37"/>
  <c r="F658" i="37"/>
  <c r="E658" i="37"/>
  <c r="D658" i="37"/>
  <c r="C658" i="37"/>
  <c r="F657" i="37"/>
  <c r="E657" i="37"/>
  <c r="D657" i="37"/>
  <c r="C657" i="37"/>
  <c r="F656" i="37"/>
  <c r="E656" i="37"/>
  <c r="D656" i="37"/>
  <c r="C656" i="37"/>
  <c r="F655" i="37"/>
  <c r="E655" i="37"/>
  <c r="D655" i="37"/>
  <c r="C655" i="37"/>
  <c r="F654" i="37"/>
  <c r="E654" i="37"/>
  <c r="D654" i="37"/>
  <c r="C654" i="37"/>
  <c r="F653" i="37"/>
  <c r="E653" i="37"/>
  <c r="D653" i="37"/>
  <c r="C653" i="37"/>
  <c r="F652" i="37"/>
  <c r="E652" i="37"/>
  <c r="D652" i="37"/>
  <c r="C652" i="37"/>
  <c r="F651" i="37"/>
  <c r="E651" i="37"/>
  <c r="D651" i="37"/>
  <c r="C651" i="37"/>
  <c r="F650" i="37"/>
  <c r="E650" i="37"/>
  <c r="D650" i="37"/>
  <c r="C650" i="37"/>
  <c r="F649" i="37"/>
  <c r="E649" i="37"/>
  <c r="D649" i="37"/>
  <c r="C649" i="37"/>
  <c r="F648" i="37"/>
  <c r="E648" i="37"/>
  <c r="D648" i="37"/>
  <c r="C648" i="37"/>
  <c r="F647" i="37"/>
  <c r="E647" i="37"/>
  <c r="D647" i="37"/>
  <c r="C647" i="37"/>
  <c r="F646" i="37"/>
  <c r="E646" i="37"/>
  <c r="D646" i="37"/>
  <c r="C646" i="37"/>
  <c r="F645" i="37"/>
  <c r="E645" i="37"/>
  <c r="D645" i="37"/>
  <c r="C645" i="37"/>
  <c r="F644" i="37"/>
  <c r="E644" i="37"/>
  <c r="D644" i="37"/>
  <c r="C644" i="37"/>
  <c r="F643" i="37"/>
  <c r="E643" i="37"/>
  <c r="D643" i="37"/>
  <c r="C643" i="37"/>
  <c r="F642" i="37"/>
  <c r="E642" i="37"/>
  <c r="D642" i="37"/>
  <c r="C642" i="37"/>
  <c r="F641" i="37"/>
  <c r="E641" i="37"/>
  <c r="D641" i="37"/>
  <c r="C641" i="37"/>
  <c r="F640" i="37"/>
  <c r="E640" i="37"/>
  <c r="D640" i="37"/>
  <c r="C640" i="37"/>
  <c r="F639" i="37"/>
  <c r="E639" i="37"/>
  <c r="D639" i="37"/>
  <c r="C639" i="37"/>
  <c r="F638" i="37"/>
  <c r="E638" i="37"/>
  <c r="D638" i="37"/>
  <c r="C638" i="37"/>
  <c r="F637" i="37"/>
  <c r="E637" i="37"/>
  <c r="D637" i="37"/>
  <c r="C637" i="37"/>
  <c r="F636" i="37"/>
  <c r="E636" i="37"/>
  <c r="D636" i="37"/>
  <c r="C636" i="37"/>
  <c r="F635" i="37"/>
  <c r="E635" i="37"/>
  <c r="D635" i="37"/>
  <c r="C635" i="37"/>
  <c r="F634" i="37"/>
  <c r="E634" i="37"/>
  <c r="D634" i="37"/>
  <c r="C634" i="37"/>
  <c r="F633" i="37"/>
  <c r="E633" i="37"/>
  <c r="D633" i="37"/>
  <c r="C633" i="37"/>
  <c r="F632" i="37"/>
  <c r="E632" i="37"/>
  <c r="D632" i="37"/>
  <c r="C632" i="37"/>
  <c r="F631" i="37"/>
  <c r="E631" i="37"/>
  <c r="D631" i="37"/>
  <c r="C631" i="37"/>
  <c r="F630" i="37"/>
  <c r="E630" i="37"/>
  <c r="D630" i="37"/>
  <c r="C630" i="37"/>
  <c r="F629" i="37"/>
  <c r="E629" i="37"/>
  <c r="D629" i="37"/>
  <c r="C629" i="37"/>
  <c r="F628" i="37"/>
  <c r="E628" i="37"/>
  <c r="D628" i="37"/>
  <c r="C628" i="37"/>
  <c r="F627" i="37"/>
  <c r="E627" i="37"/>
  <c r="D627" i="37"/>
  <c r="C627" i="37"/>
  <c r="F626" i="37"/>
  <c r="E626" i="37"/>
  <c r="D626" i="37"/>
  <c r="C626" i="37"/>
  <c r="F625" i="37"/>
  <c r="E625" i="37"/>
  <c r="D625" i="37"/>
  <c r="C625" i="37"/>
  <c r="F624" i="37"/>
  <c r="E624" i="37"/>
  <c r="D624" i="37"/>
  <c r="C624" i="37"/>
  <c r="F623" i="37"/>
  <c r="E623" i="37"/>
  <c r="D623" i="37"/>
  <c r="C623" i="37"/>
  <c r="F622" i="37"/>
  <c r="E622" i="37"/>
  <c r="D622" i="37"/>
  <c r="C622" i="37"/>
  <c r="F621" i="37"/>
  <c r="E621" i="37"/>
  <c r="D621" i="37"/>
  <c r="C621" i="37"/>
  <c r="F620" i="37"/>
  <c r="E620" i="37"/>
  <c r="D620" i="37"/>
  <c r="C620" i="37"/>
  <c r="F619" i="37"/>
  <c r="E619" i="37"/>
  <c r="D619" i="37"/>
  <c r="C619" i="37"/>
  <c r="F618" i="37"/>
  <c r="E618" i="37"/>
  <c r="D618" i="37"/>
  <c r="C618" i="37"/>
  <c r="F617" i="37"/>
  <c r="E617" i="37"/>
  <c r="D617" i="37"/>
  <c r="C617" i="37"/>
  <c r="F616" i="37"/>
  <c r="E616" i="37"/>
  <c r="D616" i="37"/>
  <c r="C616" i="37"/>
  <c r="F615" i="37"/>
  <c r="E615" i="37"/>
  <c r="D615" i="37"/>
  <c r="C615" i="37"/>
  <c r="F614" i="37"/>
  <c r="E614" i="37"/>
  <c r="D614" i="37"/>
  <c r="C614" i="37"/>
  <c r="F613" i="37"/>
  <c r="E613" i="37"/>
  <c r="D613" i="37"/>
  <c r="C613" i="37"/>
  <c r="F612" i="37"/>
  <c r="E612" i="37"/>
  <c r="D612" i="37"/>
  <c r="C612" i="37"/>
  <c r="F611" i="37"/>
  <c r="E611" i="37"/>
  <c r="D611" i="37"/>
  <c r="C611" i="37"/>
  <c r="F610" i="37"/>
  <c r="E610" i="37"/>
  <c r="D610" i="37"/>
  <c r="C610" i="37"/>
  <c r="F609" i="37"/>
  <c r="E609" i="37"/>
  <c r="D609" i="37"/>
  <c r="C609" i="37"/>
  <c r="F608" i="37"/>
  <c r="E608" i="37"/>
  <c r="D608" i="37"/>
  <c r="C608" i="37"/>
  <c r="F607" i="37"/>
  <c r="E607" i="37"/>
  <c r="D607" i="37"/>
  <c r="C607" i="37"/>
  <c r="F606" i="37"/>
  <c r="E606" i="37"/>
  <c r="D606" i="37"/>
  <c r="C606" i="37"/>
  <c r="F605" i="37"/>
  <c r="E605" i="37"/>
  <c r="D605" i="37"/>
  <c r="C605" i="37"/>
  <c r="F604" i="37"/>
  <c r="E604" i="37"/>
  <c r="D604" i="37"/>
  <c r="C604" i="37"/>
  <c r="F603" i="37"/>
  <c r="E603" i="37"/>
  <c r="D603" i="37"/>
  <c r="C603" i="37"/>
  <c r="F602" i="37"/>
  <c r="E602" i="37"/>
  <c r="D602" i="37"/>
  <c r="C602" i="37"/>
  <c r="F601" i="37"/>
  <c r="E601" i="37"/>
  <c r="D601" i="37"/>
  <c r="C601" i="37"/>
  <c r="F600" i="37"/>
  <c r="E600" i="37"/>
  <c r="D600" i="37"/>
  <c r="C600" i="37"/>
  <c r="F599" i="37"/>
  <c r="E599" i="37"/>
  <c r="D599" i="37"/>
  <c r="C599" i="37"/>
  <c r="F598" i="37"/>
  <c r="E598" i="37"/>
  <c r="D598" i="37"/>
  <c r="C598" i="37"/>
  <c r="F597" i="37"/>
  <c r="E597" i="37"/>
  <c r="D597" i="37"/>
  <c r="C597" i="37"/>
  <c r="F596" i="37"/>
  <c r="E596" i="37"/>
  <c r="D596" i="37"/>
  <c r="C596" i="37"/>
  <c r="F595" i="37"/>
  <c r="E595" i="37"/>
  <c r="D595" i="37"/>
  <c r="C595" i="37"/>
  <c r="F594" i="37"/>
  <c r="E594" i="37"/>
  <c r="D594" i="37"/>
  <c r="C594" i="37"/>
  <c r="F593" i="37"/>
  <c r="E593" i="37"/>
  <c r="D593" i="37"/>
  <c r="C593" i="37"/>
  <c r="F592" i="37"/>
  <c r="E592" i="37"/>
  <c r="D592" i="37"/>
  <c r="C592" i="37"/>
  <c r="F591" i="37"/>
  <c r="E591" i="37"/>
  <c r="D591" i="37"/>
  <c r="C591" i="37"/>
  <c r="F590" i="37"/>
  <c r="E590" i="37"/>
  <c r="D590" i="37"/>
  <c r="C590" i="37"/>
  <c r="F589" i="37"/>
  <c r="E589" i="37"/>
  <c r="D589" i="37"/>
  <c r="C589" i="37"/>
  <c r="F588" i="37"/>
  <c r="E588" i="37"/>
  <c r="D588" i="37"/>
  <c r="C588" i="37"/>
  <c r="F587" i="37"/>
  <c r="E587" i="37"/>
  <c r="D587" i="37"/>
  <c r="C587" i="37"/>
  <c r="F586" i="37"/>
  <c r="E586" i="37"/>
  <c r="D586" i="37"/>
  <c r="C586" i="37"/>
  <c r="F585" i="37"/>
  <c r="E585" i="37"/>
  <c r="D585" i="37"/>
  <c r="C585" i="37"/>
  <c r="F584" i="37"/>
  <c r="E584" i="37"/>
  <c r="D584" i="37"/>
  <c r="C584" i="37"/>
  <c r="F583" i="37"/>
  <c r="E583" i="37"/>
  <c r="D583" i="37"/>
  <c r="C583" i="37"/>
  <c r="F582" i="37"/>
  <c r="E582" i="37"/>
  <c r="D582" i="37"/>
  <c r="C582" i="37"/>
  <c r="F581" i="37"/>
  <c r="E581" i="37"/>
  <c r="D581" i="37"/>
  <c r="C581" i="37"/>
  <c r="F580" i="37"/>
  <c r="E580" i="37"/>
  <c r="D580" i="37"/>
  <c r="C580" i="37"/>
  <c r="F579" i="37"/>
  <c r="E579" i="37"/>
  <c r="D579" i="37"/>
  <c r="C579" i="37"/>
  <c r="F578" i="37"/>
  <c r="E578" i="37"/>
  <c r="D578" i="37"/>
  <c r="C578" i="37"/>
  <c r="F577" i="37"/>
  <c r="E577" i="37"/>
  <c r="D577" i="37"/>
  <c r="C577" i="37"/>
  <c r="F576" i="37"/>
  <c r="E576" i="37"/>
  <c r="D576" i="37"/>
  <c r="C576" i="37"/>
  <c r="F575" i="37"/>
  <c r="E575" i="37"/>
  <c r="D575" i="37"/>
  <c r="C575" i="37"/>
  <c r="F574" i="37"/>
  <c r="E574" i="37"/>
  <c r="D574" i="37"/>
  <c r="C574" i="37"/>
  <c r="F573" i="37"/>
  <c r="E573" i="37"/>
  <c r="D573" i="37"/>
  <c r="C573" i="37"/>
  <c r="F572" i="37"/>
  <c r="E572" i="37"/>
  <c r="D572" i="37"/>
  <c r="C572" i="37"/>
  <c r="F571" i="37"/>
  <c r="E571" i="37"/>
  <c r="D571" i="37"/>
  <c r="C571" i="37"/>
  <c r="F570" i="37"/>
  <c r="E570" i="37"/>
  <c r="D570" i="37"/>
  <c r="C570" i="37"/>
  <c r="F569" i="37"/>
  <c r="E569" i="37"/>
  <c r="D569" i="37"/>
  <c r="C569" i="37"/>
  <c r="F568" i="37"/>
  <c r="E568" i="37"/>
  <c r="D568" i="37"/>
  <c r="C568" i="37"/>
  <c r="F567" i="37"/>
  <c r="E567" i="37"/>
  <c r="D567" i="37"/>
  <c r="C567" i="37"/>
  <c r="F566" i="37"/>
  <c r="E566" i="37"/>
  <c r="D566" i="37"/>
  <c r="C566" i="37"/>
  <c r="F565" i="37"/>
  <c r="E565" i="37"/>
  <c r="D565" i="37"/>
  <c r="C565" i="37"/>
  <c r="F564" i="37"/>
  <c r="E564" i="37"/>
  <c r="D564" i="37"/>
  <c r="C564" i="37"/>
  <c r="F563" i="37"/>
  <c r="E563" i="37"/>
  <c r="D563" i="37"/>
  <c r="C563" i="37"/>
  <c r="F562" i="37"/>
  <c r="E562" i="37"/>
  <c r="D562" i="37"/>
  <c r="C562" i="37"/>
  <c r="F561" i="37"/>
  <c r="E561" i="37"/>
  <c r="D561" i="37"/>
  <c r="C561" i="37"/>
  <c r="F560" i="37"/>
  <c r="E560" i="37"/>
  <c r="D560" i="37"/>
  <c r="C560" i="37"/>
  <c r="F559" i="37"/>
  <c r="E559" i="37"/>
  <c r="D559" i="37"/>
  <c r="C559" i="37"/>
  <c r="F558" i="37"/>
  <c r="E558" i="37"/>
  <c r="D558" i="37"/>
  <c r="C558" i="37"/>
  <c r="F557" i="37"/>
  <c r="E557" i="37"/>
  <c r="D557" i="37"/>
  <c r="C557" i="37"/>
  <c r="F556" i="37"/>
  <c r="E556" i="37"/>
  <c r="D556" i="37"/>
  <c r="C556" i="37"/>
  <c r="F555" i="37"/>
  <c r="E555" i="37"/>
  <c r="D555" i="37"/>
  <c r="C555" i="37"/>
  <c r="F554" i="37"/>
  <c r="E554" i="37"/>
  <c r="D554" i="37"/>
  <c r="C554" i="37"/>
  <c r="F553" i="37"/>
  <c r="E553" i="37"/>
  <c r="D553" i="37"/>
  <c r="C553" i="37"/>
  <c r="F552" i="37"/>
  <c r="E552" i="37"/>
  <c r="D552" i="37"/>
  <c r="C552" i="37"/>
  <c r="F551" i="37"/>
  <c r="E551" i="37"/>
  <c r="D551" i="37"/>
  <c r="C551" i="37"/>
  <c r="F550" i="37"/>
  <c r="E550" i="37"/>
  <c r="D550" i="37"/>
  <c r="C550" i="37"/>
  <c r="F549" i="37"/>
  <c r="E549" i="37"/>
  <c r="D549" i="37"/>
  <c r="C549" i="37"/>
  <c r="F548" i="37"/>
  <c r="E548" i="37"/>
  <c r="D548" i="37"/>
  <c r="C548" i="37"/>
  <c r="F547" i="37"/>
  <c r="E547" i="37"/>
  <c r="D547" i="37"/>
  <c r="C547" i="37"/>
  <c r="F546" i="37"/>
  <c r="E546" i="37"/>
  <c r="D546" i="37"/>
  <c r="C546" i="37"/>
  <c r="F545" i="37"/>
  <c r="E545" i="37"/>
  <c r="D545" i="37"/>
  <c r="C545" i="37"/>
  <c r="F544" i="37"/>
  <c r="E544" i="37"/>
  <c r="D544" i="37"/>
  <c r="C544" i="37"/>
  <c r="F543" i="37"/>
  <c r="E543" i="37"/>
  <c r="D543" i="37"/>
  <c r="C543" i="37"/>
  <c r="F542" i="37"/>
  <c r="E542" i="37"/>
  <c r="D542" i="37"/>
  <c r="C542" i="37"/>
  <c r="F541" i="37"/>
  <c r="E541" i="37"/>
  <c r="D541" i="37"/>
  <c r="C541" i="37"/>
  <c r="F540" i="37"/>
  <c r="E540" i="37"/>
  <c r="D540" i="37"/>
  <c r="C540" i="37"/>
  <c r="F539" i="37"/>
  <c r="E539" i="37"/>
  <c r="D539" i="37"/>
  <c r="C539" i="37"/>
  <c r="F538" i="37"/>
  <c r="E538" i="37"/>
  <c r="D538" i="37"/>
  <c r="C538" i="37"/>
  <c r="F537" i="37"/>
  <c r="E537" i="37"/>
  <c r="D537" i="37"/>
  <c r="C537" i="37"/>
  <c r="F536" i="37"/>
  <c r="E536" i="37"/>
  <c r="D536" i="37"/>
  <c r="C536" i="37"/>
  <c r="F535" i="37"/>
  <c r="E535" i="37"/>
  <c r="D535" i="37"/>
  <c r="C535" i="37"/>
  <c r="F534" i="37"/>
  <c r="E534" i="37"/>
  <c r="D534" i="37"/>
  <c r="C534" i="37"/>
  <c r="F533" i="37"/>
  <c r="E533" i="37"/>
  <c r="D533" i="37"/>
  <c r="C533" i="37"/>
  <c r="F532" i="37"/>
  <c r="E532" i="37"/>
  <c r="D532" i="37"/>
  <c r="C532" i="37"/>
  <c r="F531" i="37"/>
  <c r="E531" i="37"/>
  <c r="D531" i="37"/>
  <c r="C531" i="37"/>
  <c r="F530" i="37"/>
  <c r="E530" i="37"/>
  <c r="D530" i="37"/>
  <c r="C530" i="37"/>
  <c r="F529" i="37"/>
  <c r="E529" i="37"/>
  <c r="D529" i="37"/>
  <c r="C529" i="37"/>
  <c r="F528" i="37"/>
  <c r="E528" i="37"/>
  <c r="D528" i="37"/>
  <c r="C528" i="37"/>
  <c r="F527" i="37"/>
  <c r="E527" i="37"/>
  <c r="D527" i="37"/>
  <c r="C527" i="37"/>
  <c r="F526" i="37"/>
  <c r="E526" i="37"/>
  <c r="D526" i="37"/>
  <c r="C526" i="37"/>
  <c r="F525" i="37"/>
  <c r="E525" i="37"/>
  <c r="D525" i="37"/>
  <c r="C525" i="37"/>
  <c r="F524" i="37"/>
  <c r="E524" i="37"/>
  <c r="D524" i="37"/>
  <c r="C524" i="37"/>
  <c r="F523" i="37"/>
  <c r="E523" i="37"/>
  <c r="D523" i="37"/>
  <c r="C523" i="37"/>
  <c r="F522" i="37"/>
  <c r="E522" i="37"/>
  <c r="D522" i="37"/>
  <c r="C522" i="37"/>
  <c r="F521" i="37"/>
  <c r="E521" i="37"/>
  <c r="D521" i="37"/>
  <c r="C521" i="37"/>
  <c r="F520" i="37"/>
  <c r="E520" i="37"/>
  <c r="D520" i="37"/>
  <c r="C520" i="37"/>
  <c r="F519" i="37"/>
  <c r="E519" i="37"/>
  <c r="D519" i="37"/>
  <c r="C519" i="37"/>
  <c r="F518" i="37"/>
  <c r="E518" i="37"/>
  <c r="D518" i="37"/>
  <c r="C518" i="37"/>
  <c r="F517" i="37"/>
  <c r="E517" i="37"/>
  <c r="D517" i="37"/>
  <c r="C517" i="37"/>
  <c r="F516" i="37"/>
  <c r="E516" i="37"/>
  <c r="D516" i="37"/>
  <c r="C516" i="37"/>
  <c r="F515" i="37"/>
  <c r="E515" i="37"/>
  <c r="D515" i="37"/>
  <c r="C515" i="37"/>
  <c r="F514" i="37"/>
  <c r="E514" i="37"/>
  <c r="D514" i="37"/>
  <c r="C514" i="37"/>
  <c r="F513" i="37"/>
  <c r="E513" i="37"/>
  <c r="D513" i="37"/>
  <c r="C513" i="37"/>
  <c r="F512" i="37"/>
  <c r="E512" i="37"/>
  <c r="D512" i="37"/>
  <c r="C512" i="37"/>
  <c r="F511" i="37"/>
  <c r="E511" i="37"/>
  <c r="D511" i="37"/>
  <c r="C511" i="37"/>
  <c r="F510" i="37"/>
  <c r="E510" i="37"/>
  <c r="D510" i="37"/>
  <c r="C510" i="37"/>
  <c r="F509" i="37"/>
  <c r="E509" i="37"/>
  <c r="D509" i="37"/>
  <c r="C509" i="37"/>
  <c r="F508" i="37"/>
  <c r="E508" i="37"/>
  <c r="D508" i="37"/>
  <c r="C508" i="37"/>
  <c r="F507" i="37"/>
  <c r="E507" i="37"/>
  <c r="D507" i="37"/>
  <c r="C507" i="37"/>
  <c r="F506" i="37"/>
  <c r="E506" i="37"/>
  <c r="D506" i="37"/>
  <c r="C506" i="37"/>
  <c r="F505" i="37"/>
  <c r="E505" i="37"/>
  <c r="D505" i="37"/>
  <c r="C505" i="37"/>
  <c r="F504" i="37"/>
  <c r="E504" i="37"/>
  <c r="D504" i="37"/>
  <c r="C504" i="37"/>
  <c r="F503" i="37"/>
  <c r="E503" i="37"/>
  <c r="D503" i="37"/>
  <c r="C503" i="37"/>
  <c r="F502" i="37"/>
  <c r="E502" i="37"/>
  <c r="D502" i="37"/>
  <c r="C502" i="37"/>
  <c r="F501" i="37"/>
  <c r="E501" i="37"/>
  <c r="D501" i="37"/>
  <c r="C501" i="37"/>
  <c r="F500" i="37"/>
  <c r="E500" i="37"/>
  <c r="D500" i="37"/>
  <c r="C500" i="37"/>
  <c r="F499" i="37"/>
  <c r="E499" i="37"/>
  <c r="D499" i="37"/>
  <c r="C499" i="37"/>
  <c r="F498" i="37"/>
  <c r="E498" i="37"/>
  <c r="D498" i="37"/>
  <c r="C498" i="37"/>
  <c r="F497" i="37"/>
  <c r="E497" i="37"/>
  <c r="D497" i="37"/>
  <c r="C497" i="37"/>
  <c r="F496" i="37"/>
  <c r="E496" i="37"/>
  <c r="D496" i="37"/>
  <c r="C496" i="37"/>
  <c r="F495" i="37"/>
  <c r="E495" i="37"/>
  <c r="D495" i="37"/>
  <c r="C495" i="37"/>
  <c r="F494" i="37"/>
  <c r="E494" i="37"/>
  <c r="D494" i="37"/>
  <c r="C494" i="37"/>
  <c r="F493" i="37"/>
  <c r="E493" i="37"/>
  <c r="D493" i="37"/>
  <c r="C493" i="37"/>
  <c r="F492" i="37"/>
  <c r="E492" i="37"/>
  <c r="D492" i="37"/>
  <c r="C492" i="37"/>
  <c r="F491" i="37"/>
  <c r="E491" i="37"/>
  <c r="D491" i="37"/>
  <c r="C491" i="37"/>
  <c r="F490" i="37"/>
  <c r="E490" i="37"/>
  <c r="D490" i="37"/>
  <c r="C490" i="37"/>
  <c r="F489" i="37"/>
  <c r="E489" i="37"/>
  <c r="D489" i="37"/>
  <c r="C489" i="37"/>
  <c r="F488" i="37"/>
  <c r="E488" i="37"/>
  <c r="D488" i="37"/>
  <c r="C488" i="37"/>
  <c r="F487" i="37"/>
  <c r="E487" i="37"/>
  <c r="D487" i="37"/>
  <c r="C487" i="37"/>
  <c r="F486" i="37"/>
  <c r="E486" i="37"/>
  <c r="D486" i="37"/>
  <c r="C486" i="37"/>
  <c r="F485" i="37"/>
  <c r="E485" i="37"/>
  <c r="D485" i="37"/>
  <c r="C485" i="37"/>
  <c r="F484" i="37"/>
  <c r="E484" i="37"/>
  <c r="D484" i="37"/>
  <c r="C484" i="37"/>
  <c r="F483" i="37"/>
  <c r="E483" i="37"/>
  <c r="D483" i="37"/>
  <c r="C483" i="37"/>
  <c r="F482" i="37"/>
  <c r="E482" i="37"/>
  <c r="D482" i="37"/>
  <c r="C482" i="37"/>
  <c r="F481" i="37"/>
  <c r="E481" i="37"/>
  <c r="D481" i="37"/>
  <c r="C481" i="37"/>
  <c r="F480" i="37"/>
  <c r="E480" i="37"/>
  <c r="D480" i="37"/>
  <c r="C480" i="37"/>
  <c r="F479" i="37"/>
  <c r="E479" i="37"/>
  <c r="D479" i="37"/>
  <c r="C479" i="37"/>
  <c r="F478" i="37"/>
  <c r="E478" i="37"/>
  <c r="D478" i="37"/>
  <c r="C478" i="37"/>
  <c r="F477" i="37"/>
  <c r="E477" i="37"/>
  <c r="D477" i="37"/>
  <c r="C477" i="37"/>
  <c r="F476" i="37"/>
  <c r="E476" i="37"/>
  <c r="D476" i="37"/>
  <c r="C476" i="37"/>
  <c r="F475" i="37"/>
  <c r="E475" i="37"/>
  <c r="D475" i="37"/>
  <c r="C475" i="37"/>
  <c r="F474" i="37"/>
  <c r="E474" i="37"/>
  <c r="D474" i="37"/>
  <c r="C474" i="37"/>
  <c r="F473" i="37"/>
  <c r="E473" i="37"/>
  <c r="D473" i="37"/>
  <c r="C473" i="37"/>
  <c r="F472" i="37"/>
  <c r="E472" i="37"/>
  <c r="D472" i="37"/>
  <c r="C472" i="37"/>
  <c r="F471" i="37"/>
  <c r="E471" i="37"/>
  <c r="D471" i="37"/>
  <c r="C471" i="37"/>
  <c r="F470" i="37"/>
  <c r="E470" i="37"/>
  <c r="D470" i="37"/>
  <c r="C470" i="37"/>
  <c r="F469" i="37"/>
  <c r="E469" i="37"/>
  <c r="D469" i="37"/>
  <c r="C469" i="37"/>
  <c r="F468" i="37"/>
  <c r="E468" i="37"/>
  <c r="D468" i="37"/>
  <c r="C468" i="37"/>
  <c r="F467" i="37"/>
  <c r="E467" i="37"/>
  <c r="D467" i="37"/>
  <c r="C467" i="37"/>
  <c r="F466" i="37"/>
  <c r="E466" i="37"/>
  <c r="D466" i="37"/>
  <c r="C466" i="37"/>
  <c r="F465" i="37"/>
  <c r="E465" i="37"/>
  <c r="D465" i="37"/>
  <c r="C465" i="37"/>
  <c r="F464" i="37"/>
  <c r="E464" i="37"/>
  <c r="D464" i="37"/>
  <c r="C464" i="37"/>
  <c r="F463" i="37"/>
  <c r="E463" i="37"/>
  <c r="D463" i="37"/>
  <c r="C463" i="37"/>
  <c r="F462" i="37"/>
  <c r="E462" i="37"/>
  <c r="D462" i="37"/>
  <c r="C462" i="37"/>
  <c r="F461" i="37"/>
  <c r="E461" i="37"/>
  <c r="D461" i="37"/>
  <c r="C461" i="37"/>
  <c r="F460" i="37"/>
  <c r="E460" i="37"/>
  <c r="D460" i="37"/>
  <c r="C460" i="37"/>
  <c r="F459" i="37"/>
  <c r="E459" i="37"/>
  <c r="D459" i="37"/>
  <c r="C459" i="37"/>
  <c r="F458" i="37"/>
  <c r="E458" i="37"/>
  <c r="D458" i="37"/>
  <c r="C458" i="37"/>
  <c r="F457" i="37"/>
  <c r="E457" i="37"/>
  <c r="D457" i="37"/>
  <c r="C457" i="37"/>
  <c r="F456" i="37"/>
  <c r="E456" i="37"/>
  <c r="D456" i="37"/>
  <c r="C456" i="37"/>
  <c r="F455" i="37"/>
  <c r="E455" i="37"/>
  <c r="D455" i="37"/>
  <c r="C455" i="37"/>
  <c r="F454" i="37"/>
  <c r="E454" i="37"/>
  <c r="D454" i="37"/>
  <c r="C454" i="37"/>
  <c r="F453" i="37"/>
  <c r="E453" i="37"/>
  <c r="D453" i="37"/>
  <c r="C453" i="37"/>
  <c r="F452" i="37"/>
  <c r="E452" i="37"/>
  <c r="D452" i="37"/>
  <c r="C452" i="37"/>
  <c r="F451" i="37"/>
  <c r="E451" i="37"/>
  <c r="D451" i="37"/>
  <c r="C451" i="37"/>
  <c r="F450" i="37"/>
  <c r="E450" i="37"/>
  <c r="D450" i="37"/>
  <c r="C450" i="37"/>
  <c r="F449" i="37"/>
  <c r="E449" i="37"/>
  <c r="D449" i="37"/>
  <c r="C449" i="37"/>
  <c r="F448" i="37"/>
  <c r="E448" i="37"/>
  <c r="D448" i="37"/>
  <c r="C448" i="37"/>
  <c r="F447" i="37"/>
  <c r="E447" i="37"/>
  <c r="D447" i="37"/>
  <c r="C447" i="37"/>
  <c r="F446" i="37"/>
  <c r="E446" i="37"/>
  <c r="D446" i="37"/>
  <c r="C446" i="37"/>
  <c r="F445" i="37"/>
  <c r="E445" i="37"/>
  <c r="D445" i="37"/>
  <c r="C445" i="37"/>
  <c r="F444" i="37"/>
  <c r="E444" i="37"/>
  <c r="D444" i="37"/>
  <c r="C444" i="37"/>
  <c r="F443" i="37"/>
  <c r="E443" i="37"/>
  <c r="D443" i="37"/>
  <c r="C443" i="37"/>
  <c r="F442" i="37"/>
  <c r="E442" i="37"/>
  <c r="D442" i="37"/>
  <c r="C442" i="37"/>
  <c r="F441" i="37"/>
  <c r="E441" i="37"/>
  <c r="D441" i="37"/>
  <c r="C441" i="37"/>
  <c r="F440" i="37"/>
  <c r="E440" i="37"/>
  <c r="D440" i="37"/>
  <c r="C440" i="37"/>
  <c r="F439" i="37"/>
  <c r="E439" i="37"/>
  <c r="D439" i="37"/>
  <c r="C439" i="37"/>
  <c r="F438" i="37"/>
  <c r="E438" i="37"/>
  <c r="D438" i="37"/>
  <c r="C438" i="37"/>
  <c r="F437" i="37"/>
  <c r="E437" i="37"/>
  <c r="D437" i="37"/>
  <c r="C437" i="37"/>
  <c r="F436" i="37"/>
  <c r="E436" i="37"/>
  <c r="D436" i="37"/>
  <c r="C436" i="37"/>
  <c r="F435" i="37"/>
  <c r="E435" i="37"/>
  <c r="D435" i="37"/>
  <c r="C435" i="37"/>
  <c r="F434" i="37"/>
  <c r="E434" i="37"/>
  <c r="D434" i="37"/>
  <c r="C434" i="37"/>
  <c r="F433" i="37"/>
  <c r="E433" i="37"/>
  <c r="D433" i="37"/>
  <c r="C433" i="37"/>
  <c r="F432" i="37"/>
  <c r="E432" i="37"/>
  <c r="D432" i="37"/>
  <c r="C432" i="37"/>
  <c r="F431" i="37"/>
  <c r="E431" i="37"/>
  <c r="D431" i="37"/>
  <c r="C431" i="37"/>
  <c r="F430" i="37"/>
  <c r="E430" i="37"/>
  <c r="D430" i="37"/>
  <c r="C430" i="37"/>
  <c r="F429" i="37"/>
  <c r="E429" i="37"/>
  <c r="D429" i="37"/>
  <c r="C429" i="37"/>
  <c r="F428" i="37"/>
  <c r="E428" i="37"/>
  <c r="D428" i="37"/>
  <c r="C428" i="37"/>
  <c r="F427" i="37"/>
  <c r="E427" i="37"/>
  <c r="D427" i="37"/>
  <c r="C427" i="37"/>
  <c r="F426" i="37"/>
  <c r="E426" i="37"/>
  <c r="D426" i="37"/>
  <c r="C426" i="37"/>
  <c r="F425" i="37"/>
  <c r="E425" i="37"/>
  <c r="D425" i="37"/>
  <c r="C425" i="37"/>
  <c r="F424" i="37"/>
  <c r="E424" i="37"/>
  <c r="D424" i="37"/>
  <c r="C424" i="37"/>
  <c r="F423" i="37"/>
  <c r="E423" i="37"/>
  <c r="D423" i="37"/>
  <c r="C423" i="37"/>
  <c r="F422" i="37"/>
  <c r="E422" i="37"/>
  <c r="D422" i="37"/>
  <c r="C422" i="37"/>
  <c r="F421" i="37"/>
  <c r="E421" i="37"/>
  <c r="D421" i="37"/>
  <c r="C421" i="37"/>
  <c r="F420" i="37"/>
  <c r="E420" i="37"/>
  <c r="D420" i="37"/>
  <c r="C420" i="37"/>
  <c r="F419" i="37"/>
  <c r="E419" i="37"/>
  <c r="D419" i="37"/>
  <c r="C419" i="37"/>
  <c r="F418" i="37"/>
  <c r="E418" i="37"/>
  <c r="D418" i="37"/>
  <c r="C418" i="37"/>
  <c r="F417" i="37"/>
  <c r="E417" i="37"/>
  <c r="D417" i="37"/>
  <c r="C417" i="37"/>
  <c r="F416" i="37"/>
  <c r="E416" i="37"/>
  <c r="D416" i="37"/>
  <c r="C416" i="37"/>
  <c r="F415" i="37"/>
  <c r="E415" i="37"/>
  <c r="D415" i="37"/>
  <c r="C415" i="37"/>
  <c r="F414" i="37"/>
  <c r="E414" i="37"/>
  <c r="D414" i="37"/>
  <c r="C414" i="37"/>
  <c r="F413" i="37"/>
  <c r="E413" i="37"/>
  <c r="D413" i="37"/>
  <c r="C413" i="37"/>
  <c r="F412" i="37"/>
  <c r="E412" i="37"/>
  <c r="D412" i="37"/>
  <c r="C412" i="37"/>
  <c r="F411" i="37"/>
  <c r="E411" i="37"/>
  <c r="D411" i="37"/>
  <c r="C411" i="37"/>
  <c r="F410" i="37"/>
  <c r="E410" i="37"/>
  <c r="D410" i="37"/>
  <c r="C410" i="37"/>
  <c r="F409" i="37"/>
  <c r="E409" i="37"/>
  <c r="D409" i="37"/>
  <c r="C409" i="37"/>
  <c r="F408" i="37"/>
  <c r="E408" i="37"/>
  <c r="D408" i="37"/>
  <c r="C408" i="37"/>
  <c r="F407" i="37"/>
  <c r="E407" i="37"/>
  <c r="D407" i="37"/>
  <c r="C407" i="37"/>
  <c r="F406" i="37"/>
  <c r="E406" i="37"/>
  <c r="D406" i="37"/>
  <c r="C406" i="37"/>
  <c r="F405" i="37"/>
  <c r="E405" i="37"/>
  <c r="D405" i="37"/>
  <c r="C405" i="37"/>
  <c r="F404" i="37"/>
  <c r="E404" i="37"/>
  <c r="D404" i="37"/>
  <c r="C404" i="37"/>
  <c r="F403" i="37"/>
  <c r="E403" i="37"/>
  <c r="D403" i="37"/>
  <c r="C403" i="37"/>
  <c r="F402" i="37"/>
  <c r="E402" i="37"/>
  <c r="D402" i="37"/>
  <c r="C402" i="37"/>
  <c r="F401" i="37"/>
  <c r="E401" i="37"/>
  <c r="D401" i="37"/>
  <c r="C401" i="37"/>
  <c r="F400" i="37"/>
  <c r="E400" i="37"/>
  <c r="D400" i="37"/>
  <c r="C400" i="37"/>
  <c r="F399" i="37"/>
  <c r="E399" i="37"/>
  <c r="D399" i="37"/>
  <c r="C399" i="37"/>
  <c r="F398" i="37"/>
  <c r="E398" i="37"/>
  <c r="D398" i="37"/>
  <c r="C398" i="37"/>
  <c r="F397" i="37"/>
  <c r="E397" i="37"/>
  <c r="D397" i="37"/>
  <c r="C397" i="37"/>
  <c r="F396" i="37"/>
  <c r="E396" i="37"/>
  <c r="D396" i="37"/>
  <c r="C396" i="37"/>
  <c r="F395" i="37"/>
  <c r="E395" i="37"/>
  <c r="D395" i="37"/>
  <c r="C395" i="37"/>
  <c r="F394" i="37"/>
  <c r="E394" i="37"/>
  <c r="D394" i="37"/>
  <c r="C394" i="37"/>
  <c r="F393" i="37"/>
  <c r="E393" i="37"/>
  <c r="D393" i="37"/>
  <c r="C393" i="37"/>
  <c r="F392" i="37"/>
  <c r="E392" i="37"/>
  <c r="D392" i="37"/>
  <c r="C392" i="37"/>
  <c r="F391" i="37"/>
  <c r="E391" i="37"/>
  <c r="D391" i="37"/>
  <c r="C391" i="37"/>
  <c r="F390" i="37"/>
  <c r="E390" i="37"/>
  <c r="D390" i="37"/>
  <c r="C390" i="37"/>
  <c r="F389" i="37"/>
  <c r="E389" i="37"/>
  <c r="D389" i="37"/>
  <c r="C389" i="37"/>
  <c r="F388" i="37"/>
  <c r="E388" i="37"/>
  <c r="D388" i="37"/>
  <c r="C388" i="37"/>
  <c r="F387" i="37"/>
  <c r="E387" i="37"/>
  <c r="D387" i="37"/>
  <c r="C387" i="37"/>
  <c r="F386" i="37"/>
  <c r="E386" i="37"/>
  <c r="D386" i="37"/>
  <c r="C386" i="37"/>
  <c r="F385" i="37"/>
  <c r="E385" i="37"/>
  <c r="D385" i="37"/>
  <c r="C385" i="37"/>
  <c r="F384" i="37"/>
  <c r="E384" i="37"/>
  <c r="D384" i="37"/>
  <c r="C384" i="37"/>
  <c r="F383" i="37"/>
  <c r="E383" i="37"/>
  <c r="D383" i="37"/>
  <c r="C383" i="37"/>
  <c r="F382" i="37"/>
  <c r="E382" i="37"/>
  <c r="D382" i="37"/>
  <c r="C382" i="37"/>
  <c r="F381" i="37"/>
  <c r="E381" i="37"/>
  <c r="D381" i="37"/>
  <c r="C381" i="37"/>
  <c r="F380" i="37"/>
  <c r="E380" i="37"/>
  <c r="D380" i="37"/>
  <c r="C380" i="37"/>
  <c r="F379" i="37"/>
  <c r="E379" i="37"/>
  <c r="D379" i="37"/>
  <c r="C379" i="37"/>
  <c r="F378" i="37"/>
  <c r="E378" i="37"/>
  <c r="D378" i="37"/>
  <c r="C378" i="37"/>
  <c r="F377" i="37"/>
  <c r="E377" i="37"/>
  <c r="D377" i="37"/>
  <c r="C377" i="37"/>
  <c r="F376" i="37"/>
  <c r="E376" i="37"/>
  <c r="D376" i="37"/>
  <c r="C376" i="37"/>
  <c r="F375" i="37"/>
  <c r="E375" i="37"/>
  <c r="D375" i="37"/>
  <c r="C375" i="37"/>
  <c r="F374" i="37"/>
  <c r="E374" i="37"/>
  <c r="D374" i="37"/>
  <c r="C374" i="37"/>
  <c r="F373" i="37"/>
  <c r="E373" i="37"/>
  <c r="D373" i="37"/>
  <c r="C373" i="37"/>
  <c r="F372" i="37"/>
  <c r="E372" i="37"/>
  <c r="D372" i="37"/>
  <c r="C372" i="37"/>
  <c r="F371" i="37"/>
  <c r="E371" i="37"/>
  <c r="D371" i="37"/>
  <c r="C371" i="37"/>
  <c r="F370" i="37"/>
  <c r="E370" i="37"/>
  <c r="D370" i="37"/>
  <c r="C370" i="37"/>
  <c r="F369" i="37"/>
  <c r="E369" i="37"/>
  <c r="D369" i="37"/>
  <c r="C369" i="37"/>
  <c r="F368" i="37"/>
  <c r="E368" i="37"/>
  <c r="D368" i="37"/>
  <c r="C368" i="37"/>
  <c r="F367" i="37"/>
  <c r="E367" i="37"/>
  <c r="D367" i="37"/>
  <c r="C367" i="37"/>
  <c r="F366" i="37"/>
  <c r="E366" i="37"/>
  <c r="D366" i="37"/>
  <c r="C366" i="37"/>
  <c r="F365" i="37"/>
  <c r="E365" i="37"/>
  <c r="D365" i="37"/>
  <c r="C365" i="37"/>
  <c r="F364" i="37"/>
  <c r="E364" i="37"/>
  <c r="D364" i="37"/>
  <c r="C364" i="37"/>
  <c r="F363" i="37"/>
  <c r="E363" i="37"/>
  <c r="D363" i="37"/>
  <c r="C363" i="37"/>
  <c r="F362" i="37"/>
  <c r="E362" i="37"/>
  <c r="D362" i="37"/>
  <c r="C362" i="37"/>
  <c r="F361" i="37"/>
  <c r="E361" i="37"/>
  <c r="D361" i="37"/>
  <c r="C361" i="37"/>
  <c r="F360" i="37"/>
  <c r="E360" i="37"/>
  <c r="D360" i="37"/>
  <c r="C360" i="37"/>
  <c r="F359" i="37"/>
  <c r="E359" i="37"/>
  <c r="D359" i="37"/>
  <c r="C359" i="37"/>
  <c r="F358" i="37"/>
  <c r="E358" i="37"/>
  <c r="D358" i="37"/>
  <c r="C358" i="37"/>
  <c r="F357" i="37"/>
  <c r="E357" i="37"/>
  <c r="D357" i="37"/>
  <c r="C357" i="37"/>
  <c r="F356" i="37"/>
  <c r="E356" i="37"/>
  <c r="D356" i="37"/>
  <c r="C356" i="37"/>
  <c r="F355" i="37"/>
  <c r="E355" i="37"/>
  <c r="D355" i="37"/>
  <c r="C355" i="37"/>
  <c r="F354" i="37"/>
  <c r="E354" i="37"/>
  <c r="D354" i="37"/>
  <c r="C354" i="37"/>
  <c r="F353" i="37"/>
  <c r="E353" i="37"/>
  <c r="D353" i="37"/>
  <c r="C353" i="37"/>
  <c r="F352" i="37"/>
  <c r="E352" i="37"/>
  <c r="D352" i="37"/>
  <c r="C352" i="37"/>
  <c r="F351" i="37"/>
  <c r="E351" i="37"/>
  <c r="D351" i="37"/>
  <c r="C351" i="37"/>
  <c r="F350" i="37"/>
  <c r="E350" i="37"/>
  <c r="D350" i="37"/>
  <c r="C350" i="37"/>
  <c r="F349" i="37"/>
  <c r="E349" i="37"/>
  <c r="D349" i="37"/>
  <c r="C349" i="37"/>
  <c r="F348" i="37"/>
  <c r="E348" i="37"/>
  <c r="D348" i="37"/>
  <c r="C348" i="37"/>
  <c r="F347" i="37"/>
  <c r="E347" i="37"/>
  <c r="D347" i="37"/>
  <c r="C347" i="37"/>
  <c r="F346" i="37"/>
  <c r="E346" i="37"/>
  <c r="D346" i="37"/>
  <c r="C346" i="37"/>
  <c r="F345" i="37"/>
  <c r="E345" i="37"/>
  <c r="D345" i="37"/>
  <c r="C345" i="37"/>
  <c r="F344" i="37"/>
  <c r="E344" i="37"/>
  <c r="D344" i="37"/>
  <c r="C344" i="37"/>
  <c r="F343" i="37"/>
  <c r="E343" i="37"/>
  <c r="D343" i="37"/>
  <c r="C343" i="37"/>
  <c r="F342" i="37"/>
  <c r="E342" i="37"/>
  <c r="D342" i="37"/>
  <c r="C342" i="37"/>
  <c r="F341" i="37"/>
  <c r="E341" i="37"/>
  <c r="D341" i="37"/>
  <c r="C341" i="37"/>
  <c r="F340" i="37"/>
  <c r="E340" i="37"/>
  <c r="D340" i="37"/>
  <c r="C340" i="37"/>
  <c r="F339" i="37"/>
  <c r="E339" i="37"/>
  <c r="D339" i="37"/>
  <c r="C339" i="37"/>
  <c r="F338" i="37"/>
  <c r="E338" i="37"/>
  <c r="D338" i="37"/>
  <c r="C338" i="37"/>
  <c r="F337" i="37"/>
  <c r="E337" i="37"/>
  <c r="D337" i="37"/>
  <c r="C337" i="37"/>
  <c r="F336" i="37"/>
  <c r="E336" i="37"/>
  <c r="D336" i="37"/>
  <c r="C336" i="37"/>
  <c r="F335" i="37"/>
  <c r="E335" i="37"/>
  <c r="D335" i="37"/>
  <c r="C335" i="37"/>
  <c r="F334" i="37"/>
  <c r="E334" i="37"/>
  <c r="D334" i="37"/>
  <c r="C334" i="37"/>
  <c r="F333" i="37"/>
  <c r="E333" i="37"/>
  <c r="D333" i="37"/>
  <c r="C333" i="37"/>
  <c r="F332" i="37"/>
  <c r="E332" i="37"/>
  <c r="D332" i="37"/>
  <c r="C332" i="37"/>
  <c r="F331" i="37"/>
  <c r="E331" i="37"/>
  <c r="D331" i="37"/>
  <c r="C331" i="37"/>
  <c r="F330" i="37"/>
  <c r="E330" i="37"/>
  <c r="D330" i="37"/>
  <c r="C330" i="37"/>
  <c r="F329" i="37"/>
  <c r="E329" i="37"/>
  <c r="D329" i="37"/>
  <c r="C329" i="37"/>
  <c r="F328" i="37"/>
  <c r="E328" i="37"/>
  <c r="D328" i="37"/>
  <c r="C328" i="37"/>
  <c r="F327" i="37"/>
  <c r="E327" i="37"/>
  <c r="D327" i="37"/>
  <c r="C327" i="37"/>
  <c r="F326" i="37"/>
  <c r="E326" i="37"/>
  <c r="D326" i="37"/>
  <c r="C326" i="37"/>
  <c r="F325" i="37"/>
  <c r="E325" i="37"/>
  <c r="D325" i="37"/>
  <c r="C325" i="37"/>
  <c r="F324" i="37"/>
  <c r="E324" i="37"/>
  <c r="D324" i="37"/>
  <c r="C324" i="37"/>
  <c r="F323" i="37"/>
  <c r="E323" i="37"/>
  <c r="D323" i="37"/>
  <c r="C323" i="37"/>
  <c r="F322" i="37"/>
  <c r="E322" i="37"/>
  <c r="D322" i="37"/>
  <c r="C322" i="37"/>
  <c r="F321" i="37"/>
  <c r="E321" i="37"/>
  <c r="D321" i="37"/>
  <c r="C321" i="37"/>
  <c r="F320" i="37"/>
  <c r="E320" i="37"/>
  <c r="D320" i="37"/>
  <c r="C320" i="37"/>
  <c r="F319" i="37"/>
  <c r="E319" i="37"/>
  <c r="D319" i="37"/>
  <c r="C319" i="37"/>
  <c r="F318" i="37"/>
  <c r="E318" i="37"/>
  <c r="D318" i="37"/>
  <c r="C318" i="37"/>
  <c r="F317" i="37"/>
  <c r="E317" i="37"/>
  <c r="D317" i="37"/>
  <c r="C317" i="37"/>
  <c r="F316" i="37"/>
  <c r="E316" i="37"/>
  <c r="D316" i="37"/>
  <c r="C316" i="37"/>
  <c r="F315" i="37"/>
  <c r="E315" i="37"/>
  <c r="D315" i="37"/>
  <c r="C315" i="37"/>
  <c r="F314" i="37"/>
  <c r="E314" i="37"/>
  <c r="D314" i="37"/>
  <c r="C314" i="37"/>
  <c r="F313" i="37"/>
  <c r="E313" i="37"/>
  <c r="D313" i="37"/>
  <c r="C313" i="37"/>
  <c r="F312" i="37"/>
  <c r="E312" i="37"/>
  <c r="D312" i="37"/>
  <c r="C312" i="37"/>
  <c r="F311" i="37"/>
  <c r="E311" i="37"/>
  <c r="D311" i="37"/>
  <c r="C311" i="37"/>
  <c r="F310" i="37"/>
  <c r="E310" i="37"/>
  <c r="D310" i="37"/>
  <c r="C310" i="37"/>
  <c r="F309" i="37"/>
  <c r="E309" i="37"/>
  <c r="D309" i="37"/>
  <c r="C309" i="37"/>
  <c r="F308" i="37"/>
  <c r="E308" i="37"/>
  <c r="D308" i="37"/>
  <c r="C308" i="37"/>
  <c r="F307" i="37"/>
  <c r="E307" i="37"/>
  <c r="D307" i="37"/>
  <c r="C307" i="37"/>
  <c r="F306" i="37"/>
  <c r="E306" i="37"/>
  <c r="D306" i="37"/>
  <c r="C306" i="37"/>
  <c r="F305" i="37"/>
  <c r="E305" i="37"/>
  <c r="D305" i="37"/>
  <c r="C305" i="37"/>
  <c r="F304" i="37"/>
  <c r="E304" i="37"/>
  <c r="D304" i="37"/>
  <c r="C304" i="37"/>
  <c r="F303" i="37"/>
  <c r="E303" i="37"/>
  <c r="D303" i="37"/>
  <c r="C303" i="37"/>
  <c r="F302" i="37"/>
  <c r="E302" i="37"/>
  <c r="D302" i="37"/>
  <c r="C302" i="37"/>
  <c r="F301" i="37"/>
  <c r="E301" i="37"/>
  <c r="D301" i="37"/>
  <c r="C301" i="37"/>
  <c r="F300" i="37"/>
  <c r="E300" i="37"/>
  <c r="D300" i="37"/>
  <c r="C300" i="37"/>
  <c r="F299" i="37"/>
  <c r="E299" i="37"/>
  <c r="D299" i="37"/>
  <c r="C299" i="37"/>
  <c r="F298" i="37"/>
  <c r="E298" i="37"/>
  <c r="D298" i="37"/>
  <c r="C298" i="37"/>
  <c r="F297" i="37"/>
  <c r="E297" i="37"/>
  <c r="D297" i="37"/>
  <c r="C297" i="37"/>
  <c r="F296" i="37"/>
  <c r="E296" i="37"/>
  <c r="D296" i="37"/>
  <c r="C296" i="37"/>
  <c r="F295" i="37"/>
  <c r="E295" i="37"/>
  <c r="D295" i="37"/>
  <c r="C295" i="37"/>
  <c r="F294" i="37"/>
  <c r="E294" i="37"/>
  <c r="D294" i="37"/>
  <c r="C294" i="37"/>
  <c r="F293" i="37"/>
  <c r="E293" i="37"/>
  <c r="D293" i="37"/>
  <c r="C293" i="37"/>
  <c r="F292" i="37"/>
  <c r="E292" i="37"/>
  <c r="D292" i="37"/>
  <c r="C292" i="37"/>
  <c r="F291" i="37"/>
  <c r="E291" i="37"/>
  <c r="D291" i="37"/>
  <c r="C291" i="37"/>
  <c r="F290" i="37"/>
  <c r="E290" i="37"/>
  <c r="D290" i="37"/>
  <c r="C290" i="37"/>
  <c r="F289" i="37"/>
  <c r="E289" i="37"/>
  <c r="D289" i="37"/>
  <c r="C289" i="37"/>
  <c r="F288" i="37"/>
  <c r="E288" i="37"/>
  <c r="D288" i="37"/>
  <c r="C288" i="37"/>
  <c r="F287" i="37"/>
  <c r="E287" i="37"/>
  <c r="D287" i="37"/>
  <c r="C287" i="37"/>
  <c r="F286" i="37"/>
  <c r="E286" i="37"/>
  <c r="D286" i="37"/>
  <c r="C286" i="37"/>
  <c r="F285" i="37"/>
  <c r="E285" i="37"/>
  <c r="D285" i="37"/>
  <c r="C285" i="37"/>
  <c r="F284" i="37"/>
  <c r="E284" i="37"/>
  <c r="D284" i="37"/>
  <c r="C284" i="37"/>
  <c r="F283" i="37"/>
  <c r="E283" i="37"/>
  <c r="D283" i="37"/>
  <c r="C283" i="37"/>
  <c r="F282" i="37"/>
  <c r="E282" i="37"/>
  <c r="D282" i="37"/>
  <c r="C282" i="37"/>
  <c r="F281" i="37"/>
  <c r="E281" i="37"/>
  <c r="D281" i="37"/>
  <c r="C281" i="37"/>
  <c r="F280" i="37"/>
  <c r="E280" i="37"/>
  <c r="D280" i="37"/>
  <c r="C280" i="37"/>
  <c r="F279" i="37"/>
  <c r="E279" i="37"/>
  <c r="D279" i="37"/>
  <c r="C279" i="37"/>
  <c r="F278" i="37"/>
  <c r="E278" i="37"/>
  <c r="D278" i="37"/>
  <c r="C278" i="37"/>
  <c r="F277" i="37"/>
  <c r="E277" i="37"/>
  <c r="D277" i="37"/>
  <c r="C277" i="37"/>
  <c r="F276" i="37"/>
  <c r="E276" i="37"/>
  <c r="D276" i="37"/>
  <c r="C276" i="37"/>
  <c r="F275" i="37"/>
  <c r="E275" i="37"/>
  <c r="D275" i="37"/>
  <c r="C275" i="37"/>
  <c r="F274" i="37"/>
  <c r="E274" i="37"/>
  <c r="D274" i="37"/>
  <c r="C274" i="37"/>
  <c r="F273" i="37"/>
  <c r="E273" i="37"/>
  <c r="D273" i="37"/>
  <c r="C273" i="37"/>
  <c r="F272" i="37"/>
  <c r="E272" i="37"/>
  <c r="D272" i="37"/>
  <c r="C272" i="37"/>
  <c r="F271" i="37"/>
  <c r="E271" i="37"/>
  <c r="D271" i="37"/>
  <c r="C271" i="37"/>
  <c r="F270" i="37"/>
  <c r="E270" i="37"/>
  <c r="D270" i="37"/>
  <c r="C270" i="37"/>
  <c r="F269" i="37"/>
  <c r="E269" i="37"/>
  <c r="D269" i="37"/>
  <c r="C269" i="37"/>
  <c r="F268" i="37"/>
  <c r="E268" i="37"/>
  <c r="D268" i="37"/>
  <c r="C268" i="37"/>
  <c r="F267" i="37"/>
  <c r="E267" i="37"/>
  <c r="D267" i="37"/>
  <c r="C267" i="37"/>
  <c r="F266" i="37"/>
  <c r="E266" i="37"/>
  <c r="D266" i="37"/>
  <c r="C266" i="37"/>
  <c r="F265" i="37"/>
  <c r="E265" i="37"/>
  <c r="D265" i="37"/>
  <c r="C265" i="37"/>
  <c r="F264" i="37"/>
  <c r="E264" i="37"/>
  <c r="D264" i="37"/>
  <c r="C264" i="37"/>
  <c r="F263" i="37"/>
  <c r="E263" i="37"/>
  <c r="D263" i="37"/>
  <c r="C263" i="37"/>
  <c r="F262" i="37"/>
  <c r="E262" i="37"/>
  <c r="D262" i="37"/>
  <c r="C262" i="37"/>
  <c r="F261" i="37"/>
  <c r="E261" i="37"/>
  <c r="D261" i="37"/>
  <c r="C261" i="37"/>
  <c r="F260" i="37"/>
  <c r="E260" i="37"/>
  <c r="D260" i="37"/>
  <c r="C260" i="37"/>
  <c r="F259" i="37"/>
  <c r="E259" i="37"/>
  <c r="D259" i="37"/>
  <c r="C259" i="37"/>
  <c r="F258" i="37"/>
  <c r="E258" i="37"/>
  <c r="D258" i="37"/>
  <c r="C258" i="37"/>
  <c r="F257" i="37"/>
  <c r="E257" i="37"/>
  <c r="D257" i="37"/>
  <c r="C257" i="37"/>
  <c r="F256" i="37"/>
  <c r="E256" i="37"/>
  <c r="D256" i="37"/>
  <c r="C256" i="37"/>
  <c r="F255" i="37"/>
  <c r="E255" i="37"/>
  <c r="D255" i="37"/>
  <c r="C255" i="37"/>
  <c r="F254" i="37"/>
  <c r="E254" i="37"/>
  <c r="D254" i="37"/>
  <c r="C254" i="37"/>
  <c r="F253" i="37"/>
  <c r="E253" i="37"/>
  <c r="D253" i="37"/>
  <c r="C253" i="37"/>
  <c r="F252" i="37"/>
  <c r="E252" i="37"/>
  <c r="D252" i="37"/>
  <c r="C252" i="37"/>
  <c r="F251" i="37"/>
  <c r="E251" i="37"/>
  <c r="D251" i="37"/>
  <c r="C251" i="37"/>
  <c r="F250" i="37"/>
  <c r="E250" i="37"/>
  <c r="D250" i="37"/>
  <c r="C250" i="37"/>
  <c r="F249" i="37"/>
  <c r="E249" i="37"/>
  <c r="D249" i="37"/>
  <c r="C249" i="37"/>
  <c r="F248" i="37"/>
  <c r="E248" i="37"/>
  <c r="D248" i="37"/>
  <c r="C248" i="37"/>
  <c r="F247" i="37"/>
  <c r="E247" i="37"/>
  <c r="D247" i="37"/>
  <c r="C247" i="37"/>
  <c r="F246" i="37"/>
  <c r="E246" i="37"/>
  <c r="D246" i="37"/>
  <c r="C246" i="37"/>
  <c r="F245" i="37"/>
  <c r="E245" i="37"/>
  <c r="D245" i="37"/>
  <c r="C245" i="37"/>
  <c r="F244" i="37"/>
  <c r="E244" i="37"/>
  <c r="D244" i="37"/>
  <c r="C244" i="37"/>
  <c r="F243" i="37"/>
  <c r="E243" i="37"/>
  <c r="D243" i="37"/>
  <c r="C243" i="37"/>
  <c r="F242" i="37"/>
  <c r="E242" i="37"/>
  <c r="D242" i="37"/>
  <c r="C242" i="37"/>
  <c r="F241" i="37"/>
  <c r="E241" i="37"/>
  <c r="D241" i="37"/>
  <c r="C241" i="37"/>
  <c r="F240" i="37"/>
  <c r="E240" i="37"/>
  <c r="D240" i="37"/>
  <c r="C240" i="37"/>
  <c r="F239" i="37"/>
  <c r="E239" i="37"/>
  <c r="D239" i="37"/>
  <c r="C239" i="37"/>
  <c r="F238" i="37"/>
  <c r="E238" i="37"/>
  <c r="D238" i="37"/>
  <c r="C238" i="37"/>
  <c r="F237" i="37"/>
  <c r="E237" i="37"/>
  <c r="D237" i="37"/>
  <c r="C237" i="37"/>
  <c r="F236" i="37"/>
  <c r="E236" i="37"/>
  <c r="D236" i="37"/>
  <c r="C236" i="37"/>
  <c r="F235" i="37"/>
  <c r="E235" i="37"/>
  <c r="D235" i="37"/>
  <c r="C235" i="37"/>
  <c r="F234" i="37"/>
  <c r="E234" i="37"/>
  <c r="D234" i="37"/>
  <c r="C234" i="37"/>
  <c r="F233" i="37"/>
  <c r="E233" i="37"/>
  <c r="D233" i="37"/>
  <c r="C233" i="37"/>
  <c r="F232" i="37"/>
  <c r="E232" i="37"/>
  <c r="D232" i="37"/>
  <c r="C232" i="37"/>
  <c r="F231" i="37"/>
  <c r="E231" i="37"/>
  <c r="D231" i="37"/>
  <c r="C231" i="37"/>
  <c r="F230" i="37"/>
  <c r="E230" i="37"/>
  <c r="D230" i="37"/>
  <c r="C230" i="37"/>
  <c r="F229" i="37"/>
  <c r="E229" i="37"/>
  <c r="D229" i="37"/>
  <c r="C229" i="37"/>
  <c r="F228" i="37"/>
  <c r="E228" i="37"/>
  <c r="D228" i="37"/>
  <c r="C228" i="37"/>
  <c r="F227" i="37"/>
  <c r="E227" i="37"/>
  <c r="D227" i="37"/>
  <c r="C227" i="37"/>
  <c r="F226" i="37"/>
  <c r="E226" i="37"/>
  <c r="D226" i="37"/>
  <c r="C226" i="37"/>
  <c r="F225" i="37"/>
  <c r="E225" i="37"/>
  <c r="D225" i="37"/>
  <c r="C225" i="37"/>
  <c r="F224" i="37"/>
  <c r="E224" i="37"/>
  <c r="D224" i="37"/>
  <c r="C224" i="37"/>
  <c r="F223" i="37"/>
  <c r="E223" i="37"/>
  <c r="D223" i="37"/>
  <c r="C223" i="37"/>
  <c r="F222" i="37"/>
  <c r="E222" i="37"/>
  <c r="D222" i="37"/>
  <c r="C222" i="37"/>
  <c r="F221" i="37"/>
  <c r="E221" i="37"/>
  <c r="D221" i="37"/>
  <c r="C221" i="37"/>
  <c r="F220" i="37"/>
  <c r="E220" i="37"/>
  <c r="D220" i="37"/>
  <c r="C220" i="37"/>
  <c r="F219" i="37"/>
  <c r="E219" i="37"/>
  <c r="D219" i="37"/>
  <c r="C219" i="37"/>
  <c r="F218" i="37"/>
  <c r="E218" i="37"/>
  <c r="D218" i="37"/>
  <c r="C218" i="37"/>
  <c r="F217" i="37"/>
  <c r="E217" i="37"/>
  <c r="D217" i="37"/>
  <c r="C217" i="37"/>
  <c r="F216" i="37"/>
  <c r="E216" i="37"/>
  <c r="D216" i="37"/>
  <c r="C216" i="37"/>
  <c r="F215" i="37"/>
  <c r="E215" i="37"/>
  <c r="D215" i="37"/>
  <c r="C215" i="37"/>
  <c r="F214" i="37"/>
  <c r="E214" i="37"/>
  <c r="D214" i="37"/>
  <c r="C214" i="37"/>
  <c r="F213" i="37"/>
  <c r="E213" i="37"/>
  <c r="D213" i="37"/>
  <c r="C213" i="37"/>
  <c r="F212" i="37"/>
  <c r="E212" i="37"/>
  <c r="D212" i="37"/>
  <c r="C212" i="37"/>
  <c r="F211" i="37"/>
  <c r="E211" i="37"/>
  <c r="D211" i="37"/>
  <c r="C211" i="37"/>
  <c r="F210" i="37"/>
  <c r="E210" i="37"/>
  <c r="D210" i="37"/>
  <c r="C210" i="37"/>
  <c r="F209" i="37"/>
  <c r="E209" i="37"/>
  <c r="D209" i="37"/>
  <c r="C209" i="37"/>
  <c r="F208" i="37"/>
  <c r="E208" i="37"/>
  <c r="D208" i="37"/>
  <c r="C208" i="37"/>
  <c r="F207" i="37"/>
  <c r="E207" i="37"/>
  <c r="D207" i="37"/>
  <c r="C207" i="37"/>
  <c r="F206" i="37"/>
  <c r="E206" i="37"/>
  <c r="D206" i="37"/>
  <c r="C206" i="37"/>
  <c r="F205" i="37"/>
  <c r="E205" i="37"/>
  <c r="D205" i="37"/>
  <c r="C205" i="37"/>
  <c r="F204" i="37"/>
  <c r="E204" i="37"/>
  <c r="D204" i="37"/>
  <c r="C204" i="37"/>
  <c r="F203" i="37"/>
  <c r="E203" i="37"/>
  <c r="D203" i="37"/>
  <c r="C203" i="37"/>
  <c r="F202" i="37"/>
  <c r="E202" i="37"/>
  <c r="D202" i="37"/>
  <c r="C202" i="37"/>
  <c r="F201" i="37"/>
  <c r="E201" i="37"/>
  <c r="D201" i="37"/>
  <c r="C201" i="37"/>
  <c r="F200" i="37"/>
  <c r="E200" i="37"/>
  <c r="D200" i="37"/>
  <c r="C200" i="37"/>
  <c r="F199" i="37"/>
  <c r="E199" i="37"/>
  <c r="D199" i="37"/>
  <c r="C199" i="37"/>
  <c r="F198" i="37"/>
  <c r="E198" i="37"/>
  <c r="D198" i="37"/>
  <c r="C198" i="37"/>
  <c r="F197" i="37"/>
  <c r="E197" i="37"/>
  <c r="D197" i="37"/>
  <c r="C197" i="37"/>
  <c r="F196" i="37"/>
  <c r="E196" i="37"/>
  <c r="D196" i="37"/>
  <c r="C196" i="37"/>
  <c r="F195" i="37"/>
  <c r="E195" i="37"/>
  <c r="D195" i="37"/>
  <c r="C195" i="37"/>
  <c r="F194" i="37"/>
  <c r="E194" i="37"/>
  <c r="D194" i="37"/>
  <c r="C194" i="37"/>
  <c r="F193" i="37"/>
  <c r="E193" i="37"/>
  <c r="D193" i="37"/>
  <c r="C193" i="37"/>
  <c r="F192" i="37"/>
  <c r="E192" i="37"/>
  <c r="D192" i="37"/>
  <c r="C192" i="37"/>
  <c r="F191" i="37"/>
  <c r="E191" i="37"/>
  <c r="D191" i="37"/>
  <c r="C191" i="37"/>
  <c r="F190" i="37"/>
  <c r="E190" i="37"/>
  <c r="D190" i="37"/>
  <c r="C190" i="37"/>
  <c r="F189" i="37"/>
  <c r="E189" i="37"/>
  <c r="D189" i="37"/>
  <c r="C189" i="37"/>
  <c r="F188" i="37"/>
  <c r="E188" i="37"/>
  <c r="D188" i="37"/>
  <c r="C188" i="37"/>
  <c r="F187" i="37"/>
  <c r="E187" i="37"/>
  <c r="D187" i="37"/>
  <c r="C187" i="37"/>
  <c r="F186" i="37"/>
  <c r="E186" i="37"/>
  <c r="D186" i="37"/>
  <c r="C186" i="37"/>
  <c r="F185" i="37"/>
  <c r="E185" i="37"/>
  <c r="D185" i="37"/>
  <c r="C185" i="37"/>
  <c r="F184" i="37"/>
  <c r="E184" i="37"/>
  <c r="D184" i="37"/>
  <c r="C184" i="37"/>
  <c r="F183" i="37"/>
  <c r="E183" i="37"/>
  <c r="D183" i="37"/>
  <c r="C183" i="37"/>
  <c r="F182" i="37"/>
  <c r="E182" i="37"/>
  <c r="D182" i="37"/>
  <c r="C182" i="37"/>
  <c r="F181" i="37"/>
  <c r="E181" i="37"/>
  <c r="D181" i="37"/>
  <c r="C181" i="37"/>
  <c r="F180" i="37"/>
  <c r="E180" i="37"/>
  <c r="D180" i="37"/>
  <c r="C180" i="37"/>
  <c r="F179" i="37"/>
  <c r="E179" i="37"/>
  <c r="D179" i="37"/>
  <c r="C179" i="37"/>
  <c r="F178" i="37"/>
  <c r="E178" i="37"/>
  <c r="D178" i="37"/>
  <c r="C178" i="37"/>
  <c r="F177" i="37"/>
  <c r="E177" i="37"/>
  <c r="D177" i="37"/>
  <c r="C177" i="37"/>
  <c r="F176" i="37"/>
  <c r="E176" i="37"/>
  <c r="D176" i="37"/>
  <c r="C176" i="37"/>
  <c r="F175" i="37"/>
  <c r="E175" i="37"/>
  <c r="D175" i="37"/>
  <c r="C175" i="37"/>
  <c r="F174" i="37"/>
  <c r="E174" i="37"/>
  <c r="D174" i="37"/>
  <c r="C174" i="37"/>
  <c r="F173" i="37"/>
  <c r="E173" i="37"/>
  <c r="D173" i="37"/>
  <c r="C173" i="37"/>
  <c r="F172" i="37"/>
  <c r="E172" i="37"/>
  <c r="D172" i="37"/>
  <c r="C172" i="37"/>
  <c r="F171" i="37"/>
  <c r="E171" i="37"/>
  <c r="D171" i="37"/>
  <c r="C171" i="37"/>
  <c r="F170" i="37"/>
  <c r="E170" i="37"/>
  <c r="D170" i="37"/>
  <c r="C170" i="37"/>
  <c r="F169" i="37"/>
  <c r="E169" i="37"/>
  <c r="D169" i="37"/>
  <c r="C169" i="37"/>
  <c r="F168" i="37"/>
  <c r="E168" i="37"/>
  <c r="D168" i="37"/>
  <c r="C168" i="37"/>
  <c r="F167" i="37"/>
  <c r="E167" i="37"/>
  <c r="D167" i="37"/>
  <c r="C167" i="37"/>
  <c r="F166" i="37"/>
  <c r="E166" i="37"/>
  <c r="D166" i="37"/>
  <c r="C166" i="37"/>
  <c r="F165" i="37"/>
  <c r="E165" i="37"/>
  <c r="D165" i="37"/>
  <c r="C165" i="37"/>
  <c r="F164" i="37"/>
  <c r="E164" i="37"/>
  <c r="D164" i="37"/>
  <c r="C164" i="37"/>
  <c r="F163" i="37"/>
  <c r="E163" i="37"/>
  <c r="D163" i="37"/>
  <c r="C163" i="37"/>
  <c r="F162" i="37"/>
  <c r="E162" i="37"/>
  <c r="D162" i="37"/>
  <c r="C162" i="37"/>
  <c r="F161" i="37"/>
  <c r="E161" i="37"/>
  <c r="D161" i="37"/>
  <c r="C161" i="37"/>
  <c r="F160" i="37"/>
  <c r="E160" i="37"/>
  <c r="D160" i="37"/>
  <c r="C160" i="37"/>
  <c r="F159" i="37"/>
  <c r="E159" i="37"/>
  <c r="D159" i="37"/>
  <c r="C159" i="37"/>
  <c r="F158" i="37"/>
  <c r="E158" i="37"/>
  <c r="D158" i="37"/>
  <c r="C158" i="37"/>
  <c r="F157" i="37"/>
  <c r="E157" i="37"/>
  <c r="D157" i="37"/>
  <c r="C157" i="37"/>
  <c r="F156" i="37"/>
  <c r="E156" i="37"/>
  <c r="D156" i="37"/>
  <c r="C156" i="37"/>
  <c r="F155" i="37"/>
  <c r="E155" i="37"/>
  <c r="D155" i="37"/>
  <c r="C155" i="37"/>
  <c r="F154" i="37"/>
  <c r="E154" i="37"/>
  <c r="D154" i="37"/>
  <c r="C154" i="37"/>
  <c r="F153" i="37"/>
  <c r="E153" i="37"/>
  <c r="D153" i="37"/>
  <c r="C153" i="37"/>
  <c r="F152" i="37"/>
  <c r="E152" i="37"/>
  <c r="D152" i="37"/>
  <c r="C152" i="37"/>
  <c r="F151" i="37"/>
  <c r="E151" i="37"/>
  <c r="D151" i="37"/>
  <c r="C151" i="37"/>
  <c r="F150" i="37"/>
  <c r="E150" i="37"/>
  <c r="D150" i="37"/>
  <c r="C150" i="37"/>
  <c r="F149" i="37"/>
  <c r="E149" i="37"/>
  <c r="D149" i="37"/>
  <c r="C149" i="37"/>
  <c r="F148" i="37"/>
  <c r="E148" i="37"/>
  <c r="D148" i="37"/>
  <c r="C148" i="37"/>
  <c r="F147" i="37"/>
  <c r="E147" i="37"/>
  <c r="D147" i="37"/>
  <c r="C147" i="37"/>
  <c r="F146" i="37"/>
  <c r="E146" i="37"/>
  <c r="D146" i="37"/>
  <c r="C146" i="37"/>
  <c r="F145" i="37"/>
  <c r="E145" i="37"/>
  <c r="D145" i="37"/>
  <c r="C145" i="37"/>
  <c r="F144" i="37"/>
  <c r="E144" i="37"/>
  <c r="D144" i="37"/>
  <c r="C144" i="37"/>
  <c r="F143" i="37"/>
  <c r="E143" i="37"/>
  <c r="D143" i="37"/>
  <c r="C143" i="37"/>
  <c r="F142" i="37"/>
  <c r="E142" i="37"/>
  <c r="D142" i="37"/>
  <c r="C142" i="37"/>
  <c r="F141" i="37"/>
  <c r="E141" i="37"/>
  <c r="D141" i="37"/>
  <c r="C141" i="37"/>
  <c r="F140" i="37"/>
  <c r="E140" i="37"/>
  <c r="D140" i="37"/>
  <c r="C140" i="37"/>
  <c r="F139" i="37"/>
  <c r="E139" i="37"/>
  <c r="D139" i="37"/>
  <c r="C139" i="37"/>
  <c r="F138" i="37"/>
  <c r="E138" i="37"/>
  <c r="D138" i="37"/>
  <c r="C138" i="37"/>
  <c r="F137" i="37"/>
  <c r="E137" i="37"/>
  <c r="D137" i="37"/>
  <c r="C137" i="37"/>
  <c r="F136" i="37"/>
  <c r="E136" i="37"/>
  <c r="D136" i="37"/>
  <c r="C136" i="37"/>
  <c r="F135" i="37"/>
  <c r="E135" i="37"/>
  <c r="D135" i="37"/>
  <c r="C135" i="37"/>
  <c r="F134" i="37"/>
  <c r="E134" i="37"/>
  <c r="D134" i="37"/>
  <c r="C134" i="37"/>
  <c r="F133" i="37"/>
  <c r="E133" i="37"/>
  <c r="D133" i="37"/>
  <c r="C133" i="37"/>
  <c r="F132" i="37"/>
  <c r="E132" i="37"/>
  <c r="D132" i="37"/>
  <c r="C132" i="37"/>
  <c r="F131" i="37"/>
  <c r="E131" i="37"/>
  <c r="D131" i="37"/>
  <c r="C131" i="37"/>
  <c r="F130" i="37"/>
  <c r="E130" i="37"/>
  <c r="D130" i="37"/>
  <c r="C130" i="37"/>
  <c r="F129" i="37"/>
  <c r="E129" i="37"/>
  <c r="D129" i="37"/>
  <c r="C129" i="37"/>
  <c r="F128" i="37"/>
  <c r="E128" i="37"/>
  <c r="D128" i="37"/>
  <c r="C128" i="37"/>
  <c r="F127" i="37"/>
  <c r="E127" i="37"/>
  <c r="D127" i="37"/>
  <c r="C127" i="37"/>
  <c r="F126" i="37"/>
  <c r="E126" i="37"/>
  <c r="D126" i="37"/>
  <c r="C126" i="37"/>
  <c r="F125" i="37"/>
  <c r="E125" i="37"/>
  <c r="D125" i="37"/>
  <c r="C125" i="37"/>
  <c r="F124" i="37"/>
  <c r="E124" i="37"/>
  <c r="D124" i="37"/>
  <c r="C124" i="37"/>
  <c r="F123" i="37"/>
  <c r="E123" i="37"/>
  <c r="D123" i="37"/>
  <c r="C123" i="37"/>
  <c r="F122" i="37"/>
  <c r="E122" i="37"/>
  <c r="D122" i="37"/>
  <c r="C122" i="37"/>
  <c r="F121" i="37"/>
  <c r="E121" i="37"/>
  <c r="D121" i="37"/>
  <c r="C121" i="37"/>
  <c r="F120" i="37"/>
  <c r="E120" i="37"/>
  <c r="D120" i="37"/>
  <c r="C120" i="37"/>
  <c r="F119" i="37"/>
  <c r="E119" i="37"/>
  <c r="D119" i="37"/>
  <c r="C119" i="37"/>
  <c r="F118" i="37"/>
  <c r="E118" i="37"/>
  <c r="D118" i="37"/>
  <c r="C118" i="37"/>
  <c r="F117" i="37"/>
  <c r="E117" i="37"/>
  <c r="D117" i="37"/>
  <c r="C117" i="37"/>
  <c r="F116" i="37"/>
  <c r="E116" i="37"/>
  <c r="D116" i="37"/>
  <c r="C116" i="37"/>
  <c r="F115" i="37"/>
  <c r="E115" i="37"/>
  <c r="D115" i="37"/>
  <c r="C115" i="37"/>
  <c r="F114" i="37"/>
  <c r="E114" i="37"/>
  <c r="D114" i="37"/>
  <c r="C114" i="37"/>
  <c r="F113" i="37"/>
  <c r="E113" i="37"/>
  <c r="D113" i="37"/>
  <c r="C113" i="37"/>
  <c r="F112" i="37"/>
  <c r="E112" i="37"/>
  <c r="D112" i="37"/>
  <c r="C112" i="37"/>
  <c r="F111" i="37"/>
  <c r="E111" i="37"/>
  <c r="D111" i="37"/>
  <c r="C111" i="37"/>
  <c r="F110" i="37"/>
  <c r="E110" i="37"/>
  <c r="D110" i="37"/>
  <c r="C110" i="37"/>
  <c r="F109" i="37"/>
  <c r="E109" i="37"/>
  <c r="D109" i="37"/>
  <c r="C109" i="37"/>
  <c r="F108" i="37"/>
  <c r="E108" i="37"/>
  <c r="D108" i="37"/>
  <c r="C108" i="37"/>
  <c r="F107" i="37"/>
  <c r="E107" i="37"/>
  <c r="D107" i="37"/>
  <c r="C107" i="37"/>
  <c r="F106" i="37"/>
  <c r="E106" i="37"/>
  <c r="D106" i="37"/>
  <c r="C106" i="37"/>
  <c r="F105" i="37"/>
  <c r="E105" i="37"/>
  <c r="D105" i="37"/>
  <c r="C105" i="37"/>
  <c r="F104" i="37"/>
  <c r="E104" i="37"/>
  <c r="D104" i="37"/>
  <c r="C104" i="37"/>
  <c r="F103" i="37"/>
  <c r="E103" i="37"/>
  <c r="D103" i="37"/>
  <c r="C103" i="37"/>
  <c r="F102" i="37"/>
  <c r="E102" i="37"/>
  <c r="D102" i="37"/>
  <c r="C102" i="37"/>
  <c r="F101" i="37"/>
  <c r="E101" i="37"/>
  <c r="D101" i="37"/>
  <c r="C101" i="37"/>
  <c r="F100" i="37"/>
  <c r="E100" i="37"/>
  <c r="D100" i="37"/>
  <c r="C100" i="37"/>
  <c r="F99" i="37"/>
  <c r="E99" i="37"/>
  <c r="D99" i="37"/>
  <c r="C99" i="37"/>
  <c r="F98" i="37"/>
  <c r="E98" i="37"/>
  <c r="D98" i="37"/>
  <c r="C98" i="37"/>
  <c r="F97" i="37"/>
  <c r="E97" i="37"/>
  <c r="D97" i="37"/>
  <c r="C97" i="37"/>
  <c r="F96" i="37"/>
  <c r="E96" i="37"/>
  <c r="D96" i="37"/>
  <c r="C96" i="37"/>
  <c r="F95" i="37"/>
  <c r="E95" i="37"/>
  <c r="D95" i="37"/>
  <c r="C95" i="37"/>
  <c r="F94" i="37"/>
  <c r="E94" i="37"/>
  <c r="D94" i="37"/>
  <c r="C94" i="37"/>
  <c r="F93" i="37"/>
  <c r="E93" i="37"/>
  <c r="D93" i="37"/>
  <c r="C93" i="37"/>
  <c r="F92" i="37"/>
  <c r="E92" i="37"/>
  <c r="D92" i="37"/>
  <c r="C92" i="37"/>
  <c r="F91" i="37"/>
  <c r="E91" i="37"/>
  <c r="D91" i="37"/>
  <c r="C91" i="37"/>
  <c r="F90" i="37"/>
  <c r="E90" i="37"/>
  <c r="D90" i="37"/>
  <c r="C90" i="37"/>
  <c r="F89" i="37"/>
  <c r="E89" i="37"/>
  <c r="D89" i="37"/>
  <c r="C89" i="37"/>
  <c r="F88" i="37"/>
  <c r="E88" i="37"/>
  <c r="D88" i="37"/>
  <c r="C88" i="37"/>
  <c r="F87" i="37"/>
  <c r="E87" i="37"/>
  <c r="D87" i="37"/>
  <c r="C87" i="37"/>
  <c r="F86" i="37"/>
  <c r="E86" i="37"/>
  <c r="D86" i="37"/>
  <c r="C86" i="37"/>
  <c r="F85" i="37"/>
  <c r="E85" i="37"/>
  <c r="D85" i="37"/>
  <c r="C85" i="37"/>
  <c r="F84" i="37"/>
  <c r="E84" i="37"/>
  <c r="D84" i="37"/>
  <c r="C84" i="37"/>
  <c r="F83" i="37"/>
  <c r="E83" i="37"/>
  <c r="D83" i="37"/>
  <c r="C83" i="37"/>
  <c r="F82" i="37"/>
  <c r="E82" i="37"/>
  <c r="D82" i="37"/>
  <c r="C82" i="37"/>
  <c r="F81" i="37"/>
  <c r="E81" i="37"/>
  <c r="D81" i="37"/>
  <c r="C81" i="37"/>
  <c r="F80" i="37"/>
  <c r="E80" i="37"/>
  <c r="D80" i="37"/>
  <c r="C80" i="37"/>
  <c r="F79" i="37"/>
  <c r="E79" i="37"/>
  <c r="D79" i="37"/>
  <c r="C79" i="37"/>
  <c r="F78" i="37"/>
  <c r="E78" i="37"/>
  <c r="D78" i="37"/>
  <c r="C78" i="37"/>
  <c r="F77" i="37"/>
  <c r="E77" i="37"/>
  <c r="D77" i="37"/>
  <c r="C77" i="37"/>
  <c r="F76" i="37"/>
  <c r="E76" i="37"/>
  <c r="D76" i="37"/>
  <c r="C76" i="37"/>
  <c r="F75" i="37"/>
  <c r="E75" i="37"/>
  <c r="D75" i="37"/>
  <c r="C75" i="37"/>
  <c r="F74" i="37"/>
  <c r="E74" i="37"/>
  <c r="D74" i="37"/>
  <c r="C74" i="37"/>
  <c r="F73" i="37"/>
  <c r="E73" i="37"/>
  <c r="D73" i="37"/>
  <c r="C73" i="37"/>
  <c r="F72" i="37"/>
  <c r="E72" i="37"/>
  <c r="D72" i="37"/>
  <c r="C72" i="37"/>
  <c r="F71" i="37"/>
  <c r="E71" i="37"/>
  <c r="D71" i="37"/>
  <c r="C71" i="37"/>
  <c r="F70" i="37"/>
  <c r="E70" i="37"/>
  <c r="D70" i="37"/>
  <c r="C70" i="37"/>
  <c r="F69" i="37"/>
  <c r="E69" i="37"/>
  <c r="D69" i="37"/>
  <c r="C69" i="37"/>
  <c r="F68" i="37"/>
  <c r="E68" i="37"/>
  <c r="D68" i="37"/>
  <c r="C68" i="37"/>
  <c r="F67" i="37"/>
  <c r="E67" i="37"/>
  <c r="D67" i="37"/>
  <c r="C67" i="37"/>
  <c r="F66" i="37"/>
  <c r="E66" i="37"/>
  <c r="D66" i="37"/>
  <c r="C66" i="37"/>
  <c r="F65" i="37"/>
  <c r="E65" i="37"/>
  <c r="D65" i="37"/>
  <c r="C65" i="37"/>
  <c r="F64" i="37"/>
  <c r="E64" i="37"/>
  <c r="D64" i="37"/>
  <c r="C64" i="37"/>
  <c r="F63" i="37"/>
  <c r="E63" i="37"/>
  <c r="D63" i="37"/>
  <c r="C63" i="37"/>
  <c r="F62" i="37"/>
  <c r="E62" i="37"/>
  <c r="D62" i="37"/>
  <c r="C62" i="37"/>
  <c r="F61" i="37"/>
  <c r="E61" i="37"/>
  <c r="D61" i="37"/>
  <c r="C61" i="37"/>
  <c r="F60" i="37"/>
  <c r="E60" i="37"/>
  <c r="D60" i="37"/>
  <c r="C60" i="37"/>
  <c r="F59" i="37"/>
  <c r="E59" i="37"/>
  <c r="D59" i="37"/>
  <c r="C59" i="37"/>
  <c r="F58" i="37"/>
  <c r="E58" i="37"/>
  <c r="D58" i="37"/>
  <c r="C58" i="37"/>
  <c r="F57" i="37"/>
  <c r="E57" i="37"/>
  <c r="D57" i="37"/>
  <c r="C57" i="37"/>
  <c r="F56" i="37"/>
  <c r="E56" i="37"/>
  <c r="D56" i="37"/>
  <c r="C56" i="37"/>
  <c r="F55" i="37"/>
  <c r="E55" i="37"/>
  <c r="D55" i="37"/>
  <c r="C55" i="37"/>
  <c r="F54" i="37"/>
  <c r="E54" i="37"/>
  <c r="D54" i="37"/>
  <c r="C54" i="37"/>
  <c r="F53" i="37"/>
  <c r="E53" i="37"/>
  <c r="D53" i="37"/>
  <c r="C53" i="37"/>
  <c r="F52" i="37"/>
  <c r="E52" i="37"/>
  <c r="D52" i="37"/>
  <c r="C52" i="37"/>
  <c r="F51" i="37"/>
  <c r="E51" i="37"/>
  <c r="D51" i="37"/>
  <c r="C51" i="37"/>
  <c r="F50" i="37"/>
  <c r="E50" i="37"/>
  <c r="D50" i="37"/>
  <c r="C50" i="37"/>
  <c r="F49" i="37"/>
  <c r="E49" i="37"/>
  <c r="D49" i="37"/>
  <c r="C49" i="37"/>
  <c r="F48" i="37"/>
  <c r="E48" i="37"/>
  <c r="D48" i="37"/>
  <c r="C48" i="37"/>
  <c r="F47" i="37"/>
  <c r="E47" i="37"/>
  <c r="D47" i="37"/>
  <c r="C47" i="37"/>
  <c r="F46" i="37"/>
  <c r="E46" i="37"/>
  <c r="D46" i="37"/>
  <c r="C46" i="37"/>
  <c r="F45" i="37"/>
  <c r="E45" i="37"/>
  <c r="D45" i="37"/>
  <c r="C45" i="37"/>
  <c r="F44" i="37"/>
  <c r="E44" i="37"/>
  <c r="D44" i="37"/>
  <c r="C44" i="37"/>
  <c r="F43" i="37"/>
  <c r="E43" i="37"/>
  <c r="D43" i="37"/>
  <c r="C43" i="37"/>
  <c r="F42" i="37"/>
  <c r="E42" i="37"/>
  <c r="D42" i="37"/>
  <c r="C42" i="37"/>
  <c r="F41" i="37"/>
  <c r="E41" i="37"/>
  <c r="D41" i="37"/>
  <c r="C41" i="37"/>
  <c r="F40" i="37"/>
  <c r="E40" i="37"/>
  <c r="D40" i="37"/>
  <c r="C40" i="37"/>
  <c r="F39" i="37"/>
  <c r="E39" i="37"/>
  <c r="D39" i="37"/>
  <c r="C39" i="37"/>
  <c r="F38" i="37"/>
  <c r="E38" i="37"/>
  <c r="D38" i="37"/>
  <c r="C38" i="37"/>
  <c r="F37" i="37"/>
  <c r="E37" i="37"/>
  <c r="D37" i="37"/>
  <c r="C37" i="37"/>
  <c r="F36" i="37"/>
  <c r="E36" i="37"/>
  <c r="D36" i="37"/>
  <c r="C36" i="37"/>
  <c r="F35" i="37"/>
  <c r="E35" i="37"/>
  <c r="D35" i="37"/>
  <c r="C35" i="37"/>
  <c r="F34" i="37"/>
  <c r="E34" i="37"/>
  <c r="D34" i="37"/>
  <c r="C34" i="37"/>
  <c r="F33" i="37"/>
  <c r="E33" i="37"/>
  <c r="D33" i="37"/>
  <c r="C33" i="37"/>
  <c r="F32" i="37"/>
  <c r="E32" i="37"/>
  <c r="D32" i="37"/>
  <c r="C32" i="37"/>
  <c r="F31" i="37"/>
  <c r="E31" i="37"/>
  <c r="D31" i="37"/>
  <c r="C31" i="37"/>
  <c r="F30" i="37"/>
  <c r="E30" i="37"/>
  <c r="D30" i="37"/>
  <c r="C30" i="37"/>
  <c r="F29" i="37"/>
  <c r="E29" i="37"/>
  <c r="D29" i="37"/>
  <c r="C29" i="37"/>
  <c r="F28" i="37"/>
  <c r="E28" i="37"/>
  <c r="D28" i="37"/>
  <c r="C28" i="37"/>
  <c r="F27" i="37"/>
  <c r="E27" i="37"/>
  <c r="D27" i="37"/>
  <c r="C27" i="37"/>
  <c r="F26" i="37"/>
  <c r="E26" i="37"/>
  <c r="D26" i="37"/>
  <c r="C26" i="37"/>
  <c r="F25" i="37"/>
  <c r="E25" i="37"/>
  <c r="D25" i="37"/>
  <c r="C25" i="37"/>
  <c r="F24" i="37"/>
  <c r="E24" i="37"/>
  <c r="D24" i="37"/>
  <c r="C24" i="37"/>
  <c r="F23" i="37"/>
  <c r="E23" i="37"/>
  <c r="D23" i="37"/>
  <c r="C23" i="37"/>
  <c r="F22" i="37"/>
  <c r="E22" i="37"/>
  <c r="D22" i="37"/>
  <c r="C22" i="37"/>
  <c r="F21" i="37"/>
  <c r="E21" i="37"/>
  <c r="D21" i="37"/>
  <c r="C21" i="37"/>
  <c r="F20" i="37"/>
  <c r="E20" i="37"/>
  <c r="D20" i="37"/>
  <c r="C20" i="37"/>
  <c r="F19" i="37"/>
  <c r="E19" i="37"/>
  <c r="D19" i="37"/>
  <c r="C19" i="37"/>
  <c r="F18" i="37"/>
  <c r="E18" i="37"/>
  <c r="D18" i="37"/>
  <c r="C18" i="37"/>
  <c r="F17" i="37"/>
  <c r="E17" i="37"/>
  <c r="D17" i="37"/>
  <c r="C17" i="37"/>
  <c r="F16" i="37"/>
  <c r="E16" i="37"/>
  <c r="D16" i="37"/>
  <c r="C16" i="37"/>
  <c r="F15" i="37"/>
  <c r="E15" i="37"/>
  <c r="D15" i="37"/>
  <c r="C15" i="37"/>
  <c r="F14" i="37"/>
  <c r="E14" i="37"/>
  <c r="D14" i="37"/>
  <c r="C14" i="37"/>
  <c r="H13" i="37"/>
  <c r="F13" i="37"/>
  <c r="E13" i="37"/>
  <c r="D13" i="37"/>
  <c r="C13" i="37"/>
  <c r="H12" i="37"/>
  <c r="F12" i="37"/>
  <c r="E12" i="37"/>
  <c r="D12" i="37"/>
  <c r="C12" i="37"/>
  <c r="H11" i="37"/>
  <c r="F11" i="37"/>
  <c r="E11" i="37"/>
  <c r="D11" i="37"/>
  <c r="C11" i="37"/>
  <c r="F10" i="37"/>
  <c r="E10" i="37"/>
  <c r="D10" i="37"/>
  <c r="C10" i="37"/>
  <c r="F9" i="37"/>
  <c r="E9" i="37"/>
  <c r="J6" i="37" s="1"/>
  <c r="D9" i="37"/>
  <c r="C9" i="37"/>
  <c r="L8" i="37"/>
  <c r="L9" i="37" s="1"/>
  <c r="F8" i="37"/>
  <c r="E8" i="37"/>
  <c r="D8" i="37"/>
  <c r="C8" i="37"/>
  <c r="L7" i="37"/>
  <c r="K7" i="37"/>
  <c r="F7" i="37"/>
  <c r="E7" i="37"/>
  <c r="D7" i="37"/>
  <c r="C7" i="37"/>
  <c r="F6" i="37"/>
  <c r="E6" i="37"/>
  <c r="D6" i="37"/>
  <c r="C6" i="37"/>
  <c r="F5" i="37"/>
  <c r="E5" i="37"/>
  <c r="K8" i="37" s="1"/>
  <c r="K9" i="37" s="1"/>
  <c r="D5" i="37"/>
  <c r="C5" i="37"/>
  <c r="F4" i="37"/>
  <c r="E4" i="37"/>
  <c r="I7" i="37" s="1"/>
  <c r="D4" i="37"/>
  <c r="C4" i="37"/>
  <c r="H3" i="37"/>
  <c r="F3" i="37"/>
  <c r="E3" i="37"/>
  <c r="J7" i="37" s="1"/>
  <c r="D3" i="37"/>
  <c r="C3" i="37"/>
  <c r="H2" i="37"/>
  <c r="I2" i="37" s="1"/>
  <c r="F2" i="37"/>
  <c r="H10" i="37" s="1"/>
  <c r="E2" i="37"/>
  <c r="D2" i="37"/>
  <c r="C2" i="37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B3" i="36"/>
  <c r="B4" i="36"/>
  <c r="B5" i="36"/>
  <c r="B7" i="36"/>
  <c r="B8" i="36"/>
  <c r="B14" i="36"/>
  <c r="B15" i="36"/>
  <c r="B16" i="36"/>
  <c r="B17" i="36"/>
  <c r="B19" i="36"/>
  <c r="B20" i="36"/>
  <c r="B22" i="36"/>
  <c r="B25" i="36"/>
  <c r="B26" i="36"/>
  <c r="B27" i="36"/>
  <c r="B28" i="36"/>
  <c r="B29" i="36"/>
  <c r="B31" i="36"/>
  <c r="B32" i="36"/>
  <c r="B37" i="36"/>
  <c r="B38" i="36"/>
  <c r="B39" i="36"/>
  <c r="B40" i="36"/>
  <c r="B41" i="36"/>
  <c r="B43" i="36"/>
  <c r="B44" i="36"/>
  <c r="B50" i="36"/>
  <c r="B51" i="36"/>
  <c r="B52" i="36"/>
  <c r="B53" i="36"/>
  <c r="B55" i="36"/>
  <c r="B56" i="36"/>
  <c r="B58" i="36"/>
  <c r="B61" i="36"/>
  <c r="B62" i="36"/>
  <c r="B63" i="36"/>
  <c r="B64" i="36"/>
  <c r="B65" i="36"/>
  <c r="B67" i="36"/>
  <c r="B68" i="36"/>
  <c r="B73" i="36"/>
  <c r="B74" i="36"/>
  <c r="B75" i="36"/>
  <c r="B76" i="36"/>
  <c r="B77" i="36"/>
  <c r="B79" i="36"/>
  <c r="B80" i="36"/>
  <c r="B86" i="36"/>
  <c r="B87" i="36"/>
  <c r="B88" i="36"/>
  <c r="B89" i="36"/>
  <c r="B91" i="36"/>
  <c r="B92" i="36"/>
  <c r="B94" i="36"/>
  <c r="B97" i="36"/>
  <c r="B98" i="36"/>
  <c r="B99" i="36"/>
  <c r="B100" i="36"/>
  <c r="B101" i="36"/>
  <c r="B103" i="36"/>
  <c r="B104" i="36"/>
  <c r="B109" i="36"/>
  <c r="B110" i="36"/>
  <c r="B111" i="36"/>
  <c r="B112" i="36"/>
  <c r="B113" i="36"/>
  <c r="B115" i="36"/>
  <c r="B116" i="36"/>
  <c r="B122" i="36"/>
  <c r="B123" i="36"/>
  <c r="B124" i="36"/>
  <c r="B125" i="36"/>
  <c r="B127" i="36"/>
  <c r="B128" i="36"/>
  <c r="B130" i="36"/>
  <c r="B133" i="36"/>
  <c r="B134" i="36"/>
  <c r="B135" i="36"/>
  <c r="B136" i="36"/>
  <c r="B137" i="36"/>
  <c r="B139" i="36"/>
  <c r="B140" i="36"/>
  <c r="B145" i="36"/>
  <c r="B146" i="36"/>
  <c r="B147" i="36"/>
  <c r="B148" i="36"/>
  <c r="B149" i="36"/>
  <c r="B151" i="36"/>
  <c r="B152" i="36"/>
  <c r="B158" i="36"/>
  <c r="B159" i="36"/>
  <c r="B160" i="36"/>
  <c r="B161" i="36"/>
  <c r="B163" i="36"/>
  <c r="B164" i="36"/>
  <c r="B166" i="36"/>
  <c r="B169" i="36"/>
  <c r="B170" i="36"/>
  <c r="B171" i="36"/>
  <c r="B172" i="36"/>
  <c r="B173" i="36"/>
  <c r="B175" i="36"/>
  <c r="B176" i="36"/>
  <c r="B181" i="36"/>
  <c r="B182" i="36"/>
  <c r="B183" i="36"/>
  <c r="B184" i="36"/>
  <c r="B185" i="36"/>
  <c r="B187" i="36"/>
  <c r="B188" i="36"/>
  <c r="B194" i="36"/>
  <c r="B195" i="36"/>
  <c r="B196" i="36"/>
  <c r="B197" i="36"/>
  <c r="B199" i="36"/>
  <c r="B200" i="36"/>
  <c r="B202" i="36"/>
  <c r="B205" i="36"/>
  <c r="B206" i="36"/>
  <c r="B207" i="36"/>
  <c r="B208" i="36"/>
  <c r="B209" i="36"/>
  <c r="B211" i="36"/>
  <c r="B212" i="36"/>
  <c r="B217" i="36"/>
  <c r="B218" i="36"/>
  <c r="B219" i="36"/>
  <c r="B220" i="36"/>
  <c r="B221" i="36"/>
  <c r="B223" i="36"/>
  <c r="B224" i="36"/>
  <c r="B230" i="36"/>
  <c r="B231" i="36"/>
  <c r="B232" i="36"/>
  <c r="B233" i="36"/>
  <c r="B235" i="36"/>
  <c r="B236" i="36"/>
  <c r="B238" i="36"/>
  <c r="B241" i="36"/>
  <c r="B242" i="36"/>
  <c r="B243" i="36"/>
  <c r="B244" i="36"/>
  <c r="B245" i="36"/>
  <c r="B247" i="36"/>
  <c r="B248" i="36"/>
  <c r="B253" i="36"/>
  <c r="B254" i="36"/>
  <c r="B255" i="36"/>
  <c r="B256" i="36"/>
  <c r="B257" i="36"/>
  <c r="B259" i="36"/>
  <c r="B260" i="36"/>
  <c r="B266" i="36"/>
  <c r="B267" i="36"/>
  <c r="B268" i="36"/>
  <c r="B269" i="36"/>
  <c r="B271" i="36"/>
  <c r="B272" i="36"/>
  <c r="B274" i="36"/>
  <c r="B277" i="36"/>
  <c r="B278" i="36"/>
  <c r="B279" i="36"/>
  <c r="B280" i="36"/>
  <c r="B281" i="36"/>
  <c r="B283" i="36"/>
  <c r="B284" i="36"/>
  <c r="B289" i="36"/>
  <c r="B290" i="36"/>
  <c r="B291" i="36"/>
  <c r="B292" i="36"/>
  <c r="B293" i="36"/>
  <c r="B295" i="36"/>
  <c r="B296" i="36"/>
  <c r="B302" i="36"/>
  <c r="B303" i="36"/>
  <c r="B304" i="36"/>
  <c r="B305" i="36"/>
  <c r="B307" i="36"/>
  <c r="B308" i="36"/>
  <c r="B310" i="36"/>
  <c r="B313" i="36"/>
  <c r="B314" i="36"/>
  <c r="B315" i="36"/>
  <c r="B316" i="36"/>
  <c r="B317" i="36"/>
  <c r="B319" i="36"/>
  <c r="B320" i="36"/>
  <c r="B325" i="36"/>
  <c r="B326" i="36"/>
  <c r="B327" i="36"/>
  <c r="B328" i="36"/>
  <c r="B329" i="36"/>
  <c r="B331" i="36"/>
  <c r="B332" i="36"/>
  <c r="B338" i="36"/>
  <c r="B339" i="36"/>
  <c r="B340" i="36"/>
  <c r="B341" i="36"/>
  <c r="B343" i="36"/>
  <c r="B344" i="36"/>
  <c r="B346" i="36"/>
  <c r="B349" i="36"/>
  <c r="B350" i="36"/>
  <c r="B351" i="36"/>
  <c r="B352" i="36"/>
  <c r="B353" i="36"/>
  <c r="B355" i="36"/>
  <c r="B356" i="36"/>
  <c r="B361" i="36"/>
  <c r="B362" i="36"/>
  <c r="B363" i="36"/>
  <c r="B364" i="36"/>
  <c r="B365" i="36"/>
  <c r="B367" i="36"/>
  <c r="B368" i="36"/>
  <c r="B374" i="36"/>
  <c r="B375" i="36"/>
  <c r="B376" i="36"/>
  <c r="B377" i="36"/>
  <c r="B379" i="36"/>
  <c r="B380" i="36"/>
  <c r="B382" i="36"/>
  <c r="B385" i="36"/>
  <c r="B386" i="36"/>
  <c r="B387" i="36"/>
  <c r="B388" i="36"/>
  <c r="B389" i="36"/>
  <c r="B391" i="36"/>
  <c r="B392" i="36"/>
  <c r="B397" i="36"/>
  <c r="B398" i="36"/>
  <c r="B399" i="36"/>
  <c r="B400" i="36"/>
  <c r="B401" i="36"/>
  <c r="B403" i="36"/>
  <c r="B404" i="36"/>
  <c r="B410" i="36"/>
  <c r="B411" i="36"/>
  <c r="B412" i="36"/>
  <c r="B413" i="36"/>
  <c r="B415" i="36"/>
  <c r="B416" i="36"/>
  <c r="B418" i="36"/>
  <c r="B421" i="36"/>
  <c r="B422" i="36"/>
  <c r="B423" i="36"/>
  <c r="B424" i="36"/>
  <c r="B425" i="36"/>
  <c r="B427" i="36"/>
  <c r="B428" i="36"/>
  <c r="B433" i="36"/>
  <c r="B434" i="36"/>
  <c r="B435" i="36"/>
  <c r="B436" i="36"/>
  <c r="B437" i="36"/>
  <c r="B439" i="36"/>
  <c r="B440" i="36"/>
  <c r="B446" i="36"/>
  <c r="B447" i="36"/>
  <c r="B448" i="36"/>
  <c r="B449" i="36"/>
  <c r="B451" i="36"/>
  <c r="B452" i="36"/>
  <c r="B454" i="36"/>
  <c r="B457" i="36"/>
  <c r="B458" i="36"/>
  <c r="B459" i="36"/>
  <c r="B460" i="36"/>
  <c r="B461" i="36"/>
  <c r="B463" i="36"/>
  <c r="B464" i="36"/>
  <c r="B469" i="36"/>
  <c r="B470" i="36"/>
  <c r="B471" i="36"/>
  <c r="B472" i="36"/>
  <c r="B473" i="36"/>
  <c r="B475" i="36"/>
  <c r="B476" i="36"/>
  <c r="B482" i="36"/>
  <c r="B483" i="36"/>
  <c r="B484" i="36"/>
  <c r="B485" i="36"/>
  <c r="B487" i="36"/>
  <c r="B488" i="36"/>
  <c r="B490" i="36"/>
  <c r="B493" i="36"/>
  <c r="B494" i="36"/>
  <c r="B495" i="36"/>
  <c r="B496" i="36"/>
  <c r="B497" i="36"/>
  <c r="B499" i="36"/>
  <c r="B500" i="36"/>
  <c r="B505" i="36"/>
  <c r="B506" i="36"/>
  <c r="B507" i="36"/>
  <c r="B508" i="36"/>
  <c r="B509" i="36"/>
  <c r="B511" i="36"/>
  <c r="B512" i="36"/>
  <c r="B518" i="36"/>
  <c r="B519" i="36"/>
  <c r="B520" i="36"/>
  <c r="B521" i="36"/>
  <c r="B523" i="36"/>
  <c r="B524" i="36"/>
  <c r="B526" i="36"/>
  <c r="B529" i="36"/>
  <c r="B530" i="36"/>
  <c r="B531" i="36"/>
  <c r="B532" i="36"/>
  <c r="B533" i="36"/>
  <c r="B535" i="36"/>
  <c r="B536" i="36"/>
  <c r="B541" i="36"/>
  <c r="B542" i="36"/>
  <c r="B543" i="36"/>
  <c r="B544" i="36"/>
  <c r="B545" i="36"/>
  <c r="B547" i="36"/>
  <c r="B548" i="36"/>
  <c r="B554" i="36"/>
  <c r="B555" i="36"/>
  <c r="B556" i="36"/>
  <c r="B557" i="36"/>
  <c r="B559" i="36"/>
  <c r="B560" i="36"/>
  <c r="B566" i="36"/>
  <c r="B567" i="36"/>
  <c r="B568" i="36"/>
  <c r="B569" i="36"/>
  <c r="B571" i="36"/>
  <c r="B572" i="36"/>
  <c r="B574" i="36"/>
  <c r="B577" i="36"/>
  <c r="B578" i="36"/>
  <c r="B579" i="36"/>
  <c r="B580" i="36"/>
  <c r="B581" i="36"/>
  <c r="B583" i="36"/>
  <c r="B584" i="36"/>
  <c r="B589" i="36"/>
  <c r="B590" i="36"/>
  <c r="B591" i="36"/>
  <c r="B592" i="36"/>
  <c r="B593" i="36"/>
  <c r="B595" i="36"/>
  <c r="B596" i="36"/>
  <c r="B602" i="36"/>
  <c r="B603" i="36"/>
  <c r="B604" i="36"/>
  <c r="B605" i="36"/>
  <c r="B607" i="36"/>
  <c r="B608" i="36"/>
  <c r="B614" i="36"/>
  <c r="B615" i="36"/>
  <c r="B616" i="36"/>
  <c r="B617" i="36"/>
  <c r="B619" i="36"/>
  <c r="B620" i="36"/>
  <c r="B622" i="36"/>
  <c r="B625" i="36"/>
  <c r="B626" i="36"/>
  <c r="B627" i="36"/>
  <c r="B628" i="36"/>
  <c r="B629" i="36"/>
  <c r="B631" i="36"/>
  <c r="B632" i="36"/>
  <c r="B637" i="36"/>
  <c r="B638" i="36"/>
  <c r="B639" i="36"/>
  <c r="B640" i="36"/>
  <c r="B641" i="36"/>
  <c r="B643" i="36"/>
  <c r="B644" i="36"/>
  <c r="B650" i="36"/>
  <c r="B651" i="36"/>
  <c r="B652" i="36"/>
  <c r="B653" i="36"/>
  <c r="B655" i="36"/>
  <c r="B656" i="36"/>
  <c r="B662" i="36"/>
  <c r="B663" i="36"/>
  <c r="B664" i="36"/>
  <c r="B665" i="36"/>
  <c r="B667" i="36"/>
  <c r="B668" i="36"/>
  <c r="B670" i="36"/>
  <c r="B673" i="36"/>
  <c r="B674" i="36"/>
  <c r="B675" i="36"/>
  <c r="B676" i="36"/>
  <c r="B677" i="36"/>
  <c r="B679" i="36"/>
  <c r="B680" i="36"/>
  <c r="B685" i="36"/>
  <c r="B686" i="36"/>
  <c r="B687" i="36"/>
  <c r="B688" i="36"/>
  <c r="B689" i="36"/>
  <c r="B691" i="36"/>
  <c r="B692" i="36"/>
  <c r="B698" i="36"/>
  <c r="B699" i="36"/>
  <c r="B700" i="36"/>
  <c r="B701" i="36"/>
  <c r="B703" i="36"/>
  <c r="B704" i="36"/>
  <c r="B710" i="36"/>
  <c r="B711" i="36"/>
  <c r="B712" i="36"/>
  <c r="B713" i="36"/>
  <c r="B715" i="36"/>
  <c r="B716" i="36"/>
  <c r="B718" i="36"/>
  <c r="B721" i="36"/>
  <c r="B722" i="36"/>
  <c r="B723" i="36"/>
  <c r="B724" i="36"/>
  <c r="B725" i="36"/>
  <c r="B727" i="36"/>
  <c r="B728" i="36"/>
  <c r="B729" i="36"/>
  <c r="B730" i="36"/>
  <c r="B731" i="36"/>
  <c r="B733" i="36"/>
  <c r="B734" i="36"/>
  <c r="B735" i="36"/>
  <c r="B736" i="36"/>
  <c r="B737" i="36"/>
  <c r="B739" i="36"/>
  <c r="B740" i="36"/>
  <c r="B745" i="36"/>
  <c r="B746" i="36"/>
  <c r="B747" i="36"/>
  <c r="B748" i="36"/>
  <c r="B749" i="36"/>
  <c r="B751" i="36"/>
  <c r="B752" i="36"/>
  <c r="B758" i="36"/>
  <c r="B759" i="36"/>
  <c r="B760" i="36"/>
  <c r="B761" i="36"/>
  <c r="B763" i="36"/>
  <c r="B764" i="36"/>
  <c r="B769" i="36"/>
  <c r="B770" i="36"/>
  <c r="B771" i="36"/>
  <c r="B772" i="36"/>
  <c r="B773" i="36"/>
  <c r="B775" i="36"/>
  <c r="B776" i="36"/>
  <c r="B777" i="36"/>
  <c r="B782" i="36"/>
  <c r="B783" i="36"/>
  <c r="B784" i="36"/>
  <c r="B785" i="36"/>
  <c r="B787" i="36"/>
  <c r="B788" i="36"/>
  <c r="B789" i="36"/>
  <c r="B790" i="36"/>
  <c r="B793" i="36"/>
  <c r="B794" i="36"/>
  <c r="B795" i="36"/>
  <c r="B796" i="36"/>
  <c r="B797" i="36"/>
  <c r="B799" i="36"/>
  <c r="B800" i="36"/>
  <c r="B801" i="36"/>
  <c r="B802" i="36"/>
  <c r="B803" i="36"/>
  <c r="B805" i="36"/>
  <c r="B806" i="36"/>
  <c r="B807" i="36"/>
  <c r="B808" i="36"/>
  <c r="B809" i="36"/>
  <c r="B811" i="36"/>
  <c r="B812" i="36"/>
  <c r="B817" i="36"/>
  <c r="B818" i="36"/>
  <c r="B819" i="36"/>
  <c r="B820" i="36"/>
  <c r="B821" i="36"/>
  <c r="B823" i="36"/>
  <c r="B824" i="36"/>
  <c r="B830" i="36"/>
  <c r="B831" i="36"/>
  <c r="B832" i="36"/>
  <c r="B833" i="36"/>
  <c r="B835" i="36"/>
  <c r="B836" i="36"/>
  <c r="B841" i="36"/>
  <c r="B842" i="36"/>
  <c r="B843" i="36"/>
  <c r="B844" i="36"/>
  <c r="B845" i="36"/>
  <c r="B847" i="36"/>
  <c r="B848" i="36"/>
  <c r="B849" i="36"/>
  <c r="B854" i="36"/>
  <c r="B855" i="36"/>
  <c r="B856" i="36"/>
  <c r="B857" i="36"/>
  <c r="B859" i="36"/>
  <c r="B860" i="36"/>
  <c r="B861" i="36"/>
  <c r="B862" i="36"/>
  <c r="B865" i="36"/>
  <c r="B866" i="36"/>
  <c r="B867" i="36"/>
  <c r="B868" i="36"/>
  <c r="B869" i="36"/>
  <c r="B871" i="36"/>
  <c r="B872" i="36"/>
  <c r="B873" i="36"/>
  <c r="B874" i="36"/>
  <c r="B875" i="36"/>
  <c r="B877" i="36"/>
  <c r="B878" i="36"/>
  <c r="B879" i="36"/>
  <c r="B880" i="36"/>
  <c r="B881" i="36"/>
  <c r="B883" i="36"/>
  <c r="B884" i="36"/>
  <c r="B889" i="36"/>
  <c r="B890" i="36"/>
  <c r="B891" i="36"/>
  <c r="B892" i="36"/>
  <c r="B893" i="36"/>
  <c r="B895" i="36"/>
  <c r="B896" i="36"/>
  <c r="B901" i="36"/>
  <c r="B902" i="36"/>
  <c r="B903" i="36"/>
  <c r="B904" i="36"/>
  <c r="B905" i="36"/>
  <c r="B907" i="36"/>
  <c r="B908" i="36"/>
  <c r="B914" i="36"/>
  <c r="B915" i="36"/>
  <c r="B916" i="36"/>
  <c r="B917" i="36"/>
  <c r="B919" i="36"/>
  <c r="B920" i="36"/>
  <c r="B925" i="36"/>
  <c r="B926" i="36"/>
  <c r="B927" i="36"/>
  <c r="B928" i="36"/>
  <c r="B929" i="36"/>
  <c r="B931" i="36"/>
  <c r="B932" i="36"/>
  <c r="B933" i="36"/>
  <c r="B937" i="36"/>
  <c r="B938" i="36"/>
  <c r="B939" i="36"/>
  <c r="B940" i="36"/>
  <c r="B941" i="36"/>
  <c r="B943" i="36"/>
  <c r="B944" i="36"/>
  <c r="B945" i="36"/>
  <c r="B946" i="36"/>
  <c r="B950" i="36"/>
  <c r="B951" i="36"/>
  <c r="B952" i="36"/>
  <c r="B953" i="36"/>
  <c r="B955" i="36"/>
  <c r="B956" i="36"/>
  <c r="B957" i="36"/>
  <c r="B958" i="36"/>
  <c r="B962" i="36"/>
  <c r="B963" i="36"/>
  <c r="B964" i="36"/>
  <c r="B965" i="36"/>
  <c r="B967" i="36"/>
  <c r="B968" i="36"/>
  <c r="B969" i="36"/>
  <c r="B970" i="36"/>
  <c r="B974" i="36"/>
  <c r="B975" i="36"/>
  <c r="B976" i="36"/>
  <c r="B977" i="36"/>
  <c r="B979" i="36"/>
  <c r="B980" i="36"/>
  <c r="B981" i="36"/>
  <c r="B982" i="36"/>
  <c r="B983" i="36"/>
  <c r="B985" i="36"/>
  <c r="B986" i="36"/>
  <c r="B987" i="36"/>
  <c r="B988" i="36"/>
  <c r="B989" i="36"/>
  <c r="B991" i="36"/>
  <c r="B992" i="36"/>
  <c r="B993" i="36"/>
  <c r="B994" i="36"/>
  <c r="B995" i="36"/>
  <c r="B996" i="36"/>
  <c r="B997" i="36"/>
  <c r="B998" i="36"/>
  <c r="B999" i="36"/>
  <c r="B1000" i="36"/>
  <c r="B1001" i="36"/>
  <c r="B1003" i="36"/>
  <c r="B1004" i="36"/>
  <c r="B1009" i="36"/>
  <c r="B1010" i="36"/>
  <c r="B1011" i="36"/>
  <c r="B1012" i="36"/>
  <c r="B1013" i="36"/>
  <c r="B1015" i="36"/>
  <c r="B1016" i="36"/>
  <c r="B1021" i="36"/>
  <c r="B1022" i="36"/>
  <c r="B1023" i="36"/>
  <c r="B1024" i="36"/>
  <c r="B1025" i="36"/>
  <c r="B1027" i="36"/>
  <c r="B1028" i="36"/>
  <c r="B1033" i="36"/>
  <c r="B1034" i="36"/>
  <c r="B1035" i="36"/>
  <c r="B1036" i="36"/>
  <c r="B1037" i="36"/>
  <c r="B1039" i="36"/>
  <c r="B1040" i="36"/>
  <c r="B1045" i="36"/>
  <c r="B1046" i="36"/>
  <c r="B1047" i="36"/>
  <c r="B1048" i="36"/>
  <c r="B1049" i="36"/>
  <c r="B1051" i="36"/>
  <c r="B1052" i="36"/>
  <c r="B1057" i="36"/>
  <c r="B1058" i="36"/>
  <c r="B1059" i="36"/>
  <c r="B1060" i="36"/>
  <c r="B1061" i="36"/>
  <c r="B1063" i="36"/>
  <c r="B1064" i="36"/>
  <c r="B1069" i="36"/>
  <c r="B1070" i="36"/>
  <c r="B1071" i="36"/>
  <c r="B1072" i="36"/>
  <c r="B1073" i="36"/>
  <c r="B1075" i="36"/>
  <c r="B1076" i="36"/>
  <c r="B1081" i="36"/>
  <c r="B1082" i="36"/>
  <c r="B1083" i="36"/>
  <c r="B1084" i="36"/>
  <c r="B1085" i="36"/>
  <c r="B1087" i="36"/>
  <c r="B1088" i="36"/>
  <c r="B1093" i="36"/>
  <c r="B1094" i="36"/>
  <c r="B1095" i="36"/>
  <c r="B1096" i="36"/>
  <c r="B1097" i="36"/>
  <c r="B1099" i="36"/>
  <c r="B1100" i="36"/>
  <c r="B1105" i="36"/>
  <c r="B1106" i="36"/>
  <c r="B1107" i="36"/>
  <c r="B1108" i="36"/>
  <c r="B1109" i="36"/>
  <c r="B1111" i="36"/>
  <c r="B1112" i="36"/>
  <c r="B1113" i="36"/>
  <c r="B1117" i="36"/>
  <c r="B1118" i="36"/>
  <c r="B1119" i="36"/>
  <c r="B1120" i="36"/>
  <c r="B1121" i="36"/>
  <c r="B1123" i="36"/>
  <c r="B1124" i="36"/>
  <c r="B1125" i="36"/>
  <c r="B1129" i="36"/>
  <c r="B1130" i="36"/>
  <c r="B1131" i="36"/>
  <c r="B1132" i="36"/>
  <c r="B1133" i="36"/>
  <c r="B1135" i="36"/>
  <c r="B1136" i="36"/>
  <c r="B1137" i="36"/>
  <c r="B1141" i="36"/>
  <c r="B1142" i="36"/>
  <c r="B1143" i="36"/>
  <c r="B1144" i="36"/>
  <c r="B1145" i="36"/>
  <c r="B1147" i="36"/>
  <c r="B1148" i="36"/>
  <c r="B1149" i="36"/>
  <c r="B1153" i="36"/>
  <c r="B1154" i="36"/>
  <c r="B1155" i="36"/>
  <c r="B1156" i="36"/>
  <c r="B1157" i="36"/>
  <c r="B1159" i="36"/>
  <c r="B1160" i="36"/>
  <c r="B1161" i="36"/>
  <c r="B1165" i="36"/>
  <c r="B1166" i="36"/>
  <c r="B1167" i="36"/>
  <c r="B1168" i="36"/>
  <c r="B1169" i="36"/>
  <c r="B1171" i="36"/>
  <c r="B1172" i="36"/>
  <c r="B1173" i="36"/>
  <c r="B1177" i="36"/>
  <c r="B1178" i="36"/>
  <c r="B1179" i="36"/>
  <c r="B1180" i="36"/>
  <c r="B1181" i="36"/>
  <c r="B1183" i="36"/>
  <c r="B1184" i="36"/>
  <c r="B1185" i="36"/>
  <c r="B1189" i="36"/>
  <c r="B1190" i="36"/>
  <c r="B1191" i="36"/>
  <c r="B1192" i="36"/>
  <c r="B1193" i="36"/>
  <c r="B1195" i="36"/>
  <c r="B1196" i="36"/>
  <c r="B1197" i="36"/>
  <c r="B1201" i="36"/>
  <c r="B1202" i="36"/>
  <c r="B1203" i="36"/>
  <c r="B1204" i="36"/>
  <c r="B1205" i="36"/>
  <c r="B1207" i="36"/>
  <c r="B1208" i="36"/>
  <c r="B1209" i="36"/>
  <c r="B1213" i="36"/>
  <c r="B1214" i="36"/>
  <c r="B1215" i="36"/>
  <c r="B1216" i="36"/>
  <c r="B1217" i="36"/>
  <c r="B1219" i="36"/>
  <c r="B1220" i="36"/>
  <c r="B1221" i="36"/>
  <c r="B1225" i="36"/>
  <c r="C1225" i="36" s="1"/>
  <c r="B2" i="36"/>
  <c r="F2" i="31"/>
  <c r="F3" i="31"/>
  <c r="F4" i="31"/>
  <c r="F5" i="31"/>
  <c r="F6" i="31"/>
  <c r="F7" i="31"/>
  <c r="F8" i="31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B262" i="25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B310" i="25"/>
  <c r="B311" i="25"/>
  <c r="B312" i="25"/>
  <c r="B313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7" i="25"/>
  <c r="B398" i="25"/>
  <c r="B399" i="25"/>
  <c r="B400" i="25"/>
  <c r="B401" i="25"/>
  <c r="B402" i="25"/>
  <c r="B403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B434" i="25"/>
  <c r="B435" i="25"/>
  <c r="B436" i="25"/>
  <c r="B437" i="25"/>
  <c r="B438" i="25"/>
  <c r="B439" i="25"/>
  <c r="B440" i="25"/>
  <c r="B441" i="25"/>
  <c r="B442" i="25"/>
  <c r="B443" i="25"/>
  <c r="B444" i="25"/>
  <c r="B445" i="25"/>
  <c r="B446" i="25"/>
  <c r="B447" i="25"/>
  <c r="B448" i="25"/>
  <c r="B449" i="25"/>
  <c r="B450" i="25"/>
  <c r="B451" i="25"/>
  <c r="B452" i="25"/>
  <c r="B453" i="25"/>
  <c r="B454" i="25"/>
  <c r="B455" i="25"/>
  <c r="B456" i="25"/>
  <c r="B457" i="25"/>
  <c r="B458" i="25"/>
  <c r="B459" i="25"/>
  <c r="B460" i="25"/>
  <c r="B461" i="25"/>
  <c r="B462" i="25"/>
  <c r="B463" i="25"/>
  <c r="B464" i="25"/>
  <c r="B465" i="25"/>
  <c r="B466" i="25"/>
  <c r="B467" i="25"/>
  <c r="B468" i="25"/>
  <c r="B469" i="25"/>
  <c r="B470" i="25"/>
  <c r="B471" i="25"/>
  <c r="B472" i="25"/>
  <c r="B473" i="25"/>
  <c r="B474" i="25"/>
  <c r="B475" i="25"/>
  <c r="B476" i="25"/>
  <c r="B477" i="25"/>
  <c r="B478" i="25"/>
  <c r="B479" i="25"/>
  <c r="B480" i="25"/>
  <c r="B481" i="25"/>
  <c r="B482" i="25"/>
  <c r="B483" i="25"/>
  <c r="B484" i="25"/>
  <c r="B485" i="25"/>
  <c r="B486" i="25"/>
  <c r="B487" i="25"/>
  <c r="B488" i="25"/>
  <c r="B489" i="25"/>
  <c r="B490" i="25"/>
  <c r="B491" i="25"/>
  <c r="B492" i="25"/>
  <c r="B493" i="25"/>
  <c r="B494" i="25"/>
  <c r="B495" i="25"/>
  <c r="B496" i="25"/>
  <c r="B497" i="25"/>
  <c r="B498" i="25"/>
  <c r="B499" i="25"/>
  <c r="B500" i="25"/>
  <c r="B501" i="25"/>
  <c r="B502" i="25"/>
  <c r="B503" i="25"/>
  <c r="B504" i="25"/>
  <c r="B505" i="25"/>
  <c r="B506" i="25"/>
  <c r="B507" i="25"/>
  <c r="B508" i="25"/>
  <c r="B509" i="25"/>
  <c r="B510" i="25"/>
  <c r="B511" i="25"/>
  <c r="B512" i="25"/>
  <c r="B513" i="25"/>
  <c r="B514" i="25"/>
  <c r="B515" i="25"/>
  <c r="B516" i="25"/>
  <c r="B517" i="25"/>
  <c r="B518" i="25"/>
  <c r="B519" i="25"/>
  <c r="B520" i="25"/>
  <c r="B521" i="25"/>
  <c r="B522" i="25"/>
  <c r="B523" i="25"/>
  <c r="B524" i="25"/>
  <c r="B525" i="25"/>
  <c r="B526" i="25"/>
  <c r="B527" i="25"/>
  <c r="B528" i="25"/>
  <c r="B529" i="25"/>
  <c r="B530" i="25"/>
  <c r="B531" i="25"/>
  <c r="B532" i="25"/>
  <c r="B533" i="25"/>
  <c r="B534" i="25"/>
  <c r="B535" i="25"/>
  <c r="B536" i="25"/>
  <c r="B537" i="25"/>
  <c r="B538" i="25"/>
  <c r="B539" i="25"/>
  <c r="B540" i="25"/>
  <c r="B541" i="25"/>
  <c r="B542" i="25"/>
  <c r="B543" i="25"/>
  <c r="B544" i="25"/>
  <c r="B545" i="25"/>
  <c r="B546" i="25"/>
  <c r="B547" i="25"/>
  <c r="B548" i="25"/>
  <c r="B549" i="25"/>
  <c r="B550" i="25"/>
  <c r="B551" i="25"/>
  <c r="B552" i="25"/>
  <c r="B553" i="25"/>
  <c r="B554" i="25"/>
  <c r="B555" i="25"/>
  <c r="B556" i="25"/>
  <c r="B557" i="25"/>
  <c r="B558" i="25"/>
  <c r="B559" i="25"/>
  <c r="B560" i="25"/>
  <c r="B561" i="25"/>
  <c r="B562" i="25"/>
  <c r="B563" i="25"/>
  <c r="B564" i="25"/>
  <c r="B565" i="25"/>
  <c r="B566" i="25"/>
  <c r="B567" i="25"/>
  <c r="B568" i="25"/>
  <c r="B569" i="25"/>
  <c r="B570" i="25"/>
  <c r="B571" i="25"/>
  <c r="B572" i="25"/>
  <c r="B573" i="25"/>
  <c r="B574" i="25"/>
  <c r="B575" i="25"/>
  <c r="B576" i="25"/>
  <c r="B577" i="25"/>
  <c r="B578" i="25"/>
  <c r="B579" i="25"/>
  <c r="B580" i="25"/>
  <c r="B581" i="25"/>
  <c r="B582" i="25"/>
  <c r="B583" i="25"/>
  <c r="B584" i="25"/>
  <c r="B585" i="25"/>
  <c r="B586" i="25"/>
  <c r="B587" i="25"/>
  <c r="B588" i="25"/>
  <c r="B589" i="25"/>
  <c r="B590" i="25"/>
  <c r="B591" i="25"/>
  <c r="B592" i="25"/>
  <c r="B593" i="25"/>
  <c r="B594" i="25"/>
  <c r="B595" i="25"/>
  <c r="B596" i="25"/>
  <c r="B597" i="25"/>
  <c r="B598" i="25"/>
  <c r="B599" i="25"/>
  <c r="B600" i="25"/>
  <c r="B601" i="25"/>
  <c r="B602" i="25"/>
  <c r="B603" i="25"/>
  <c r="B604" i="25"/>
  <c r="B605" i="25"/>
  <c r="B606" i="25"/>
  <c r="B607" i="25"/>
  <c r="B608" i="25"/>
  <c r="B609" i="25"/>
  <c r="B610" i="25"/>
  <c r="B611" i="25"/>
  <c r="B612" i="25"/>
  <c r="B613" i="25"/>
  <c r="B614" i="25"/>
  <c r="B615" i="25"/>
  <c r="B616" i="25"/>
  <c r="B617" i="25"/>
  <c r="B618" i="25"/>
  <c r="B619" i="25"/>
  <c r="B620" i="25"/>
  <c r="B621" i="25"/>
  <c r="B622" i="25"/>
  <c r="B623" i="25"/>
  <c r="B624" i="25"/>
  <c r="B625" i="25"/>
  <c r="B626" i="25"/>
  <c r="B627" i="25"/>
  <c r="B628" i="25"/>
  <c r="B629" i="25"/>
  <c r="B630" i="25"/>
  <c r="B631" i="25"/>
  <c r="B632" i="25"/>
  <c r="B633" i="25"/>
  <c r="B634" i="25"/>
  <c r="B635" i="25"/>
  <c r="B636" i="25"/>
  <c r="B637" i="25"/>
  <c r="B638" i="25"/>
  <c r="B639" i="25"/>
  <c r="B640" i="25"/>
  <c r="B641" i="25"/>
  <c r="B642" i="25"/>
  <c r="B643" i="25"/>
  <c r="B644" i="25"/>
  <c r="B645" i="25"/>
  <c r="B646" i="25"/>
  <c r="B647" i="25"/>
  <c r="B648" i="25"/>
  <c r="B649" i="25"/>
  <c r="B650" i="25"/>
  <c r="B651" i="25"/>
  <c r="B652" i="25"/>
  <c r="B653" i="25"/>
  <c r="B654" i="25"/>
  <c r="B655" i="25"/>
  <c r="B656" i="25"/>
  <c r="B657" i="25"/>
  <c r="B658" i="25"/>
  <c r="B659" i="25"/>
  <c r="B660" i="25"/>
  <c r="B661" i="25"/>
  <c r="B662" i="25"/>
  <c r="B663" i="25"/>
  <c r="B664" i="25"/>
  <c r="B665" i="25"/>
  <c r="B666" i="25"/>
  <c r="B667" i="25"/>
  <c r="B668" i="25"/>
  <c r="B669" i="25"/>
  <c r="B670" i="25"/>
  <c r="B671" i="25"/>
  <c r="B672" i="25"/>
  <c r="B673" i="25"/>
  <c r="B674" i="25"/>
  <c r="B675" i="25"/>
  <c r="B676" i="25"/>
  <c r="B677" i="25"/>
  <c r="B678" i="25"/>
  <c r="B679" i="25"/>
  <c r="B680" i="25"/>
  <c r="B681" i="25"/>
  <c r="B682" i="25"/>
  <c r="B683" i="25"/>
  <c r="B684" i="25"/>
  <c r="B685" i="25"/>
  <c r="B686" i="25"/>
  <c r="B687" i="25"/>
  <c r="B688" i="25"/>
  <c r="B689" i="25"/>
  <c r="B690" i="25"/>
  <c r="B691" i="25"/>
  <c r="B692" i="25"/>
  <c r="B693" i="25"/>
  <c r="B694" i="25"/>
  <c r="B695" i="25"/>
  <c r="B696" i="25"/>
  <c r="B697" i="25"/>
  <c r="B698" i="25"/>
  <c r="B699" i="25"/>
  <c r="B700" i="25"/>
  <c r="B701" i="25"/>
  <c r="B702" i="25"/>
  <c r="B703" i="25"/>
  <c r="B704" i="25"/>
  <c r="B705" i="25"/>
  <c r="B706" i="25"/>
  <c r="B707" i="25"/>
  <c r="B708" i="25"/>
  <c r="B709" i="25"/>
  <c r="B710" i="25"/>
  <c r="B711" i="25"/>
  <c r="B712" i="25"/>
  <c r="B713" i="25"/>
  <c r="B714" i="25"/>
  <c r="B715" i="25"/>
  <c r="B716" i="25"/>
  <c r="B717" i="25"/>
  <c r="B718" i="25"/>
  <c r="B719" i="25"/>
  <c r="B720" i="25"/>
  <c r="B721" i="25"/>
  <c r="B722" i="25"/>
  <c r="B723" i="25"/>
  <c r="B724" i="25"/>
  <c r="B725" i="25"/>
  <c r="B726" i="25"/>
  <c r="B727" i="25"/>
  <c r="B728" i="25"/>
  <c r="B729" i="25"/>
  <c r="B730" i="25"/>
  <c r="B731" i="25"/>
  <c r="B732" i="25"/>
  <c r="B733" i="25"/>
  <c r="B734" i="25"/>
  <c r="B735" i="25"/>
  <c r="B736" i="25"/>
  <c r="B737" i="25"/>
  <c r="B738" i="25"/>
  <c r="B739" i="25"/>
  <c r="B740" i="25"/>
  <c r="B741" i="25"/>
  <c r="B742" i="25"/>
  <c r="B743" i="25"/>
  <c r="B744" i="25"/>
  <c r="B745" i="25"/>
  <c r="B746" i="25"/>
  <c r="B747" i="25"/>
  <c r="B748" i="25"/>
  <c r="B749" i="25"/>
  <c r="B750" i="25"/>
  <c r="B751" i="25"/>
  <c r="B752" i="25"/>
  <c r="B753" i="25"/>
  <c r="B754" i="25"/>
  <c r="B755" i="25"/>
  <c r="B756" i="25"/>
  <c r="B757" i="25"/>
  <c r="B758" i="25"/>
  <c r="B759" i="25"/>
  <c r="B760" i="25"/>
  <c r="B761" i="25"/>
  <c r="B762" i="25"/>
  <c r="B763" i="25"/>
  <c r="B764" i="25"/>
  <c r="B765" i="25"/>
  <c r="B766" i="25"/>
  <c r="B767" i="25"/>
  <c r="B768" i="25"/>
  <c r="B769" i="25"/>
  <c r="B770" i="25"/>
  <c r="B771" i="25"/>
  <c r="B772" i="25"/>
  <c r="B773" i="25"/>
  <c r="B774" i="25"/>
  <c r="B775" i="25"/>
  <c r="B776" i="25"/>
  <c r="B777" i="25"/>
  <c r="B778" i="25"/>
  <c r="B779" i="25"/>
  <c r="B780" i="25"/>
  <c r="B781" i="25"/>
  <c r="B782" i="25"/>
  <c r="B783" i="25"/>
  <c r="B784" i="25"/>
  <c r="B785" i="25"/>
  <c r="B786" i="25"/>
  <c r="B787" i="25"/>
  <c r="B788" i="25"/>
  <c r="B789" i="25"/>
  <c r="B790" i="25"/>
  <c r="B791" i="25"/>
  <c r="B792" i="25"/>
  <c r="B793" i="25"/>
  <c r="B794" i="25"/>
  <c r="B795" i="25"/>
  <c r="B796" i="25"/>
  <c r="B797" i="25"/>
  <c r="B798" i="25"/>
  <c r="B799" i="25"/>
  <c r="B800" i="25"/>
  <c r="B801" i="25"/>
  <c r="B802" i="25"/>
  <c r="B803" i="25"/>
  <c r="B804" i="25"/>
  <c r="B805" i="25"/>
  <c r="B806" i="25"/>
  <c r="B807" i="25"/>
  <c r="B808" i="25"/>
  <c r="B809" i="25"/>
  <c r="B810" i="25"/>
  <c r="B811" i="25"/>
  <c r="B812" i="25"/>
  <c r="B813" i="25"/>
  <c r="B814" i="25"/>
  <c r="B815" i="25"/>
  <c r="B816" i="25"/>
  <c r="B817" i="25"/>
  <c r="B818" i="25"/>
  <c r="B819" i="25"/>
  <c r="B820" i="25"/>
  <c r="B821" i="25"/>
  <c r="B822" i="25"/>
  <c r="B823" i="25"/>
  <c r="B824" i="25"/>
  <c r="B825" i="25"/>
  <c r="B826" i="25"/>
  <c r="B827" i="25"/>
  <c r="B828" i="25"/>
  <c r="B829" i="25"/>
  <c r="B830" i="25"/>
  <c r="B831" i="25"/>
  <c r="B832" i="25"/>
  <c r="B833" i="25"/>
  <c r="B834" i="25"/>
  <c r="B835" i="25"/>
  <c r="B836" i="25"/>
  <c r="B837" i="25"/>
  <c r="B838" i="25"/>
  <c r="B839" i="25"/>
  <c r="B840" i="25"/>
  <c r="B841" i="25"/>
  <c r="B842" i="25"/>
  <c r="B843" i="25"/>
  <c r="B844" i="25"/>
  <c r="B845" i="25"/>
  <c r="B846" i="25"/>
  <c r="B847" i="25"/>
  <c r="B848" i="25"/>
  <c r="B849" i="25"/>
  <c r="B850" i="25"/>
  <c r="B851" i="25"/>
  <c r="B852" i="25"/>
  <c r="B853" i="25"/>
  <c r="B854" i="25"/>
  <c r="B855" i="25"/>
  <c r="B856" i="25"/>
  <c r="B857" i="25"/>
  <c r="B858" i="25"/>
  <c r="B859" i="25"/>
  <c r="B860" i="25"/>
  <c r="B861" i="25"/>
  <c r="B862" i="25"/>
  <c r="B863" i="25"/>
  <c r="B864" i="25"/>
  <c r="B865" i="25"/>
  <c r="B866" i="25"/>
  <c r="B867" i="25"/>
  <c r="B868" i="25"/>
  <c r="B869" i="25"/>
  <c r="B870" i="25"/>
  <c r="B871" i="25"/>
  <c r="B872" i="25"/>
  <c r="B873" i="25"/>
  <c r="B874" i="25"/>
  <c r="B875" i="25"/>
  <c r="B876" i="25"/>
  <c r="B877" i="25"/>
  <c r="B878" i="25"/>
  <c r="B879" i="25"/>
  <c r="B880" i="25"/>
  <c r="B881" i="25"/>
  <c r="B882" i="25"/>
  <c r="B883" i="25"/>
  <c r="B884" i="25"/>
  <c r="B885" i="25"/>
  <c r="B886" i="25"/>
  <c r="B887" i="25"/>
  <c r="B888" i="25"/>
  <c r="B889" i="25"/>
  <c r="B890" i="25"/>
  <c r="B891" i="25"/>
  <c r="B892" i="25"/>
  <c r="B893" i="25"/>
  <c r="B894" i="25"/>
  <c r="B895" i="25"/>
  <c r="B896" i="25"/>
  <c r="B897" i="25"/>
  <c r="B898" i="25"/>
  <c r="B899" i="25"/>
  <c r="B900" i="25"/>
  <c r="B901" i="25"/>
  <c r="B902" i="25"/>
  <c r="B903" i="25"/>
  <c r="B904" i="25"/>
  <c r="B905" i="25"/>
  <c r="B906" i="25"/>
  <c r="B907" i="25"/>
  <c r="B908" i="25"/>
  <c r="B909" i="25"/>
  <c r="B910" i="25"/>
  <c r="B911" i="25"/>
  <c r="B912" i="25"/>
  <c r="B913" i="25"/>
  <c r="B914" i="25"/>
  <c r="B915" i="25"/>
  <c r="B916" i="25"/>
  <c r="B917" i="25"/>
  <c r="B918" i="25"/>
  <c r="B919" i="25"/>
  <c r="B920" i="25"/>
  <c r="B921" i="25"/>
  <c r="B922" i="25"/>
  <c r="B923" i="25"/>
  <c r="B924" i="25"/>
  <c r="B925" i="25"/>
  <c r="B926" i="25"/>
  <c r="B927" i="25"/>
  <c r="B928" i="25"/>
  <c r="B929" i="25"/>
  <c r="B930" i="25"/>
  <c r="B931" i="25"/>
  <c r="B932" i="25"/>
  <c r="B933" i="25"/>
  <c r="B934" i="25"/>
  <c r="B935" i="25"/>
  <c r="B936" i="25"/>
  <c r="B937" i="25"/>
  <c r="B938" i="25"/>
  <c r="B939" i="25"/>
  <c r="B940" i="25"/>
  <c r="B941" i="25"/>
  <c r="B942" i="25"/>
  <c r="B943" i="25"/>
  <c r="B944" i="25"/>
  <c r="B945" i="25"/>
  <c r="B946" i="25"/>
  <c r="B947" i="25"/>
  <c r="B948" i="25"/>
  <c r="B949" i="25"/>
  <c r="B950" i="25"/>
  <c r="B951" i="25"/>
  <c r="B952" i="25"/>
  <c r="B953" i="25"/>
  <c r="B954" i="25"/>
  <c r="B955" i="25"/>
  <c r="B956" i="25"/>
  <c r="B957" i="25"/>
  <c r="B958" i="25"/>
  <c r="B959" i="25"/>
  <c r="B960" i="25"/>
  <c r="B961" i="25"/>
  <c r="B962" i="25"/>
  <c r="B963" i="25"/>
  <c r="B964" i="25"/>
  <c r="B965" i="25"/>
  <c r="B966" i="25"/>
  <c r="B967" i="25"/>
  <c r="B968" i="25"/>
  <c r="B969" i="25"/>
  <c r="B970" i="25"/>
  <c r="B971" i="25"/>
  <c r="B972" i="25"/>
  <c r="B973" i="25"/>
  <c r="B974" i="25"/>
  <c r="B975" i="25"/>
  <c r="B976" i="25"/>
  <c r="B977" i="25"/>
  <c r="B978" i="25"/>
  <c r="B979" i="25"/>
  <c r="B980" i="25"/>
  <c r="B981" i="25"/>
  <c r="B982" i="25"/>
  <c r="B983" i="25"/>
  <c r="B984" i="25"/>
  <c r="B985" i="25"/>
  <c r="B986" i="25"/>
  <c r="B987" i="25"/>
  <c r="B988" i="25"/>
  <c r="B989" i="25"/>
  <c r="B990" i="25"/>
  <c r="B991" i="25"/>
  <c r="B992" i="25"/>
  <c r="B993" i="25"/>
  <c r="B994" i="25"/>
  <c r="B995" i="25"/>
  <c r="B996" i="25"/>
  <c r="B997" i="25"/>
  <c r="B998" i="25"/>
  <c r="B999" i="25"/>
  <c r="B1000" i="25"/>
  <c r="B1001" i="25"/>
  <c r="B1002" i="25"/>
  <c r="B1003" i="25"/>
  <c r="B1004" i="25"/>
  <c r="B1005" i="25"/>
  <c r="B1006" i="25"/>
  <c r="B1007" i="25"/>
  <c r="B1008" i="25"/>
  <c r="B1009" i="25"/>
  <c r="B1010" i="25"/>
  <c r="B1011" i="25"/>
  <c r="B1012" i="25"/>
  <c r="B1013" i="25"/>
  <c r="B1014" i="25"/>
  <c r="B1015" i="25"/>
  <c r="B1016" i="25"/>
  <c r="B1017" i="25"/>
  <c r="B1018" i="25"/>
  <c r="B1019" i="25"/>
  <c r="B1020" i="25"/>
  <c r="B1021" i="25"/>
  <c r="B1022" i="25"/>
  <c r="B1023" i="25"/>
  <c r="B1024" i="25"/>
  <c r="B1025" i="25"/>
  <c r="B1026" i="25"/>
  <c r="B1027" i="25"/>
  <c r="B1028" i="25"/>
  <c r="B1029" i="25"/>
  <c r="B1030" i="25"/>
  <c r="B1031" i="25"/>
  <c r="B1032" i="25"/>
  <c r="B1033" i="25"/>
  <c r="B1034" i="25"/>
  <c r="B1035" i="25"/>
  <c r="B1036" i="25"/>
  <c r="B1037" i="25"/>
  <c r="B1038" i="25"/>
  <c r="B1039" i="25"/>
  <c r="B1040" i="25"/>
  <c r="B1041" i="25"/>
  <c r="B1042" i="25"/>
  <c r="B1043" i="25"/>
  <c r="B1044" i="25"/>
  <c r="B1045" i="25"/>
  <c r="B1046" i="25"/>
  <c r="B1047" i="25"/>
  <c r="B1048" i="25"/>
  <c r="B1049" i="25"/>
  <c r="B1050" i="25"/>
  <c r="B1051" i="25"/>
  <c r="B1052" i="25"/>
  <c r="B1053" i="25"/>
  <c r="B1054" i="25"/>
  <c r="B1055" i="25"/>
  <c r="B1056" i="25"/>
  <c r="B1057" i="25"/>
  <c r="B1058" i="25"/>
  <c r="B1059" i="25"/>
  <c r="B1060" i="25"/>
  <c r="B1061" i="25"/>
  <c r="B1062" i="25"/>
  <c r="B1063" i="25"/>
  <c r="B1064" i="25"/>
  <c r="B1065" i="25"/>
  <c r="B1066" i="25"/>
  <c r="B1067" i="25"/>
  <c r="B1068" i="25"/>
  <c r="B1069" i="25"/>
  <c r="B1070" i="25"/>
  <c r="B1071" i="25"/>
  <c r="B1072" i="25"/>
  <c r="B1073" i="25"/>
  <c r="B1074" i="25"/>
  <c r="B1075" i="25"/>
  <c r="B1076" i="25"/>
  <c r="B1077" i="25"/>
  <c r="B1078" i="25"/>
  <c r="B1079" i="25"/>
  <c r="B1080" i="25"/>
  <c r="B1081" i="25"/>
  <c r="B1082" i="25"/>
  <c r="B1083" i="25"/>
  <c r="B1084" i="25"/>
  <c r="B1085" i="25"/>
  <c r="B1086" i="25"/>
  <c r="B1087" i="25"/>
  <c r="B1088" i="25"/>
  <c r="B1089" i="25"/>
  <c r="B1090" i="25"/>
  <c r="B1091" i="25"/>
  <c r="B1092" i="25"/>
  <c r="B1093" i="25"/>
  <c r="B1094" i="25"/>
  <c r="B1095" i="25"/>
  <c r="B1096" i="25"/>
  <c r="B1097" i="25"/>
  <c r="B1098" i="25"/>
  <c r="B1099" i="25"/>
  <c r="B1100" i="25"/>
  <c r="B1101" i="25"/>
  <c r="B1102" i="25"/>
  <c r="B1103" i="25"/>
  <c r="B1104" i="25"/>
  <c r="B1105" i="25"/>
  <c r="B1106" i="25"/>
  <c r="B1107" i="25"/>
  <c r="B1108" i="25"/>
  <c r="B1109" i="25"/>
  <c r="B1110" i="25"/>
  <c r="B1111" i="25"/>
  <c r="B1112" i="25"/>
  <c r="B1113" i="25"/>
  <c r="B1114" i="25"/>
  <c r="B1115" i="25"/>
  <c r="B1116" i="25"/>
  <c r="B1117" i="25"/>
  <c r="B1118" i="25"/>
  <c r="B1119" i="25"/>
  <c r="B1120" i="25"/>
  <c r="B1121" i="25"/>
  <c r="B1122" i="25"/>
  <c r="B1123" i="25"/>
  <c r="B1124" i="25"/>
  <c r="B1125" i="25"/>
  <c r="B1126" i="25"/>
  <c r="B1127" i="25"/>
  <c r="B1128" i="25"/>
  <c r="B1129" i="25"/>
  <c r="B1130" i="25"/>
  <c r="B1131" i="25"/>
  <c r="B1132" i="25"/>
  <c r="B1133" i="25"/>
  <c r="B1134" i="25"/>
  <c r="B1135" i="25"/>
  <c r="B1136" i="25"/>
  <c r="B1137" i="25"/>
  <c r="B1138" i="25"/>
  <c r="B1139" i="25"/>
  <c r="B1140" i="25"/>
  <c r="B1141" i="25"/>
  <c r="B1142" i="25"/>
  <c r="B1143" i="25"/>
  <c r="B1144" i="25"/>
  <c r="B1145" i="25"/>
  <c r="B1146" i="25"/>
  <c r="B1147" i="25"/>
  <c r="B1148" i="25"/>
  <c r="B1149" i="25"/>
  <c r="B1150" i="25"/>
  <c r="B1151" i="25"/>
  <c r="B1152" i="25"/>
  <c r="B1153" i="25"/>
  <c r="B1154" i="25"/>
  <c r="B1155" i="25"/>
  <c r="B1156" i="25"/>
  <c r="B1157" i="25"/>
  <c r="B1158" i="25"/>
  <c r="B1159" i="25"/>
  <c r="B1160" i="25"/>
  <c r="B1161" i="25"/>
  <c r="B1162" i="25"/>
  <c r="B1163" i="25"/>
  <c r="B1164" i="25"/>
  <c r="B1165" i="25"/>
  <c r="B1166" i="25"/>
  <c r="B1167" i="25"/>
  <c r="B1168" i="25"/>
  <c r="B1169" i="25"/>
  <c r="B1170" i="25"/>
  <c r="B1171" i="25"/>
  <c r="B1172" i="25"/>
  <c r="B1173" i="25"/>
  <c r="B1174" i="25"/>
  <c r="B1175" i="25"/>
  <c r="B1176" i="25"/>
  <c r="B1177" i="25"/>
  <c r="B1178" i="25"/>
  <c r="B1179" i="25"/>
  <c r="B1180" i="25"/>
  <c r="B1181" i="25"/>
  <c r="B1182" i="25"/>
  <c r="B1183" i="25"/>
  <c r="B1184" i="25"/>
  <c r="B1185" i="25"/>
  <c r="B1186" i="25"/>
  <c r="B1187" i="25"/>
  <c r="B1188" i="25"/>
  <c r="B1189" i="25"/>
  <c r="B1190" i="25"/>
  <c r="B1191" i="25"/>
  <c r="B1192" i="25"/>
  <c r="B1193" i="25"/>
  <c r="B1194" i="25"/>
  <c r="B1195" i="25"/>
  <c r="B1196" i="25"/>
  <c r="B1197" i="25"/>
  <c r="B1198" i="25"/>
  <c r="B1199" i="25"/>
  <c r="B1200" i="25"/>
  <c r="B1201" i="25"/>
  <c r="B1202" i="25"/>
  <c r="B1203" i="25"/>
  <c r="B1204" i="25"/>
  <c r="B1205" i="25"/>
  <c r="B1206" i="25"/>
  <c r="B1207" i="25"/>
  <c r="B1208" i="25"/>
  <c r="B1209" i="25"/>
  <c r="B1210" i="25"/>
  <c r="B1211" i="25"/>
  <c r="B1212" i="25"/>
  <c r="B1213" i="25"/>
  <c r="B1214" i="25"/>
  <c r="B1215" i="25"/>
  <c r="B1216" i="25"/>
  <c r="B1217" i="25"/>
  <c r="B1218" i="25"/>
  <c r="B1219" i="25"/>
  <c r="B1220" i="25"/>
  <c r="B1221" i="25"/>
  <c r="B1222" i="25"/>
  <c r="B1223" i="25"/>
  <c r="B1224" i="25"/>
  <c r="B1225" i="25"/>
  <c r="B1226" i="25"/>
  <c r="B1227" i="25"/>
  <c r="B1228" i="25"/>
  <c r="B1229" i="25"/>
  <c r="B1230" i="25"/>
  <c r="B1231" i="25"/>
  <c r="B1232" i="25"/>
  <c r="B1233" i="25"/>
  <c r="B1234" i="25"/>
  <c r="B1235" i="25"/>
  <c r="B1236" i="25"/>
  <c r="B1237" i="25"/>
  <c r="B1238" i="25"/>
  <c r="B1239" i="25"/>
  <c r="B1240" i="25"/>
  <c r="B1241" i="25"/>
  <c r="B1242" i="25"/>
  <c r="B1243" i="25"/>
  <c r="B1244" i="25"/>
  <c r="B1245" i="25"/>
  <c r="B1246" i="25"/>
  <c r="B1247" i="25"/>
  <c r="B1248" i="25"/>
  <c r="B1249" i="25"/>
  <c r="B1250" i="25"/>
  <c r="B1251" i="25"/>
  <c r="B1252" i="25"/>
  <c r="B1253" i="25"/>
  <c r="B1254" i="25"/>
  <c r="B1255" i="25"/>
  <c r="B1256" i="25"/>
  <c r="B1257" i="25"/>
  <c r="B1258" i="25"/>
  <c r="B1259" i="25"/>
  <c r="B1260" i="25"/>
  <c r="B1261" i="25"/>
  <c r="B1262" i="25"/>
  <c r="B1263" i="25"/>
  <c r="B1264" i="25"/>
  <c r="B1265" i="25"/>
  <c r="B1266" i="25"/>
  <c r="B1267" i="25"/>
  <c r="B1268" i="25"/>
  <c r="B1269" i="25"/>
  <c r="B1270" i="25"/>
  <c r="B1271" i="25"/>
  <c r="B1272" i="25"/>
  <c r="B1273" i="25"/>
  <c r="B1274" i="25"/>
  <c r="B1275" i="25"/>
  <c r="B1276" i="25"/>
  <c r="B1277" i="25"/>
  <c r="B1278" i="25"/>
  <c r="B1279" i="25"/>
  <c r="B1280" i="25"/>
  <c r="B1281" i="25"/>
  <c r="B1282" i="25"/>
  <c r="B1283" i="25"/>
  <c r="B1284" i="25"/>
  <c r="B1285" i="25"/>
  <c r="B1286" i="25"/>
  <c r="B1287" i="25"/>
  <c r="B1288" i="25"/>
  <c r="B1289" i="25"/>
  <c r="B1290" i="25"/>
  <c r="B1291" i="25"/>
  <c r="B1292" i="25"/>
  <c r="B1293" i="25"/>
  <c r="B1294" i="25"/>
  <c r="B1295" i="25"/>
  <c r="B1296" i="25"/>
  <c r="B1297" i="25"/>
  <c r="B1298" i="25"/>
  <c r="B1299" i="25"/>
  <c r="B1300" i="25"/>
  <c r="B1301" i="25"/>
  <c r="B1302" i="25"/>
  <c r="B1303" i="25"/>
  <c r="B1304" i="25"/>
  <c r="B1305" i="25"/>
  <c r="B1306" i="25"/>
  <c r="B1307" i="25"/>
  <c r="B1308" i="25"/>
  <c r="B1309" i="25"/>
  <c r="B1310" i="25"/>
  <c r="B1311" i="25"/>
  <c r="B1312" i="25"/>
  <c r="B1313" i="25"/>
  <c r="B1314" i="25"/>
  <c r="B1315" i="25"/>
  <c r="B1316" i="25"/>
  <c r="B1317" i="25"/>
  <c r="B1318" i="25"/>
  <c r="B1319" i="25"/>
  <c r="B1320" i="25"/>
  <c r="B1321" i="25"/>
  <c r="B1322" i="25"/>
  <c r="B1323" i="25"/>
  <c r="B1324" i="25"/>
  <c r="B1325" i="25"/>
  <c r="B1326" i="25"/>
  <c r="B1327" i="25"/>
  <c r="B1328" i="25"/>
  <c r="B1329" i="25"/>
  <c r="B1330" i="25"/>
  <c r="B1331" i="25"/>
  <c r="B1332" i="25"/>
  <c r="B1333" i="25"/>
  <c r="B1334" i="25"/>
  <c r="B1335" i="25"/>
  <c r="B1336" i="25"/>
  <c r="B1337" i="25"/>
  <c r="B1338" i="25"/>
  <c r="B1339" i="25"/>
  <c r="B1340" i="25"/>
  <c r="B1341" i="25"/>
  <c r="B1342" i="25"/>
  <c r="B1343" i="25"/>
  <c r="B1344" i="25"/>
  <c r="B1345" i="25"/>
  <c r="B1346" i="25"/>
  <c r="B1347" i="25"/>
  <c r="B1348" i="25"/>
  <c r="B1349" i="25"/>
  <c r="B1350" i="25"/>
  <c r="B1351" i="25"/>
  <c r="B1352" i="25"/>
  <c r="B1353" i="25"/>
  <c r="B1354" i="25"/>
  <c r="B1355" i="25"/>
  <c r="B1356" i="25"/>
  <c r="B1357" i="25"/>
  <c r="B1358" i="25"/>
  <c r="B1359" i="25"/>
  <c r="B1360" i="25"/>
  <c r="B1361" i="25"/>
  <c r="B1362" i="25"/>
  <c r="B1363" i="25"/>
  <c r="B1364" i="25"/>
  <c r="B1365" i="25"/>
  <c r="B1366" i="25"/>
  <c r="B1367" i="25"/>
  <c r="B1368" i="25"/>
  <c r="B1369" i="25"/>
  <c r="B1370" i="25"/>
  <c r="B1371" i="25"/>
  <c r="B1372" i="25"/>
  <c r="B1373" i="25"/>
  <c r="B1374" i="25"/>
  <c r="B1375" i="25"/>
  <c r="B1376" i="25"/>
  <c r="B1377" i="25"/>
  <c r="B1378" i="25"/>
  <c r="B1379" i="25"/>
  <c r="B1380" i="25"/>
  <c r="B1381" i="25"/>
  <c r="B1382" i="25"/>
  <c r="B1383" i="25"/>
  <c r="B1384" i="25"/>
  <c r="B1385" i="25"/>
  <c r="B1386" i="25"/>
  <c r="B1387" i="25"/>
  <c r="B1388" i="25"/>
  <c r="B1389" i="25"/>
  <c r="B1390" i="25"/>
  <c r="B1391" i="25"/>
  <c r="B1392" i="25"/>
  <c r="B1393" i="25"/>
  <c r="B1394" i="25"/>
  <c r="B1395" i="25"/>
  <c r="B1396" i="25"/>
  <c r="B1397" i="25"/>
  <c r="B1398" i="25"/>
  <c r="B1399" i="25"/>
  <c r="B1400" i="25"/>
  <c r="B1401" i="25"/>
  <c r="B1402" i="25"/>
  <c r="B1403" i="25"/>
  <c r="B1404" i="25"/>
  <c r="B1405" i="25"/>
  <c r="B1406" i="25"/>
  <c r="B1407" i="25"/>
  <c r="B1408" i="25"/>
  <c r="B1409" i="25"/>
  <c r="B1410" i="25"/>
  <c r="B1411" i="25"/>
  <c r="B1412" i="25"/>
  <c r="B1413" i="25"/>
  <c r="B1414" i="25"/>
  <c r="B1415" i="25"/>
  <c r="B1416" i="25"/>
  <c r="B1417" i="25"/>
  <c r="B1418" i="25"/>
  <c r="B1419" i="25"/>
  <c r="B1420" i="25"/>
  <c r="B1421" i="25"/>
  <c r="B1422" i="25"/>
  <c r="B1423" i="25"/>
  <c r="B1424" i="25"/>
  <c r="B1425" i="25"/>
  <c r="B1426" i="25"/>
  <c r="B1427" i="25"/>
  <c r="B1428" i="25"/>
  <c r="B1429" i="25"/>
  <c r="B1430" i="25"/>
  <c r="B1431" i="25"/>
  <c r="B1432" i="25"/>
  <c r="B1433" i="25"/>
  <c r="B1434" i="25"/>
  <c r="B1435" i="25"/>
  <c r="B1436" i="25"/>
  <c r="B1437" i="25"/>
  <c r="B1438" i="25"/>
  <c r="B1439" i="25"/>
  <c r="B1440" i="25"/>
  <c r="B1441" i="25"/>
  <c r="B1442" i="25"/>
  <c r="B1443" i="25"/>
  <c r="B1444" i="25"/>
  <c r="B1445" i="25"/>
  <c r="B1446" i="25"/>
  <c r="B1447" i="25"/>
  <c r="B1448" i="25"/>
  <c r="B1449" i="25"/>
  <c r="B1450" i="25"/>
  <c r="B1451" i="25"/>
  <c r="B1452" i="25"/>
  <c r="B1453" i="25"/>
  <c r="B1454" i="25"/>
  <c r="B1455" i="25"/>
  <c r="B1456" i="25"/>
  <c r="B1457" i="25"/>
  <c r="B1458" i="25"/>
  <c r="B1459" i="25"/>
  <c r="B1460" i="25"/>
  <c r="B1461" i="25"/>
  <c r="B1462" i="25"/>
  <c r="B1463" i="25"/>
  <c r="B1464" i="25"/>
  <c r="B1465" i="25"/>
  <c r="B1466" i="25"/>
  <c r="B1467" i="25"/>
  <c r="B1468" i="25"/>
  <c r="B1469" i="25"/>
  <c r="B1470" i="25"/>
  <c r="B1471" i="25"/>
  <c r="B1472" i="25"/>
  <c r="B1473" i="25"/>
  <c r="B1474" i="25"/>
  <c r="B1475" i="25"/>
  <c r="B1476" i="25"/>
  <c r="B1477" i="25"/>
  <c r="B1478" i="25"/>
  <c r="B1479" i="25"/>
  <c r="B1480" i="25"/>
  <c r="B1481" i="25"/>
  <c r="B1482" i="25"/>
  <c r="B1483" i="25"/>
  <c r="B1484" i="25"/>
  <c r="B1485" i="25"/>
  <c r="B1486" i="25"/>
  <c r="B1487" i="25"/>
  <c r="B1488" i="25"/>
  <c r="B1489" i="25"/>
  <c r="B1490" i="25"/>
  <c r="B1491" i="25"/>
  <c r="B1492" i="25"/>
  <c r="B1493" i="25"/>
  <c r="B1494" i="25"/>
  <c r="B1495" i="25"/>
  <c r="B1496" i="25"/>
  <c r="B1497" i="25"/>
  <c r="B1498" i="25"/>
  <c r="B1499" i="25"/>
  <c r="B1500" i="25"/>
  <c r="B1501" i="25"/>
  <c r="B1502" i="25"/>
  <c r="B1503" i="25"/>
  <c r="B1504" i="25"/>
  <c r="B1505" i="25"/>
  <c r="B1506" i="25"/>
  <c r="B1507" i="25"/>
  <c r="B1508" i="25"/>
  <c r="B1509" i="25"/>
  <c r="B1510" i="25"/>
  <c r="B1511" i="25"/>
  <c r="B1512" i="25"/>
  <c r="B1513" i="25"/>
  <c r="B1514" i="25"/>
  <c r="B1515" i="25"/>
  <c r="B1516" i="25"/>
  <c r="B1517" i="25"/>
  <c r="B1518" i="25"/>
  <c r="B1519" i="25"/>
  <c r="B1520" i="25"/>
  <c r="B1521" i="25"/>
  <c r="B1522" i="25"/>
  <c r="B1523" i="25"/>
  <c r="B1524" i="25"/>
  <c r="B1525" i="25"/>
  <c r="B1526" i="25"/>
  <c r="B1527" i="25"/>
  <c r="B1528" i="25"/>
  <c r="B1529" i="25"/>
  <c r="B1530" i="25"/>
  <c r="B1531" i="25"/>
  <c r="B1532" i="25"/>
  <c r="B1533" i="25"/>
  <c r="B1534" i="25"/>
  <c r="B1535" i="25"/>
  <c r="B1536" i="25"/>
  <c r="B1537" i="25"/>
  <c r="B1538" i="25"/>
  <c r="B1539" i="25"/>
  <c r="B1540" i="25"/>
  <c r="B1541" i="25"/>
  <c r="B1542" i="25"/>
  <c r="B1543" i="25"/>
  <c r="B1544" i="25"/>
  <c r="B1545" i="25"/>
  <c r="B1546" i="25"/>
  <c r="B1547" i="25"/>
  <c r="B1548" i="25"/>
  <c r="B1549" i="25"/>
  <c r="B1550" i="25"/>
  <c r="B1551" i="25"/>
  <c r="B1552" i="25"/>
  <c r="B1553" i="25"/>
  <c r="B1554" i="25"/>
  <c r="B1555" i="25"/>
  <c r="B1556" i="25"/>
  <c r="B1557" i="25"/>
  <c r="B1558" i="25"/>
  <c r="B1559" i="25"/>
  <c r="B1560" i="25"/>
  <c r="B1561" i="25"/>
  <c r="B1562" i="25"/>
  <c r="B1563" i="25"/>
  <c r="B1564" i="25"/>
  <c r="B1565" i="25"/>
  <c r="B1566" i="25"/>
  <c r="B1567" i="25"/>
  <c r="B1568" i="25"/>
  <c r="B1569" i="25"/>
  <c r="B1570" i="25"/>
  <c r="B1571" i="25"/>
  <c r="B1572" i="25"/>
  <c r="B1573" i="25"/>
  <c r="B1574" i="25"/>
  <c r="B1575" i="25"/>
  <c r="B1576" i="25"/>
  <c r="B1577" i="25"/>
  <c r="B1578" i="25"/>
  <c r="B1579" i="25"/>
  <c r="B1580" i="25"/>
  <c r="B1581" i="25"/>
  <c r="B1582" i="25"/>
  <c r="B1583" i="25"/>
  <c r="B1584" i="25"/>
  <c r="B1585" i="25"/>
  <c r="B1586" i="25"/>
  <c r="B1587" i="25"/>
  <c r="B1588" i="25"/>
  <c r="B1589" i="25"/>
  <c r="B1590" i="25"/>
  <c r="B1591" i="25"/>
  <c r="B1592" i="25"/>
  <c r="B1593" i="25"/>
  <c r="B1594" i="25"/>
  <c r="B1595" i="25"/>
  <c r="B1596" i="25"/>
  <c r="B1597" i="25"/>
  <c r="B1598" i="25"/>
  <c r="B1599" i="25"/>
  <c r="B1600" i="25"/>
  <c r="B1601" i="25"/>
  <c r="B1602" i="25"/>
  <c r="B1603" i="25"/>
  <c r="B1604" i="25"/>
  <c r="B1605" i="25"/>
  <c r="B1606" i="25"/>
  <c r="B1607" i="25"/>
  <c r="B1608" i="25"/>
  <c r="B1609" i="25"/>
  <c r="B1610" i="25"/>
  <c r="B1611" i="25"/>
  <c r="B1612" i="25"/>
  <c r="B1613" i="25"/>
  <c r="B1614" i="25"/>
  <c r="B1615" i="25"/>
  <c r="B1616" i="25"/>
  <c r="B1617" i="25"/>
  <c r="B1618" i="25"/>
  <c r="B1619" i="25"/>
  <c r="B1620" i="25"/>
  <c r="B1621" i="25"/>
  <c r="B1622" i="25"/>
  <c r="B1623" i="25"/>
  <c r="B1624" i="25"/>
  <c r="B1625" i="25"/>
  <c r="B1626" i="25"/>
  <c r="B1627" i="25"/>
  <c r="B1628" i="25"/>
  <c r="B1629" i="25"/>
  <c r="B1630" i="25"/>
  <c r="B1631" i="25"/>
  <c r="B1632" i="25"/>
  <c r="B1633" i="25"/>
  <c r="B1634" i="25"/>
  <c r="B1635" i="25"/>
  <c r="B1636" i="25"/>
  <c r="B1637" i="25"/>
  <c r="B1638" i="25"/>
  <c r="B1639" i="25"/>
  <c r="B1640" i="25"/>
  <c r="B1641" i="25"/>
  <c r="B1642" i="25"/>
  <c r="B1643" i="25"/>
  <c r="B1644" i="25"/>
  <c r="B1645" i="25"/>
  <c r="B1646" i="25"/>
  <c r="B1647" i="25"/>
  <c r="B1648" i="25"/>
  <c r="B1649" i="25"/>
  <c r="B1650" i="25"/>
  <c r="B1651" i="25"/>
  <c r="B1652" i="25"/>
  <c r="B1653" i="25"/>
  <c r="B1654" i="25"/>
  <c r="B1655" i="25"/>
  <c r="B1656" i="25"/>
  <c r="B1657" i="25"/>
  <c r="B1658" i="25"/>
  <c r="B1659" i="25"/>
  <c r="B1660" i="25"/>
  <c r="B1661" i="25"/>
  <c r="B1662" i="25"/>
  <c r="B1663" i="25"/>
  <c r="B1664" i="25"/>
  <c r="B1665" i="25"/>
  <c r="B1666" i="25"/>
  <c r="B1667" i="25"/>
  <c r="B1668" i="25"/>
  <c r="B1669" i="25"/>
  <c r="B1670" i="25"/>
  <c r="B1671" i="25"/>
  <c r="B1672" i="25"/>
  <c r="B1673" i="25"/>
  <c r="B1674" i="25"/>
  <c r="B1675" i="25"/>
  <c r="B1676" i="25"/>
  <c r="B1677" i="25"/>
  <c r="B1678" i="25"/>
  <c r="B1679" i="25"/>
  <c r="B1680" i="25"/>
  <c r="B1681" i="25"/>
  <c r="B1682" i="25"/>
  <c r="B1683" i="25"/>
  <c r="B1684" i="25"/>
  <c r="B1685" i="25"/>
  <c r="B1686" i="25"/>
  <c r="B1687" i="25"/>
  <c r="B1688" i="25"/>
  <c r="B1689" i="25"/>
  <c r="B1690" i="25"/>
  <c r="B1691" i="25"/>
  <c r="B1692" i="25"/>
  <c r="B1693" i="25"/>
  <c r="B1694" i="25"/>
  <c r="B1695" i="25"/>
  <c r="B1696" i="25"/>
  <c r="B1697" i="25"/>
  <c r="B1698" i="25"/>
  <c r="B1699" i="25"/>
  <c r="B1700" i="25"/>
  <c r="B1701" i="25"/>
  <c r="B1702" i="25"/>
  <c r="B1703" i="25"/>
  <c r="B1704" i="25"/>
  <c r="B1705" i="25"/>
  <c r="B1706" i="25"/>
  <c r="B1707" i="25"/>
  <c r="B1708" i="25"/>
  <c r="B1709" i="25"/>
  <c r="B1710" i="25"/>
  <c r="B1711" i="25"/>
  <c r="B1712" i="25"/>
  <c r="B1713" i="25"/>
  <c r="B1714" i="25"/>
  <c r="B1715" i="25"/>
  <c r="B1716" i="25"/>
  <c r="B1717" i="25"/>
  <c r="B1718" i="25"/>
  <c r="B1719" i="25"/>
  <c r="B1720" i="25"/>
  <c r="B1721" i="25"/>
  <c r="B1722" i="25"/>
  <c r="B1723" i="25"/>
  <c r="B1724" i="25"/>
  <c r="B1725" i="25"/>
  <c r="B1726" i="25"/>
  <c r="B1727" i="25"/>
  <c r="B1728" i="25"/>
  <c r="B1729" i="25"/>
  <c r="B1730" i="25"/>
  <c r="B1731" i="25"/>
  <c r="B1732" i="25"/>
  <c r="B1733" i="25"/>
  <c r="B1734" i="25"/>
  <c r="B1735" i="25"/>
  <c r="B1736" i="25"/>
  <c r="B1737" i="25"/>
  <c r="B1738" i="25"/>
  <c r="B1739" i="25"/>
  <c r="B1740" i="25"/>
  <c r="B1741" i="25"/>
  <c r="B1742" i="25"/>
  <c r="B1743" i="25"/>
  <c r="B1744" i="25"/>
  <c r="B1745" i="25"/>
  <c r="B1746" i="25"/>
  <c r="B1747" i="25"/>
  <c r="B1748" i="25"/>
  <c r="B1749" i="25"/>
  <c r="B1750" i="25"/>
  <c r="B1751" i="25"/>
  <c r="B1752" i="25"/>
  <c r="B1753" i="25"/>
  <c r="B1754" i="25"/>
  <c r="B1755" i="25"/>
  <c r="B1756" i="25"/>
  <c r="B1757" i="25"/>
  <c r="B1758" i="25"/>
  <c r="B1759" i="25"/>
  <c r="B1760" i="25"/>
  <c r="B1761" i="25"/>
  <c r="B1762" i="25"/>
  <c r="B1763" i="25"/>
  <c r="B1764" i="25"/>
  <c r="B1765" i="25"/>
  <c r="B1766" i="25"/>
  <c r="B1767" i="25"/>
  <c r="B1768" i="25"/>
  <c r="B1769" i="25"/>
  <c r="B1770" i="25"/>
  <c r="B1771" i="25"/>
  <c r="B1772" i="25"/>
  <c r="B1773" i="25"/>
  <c r="B1774" i="25"/>
  <c r="B1775" i="25"/>
  <c r="B1776" i="25"/>
  <c r="B1777" i="25"/>
  <c r="B1778" i="25"/>
  <c r="B1779" i="25"/>
  <c r="B1780" i="25"/>
  <c r="B1781" i="25"/>
  <c r="B1782" i="25"/>
  <c r="B1783" i="25"/>
  <c r="B1784" i="25"/>
  <c r="B1785" i="25"/>
  <c r="B1786" i="25"/>
  <c r="B1787" i="25"/>
  <c r="B1788" i="25"/>
  <c r="B1789" i="25"/>
  <c r="B1790" i="25"/>
  <c r="B1791" i="25"/>
  <c r="B1792" i="25"/>
  <c r="B1793" i="25"/>
  <c r="B1794" i="25"/>
  <c r="B1795" i="25"/>
  <c r="B1796" i="25"/>
  <c r="B1797" i="25"/>
  <c r="B1798" i="25"/>
  <c r="B1799" i="25"/>
  <c r="B1800" i="25"/>
  <c r="B1801" i="25"/>
  <c r="B1802" i="25"/>
  <c r="B1803" i="25"/>
  <c r="B1804" i="25"/>
  <c r="B1805" i="25"/>
  <c r="B1806" i="25"/>
  <c r="B1807" i="25"/>
  <c r="B1808" i="25"/>
  <c r="B1809" i="25"/>
  <c r="B1810" i="25"/>
  <c r="B1811" i="25"/>
  <c r="B1812" i="25"/>
  <c r="B1813" i="25"/>
  <c r="B1814" i="25"/>
  <c r="B1815" i="25"/>
  <c r="B1816" i="25"/>
  <c r="B1817" i="25"/>
  <c r="B1818" i="25"/>
  <c r="B1819" i="25"/>
  <c r="B1820" i="25"/>
  <c r="B1821" i="25"/>
  <c r="B1822" i="25"/>
  <c r="B1823" i="25"/>
  <c r="B1824" i="25"/>
  <c r="B1825" i="25"/>
  <c r="B1826" i="25"/>
  <c r="B1827" i="25"/>
  <c r="B1828" i="25"/>
  <c r="B1829" i="25"/>
  <c r="B1830" i="25"/>
  <c r="B1831" i="25"/>
  <c r="B1832" i="25"/>
  <c r="B1833" i="25"/>
  <c r="B1834" i="25"/>
  <c r="B1835" i="25"/>
  <c r="B1836" i="25"/>
  <c r="B1837" i="25"/>
  <c r="B1838" i="25"/>
  <c r="B1839" i="25"/>
  <c r="B1840" i="25"/>
  <c r="B1841" i="25"/>
  <c r="B1842" i="25"/>
  <c r="B1843" i="25"/>
  <c r="B1844" i="25"/>
  <c r="B1845" i="25"/>
  <c r="B1846" i="25"/>
  <c r="B1847" i="25"/>
  <c r="B1848" i="25"/>
  <c r="B1849" i="25"/>
  <c r="B1850" i="25"/>
  <c r="B1851" i="25"/>
  <c r="B1852" i="25"/>
  <c r="B1853" i="25"/>
  <c r="B1854" i="25"/>
  <c r="B1855" i="25"/>
  <c r="B1856" i="25"/>
  <c r="B1857" i="25"/>
  <c r="B1858" i="25"/>
  <c r="B1859" i="25"/>
  <c r="B1860" i="25"/>
  <c r="B1861" i="25"/>
  <c r="B1862" i="25"/>
  <c r="B1863" i="25"/>
  <c r="B1864" i="25"/>
  <c r="B1865" i="25"/>
  <c r="B1866" i="25"/>
  <c r="B1867" i="25"/>
  <c r="B1868" i="25"/>
  <c r="B1869" i="25"/>
  <c r="B1870" i="25"/>
  <c r="B1871" i="25"/>
  <c r="B1872" i="25"/>
  <c r="B1873" i="25"/>
  <c r="B1874" i="25"/>
  <c r="B1875" i="25"/>
  <c r="B1876" i="25"/>
  <c r="B1877" i="25"/>
  <c r="B1878" i="25"/>
  <c r="B1879" i="25"/>
  <c r="B1880" i="25"/>
  <c r="B1881" i="25"/>
  <c r="B1882" i="25"/>
  <c r="B1883" i="25"/>
  <c r="B1884" i="25"/>
  <c r="B1885" i="25"/>
  <c r="B1886" i="25"/>
  <c r="B1887" i="25"/>
  <c r="B1888" i="25"/>
  <c r="B1889" i="25"/>
  <c r="B1890" i="25"/>
  <c r="B1891" i="25"/>
  <c r="B1892" i="25"/>
  <c r="B1893" i="25"/>
  <c r="B1894" i="25"/>
  <c r="B1895" i="25"/>
  <c r="B1896" i="25"/>
  <c r="B1897" i="25"/>
  <c r="B1898" i="25"/>
  <c r="B1899" i="25"/>
  <c r="B1900" i="25"/>
  <c r="B1901" i="25"/>
  <c r="B1902" i="25"/>
  <c r="B1903" i="25"/>
  <c r="B1904" i="25"/>
  <c r="B1905" i="25"/>
  <c r="B1906" i="25"/>
  <c r="B1907" i="25"/>
  <c r="B1908" i="25"/>
  <c r="B1909" i="25"/>
  <c r="B1910" i="25"/>
  <c r="B1911" i="25"/>
  <c r="B1912" i="25"/>
  <c r="B1913" i="25"/>
  <c r="B1914" i="25"/>
  <c r="B1915" i="25"/>
  <c r="B1916" i="25"/>
  <c r="B1917" i="25"/>
  <c r="B1918" i="25"/>
  <c r="B1919" i="25"/>
  <c r="B1920" i="25"/>
  <c r="B1921" i="25"/>
  <c r="B1922" i="25"/>
  <c r="B1923" i="25"/>
  <c r="B1924" i="25"/>
  <c r="B1925" i="25"/>
  <c r="B1926" i="25"/>
  <c r="B1927" i="25"/>
  <c r="B1928" i="25"/>
  <c r="B1929" i="25"/>
  <c r="B1930" i="25"/>
  <c r="B1931" i="25"/>
  <c r="B1932" i="25"/>
  <c r="B1933" i="25"/>
  <c r="B1934" i="25"/>
  <c r="B1935" i="25"/>
  <c r="B1936" i="25"/>
  <c r="B1937" i="25"/>
  <c r="B1938" i="25"/>
  <c r="B1939" i="25"/>
  <c r="B1940" i="25"/>
  <c r="B1941" i="25"/>
  <c r="B1942" i="25"/>
  <c r="B1943" i="25"/>
  <c r="B1944" i="25"/>
  <c r="B1945" i="25"/>
  <c r="B1946" i="25"/>
  <c r="B1947" i="25"/>
  <c r="B1948" i="25"/>
  <c r="B1949" i="25"/>
  <c r="B1950" i="25"/>
  <c r="B1951" i="25"/>
  <c r="B1952" i="25"/>
  <c r="B1953" i="25"/>
  <c r="B1954" i="25"/>
  <c r="B1955" i="25"/>
  <c r="B1956" i="25"/>
  <c r="B1957" i="25"/>
  <c r="B1958" i="25"/>
  <c r="B1959" i="25"/>
  <c r="B1960" i="25"/>
  <c r="B1961" i="25"/>
  <c r="B1962" i="25"/>
  <c r="B1963" i="25"/>
  <c r="B1964" i="25"/>
  <c r="B1965" i="25"/>
  <c r="B1966" i="25"/>
  <c r="B1967" i="25"/>
  <c r="B1968" i="25"/>
  <c r="B1969" i="25"/>
  <c r="B1970" i="25"/>
  <c r="B1971" i="25"/>
  <c r="B1972" i="25"/>
  <c r="B1973" i="25"/>
  <c r="B1974" i="25"/>
  <c r="B1975" i="25"/>
  <c r="B1976" i="25"/>
  <c r="B1977" i="25"/>
  <c r="B1978" i="25"/>
  <c r="B1979" i="25"/>
  <c r="B1980" i="25"/>
  <c r="B1981" i="25"/>
  <c r="B1982" i="25"/>
  <c r="B1983" i="25"/>
  <c r="B1984" i="25"/>
  <c r="B1985" i="25"/>
  <c r="B1986" i="25"/>
  <c r="B1987" i="25"/>
  <c r="B1988" i="25"/>
  <c r="B1989" i="25"/>
  <c r="B1990" i="25"/>
  <c r="B1991" i="25"/>
  <c r="B1992" i="25"/>
  <c r="B1993" i="25"/>
  <c r="B1994" i="25"/>
  <c r="B1995" i="25"/>
  <c r="B1996" i="25"/>
  <c r="B1997" i="25"/>
  <c r="B1998" i="25"/>
  <c r="B1999" i="25"/>
  <c r="B2000" i="25"/>
  <c r="B2001" i="25"/>
  <c r="B2002" i="25"/>
  <c r="B2003" i="25"/>
  <c r="B2004" i="25"/>
  <c r="B2005" i="25"/>
  <c r="B2006" i="25"/>
  <c r="B2007" i="25"/>
  <c r="B2008" i="25"/>
  <c r="B2009" i="25"/>
  <c r="B2010" i="25"/>
  <c r="B2011" i="25"/>
  <c r="B2012" i="25"/>
  <c r="B2013" i="25"/>
  <c r="B2014" i="25"/>
  <c r="B2015" i="25"/>
  <c r="B2016" i="25"/>
  <c r="B2017" i="25"/>
  <c r="B2018" i="25"/>
  <c r="B2019" i="25"/>
  <c r="B2020" i="25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G3" i="1"/>
  <c r="G4" i="1"/>
  <c r="F3" i="1"/>
  <c r="F4" i="1"/>
  <c r="F2" i="29"/>
  <c r="F3" i="29"/>
  <c r="F4" i="29"/>
  <c r="F5" i="29"/>
  <c r="F6" i="29"/>
  <c r="G5" i="1"/>
  <c r="F5" i="1"/>
  <c r="G6" i="1"/>
  <c r="F6" i="1"/>
  <c r="G7" i="1"/>
  <c r="F7" i="1"/>
  <c r="G8" i="1"/>
  <c r="F8" i="1"/>
  <c r="G9" i="1"/>
  <c r="G10" i="1"/>
  <c r="G11" i="1"/>
  <c r="G12" i="1"/>
  <c r="G13" i="1"/>
  <c r="G14" i="1"/>
  <c r="G15" i="1"/>
  <c r="G16" i="1"/>
  <c r="G17" i="1"/>
  <c r="G18" i="1"/>
  <c r="G19" i="1"/>
  <c r="G20" i="1"/>
  <c r="F9" i="1"/>
  <c r="F10" i="1"/>
  <c r="F11" i="1"/>
  <c r="F12" i="1"/>
  <c r="F13" i="1"/>
  <c r="F14" i="1"/>
  <c r="F15" i="1"/>
  <c r="F16" i="1"/>
  <c r="F17" i="1"/>
  <c r="F18" i="1"/>
  <c r="F19" i="1"/>
  <c r="F20" i="1"/>
  <c r="G2" i="36" l="1" a="1"/>
  <c r="G2" i="36" s="1"/>
  <c r="C1224" i="36"/>
  <c r="D109" i="36"/>
  <c r="J5" i="36" a="1"/>
  <c r="J5" i="36" s="1"/>
  <c r="D35" i="36"/>
  <c r="D78" i="36"/>
  <c r="D40" i="36"/>
  <c r="D5" i="36"/>
  <c r="J7" i="36" a="1"/>
  <c r="J7" i="36" s="1"/>
  <c r="J6" i="36" a="1"/>
  <c r="J6" i="36" s="1"/>
  <c r="D462" i="36"/>
  <c r="H6" i="37"/>
  <c r="L6" i="37" s="1"/>
  <c r="K6" i="37"/>
  <c r="H5" i="37"/>
  <c r="I5" i="37"/>
  <c r="J5" i="37"/>
  <c r="H8" i="37"/>
  <c r="K5" i="37"/>
  <c r="I8" i="37"/>
  <c r="I9" i="37" s="1"/>
  <c r="J8" i="37"/>
  <c r="J9" i="37" s="1"/>
  <c r="H7" i="37"/>
  <c r="H1385" i="1"/>
  <c r="J1385" i="1" s="1"/>
  <c r="D126" i="36"/>
  <c r="D94" i="36"/>
  <c r="D70" i="36"/>
  <c r="D49" i="36"/>
  <c r="D968" i="36"/>
  <c r="G17" i="36" a="1"/>
  <c r="G17" i="36" s="1"/>
  <c r="D758" i="36"/>
  <c r="D302" i="36"/>
  <c r="D127" i="36"/>
  <c r="D28" i="36"/>
  <c r="D16" i="36"/>
  <c r="D494" i="36"/>
  <c r="D1214" i="36"/>
  <c r="D982" i="36"/>
  <c r="D961" i="36"/>
  <c r="D944" i="36"/>
  <c r="D861" i="36"/>
  <c r="D842" i="36"/>
  <c r="D826" i="36"/>
  <c r="D812" i="36"/>
  <c r="D790" i="36"/>
  <c r="D769" i="36"/>
  <c r="D596" i="36"/>
  <c r="D1089" i="36"/>
  <c r="D793" i="36"/>
  <c r="D934" i="36"/>
  <c r="D1017" i="36"/>
  <c r="D1052" i="36"/>
  <c r="D1224" i="36"/>
  <c r="D1079" i="36"/>
  <c r="D941" i="36"/>
  <c r="D898" i="36"/>
  <c r="D726" i="36"/>
  <c r="D655" i="36"/>
  <c r="D643" i="36"/>
  <c r="D623" i="36"/>
  <c r="D607" i="36"/>
  <c r="D454" i="36"/>
  <c r="D409" i="36"/>
  <c r="D281" i="36"/>
  <c r="D236" i="36"/>
  <c r="D204" i="36"/>
  <c r="D1061" i="36"/>
  <c r="D543" i="36"/>
  <c r="D506" i="36"/>
  <c r="D374" i="36"/>
  <c r="D323" i="36"/>
  <c r="D298" i="36"/>
  <c r="D266" i="36"/>
  <c r="D228" i="36"/>
  <c r="D192" i="36"/>
  <c r="D1048" i="36"/>
  <c r="D987" i="36"/>
  <c r="D530" i="36"/>
  <c r="D430" i="36"/>
  <c r="D350" i="36"/>
  <c r="D243" i="36"/>
  <c r="D142" i="36"/>
  <c r="D1037" i="36"/>
  <c r="D748" i="36"/>
  <c r="D689" i="36"/>
  <c r="D517" i="36"/>
  <c r="D478" i="36"/>
  <c r="D435" i="36"/>
  <c r="D394" i="36"/>
  <c r="D346" i="36"/>
  <c r="D398" i="36"/>
  <c r="D157" i="36"/>
  <c r="D149" i="36"/>
  <c r="G7" i="36" a="1"/>
  <c r="G7" i="36" s="1"/>
  <c r="D327" i="36"/>
  <c r="D211" i="36"/>
  <c r="D194" i="36"/>
  <c r="D185" i="36"/>
  <c r="D170" i="36"/>
  <c r="D15" i="36"/>
  <c r="D162" i="36"/>
  <c r="D1072" i="36"/>
  <c r="D722" i="36"/>
  <c r="D334" i="36"/>
  <c r="D221" i="36"/>
  <c r="D144" i="36"/>
  <c r="D37" i="36"/>
  <c r="D18" i="36"/>
  <c r="D174" i="36"/>
  <c r="D215" i="36"/>
  <c r="D137" i="36"/>
  <c r="D25" i="36"/>
  <c r="D2" i="36"/>
  <c r="D442" i="36"/>
  <c r="D195" i="36"/>
  <c r="D125" i="36"/>
  <c r="D234" i="36"/>
  <c r="D804" i="36"/>
  <c r="D122" i="36"/>
  <c r="D547" i="36"/>
  <c r="D418" i="36"/>
  <c r="D275" i="36"/>
  <c r="D176" i="36"/>
  <c r="D54" i="36"/>
  <c r="D274" i="36"/>
  <c r="D124" i="36"/>
  <c r="D780" i="36"/>
  <c r="D173" i="36"/>
  <c r="D768" i="36"/>
  <c r="D534" i="36"/>
  <c r="D251" i="36"/>
  <c r="D161" i="36"/>
  <c r="D146" i="36"/>
  <c r="D155" i="36"/>
  <c r="D59" i="36"/>
  <c r="D105" i="36"/>
  <c r="D95" i="36"/>
  <c r="D177" i="36"/>
  <c r="D1065" i="36"/>
  <c r="G32" i="36" a="1"/>
  <c r="G32" i="36" s="1"/>
  <c r="D20" i="36"/>
  <c r="D39" i="36"/>
  <c r="D61" i="36"/>
  <c r="D80" i="36"/>
  <c r="D96" i="36"/>
  <c r="D113" i="36"/>
  <c r="D128" i="36"/>
  <c r="D147" i="36"/>
  <c r="D163" i="36"/>
  <c r="D180" i="36"/>
  <c r="D197" i="36"/>
  <c r="D218" i="36"/>
  <c r="D244" i="36"/>
  <c r="D950" i="36"/>
  <c r="D1071" i="36"/>
  <c r="D91" i="36"/>
  <c r="D107" i="36"/>
  <c r="D216" i="36"/>
  <c r="D23" i="36"/>
  <c r="D42" i="36"/>
  <c r="D64" i="36"/>
  <c r="D81" i="36"/>
  <c r="D97" i="36"/>
  <c r="D114" i="36"/>
  <c r="D129" i="36"/>
  <c r="D148" i="36"/>
  <c r="D166" i="36"/>
  <c r="D181" i="36"/>
  <c r="D198" i="36"/>
  <c r="D219" i="36"/>
  <c r="D246" i="36"/>
  <c r="D319" i="36"/>
  <c r="D510" i="36"/>
  <c r="D716" i="36"/>
  <c r="D800" i="36"/>
  <c r="J3" i="36" a="1"/>
  <c r="J3" i="36" s="1"/>
  <c r="D79" i="36"/>
  <c r="D196" i="36"/>
  <c r="G23" i="36" a="1"/>
  <c r="G23" i="36" s="1"/>
  <c r="D44" i="36"/>
  <c r="D63" i="36"/>
  <c r="D82" i="36"/>
  <c r="D99" i="36"/>
  <c r="D115" i="36"/>
  <c r="D132" i="36"/>
  <c r="D167" i="36"/>
  <c r="D179" i="36"/>
  <c r="D199" i="36"/>
  <c r="D248" i="36"/>
  <c r="D322" i="36"/>
  <c r="D414" i="36"/>
  <c r="D801" i="36"/>
  <c r="D6" i="36"/>
  <c r="D7" i="36"/>
  <c r="D47" i="36"/>
  <c r="D66" i="36"/>
  <c r="D83" i="36"/>
  <c r="D100" i="36"/>
  <c r="D118" i="36"/>
  <c r="D133" i="36"/>
  <c r="D150" i="36"/>
  <c r="D168" i="36"/>
  <c r="D200" i="36"/>
  <c r="D222" i="36"/>
  <c r="D101" i="36"/>
  <c r="D119" i="36"/>
  <c r="D131" i="36"/>
  <c r="D151" i="36"/>
  <c r="D186" i="36"/>
  <c r="D201" i="36"/>
  <c r="D224" i="36"/>
  <c r="D258" i="36"/>
  <c r="D427" i="36"/>
  <c r="D1207" i="36"/>
  <c r="D86" i="36"/>
  <c r="D102" i="36"/>
  <c r="D120" i="36"/>
  <c r="D152" i="36"/>
  <c r="D171" i="36"/>
  <c r="D187" i="36"/>
  <c r="D205" i="36"/>
  <c r="D225" i="36"/>
  <c r="D259" i="36"/>
  <c r="D331" i="36"/>
  <c r="D757" i="36"/>
  <c r="D822" i="36"/>
  <c r="D76" i="36"/>
  <c r="G11" i="36" a="1"/>
  <c r="G11" i="36" s="1"/>
  <c r="D30" i="36"/>
  <c r="D52" i="36"/>
  <c r="D71" i="36"/>
  <c r="D89" i="36"/>
  <c r="D103" i="36"/>
  <c r="D138" i="36"/>
  <c r="D153" i="36"/>
  <c r="D172" i="36"/>
  <c r="D190" i="36"/>
  <c r="D229" i="36"/>
  <c r="D264" i="36"/>
  <c r="G47" i="36" a="1"/>
  <c r="G47" i="36" s="1"/>
  <c r="D68" i="36"/>
  <c r="D11" i="36"/>
  <c r="D27" i="36"/>
  <c r="D32" i="36"/>
  <c r="D51" i="36"/>
  <c r="D90" i="36"/>
  <c r="D104" i="36"/>
  <c r="D123" i="36"/>
  <c r="D139" i="36"/>
  <c r="D156" i="36"/>
  <c r="D191" i="36"/>
  <c r="D210" i="36"/>
  <c r="G35" i="36" a="1"/>
  <c r="G35" i="36" s="1"/>
  <c r="D56" i="36"/>
  <c r="D75" i="36"/>
  <c r="D92" i="36"/>
  <c r="D108" i="36"/>
  <c r="D143" i="36"/>
  <c r="D175" i="36"/>
  <c r="D214" i="36"/>
  <c r="D235" i="36"/>
  <c r="D370" i="36"/>
  <c r="D778" i="36"/>
  <c r="G16" i="36" a="1"/>
  <c r="G16" i="36" s="1"/>
  <c r="D21" i="36"/>
  <c r="G28" i="36" a="1"/>
  <c r="G28" i="36" s="1"/>
  <c r="D33" i="36"/>
  <c r="G40" i="36" a="1"/>
  <c r="G40" i="36" s="1"/>
  <c r="D45" i="36"/>
  <c r="G52" i="36" a="1"/>
  <c r="G52" i="36" s="1"/>
  <c r="D57" i="36"/>
  <c r="D69" i="36"/>
  <c r="D110" i="36"/>
  <c r="D134" i="36"/>
  <c r="D158" i="36"/>
  <c r="D182" i="36"/>
  <c r="D206" i="36"/>
  <c r="D230" i="36"/>
  <c r="D242" i="36"/>
  <c r="D247" i="36"/>
  <c r="D288" i="36"/>
  <c r="D287" i="36"/>
  <c r="D296" i="36"/>
  <c r="D310" i="36"/>
  <c r="D318" i="36"/>
  <c r="D326" i="36"/>
  <c r="D341" i="36"/>
  <c r="D339" i="36"/>
  <c r="D338" i="36"/>
  <c r="D356" i="36"/>
  <c r="D365" i="36"/>
  <c r="D363" i="36"/>
  <c r="D362" i="36"/>
  <c r="D380" i="36"/>
  <c r="D389" i="36"/>
  <c r="D387" i="36"/>
  <c r="D386" i="36"/>
  <c r="D404" i="36"/>
  <c r="D423" i="36"/>
  <c r="D487" i="36"/>
  <c r="D516" i="36"/>
  <c r="D515" i="36"/>
  <c r="D603" i="36"/>
  <c r="D742" i="36"/>
  <c r="D737" i="36"/>
  <c r="D746" i="36"/>
  <c r="D9" i="36"/>
  <c r="D4" i="36"/>
  <c r="G9" i="36" a="1"/>
  <c r="G9" i="36" s="1"/>
  <c r="D14" i="36"/>
  <c r="G21" i="36" a="1"/>
  <c r="G21" i="36" s="1"/>
  <c r="D26" i="36"/>
  <c r="G33" i="36" a="1"/>
  <c r="G33" i="36" s="1"/>
  <c r="D38" i="36"/>
  <c r="G45" i="36" a="1"/>
  <c r="G45" i="36" s="1"/>
  <c r="D50" i="36"/>
  <c r="G57" i="36" a="1"/>
  <c r="G57" i="36" s="1"/>
  <c r="D62" i="36"/>
  <c r="D74" i="36"/>
  <c r="D84" i="36"/>
  <c r="D528" i="36"/>
  <c r="D527" i="36"/>
  <c r="D539" i="36"/>
  <c r="G4" i="36" a="1"/>
  <c r="G4" i="36" s="1"/>
  <c r="G26" i="36" a="1"/>
  <c r="G26" i="36" s="1"/>
  <c r="D31" i="36"/>
  <c r="G38" i="36" a="1"/>
  <c r="G38" i="36" s="1"/>
  <c r="D43" i="36"/>
  <c r="G50" i="36" a="1"/>
  <c r="G50" i="36" s="1"/>
  <c r="D55" i="36"/>
  <c r="G62" i="36" a="1"/>
  <c r="G62" i="36" s="1"/>
  <c r="D67" i="36"/>
  <c r="D106" i="36"/>
  <c r="D130" i="36"/>
  <c r="D154" i="36"/>
  <c r="D178" i="36"/>
  <c r="D202" i="36"/>
  <c r="D226" i="36"/>
  <c r="D231" i="36"/>
  <c r="D260" i="36"/>
  <c r="D282" i="36"/>
  <c r="D289" i="36"/>
  <c r="D312" i="36"/>
  <c r="D311" i="36"/>
  <c r="D320" i="36"/>
  <c r="D342" i="36"/>
  <c r="D366" i="36"/>
  <c r="D390" i="36"/>
  <c r="D406" i="36"/>
  <c r="D415" i="36"/>
  <c r="D425" i="36"/>
  <c r="D434" i="36"/>
  <c r="D443" i="36"/>
  <c r="D451" i="36"/>
  <c r="D470" i="36"/>
  <c r="D479" i="36"/>
  <c r="D489" i="36"/>
  <c r="D498" i="36"/>
  <c r="D507" i="36"/>
  <c r="D518" i="36"/>
  <c r="D529" i="36"/>
  <c r="D562" i="36"/>
  <c r="D635" i="36"/>
  <c r="D647" i="36"/>
  <c r="D658" i="36"/>
  <c r="D725" i="36"/>
  <c r="D736" i="36"/>
  <c r="J2" i="36" a="1"/>
  <c r="J2" i="36" s="1"/>
  <c r="G14" i="36" a="1"/>
  <c r="G14" i="36" s="1"/>
  <c r="D19" i="36"/>
  <c r="D12" i="36"/>
  <c r="G19" i="36" a="1"/>
  <c r="G19" i="36" s="1"/>
  <c r="D24" i="36"/>
  <c r="G31" i="36" a="1"/>
  <c r="G31" i="36" s="1"/>
  <c r="D36" i="36"/>
  <c r="G43" i="36" a="1"/>
  <c r="G43" i="36" s="1"/>
  <c r="D48" i="36"/>
  <c r="G55" i="36" a="1"/>
  <c r="G55" i="36" s="1"/>
  <c r="D60" i="36"/>
  <c r="D72" i="36"/>
  <c r="D87" i="36"/>
  <c r="D111" i="36"/>
  <c r="D116" i="36"/>
  <c r="D121" i="36"/>
  <c r="D135" i="36"/>
  <c r="D140" i="36"/>
  <c r="D145" i="36"/>
  <c r="D159" i="36"/>
  <c r="D164" i="36"/>
  <c r="D169" i="36"/>
  <c r="D183" i="36"/>
  <c r="D188" i="36"/>
  <c r="D193" i="36"/>
  <c r="D207" i="36"/>
  <c r="D212" i="36"/>
  <c r="D217" i="36"/>
  <c r="D249" i="36"/>
  <c r="D255" i="36"/>
  <c r="D343" i="36"/>
  <c r="D351" i="36"/>
  <c r="D367" i="36"/>
  <c r="D375" i="36"/>
  <c r="D391" i="36"/>
  <c r="D399" i="36"/>
  <c r="D407" i="36"/>
  <c r="D471" i="36"/>
  <c r="D519" i="36"/>
  <c r="D541" i="36"/>
  <c r="D583" i="36"/>
  <c r="D616" i="36"/>
  <c r="D615" i="36"/>
  <c r="D637" i="36"/>
  <c r="D888" i="36"/>
  <c r="D890" i="36"/>
  <c r="D889" i="36"/>
  <c r="D887" i="36"/>
  <c r="D885" i="36"/>
  <c r="D874" i="36"/>
  <c r="D881" i="36"/>
  <c r="G6" i="36" a="1"/>
  <c r="G6" i="36" s="1"/>
  <c r="G12" i="36" a="1"/>
  <c r="G12" i="36" s="1"/>
  <c r="D17" i="36"/>
  <c r="G24" i="36" a="1"/>
  <c r="G24" i="36" s="1"/>
  <c r="D29" i="36"/>
  <c r="G36" i="36" a="1"/>
  <c r="G36" i="36" s="1"/>
  <c r="D41" i="36"/>
  <c r="G48" i="36" a="1"/>
  <c r="G48" i="36" s="1"/>
  <c r="D53" i="36"/>
  <c r="G60" i="36" a="1"/>
  <c r="G60" i="36" s="1"/>
  <c r="D65" i="36"/>
  <c r="D77" i="36"/>
  <c r="D85" i="36"/>
  <c r="D232" i="36"/>
  <c r="D250" i="36"/>
  <c r="D254" i="36"/>
  <c r="D256" i="36"/>
  <c r="D262" i="36"/>
  <c r="D306" i="36"/>
  <c r="D313" i="36"/>
  <c r="D336" i="36"/>
  <c r="D335" i="36"/>
  <c r="D344" i="36"/>
  <c r="D426" i="36"/>
  <c r="D490" i="36"/>
  <c r="D542" i="36"/>
  <c r="D563" i="36"/>
  <c r="D595" i="36"/>
  <c r="D617" i="36"/>
  <c r="D627" i="36"/>
  <c r="D638" i="36"/>
  <c r="D659" i="36"/>
  <c r="G29" i="36" a="1"/>
  <c r="G29" i="36" s="1"/>
  <c r="D34" i="36"/>
  <c r="G41" i="36" a="1"/>
  <c r="G41" i="36" s="1"/>
  <c r="D46" i="36"/>
  <c r="G53" i="36" a="1"/>
  <c r="G53" i="36" s="1"/>
  <c r="D58" i="36"/>
  <c r="D88" i="36"/>
  <c r="D93" i="36"/>
  <c r="D112" i="36"/>
  <c r="D117" i="36"/>
  <c r="D136" i="36"/>
  <c r="D141" i="36"/>
  <c r="D160" i="36"/>
  <c r="D165" i="36"/>
  <c r="D184" i="36"/>
  <c r="D189" i="36"/>
  <c r="D203" i="36"/>
  <c r="D208" i="36"/>
  <c r="D213" i="36"/>
  <c r="D227" i="36"/>
  <c r="D238" i="36"/>
  <c r="D269" i="36"/>
  <c r="D267" i="36"/>
  <c r="D276" i="36"/>
  <c r="D283" i="36"/>
  <c r="D360" i="36"/>
  <c r="D359" i="36"/>
  <c r="D358" i="36"/>
  <c r="D384" i="36"/>
  <c r="D383" i="36"/>
  <c r="D382" i="36"/>
  <c r="D463" i="36"/>
  <c r="D473" i="36"/>
  <c r="D482" i="36"/>
  <c r="D491" i="36"/>
  <c r="D499" i="36"/>
  <c r="J4" i="36" a="1"/>
  <c r="J4" i="36" s="1"/>
  <c r="D8" i="36"/>
  <c r="D10" i="36"/>
  <c r="G10" i="36" a="1"/>
  <c r="G10" i="36" s="1"/>
  <c r="G22" i="36" a="1"/>
  <c r="G22" i="36" s="1"/>
  <c r="G34" i="36" a="1"/>
  <c r="G34" i="36" s="1"/>
  <c r="G46" i="36" a="1"/>
  <c r="G46" i="36" s="1"/>
  <c r="G58" i="36" a="1"/>
  <c r="G58" i="36" s="1"/>
  <c r="D98" i="36"/>
  <c r="D233" i="36"/>
  <c r="D239" i="36"/>
  <c r="D263" i="36"/>
  <c r="D277" i="36"/>
  <c r="D284" i="36"/>
  <c r="D299" i="36"/>
  <c r="D330" i="36"/>
  <c r="D337" i="36"/>
  <c r="D455" i="36"/>
  <c r="D551" i="36"/>
  <c r="D555" i="36"/>
  <c r="D575" i="36"/>
  <c r="D619" i="36"/>
  <c r="D651" i="36"/>
  <c r="D672" i="36"/>
  <c r="D717" i="36"/>
  <c r="D22" i="36"/>
  <c r="D3" i="36"/>
  <c r="G8" i="36" a="1"/>
  <c r="G8" i="36" s="1"/>
  <c r="G3" i="36" a="1"/>
  <c r="G3" i="36" s="1"/>
  <c r="G15" i="36" a="1"/>
  <c r="G15" i="36" s="1"/>
  <c r="G27" i="36" a="1"/>
  <c r="G27" i="36" s="1"/>
  <c r="G39" i="36" a="1"/>
  <c r="G39" i="36" s="1"/>
  <c r="G51" i="36" a="1"/>
  <c r="G51" i="36" s="1"/>
  <c r="D209" i="36"/>
  <c r="D223" i="36"/>
  <c r="D240" i="36"/>
  <c r="D270" i="36"/>
  <c r="D307" i="36"/>
  <c r="D361" i="36"/>
  <c r="D385" i="36"/>
  <c r="D410" i="36"/>
  <c r="D446" i="36"/>
  <c r="D474" i="36"/>
  <c r="D511" i="36"/>
  <c r="D522" i="36"/>
  <c r="D587" i="36"/>
  <c r="D13" i="36"/>
  <c r="G44" i="36" a="1"/>
  <c r="G44" i="36" s="1"/>
  <c r="G56" i="36" a="1"/>
  <c r="G56" i="36" s="1"/>
  <c r="D73" i="36"/>
  <c r="D252" i="36"/>
  <c r="D271" i="36"/>
  <c r="D278" i="36"/>
  <c r="D293" i="36"/>
  <c r="D291" i="36"/>
  <c r="D290" i="36"/>
  <c r="D301" i="36"/>
  <c r="D308" i="36"/>
  <c r="D354" i="36"/>
  <c r="D378" i="36"/>
  <c r="D402" i="36"/>
  <c r="D411" i="36"/>
  <c r="D419" i="36"/>
  <c r="D438" i="36"/>
  <c r="D447" i="36"/>
  <c r="D457" i="36"/>
  <c r="D466" i="36"/>
  <c r="D475" i="36"/>
  <c r="D483" i="36"/>
  <c r="D502" i="36"/>
  <c r="D523" i="36"/>
  <c r="D599" i="36"/>
  <c r="D610" i="36"/>
  <c r="G20" i="36" a="1"/>
  <c r="G20" i="36" s="1"/>
  <c r="G13" i="36" a="1"/>
  <c r="G13" i="36" s="1"/>
  <c r="G25" i="36" a="1"/>
  <c r="G25" i="36" s="1"/>
  <c r="G37" i="36" a="1"/>
  <c r="G37" i="36" s="1"/>
  <c r="G49" i="36" a="1"/>
  <c r="G49" i="36" s="1"/>
  <c r="G61" i="36" a="1"/>
  <c r="G61" i="36" s="1"/>
  <c r="D241" i="36"/>
  <c r="D253" i="36"/>
  <c r="D279" i="36"/>
  <c r="D420" i="36"/>
  <c r="D439" i="36"/>
  <c r="D503" i="36"/>
  <c r="D531" i="36"/>
  <c r="D535" i="36"/>
  <c r="D568" i="36"/>
  <c r="D567" i="36"/>
  <c r="D589" i="36"/>
  <c r="D631" i="36"/>
  <c r="D664" i="36"/>
  <c r="D697" i="36"/>
  <c r="G5" i="36" a="1"/>
  <c r="G5" i="36" s="1"/>
  <c r="G18" i="36" a="1"/>
  <c r="G18" i="36" s="1"/>
  <c r="G30" i="36" a="1"/>
  <c r="G30" i="36" s="1"/>
  <c r="G42" i="36" a="1"/>
  <c r="G42" i="36" s="1"/>
  <c r="G54" i="36" a="1"/>
  <c r="G54" i="36" s="1"/>
  <c r="D265" i="36"/>
  <c r="D272" i="36"/>
  <c r="D286" i="36"/>
  <c r="D294" i="36"/>
  <c r="D317" i="36"/>
  <c r="D315" i="36"/>
  <c r="D314" i="36"/>
  <c r="D325" i="36"/>
  <c r="D332" i="36"/>
  <c r="D347" i="36"/>
  <c r="D371" i="36"/>
  <c r="D395" i="36"/>
  <c r="D458" i="36"/>
  <c r="D514" i="36"/>
  <c r="D569" i="36"/>
  <c r="D579" i="36"/>
  <c r="D590" i="36"/>
  <c r="D611" i="36"/>
  <c r="D665" i="36"/>
  <c r="D220" i="36"/>
  <c r="D295" i="36"/>
  <c r="D303" i="36"/>
  <c r="D355" i="36"/>
  <c r="D379" i="36"/>
  <c r="D403" i="36"/>
  <c r="D422" i="36"/>
  <c r="D431" i="36"/>
  <c r="D441" i="36"/>
  <c r="D450" i="36"/>
  <c r="D459" i="36"/>
  <c r="D467" i="36"/>
  <c r="D486" i="36"/>
  <c r="D495" i="36"/>
  <c r="D505" i="36"/>
  <c r="D526" i="36"/>
  <c r="D548" i="36"/>
  <c r="D559" i="36"/>
  <c r="D591" i="36"/>
  <c r="D644" i="36"/>
  <c r="D639" i="36"/>
  <c r="D686" i="36"/>
  <c r="D688" i="36"/>
  <c r="D684" i="36"/>
  <c r="D674" i="36"/>
  <c r="D680" i="36"/>
  <c r="D436" i="36"/>
  <c r="D452" i="36"/>
  <c r="D468" i="36"/>
  <c r="D484" i="36"/>
  <c r="D500" i="36"/>
  <c r="D549" i="36"/>
  <c r="D570" i="36"/>
  <c r="D576" i="36"/>
  <c r="D597" i="36"/>
  <c r="D618" i="36"/>
  <c r="D624" i="36"/>
  <c r="D645" i="36"/>
  <c r="D690" i="36"/>
  <c r="D698" i="36"/>
  <c r="D727" i="36"/>
  <c r="D859" i="36"/>
  <c r="D261" i="36"/>
  <c r="D405" i="36"/>
  <c r="D421" i="36"/>
  <c r="D437" i="36"/>
  <c r="D453" i="36"/>
  <c r="D469" i="36"/>
  <c r="D485" i="36"/>
  <c r="D501" i="36"/>
  <c r="D550" i="36"/>
  <c r="D556" i="36"/>
  <c r="D577" i="36"/>
  <c r="D598" i="36"/>
  <c r="D604" i="36"/>
  <c r="D625" i="36"/>
  <c r="D646" i="36"/>
  <c r="D652" i="36"/>
  <c r="D681" i="36"/>
  <c r="D738" i="36"/>
  <c r="D761" i="36"/>
  <c r="D770" i="36"/>
  <c r="D781" i="36"/>
  <c r="D833" i="36"/>
  <c r="D257" i="36"/>
  <c r="D280" i="36"/>
  <c r="D285" i="36"/>
  <c r="D304" i="36"/>
  <c r="D309" i="36"/>
  <c r="D328" i="36"/>
  <c r="D333" i="36"/>
  <c r="D352" i="36"/>
  <c r="D357" i="36"/>
  <c r="D376" i="36"/>
  <c r="D381" i="36"/>
  <c r="D400" i="36"/>
  <c r="D512" i="36"/>
  <c r="D524" i="36"/>
  <c r="D536" i="36"/>
  <c r="D557" i="36"/>
  <c r="D578" i="36"/>
  <c r="D584" i="36"/>
  <c r="D605" i="36"/>
  <c r="D626" i="36"/>
  <c r="D632" i="36"/>
  <c r="D653" i="36"/>
  <c r="D666" i="36"/>
  <c r="D682" i="36"/>
  <c r="D700" i="36"/>
  <c r="D709" i="36"/>
  <c r="D718" i="36"/>
  <c r="D760" i="36"/>
  <c r="D782" i="36"/>
  <c r="D792" i="36"/>
  <c r="D802" i="36"/>
  <c r="D814" i="36"/>
  <c r="D858" i="36"/>
  <c r="D857" i="36"/>
  <c r="D837" i="36"/>
  <c r="D416" i="36"/>
  <c r="D432" i="36"/>
  <c r="D448" i="36"/>
  <c r="D464" i="36"/>
  <c r="D480" i="36"/>
  <c r="D496" i="36"/>
  <c r="D513" i="36"/>
  <c r="D525" i="36"/>
  <c r="D537" i="36"/>
  <c r="D558" i="36"/>
  <c r="D564" i="36"/>
  <c r="D585" i="36"/>
  <c r="D606" i="36"/>
  <c r="D612" i="36"/>
  <c r="D633" i="36"/>
  <c r="D654" i="36"/>
  <c r="D660" i="36"/>
  <c r="D701" i="36"/>
  <c r="D708" i="36"/>
  <c r="D729" i="36"/>
  <c r="D740" i="36"/>
  <c r="D750" i="36"/>
  <c r="D772" i="36"/>
  <c r="D836" i="36"/>
  <c r="D835" i="36"/>
  <c r="D818" i="36"/>
  <c r="D300" i="36"/>
  <c r="D305" i="36"/>
  <c r="D324" i="36"/>
  <c r="D329" i="36"/>
  <c r="D348" i="36"/>
  <c r="D353" i="36"/>
  <c r="D372" i="36"/>
  <c r="D377" i="36"/>
  <c r="D396" i="36"/>
  <c r="D401" i="36"/>
  <c r="D417" i="36"/>
  <c r="D433" i="36"/>
  <c r="D449" i="36"/>
  <c r="D465" i="36"/>
  <c r="D481" i="36"/>
  <c r="D497" i="36"/>
  <c r="D538" i="36"/>
  <c r="D544" i="36"/>
  <c r="D565" i="36"/>
  <c r="D571" i="36"/>
  <c r="D586" i="36"/>
  <c r="D592" i="36"/>
  <c r="D613" i="36"/>
  <c r="D634" i="36"/>
  <c r="D640" i="36"/>
  <c r="D661" i="36"/>
  <c r="D667" i="36"/>
  <c r="D693" i="36"/>
  <c r="D702" i="36"/>
  <c r="D710" i="36"/>
  <c r="D720" i="36"/>
  <c r="D730" i="36"/>
  <c r="D762" i="36"/>
  <c r="D785" i="36"/>
  <c r="D794" i="36"/>
  <c r="D805" i="36"/>
  <c r="D813" i="36"/>
  <c r="D245" i="36"/>
  <c r="D545" i="36"/>
  <c r="D566" i="36"/>
  <c r="D572" i="36"/>
  <c r="D593" i="36"/>
  <c r="D614" i="36"/>
  <c r="D620" i="36"/>
  <c r="D641" i="36"/>
  <c r="D668" i="36"/>
  <c r="D676" i="36"/>
  <c r="D752" i="36"/>
  <c r="D784" i="36"/>
  <c r="D816" i="36"/>
  <c r="D873" i="36"/>
  <c r="D872" i="36"/>
  <c r="D866" i="36"/>
  <c r="D932" i="36"/>
  <c r="D916" i="36"/>
  <c r="D907" i="36"/>
  <c r="D349" i="36"/>
  <c r="D368" i="36"/>
  <c r="D373" i="36"/>
  <c r="D392" i="36"/>
  <c r="D397" i="36"/>
  <c r="D412" i="36"/>
  <c r="D428" i="36"/>
  <c r="D444" i="36"/>
  <c r="D460" i="36"/>
  <c r="D476" i="36"/>
  <c r="D492" i="36"/>
  <c r="D508" i="36"/>
  <c r="D520" i="36"/>
  <c r="D532" i="36"/>
  <c r="D546" i="36"/>
  <c r="D552" i="36"/>
  <c r="D573" i="36"/>
  <c r="D594" i="36"/>
  <c r="D600" i="36"/>
  <c r="D621" i="36"/>
  <c r="D642" i="36"/>
  <c r="D648" i="36"/>
  <c r="D669" i="36"/>
  <c r="D694" i="36"/>
  <c r="D704" i="36"/>
  <c r="D712" i="36"/>
  <c r="D728" i="36"/>
  <c r="D732" i="36"/>
  <c r="D741" i="36"/>
  <c r="D753" i="36"/>
  <c r="D764" i="36"/>
  <c r="D774" i="36"/>
  <c r="D796" i="36"/>
  <c r="D806" i="36"/>
  <c r="D817" i="36"/>
  <c r="D920" i="36"/>
  <c r="D237" i="36"/>
  <c r="D413" i="36"/>
  <c r="D429" i="36"/>
  <c r="D445" i="36"/>
  <c r="D461" i="36"/>
  <c r="D477" i="36"/>
  <c r="D493" i="36"/>
  <c r="D509" i="36"/>
  <c r="D521" i="36"/>
  <c r="D533" i="36"/>
  <c r="D553" i="36"/>
  <c r="D574" i="36"/>
  <c r="D580" i="36"/>
  <c r="D601" i="36"/>
  <c r="D622" i="36"/>
  <c r="D628" i="36"/>
  <c r="D649" i="36"/>
  <c r="D662" i="36"/>
  <c r="D677" i="36"/>
  <c r="D685" i="36"/>
  <c r="D713" i="36"/>
  <c r="D733" i="36"/>
  <c r="D754" i="36"/>
  <c r="D786" i="36"/>
  <c r="D850" i="36"/>
  <c r="D268" i="36"/>
  <c r="D273" i="36"/>
  <c r="D292" i="36"/>
  <c r="D297" i="36"/>
  <c r="D316" i="36"/>
  <c r="D321" i="36"/>
  <c r="D340" i="36"/>
  <c r="D345" i="36"/>
  <c r="D364" i="36"/>
  <c r="D369" i="36"/>
  <c r="D388" i="36"/>
  <c r="D393" i="36"/>
  <c r="D554" i="36"/>
  <c r="D560" i="36"/>
  <c r="D581" i="36"/>
  <c r="D602" i="36"/>
  <c r="D608" i="36"/>
  <c r="D629" i="36"/>
  <c r="D650" i="36"/>
  <c r="D656" i="36"/>
  <c r="D678" i="36"/>
  <c r="D714" i="36"/>
  <c r="D734" i="36"/>
  <c r="D744" i="36"/>
  <c r="D776" i="36"/>
  <c r="D808" i="36"/>
  <c r="D863" i="36"/>
  <c r="D959" i="36"/>
  <c r="D958" i="36"/>
  <c r="D1085" i="36"/>
  <c r="D1133" i="36"/>
  <c r="D408" i="36"/>
  <c r="D424" i="36"/>
  <c r="D440" i="36"/>
  <c r="D456" i="36"/>
  <c r="D472" i="36"/>
  <c r="D488" i="36"/>
  <c r="D504" i="36"/>
  <c r="D540" i="36"/>
  <c r="D561" i="36"/>
  <c r="D582" i="36"/>
  <c r="D588" i="36"/>
  <c r="D609" i="36"/>
  <c r="D630" i="36"/>
  <c r="D636" i="36"/>
  <c r="D657" i="36"/>
  <c r="D663" i="36"/>
  <c r="D671" i="36"/>
  <c r="D670" i="36"/>
  <c r="D679" i="36"/>
  <c r="D696" i="36"/>
  <c r="D706" i="36"/>
  <c r="D715" i="36"/>
  <c r="D724" i="36"/>
  <c r="D745" i="36"/>
  <c r="D756" i="36"/>
  <c r="D766" i="36"/>
  <c r="D777" i="36"/>
  <c r="D788" i="36"/>
  <c r="D798" i="36"/>
  <c r="D820" i="36"/>
  <c r="D853" i="36"/>
  <c r="D865" i="36"/>
  <c r="D911" i="36"/>
  <c r="D675" i="36"/>
  <c r="D692" i="36"/>
  <c r="D705" i="36"/>
  <c r="D723" i="36"/>
  <c r="D751" i="36"/>
  <c r="D765" i="36"/>
  <c r="D775" i="36"/>
  <c r="D789" i="36"/>
  <c r="D799" i="36"/>
  <c r="D823" i="36"/>
  <c r="D829" i="36"/>
  <c r="D843" i="36"/>
  <c r="D882" i="36"/>
  <c r="D915" i="36"/>
  <c r="D933" i="36"/>
  <c r="D942" i="36"/>
  <c r="D960" i="36"/>
  <c r="D976" i="36"/>
  <c r="D978" i="36"/>
  <c r="D977" i="36"/>
  <c r="D1028" i="36"/>
  <c r="D1027" i="36"/>
  <c r="D719" i="36"/>
  <c r="D830" i="36"/>
  <c r="D844" i="36"/>
  <c r="D851" i="36"/>
  <c r="D891" i="36"/>
  <c r="D899" i="36"/>
  <c r="D923" i="36"/>
  <c r="D924" i="36"/>
  <c r="D1018" i="36"/>
  <c r="D1016" i="36"/>
  <c r="D1015" i="36"/>
  <c r="D1050" i="36"/>
  <c r="D1047" i="36"/>
  <c r="D1080" i="36"/>
  <c r="D1165" i="36"/>
  <c r="D1167" i="36"/>
  <c r="D1161" i="36"/>
  <c r="D1160" i="36"/>
  <c r="D747" i="36"/>
  <c r="D771" i="36"/>
  <c r="D795" i="36"/>
  <c r="D809" i="36"/>
  <c r="D819" i="36"/>
  <c r="D824" i="36"/>
  <c r="D838" i="36"/>
  <c r="D845" i="36"/>
  <c r="D852" i="36"/>
  <c r="D875" i="36"/>
  <c r="D892" i="36"/>
  <c r="D900" i="36"/>
  <c r="D908" i="36"/>
  <c r="D917" i="36"/>
  <c r="D925" i="36"/>
  <c r="D943" i="36"/>
  <c r="D952" i="36"/>
  <c r="D962" i="36"/>
  <c r="D970" i="36"/>
  <c r="D979" i="36"/>
  <c r="D1144" i="36"/>
  <c r="D711" i="36"/>
  <c r="D825" i="36"/>
  <c r="D831" i="36"/>
  <c r="D860" i="36"/>
  <c r="D867" i="36"/>
  <c r="D884" i="36"/>
  <c r="D893" i="36"/>
  <c r="D901" i="36"/>
  <c r="D926" i="36"/>
  <c r="D935" i="36"/>
  <c r="D980" i="36"/>
  <c r="D993" i="36"/>
  <c r="D999" i="36"/>
  <c r="D991" i="36"/>
  <c r="D1008" i="36"/>
  <c r="D1031" i="36"/>
  <c r="D707" i="36"/>
  <c r="D743" i="36"/>
  <c r="D767" i="36"/>
  <c r="D791" i="36"/>
  <c r="D815" i="36"/>
  <c r="D832" i="36"/>
  <c r="D868" i="36"/>
  <c r="D877" i="36"/>
  <c r="D876" i="36"/>
  <c r="D909" i="36"/>
  <c r="D936" i="36"/>
  <c r="D945" i="36"/>
  <c r="D954" i="36"/>
  <c r="D953" i="36"/>
  <c r="D990" i="36"/>
  <c r="D989" i="36"/>
  <c r="D988" i="36"/>
  <c r="D1021" i="36"/>
  <c r="D1204" i="36"/>
  <c r="D1193" i="36"/>
  <c r="D703" i="36"/>
  <c r="D810" i="36"/>
  <c r="D839" i="36"/>
  <c r="D846" i="36"/>
  <c r="D869" i="36"/>
  <c r="D903" i="36"/>
  <c r="D902" i="36"/>
  <c r="D910" i="36"/>
  <c r="D919" i="36"/>
  <c r="D937" i="36"/>
  <c r="D963" i="36"/>
  <c r="D971" i="36"/>
  <c r="D969" i="36"/>
  <c r="D972" i="36"/>
  <c r="D1000" i="36"/>
  <c r="D1011" i="36"/>
  <c r="D1005" i="36"/>
  <c r="D1004" i="36"/>
  <c r="D1033" i="36"/>
  <c r="D1095" i="36"/>
  <c r="D1117" i="36"/>
  <c r="D699" i="36"/>
  <c r="D739" i="36"/>
  <c r="D763" i="36"/>
  <c r="D787" i="36"/>
  <c r="D811" i="36"/>
  <c r="D847" i="36"/>
  <c r="D855" i="36"/>
  <c r="D854" i="36"/>
  <c r="D862" i="36"/>
  <c r="D878" i="36"/>
  <c r="D886" i="36"/>
  <c r="D894" i="36"/>
  <c r="D928" i="36"/>
  <c r="D938" i="36"/>
  <c r="D946" i="36"/>
  <c r="D955" i="36"/>
  <c r="D973" i="36"/>
  <c r="D1012" i="36"/>
  <c r="D1192" i="36"/>
  <c r="D695" i="36"/>
  <c r="D827" i="36"/>
  <c r="D840" i="36"/>
  <c r="D879" i="36"/>
  <c r="D895" i="36"/>
  <c r="D904" i="36"/>
  <c r="D956" i="36"/>
  <c r="D974" i="36"/>
  <c r="D981" i="36"/>
  <c r="D983" i="36"/>
  <c r="D992" i="36"/>
  <c r="D1002" i="36"/>
  <c r="D1013" i="36"/>
  <c r="D1023" i="36"/>
  <c r="D1044" i="36"/>
  <c r="D1149" i="36"/>
  <c r="D673" i="36"/>
  <c r="D691" i="36"/>
  <c r="D721" i="36"/>
  <c r="D735" i="36"/>
  <c r="D749" i="36"/>
  <c r="D759" i="36"/>
  <c r="D773" i="36"/>
  <c r="D783" i="36"/>
  <c r="D797" i="36"/>
  <c r="D807" i="36"/>
  <c r="D821" i="36"/>
  <c r="D834" i="36"/>
  <c r="D848" i="36"/>
  <c r="D856" i="36"/>
  <c r="D871" i="36"/>
  <c r="D880" i="36"/>
  <c r="D912" i="36"/>
  <c r="D921" i="36"/>
  <c r="D930" i="36"/>
  <c r="D929" i="36"/>
  <c r="D957" i="36"/>
  <c r="D966" i="36"/>
  <c r="D965" i="36"/>
  <c r="D964" i="36"/>
  <c r="D1024" i="36"/>
  <c r="D1075" i="36"/>
  <c r="D1096" i="36"/>
  <c r="D1119" i="36"/>
  <c r="D1141" i="36"/>
  <c r="D1184" i="36"/>
  <c r="D687" i="36"/>
  <c r="D841" i="36"/>
  <c r="D849" i="36"/>
  <c r="D896" i="36"/>
  <c r="D913" i="36"/>
  <c r="D939" i="36"/>
  <c r="D947" i="36"/>
  <c r="D948" i="36"/>
  <c r="D967" i="36"/>
  <c r="D1003" i="36"/>
  <c r="D1056" i="36"/>
  <c r="D1109" i="36"/>
  <c r="D1185" i="36"/>
  <c r="D683" i="36"/>
  <c r="D731" i="36"/>
  <c r="D755" i="36"/>
  <c r="D779" i="36"/>
  <c r="D803" i="36"/>
  <c r="D828" i="36"/>
  <c r="D864" i="36"/>
  <c r="D897" i="36"/>
  <c r="D906" i="36"/>
  <c r="D914" i="36"/>
  <c r="D922" i="36"/>
  <c r="D931" i="36"/>
  <c r="D940" i="36"/>
  <c r="D949" i="36"/>
  <c r="D975" i="36"/>
  <c r="D986" i="36"/>
  <c r="D1064" i="36"/>
  <c r="D1010" i="36"/>
  <c r="D1029" i="36"/>
  <c r="D1043" i="36"/>
  <c r="D1049" i="36"/>
  <c r="D1093" i="36"/>
  <c r="D1100" i="36"/>
  <c r="D1108" i="36"/>
  <c r="D1116" i="36"/>
  <c r="D1124" i="36"/>
  <c r="D1132" i="36"/>
  <c r="D1140" i="36"/>
  <c r="D1203" i="36"/>
  <c r="D1019" i="36"/>
  <c r="D1025" i="36"/>
  <c r="D1038" i="36"/>
  <c r="D1051" i="36"/>
  <c r="D1053" i="36"/>
  <c r="D1057" i="36"/>
  <c r="D1151" i="36"/>
  <c r="D1168" i="36"/>
  <c r="D1186" i="36"/>
  <c r="D1026" i="36"/>
  <c r="D1045" i="36"/>
  <c r="D1125" i="36"/>
  <c r="D1143" i="36"/>
  <c r="D1169" i="36"/>
  <c r="D1175" i="36"/>
  <c r="D994" i="36"/>
  <c r="D1007" i="36"/>
  <c r="D1020" i="36"/>
  <c r="D1058" i="36"/>
  <c r="D1073" i="36"/>
  <c r="D1103" i="36"/>
  <c r="D1127" i="36"/>
  <c r="D1170" i="36"/>
  <c r="D1217" i="36"/>
  <c r="D1225" i="36"/>
  <c r="D984" i="36"/>
  <c r="D995" i="36"/>
  <c r="D1001" i="36"/>
  <c r="D1014" i="36"/>
  <c r="D1032" i="36"/>
  <c r="D1039" i="36"/>
  <c r="D1059" i="36"/>
  <c r="D1066" i="36"/>
  <c r="D1063" i="36"/>
  <c r="D1074" i="36"/>
  <c r="D1088" i="36"/>
  <c r="D1111" i="36"/>
  <c r="D1135" i="36"/>
  <c r="D1198" i="36"/>
  <c r="D1223" i="36"/>
  <c r="D1221" i="36"/>
  <c r="D1060" i="36"/>
  <c r="D1067" i="36"/>
  <c r="D1077" i="36"/>
  <c r="D1081" i="36"/>
  <c r="D1112" i="36"/>
  <c r="D1120" i="36"/>
  <c r="D1136" i="36"/>
  <c r="D1145" i="36"/>
  <c r="D1153" i="36"/>
  <c r="D1171" i="36"/>
  <c r="D1179" i="36"/>
  <c r="D1189" i="36"/>
  <c r="D1199" i="36"/>
  <c r="D870" i="36"/>
  <c r="D883" i="36"/>
  <c r="D905" i="36"/>
  <c r="D918" i="36"/>
  <c r="D927" i="36"/>
  <c r="D951" i="36"/>
  <c r="D985" i="36"/>
  <c r="D996" i="36"/>
  <c r="D1040" i="36"/>
  <c r="D1068" i="36"/>
  <c r="D1082" i="36"/>
  <c r="D1097" i="36"/>
  <c r="D1121" i="36"/>
  <c r="D1146" i="36"/>
  <c r="D1154" i="36"/>
  <c r="D1163" i="36"/>
  <c r="D1172" i="36"/>
  <c r="D1180" i="36"/>
  <c r="D1190" i="36"/>
  <c r="D1188" i="36"/>
  <c r="D1219" i="36"/>
  <c r="D1034" i="36"/>
  <c r="D1069" i="36"/>
  <c r="D1076" i="36"/>
  <c r="D1083" i="36"/>
  <c r="D1090" i="36"/>
  <c r="D1087" i="36"/>
  <c r="D1098" i="36"/>
  <c r="D1101" i="36"/>
  <c r="D1105" i="36"/>
  <c r="D1104" i="36"/>
  <c r="D1113" i="36"/>
  <c r="D1122" i="36"/>
  <c r="D1129" i="36"/>
  <c r="D1128" i="36"/>
  <c r="D1137" i="36"/>
  <c r="D1155" i="36"/>
  <c r="D1164" i="36"/>
  <c r="D1181" i="36"/>
  <c r="D997" i="36"/>
  <c r="D1009" i="36"/>
  <c r="D1035" i="36"/>
  <c r="D1041" i="36"/>
  <c r="D1055" i="36"/>
  <c r="D1084" i="36"/>
  <c r="D1091" i="36"/>
  <c r="D1106" i="36"/>
  <c r="D1130" i="36"/>
  <c r="D1147" i="36"/>
  <c r="D1156" i="36"/>
  <c r="D1182" i="36"/>
  <c r="D1201" i="36"/>
  <c r="D1211" i="36"/>
  <c r="D1220" i="36"/>
  <c r="D1036" i="36"/>
  <c r="D1042" i="36"/>
  <c r="D1062" i="36"/>
  <c r="D1092" i="36"/>
  <c r="D1099" i="36"/>
  <c r="D1107" i="36"/>
  <c r="D1115" i="36"/>
  <c r="D1123" i="36"/>
  <c r="D1131" i="36"/>
  <c r="D1139" i="36"/>
  <c r="D1148" i="36"/>
  <c r="D1157" i="36"/>
  <c r="D1202" i="36"/>
  <c r="D1212" i="36"/>
  <c r="D1114" i="36"/>
  <c r="D1138" i="36"/>
  <c r="D1152" i="36"/>
  <c r="D1162" i="36"/>
  <c r="D1176" i="36"/>
  <c r="D1210" i="36"/>
  <c r="D1215" i="36"/>
  <c r="D1205" i="36"/>
  <c r="D1086" i="36"/>
  <c r="D1110" i="36"/>
  <c r="D1134" i="36"/>
  <c r="D1158" i="36"/>
  <c r="D1177" i="36"/>
  <c r="D1183" i="36"/>
  <c r="D1194" i="36"/>
  <c r="D1200" i="36"/>
  <c r="D1222" i="36"/>
  <c r="D1178" i="36"/>
  <c r="D1195" i="36"/>
  <c r="D1206" i="36"/>
  <c r="D1216" i="36"/>
  <c r="D1159" i="36"/>
  <c r="D1173" i="36"/>
  <c r="D1006" i="36"/>
  <c r="D1030" i="36"/>
  <c r="D1054" i="36"/>
  <c r="D1078" i="36"/>
  <c r="D1102" i="36"/>
  <c r="D1126" i="36"/>
  <c r="D1150" i="36"/>
  <c r="D1174" i="36"/>
  <c r="D1196" i="36"/>
  <c r="D1218" i="36"/>
  <c r="D1191" i="36"/>
  <c r="D1197" i="36"/>
  <c r="D1208" i="36"/>
  <c r="D1213" i="36"/>
  <c r="D1209" i="36"/>
  <c r="D998" i="36"/>
  <c r="D1022" i="36"/>
  <c r="D1046" i="36"/>
  <c r="D1070" i="36"/>
  <c r="D1094" i="36"/>
  <c r="D1118" i="36"/>
  <c r="D1142" i="36"/>
  <c r="D1166" i="36"/>
  <c r="D1187" i="36"/>
  <c r="C1223" i="36"/>
  <c r="C1222" i="36" s="1"/>
  <c r="C1221" i="36" s="1"/>
  <c r="C1220" i="36" s="1"/>
  <c r="C1219" i="36" s="1"/>
  <c r="C1218" i="36" s="1"/>
  <c r="C1217" i="36" s="1"/>
  <c r="C1216" i="36" s="1"/>
  <c r="C1215" i="36" s="1"/>
  <c r="C1214" i="36" s="1"/>
  <c r="C1213" i="36" s="1"/>
  <c r="C1212" i="36" s="1"/>
  <c r="C1211" i="36" s="1"/>
  <c r="C1210" i="36" s="1"/>
  <c r="C1209" i="36" s="1"/>
  <c r="C1208" i="36" s="1"/>
  <c r="C1207" i="36" s="1"/>
  <c r="C1206" i="36" s="1"/>
  <c r="C1205" i="36" s="1"/>
  <c r="C1204" i="36" s="1"/>
  <c r="C1203" i="36" s="1"/>
  <c r="C1202" i="36" s="1"/>
  <c r="C1201" i="36" s="1"/>
  <c r="C1200" i="36" s="1"/>
  <c r="C1199" i="36" s="1"/>
  <c r="C1198" i="36" s="1"/>
  <c r="C1197" i="36" s="1"/>
  <c r="C1196" i="36" s="1"/>
  <c r="C1195" i="36" s="1"/>
  <c r="C1194" i="36" s="1"/>
  <c r="C1193" i="36" s="1"/>
  <c r="C1192" i="36" s="1"/>
  <c r="C1191" i="36" s="1"/>
  <c r="C1190" i="36" s="1"/>
  <c r="C1189" i="36" s="1"/>
  <c r="C1188" i="36" s="1"/>
  <c r="C1187" i="36" s="1"/>
  <c r="C1186" i="36" s="1"/>
  <c r="C1185" i="36" s="1"/>
  <c r="C1184" i="36" s="1"/>
  <c r="C1183" i="36" s="1"/>
  <c r="C1182" i="36" s="1"/>
  <c r="C1181" i="36" s="1"/>
  <c r="C1180" i="36" s="1"/>
  <c r="C1179" i="36" s="1"/>
  <c r="C1178" i="36" s="1"/>
  <c r="C1177" i="36" s="1"/>
  <c r="C1176" i="36" s="1"/>
  <c r="C1175" i="36" s="1"/>
  <c r="C1174" i="36" s="1"/>
  <c r="C1173" i="36" s="1"/>
  <c r="C1172" i="36" s="1"/>
  <c r="C1171" i="36" s="1"/>
  <c r="C1170" i="36" s="1"/>
  <c r="C1169" i="36" s="1"/>
  <c r="C1168" i="36" s="1"/>
  <c r="C1167" i="36" s="1"/>
  <c r="C1166" i="36" s="1"/>
  <c r="C1165" i="36" s="1"/>
  <c r="C1164" i="36" s="1"/>
  <c r="C1163" i="36" s="1"/>
  <c r="C1162" i="36" s="1"/>
  <c r="C1161" i="36" s="1"/>
  <c r="C1160" i="36" s="1"/>
  <c r="C1159" i="36" s="1"/>
  <c r="C1158" i="36" s="1"/>
  <c r="C1157" i="36" s="1"/>
  <c r="C1156" i="36" s="1"/>
  <c r="C1155" i="36" s="1"/>
  <c r="C1154" i="36" s="1"/>
  <c r="C1153" i="36" s="1"/>
  <c r="C1152" i="36" s="1"/>
  <c r="C1151" i="36" s="1"/>
  <c r="C1150" i="36" s="1"/>
  <c r="C1149" i="36" s="1"/>
  <c r="C1148" i="36" s="1"/>
  <c r="C1147" i="36" s="1"/>
  <c r="C1146" i="36" s="1"/>
  <c r="C1145" i="36" s="1"/>
  <c r="C1144" i="36" s="1"/>
  <c r="C1143" i="36" s="1"/>
  <c r="C1142" i="36" s="1"/>
  <c r="C1141" i="36" s="1"/>
  <c r="C1140" i="36" s="1"/>
  <c r="C1139" i="36" s="1"/>
  <c r="C1138" i="36" s="1"/>
  <c r="C1137" i="36" s="1"/>
  <c r="C1136" i="36" s="1"/>
  <c r="C1135" i="36" s="1"/>
  <c r="C1134" i="36" s="1"/>
  <c r="C1133" i="36" s="1"/>
  <c r="C1132" i="36" s="1"/>
  <c r="C1131" i="36" s="1"/>
  <c r="C1130" i="36" s="1"/>
  <c r="C1129" i="36" s="1"/>
  <c r="C1128" i="36" s="1"/>
  <c r="C1127" i="36" s="1"/>
  <c r="C1126" i="36" s="1"/>
  <c r="C1125" i="36" s="1"/>
  <c r="C1124" i="36" s="1"/>
  <c r="C1123" i="36" s="1"/>
  <c r="C1122" i="36" s="1"/>
  <c r="C1121" i="36" s="1"/>
  <c r="C1120" i="36" s="1"/>
  <c r="C1119" i="36" s="1"/>
  <c r="C1118" i="36" s="1"/>
  <c r="C1117" i="36" s="1"/>
  <c r="C1116" i="36" s="1"/>
  <c r="C1115" i="36" s="1"/>
  <c r="C1114" i="36" s="1"/>
  <c r="C1113" i="36" s="1"/>
  <c r="C1112" i="36" s="1"/>
  <c r="C1111" i="36" s="1"/>
  <c r="C1110" i="36" s="1"/>
  <c r="C1109" i="36" s="1"/>
  <c r="C1108" i="36" s="1"/>
  <c r="C1107" i="36" s="1"/>
  <c r="C1106" i="36" s="1"/>
  <c r="C1105" i="36" s="1"/>
  <c r="C1104" i="36" s="1"/>
  <c r="C1103" i="36" s="1"/>
  <c r="C1102" i="36" s="1"/>
  <c r="C1101" i="36" s="1"/>
  <c r="C1100" i="36" s="1"/>
  <c r="C1099" i="36" s="1"/>
  <c r="C1098" i="36" s="1"/>
  <c r="C1097" i="36" s="1"/>
  <c r="C1096" i="36" s="1"/>
  <c r="C1095" i="36" s="1"/>
  <c r="C1094" i="36" s="1"/>
  <c r="C1093" i="36" s="1"/>
  <c r="C1092" i="36" s="1"/>
  <c r="C1091" i="36" s="1"/>
  <c r="C1090" i="36" s="1"/>
  <c r="C1089" i="36" s="1"/>
  <c r="C1088" i="36" s="1"/>
  <c r="C1087" i="36" s="1"/>
  <c r="C1086" i="36" s="1"/>
  <c r="C1085" i="36" s="1"/>
  <c r="C1084" i="36" s="1"/>
  <c r="C1083" i="36" s="1"/>
  <c r="C1082" i="36" s="1"/>
  <c r="C1081" i="36" s="1"/>
  <c r="C1080" i="36" s="1"/>
  <c r="C1079" i="36" s="1"/>
  <c r="C1078" i="36" s="1"/>
  <c r="C1077" i="36" s="1"/>
  <c r="C1076" i="36" s="1"/>
  <c r="C1075" i="36" s="1"/>
  <c r="C1074" i="36" s="1"/>
  <c r="C1073" i="36" s="1"/>
  <c r="C1072" i="36" s="1"/>
  <c r="C1071" i="36" s="1"/>
  <c r="C1070" i="36" s="1"/>
  <c r="C1069" i="36" s="1"/>
  <c r="C1068" i="36" s="1"/>
  <c r="C1067" i="36" s="1"/>
  <c r="C1066" i="36" s="1"/>
  <c r="C1065" i="36" s="1"/>
  <c r="C1064" i="36" s="1"/>
  <c r="C1063" i="36" s="1"/>
  <c r="C1062" i="36" s="1"/>
  <c r="C1061" i="36" s="1"/>
  <c r="C1060" i="36" s="1"/>
  <c r="C1059" i="36" s="1"/>
  <c r="C1058" i="36" s="1"/>
  <c r="C1057" i="36" s="1"/>
  <c r="C1056" i="36" s="1"/>
  <c r="C1055" i="36" s="1"/>
  <c r="C1054" i="36" s="1"/>
  <c r="C1053" i="36" s="1"/>
  <c r="C1052" i="36" s="1"/>
  <c r="C1051" i="36" s="1"/>
  <c r="C1050" i="36" s="1"/>
  <c r="C1049" i="36" s="1"/>
  <c r="C1048" i="36" s="1"/>
  <c r="C1047" i="36" s="1"/>
  <c r="C1046" i="36" s="1"/>
  <c r="C1045" i="36" s="1"/>
  <c r="C1044" i="36" s="1"/>
  <c r="C1043" i="36" s="1"/>
  <c r="C1042" i="36" s="1"/>
  <c r="C1041" i="36" s="1"/>
  <c r="C1040" i="36" s="1"/>
  <c r="C1039" i="36" s="1"/>
  <c r="C1038" i="36" s="1"/>
  <c r="C1037" i="36" s="1"/>
  <c r="C1036" i="36" s="1"/>
  <c r="C1035" i="36" s="1"/>
  <c r="C1034" i="36" s="1"/>
  <c r="C1033" i="36" s="1"/>
  <c r="C1032" i="36" s="1"/>
  <c r="C1031" i="36" s="1"/>
  <c r="C1030" i="36" s="1"/>
  <c r="C1029" i="36" s="1"/>
  <c r="C1028" i="36" s="1"/>
  <c r="C1027" i="36" s="1"/>
  <c r="C1026" i="36" s="1"/>
  <c r="C1025" i="36" s="1"/>
  <c r="C1024" i="36" s="1"/>
  <c r="C1023" i="36" s="1"/>
  <c r="C1022" i="36" s="1"/>
  <c r="C1021" i="36" s="1"/>
  <c r="C1020" i="36" s="1"/>
  <c r="C1019" i="36" s="1"/>
  <c r="C1018" i="36" s="1"/>
  <c r="C1017" i="36" s="1"/>
  <c r="C1016" i="36" s="1"/>
  <c r="C1015" i="36" s="1"/>
  <c r="C1014" i="36" s="1"/>
  <c r="C1013" i="36" s="1"/>
  <c r="C1012" i="36" s="1"/>
  <c r="C1011" i="36" s="1"/>
  <c r="C1010" i="36" s="1"/>
  <c r="C1009" i="36" s="1"/>
  <c r="C1008" i="36" s="1"/>
  <c r="C1007" i="36" s="1"/>
  <c r="C1006" i="36" s="1"/>
  <c r="C1005" i="36" s="1"/>
  <c r="C1004" i="36" s="1"/>
  <c r="C1003" i="36" s="1"/>
  <c r="C1002" i="36" s="1"/>
  <c r="C1001" i="36" s="1"/>
  <c r="C1000" i="36" s="1"/>
  <c r="C999" i="36" s="1"/>
  <c r="C998" i="36" s="1"/>
  <c r="C997" i="36" s="1"/>
  <c r="C996" i="36" s="1"/>
  <c r="C995" i="36" s="1"/>
  <c r="C994" i="36" s="1"/>
  <c r="C993" i="36" s="1"/>
  <c r="C992" i="36" s="1"/>
  <c r="C991" i="36" s="1"/>
  <c r="C990" i="36" s="1"/>
  <c r="C989" i="36" s="1"/>
  <c r="C988" i="36" s="1"/>
  <c r="C987" i="36" s="1"/>
  <c r="C986" i="36" s="1"/>
  <c r="C985" i="36" s="1"/>
  <c r="C984" i="36" s="1"/>
  <c r="C983" i="36" s="1"/>
  <c r="C982" i="36" s="1"/>
  <c r="C981" i="36" s="1"/>
  <c r="C980" i="36" s="1"/>
  <c r="C979" i="36" s="1"/>
  <c r="C978" i="36" s="1"/>
  <c r="C977" i="36" s="1"/>
  <c r="C976" i="36" s="1"/>
  <c r="C975" i="36" s="1"/>
  <c r="C974" i="36" s="1"/>
  <c r="C973" i="36" s="1"/>
  <c r="C972" i="36" s="1"/>
  <c r="C971" i="36" s="1"/>
  <c r="C970" i="36" s="1"/>
  <c r="C969" i="36" s="1"/>
  <c r="C968" i="36" s="1"/>
  <c r="C967" i="36" s="1"/>
  <c r="C966" i="36" s="1"/>
  <c r="C965" i="36" s="1"/>
  <c r="C964" i="36" s="1"/>
  <c r="C963" i="36" s="1"/>
  <c r="C962" i="36" s="1"/>
  <c r="C961" i="36" s="1"/>
  <c r="C960" i="36" s="1"/>
  <c r="C959" i="36" s="1"/>
  <c r="C958" i="36" s="1"/>
  <c r="C957" i="36" s="1"/>
  <c r="C956" i="36" s="1"/>
  <c r="C955" i="36" s="1"/>
  <c r="C954" i="36" s="1"/>
  <c r="C953" i="36" s="1"/>
  <c r="C952" i="36" s="1"/>
  <c r="C951" i="36" s="1"/>
  <c r="C950" i="36" s="1"/>
  <c r="C949" i="36" s="1"/>
  <c r="C948" i="36" s="1"/>
  <c r="C947" i="36" s="1"/>
  <c r="C946" i="36" s="1"/>
  <c r="C945" i="36" s="1"/>
  <c r="C944" i="36" s="1"/>
  <c r="C943" i="36" s="1"/>
  <c r="C942" i="36" s="1"/>
  <c r="C941" i="36" s="1"/>
  <c r="C940" i="36" s="1"/>
  <c r="C939" i="36" s="1"/>
  <c r="C938" i="36" s="1"/>
  <c r="C937" i="36" s="1"/>
  <c r="C936" i="36" s="1"/>
  <c r="C935" i="36" s="1"/>
  <c r="C934" i="36" s="1"/>
  <c r="C933" i="36" s="1"/>
  <c r="C932" i="36" s="1"/>
  <c r="C931" i="36" s="1"/>
  <c r="C930" i="36" s="1"/>
  <c r="C929" i="36" s="1"/>
  <c r="C928" i="36" s="1"/>
  <c r="C927" i="36" s="1"/>
  <c r="C926" i="36" s="1"/>
  <c r="C925" i="36" s="1"/>
  <c r="C924" i="36" s="1"/>
  <c r="C923" i="36" s="1"/>
  <c r="C922" i="36" s="1"/>
  <c r="C921" i="36" s="1"/>
  <c r="C920" i="36" s="1"/>
  <c r="C919" i="36" s="1"/>
  <c r="C918" i="36" s="1"/>
  <c r="C917" i="36" s="1"/>
  <c r="C916" i="36" s="1"/>
  <c r="C915" i="36" s="1"/>
  <c r="C914" i="36" s="1"/>
  <c r="C913" i="36" s="1"/>
  <c r="C912" i="36" s="1"/>
  <c r="C911" i="36" s="1"/>
  <c r="C910" i="36" s="1"/>
  <c r="C909" i="36" s="1"/>
  <c r="C908" i="36" s="1"/>
  <c r="C907" i="36" s="1"/>
  <c r="C906" i="36" s="1"/>
  <c r="C905" i="36" s="1"/>
  <c r="C904" i="36" s="1"/>
  <c r="C903" i="36" s="1"/>
  <c r="C902" i="36" s="1"/>
  <c r="C901" i="36" s="1"/>
  <c r="C900" i="36" s="1"/>
  <c r="C899" i="36" s="1"/>
  <c r="C898" i="36" s="1"/>
  <c r="C897" i="36" s="1"/>
  <c r="C896" i="36" s="1"/>
  <c r="C895" i="36" s="1"/>
  <c r="C894" i="36" s="1"/>
  <c r="C893" i="36" s="1"/>
  <c r="C892" i="36" s="1"/>
  <c r="C891" i="36" s="1"/>
  <c r="C890" i="36" s="1"/>
  <c r="C889" i="36" s="1"/>
  <c r="C888" i="36" s="1"/>
  <c r="C887" i="36" s="1"/>
  <c r="C886" i="36" s="1"/>
  <c r="C885" i="36" s="1"/>
  <c r="C884" i="36" s="1"/>
  <c r="C883" i="36" s="1"/>
  <c r="C882" i="36" s="1"/>
  <c r="C881" i="36" s="1"/>
  <c r="C880" i="36" s="1"/>
  <c r="C879" i="36" s="1"/>
  <c r="C878" i="36" s="1"/>
  <c r="C877" i="36" s="1"/>
  <c r="C876" i="36" s="1"/>
  <c r="C875" i="36" s="1"/>
  <c r="C874" i="36" s="1"/>
  <c r="C873" i="36" s="1"/>
  <c r="C872" i="36" s="1"/>
  <c r="C871" i="36" s="1"/>
  <c r="C870" i="36" s="1"/>
  <c r="C869" i="36" s="1"/>
  <c r="C868" i="36" s="1"/>
  <c r="C867" i="36" s="1"/>
  <c r="C866" i="36" s="1"/>
  <c r="C865" i="36" s="1"/>
  <c r="C864" i="36" s="1"/>
  <c r="C863" i="36" s="1"/>
  <c r="C862" i="36" s="1"/>
  <c r="C861" i="36" s="1"/>
  <c r="C860" i="36" s="1"/>
  <c r="C859" i="36" s="1"/>
  <c r="C858" i="36" s="1"/>
  <c r="C857" i="36" s="1"/>
  <c r="C856" i="36" s="1"/>
  <c r="C855" i="36" s="1"/>
  <c r="C854" i="36" s="1"/>
  <c r="C853" i="36" s="1"/>
  <c r="C852" i="36" s="1"/>
  <c r="C851" i="36" s="1"/>
  <c r="C850" i="36" s="1"/>
  <c r="C849" i="36" s="1"/>
  <c r="C848" i="36" s="1"/>
  <c r="C847" i="36" s="1"/>
  <c r="C846" i="36" s="1"/>
  <c r="C845" i="36" s="1"/>
  <c r="C844" i="36" s="1"/>
  <c r="C843" i="36" s="1"/>
  <c r="C842" i="36" s="1"/>
  <c r="C841" i="36" s="1"/>
  <c r="C840" i="36" s="1"/>
  <c r="C839" i="36" s="1"/>
  <c r="C838" i="36" s="1"/>
  <c r="C837" i="36" s="1"/>
  <c r="C836" i="36" s="1"/>
  <c r="C835" i="36" s="1"/>
  <c r="C834" i="36" s="1"/>
  <c r="C833" i="36" s="1"/>
  <c r="C832" i="36" s="1"/>
  <c r="C831" i="36" s="1"/>
  <c r="C830" i="36" s="1"/>
  <c r="C829" i="36" s="1"/>
  <c r="C828" i="36" s="1"/>
  <c r="C827" i="36" s="1"/>
  <c r="C826" i="36" s="1"/>
  <c r="C825" i="36" s="1"/>
  <c r="C824" i="36" s="1"/>
  <c r="C823" i="36" s="1"/>
  <c r="C822" i="36" s="1"/>
  <c r="C821" i="36" s="1"/>
  <c r="C820" i="36" s="1"/>
  <c r="C819" i="36" s="1"/>
  <c r="C818" i="36" s="1"/>
  <c r="C817" i="36" s="1"/>
  <c r="C816" i="36" s="1"/>
  <c r="C815" i="36" s="1"/>
  <c r="C814" i="36" s="1"/>
  <c r="C813" i="36" s="1"/>
  <c r="C812" i="36" s="1"/>
  <c r="C811" i="36" s="1"/>
  <c r="C810" i="36" s="1"/>
  <c r="C809" i="36" s="1"/>
  <c r="C808" i="36" s="1"/>
  <c r="C807" i="36" s="1"/>
  <c r="C806" i="36" s="1"/>
  <c r="C805" i="36" s="1"/>
  <c r="C804" i="36" s="1"/>
  <c r="C803" i="36" s="1"/>
  <c r="C802" i="36" s="1"/>
  <c r="C801" i="36" s="1"/>
  <c r="C800" i="36" s="1"/>
  <c r="C799" i="36" s="1"/>
  <c r="C798" i="36" s="1"/>
  <c r="C797" i="36" s="1"/>
  <c r="C796" i="36" s="1"/>
  <c r="C795" i="36" s="1"/>
  <c r="C794" i="36" s="1"/>
  <c r="C793" i="36" s="1"/>
  <c r="C792" i="36" s="1"/>
  <c r="C791" i="36" s="1"/>
  <c r="C790" i="36" s="1"/>
  <c r="C789" i="36" s="1"/>
  <c r="C788" i="36" s="1"/>
  <c r="C787" i="36" s="1"/>
  <c r="C786" i="36" s="1"/>
  <c r="C785" i="36" s="1"/>
  <c r="C784" i="36" s="1"/>
  <c r="C783" i="36" s="1"/>
  <c r="C782" i="36" s="1"/>
  <c r="C781" i="36" s="1"/>
  <c r="C780" i="36" s="1"/>
  <c r="C779" i="36" s="1"/>
  <c r="C778" i="36" s="1"/>
  <c r="C777" i="36" s="1"/>
  <c r="C776" i="36" s="1"/>
  <c r="C775" i="36" s="1"/>
  <c r="C774" i="36" s="1"/>
  <c r="C773" i="36" s="1"/>
  <c r="C772" i="36" s="1"/>
  <c r="C771" i="36" s="1"/>
  <c r="C770" i="36" s="1"/>
  <c r="C769" i="36" s="1"/>
  <c r="C768" i="36" s="1"/>
  <c r="C767" i="36" s="1"/>
  <c r="C766" i="36" s="1"/>
  <c r="C765" i="36" s="1"/>
  <c r="C764" i="36" s="1"/>
  <c r="C763" i="36" s="1"/>
  <c r="C762" i="36" s="1"/>
  <c r="C761" i="36" s="1"/>
  <c r="C760" i="36" s="1"/>
  <c r="C759" i="36" s="1"/>
  <c r="C758" i="36" s="1"/>
  <c r="C757" i="36" s="1"/>
  <c r="C756" i="36" s="1"/>
  <c r="C755" i="36" s="1"/>
  <c r="C754" i="36" s="1"/>
  <c r="C753" i="36" s="1"/>
  <c r="C752" i="36" s="1"/>
  <c r="C751" i="36" s="1"/>
  <c r="C750" i="36" s="1"/>
  <c r="C749" i="36" s="1"/>
  <c r="C748" i="36" s="1"/>
  <c r="C747" i="36" s="1"/>
  <c r="C746" i="36" s="1"/>
  <c r="C745" i="36" s="1"/>
  <c r="C744" i="36" s="1"/>
  <c r="C743" i="36" s="1"/>
  <c r="C742" i="36" s="1"/>
  <c r="C741" i="36" s="1"/>
  <c r="C740" i="36" s="1"/>
  <c r="C739" i="36" s="1"/>
  <c r="C738" i="36" s="1"/>
  <c r="C737" i="36" s="1"/>
  <c r="C736" i="36" s="1"/>
  <c r="C735" i="36" s="1"/>
  <c r="C734" i="36" s="1"/>
  <c r="C733" i="36" s="1"/>
  <c r="C732" i="36" s="1"/>
  <c r="C731" i="36" s="1"/>
  <c r="C730" i="36" s="1"/>
  <c r="C729" i="36" s="1"/>
  <c r="C728" i="36" s="1"/>
  <c r="C727" i="36" s="1"/>
  <c r="C726" i="36" s="1"/>
  <c r="C725" i="36" s="1"/>
  <c r="C724" i="36" s="1"/>
  <c r="C723" i="36" s="1"/>
  <c r="C722" i="36" s="1"/>
  <c r="C721" i="36" s="1"/>
  <c r="C720" i="36" s="1"/>
  <c r="C719" i="36" s="1"/>
  <c r="C718" i="36" s="1"/>
  <c r="C717" i="36" s="1"/>
  <c r="C716" i="36" s="1"/>
  <c r="C715" i="36" s="1"/>
  <c r="C714" i="36" s="1"/>
  <c r="C713" i="36" s="1"/>
  <c r="C712" i="36" s="1"/>
  <c r="C711" i="36" s="1"/>
  <c r="C710" i="36" s="1"/>
  <c r="C709" i="36" s="1"/>
  <c r="C708" i="36" s="1"/>
  <c r="C707" i="36" s="1"/>
  <c r="C706" i="36" s="1"/>
  <c r="C705" i="36" s="1"/>
  <c r="C704" i="36" s="1"/>
  <c r="C703" i="36" s="1"/>
  <c r="C702" i="36" s="1"/>
  <c r="C701" i="36" s="1"/>
  <c r="C700" i="36" s="1"/>
  <c r="C699" i="36" s="1"/>
  <c r="C698" i="36" s="1"/>
  <c r="C697" i="36" s="1"/>
  <c r="C696" i="36" s="1"/>
  <c r="C695" i="36" s="1"/>
  <c r="C694" i="36" s="1"/>
  <c r="C693" i="36" s="1"/>
  <c r="C692" i="36" s="1"/>
  <c r="C691" i="36" s="1"/>
  <c r="C690" i="36" s="1"/>
  <c r="C689" i="36" s="1"/>
  <c r="C688" i="36" s="1"/>
  <c r="C687" i="36" s="1"/>
  <c r="C686" i="36" s="1"/>
  <c r="C685" i="36" s="1"/>
  <c r="C684" i="36" s="1"/>
  <c r="C683" i="36" s="1"/>
  <c r="C682" i="36" s="1"/>
  <c r="C681" i="36" s="1"/>
  <c r="C680" i="36" s="1"/>
  <c r="C679" i="36" s="1"/>
  <c r="C678" i="36" s="1"/>
  <c r="C677" i="36" s="1"/>
  <c r="C676" i="36" s="1"/>
  <c r="C675" i="36" s="1"/>
  <c r="C674" i="36" s="1"/>
  <c r="C673" i="36" s="1"/>
  <c r="C672" i="36" s="1"/>
  <c r="C671" i="36" s="1"/>
  <c r="C670" i="36" s="1"/>
  <c r="C669" i="36" s="1"/>
  <c r="C668" i="36" s="1"/>
  <c r="C667" i="36" s="1"/>
  <c r="C666" i="36" s="1"/>
  <c r="C665" i="36" s="1"/>
  <c r="C664" i="36" s="1"/>
  <c r="C663" i="36" s="1"/>
  <c r="C662" i="36" s="1"/>
  <c r="C661" i="36" s="1"/>
  <c r="C660" i="36" s="1"/>
  <c r="C659" i="36" s="1"/>
  <c r="C658" i="36" s="1"/>
  <c r="C657" i="36" s="1"/>
  <c r="C656" i="36" s="1"/>
  <c r="C655" i="36" s="1"/>
  <c r="C654" i="36" s="1"/>
  <c r="C653" i="36" s="1"/>
  <c r="C652" i="36" s="1"/>
  <c r="C651" i="36" s="1"/>
  <c r="C650" i="36" s="1"/>
  <c r="C649" i="36" s="1"/>
  <c r="C648" i="36" s="1"/>
  <c r="C647" i="36" s="1"/>
  <c r="C646" i="36" s="1"/>
  <c r="C645" i="36" s="1"/>
  <c r="C644" i="36" s="1"/>
  <c r="C643" i="36" s="1"/>
  <c r="C642" i="36" s="1"/>
  <c r="C641" i="36" s="1"/>
  <c r="C640" i="36" s="1"/>
  <c r="C639" i="36" s="1"/>
  <c r="C638" i="36" s="1"/>
  <c r="C637" i="36" s="1"/>
  <c r="C636" i="36" s="1"/>
  <c r="C635" i="36" s="1"/>
  <c r="C634" i="36" s="1"/>
  <c r="C633" i="36" s="1"/>
  <c r="C632" i="36" s="1"/>
  <c r="C631" i="36" s="1"/>
  <c r="C630" i="36" s="1"/>
  <c r="C629" i="36" s="1"/>
  <c r="C628" i="36" s="1"/>
  <c r="C627" i="36" s="1"/>
  <c r="C626" i="36" s="1"/>
  <c r="C625" i="36" s="1"/>
  <c r="C624" i="36" s="1"/>
  <c r="C623" i="36" s="1"/>
  <c r="C622" i="36" s="1"/>
  <c r="C621" i="36" s="1"/>
  <c r="C620" i="36" s="1"/>
  <c r="C619" i="36" s="1"/>
  <c r="C618" i="36" s="1"/>
  <c r="C617" i="36" s="1"/>
  <c r="C616" i="36" s="1"/>
  <c r="C615" i="36" s="1"/>
  <c r="C614" i="36" s="1"/>
  <c r="C613" i="36" s="1"/>
  <c r="C612" i="36" s="1"/>
  <c r="C611" i="36" s="1"/>
  <c r="C610" i="36" s="1"/>
  <c r="C609" i="36" s="1"/>
  <c r="C608" i="36" s="1"/>
  <c r="C607" i="36" s="1"/>
  <c r="C606" i="36" s="1"/>
  <c r="C605" i="36" s="1"/>
  <c r="C604" i="36" s="1"/>
  <c r="C603" i="36" s="1"/>
  <c r="C602" i="36" s="1"/>
  <c r="C601" i="36" s="1"/>
  <c r="C600" i="36" s="1"/>
  <c r="C599" i="36" s="1"/>
  <c r="C598" i="36" s="1"/>
  <c r="C597" i="36" s="1"/>
  <c r="C596" i="36" s="1"/>
  <c r="C595" i="36" s="1"/>
  <c r="C594" i="36" s="1"/>
  <c r="C593" i="36" s="1"/>
  <c r="C592" i="36" s="1"/>
  <c r="C591" i="36" s="1"/>
  <c r="C590" i="36" s="1"/>
  <c r="C589" i="36" s="1"/>
  <c r="C588" i="36" s="1"/>
  <c r="C587" i="36" s="1"/>
  <c r="C586" i="36" s="1"/>
  <c r="C585" i="36" s="1"/>
  <c r="C584" i="36" s="1"/>
  <c r="C583" i="36" s="1"/>
  <c r="C582" i="36" s="1"/>
  <c r="C581" i="36" s="1"/>
  <c r="C580" i="36" s="1"/>
  <c r="C579" i="36" s="1"/>
  <c r="C578" i="36" s="1"/>
  <c r="C577" i="36" s="1"/>
  <c r="C576" i="36" s="1"/>
  <c r="C575" i="36" s="1"/>
  <c r="C574" i="36" s="1"/>
  <c r="C573" i="36" s="1"/>
  <c r="C572" i="36" s="1"/>
  <c r="C571" i="36" s="1"/>
  <c r="C570" i="36" s="1"/>
  <c r="C569" i="36" s="1"/>
  <c r="C568" i="36" s="1"/>
  <c r="C567" i="36" s="1"/>
  <c r="C566" i="36" s="1"/>
  <c r="C565" i="36" s="1"/>
  <c r="C564" i="36" s="1"/>
  <c r="C563" i="36" s="1"/>
  <c r="C562" i="36" s="1"/>
  <c r="C561" i="36" s="1"/>
  <c r="C560" i="36" s="1"/>
  <c r="C559" i="36" s="1"/>
  <c r="C558" i="36" s="1"/>
  <c r="C557" i="36" s="1"/>
  <c r="C556" i="36" s="1"/>
  <c r="C555" i="36" s="1"/>
  <c r="C554" i="36" s="1"/>
  <c r="C553" i="36" s="1"/>
  <c r="C552" i="36" s="1"/>
  <c r="C551" i="36" s="1"/>
  <c r="C550" i="36" s="1"/>
  <c r="C549" i="36" s="1"/>
  <c r="C548" i="36" s="1"/>
  <c r="C547" i="36" s="1"/>
  <c r="C546" i="36" s="1"/>
  <c r="C545" i="36" s="1"/>
  <c r="C544" i="36" s="1"/>
  <c r="C543" i="36" s="1"/>
  <c r="C542" i="36" s="1"/>
  <c r="C541" i="36" s="1"/>
  <c r="C540" i="36" s="1"/>
  <c r="C539" i="36" s="1"/>
  <c r="C538" i="36" s="1"/>
  <c r="C537" i="36" s="1"/>
  <c r="C536" i="36" s="1"/>
  <c r="C535" i="36" s="1"/>
  <c r="C534" i="36" s="1"/>
  <c r="C533" i="36" s="1"/>
  <c r="C532" i="36" s="1"/>
  <c r="C531" i="36" s="1"/>
  <c r="C530" i="36" s="1"/>
  <c r="C529" i="36" s="1"/>
  <c r="C528" i="36" s="1"/>
  <c r="C527" i="36" s="1"/>
  <c r="C526" i="36" s="1"/>
  <c r="C525" i="36" s="1"/>
  <c r="C524" i="36" s="1"/>
  <c r="C523" i="36" s="1"/>
  <c r="C522" i="36" s="1"/>
  <c r="C521" i="36" s="1"/>
  <c r="C520" i="36" s="1"/>
  <c r="C519" i="36" s="1"/>
  <c r="C518" i="36" s="1"/>
  <c r="C517" i="36" s="1"/>
  <c r="C516" i="36" s="1"/>
  <c r="C515" i="36" s="1"/>
  <c r="C514" i="36" s="1"/>
  <c r="C513" i="36" s="1"/>
  <c r="C512" i="36" s="1"/>
  <c r="C511" i="36" s="1"/>
  <c r="C510" i="36" s="1"/>
  <c r="C509" i="36" s="1"/>
  <c r="C508" i="36" s="1"/>
  <c r="C507" i="36" s="1"/>
  <c r="C506" i="36" s="1"/>
  <c r="C505" i="36" s="1"/>
  <c r="C504" i="36" s="1"/>
  <c r="C503" i="36" s="1"/>
  <c r="C502" i="36" s="1"/>
  <c r="C501" i="36" s="1"/>
  <c r="C500" i="36" s="1"/>
  <c r="C499" i="36" s="1"/>
  <c r="C498" i="36" s="1"/>
  <c r="C497" i="36" s="1"/>
  <c r="C496" i="36" s="1"/>
  <c r="C495" i="36" s="1"/>
  <c r="C494" i="36" s="1"/>
  <c r="C493" i="36" s="1"/>
  <c r="C492" i="36" s="1"/>
  <c r="C491" i="36" s="1"/>
  <c r="C490" i="36" s="1"/>
  <c r="C489" i="36" s="1"/>
  <c r="C488" i="36" s="1"/>
  <c r="C487" i="36" s="1"/>
  <c r="C486" i="36" s="1"/>
  <c r="C485" i="36" s="1"/>
  <c r="C484" i="36" s="1"/>
  <c r="C483" i="36" s="1"/>
  <c r="C482" i="36" s="1"/>
  <c r="C481" i="36" s="1"/>
  <c r="C480" i="36" s="1"/>
  <c r="C479" i="36" s="1"/>
  <c r="C478" i="36" s="1"/>
  <c r="C477" i="36" s="1"/>
  <c r="C476" i="36" s="1"/>
  <c r="C475" i="36" s="1"/>
  <c r="C474" i="36" s="1"/>
  <c r="C473" i="36" s="1"/>
  <c r="C472" i="36" s="1"/>
  <c r="C471" i="36" s="1"/>
  <c r="C470" i="36" s="1"/>
  <c r="C469" i="36" s="1"/>
  <c r="C468" i="36" s="1"/>
  <c r="C467" i="36" s="1"/>
  <c r="C466" i="36" s="1"/>
  <c r="C465" i="36" s="1"/>
  <c r="C464" i="36" s="1"/>
  <c r="C463" i="36" s="1"/>
  <c r="C462" i="36" s="1"/>
  <c r="C461" i="36" s="1"/>
  <c r="C460" i="36" s="1"/>
  <c r="C459" i="36" s="1"/>
  <c r="C458" i="36" s="1"/>
  <c r="C457" i="36" s="1"/>
  <c r="C456" i="36" s="1"/>
  <c r="C455" i="36" s="1"/>
  <c r="C454" i="36" s="1"/>
  <c r="C453" i="36" s="1"/>
  <c r="C452" i="36" s="1"/>
  <c r="C451" i="36" s="1"/>
  <c r="C450" i="36" s="1"/>
  <c r="C449" i="36" s="1"/>
  <c r="C448" i="36" s="1"/>
  <c r="C447" i="36" s="1"/>
  <c r="C446" i="36" s="1"/>
  <c r="C445" i="36" s="1"/>
  <c r="C444" i="36" s="1"/>
  <c r="C443" i="36" s="1"/>
  <c r="C442" i="36" s="1"/>
  <c r="C441" i="36" s="1"/>
  <c r="C440" i="36" s="1"/>
  <c r="C439" i="36" s="1"/>
  <c r="C438" i="36" s="1"/>
  <c r="C437" i="36" s="1"/>
  <c r="C436" i="36" s="1"/>
  <c r="C435" i="36" s="1"/>
  <c r="C434" i="36" s="1"/>
  <c r="C433" i="36" s="1"/>
  <c r="C432" i="36" s="1"/>
  <c r="C431" i="36" s="1"/>
  <c r="C430" i="36" s="1"/>
  <c r="C429" i="36" s="1"/>
  <c r="C428" i="36" s="1"/>
  <c r="C427" i="36" s="1"/>
  <c r="C426" i="36" s="1"/>
  <c r="C425" i="36" s="1"/>
  <c r="C424" i="36" s="1"/>
  <c r="C423" i="36" s="1"/>
  <c r="C422" i="36" s="1"/>
  <c r="C421" i="36" s="1"/>
  <c r="C420" i="36" s="1"/>
  <c r="C419" i="36" s="1"/>
  <c r="C418" i="36" s="1"/>
  <c r="C417" i="36" s="1"/>
  <c r="C416" i="36" s="1"/>
  <c r="C415" i="36" s="1"/>
  <c r="C414" i="36" s="1"/>
  <c r="C413" i="36" s="1"/>
  <c r="C412" i="36" s="1"/>
  <c r="C411" i="36" s="1"/>
  <c r="C410" i="36" s="1"/>
  <c r="C409" i="36" s="1"/>
  <c r="C408" i="36" s="1"/>
  <c r="C407" i="36" s="1"/>
  <c r="C406" i="36" s="1"/>
  <c r="C405" i="36" s="1"/>
  <c r="C404" i="36" s="1"/>
  <c r="C403" i="36" s="1"/>
  <c r="C402" i="36" s="1"/>
  <c r="C401" i="36" s="1"/>
  <c r="C400" i="36" s="1"/>
  <c r="C399" i="36" s="1"/>
  <c r="C398" i="36" s="1"/>
  <c r="C397" i="36" s="1"/>
  <c r="C396" i="36" s="1"/>
  <c r="C395" i="36" s="1"/>
  <c r="C394" i="36" s="1"/>
  <c r="C393" i="36" s="1"/>
  <c r="C392" i="36" s="1"/>
  <c r="C391" i="36" s="1"/>
  <c r="C390" i="36" s="1"/>
  <c r="C389" i="36" s="1"/>
  <c r="C388" i="36" s="1"/>
  <c r="C387" i="36" s="1"/>
  <c r="C386" i="36" s="1"/>
  <c r="C385" i="36" s="1"/>
  <c r="C384" i="36" s="1"/>
  <c r="C383" i="36" s="1"/>
  <c r="C382" i="36" s="1"/>
  <c r="C381" i="36" s="1"/>
  <c r="C380" i="36" s="1"/>
  <c r="C379" i="36" s="1"/>
  <c r="C378" i="36" s="1"/>
  <c r="C377" i="36" s="1"/>
  <c r="C376" i="36" s="1"/>
  <c r="C375" i="36" s="1"/>
  <c r="C374" i="36" s="1"/>
  <c r="C373" i="36" s="1"/>
  <c r="C372" i="36" s="1"/>
  <c r="C371" i="36" s="1"/>
  <c r="C370" i="36" s="1"/>
  <c r="C369" i="36" s="1"/>
  <c r="C368" i="36" s="1"/>
  <c r="C367" i="36" s="1"/>
  <c r="C366" i="36" s="1"/>
  <c r="C365" i="36" s="1"/>
  <c r="C364" i="36" s="1"/>
  <c r="C363" i="36" s="1"/>
  <c r="C362" i="36" s="1"/>
  <c r="C361" i="36" s="1"/>
  <c r="C360" i="36" s="1"/>
  <c r="C359" i="36" s="1"/>
  <c r="C358" i="36" s="1"/>
  <c r="C357" i="36" s="1"/>
  <c r="C356" i="36" s="1"/>
  <c r="C355" i="36" s="1"/>
  <c r="C354" i="36" s="1"/>
  <c r="C353" i="36" s="1"/>
  <c r="C352" i="36" s="1"/>
  <c r="C351" i="36" s="1"/>
  <c r="C350" i="36" s="1"/>
  <c r="C349" i="36" s="1"/>
  <c r="C348" i="36" s="1"/>
  <c r="C347" i="36" s="1"/>
  <c r="C346" i="36" s="1"/>
  <c r="C345" i="36" s="1"/>
  <c r="C344" i="36" s="1"/>
  <c r="C343" i="36" s="1"/>
  <c r="C342" i="36" s="1"/>
  <c r="C341" i="36" s="1"/>
  <c r="C340" i="36" s="1"/>
  <c r="C339" i="36" s="1"/>
  <c r="C338" i="36" s="1"/>
  <c r="C337" i="36" s="1"/>
  <c r="C336" i="36" s="1"/>
  <c r="C335" i="36" s="1"/>
  <c r="C334" i="36" s="1"/>
  <c r="C333" i="36" s="1"/>
  <c r="C332" i="36" s="1"/>
  <c r="C331" i="36" s="1"/>
  <c r="C330" i="36" s="1"/>
  <c r="C329" i="36" s="1"/>
  <c r="C328" i="36" s="1"/>
  <c r="C327" i="36" s="1"/>
  <c r="C326" i="36" s="1"/>
  <c r="C325" i="36" s="1"/>
  <c r="C324" i="36" s="1"/>
  <c r="C323" i="36" s="1"/>
  <c r="C322" i="36" s="1"/>
  <c r="C321" i="36" s="1"/>
  <c r="C320" i="36" s="1"/>
  <c r="C319" i="36" s="1"/>
  <c r="C318" i="36" s="1"/>
  <c r="C317" i="36" s="1"/>
  <c r="C316" i="36" s="1"/>
  <c r="C315" i="36" s="1"/>
  <c r="C314" i="36" s="1"/>
  <c r="C313" i="36" s="1"/>
  <c r="C312" i="36" s="1"/>
  <c r="C311" i="36" s="1"/>
  <c r="C310" i="36" s="1"/>
  <c r="C309" i="36" s="1"/>
  <c r="C308" i="36" s="1"/>
  <c r="C307" i="36" s="1"/>
  <c r="C306" i="36" s="1"/>
  <c r="C305" i="36" s="1"/>
  <c r="C304" i="36" s="1"/>
  <c r="C303" i="36" s="1"/>
  <c r="C302" i="36" s="1"/>
  <c r="C301" i="36" s="1"/>
  <c r="C300" i="36" s="1"/>
  <c r="C299" i="36" s="1"/>
  <c r="C298" i="36" s="1"/>
  <c r="C297" i="36" s="1"/>
  <c r="C296" i="36" s="1"/>
  <c r="C295" i="36" s="1"/>
  <c r="C294" i="36" s="1"/>
  <c r="C293" i="36" s="1"/>
  <c r="C292" i="36" s="1"/>
  <c r="C291" i="36" s="1"/>
  <c r="C290" i="36" s="1"/>
  <c r="C289" i="36" s="1"/>
  <c r="C288" i="36" s="1"/>
  <c r="C287" i="36" s="1"/>
  <c r="C286" i="36" s="1"/>
  <c r="C285" i="36" s="1"/>
  <c r="C284" i="36" s="1"/>
  <c r="C283" i="36" s="1"/>
  <c r="C282" i="36" s="1"/>
  <c r="C281" i="36" s="1"/>
  <c r="C280" i="36" s="1"/>
  <c r="C279" i="36" s="1"/>
  <c r="C278" i="36" s="1"/>
  <c r="C277" i="36" s="1"/>
  <c r="C276" i="36" s="1"/>
  <c r="C275" i="36" s="1"/>
  <c r="C274" i="36" s="1"/>
  <c r="C273" i="36" s="1"/>
  <c r="C272" i="36" s="1"/>
  <c r="C271" i="36" s="1"/>
  <c r="C270" i="36" s="1"/>
  <c r="C269" i="36" s="1"/>
  <c r="C268" i="36" s="1"/>
  <c r="C267" i="36" s="1"/>
  <c r="C266" i="36" s="1"/>
  <c r="C265" i="36" s="1"/>
  <c r="C264" i="36" s="1"/>
  <c r="C263" i="36" s="1"/>
  <c r="C262" i="36" s="1"/>
  <c r="C261" i="36" s="1"/>
  <c r="C260" i="36" s="1"/>
  <c r="C259" i="36" s="1"/>
  <c r="C258" i="36" s="1"/>
  <c r="C257" i="36" s="1"/>
  <c r="C256" i="36" s="1"/>
  <c r="C255" i="36" s="1"/>
  <c r="C254" i="36" s="1"/>
  <c r="C253" i="36" s="1"/>
  <c r="C252" i="36" s="1"/>
  <c r="C251" i="36" s="1"/>
  <c r="C250" i="36" s="1"/>
  <c r="C249" i="36" s="1"/>
  <c r="C248" i="36" s="1"/>
  <c r="C247" i="36" s="1"/>
  <c r="C246" i="36" s="1"/>
  <c r="C245" i="36" s="1"/>
  <c r="C244" i="36" s="1"/>
  <c r="C243" i="36" s="1"/>
  <c r="C242" i="36" s="1"/>
  <c r="C241" i="36" s="1"/>
  <c r="C240" i="36" s="1"/>
  <c r="C239" i="36" s="1"/>
  <c r="C238" i="36" s="1"/>
  <c r="C237" i="36" s="1"/>
  <c r="C236" i="36" s="1"/>
  <c r="C235" i="36" s="1"/>
  <c r="C234" i="36" s="1"/>
  <c r="C233" i="36" s="1"/>
  <c r="C232" i="36" s="1"/>
  <c r="C231" i="36" s="1"/>
  <c r="C230" i="36" s="1"/>
  <c r="C229" i="36" s="1"/>
  <c r="C228" i="36" s="1"/>
  <c r="C227" i="36" s="1"/>
  <c r="C226" i="36" s="1"/>
  <c r="C225" i="36" s="1"/>
  <c r="C224" i="36" s="1"/>
  <c r="C223" i="36" s="1"/>
  <c r="C222" i="36" s="1"/>
  <c r="C221" i="36" s="1"/>
  <c r="C220" i="36" s="1"/>
  <c r="C219" i="36" s="1"/>
  <c r="C218" i="36" s="1"/>
  <c r="C217" i="36" s="1"/>
  <c r="C216" i="36" s="1"/>
  <c r="C215" i="36" s="1"/>
  <c r="C214" i="36" s="1"/>
  <c r="C213" i="36" s="1"/>
  <c r="C212" i="36" s="1"/>
  <c r="C211" i="36" s="1"/>
  <c r="C210" i="36" s="1"/>
  <c r="C209" i="36" s="1"/>
  <c r="C208" i="36" s="1"/>
  <c r="C207" i="36" s="1"/>
  <c r="C206" i="36" s="1"/>
  <c r="C205" i="36" s="1"/>
  <c r="C204" i="36" s="1"/>
  <c r="C203" i="36" s="1"/>
  <c r="C202" i="36" s="1"/>
  <c r="C201" i="36" s="1"/>
  <c r="C200" i="36" s="1"/>
  <c r="C199" i="36" s="1"/>
  <c r="C198" i="36" s="1"/>
  <c r="C197" i="36" s="1"/>
  <c r="C196" i="36" s="1"/>
  <c r="C195" i="36" s="1"/>
  <c r="C194" i="36" s="1"/>
  <c r="C193" i="36" s="1"/>
  <c r="C192" i="36" s="1"/>
  <c r="C191" i="36" s="1"/>
  <c r="C190" i="36" s="1"/>
  <c r="C189" i="36" s="1"/>
  <c r="C188" i="36" s="1"/>
  <c r="C187" i="36" s="1"/>
  <c r="C186" i="36" s="1"/>
  <c r="C185" i="36" s="1"/>
  <c r="C184" i="36" s="1"/>
  <c r="C183" i="36" s="1"/>
  <c r="C182" i="36" s="1"/>
  <c r="C181" i="36" s="1"/>
  <c r="C180" i="36" s="1"/>
  <c r="C179" i="36" s="1"/>
  <c r="C178" i="36" s="1"/>
  <c r="C177" i="36" s="1"/>
  <c r="C176" i="36" s="1"/>
  <c r="C175" i="36" s="1"/>
  <c r="C174" i="36" s="1"/>
  <c r="C173" i="36" s="1"/>
  <c r="C172" i="36" s="1"/>
  <c r="C171" i="36" s="1"/>
  <c r="C170" i="36" s="1"/>
  <c r="C169" i="36" s="1"/>
  <c r="C168" i="36" s="1"/>
  <c r="C167" i="36" s="1"/>
  <c r="C166" i="36" s="1"/>
  <c r="C165" i="36" s="1"/>
  <c r="C164" i="36" s="1"/>
  <c r="C163" i="36" s="1"/>
  <c r="C162" i="36" s="1"/>
  <c r="C161" i="36" s="1"/>
  <c r="C160" i="36" s="1"/>
  <c r="C159" i="36" s="1"/>
  <c r="C158" i="36" s="1"/>
  <c r="C157" i="36" s="1"/>
  <c r="C156" i="36" s="1"/>
  <c r="C155" i="36" s="1"/>
  <c r="C154" i="36" s="1"/>
  <c r="C153" i="36" s="1"/>
  <c r="C152" i="36" s="1"/>
  <c r="C151" i="36" s="1"/>
  <c r="C150" i="36" s="1"/>
  <c r="C149" i="36" s="1"/>
  <c r="C148" i="36" s="1"/>
  <c r="C147" i="36" s="1"/>
  <c r="C146" i="36" s="1"/>
  <c r="C145" i="36" s="1"/>
  <c r="C144" i="36" s="1"/>
  <c r="C143" i="36" s="1"/>
  <c r="C142" i="36" s="1"/>
  <c r="C141" i="36" s="1"/>
  <c r="C140" i="36" s="1"/>
  <c r="C139" i="36" s="1"/>
  <c r="C138" i="36" s="1"/>
  <c r="C137" i="36" s="1"/>
  <c r="C136" i="36" s="1"/>
  <c r="C135" i="36" s="1"/>
  <c r="C134" i="36" s="1"/>
  <c r="C133" i="36" s="1"/>
  <c r="C132" i="36" s="1"/>
  <c r="C131" i="36" s="1"/>
  <c r="C130" i="36" s="1"/>
  <c r="C129" i="36" s="1"/>
  <c r="C128" i="36" s="1"/>
  <c r="C127" i="36" s="1"/>
  <c r="C126" i="36" s="1"/>
  <c r="C125" i="36" s="1"/>
  <c r="C124" i="36" s="1"/>
  <c r="C123" i="36" s="1"/>
  <c r="C122" i="36" s="1"/>
  <c r="C121" i="36" s="1"/>
  <c r="C120" i="36" s="1"/>
  <c r="C119" i="36" s="1"/>
  <c r="C118" i="36" s="1"/>
  <c r="C117" i="36" s="1"/>
  <c r="C116" i="36" s="1"/>
  <c r="C115" i="36" s="1"/>
  <c r="C114" i="36" s="1"/>
  <c r="C113" i="36" s="1"/>
  <c r="C112" i="36" s="1"/>
  <c r="C111" i="36" s="1"/>
  <c r="C110" i="36" s="1"/>
  <c r="C109" i="36" s="1"/>
  <c r="C108" i="36" s="1"/>
  <c r="C107" i="36" s="1"/>
  <c r="C106" i="36" s="1"/>
  <c r="C105" i="36" s="1"/>
  <c r="C104" i="36" s="1"/>
  <c r="C103" i="36" s="1"/>
  <c r="C102" i="36" s="1"/>
  <c r="C101" i="36" s="1"/>
  <c r="C100" i="36" s="1"/>
  <c r="C99" i="36" s="1"/>
  <c r="C98" i="36" s="1"/>
  <c r="C97" i="36" s="1"/>
  <c r="C96" i="36" s="1"/>
  <c r="C95" i="36" s="1"/>
  <c r="C94" i="36" s="1"/>
  <c r="C93" i="36" s="1"/>
  <c r="C92" i="36" s="1"/>
  <c r="C91" i="36" s="1"/>
  <c r="C90" i="36" s="1"/>
  <c r="C89" i="36" s="1"/>
  <c r="C88" i="36" s="1"/>
  <c r="C87" i="36" s="1"/>
  <c r="C86" i="36" s="1"/>
  <c r="C85" i="36" s="1"/>
  <c r="C84" i="36" s="1"/>
  <c r="C83" i="36" s="1"/>
  <c r="C82" i="36" s="1"/>
  <c r="C81" i="36" s="1"/>
  <c r="C80" i="36" s="1"/>
  <c r="C79" i="36" s="1"/>
  <c r="C78" i="36" s="1"/>
  <c r="C77" i="36" s="1"/>
  <c r="C76" i="36" s="1"/>
  <c r="C75" i="36" s="1"/>
  <c r="C74" i="36" s="1"/>
  <c r="C73" i="36" s="1"/>
  <c r="C72" i="36" s="1"/>
  <c r="C71" i="36" s="1"/>
  <c r="C70" i="36" s="1"/>
  <c r="C69" i="36" s="1"/>
  <c r="C68" i="36" s="1"/>
  <c r="C67" i="36" s="1"/>
  <c r="C66" i="36" s="1"/>
  <c r="C65" i="36" s="1"/>
  <c r="C64" i="36" s="1"/>
  <c r="C63" i="36" s="1"/>
  <c r="C62" i="36" s="1"/>
  <c r="C61" i="36" s="1"/>
  <c r="C60" i="36" s="1"/>
  <c r="C59" i="36" s="1"/>
  <c r="C58" i="36" s="1"/>
  <c r="C57" i="36" s="1"/>
  <c r="C56" i="36" s="1"/>
  <c r="C55" i="36" s="1"/>
  <c r="C54" i="36" s="1"/>
  <c r="C53" i="36" s="1"/>
  <c r="C52" i="36" s="1"/>
  <c r="C51" i="36" s="1"/>
  <c r="C50" i="36" s="1"/>
  <c r="C49" i="36" s="1"/>
  <c r="C48" i="36" s="1"/>
  <c r="C47" i="36" s="1"/>
  <c r="C46" i="36" s="1"/>
  <c r="C45" i="36" s="1"/>
  <c r="C44" i="36" s="1"/>
  <c r="C43" i="36" s="1"/>
  <c r="C42" i="36" s="1"/>
  <c r="C41" i="36" s="1"/>
  <c r="C40" i="36" s="1"/>
  <c r="C39" i="36" s="1"/>
  <c r="C38" i="36" s="1"/>
  <c r="C37" i="36" s="1"/>
  <c r="C36" i="36" s="1"/>
  <c r="C35" i="36" s="1"/>
  <c r="C34" i="36" s="1"/>
  <c r="C33" i="36" s="1"/>
  <c r="C32" i="36" s="1"/>
  <c r="C31" i="36" s="1"/>
  <c r="C30" i="36" s="1"/>
  <c r="C29" i="36" s="1"/>
  <c r="C28" i="36" s="1"/>
  <c r="C27" i="36" s="1"/>
  <c r="C26" i="36" s="1"/>
  <c r="C25" i="36" s="1"/>
  <c r="C24" i="36" s="1"/>
  <c r="C23" i="36" s="1"/>
  <c r="C22" i="36" s="1"/>
  <c r="C21" i="36" s="1"/>
  <c r="C20" i="36" s="1"/>
  <c r="C19" i="36" s="1"/>
  <c r="C18" i="36" s="1"/>
  <c r="C17" i="36" s="1"/>
  <c r="C16" i="36" s="1"/>
  <c r="C15" i="36" s="1"/>
  <c r="C14" i="36" s="1"/>
  <c r="C13" i="36" s="1"/>
  <c r="C12" i="36" s="1"/>
  <c r="C11" i="36" s="1"/>
  <c r="C10" i="36" s="1"/>
  <c r="C9" i="36" s="1"/>
  <c r="C8" i="36" s="1"/>
  <c r="C7" i="36" s="1"/>
  <c r="C6" i="36" s="1"/>
  <c r="C5" i="36" s="1"/>
  <c r="C4" i="36" s="1"/>
  <c r="C3" i="36" s="1"/>
  <c r="C2" i="36" s="1"/>
  <c r="H1589" i="1"/>
  <c r="J1589" i="1" s="1"/>
  <c r="H1529" i="1"/>
  <c r="J1529" i="1" s="1"/>
  <c r="H1457" i="1"/>
  <c r="J1457" i="1" s="1"/>
  <c r="H1634" i="1"/>
  <c r="J1634" i="1" s="1"/>
  <c r="H1622" i="1"/>
  <c r="J1622" i="1" s="1"/>
  <c r="H1610" i="1"/>
  <c r="J1610" i="1" s="1"/>
  <c r="H1598" i="1"/>
  <c r="J1598" i="1" s="1"/>
  <c r="H1586" i="1"/>
  <c r="J1586" i="1" s="1"/>
  <c r="H1574" i="1"/>
  <c r="J1574" i="1" s="1"/>
  <c r="H1562" i="1"/>
  <c r="J1562" i="1" s="1"/>
  <c r="H1550" i="1"/>
  <c r="J1550" i="1" s="1"/>
  <c r="H1538" i="1"/>
  <c r="J1538" i="1" s="1"/>
  <c r="H1526" i="1"/>
  <c r="J1526" i="1" s="1"/>
  <c r="H1514" i="1"/>
  <c r="J1514" i="1" s="1"/>
  <c r="H1502" i="1"/>
  <c r="J1502" i="1" s="1"/>
  <c r="H1490" i="1"/>
  <c r="J1490" i="1" s="1"/>
  <c r="H1478" i="1"/>
  <c r="J1478" i="1" s="1"/>
  <c r="H1466" i="1"/>
  <c r="J1466" i="1" s="1"/>
  <c r="H1454" i="1"/>
  <c r="J1454" i="1" s="1"/>
  <c r="H1442" i="1"/>
  <c r="J1442" i="1" s="1"/>
  <c r="H1430" i="1"/>
  <c r="J1430" i="1" s="1"/>
  <c r="H1418" i="1"/>
  <c r="J1418" i="1" s="1"/>
  <c r="H1406" i="1"/>
  <c r="J1406" i="1" s="1"/>
  <c r="H1394" i="1"/>
  <c r="J1394" i="1" s="1"/>
  <c r="H1382" i="1"/>
  <c r="J1382" i="1" s="1"/>
  <c r="H1625" i="1"/>
  <c r="J1625" i="1" s="1"/>
  <c r="H1469" i="1"/>
  <c r="J1469" i="1" s="1"/>
  <c r="H1613" i="1"/>
  <c r="J1613" i="1" s="1"/>
  <c r="H1577" i="1"/>
  <c r="J1577" i="1" s="1"/>
  <c r="H1517" i="1"/>
  <c r="J1517" i="1" s="1"/>
  <c r="H1505" i="1"/>
  <c r="J1505" i="1" s="1"/>
  <c r="H1493" i="1"/>
  <c r="J1493" i="1" s="1"/>
  <c r="H1481" i="1"/>
  <c r="J1481" i="1" s="1"/>
  <c r="H1445" i="1"/>
  <c r="J1445" i="1" s="1"/>
  <c r="H1601" i="1"/>
  <c r="J1601" i="1" s="1"/>
  <c r="H1421" i="1"/>
  <c r="J1421" i="1" s="1"/>
  <c r="H1541" i="1"/>
  <c r="J1541" i="1" s="1"/>
  <c r="H1409" i="1"/>
  <c r="J1409" i="1" s="1"/>
  <c r="H1637" i="1"/>
  <c r="J1637" i="1" s="1"/>
  <c r="H1565" i="1"/>
  <c r="J1565" i="1" s="1"/>
  <c r="H1433" i="1"/>
  <c r="J1433" i="1" s="1"/>
  <c r="H1553" i="1"/>
  <c r="J1553" i="1" s="1"/>
  <c r="H1397" i="1"/>
  <c r="J1397" i="1" s="1"/>
  <c r="H1639" i="1"/>
  <c r="H1627" i="1"/>
  <c r="J1627" i="1" s="1"/>
  <c r="H1615" i="1"/>
  <c r="J1615" i="1" s="1"/>
  <c r="H1603" i="1"/>
  <c r="J1603" i="1" s="1"/>
  <c r="H1591" i="1"/>
  <c r="J1591" i="1" s="1"/>
  <c r="H1579" i="1"/>
  <c r="J1579" i="1" s="1"/>
  <c r="H1567" i="1"/>
  <c r="J1567" i="1" s="1"/>
  <c r="H1555" i="1"/>
  <c r="J1555" i="1" s="1"/>
  <c r="H1543" i="1"/>
  <c r="J1543" i="1" s="1"/>
  <c r="H1531" i="1"/>
  <c r="J1531" i="1" s="1"/>
  <c r="H1519" i="1"/>
  <c r="J1519" i="1" s="1"/>
  <c r="H1507" i="1"/>
  <c r="J1507" i="1" s="1"/>
  <c r="H1495" i="1"/>
  <c r="J1495" i="1" s="1"/>
  <c r="H1483" i="1"/>
  <c r="J1483" i="1" s="1"/>
  <c r="H1471" i="1"/>
  <c r="J1471" i="1" s="1"/>
  <c r="H1459" i="1"/>
  <c r="J1459" i="1" s="1"/>
  <c r="H1447" i="1"/>
  <c r="J1447" i="1" s="1"/>
  <c r="H1435" i="1"/>
  <c r="J1435" i="1" s="1"/>
  <c r="H1423" i="1"/>
  <c r="J1423" i="1" s="1"/>
  <c r="H1411" i="1"/>
  <c r="J1411" i="1" s="1"/>
  <c r="H1399" i="1"/>
  <c r="J1399" i="1" s="1"/>
  <c r="H1387" i="1"/>
  <c r="J1387" i="1" s="1"/>
  <c r="H1638" i="1"/>
  <c r="J1638" i="1" s="1"/>
  <c r="H1626" i="1"/>
  <c r="J1626" i="1" s="1"/>
  <c r="H1614" i="1"/>
  <c r="J1614" i="1" s="1"/>
  <c r="H1602" i="1"/>
  <c r="J1602" i="1" s="1"/>
  <c r="H1590" i="1"/>
  <c r="J1590" i="1" s="1"/>
  <c r="H1578" i="1"/>
  <c r="J1578" i="1" s="1"/>
  <c r="H1566" i="1"/>
  <c r="J1566" i="1" s="1"/>
  <c r="H1554" i="1"/>
  <c r="J1554" i="1" s="1"/>
  <c r="H1542" i="1"/>
  <c r="J1542" i="1" s="1"/>
  <c r="H1530" i="1"/>
  <c r="J1530" i="1" s="1"/>
  <c r="H1518" i="1"/>
  <c r="J1518" i="1" s="1"/>
  <c r="H1506" i="1"/>
  <c r="J1506" i="1" s="1"/>
  <c r="H1494" i="1"/>
  <c r="J1494" i="1" s="1"/>
  <c r="H1482" i="1"/>
  <c r="J1482" i="1" s="1"/>
  <c r="H1470" i="1"/>
  <c r="J1470" i="1" s="1"/>
  <c r="H1458" i="1"/>
  <c r="J1458" i="1" s="1"/>
  <c r="H1446" i="1"/>
  <c r="J1446" i="1" s="1"/>
  <c r="H1434" i="1"/>
  <c r="J1434" i="1" s="1"/>
  <c r="H1422" i="1"/>
  <c r="J1422" i="1" s="1"/>
  <c r="H1410" i="1"/>
  <c r="J1410" i="1" s="1"/>
  <c r="H1398" i="1"/>
  <c r="J1398" i="1" s="1"/>
  <c r="H1386" i="1"/>
  <c r="J1386" i="1" s="1"/>
  <c r="H1636" i="1"/>
  <c r="J1636" i="1" s="1"/>
  <c r="H1624" i="1"/>
  <c r="J1624" i="1" s="1"/>
  <c r="H1612" i="1"/>
  <c r="J1612" i="1" s="1"/>
  <c r="H1600" i="1"/>
  <c r="J1600" i="1" s="1"/>
  <c r="H1588" i="1"/>
  <c r="J1588" i="1" s="1"/>
  <c r="H1576" i="1"/>
  <c r="J1576" i="1" s="1"/>
  <c r="H1564" i="1"/>
  <c r="J1564" i="1" s="1"/>
  <c r="H1552" i="1"/>
  <c r="J1552" i="1" s="1"/>
  <c r="H1540" i="1"/>
  <c r="J1540" i="1" s="1"/>
  <c r="H1528" i="1"/>
  <c r="J1528" i="1" s="1"/>
  <c r="H1516" i="1"/>
  <c r="J1516" i="1" s="1"/>
  <c r="H1504" i="1"/>
  <c r="J1504" i="1" s="1"/>
  <c r="H1492" i="1"/>
  <c r="J1492" i="1" s="1"/>
  <c r="H1480" i="1"/>
  <c r="J1480" i="1" s="1"/>
  <c r="H1468" i="1"/>
  <c r="J1468" i="1" s="1"/>
  <c r="H1456" i="1"/>
  <c r="J1456" i="1" s="1"/>
  <c r="H1444" i="1"/>
  <c r="J1444" i="1" s="1"/>
  <c r="H1432" i="1"/>
  <c r="J1432" i="1" s="1"/>
  <c r="H1420" i="1"/>
  <c r="J1420" i="1" s="1"/>
  <c r="H1408" i="1"/>
  <c r="J1408" i="1" s="1"/>
  <c r="H1396" i="1"/>
  <c r="J1396" i="1" s="1"/>
  <c r="H1384" i="1"/>
  <c r="J1384" i="1" s="1"/>
  <c r="H1635" i="1"/>
  <c r="J1635" i="1" s="1"/>
  <c r="H1623" i="1"/>
  <c r="J1623" i="1" s="1"/>
  <c r="H1611" i="1"/>
  <c r="J1611" i="1" s="1"/>
  <c r="H1599" i="1"/>
  <c r="J1599" i="1" s="1"/>
  <c r="H1587" i="1"/>
  <c r="J1587" i="1" s="1"/>
  <c r="H1575" i="1"/>
  <c r="J1575" i="1" s="1"/>
  <c r="H1563" i="1"/>
  <c r="J1563" i="1" s="1"/>
  <c r="H1551" i="1"/>
  <c r="J1551" i="1" s="1"/>
  <c r="H1539" i="1"/>
  <c r="J1539" i="1" s="1"/>
  <c r="H1527" i="1"/>
  <c r="J1527" i="1" s="1"/>
  <c r="H1515" i="1"/>
  <c r="J1515" i="1" s="1"/>
  <c r="H1503" i="1"/>
  <c r="J1503" i="1" s="1"/>
  <c r="H1491" i="1"/>
  <c r="J1491" i="1" s="1"/>
  <c r="H1479" i="1"/>
  <c r="J1479" i="1" s="1"/>
  <c r="H1467" i="1"/>
  <c r="J1467" i="1" s="1"/>
  <c r="H1455" i="1"/>
  <c r="J1455" i="1" s="1"/>
  <c r="H1443" i="1"/>
  <c r="J1443" i="1" s="1"/>
  <c r="H1431" i="1"/>
  <c r="J1431" i="1" s="1"/>
  <c r="H1419" i="1"/>
  <c r="J1419" i="1" s="1"/>
  <c r="H1407" i="1"/>
  <c r="J1407" i="1" s="1"/>
  <c r="H1395" i="1"/>
  <c r="J1395" i="1" s="1"/>
  <c r="H1383" i="1"/>
  <c r="J1383" i="1" s="1"/>
  <c r="H1633" i="1"/>
  <c r="J1633" i="1" s="1"/>
  <c r="H1621" i="1"/>
  <c r="J1621" i="1" s="1"/>
  <c r="H1609" i="1"/>
  <c r="J1609" i="1" s="1"/>
  <c r="H1597" i="1"/>
  <c r="J1597" i="1" s="1"/>
  <c r="H1585" i="1"/>
  <c r="J1585" i="1" s="1"/>
  <c r="H1573" i="1"/>
  <c r="J1573" i="1" s="1"/>
  <c r="H1561" i="1"/>
  <c r="J1561" i="1" s="1"/>
  <c r="H1549" i="1"/>
  <c r="J1549" i="1" s="1"/>
  <c r="H1537" i="1"/>
  <c r="J1537" i="1" s="1"/>
  <c r="H1525" i="1"/>
  <c r="J1525" i="1" s="1"/>
  <c r="H1513" i="1"/>
  <c r="J1513" i="1" s="1"/>
  <c r="H1501" i="1"/>
  <c r="J1501" i="1" s="1"/>
  <c r="H1489" i="1"/>
  <c r="J1489" i="1" s="1"/>
  <c r="H1477" i="1"/>
  <c r="J1477" i="1" s="1"/>
  <c r="H1465" i="1"/>
  <c r="J1465" i="1" s="1"/>
  <c r="H1453" i="1"/>
  <c r="J1453" i="1" s="1"/>
  <c r="H1441" i="1"/>
  <c r="J1441" i="1" s="1"/>
  <c r="H1429" i="1"/>
  <c r="J1429" i="1" s="1"/>
  <c r="H1417" i="1"/>
  <c r="J1417" i="1" s="1"/>
  <c r="H1405" i="1"/>
  <c r="J1405" i="1" s="1"/>
  <c r="H1393" i="1"/>
  <c r="J1393" i="1" s="1"/>
  <c r="H1381" i="1"/>
  <c r="J1381" i="1" s="1"/>
  <c r="H1632" i="1"/>
  <c r="J1632" i="1" s="1"/>
  <c r="H1620" i="1"/>
  <c r="J1620" i="1" s="1"/>
  <c r="H1608" i="1"/>
  <c r="J1608" i="1" s="1"/>
  <c r="H1596" i="1"/>
  <c r="J1596" i="1" s="1"/>
  <c r="H1584" i="1"/>
  <c r="J1584" i="1" s="1"/>
  <c r="H1572" i="1"/>
  <c r="J1572" i="1" s="1"/>
  <c r="H1560" i="1"/>
  <c r="J1560" i="1" s="1"/>
  <c r="H1548" i="1"/>
  <c r="J1548" i="1" s="1"/>
  <c r="H1536" i="1"/>
  <c r="J1536" i="1" s="1"/>
  <c r="H1524" i="1"/>
  <c r="J1524" i="1" s="1"/>
  <c r="H1512" i="1"/>
  <c r="J1512" i="1" s="1"/>
  <c r="H1500" i="1"/>
  <c r="J1500" i="1" s="1"/>
  <c r="H1488" i="1"/>
  <c r="J1488" i="1" s="1"/>
  <c r="H1476" i="1"/>
  <c r="J1476" i="1" s="1"/>
  <c r="H1464" i="1"/>
  <c r="J1464" i="1" s="1"/>
  <c r="H1452" i="1"/>
  <c r="J1452" i="1" s="1"/>
  <c r="H1440" i="1"/>
  <c r="J1440" i="1" s="1"/>
  <c r="H1428" i="1"/>
  <c r="J1428" i="1" s="1"/>
  <c r="H1416" i="1"/>
  <c r="J1416" i="1" s="1"/>
  <c r="H1404" i="1"/>
  <c r="J1404" i="1" s="1"/>
  <c r="H1392" i="1"/>
  <c r="J1392" i="1" s="1"/>
  <c r="H1380" i="1"/>
  <c r="J1380" i="1" s="1"/>
  <c r="H1631" i="1"/>
  <c r="J1631" i="1" s="1"/>
  <c r="H1619" i="1"/>
  <c r="J1619" i="1" s="1"/>
  <c r="H1607" i="1"/>
  <c r="J1607" i="1" s="1"/>
  <c r="H1595" i="1"/>
  <c r="J1595" i="1" s="1"/>
  <c r="H1583" i="1"/>
  <c r="J1583" i="1" s="1"/>
  <c r="H1571" i="1"/>
  <c r="J1571" i="1" s="1"/>
  <c r="H1559" i="1"/>
  <c r="J1559" i="1" s="1"/>
  <c r="H1547" i="1"/>
  <c r="J1547" i="1" s="1"/>
  <c r="H1535" i="1"/>
  <c r="J1535" i="1" s="1"/>
  <c r="H1523" i="1"/>
  <c r="J1523" i="1" s="1"/>
  <c r="H1511" i="1"/>
  <c r="J1511" i="1" s="1"/>
  <c r="H1499" i="1"/>
  <c r="J1499" i="1" s="1"/>
  <c r="H1487" i="1"/>
  <c r="J1487" i="1" s="1"/>
  <c r="H1475" i="1"/>
  <c r="J1475" i="1" s="1"/>
  <c r="H1463" i="1"/>
  <c r="J1463" i="1" s="1"/>
  <c r="H1451" i="1"/>
  <c r="J1451" i="1" s="1"/>
  <c r="H1439" i="1"/>
  <c r="J1439" i="1" s="1"/>
  <c r="H1427" i="1"/>
  <c r="J1427" i="1" s="1"/>
  <c r="H1415" i="1"/>
  <c r="J1415" i="1" s="1"/>
  <c r="H1403" i="1"/>
  <c r="J1403" i="1" s="1"/>
  <c r="H1391" i="1"/>
  <c r="J1391" i="1" s="1"/>
  <c r="H1379" i="1"/>
  <c r="J1379" i="1" s="1"/>
  <c r="H1630" i="1"/>
  <c r="J1630" i="1" s="1"/>
  <c r="H1618" i="1"/>
  <c r="J1618" i="1" s="1"/>
  <c r="H1606" i="1"/>
  <c r="J1606" i="1" s="1"/>
  <c r="H1594" i="1"/>
  <c r="J1594" i="1" s="1"/>
  <c r="H1582" i="1"/>
  <c r="J1582" i="1" s="1"/>
  <c r="H1570" i="1"/>
  <c r="J1570" i="1" s="1"/>
  <c r="H1558" i="1"/>
  <c r="J1558" i="1" s="1"/>
  <c r="H1546" i="1"/>
  <c r="J1546" i="1" s="1"/>
  <c r="H1534" i="1"/>
  <c r="J1534" i="1" s="1"/>
  <c r="H1522" i="1"/>
  <c r="J1522" i="1" s="1"/>
  <c r="H1510" i="1"/>
  <c r="J1510" i="1" s="1"/>
  <c r="H1498" i="1"/>
  <c r="J1498" i="1" s="1"/>
  <c r="H1486" i="1"/>
  <c r="J1486" i="1" s="1"/>
  <c r="H1474" i="1"/>
  <c r="J1474" i="1" s="1"/>
  <c r="H1462" i="1"/>
  <c r="J1462" i="1" s="1"/>
  <c r="H1450" i="1"/>
  <c r="J1450" i="1" s="1"/>
  <c r="H1438" i="1"/>
  <c r="J1438" i="1" s="1"/>
  <c r="H1426" i="1"/>
  <c r="J1426" i="1" s="1"/>
  <c r="H1414" i="1"/>
  <c r="J1414" i="1" s="1"/>
  <c r="H1402" i="1"/>
  <c r="J1402" i="1" s="1"/>
  <c r="H1390" i="1"/>
  <c r="J1390" i="1" s="1"/>
  <c r="H1378" i="1"/>
  <c r="J1378" i="1" s="1"/>
  <c r="H1629" i="1"/>
  <c r="J1629" i="1" s="1"/>
  <c r="H1617" i="1"/>
  <c r="J1617" i="1" s="1"/>
  <c r="H1605" i="1"/>
  <c r="J1605" i="1" s="1"/>
  <c r="H1593" i="1"/>
  <c r="J1593" i="1" s="1"/>
  <c r="H1581" i="1"/>
  <c r="J1581" i="1" s="1"/>
  <c r="H1569" i="1"/>
  <c r="J1569" i="1" s="1"/>
  <c r="H1557" i="1"/>
  <c r="J1557" i="1" s="1"/>
  <c r="H1545" i="1"/>
  <c r="J1545" i="1" s="1"/>
  <c r="H1533" i="1"/>
  <c r="J1533" i="1" s="1"/>
  <c r="H1521" i="1"/>
  <c r="J1521" i="1" s="1"/>
  <c r="H1509" i="1"/>
  <c r="J1509" i="1" s="1"/>
  <c r="H1497" i="1"/>
  <c r="J1497" i="1" s="1"/>
  <c r="H1485" i="1"/>
  <c r="J1485" i="1" s="1"/>
  <c r="H1473" i="1"/>
  <c r="J1473" i="1" s="1"/>
  <c r="H1461" i="1"/>
  <c r="J1461" i="1" s="1"/>
  <c r="H1449" i="1"/>
  <c r="J1449" i="1" s="1"/>
  <c r="H1437" i="1"/>
  <c r="J1437" i="1" s="1"/>
  <c r="H1425" i="1"/>
  <c r="J1425" i="1" s="1"/>
  <c r="H1413" i="1"/>
  <c r="J1413" i="1" s="1"/>
  <c r="H1401" i="1"/>
  <c r="J1401" i="1" s="1"/>
  <c r="H1389" i="1"/>
  <c r="J1389" i="1" s="1"/>
  <c r="H1377" i="1"/>
  <c r="J1377" i="1" s="1"/>
  <c r="H1628" i="1"/>
  <c r="J1628" i="1" s="1"/>
  <c r="H1616" i="1"/>
  <c r="J1616" i="1" s="1"/>
  <c r="H1604" i="1"/>
  <c r="J1604" i="1" s="1"/>
  <c r="H1592" i="1"/>
  <c r="J1592" i="1" s="1"/>
  <c r="H1580" i="1"/>
  <c r="J1580" i="1" s="1"/>
  <c r="H1568" i="1"/>
  <c r="J1568" i="1" s="1"/>
  <c r="H1556" i="1"/>
  <c r="J1556" i="1" s="1"/>
  <c r="H1544" i="1"/>
  <c r="J1544" i="1" s="1"/>
  <c r="H1532" i="1"/>
  <c r="J1532" i="1" s="1"/>
  <c r="H1520" i="1"/>
  <c r="J1520" i="1" s="1"/>
  <c r="H1508" i="1"/>
  <c r="J1508" i="1" s="1"/>
  <c r="H1496" i="1"/>
  <c r="J1496" i="1" s="1"/>
  <c r="H1484" i="1"/>
  <c r="J1484" i="1" s="1"/>
  <c r="H1472" i="1"/>
  <c r="J1472" i="1" s="1"/>
  <c r="H1460" i="1"/>
  <c r="J1460" i="1" s="1"/>
  <c r="H1448" i="1"/>
  <c r="J1448" i="1" s="1"/>
  <c r="H1436" i="1"/>
  <c r="J1436" i="1" s="1"/>
  <c r="H1424" i="1"/>
  <c r="J1424" i="1" s="1"/>
  <c r="H1412" i="1"/>
  <c r="J1412" i="1" s="1"/>
  <c r="H1400" i="1"/>
  <c r="J1400" i="1" s="1"/>
  <c r="H1388" i="1"/>
  <c r="J1388" i="1" s="1"/>
  <c r="H1376" i="1"/>
  <c r="J1376" i="1" s="1"/>
  <c r="H4" i="1"/>
  <c r="J4" i="1" s="1"/>
  <c r="H5" i="1"/>
  <c r="J5" i="1" s="1"/>
  <c r="H3" i="1"/>
  <c r="J3" i="1" s="1"/>
  <c r="H6" i="1"/>
  <c r="J6" i="1" s="1"/>
  <c r="H7" i="1"/>
  <c r="J7" i="1" s="1"/>
  <c r="H8" i="1"/>
  <c r="J8" i="1" s="1"/>
  <c r="H19" i="1"/>
  <c r="J19" i="1" s="1"/>
  <c r="H18" i="1"/>
  <c r="J18" i="1" s="1"/>
  <c r="H17" i="1"/>
  <c r="J17" i="1" s="1"/>
  <c r="H16" i="1"/>
  <c r="J16" i="1" s="1"/>
  <c r="H15" i="1"/>
  <c r="J15" i="1" s="1"/>
  <c r="H13" i="1"/>
  <c r="J13" i="1" s="1"/>
  <c r="H12" i="1"/>
  <c r="J12" i="1" s="1"/>
  <c r="H11" i="1"/>
  <c r="J11" i="1" s="1"/>
  <c r="H10" i="1"/>
  <c r="J10" i="1" s="1"/>
  <c r="H9" i="1"/>
  <c r="J9" i="1" s="1"/>
  <c r="H14" i="1"/>
  <c r="J14" i="1" s="1"/>
  <c r="H20" i="1"/>
  <c r="J20" i="1" s="1"/>
  <c r="F588" i="27"/>
  <c r="F587" i="27"/>
  <c r="F586" i="27"/>
  <c r="F585" i="27"/>
  <c r="F584" i="27"/>
  <c r="F583" i="27"/>
  <c r="F582" i="27"/>
  <c r="F581" i="27"/>
  <c r="F580" i="27"/>
  <c r="F579" i="27"/>
  <c r="F578" i="27"/>
  <c r="F577" i="27"/>
  <c r="F576" i="27"/>
  <c r="F575" i="27"/>
  <c r="F574" i="27"/>
  <c r="F573" i="27"/>
  <c r="F572" i="27"/>
  <c r="F571" i="27"/>
  <c r="F570" i="27"/>
  <c r="F569" i="27"/>
  <c r="F568" i="27"/>
  <c r="F567" i="27"/>
  <c r="F566" i="27"/>
  <c r="F565" i="27"/>
  <c r="F564" i="27"/>
  <c r="F563" i="27"/>
  <c r="F562" i="27"/>
  <c r="F561" i="27"/>
  <c r="F560" i="27"/>
  <c r="F559" i="27"/>
  <c r="F558" i="27"/>
  <c r="F557" i="27"/>
  <c r="F556" i="27"/>
  <c r="F555" i="27"/>
  <c r="F554" i="27"/>
  <c r="F553" i="27"/>
  <c r="F552" i="27"/>
  <c r="F551" i="27"/>
  <c r="F550" i="27"/>
  <c r="F549" i="27"/>
  <c r="F548" i="27"/>
  <c r="F547" i="27"/>
  <c r="F546" i="27"/>
  <c r="F545" i="27"/>
  <c r="F544" i="27"/>
  <c r="F543" i="27"/>
  <c r="F542" i="27"/>
  <c r="F541" i="27"/>
  <c r="F540" i="27"/>
  <c r="F539" i="27"/>
  <c r="F538" i="27"/>
  <c r="F537" i="27"/>
  <c r="F536" i="27"/>
  <c r="F535" i="27"/>
  <c r="F534" i="27"/>
  <c r="F533" i="27"/>
  <c r="F532" i="27"/>
  <c r="F531" i="27"/>
  <c r="F530" i="27"/>
  <c r="F529" i="27"/>
  <c r="F528" i="27"/>
  <c r="F527" i="27"/>
  <c r="F526" i="27"/>
  <c r="F525" i="27"/>
  <c r="F524" i="27"/>
  <c r="F523" i="27"/>
  <c r="F522" i="27"/>
  <c r="F521" i="27"/>
  <c r="F520" i="27"/>
  <c r="F519" i="27"/>
  <c r="F518" i="27"/>
  <c r="F517" i="27"/>
  <c r="F516" i="27"/>
  <c r="F515" i="27"/>
  <c r="F514" i="27"/>
  <c r="F513" i="27"/>
  <c r="F512" i="27"/>
  <c r="F511" i="27"/>
  <c r="F510" i="27"/>
  <c r="F509" i="27"/>
  <c r="F508" i="27"/>
  <c r="F507" i="27"/>
  <c r="F506" i="27"/>
  <c r="F505" i="27"/>
  <c r="F504" i="27"/>
  <c r="F503" i="27"/>
  <c r="F502" i="27"/>
  <c r="F501" i="27"/>
  <c r="F500" i="27"/>
  <c r="F499" i="27"/>
  <c r="F498" i="27"/>
  <c r="F497" i="27"/>
  <c r="F496" i="27"/>
  <c r="F495" i="27"/>
  <c r="F494" i="27"/>
  <c r="F493" i="27"/>
  <c r="F492" i="27"/>
  <c r="F491" i="27"/>
  <c r="F490" i="27"/>
  <c r="F489" i="27"/>
  <c r="F488" i="27"/>
  <c r="F487" i="27"/>
  <c r="F486" i="27"/>
  <c r="F485" i="27"/>
  <c r="F484" i="27"/>
  <c r="F483" i="27"/>
  <c r="F482" i="27"/>
  <c r="F481" i="27"/>
  <c r="F480" i="27"/>
  <c r="F479" i="27"/>
  <c r="F478" i="27"/>
  <c r="F477" i="27"/>
  <c r="F476" i="27"/>
  <c r="F475" i="27"/>
  <c r="F474" i="27"/>
  <c r="F473" i="27"/>
  <c r="F472" i="27"/>
  <c r="F471" i="27"/>
  <c r="F470" i="27"/>
  <c r="F469" i="27"/>
  <c r="F468" i="27"/>
  <c r="F467" i="27"/>
  <c r="F466" i="27"/>
  <c r="F465" i="27"/>
  <c r="F464" i="27"/>
  <c r="F463" i="27"/>
  <c r="F462" i="27"/>
  <c r="F461" i="27"/>
  <c r="F460" i="27"/>
  <c r="F459" i="27"/>
  <c r="F458" i="27"/>
  <c r="F457" i="27"/>
  <c r="F456" i="27"/>
  <c r="F455" i="27"/>
  <c r="F454" i="27"/>
  <c r="F453" i="27"/>
  <c r="F452" i="27"/>
  <c r="F451" i="27"/>
  <c r="F450" i="27"/>
  <c r="F449" i="27"/>
  <c r="F448" i="27"/>
  <c r="F447" i="27"/>
  <c r="F446" i="27"/>
  <c r="F445" i="27"/>
  <c r="F444" i="27"/>
  <c r="F443" i="27"/>
  <c r="F442" i="27"/>
  <c r="F441" i="27"/>
  <c r="F440" i="27"/>
  <c r="F439" i="27"/>
  <c r="F438" i="27"/>
  <c r="F437" i="27"/>
  <c r="F436" i="27"/>
  <c r="F435" i="27"/>
  <c r="F434" i="27"/>
  <c r="F433" i="27"/>
  <c r="F432" i="27"/>
  <c r="F431" i="27"/>
  <c r="F430" i="27"/>
  <c r="F429" i="27"/>
  <c r="F428" i="27"/>
  <c r="F427" i="27"/>
  <c r="F426" i="27"/>
  <c r="F425" i="27"/>
  <c r="F424" i="27"/>
  <c r="F423" i="27"/>
  <c r="F422" i="27"/>
  <c r="F421" i="27"/>
  <c r="F420" i="27"/>
  <c r="F419" i="27"/>
  <c r="F418" i="27"/>
  <c r="F417" i="27"/>
  <c r="F416" i="27"/>
  <c r="F415" i="27"/>
  <c r="F414" i="27"/>
  <c r="F413" i="27"/>
  <c r="F412" i="27"/>
  <c r="F411" i="27"/>
  <c r="F410" i="27"/>
  <c r="F409" i="27"/>
  <c r="F408" i="27"/>
  <c r="F407" i="27"/>
  <c r="F406" i="27"/>
  <c r="F405" i="27"/>
  <c r="F404" i="27"/>
  <c r="F403" i="27"/>
  <c r="F402" i="27"/>
  <c r="F401" i="27"/>
  <c r="F400" i="27"/>
  <c r="F399" i="27"/>
  <c r="F398" i="27"/>
  <c r="F397" i="27"/>
  <c r="F396" i="27"/>
  <c r="F395" i="27"/>
  <c r="F394" i="27"/>
  <c r="F393" i="27"/>
  <c r="F392" i="27"/>
  <c r="F391" i="27"/>
  <c r="F390" i="27"/>
  <c r="F389" i="27"/>
  <c r="F388" i="27"/>
  <c r="F387" i="27"/>
  <c r="F386" i="27"/>
  <c r="F385" i="27"/>
  <c r="F384" i="27"/>
  <c r="F383" i="27"/>
  <c r="F382" i="27"/>
  <c r="F381" i="27"/>
  <c r="F380" i="27"/>
  <c r="F379" i="27"/>
  <c r="F378" i="27"/>
  <c r="F377" i="27"/>
  <c r="F376" i="27"/>
  <c r="F375" i="27"/>
  <c r="F374" i="27"/>
  <c r="F373" i="27"/>
  <c r="F372" i="27"/>
  <c r="F371" i="27"/>
  <c r="F370" i="27"/>
  <c r="F369" i="27"/>
  <c r="F368" i="27"/>
  <c r="F367" i="27"/>
  <c r="F366" i="27"/>
  <c r="F365" i="27"/>
  <c r="F364" i="27"/>
  <c r="F363" i="27"/>
  <c r="F362" i="27"/>
  <c r="F361" i="27"/>
  <c r="F360" i="27"/>
  <c r="F359" i="27"/>
  <c r="F358" i="27"/>
  <c r="F357" i="27"/>
  <c r="F356" i="27"/>
  <c r="F355" i="27"/>
  <c r="F354" i="27"/>
  <c r="F353" i="27"/>
  <c r="F352" i="27"/>
  <c r="F351" i="27"/>
  <c r="F350" i="27"/>
  <c r="F349" i="27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F290" i="27"/>
  <c r="F289" i="27"/>
  <c r="F288" i="27"/>
  <c r="F287" i="27"/>
  <c r="F286" i="27"/>
  <c r="F285" i="27"/>
  <c r="F284" i="27"/>
  <c r="F283" i="27"/>
  <c r="F282" i="27"/>
  <c r="F281" i="27"/>
  <c r="F280" i="27"/>
  <c r="F279" i="27"/>
  <c r="F278" i="27"/>
  <c r="F277" i="27"/>
  <c r="F276" i="27"/>
  <c r="F275" i="27"/>
  <c r="F274" i="27"/>
  <c r="F273" i="27"/>
  <c r="F272" i="27"/>
  <c r="F271" i="27"/>
  <c r="F270" i="27"/>
  <c r="F269" i="27"/>
  <c r="F268" i="27"/>
  <c r="F267" i="27"/>
  <c r="F266" i="27"/>
  <c r="F265" i="27"/>
  <c r="F264" i="27"/>
  <c r="F263" i="27"/>
  <c r="F262" i="27"/>
  <c r="F261" i="27"/>
  <c r="F260" i="27"/>
  <c r="F259" i="27"/>
  <c r="F258" i="27"/>
  <c r="F257" i="27"/>
  <c r="F256" i="27"/>
  <c r="F255" i="27"/>
  <c r="F254" i="27"/>
  <c r="F253" i="27"/>
  <c r="F252" i="27"/>
  <c r="F251" i="27"/>
  <c r="F250" i="27"/>
  <c r="F249" i="27"/>
  <c r="F248" i="27"/>
  <c r="F247" i="27"/>
  <c r="F246" i="27"/>
  <c r="F245" i="27"/>
  <c r="F244" i="27"/>
  <c r="F243" i="27"/>
  <c r="F242" i="27"/>
  <c r="F241" i="27"/>
  <c r="F240" i="27"/>
  <c r="F239" i="27"/>
  <c r="F238" i="27"/>
  <c r="F237" i="27"/>
  <c r="F236" i="27"/>
  <c r="F235" i="27"/>
  <c r="F234" i="27"/>
  <c r="F233" i="27"/>
  <c r="F232" i="27"/>
  <c r="F231" i="27"/>
  <c r="F230" i="27"/>
  <c r="F229" i="27"/>
  <c r="F228" i="27"/>
  <c r="F227" i="27"/>
  <c r="F226" i="27"/>
  <c r="F225" i="27"/>
  <c r="F224" i="27"/>
  <c r="F223" i="27"/>
  <c r="F222" i="27"/>
  <c r="F221" i="27"/>
  <c r="F220" i="27"/>
  <c r="F219" i="27"/>
  <c r="F218" i="27"/>
  <c r="F217" i="27"/>
  <c r="F216" i="27"/>
  <c r="F215" i="27"/>
  <c r="F214" i="27"/>
  <c r="F213" i="27"/>
  <c r="F212" i="27"/>
  <c r="F211" i="27"/>
  <c r="F210" i="27"/>
  <c r="F209" i="27"/>
  <c r="F208" i="27"/>
  <c r="F207" i="27"/>
  <c r="F206" i="27"/>
  <c r="F205" i="27"/>
  <c r="F204" i="27"/>
  <c r="F203" i="27"/>
  <c r="F202" i="27"/>
  <c r="F201" i="27"/>
  <c r="F200" i="27"/>
  <c r="F199" i="27"/>
  <c r="F198" i="27"/>
  <c r="F197" i="27"/>
  <c r="F196" i="27"/>
  <c r="F195" i="27"/>
  <c r="F194" i="27"/>
  <c r="F193" i="27"/>
  <c r="F192" i="27"/>
  <c r="F191" i="27"/>
  <c r="F190" i="27"/>
  <c r="F189" i="27"/>
  <c r="F188" i="27"/>
  <c r="F187" i="27"/>
  <c r="F186" i="27"/>
  <c r="F185" i="27"/>
  <c r="F184" i="27"/>
  <c r="F183" i="27"/>
  <c r="F182" i="27"/>
  <c r="F181" i="27"/>
  <c r="F180" i="27"/>
  <c r="F179" i="27"/>
  <c r="F178" i="27"/>
  <c r="F177" i="27"/>
  <c r="F176" i="27"/>
  <c r="F175" i="27"/>
  <c r="F174" i="27"/>
  <c r="F173" i="27"/>
  <c r="F172" i="27"/>
  <c r="F171" i="27"/>
  <c r="F170" i="27"/>
  <c r="F169" i="27"/>
  <c r="F168" i="27"/>
  <c r="F167" i="27"/>
  <c r="F166" i="27"/>
  <c r="F165" i="27"/>
  <c r="F164" i="27"/>
  <c r="F163" i="27"/>
  <c r="F162" i="27"/>
  <c r="F161" i="27"/>
  <c r="F160" i="27"/>
  <c r="F159" i="27"/>
  <c r="F158" i="27"/>
  <c r="F157" i="27"/>
  <c r="F156" i="27"/>
  <c r="F155" i="27"/>
  <c r="F154" i="27"/>
  <c r="F153" i="27"/>
  <c r="F152" i="27"/>
  <c r="F151" i="27"/>
  <c r="F150" i="27"/>
  <c r="F149" i="27"/>
  <c r="F148" i="27"/>
  <c r="F147" i="27"/>
  <c r="F146" i="27"/>
  <c r="F145" i="27"/>
  <c r="F144" i="27"/>
  <c r="F143" i="27"/>
  <c r="F142" i="27"/>
  <c r="F141" i="27"/>
  <c r="F140" i="27"/>
  <c r="F139" i="27"/>
  <c r="F138" i="27"/>
  <c r="F137" i="27"/>
  <c r="F136" i="27"/>
  <c r="F135" i="27"/>
  <c r="F134" i="27"/>
  <c r="F133" i="27"/>
  <c r="F132" i="27"/>
  <c r="F131" i="27"/>
  <c r="F130" i="27"/>
  <c r="F129" i="27"/>
  <c r="F128" i="27"/>
  <c r="F127" i="27"/>
  <c r="F126" i="27"/>
  <c r="F125" i="27"/>
  <c r="F124" i="27"/>
  <c r="F123" i="27"/>
  <c r="F122" i="27"/>
  <c r="F121" i="27"/>
  <c r="F120" i="27"/>
  <c r="F119" i="27"/>
  <c r="F118" i="27"/>
  <c r="F117" i="27"/>
  <c r="F116" i="27"/>
  <c r="F115" i="27"/>
  <c r="F114" i="27"/>
  <c r="F113" i="27"/>
  <c r="F112" i="27"/>
  <c r="F111" i="27"/>
  <c r="F110" i="27"/>
  <c r="F109" i="27"/>
  <c r="F108" i="27"/>
  <c r="F107" i="27"/>
  <c r="F106" i="27"/>
  <c r="F105" i="27"/>
  <c r="F104" i="27"/>
  <c r="F103" i="27"/>
  <c r="F102" i="27"/>
  <c r="F101" i="27"/>
  <c r="F100" i="27"/>
  <c r="F99" i="27"/>
  <c r="F98" i="27"/>
  <c r="F97" i="27"/>
  <c r="F96" i="27"/>
  <c r="F95" i="27"/>
  <c r="F94" i="27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K23" i="27"/>
  <c r="J23" i="27"/>
  <c r="I23" i="27"/>
  <c r="H23" i="27"/>
  <c r="G23" i="27"/>
  <c r="F23" i="27"/>
  <c r="K22" i="27"/>
  <c r="J22" i="27"/>
  <c r="I22" i="27"/>
  <c r="H22" i="27"/>
  <c r="G22" i="27"/>
  <c r="F22" i="27"/>
  <c r="K21" i="27"/>
  <c r="J21" i="27"/>
  <c r="I21" i="27"/>
  <c r="H21" i="27"/>
  <c r="G21" i="27"/>
  <c r="F21" i="27"/>
  <c r="K20" i="27"/>
  <c r="J20" i="27"/>
  <c r="I20" i="27"/>
  <c r="H20" i="27"/>
  <c r="G20" i="27"/>
  <c r="F20" i="27"/>
  <c r="K19" i="27"/>
  <c r="J19" i="27"/>
  <c r="I19" i="27"/>
  <c r="H19" i="27"/>
  <c r="G19" i="27"/>
  <c r="F19" i="27"/>
  <c r="K18" i="27"/>
  <c r="J18" i="27"/>
  <c r="I18" i="27"/>
  <c r="H18" i="27"/>
  <c r="G18" i="27"/>
  <c r="F18" i="27"/>
  <c r="K17" i="27"/>
  <c r="J17" i="27"/>
  <c r="I17" i="27"/>
  <c r="H17" i="27"/>
  <c r="F17" i="27"/>
  <c r="F16" i="27"/>
  <c r="F15" i="27"/>
  <c r="F14" i="27"/>
  <c r="H13" i="27"/>
  <c r="F13" i="27"/>
  <c r="H12" i="27"/>
  <c r="F12" i="27"/>
  <c r="H11" i="27"/>
  <c r="F11" i="27"/>
  <c r="F10" i="27"/>
  <c r="F9" i="27"/>
  <c r="L8" i="27"/>
  <c r="F8" i="27"/>
  <c r="L7" i="27"/>
  <c r="F7" i="27"/>
  <c r="F6" i="27"/>
  <c r="F5" i="27"/>
  <c r="F4" i="27"/>
  <c r="H3" i="27"/>
  <c r="F3" i="27"/>
  <c r="H2" i="27"/>
  <c r="F2" i="27"/>
  <c r="F859" i="31"/>
  <c r="F858" i="31"/>
  <c r="F857" i="31"/>
  <c r="F856" i="31"/>
  <c r="F855" i="31"/>
  <c r="F854" i="31"/>
  <c r="F853" i="31"/>
  <c r="F852" i="31"/>
  <c r="F851" i="31"/>
  <c r="F850" i="31"/>
  <c r="F849" i="31"/>
  <c r="F848" i="31"/>
  <c r="F847" i="31"/>
  <c r="F846" i="31"/>
  <c r="F845" i="31"/>
  <c r="F844" i="31"/>
  <c r="F843" i="31"/>
  <c r="F842" i="31"/>
  <c r="F841" i="31"/>
  <c r="F840" i="31"/>
  <c r="F839" i="31"/>
  <c r="F838" i="31"/>
  <c r="F837" i="31"/>
  <c r="F836" i="31"/>
  <c r="F835" i="31"/>
  <c r="F834" i="31"/>
  <c r="F833" i="31"/>
  <c r="F832" i="31"/>
  <c r="F831" i="31"/>
  <c r="F830" i="31"/>
  <c r="F829" i="31"/>
  <c r="F828" i="31"/>
  <c r="F827" i="31"/>
  <c r="F826" i="31"/>
  <c r="F825" i="31"/>
  <c r="F824" i="31"/>
  <c r="F823" i="31"/>
  <c r="F822" i="31"/>
  <c r="F821" i="31"/>
  <c r="F820" i="31"/>
  <c r="F819" i="31"/>
  <c r="F818" i="31"/>
  <c r="F817" i="31"/>
  <c r="F816" i="31"/>
  <c r="F815" i="31"/>
  <c r="F814" i="31"/>
  <c r="F813" i="31"/>
  <c r="F812" i="31"/>
  <c r="F811" i="31"/>
  <c r="F810" i="31"/>
  <c r="F809" i="31"/>
  <c r="F808" i="31"/>
  <c r="F807" i="31"/>
  <c r="F806" i="31"/>
  <c r="F805" i="31"/>
  <c r="F804" i="31"/>
  <c r="F803" i="31"/>
  <c r="F802" i="31"/>
  <c r="F801" i="31"/>
  <c r="F800" i="31"/>
  <c r="F799" i="31"/>
  <c r="F798" i="31"/>
  <c r="F797" i="31"/>
  <c r="F796" i="31"/>
  <c r="F795" i="31"/>
  <c r="F794" i="31"/>
  <c r="F793" i="31"/>
  <c r="F792" i="31"/>
  <c r="F791" i="31"/>
  <c r="F790" i="31"/>
  <c r="F789" i="31"/>
  <c r="F788" i="31"/>
  <c r="F787" i="31"/>
  <c r="F786" i="31"/>
  <c r="F785" i="31"/>
  <c r="F784" i="31"/>
  <c r="F783" i="31"/>
  <c r="F782" i="31"/>
  <c r="F781" i="31"/>
  <c r="F780" i="31"/>
  <c r="F779" i="31"/>
  <c r="F778" i="31"/>
  <c r="F777" i="31"/>
  <c r="F776" i="31"/>
  <c r="F775" i="31"/>
  <c r="F774" i="31"/>
  <c r="F773" i="31"/>
  <c r="F772" i="31"/>
  <c r="F771" i="31"/>
  <c r="F770" i="31"/>
  <c r="F769" i="31"/>
  <c r="F768" i="31"/>
  <c r="F767" i="31"/>
  <c r="F766" i="31"/>
  <c r="F765" i="31"/>
  <c r="F764" i="31"/>
  <c r="F763" i="31"/>
  <c r="F762" i="31"/>
  <c r="F761" i="31"/>
  <c r="F760" i="31"/>
  <c r="F759" i="31"/>
  <c r="F758" i="31"/>
  <c r="F757" i="31"/>
  <c r="F756" i="31"/>
  <c r="F755" i="31"/>
  <c r="F754" i="31"/>
  <c r="F753" i="31"/>
  <c r="F752" i="31"/>
  <c r="F751" i="31"/>
  <c r="F750" i="31"/>
  <c r="F749" i="31"/>
  <c r="F748" i="31"/>
  <c r="F747" i="31"/>
  <c r="F746" i="31"/>
  <c r="F745" i="31"/>
  <c r="F744" i="31"/>
  <c r="F743" i="31"/>
  <c r="F742" i="31"/>
  <c r="F741" i="31"/>
  <c r="F740" i="31"/>
  <c r="F739" i="31"/>
  <c r="F738" i="31"/>
  <c r="F737" i="31"/>
  <c r="F736" i="31"/>
  <c r="F735" i="31"/>
  <c r="F734" i="31"/>
  <c r="F733" i="31"/>
  <c r="F732" i="31"/>
  <c r="F731" i="31"/>
  <c r="F730" i="31"/>
  <c r="F729" i="31"/>
  <c r="F728" i="31"/>
  <c r="F727" i="31"/>
  <c r="F726" i="31"/>
  <c r="F725" i="31"/>
  <c r="F724" i="31"/>
  <c r="F723" i="31"/>
  <c r="F722" i="31"/>
  <c r="F721" i="31"/>
  <c r="F720" i="31"/>
  <c r="F719" i="31"/>
  <c r="F718" i="31"/>
  <c r="F717" i="31"/>
  <c r="F716" i="31"/>
  <c r="F715" i="31"/>
  <c r="F714" i="31"/>
  <c r="F713" i="31"/>
  <c r="F712" i="31"/>
  <c r="F711" i="31"/>
  <c r="F710" i="31"/>
  <c r="F709" i="31"/>
  <c r="F708" i="31"/>
  <c r="F707" i="31"/>
  <c r="F706" i="31"/>
  <c r="F705" i="31"/>
  <c r="F704" i="31"/>
  <c r="F703" i="31"/>
  <c r="F702" i="31"/>
  <c r="F701" i="31"/>
  <c r="F700" i="31"/>
  <c r="F699" i="31"/>
  <c r="F698" i="31"/>
  <c r="F697" i="31"/>
  <c r="F696" i="31"/>
  <c r="F695" i="31"/>
  <c r="F694" i="31"/>
  <c r="F693" i="31"/>
  <c r="F692" i="31"/>
  <c r="F691" i="31"/>
  <c r="F690" i="31"/>
  <c r="F689" i="31"/>
  <c r="F688" i="31"/>
  <c r="F687" i="31"/>
  <c r="F686" i="31"/>
  <c r="F685" i="31"/>
  <c r="F684" i="31"/>
  <c r="F683" i="31"/>
  <c r="F682" i="31"/>
  <c r="F681" i="31"/>
  <c r="F680" i="31"/>
  <c r="F679" i="31"/>
  <c r="F678" i="31"/>
  <c r="F677" i="31"/>
  <c r="F676" i="31"/>
  <c r="F675" i="31"/>
  <c r="F674" i="31"/>
  <c r="F673" i="31"/>
  <c r="F672" i="31"/>
  <c r="F671" i="31"/>
  <c r="F670" i="31"/>
  <c r="F669" i="31"/>
  <c r="F668" i="31"/>
  <c r="F667" i="31"/>
  <c r="F666" i="31"/>
  <c r="F665" i="31"/>
  <c r="F664" i="31"/>
  <c r="F663" i="31"/>
  <c r="F662" i="31"/>
  <c r="F661" i="31"/>
  <c r="F660" i="31"/>
  <c r="F659" i="31"/>
  <c r="F658" i="31"/>
  <c r="F657" i="31"/>
  <c r="F656" i="31"/>
  <c r="F655" i="31"/>
  <c r="F654" i="31"/>
  <c r="F653" i="31"/>
  <c r="F652" i="31"/>
  <c r="F651" i="31"/>
  <c r="F650" i="31"/>
  <c r="F649" i="31"/>
  <c r="F648" i="31"/>
  <c r="F647" i="31"/>
  <c r="F646" i="31"/>
  <c r="F645" i="31"/>
  <c r="F644" i="31"/>
  <c r="F643" i="31"/>
  <c r="F642" i="31"/>
  <c r="F641" i="31"/>
  <c r="F640" i="31"/>
  <c r="F639" i="31"/>
  <c r="F638" i="31"/>
  <c r="F637" i="31"/>
  <c r="F636" i="31"/>
  <c r="F635" i="31"/>
  <c r="F634" i="31"/>
  <c r="F633" i="31"/>
  <c r="F632" i="31"/>
  <c r="F631" i="31"/>
  <c r="F630" i="31"/>
  <c r="F629" i="31"/>
  <c r="F628" i="31"/>
  <c r="F627" i="31"/>
  <c r="F626" i="31"/>
  <c r="F625" i="31"/>
  <c r="F624" i="31"/>
  <c r="F623" i="31"/>
  <c r="F622" i="31"/>
  <c r="F621" i="31"/>
  <c r="F620" i="31"/>
  <c r="F619" i="31"/>
  <c r="F618" i="31"/>
  <c r="F617" i="31"/>
  <c r="F616" i="31"/>
  <c r="F615" i="31"/>
  <c r="F614" i="31"/>
  <c r="F613" i="31"/>
  <c r="F612" i="31"/>
  <c r="F611" i="31"/>
  <c r="F610" i="31"/>
  <c r="F609" i="31"/>
  <c r="F608" i="31"/>
  <c r="F607" i="31"/>
  <c r="F606" i="31"/>
  <c r="F605" i="31"/>
  <c r="F604" i="31"/>
  <c r="F603" i="31"/>
  <c r="F602" i="31"/>
  <c r="F601" i="31"/>
  <c r="F600" i="31"/>
  <c r="F599" i="31"/>
  <c r="F598" i="31"/>
  <c r="F597" i="31"/>
  <c r="F596" i="31"/>
  <c r="F595" i="31"/>
  <c r="F594" i="31"/>
  <c r="F593" i="31"/>
  <c r="F592" i="31"/>
  <c r="F591" i="31"/>
  <c r="F590" i="31"/>
  <c r="F589" i="31"/>
  <c r="F588" i="31"/>
  <c r="F587" i="31"/>
  <c r="F586" i="31"/>
  <c r="F585" i="31"/>
  <c r="F584" i="31"/>
  <c r="F583" i="31"/>
  <c r="F582" i="31"/>
  <c r="F581" i="31"/>
  <c r="F580" i="31"/>
  <c r="F579" i="31"/>
  <c r="F578" i="31"/>
  <c r="F577" i="31"/>
  <c r="F576" i="31"/>
  <c r="F575" i="31"/>
  <c r="F574" i="31"/>
  <c r="F573" i="31"/>
  <c r="F572" i="31"/>
  <c r="F571" i="31"/>
  <c r="F570" i="31"/>
  <c r="F569" i="31"/>
  <c r="F568" i="31"/>
  <c r="F567" i="31"/>
  <c r="F566" i="31"/>
  <c r="F565" i="31"/>
  <c r="F564" i="31"/>
  <c r="F563" i="31"/>
  <c r="F562" i="31"/>
  <c r="F561" i="31"/>
  <c r="F560" i="31"/>
  <c r="F559" i="31"/>
  <c r="F558" i="31"/>
  <c r="F557" i="31"/>
  <c r="F556" i="31"/>
  <c r="F555" i="31"/>
  <c r="F554" i="31"/>
  <c r="F553" i="31"/>
  <c r="F552" i="31"/>
  <c r="F551" i="31"/>
  <c r="F550" i="31"/>
  <c r="F549" i="31"/>
  <c r="F548" i="31"/>
  <c r="F547" i="31"/>
  <c r="F546" i="31"/>
  <c r="F545" i="31"/>
  <c r="F544" i="31"/>
  <c r="F543" i="31"/>
  <c r="F542" i="31"/>
  <c r="F541" i="31"/>
  <c r="F540" i="31"/>
  <c r="F539" i="31"/>
  <c r="F538" i="31"/>
  <c r="F537" i="31"/>
  <c r="F536" i="31"/>
  <c r="F535" i="31"/>
  <c r="F534" i="31"/>
  <c r="F533" i="31"/>
  <c r="F532" i="31"/>
  <c r="F531" i="31"/>
  <c r="F530" i="31"/>
  <c r="F529" i="31"/>
  <c r="F528" i="31"/>
  <c r="F527" i="31"/>
  <c r="F526" i="31"/>
  <c r="F525" i="31"/>
  <c r="F524" i="31"/>
  <c r="F523" i="31"/>
  <c r="F522" i="31"/>
  <c r="F521" i="31"/>
  <c r="F520" i="31"/>
  <c r="F519" i="31"/>
  <c r="F518" i="31"/>
  <c r="F517" i="31"/>
  <c r="F516" i="31"/>
  <c r="F515" i="31"/>
  <c r="F514" i="31"/>
  <c r="F513" i="31"/>
  <c r="F512" i="31"/>
  <c r="F511" i="31"/>
  <c r="F510" i="31"/>
  <c r="F509" i="31"/>
  <c r="F508" i="31"/>
  <c r="F507" i="31"/>
  <c r="F506" i="31"/>
  <c r="F505" i="31"/>
  <c r="F504" i="31"/>
  <c r="F503" i="31"/>
  <c r="F502" i="31"/>
  <c r="F501" i="31"/>
  <c r="F500" i="31"/>
  <c r="F499" i="31"/>
  <c r="F498" i="31"/>
  <c r="F497" i="31"/>
  <c r="F496" i="31"/>
  <c r="F495" i="31"/>
  <c r="F494" i="31"/>
  <c r="F493" i="31"/>
  <c r="F492" i="31"/>
  <c r="F491" i="31"/>
  <c r="F490" i="31"/>
  <c r="F489" i="31"/>
  <c r="F488" i="31"/>
  <c r="F487" i="31"/>
  <c r="F486" i="31"/>
  <c r="F485" i="31"/>
  <c r="F484" i="31"/>
  <c r="F483" i="31"/>
  <c r="F482" i="31"/>
  <c r="F481" i="31"/>
  <c r="F480" i="31"/>
  <c r="F479" i="31"/>
  <c r="F478" i="31"/>
  <c r="F477" i="31"/>
  <c r="F476" i="31"/>
  <c r="F475" i="31"/>
  <c r="F474" i="31"/>
  <c r="F473" i="31"/>
  <c r="F472" i="31"/>
  <c r="F471" i="31"/>
  <c r="F470" i="31"/>
  <c r="F469" i="31"/>
  <c r="F468" i="31"/>
  <c r="F467" i="31"/>
  <c r="F466" i="31"/>
  <c r="F465" i="31"/>
  <c r="F464" i="31"/>
  <c r="F463" i="31"/>
  <c r="F462" i="31"/>
  <c r="F461" i="31"/>
  <c r="F460" i="31"/>
  <c r="F459" i="31"/>
  <c r="F458" i="31"/>
  <c r="F457" i="31"/>
  <c r="F456" i="31"/>
  <c r="F455" i="31"/>
  <c r="F454" i="31"/>
  <c r="F453" i="31"/>
  <c r="F452" i="31"/>
  <c r="F451" i="31"/>
  <c r="F450" i="31"/>
  <c r="F449" i="31"/>
  <c r="F448" i="31"/>
  <c r="F447" i="31"/>
  <c r="F446" i="31"/>
  <c r="F445" i="31"/>
  <c r="F444" i="31"/>
  <c r="F443" i="31"/>
  <c r="F442" i="31"/>
  <c r="F441" i="31"/>
  <c r="F440" i="31"/>
  <c r="F439" i="31"/>
  <c r="F438" i="31"/>
  <c r="F437" i="31"/>
  <c r="F436" i="31"/>
  <c r="F435" i="31"/>
  <c r="F434" i="31"/>
  <c r="F433" i="31"/>
  <c r="F432" i="31"/>
  <c r="F431" i="31"/>
  <c r="F430" i="31"/>
  <c r="F429" i="31"/>
  <c r="F428" i="31"/>
  <c r="F427" i="31"/>
  <c r="F426" i="31"/>
  <c r="F425" i="31"/>
  <c r="F424" i="31"/>
  <c r="F423" i="31"/>
  <c r="F422" i="31"/>
  <c r="F421" i="31"/>
  <c r="F420" i="31"/>
  <c r="F419" i="31"/>
  <c r="F418" i="31"/>
  <c r="F417" i="31"/>
  <c r="F416" i="31"/>
  <c r="F415" i="31"/>
  <c r="F414" i="31"/>
  <c r="F413" i="31"/>
  <c r="F412" i="31"/>
  <c r="F411" i="31"/>
  <c r="F410" i="31"/>
  <c r="F409" i="31"/>
  <c r="F408" i="31"/>
  <c r="F407" i="31"/>
  <c r="F406" i="31"/>
  <c r="F405" i="31"/>
  <c r="F404" i="31"/>
  <c r="F403" i="31"/>
  <c r="F402" i="31"/>
  <c r="F401" i="31"/>
  <c r="F400" i="31"/>
  <c r="F399" i="31"/>
  <c r="F398" i="31"/>
  <c r="F397" i="31"/>
  <c r="F396" i="31"/>
  <c r="F395" i="31"/>
  <c r="F394" i="31"/>
  <c r="F393" i="31"/>
  <c r="F392" i="31"/>
  <c r="F391" i="31"/>
  <c r="F390" i="31"/>
  <c r="F389" i="31"/>
  <c r="F388" i="31"/>
  <c r="F387" i="31"/>
  <c r="F386" i="31"/>
  <c r="F385" i="31"/>
  <c r="F384" i="31"/>
  <c r="F383" i="31"/>
  <c r="F382" i="31"/>
  <c r="F381" i="31"/>
  <c r="F380" i="31"/>
  <c r="F379" i="31"/>
  <c r="F378" i="31"/>
  <c r="F377" i="31"/>
  <c r="F376" i="31"/>
  <c r="F375" i="31"/>
  <c r="F374" i="31"/>
  <c r="F373" i="31"/>
  <c r="F372" i="31"/>
  <c r="F371" i="31"/>
  <c r="F370" i="31"/>
  <c r="F369" i="31"/>
  <c r="F368" i="31"/>
  <c r="F367" i="31"/>
  <c r="F366" i="31"/>
  <c r="F365" i="31"/>
  <c r="F364" i="31"/>
  <c r="F363" i="31"/>
  <c r="F362" i="31"/>
  <c r="F361" i="31"/>
  <c r="F360" i="31"/>
  <c r="F359" i="31"/>
  <c r="F358" i="31"/>
  <c r="F357" i="31"/>
  <c r="F356" i="31"/>
  <c r="F355" i="31"/>
  <c r="F354" i="31"/>
  <c r="F353" i="31"/>
  <c r="F352" i="31"/>
  <c r="F351" i="31"/>
  <c r="F350" i="31"/>
  <c r="F349" i="31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F290" i="31"/>
  <c r="F289" i="31"/>
  <c r="F288" i="31"/>
  <c r="F287" i="31"/>
  <c r="F286" i="31"/>
  <c r="F285" i="31"/>
  <c r="F284" i="31"/>
  <c r="F283" i="31"/>
  <c r="F282" i="31"/>
  <c r="F281" i="31"/>
  <c r="F280" i="31"/>
  <c r="F279" i="31"/>
  <c r="F278" i="31"/>
  <c r="F277" i="31"/>
  <c r="F276" i="31"/>
  <c r="F275" i="31"/>
  <c r="F274" i="31"/>
  <c r="F273" i="31"/>
  <c r="F272" i="31"/>
  <c r="F271" i="31"/>
  <c r="F270" i="31"/>
  <c r="F269" i="31"/>
  <c r="F268" i="31"/>
  <c r="F267" i="31"/>
  <c r="F266" i="31"/>
  <c r="F265" i="31"/>
  <c r="F264" i="31"/>
  <c r="F263" i="31"/>
  <c r="F262" i="31"/>
  <c r="F261" i="31"/>
  <c r="F260" i="31"/>
  <c r="F259" i="31"/>
  <c r="F258" i="31"/>
  <c r="F257" i="31"/>
  <c r="F256" i="31"/>
  <c r="F255" i="31"/>
  <c r="F254" i="31"/>
  <c r="F253" i="31"/>
  <c r="F252" i="31"/>
  <c r="F251" i="31"/>
  <c r="F250" i="31"/>
  <c r="F249" i="31"/>
  <c r="F248" i="31"/>
  <c r="F247" i="31"/>
  <c r="F246" i="31"/>
  <c r="F245" i="31"/>
  <c r="F244" i="31"/>
  <c r="F243" i="31"/>
  <c r="F242" i="31"/>
  <c r="F241" i="31"/>
  <c r="F240" i="31"/>
  <c r="F239" i="31"/>
  <c r="F238" i="31"/>
  <c r="F237" i="31"/>
  <c r="F236" i="31"/>
  <c r="F235" i="31"/>
  <c r="F234" i="31"/>
  <c r="F233" i="31"/>
  <c r="F232" i="31"/>
  <c r="F231" i="31"/>
  <c r="F230" i="31"/>
  <c r="F229" i="31"/>
  <c r="F228" i="31"/>
  <c r="F227" i="31"/>
  <c r="F226" i="31"/>
  <c r="F225" i="31"/>
  <c r="F224" i="31"/>
  <c r="F223" i="31"/>
  <c r="F222" i="31"/>
  <c r="F221" i="31"/>
  <c r="F220" i="31"/>
  <c r="F219" i="31"/>
  <c r="F218" i="31"/>
  <c r="F217" i="31"/>
  <c r="F216" i="31"/>
  <c r="F215" i="31"/>
  <c r="F214" i="31"/>
  <c r="F213" i="31"/>
  <c r="F212" i="31"/>
  <c r="F211" i="31"/>
  <c r="F210" i="31"/>
  <c r="F209" i="31"/>
  <c r="F208" i="31"/>
  <c r="F207" i="31"/>
  <c r="F206" i="31"/>
  <c r="F205" i="31"/>
  <c r="F204" i="31"/>
  <c r="F203" i="31"/>
  <c r="F202" i="31"/>
  <c r="F201" i="31"/>
  <c r="F200" i="31"/>
  <c r="F199" i="31"/>
  <c r="F198" i="31"/>
  <c r="F197" i="31"/>
  <c r="F196" i="31"/>
  <c r="F195" i="31"/>
  <c r="F194" i="31"/>
  <c r="F193" i="31"/>
  <c r="F192" i="31"/>
  <c r="F191" i="31"/>
  <c r="F190" i="31"/>
  <c r="F189" i="31"/>
  <c r="F188" i="31"/>
  <c r="F187" i="31"/>
  <c r="F186" i="31"/>
  <c r="F185" i="31"/>
  <c r="F184" i="31"/>
  <c r="F183" i="31"/>
  <c r="F182" i="31"/>
  <c r="F181" i="31"/>
  <c r="F180" i="31"/>
  <c r="F179" i="31"/>
  <c r="F178" i="31"/>
  <c r="F177" i="31"/>
  <c r="F176" i="31"/>
  <c r="F175" i="31"/>
  <c r="F174" i="31"/>
  <c r="F173" i="31"/>
  <c r="F172" i="31"/>
  <c r="F171" i="31"/>
  <c r="F170" i="31"/>
  <c r="F169" i="31"/>
  <c r="F168" i="31"/>
  <c r="F167" i="31"/>
  <c r="F166" i="31"/>
  <c r="F165" i="3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H13" i="31"/>
  <c r="F13" i="31"/>
  <c r="H12" i="31"/>
  <c r="F12" i="31"/>
  <c r="H11" i="31"/>
  <c r="F11" i="31"/>
  <c r="F10" i="31"/>
  <c r="F9" i="31"/>
  <c r="L8" i="31"/>
  <c r="L7" i="31"/>
  <c r="H3" i="31"/>
  <c r="H2" i="31"/>
  <c r="I2" i="31" s="1"/>
  <c r="F708" i="30"/>
  <c r="F707" i="30"/>
  <c r="F706" i="30"/>
  <c r="F705" i="30"/>
  <c r="F704" i="30"/>
  <c r="F703" i="30"/>
  <c r="F702" i="30"/>
  <c r="F701" i="30"/>
  <c r="F700" i="30"/>
  <c r="F699" i="30"/>
  <c r="F698" i="30"/>
  <c r="F697" i="30"/>
  <c r="F696" i="30"/>
  <c r="F695" i="30"/>
  <c r="F694" i="30"/>
  <c r="F693" i="30"/>
  <c r="F692" i="30"/>
  <c r="F691" i="30"/>
  <c r="F690" i="30"/>
  <c r="F689" i="30"/>
  <c r="F688" i="30"/>
  <c r="F687" i="30"/>
  <c r="F686" i="30"/>
  <c r="F685" i="30"/>
  <c r="F684" i="30"/>
  <c r="F683" i="30"/>
  <c r="F682" i="30"/>
  <c r="F681" i="30"/>
  <c r="F680" i="30"/>
  <c r="F679" i="30"/>
  <c r="F678" i="30"/>
  <c r="F677" i="30"/>
  <c r="F676" i="30"/>
  <c r="F675" i="30"/>
  <c r="F674" i="30"/>
  <c r="F673" i="30"/>
  <c r="F672" i="30"/>
  <c r="F671" i="30"/>
  <c r="F670" i="30"/>
  <c r="F669" i="30"/>
  <c r="F668" i="30"/>
  <c r="F667" i="30"/>
  <c r="F666" i="30"/>
  <c r="F665" i="30"/>
  <c r="F664" i="30"/>
  <c r="F663" i="30"/>
  <c r="F662" i="30"/>
  <c r="F661" i="30"/>
  <c r="F660" i="30"/>
  <c r="F659" i="30"/>
  <c r="F658" i="30"/>
  <c r="F657" i="30"/>
  <c r="F656" i="30"/>
  <c r="F655" i="30"/>
  <c r="F654" i="30"/>
  <c r="F653" i="30"/>
  <c r="F652" i="30"/>
  <c r="F651" i="30"/>
  <c r="F650" i="30"/>
  <c r="F649" i="30"/>
  <c r="F648" i="30"/>
  <c r="F647" i="30"/>
  <c r="F646" i="30"/>
  <c r="F645" i="30"/>
  <c r="F644" i="30"/>
  <c r="F643" i="30"/>
  <c r="F642" i="30"/>
  <c r="F641" i="30"/>
  <c r="F640" i="30"/>
  <c r="F639" i="30"/>
  <c r="F638" i="30"/>
  <c r="F637" i="30"/>
  <c r="F636" i="30"/>
  <c r="F635" i="30"/>
  <c r="F634" i="30"/>
  <c r="F633" i="30"/>
  <c r="F632" i="30"/>
  <c r="F631" i="30"/>
  <c r="F630" i="30"/>
  <c r="F629" i="30"/>
  <c r="F628" i="30"/>
  <c r="F627" i="30"/>
  <c r="F626" i="30"/>
  <c r="F625" i="30"/>
  <c r="F624" i="30"/>
  <c r="F623" i="30"/>
  <c r="F622" i="30"/>
  <c r="F621" i="30"/>
  <c r="F620" i="30"/>
  <c r="F619" i="30"/>
  <c r="F618" i="30"/>
  <c r="F617" i="30"/>
  <c r="F616" i="30"/>
  <c r="F615" i="30"/>
  <c r="F614" i="30"/>
  <c r="F613" i="30"/>
  <c r="F612" i="30"/>
  <c r="F611" i="30"/>
  <c r="F610" i="30"/>
  <c r="F609" i="30"/>
  <c r="F608" i="30"/>
  <c r="F607" i="30"/>
  <c r="F606" i="30"/>
  <c r="F605" i="30"/>
  <c r="F604" i="30"/>
  <c r="F603" i="30"/>
  <c r="F602" i="30"/>
  <c r="F601" i="30"/>
  <c r="F600" i="30"/>
  <c r="F599" i="30"/>
  <c r="F598" i="30"/>
  <c r="F597" i="30"/>
  <c r="F596" i="30"/>
  <c r="F595" i="30"/>
  <c r="F594" i="30"/>
  <c r="F593" i="30"/>
  <c r="F592" i="30"/>
  <c r="F591" i="30"/>
  <c r="F590" i="30"/>
  <c r="F589" i="30"/>
  <c r="F588" i="30"/>
  <c r="F587" i="30"/>
  <c r="F586" i="30"/>
  <c r="F585" i="30"/>
  <c r="F584" i="30"/>
  <c r="F583" i="30"/>
  <c r="F582" i="30"/>
  <c r="F581" i="30"/>
  <c r="F580" i="30"/>
  <c r="F579" i="30"/>
  <c r="F578" i="30"/>
  <c r="F577" i="30"/>
  <c r="F576" i="30"/>
  <c r="F575" i="30"/>
  <c r="F574" i="30"/>
  <c r="F573" i="30"/>
  <c r="F572" i="30"/>
  <c r="F571" i="30"/>
  <c r="F570" i="30"/>
  <c r="F569" i="30"/>
  <c r="F568" i="30"/>
  <c r="F567" i="30"/>
  <c r="F566" i="30"/>
  <c r="F565" i="30"/>
  <c r="F564" i="30"/>
  <c r="F563" i="30"/>
  <c r="F562" i="30"/>
  <c r="F561" i="30"/>
  <c r="F560" i="30"/>
  <c r="F559" i="30"/>
  <c r="F558" i="30"/>
  <c r="F557" i="30"/>
  <c r="F556" i="30"/>
  <c r="F555" i="30"/>
  <c r="F554" i="30"/>
  <c r="F553" i="30"/>
  <c r="F552" i="30"/>
  <c r="F551" i="30"/>
  <c r="F550" i="30"/>
  <c r="F549" i="30"/>
  <c r="F548" i="30"/>
  <c r="F547" i="30"/>
  <c r="F546" i="30"/>
  <c r="F545" i="30"/>
  <c r="F544" i="30"/>
  <c r="F543" i="30"/>
  <c r="F542" i="30"/>
  <c r="F541" i="30"/>
  <c r="F540" i="30"/>
  <c r="F539" i="30"/>
  <c r="F538" i="30"/>
  <c r="F537" i="30"/>
  <c r="F536" i="30"/>
  <c r="F535" i="30"/>
  <c r="F534" i="30"/>
  <c r="F533" i="30"/>
  <c r="F532" i="30"/>
  <c r="F531" i="30"/>
  <c r="F530" i="30"/>
  <c r="F529" i="30"/>
  <c r="F528" i="30"/>
  <c r="F527" i="30"/>
  <c r="F526" i="30"/>
  <c r="F525" i="30"/>
  <c r="F524" i="30"/>
  <c r="F523" i="30"/>
  <c r="F522" i="30"/>
  <c r="F521" i="30"/>
  <c r="F520" i="30"/>
  <c r="F519" i="30"/>
  <c r="F518" i="30"/>
  <c r="F517" i="30"/>
  <c r="F516" i="30"/>
  <c r="F515" i="30"/>
  <c r="F514" i="30"/>
  <c r="F513" i="30"/>
  <c r="F512" i="30"/>
  <c r="F511" i="30"/>
  <c r="F510" i="30"/>
  <c r="F509" i="30"/>
  <c r="F508" i="30"/>
  <c r="F507" i="30"/>
  <c r="F506" i="30"/>
  <c r="F505" i="30"/>
  <c r="F504" i="30"/>
  <c r="F503" i="30"/>
  <c r="F502" i="30"/>
  <c r="F501" i="30"/>
  <c r="F500" i="30"/>
  <c r="F499" i="30"/>
  <c r="F498" i="30"/>
  <c r="F497" i="30"/>
  <c r="F496" i="30"/>
  <c r="F495" i="30"/>
  <c r="F494" i="30"/>
  <c r="F493" i="30"/>
  <c r="F492" i="30"/>
  <c r="F491" i="30"/>
  <c r="F490" i="30"/>
  <c r="F489" i="30"/>
  <c r="F488" i="30"/>
  <c r="F487" i="30"/>
  <c r="F486" i="30"/>
  <c r="F485" i="30"/>
  <c r="F484" i="30"/>
  <c r="F483" i="30"/>
  <c r="F482" i="30"/>
  <c r="F481" i="30"/>
  <c r="F480" i="30"/>
  <c r="F479" i="30"/>
  <c r="F478" i="30"/>
  <c r="F477" i="30"/>
  <c r="F476" i="30"/>
  <c r="F475" i="30"/>
  <c r="F474" i="30"/>
  <c r="F473" i="30"/>
  <c r="F472" i="30"/>
  <c r="F471" i="30"/>
  <c r="F470" i="30"/>
  <c r="F469" i="30"/>
  <c r="F468" i="30"/>
  <c r="F467" i="30"/>
  <c r="F466" i="30"/>
  <c r="F465" i="30"/>
  <c r="F464" i="30"/>
  <c r="F463" i="30"/>
  <c r="F462" i="30"/>
  <c r="F461" i="30"/>
  <c r="F460" i="30"/>
  <c r="F459" i="30"/>
  <c r="F458" i="30"/>
  <c r="F457" i="30"/>
  <c r="F456" i="30"/>
  <c r="F455" i="30"/>
  <c r="F454" i="30"/>
  <c r="F453" i="30"/>
  <c r="F452" i="30"/>
  <c r="F451" i="30"/>
  <c r="F450" i="30"/>
  <c r="F449" i="30"/>
  <c r="F448" i="30"/>
  <c r="F447" i="30"/>
  <c r="F446" i="30"/>
  <c r="F445" i="30"/>
  <c r="F444" i="30"/>
  <c r="F443" i="30"/>
  <c r="F442" i="30"/>
  <c r="F441" i="30"/>
  <c r="F440" i="30"/>
  <c r="F439" i="30"/>
  <c r="F438" i="30"/>
  <c r="F437" i="30"/>
  <c r="F436" i="30"/>
  <c r="F435" i="30"/>
  <c r="F434" i="30"/>
  <c r="F433" i="30"/>
  <c r="F432" i="30"/>
  <c r="F431" i="30"/>
  <c r="F430" i="30"/>
  <c r="F429" i="30"/>
  <c r="F428" i="30"/>
  <c r="F427" i="30"/>
  <c r="F426" i="30"/>
  <c r="F425" i="30"/>
  <c r="F424" i="30"/>
  <c r="F423" i="30"/>
  <c r="F422" i="30"/>
  <c r="F421" i="30"/>
  <c r="F420" i="30"/>
  <c r="F419" i="30"/>
  <c r="F418" i="30"/>
  <c r="F417" i="30"/>
  <c r="F416" i="30"/>
  <c r="F415" i="30"/>
  <c r="F414" i="30"/>
  <c r="F413" i="30"/>
  <c r="F412" i="30"/>
  <c r="F411" i="30"/>
  <c r="F410" i="30"/>
  <c r="F409" i="30"/>
  <c r="F408" i="30"/>
  <c r="F407" i="30"/>
  <c r="F406" i="30"/>
  <c r="F405" i="30"/>
  <c r="F404" i="30"/>
  <c r="F403" i="30"/>
  <c r="F402" i="30"/>
  <c r="F401" i="30"/>
  <c r="F400" i="30"/>
  <c r="F399" i="30"/>
  <c r="F398" i="30"/>
  <c r="F397" i="30"/>
  <c r="F396" i="30"/>
  <c r="F395" i="30"/>
  <c r="F394" i="30"/>
  <c r="F393" i="30"/>
  <c r="F392" i="30"/>
  <c r="F391" i="30"/>
  <c r="F390" i="30"/>
  <c r="F389" i="30"/>
  <c r="F388" i="30"/>
  <c r="F387" i="30"/>
  <c r="F386" i="30"/>
  <c r="F385" i="30"/>
  <c r="F384" i="30"/>
  <c r="F383" i="30"/>
  <c r="F382" i="30"/>
  <c r="F381" i="30"/>
  <c r="F380" i="30"/>
  <c r="F379" i="30"/>
  <c r="F378" i="30"/>
  <c r="F377" i="30"/>
  <c r="F376" i="30"/>
  <c r="F375" i="30"/>
  <c r="F374" i="30"/>
  <c r="F373" i="30"/>
  <c r="F372" i="30"/>
  <c r="F371" i="30"/>
  <c r="F370" i="30"/>
  <c r="F369" i="30"/>
  <c r="F368" i="30"/>
  <c r="F367" i="30"/>
  <c r="F366" i="30"/>
  <c r="F365" i="30"/>
  <c r="F364" i="30"/>
  <c r="F363" i="30"/>
  <c r="F362" i="30"/>
  <c r="F361" i="30"/>
  <c r="F360" i="30"/>
  <c r="F359" i="30"/>
  <c r="F358" i="30"/>
  <c r="F357" i="30"/>
  <c r="F356" i="30"/>
  <c r="F355" i="30"/>
  <c r="F354" i="30"/>
  <c r="F353" i="30"/>
  <c r="F352" i="30"/>
  <c r="F351" i="30"/>
  <c r="F350" i="30"/>
  <c r="F349" i="30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5" i="30"/>
  <c r="F124" i="30"/>
  <c r="F123" i="30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H13" i="30"/>
  <c r="F13" i="30"/>
  <c r="H12" i="30"/>
  <c r="F12" i="30"/>
  <c r="H11" i="30"/>
  <c r="F11" i="30"/>
  <c r="F10" i="30"/>
  <c r="F9" i="30"/>
  <c r="L8" i="30"/>
  <c r="L9" i="30" s="1"/>
  <c r="F8" i="30"/>
  <c r="L7" i="30"/>
  <c r="F7" i="30"/>
  <c r="F6" i="30"/>
  <c r="F5" i="30"/>
  <c r="F4" i="30"/>
  <c r="H3" i="30"/>
  <c r="F3" i="30"/>
  <c r="H2" i="30"/>
  <c r="F2" i="30"/>
  <c r="F862" i="29"/>
  <c r="F861" i="29"/>
  <c r="F860" i="29"/>
  <c r="F859" i="29"/>
  <c r="F858" i="29"/>
  <c r="F857" i="29"/>
  <c r="F856" i="29"/>
  <c r="F855" i="29"/>
  <c r="F854" i="29"/>
  <c r="F853" i="29"/>
  <c r="F852" i="29"/>
  <c r="F851" i="29"/>
  <c r="F850" i="29"/>
  <c r="F849" i="29"/>
  <c r="F848" i="29"/>
  <c r="F847" i="29"/>
  <c r="F846" i="29"/>
  <c r="F845" i="29"/>
  <c r="F844" i="29"/>
  <c r="F843" i="29"/>
  <c r="F842" i="29"/>
  <c r="F841" i="29"/>
  <c r="F840" i="29"/>
  <c r="F839" i="29"/>
  <c r="F838" i="29"/>
  <c r="F837" i="29"/>
  <c r="F836" i="29"/>
  <c r="F835" i="29"/>
  <c r="F834" i="29"/>
  <c r="F833" i="29"/>
  <c r="F832" i="29"/>
  <c r="F831" i="29"/>
  <c r="F830" i="29"/>
  <c r="F829" i="29"/>
  <c r="F828" i="29"/>
  <c r="F827" i="29"/>
  <c r="F826" i="29"/>
  <c r="F825" i="29"/>
  <c r="F824" i="29"/>
  <c r="F823" i="29"/>
  <c r="F822" i="29"/>
  <c r="F821" i="29"/>
  <c r="F820" i="29"/>
  <c r="F819" i="29"/>
  <c r="F818" i="29"/>
  <c r="F817" i="29"/>
  <c r="F816" i="29"/>
  <c r="F815" i="29"/>
  <c r="F814" i="29"/>
  <c r="F813" i="29"/>
  <c r="F812" i="29"/>
  <c r="F811" i="29"/>
  <c r="F810" i="29"/>
  <c r="F809" i="29"/>
  <c r="F808" i="29"/>
  <c r="F807" i="29"/>
  <c r="F806" i="29"/>
  <c r="F805" i="29"/>
  <c r="F804" i="29"/>
  <c r="F803" i="29"/>
  <c r="F802" i="29"/>
  <c r="F801" i="29"/>
  <c r="F800" i="29"/>
  <c r="F799" i="29"/>
  <c r="F798" i="29"/>
  <c r="F797" i="29"/>
  <c r="F796" i="29"/>
  <c r="F795" i="29"/>
  <c r="F794" i="29"/>
  <c r="F793" i="29"/>
  <c r="F792" i="29"/>
  <c r="F791" i="29"/>
  <c r="F790" i="29"/>
  <c r="F789" i="29"/>
  <c r="F788" i="29"/>
  <c r="F787" i="29"/>
  <c r="F786" i="29"/>
  <c r="F785" i="29"/>
  <c r="F784" i="29"/>
  <c r="F783" i="29"/>
  <c r="F782" i="29"/>
  <c r="F781" i="29"/>
  <c r="F780" i="29"/>
  <c r="F779" i="29"/>
  <c r="F778" i="29"/>
  <c r="F777" i="29"/>
  <c r="F776" i="29"/>
  <c r="F775" i="29"/>
  <c r="F774" i="29"/>
  <c r="F773" i="29"/>
  <c r="F772" i="29"/>
  <c r="F771" i="29"/>
  <c r="F770" i="29"/>
  <c r="F769" i="29"/>
  <c r="F768" i="29"/>
  <c r="F767" i="29"/>
  <c r="F766" i="29"/>
  <c r="F765" i="29"/>
  <c r="F764" i="29"/>
  <c r="F763" i="29"/>
  <c r="F762" i="29"/>
  <c r="F761" i="29"/>
  <c r="F760" i="29"/>
  <c r="F759" i="29"/>
  <c r="F758" i="29"/>
  <c r="F757" i="29"/>
  <c r="F756" i="29"/>
  <c r="F755" i="29"/>
  <c r="F754" i="29"/>
  <c r="F753" i="29"/>
  <c r="F752" i="29"/>
  <c r="F751" i="29"/>
  <c r="F750" i="29"/>
  <c r="F749" i="29"/>
  <c r="F748" i="29"/>
  <c r="F747" i="29"/>
  <c r="F746" i="29"/>
  <c r="F745" i="29"/>
  <c r="F744" i="29"/>
  <c r="F743" i="29"/>
  <c r="F742" i="29"/>
  <c r="F741" i="29"/>
  <c r="F740" i="29"/>
  <c r="F739" i="29"/>
  <c r="F738" i="29"/>
  <c r="F737" i="29"/>
  <c r="F736" i="29"/>
  <c r="F735" i="29"/>
  <c r="F734" i="29"/>
  <c r="F733" i="29"/>
  <c r="F732" i="29"/>
  <c r="F731" i="29"/>
  <c r="F730" i="29"/>
  <c r="F729" i="29"/>
  <c r="F728" i="29"/>
  <c r="F727" i="29"/>
  <c r="F726" i="29"/>
  <c r="F725" i="29"/>
  <c r="F724" i="29"/>
  <c r="F723" i="29"/>
  <c r="F722" i="29"/>
  <c r="F721" i="29"/>
  <c r="F720" i="29"/>
  <c r="F719" i="29"/>
  <c r="F718" i="29"/>
  <c r="F717" i="29"/>
  <c r="F716" i="29"/>
  <c r="F715" i="29"/>
  <c r="F714" i="29"/>
  <c r="F713" i="29"/>
  <c r="F712" i="29"/>
  <c r="F711" i="29"/>
  <c r="F710" i="29"/>
  <c r="F709" i="29"/>
  <c r="F708" i="29"/>
  <c r="F707" i="29"/>
  <c r="F706" i="29"/>
  <c r="F705" i="29"/>
  <c r="F704" i="29"/>
  <c r="F703" i="29"/>
  <c r="F702" i="29"/>
  <c r="F701" i="29"/>
  <c r="F700" i="29"/>
  <c r="F699" i="29"/>
  <c r="F698" i="29"/>
  <c r="F697" i="29"/>
  <c r="F696" i="29"/>
  <c r="F695" i="29"/>
  <c r="F694" i="29"/>
  <c r="F693" i="29"/>
  <c r="F692" i="29"/>
  <c r="F691" i="29"/>
  <c r="F690" i="29"/>
  <c r="F689" i="29"/>
  <c r="F688" i="29"/>
  <c r="F687" i="29"/>
  <c r="F686" i="29"/>
  <c r="F685" i="29"/>
  <c r="F684" i="29"/>
  <c r="F683" i="29"/>
  <c r="F682" i="29"/>
  <c r="F681" i="29"/>
  <c r="F680" i="29"/>
  <c r="F679" i="29"/>
  <c r="F678" i="29"/>
  <c r="F677" i="29"/>
  <c r="F676" i="29"/>
  <c r="F675" i="29"/>
  <c r="F674" i="29"/>
  <c r="F673" i="29"/>
  <c r="F672" i="29"/>
  <c r="F671" i="29"/>
  <c r="F670" i="29"/>
  <c r="F669" i="29"/>
  <c r="F668" i="29"/>
  <c r="F667" i="29"/>
  <c r="F666" i="29"/>
  <c r="F665" i="29"/>
  <c r="F664" i="29"/>
  <c r="F663" i="29"/>
  <c r="F662" i="29"/>
  <c r="F661" i="29"/>
  <c r="F660" i="29"/>
  <c r="F659" i="29"/>
  <c r="F658" i="29"/>
  <c r="F657" i="29"/>
  <c r="F656" i="29"/>
  <c r="F655" i="29"/>
  <c r="F654" i="29"/>
  <c r="F653" i="29"/>
  <c r="F652" i="29"/>
  <c r="F651" i="29"/>
  <c r="F650" i="29"/>
  <c r="F649" i="29"/>
  <c r="F648" i="29"/>
  <c r="F647" i="29"/>
  <c r="F646" i="29"/>
  <c r="F645" i="29"/>
  <c r="F644" i="29"/>
  <c r="F643" i="29"/>
  <c r="F642" i="29"/>
  <c r="F641" i="29"/>
  <c r="F640" i="29"/>
  <c r="F639" i="29"/>
  <c r="F638" i="29"/>
  <c r="F637" i="29"/>
  <c r="F636" i="29"/>
  <c r="F635" i="29"/>
  <c r="F634" i="29"/>
  <c r="F633" i="29"/>
  <c r="F632" i="29"/>
  <c r="F631" i="29"/>
  <c r="F630" i="29"/>
  <c r="F629" i="29"/>
  <c r="F628" i="29"/>
  <c r="F627" i="29"/>
  <c r="F626" i="29"/>
  <c r="F625" i="29"/>
  <c r="F624" i="29"/>
  <c r="F623" i="29"/>
  <c r="F622" i="29"/>
  <c r="F621" i="29"/>
  <c r="F620" i="29"/>
  <c r="F619" i="29"/>
  <c r="F618" i="29"/>
  <c r="F617" i="29"/>
  <c r="F616" i="29"/>
  <c r="F615" i="29"/>
  <c r="F614" i="29"/>
  <c r="F613" i="29"/>
  <c r="F612" i="29"/>
  <c r="F611" i="29"/>
  <c r="F610" i="29"/>
  <c r="F609" i="29"/>
  <c r="F608" i="29"/>
  <c r="F607" i="29"/>
  <c r="F606" i="29"/>
  <c r="F605" i="29"/>
  <c r="F604" i="29"/>
  <c r="F603" i="29"/>
  <c r="F602" i="29"/>
  <c r="F601" i="29"/>
  <c r="F600" i="29"/>
  <c r="F599" i="29"/>
  <c r="F598" i="29"/>
  <c r="F597" i="29"/>
  <c r="F596" i="29"/>
  <c r="F595" i="29"/>
  <c r="F594" i="29"/>
  <c r="F593" i="29"/>
  <c r="F592" i="29"/>
  <c r="F591" i="29"/>
  <c r="F590" i="29"/>
  <c r="F589" i="29"/>
  <c r="F588" i="29"/>
  <c r="F587" i="29"/>
  <c r="F586" i="29"/>
  <c r="F585" i="29"/>
  <c r="F584" i="29"/>
  <c r="F583" i="29"/>
  <c r="F582" i="29"/>
  <c r="F581" i="29"/>
  <c r="F580" i="29"/>
  <c r="F579" i="29"/>
  <c r="F578" i="29"/>
  <c r="F577" i="29"/>
  <c r="F576" i="29"/>
  <c r="F575" i="29"/>
  <c r="F574" i="29"/>
  <c r="F573" i="29"/>
  <c r="F572" i="29"/>
  <c r="F571" i="29"/>
  <c r="F570" i="29"/>
  <c r="F569" i="29"/>
  <c r="F568" i="29"/>
  <c r="F567" i="29"/>
  <c r="F566" i="29"/>
  <c r="F565" i="29"/>
  <c r="F564" i="29"/>
  <c r="F563" i="29"/>
  <c r="F562" i="29"/>
  <c r="F561" i="29"/>
  <c r="F560" i="29"/>
  <c r="F559" i="29"/>
  <c r="F558" i="29"/>
  <c r="F557" i="29"/>
  <c r="F556" i="29"/>
  <c r="F555" i="29"/>
  <c r="F554" i="29"/>
  <c r="F553" i="29"/>
  <c r="F552" i="29"/>
  <c r="F551" i="29"/>
  <c r="F550" i="29"/>
  <c r="F549" i="29"/>
  <c r="F548" i="29"/>
  <c r="F547" i="29"/>
  <c r="F546" i="29"/>
  <c r="F545" i="29"/>
  <c r="F544" i="29"/>
  <c r="F543" i="29"/>
  <c r="F542" i="29"/>
  <c r="F541" i="29"/>
  <c r="F540" i="29"/>
  <c r="F539" i="29"/>
  <c r="F538" i="29"/>
  <c r="F537" i="29"/>
  <c r="F536" i="29"/>
  <c r="F535" i="29"/>
  <c r="F534" i="29"/>
  <c r="F533" i="29"/>
  <c r="F532" i="29"/>
  <c r="F531" i="29"/>
  <c r="F530" i="29"/>
  <c r="F529" i="29"/>
  <c r="F528" i="29"/>
  <c r="F527" i="29"/>
  <c r="F526" i="29"/>
  <c r="F525" i="29"/>
  <c r="F524" i="29"/>
  <c r="F523" i="29"/>
  <c r="F522" i="29"/>
  <c r="F521" i="29"/>
  <c r="F520" i="29"/>
  <c r="F519" i="29"/>
  <c r="F518" i="29"/>
  <c r="F517" i="29"/>
  <c r="F516" i="29"/>
  <c r="F515" i="29"/>
  <c r="F514" i="29"/>
  <c r="F513" i="29"/>
  <c r="F512" i="29"/>
  <c r="F511" i="29"/>
  <c r="F510" i="29"/>
  <c r="F509" i="29"/>
  <c r="F508" i="29"/>
  <c r="F507" i="29"/>
  <c r="F506" i="29"/>
  <c r="F505" i="29"/>
  <c r="F504" i="29"/>
  <c r="F503" i="29"/>
  <c r="F502" i="29"/>
  <c r="F501" i="29"/>
  <c r="F500" i="29"/>
  <c r="F499" i="29"/>
  <c r="F498" i="29"/>
  <c r="F497" i="29"/>
  <c r="F496" i="29"/>
  <c r="F495" i="29"/>
  <c r="F494" i="29"/>
  <c r="F493" i="29"/>
  <c r="F492" i="29"/>
  <c r="F491" i="29"/>
  <c r="F490" i="29"/>
  <c r="F489" i="29"/>
  <c r="F488" i="29"/>
  <c r="F487" i="29"/>
  <c r="F486" i="29"/>
  <c r="F485" i="29"/>
  <c r="F484" i="29"/>
  <c r="F483" i="29"/>
  <c r="F482" i="29"/>
  <c r="F481" i="29"/>
  <c r="F480" i="29"/>
  <c r="F479" i="29"/>
  <c r="F478" i="29"/>
  <c r="F477" i="29"/>
  <c r="F476" i="29"/>
  <c r="F475" i="29"/>
  <c r="F474" i="29"/>
  <c r="F473" i="29"/>
  <c r="F472" i="29"/>
  <c r="F471" i="29"/>
  <c r="F470" i="29"/>
  <c r="F469" i="29"/>
  <c r="F468" i="29"/>
  <c r="F467" i="29"/>
  <c r="F466" i="29"/>
  <c r="F465" i="29"/>
  <c r="F464" i="29"/>
  <c r="F463" i="29"/>
  <c r="F462" i="29"/>
  <c r="F461" i="29"/>
  <c r="F460" i="29"/>
  <c r="F459" i="29"/>
  <c r="F458" i="29"/>
  <c r="F457" i="29"/>
  <c r="F456" i="29"/>
  <c r="F455" i="29"/>
  <c r="F454" i="29"/>
  <c r="F453" i="29"/>
  <c r="F452" i="29"/>
  <c r="F451" i="29"/>
  <c r="F450" i="29"/>
  <c r="F449" i="29"/>
  <c r="F448" i="29"/>
  <c r="F447" i="29"/>
  <c r="F446" i="29"/>
  <c r="F445" i="29"/>
  <c r="F444" i="29"/>
  <c r="F443" i="29"/>
  <c r="F442" i="29"/>
  <c r="F441" i="29"/>
  <c r="F440" i="29"/>
  <c r="F439" i="29"/>
  <c r="F438" i="29"/>
  <c r="F437" i="29"/>
  <c r="F436" i="29"/>
  <c r="F435" i="29"/>
  <c r="F434" i="29"/>
  <c r="F433" i="29"/>
  <c r="F432" i="29"/>
  <c r="F431" i="29"/>
  <c r="F430" i="29"/>
  <c r="F429" i="29"/>
  <c r="F428" i="29"/>
  <c r="F427" i="29"/>
  <c r="F426" i="29"/>
  <c r="F425" i="29"/>
  <c r="F424" i="29"/>
  <c r="F423" i="29"/>
  <c r="F422" i="29"/>
  <c r="F421" i="29"/>
  <c r="F420" i="29"/>
  <c r="F419" i="29"/>
  <c r="F418" i="29"/>
  <c r="F417" i="29"/>
  <c r="F416" i="29"/>
  <c r="F415" i="29"/>
  <c r="F414" i="29"/>
  <c r="F413" i="29"/>
  <c r="F412" i="29"/>
  <c r="F411" i="29"/>
  <c r="F410" i="29"/>
  <c r="F409" i="29"/>
  <c r="F408" i="29"/>
  <c r="F407" i="29"/>
  <c r="F406" i="29"/>
  <c r="F405" i="29"/>
  <c r="F404" i="29"/>
  <c r="F403" i="29"/>
  <c r="F402" i="29"/>
  <c r="F401" i="29"/>
  <c r="F400" i="29"/>
  <c r="F399" i="29"/>
  <c r="F398" i="29"/>
  <c r="F397" i="29"/>
  <c r="F396" i="29"/>
  <c r="F395" i="29"/>
  <c r="F394" i="29"/>
  <c r="F393" i="29"/>
  <c r="F392" i="29"/>
  <c r="F391" i="29"/>
  <c r="F390" i="29"/>
  <c r="F389" i="29"/>
  <c r="F388" i="29"/>
  <c r="F387" i="29"/>
  <c r="F386" i="29"/>
  <c r="F385" i="29"/>
  <c r="F384" i="29"/>
  <c r="F383" i="29"/>
  <c r="F382" i="29"/>
  <c r="F381" i="29"/>
  <c r="F380" i="29"/>
  <c r="F379" i="29"/>
  <c r="F378" i="29"/>
  <c r="F377" i="29"/>
  <c r="F376" i="29"/>
  <c r="F375" i="29"/>
  <c r="F374" i="29"/>
  <c r="F373" i="29"/>
  <c r="F372" i="29"/>
  <c r="F371" i="29"/>
  <c r="F370" i="29"/>
  <c r="F369" i="29"/>
  <c r="F368" i="29"/>
  <c r="F367" i="29"/>
  <c r="F366" i="29"/>
  <c r="F365" i="29"/>
  <c r="F364" i="29"/>
  <c r="F363" i="29"/>
  <c r="F362" i="29"/>
  <c r="F361" i="29"/>
  <c r="F360" i="29"/>
  <c r="F359" i="29"/>
  <c r="F358" i="29"/>
  <c r="F357" i="29"/>
  <c r="F356" i="29"/>
  <c r="F355" i="29"/>
  <c r="F354" i="29"/>
  <c r="F353" i="29"/>
  <c r="F352" i="29"/>
  <c r="F351" i="29"/>
  <c r="F350" i="29"/>
  <c r="F349" i="29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F290" i="29"/>
  <c r="F289" i="29"/>
  <c r="F288" i="29"/>
  <c r="F287" i="29"/>
  <c r="F286" i="29"/>
  <c r="F285" i="29"/>
  <c r="F284" i="29"/>
  <c r="F283" i="29"/>
  <c r="F282" i="29"/>
  <c r="F281" i="29"/>
  <c r="F280" i="29"/>
  <c r="F279" i="29"/>
  <c r="F278" i="29"/>
  <c r="F277" i="29"/>
  <c r="F276" i="29"/>
  <c r="F275" i="29"/>
  <c r="F274" i="29"/>
  <c r="F273" i="29"/>
  <c r="F272" i="29"/>
  <c r="F271" i="29"/>
  <c r="F270" i="29"/>
  <c r="F269" i="29"/>
  <c r="F268" i="29"/>
  <c r="F267" i="29"/>
  <c r="F266" i="29"/>
  <c r="F265" i="29"/>
  <c r="F264" i="29"/>
  <c r="F263" i="29"/>
  <c r="F262" i="29"/>
  <c r="F261" i="29"/>
  <c r="F260" i="29"/>
  <c r="F259" i="29"/>
  <c r="F258" i="29"/>
  <c r="F257" i="29"/>
  <c r="F256" i="29"/>
  <c r="F255" i="29"/>
  <c r="F254" i="29"/>
  <c r="F253" i="29"/>
  <c r="F252" i="29"/>
  <c r="F251" i="29"/>
  <c r="F250" i="29"/>
  <c r="F249" i="29"/>
  <c r="F248" i="29"/>
  <c r="F247" i="29"/>
  <c r="F246" i="29"/>
  <c r="F245" i="29"/>
  <c r="F244" i="29"/>
  <c r="F243" i="29"/>
  <c r="F242" i="29"/>
  <c r="F241" i="29"/>
  <c r="F240" i="29"/>
  <c r="F239" i="29"/>
  <c r="F238" i="29"/>
  <c r="F237" i="29"/>
  <c r="F236" i="29"/>
  <c r="F235" i="29"/>
  <c r="F234" i="29"/>
  <c r="F233" i="29"/>
  <c r="F232" i="29"/>
  <c r="F231" i="29"/>
  <c r="F230" i="29"/>
  <c r="F229" i="29"/>
  <c r="F228" i="29"/>
  <c r="F227" i="29"/>
  <c r="F226" i="29"/>
  <c r="F225" i="29"/>
  <c r="F224" i="29"/>
  <c r="F223" i="29"/>
  <c r="F222" i="29"/>
  <c r="F221" i="29"/>
  <c r="F220" i="29"/>
  <c r="F219" i="29"/>
  <c r="F218" i="29"/>
  <c r="F217" i="29"/>
  <c r="F216" i="29"/>
  <c r="F215" i="29"/>
  <c r="F214" i="29"/>
  <c r="F213" i="29"/>
  <c r="F212" i="29"/>
  <c r="F211" i="29"/>
  <c r="F210" i="29"/>
  <c r="F209" i="29"/>
  <c r="F208" i="29"/>
  <c r="F207" i="29"/>
  <c r="F206" i="29"/>
  <c r="F205" i="29"/>
  <c r="F204" i="29"/>
  <c r="F203" i="29"/>
  <c r="F202" i="29"/>
  <c r="F201" i="29"/>
  <c r="F200" i="29"/>
  <c r="F199" i="29"/>
  <c r="F198" i="29"/>
  <c r="F197" i="29"/>
  <c r="F196" i="29"/>
  <c r="F195" i="29"/>
  <c r="F194" i="29"/>
  <c r="F193" i="29"/>
  <c r="F192" i="29"/>
  <c r="F191" i="29"/>
  <c r="F190" i="29"/>
  <c r="F189" i="29"/>
  <c r="F188" i="29"/>
  <c r="F187" i="29"/>
  <c r="F186" i="29"/>
  <c r="F185" i="29"/>
  <c r="F184" i="29"/>
  <c r="F183" i="29"/>
  <c r="F182" i="29"/>
  <c r="F181" i="29"/>
  <c r="F180" i="29"/>
  <c r="F179" i="29"/>
  <c r="F178" i="29"/>
  <c r="F177" i="29"/>
  <c r="F176" i="29"/>
  <c r="F175" i="29"/>
  <c r="F174" i="29"/>
  <c r="F173" i="29"/>
  <c r="F172" i="29"/>
  <c r="F171" i="29"/>
  <c r="F170" i="29"/>
  <c r="F169" i="29"/>
  <c r="F168" i="29"/>
  <c r="F167" i="29"/>
  <c r="F166" i="29"/>
  <c r="F165" i="29"/>
  <c r="F164" i="29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H13" i="29"/>
  <c r="F13" i="29"/>
  <c r="H12" i="29"/>
  <c r="F12" i="29"/>
  <c r="H11" i="29"/>
  <c r="F11" i="29"/>
  <c r="F10" i="29"/>
  <c r="F9" i="29"/>
  <c r="L8" i="29"/>
  <c r="F8" i="29"/>
  <c r="L7" i="29"/>
  <c r="F7" i="29"/>
  <c r="H3" i="29"/>
  <c r="H2" i="29"/>
  <c r="F460" i="26"/>
  <c r="F459" i="26"/>
  <c r="F458" i="26"/>
  <c r="F457" i="26"/>
  <c r="F456" i="26"/>
  <c r="F455" i="26"/>
  <c r="F454" i="26"/>
  <c r="F453" i="26"/>
  <c r="F452" i="26"/>
  <c r="F451" i="26"/>
  <c r="F450" i="26"/>
  <c r="F449" i="26"/>
  <c r="F448" i="26"/>
  <c r="F447" i="26"/>
  <c r="F446" i="26"/>
  <c r="F445" i="26"/>
  <c r="F444" i="26"/>
  <c r="F443" i="26"/>
  <c r="F442" i="26"/>
  <c r="F441" i="26"/>
  <c r="F440" i="26"/>
  <c r="F439" i="26"/>
  <c r="F438" i="26"/>
  <c r="F437" i="26"/>
  <c r="F436" i="26"/>
  <c r="F435" i="26"/>
  <c r="F434" i="26"/>
  <c r="F433" i="26"/>
  <c r="F432" i="26"/>
  <c r="F431" i="26"/>
  <c r="F430" i="26"/>
  <c r="F429" i="26"/>
  <c r="F428" i="26"/>
  <c r="F427" i="26"/>
  <c r="F426" i="26"/>
  <c r="F425" i="26"/>
  <c r="F424" i="26"/>
  <c r="F423" i="26"/>
  <c r="F422" i="26"/>
  <c r="F421" i="26"/>
  <c r="F420" i="26"/>
  <c r="F419" i="26"/>
  <c r="F418" i="26"/>
  <c r="F417" i="26"/>
  <c r="F416" i="26"/>
  <c r="F415" i="26"/>
  <c r="F414" i="26"/>
  <c r="F413" i="26"/>
  <c r="F412" i="26"/>
  <c r="F411" i="26"/>
  <c r="F410" i="26"/>
  <c r="F409" i="26"/>
  <c r="F408" i="26"/>
  <c r="F407" i="26"/>
  <c r="F406" i="26"/>
  <c r="F405" i="26"/>
  <c r="F404" i="26"/>
  <c r="F403" i="26"/>
  <c r="F402" i="26"/>
  <c r="F401" i="26"/>
  <c r="F400" i="26"/>
  <c r="F399" i="26"/>
  <c r="F398" i="26"/>
  <c r="F397" i="26"/>
  <c r="F396" i="26"/>
  <c r="F395" i="26"/>
  <c r="F394" i="26"/>
  <c r="F393" i="26"/>
  <c r="F392" i="26"/>
  <c r="F391" i="26"/>
  <c r="F390" i="26"/>
  <c r="F389" i="26"/>
  <c r="F388" i="26"/>
  <c r="F387" i="26"/>
  <c r="F386" i="26"/>
  <c r="F385" i="26"/>
  <c r="F384" i="26"/>
  <c r="F383" i="26"/>
  <c r="F382" i="26"/>
  <c r="F381" i="26"/>
  <c r="F380" i="26"/>
  <c r="F379" i="26"/>
  <c r="F378" i="26"/>
  <c r="F377" i="26"/>
  <c r="F376" i="26"/>
  <c r="F375" i="26"/>
  <c r="F374" i="26"/>
  <c r="F373" i="26"/>
  <c r="F372" i="26"/>
  <c r="F371" i="26"/>
  <c r="F370" i="26"/>
  <c r="F369" i="26"/>
  <c r="F368" i="26"/>
  <c r="F367" i="26"/>
  <c r="F366" i="26"/>
  <c r="F365" i="26"/>
  <c r="F364" i="26"/>
  <c r="F363" i="26"/>
  <c r="F362" i="26"/>
  <c r="F361" i="26"/>
  <c r="F360" i="26"/>
  <c r="F359" i="26"/>
  <c r="F358" i="26"/>
  <c r="F357" i="26"/>
  <c r="F356" i="26"/>
  <c r="F355" i="26"/>
  <c r="F354" i="26"/>
  <c r="F353" i="26"/>
  <c r="F352" i="26"/>
  <c r="F351" i="26"/>
  <c r="F350" i="26"/>
  <c r="F349" i="26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8" i="26"/>
  <c r="F277" i="26"/>
  <c r="F276" i="26"/>
  <c r="F275" i="26"/>
  <c r="F274" i="26"/>
  <c r="F273" i="26"/>
  <c r="F272" i="26"/>
  <c r="F271" i="26"/>
  <c r="F270" i="26"/>
  <c r="F269" i="26"/>
  <c r="F268" i="26"/>
  <c r="F267" i="26"/>
  <c r="F266" i="26"/>
  <c r="F265" i="26"/>
  <c r="F264" i="26"/>
  <c r="F263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241" i="26"/>
  <c r="F240" i="26"/>
  <c r="F239" i="26"/>
  <c r="F238" i="26"/>
  <c r="F237" i="26"/>
  <c r="F236" i="26"/>
  <c r="F235" i="26"/>
  <c r="F234" i="26"/>
  <c r="F233" i="26"/>
  <c r="F232" i="26"/>
  <c r="F231" i="26"/>
  <c r="F230" i="26"/>
  <c r="F229" i="26"/>
  <c r="F228" i="26"/>
  <c r="F227" i="26"/>
  <c r="F226" i="26"/>
  <c r="F225" i="26"/>
  <c r="F224" i="26"/>
  <c r="F223" i="26"/>
  <c r="F222" i="26"/>
  <c r="F221" i="26"/>
  <c r="F220" i="26"/>
  <c r="F219" i="26"/>
  <c r="F218" i="26"/>
  <c r="F217" i="26"/>
  <c r="F216" i="26"/>
  <c r="F215" i="26"/>
  <c r="F214" i="26"/>
  <c r="F213" i="26"/>
  <c r="F212" i="26"/>
  <c r="F211" i="26"/>
  <c r="F210" i="26"/>
  <c r="F209" i="26"/>
  <c r="F208" i="26"/>
  <c r="F207" i="26"/>
  <c r="F206" i="26"/>
  <c r="F205" i="26"/>
  <c r="F204" i="26"/>
  <c r="F203" i="26"/>
  <c r="F202" i="26"/>
  <c r="F201" i="26"/>
  <c r="F200" i="26"/>
  <c r="F199" i="26"/>
  <c r="F198" i="26"/>
  <c r="F197" i="26"/>
  <c r="F196" i="26"/>
  <c r="F195" i="26"/>
  <c r="F194" i="26"/>
  <c r="F193" i="26"/>
  <c r="F192" i="26"/>
  <c r="F191" i="26"/>
  <c r="F190" i="26"/>
  <c r="F189" i="26"/>
  <c r="F188" i="26"/>
  <c r="F187" i="26"/>
  <c r="F186" i="26"/>
  <c r="F185" i="26"/>
  <c r="F184" i="26"/>
  <c r="F183" i="26"/>
  <c r="F182" i="26"/>
  <c r="F181" i="26"/>
  <c r="F180" i="26"/>
  <c r="F179" i="26"/>
  <c r="F178" i="26"/>
  <c r="F177" i="26"/>
  <c r="F176" i="26"/>
  <c r="F175" i="26"/>
  <c r="F174" i="26"/>
  <c r="F173" i="26"/>
  <c r="F172" i="26"/>
  <c r="F171" i="26"/>
  <c r="F170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5" i="26"/>
  <c r="F124" i="26"/>
  <c r="F123" i="26"/>
  <c r="F122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06" i="26"/>
  <c r="F105" i="26"/>
  <c r="F104" i="26"/>
  <c r="F103" i="26"/>
  <c r="F102" i="26"/>
  <c r="F101" i="26"/>
  <c r="F100" i="26"/>
  <c r="F99" i="26"/>
  <c r="F98" i="26"/>
  <c r="F97" i="26"/>
  <c r="F96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K17" i="26"/>
  <c r="J17" i="26"/>
  <c r="I17" i="26"/>
  <c r="H17" i="26"/>
  <c r="F17" i="26"/>
  <c r="F16" i="26"/>
  <c r="F15" i="26"/>
  <c r="F14" i="26"/>
  <c r="H13" i="26"/>
  <c r="F13" i="26"/>
  <c r="H12" i="26"/>
  <c r="F12" i="26"/>
  <c r="H11" i="26"/>
  <c r="F11" i="26"/>
  <c r="F10" i="26"/>
  <c r="F9" i="26"/>
  <c r="L8" i="26"/>
  <c r="F8" i="26"/>
  <c r="L7" i="26"/>
  <c r="F7" i="26"/>
  <c r="F6" i="26"/>
  <c r="F5" i="26"/>
  <c r="F4" i="26"/>
  <c r="H3" i="26"/>
  <c r="F3" i="26"/>
  <c r="H2" i="26"/>
  <c r="I2" i="26" s="1"/>
  <c r="F2" i="26"/>
  <c r="L2020" i="25"/>
  <c r="M2020" i="25" s="1"/>
  <c r="K2020" i="25"/>
  <c r="J2020" i="25"/>
  <c r="G2020" i="25"/>
  <c r="F2020" i="25"/>
  <c r="E2020" i="25"/>
  <c r="D2020" i="25"/>
  <c r="C2020" i="25"/>
  <c r="G2019" i="25"/>
  <c r="F2019" i="25"/>
  <c r="E2019" i="25"/>
  <c r="D2019" i="25"/>
  <c r="C2019" i="25"/>
  <c r="G2018" i="25"/>
  <c r="F2018" i="25"/>
  <c r="E2018" i="25"/>
  <c r="D2018" i="25"/>
  <c r="C2018" i="25"/>
  <c r="L2017" i="25"/>
  <c r="M2017" i="25" s="1"/>
  <c r="K2017" i="25"/>
  <c r="J2017" i="25"/>
  <c r="G2017" i="25"/>
  <c r="F2017" i="25"/>
  <c r="E2017" i="25"/>
  <c r="D2017" i="25"/>
  <c r="C2017" i="25"/>
  <c r="L2016" i="25"/>
  <c r="M2016" i="25" s="1"/>
  <c r="K2016" i="25"/>
  <c r="J2016" i="25"/>
  <c r="G2016" i="25"/>
  <c r="F2016" i="25"/>
  <c r="E2016" i="25"/>
  <c r="D2016" i="25"/>
  <c r="C2016" i="25"/>
  <c r="G2015" i="25"/>
  <c r="F2015" i="25"/>
  <c r="E2015" i="25"/>
  <c r="D2015" i="25"/>
  <c r="C2015" i="25"/>
  <c r="G2014" i="25"/>
  <c r="F2014" i="25"/>
  <c r="E2014" i="25"/>
  <c r="D2014" i="25"/>
  <c r="C2014" i="25"/>
  <c r="G2013" i="25"/>
  <c r="F2013" i="25"/>
  <c r="E2013" i="25"/>
  <c r="D2013" i="25"/>
  <c r="C2013" i="25"/>
  <c r="G2012" i="25"/>
  <c r="F2012" i="25"/>
  <c r="E2012" i="25"/>
  <c r="D2012" i="25"/>
  <c r="C2012" i="25"/>
  <c r="G2011" i="25"/>
  <c r="F2011" i="25"/>
  <c r="E2011" i="25"/>
  <c r="D2011" i="25"/>
  <c r="C2011" i="25"/>
  <c r="L2010" i="25"/>
  <c r="M2010" i="25" s="1"/>
  <c r="K2010" i="25"/>
  <c r="J2010" i="25"/>
  <c r="G2010" i="25"/>
  <c r="F2010" i="25"/>
  <c r="E2010" i="25"/>
  <c r="D2010" i="25"/>
  <c r="C2010" i="25"/>
  <c r="L2009" i="25"/>
  <c r="M2009" i="25" s="1"/>
  <c r="K2009" i="25"/>
  <c r="J2009" i="25"/>
  <c r="G2009" i="25"/>
  <c r="F2009" i="25"/>
  <c r="E2009" i="25"/>
  <c r="D2009" i="25"/>
  <c r="C2009" i="25"/>
  <c r="G2008" i="25"/>
  <c r="F2008" i="25"/>
  <c r="E2008" i="25"/>
  <c r="D2008" i="25"/>
  <c r="C2008" i="25"/>
  <c r="G2007" i="25"/>
  <c r="F2007" i="25"/>
  <c r="E2007" i="25"/>
  <c r="D2007" i="25"/>
  <c r="C2007" i="25"/>
  <c r="G2006" i="25"/>
  <c r="F2006" i="25"/>
  <c r="E2006" i="25"/>
  <c r="D2006" i="25"/>
  <c r="C2006" i="25"/>
  <c r="G2005" i="25"/>
  <c r="F2005" i="25"/>
  <c r="E2005" i="25"/>
  <c r="D2005" i="25"/>
  <c r="C2005" i="25"/>
  <c r="G2004" i="25"/>
  <c r="F2004" i="25"/>
  <c r="E2004" i="25"/>
  <c r="D2004" i="25"/>
  <c r="C2004" i="25"/>
  <c r="L2003" i="25"/>
  <c r="M2003" i="25" s="1"/>
  <c r="K2003" i="25"/>
  <c r="J2003" i="25"/>
  <c r="G2003" i="25"/>
  <c r="F2003" i="25"/>
  <c r="E2003" i="25"/>
  <c r="D2003" i="25"/>
  <c r="C2003" i="25"/>
  <c r="L2002" i="25"/>
  <c r="M2002" i="25" s="1"/>
  <c r="K2002" i="25"/>
  <c r="J2002" i="25"/>
  <c r="G2002" i="25"/>
  <c r="F2002" i="25"/>
  <c r="E2002" i="25"/>
  <c r="D2002" i="25"/>
  <c r="C2002" i="25"/>
  <c r="G2001" i="25"/>
  <c r="F2001" i="25"/>
  <c r="E2001" i="25"/>
  <c r="D2001" i="25"/>
  <c r="C2001" i="25"/>
  <c r="G2000" i="25"/>
  <c r="F2000" i="25"/>
  <c r="E2000" i="25"/>
  <c r="D2000" i="25"/>
  <c r="C2000" i="25"/>
  <c r="G1999" i="25"/>
  <c r="F1999" i="25"/>
  <c r="E1999" i="25"/>
  <c r="D1999" i="25"/>
  <c r="C1999" i="25"/>
  <c r="G1998" i="25"/>
  <c r="F1998" i="25"/>
  <c r="E1998" i="25"/>
  <c r="D1998" i="25"/>
  <c r="C1998" i="25"/>
  <c r="G1997" i="25"/>
  <c r="F1997" i="25"/>
  <c r="E1997" i="25"/>
  <c r="D1997" i="25"/>
  <c r="C1997" i="25"/>
  <c r="L1996" i="25"/>
  <c r="M1996" i="25" s="1"/>
  <c r="K1996" i="25"/>
  <c r="J1996" i="25"/>
  <c r="G1996" i="25"/>
  <c r="F1996" i="25"/>
  <c r="E1996" i="25"/>
  <c r="D1996" i="25"/>
  <c r="C1996" i="25"/>
  <c r="L1995" i="25"/>
  <c r="M1995" i="25" s="1"/>
  <c r="K1995" i="25"/>
  <c r="J1995" i="25"/>
  <c r="G1995" i="25"/>
  <c r="F1995" i="25"/>
  <c r="E1995" i="25"/>
  <c r="D1995" i="25"/>
  <c r="C1995" i="25"/>
  <c r="G1994" i="25"/>
  <c r="F1994" i="25"/>
  <c r="E1994" i="25"/>
  <c r="D1994" i="25"/>
  <c r="C1994" i="25"/>
  <c r="G1993" i="25"/>
  <c r="F1993" i="25"/>
  <c r="E1993" i="25"/>
  <c r="D1993" i="25"/>
  <c r="C1993" i="25"/>
  <c r="G1992" i="25"/>
  <c r="F1992" i="25"/>
  <c r="E1992" i="25"/>
  <c r="D1992" i="25"/>
  <c r="C1992" i="25"/>
  <c r="G1991" i="25"/>
  <c r="F1991" i="25"/>
  <c r="E1991" i="25"/>
  <c r="D1991" i="25"/>
  <c r="C1991" i="25"/>
  <c r="G1990" i="25"/>
  <c r="F1990" i="25"/>
  <c r="E1990" i="25"/>
  <c r="D1990" i="25"/>
  <c r="C1990" i="25"/>
  <c r="L1989" i="25"/>
  <c r="M1989" i="25" s="1"/>
  <c r="K1989" i="25"/>
  <c r="J1989" i="25"/>
  <c r="G1989" i="25"/>
  <c r="F1989" i="25"/>
  <c r="E1989" i="25"/>
  <c r="D1989" i="25"/>
  <c r="C1989" i="25"/>
  <c r="L1988" i="25"/>
  <c r="M1988" i="25" s="1"/>
  <c r="K1988" i="25"/>
  <c r="J1988" i="25"/>
  <c r="G1988" i="25"/>
  <c r="F1988" i="25"/>
  <c r="E1988" i="25"/>
  <c r="D1988" i="25"/>
  <c r="C1988" i="25"/>
  <c r="G1987" i="25"/>
  <c r="F1987" i="25"/>
  <c r="E1987" i="25"/>
  <c r="D1987" i="25"/>
  <c r="C1987" i="25"/>
  <c r="G1986" i="25"/>
  <c r="F1986" i="25"/>
  <c r="E1986" i="25"/>
  <c r="D1986" i="25"/>
  <c r="C1986" i="25"/>
  <c r="G1985" i="25"/>
  <c r="F1985" i="25"/>
  <c r="E1985" i="25"/>
  <c r="D1985" i="25"/>
  <c r="C1985" i="25"/>
  <c r="G1984" i="25"/>
  <c r="F1984" i="25"/>
  <c r="E1984" i="25"/>
  <c r="D1984" i="25"/>
  <c r="C1984" i="25"/>
  <c r="L1983" i="25"/>
  <c r="M1983" i="25" s="1"/>
  <c r="K1983" i="25"/>
  <c r="J1983" i="25"/>
  <c r="G1983" i="25"/>
  <c r="F1983" i="25"/>
  <c r="E1983" i="25"/>
  <c r="D1983" i="25"/>
  <c r="C1983" i="25"/>
  <c r="L1982" i="25"/>
  <c r="M1982" i="25" s="1"/>
  <c r="K1982" i="25"/>
  <c r="J1982" i="25"/>
  <c r="G1982" i="25"/>
  <c r="F1982" i="25"/>
  <c r="E1982" i="25"/>
  <c r="D1982" i="25"/>
  <c r="C1982" i="25"/>
  <c r="L1981" i="25"/>
  <c r="M1981" i="25" s="1"/>
  <c r="K1981" i="25"/>
  <c r="J1981" i="25"/>
  <c r="G1981" i="25"/>
  <c r="F1981" i="25"/>
  <c r="E1981" i="25"/>
  <c r="D1981" i="25"/>
  <c r="C1981" i="25"/>
  <c r="G1980" i="25"/>
  <c r="F1980" i="25"/>
  <c r="E1980" i="25"/>
  <c r="D1980" i="25"/>
  <c r="C1980" i="25"/>
  <c r="G1979" i="25"/>
  <c r="F1979" i="25"/>
  <c r="E1979" i="25"/>
  <c r="D1979" i="25"/>
  <c r="C1979" i="25"/>
  <c r="G1978" i="25"/>
  <c r="F1978" i="25"/>
  <c r="E1978" i="25"/>
  <c r="D1978" i="25"/>
  <c r="C1978" i="25"/>
  <c r="G1977" i="25"/>
  <c r="F1977" i="25"/>
  <c r="E1977" i="25"/>
  <c r="D1977" i="25"/>
  <c r="C1977" i="25"/>
  <c r="G1976" i="25"/>
  <c r="F1976" i="25"/>
  <c r="E1976" i="25"/>
  <c r="D1976" i="25"/>
  <c r="C1976" i="25"/>
  <c r="L1975" i="25"/>
  <c r="M1975" i="25" s="1"/>
  <c r="K1975" i="25"/>
  <c r="J1975" i="25"/>
  <c r="G1975" i="25"/>
  <c r="F1975" i="25"/>
  <c r="E1975" i="25"/>
  <c r="D1975" i="25"/>
  <c r="C1975" i="25"/>
  <c r="L1974" i="25"/>
  <c r="M1974" i="25" s="1"/>
  <c r="K1974" i="25"/>
  <c r="J1974" i="25"/>
  <c r="G1974" i="25"/>
  <c r="F1974" i="25"/>
  <c r="E1974" i="25"/>
  <c r="D1974" i="25"/>
  <c r="C1974" i="25"/>
  <c r="G1973" i="25"/>
  <c r="F1973" i="25"/>
  <c r="E1973" i="25"/>
  <c r="D1973" i="25"/>
  <c r="C1973" i="25"/>
  <c r="G1972" i="25"/>
  <c r="F1972" i="25"/>
  <c r="E1972" i="25"/>
  <c r="D1972" i="25"/>
  <c r="C1972" i="25"/>
  <c r="G1971" i="25"/>
  <c r="F1971" i="25"/>
  <c r="E1971" i="25"/>
  <c r="D1971" i="25"/>
  <c r="C1971" i="25"/>
  <c r="G1970" i="25"/>
  <c r="F1970" i="25"/>
  <c r="E1970" i="25"/>
  <c r="D1970" i="25"/>
  <c r="C1970" i="25"/>
  <c r="G1969" i="25"/>
  <c r="F1969" i="25"/>
  <c r="E1969" i="25"/>
  <c r="D1969" i="25"/>
  <c r="C1969" i="25"/>
  <c r="L1968" i="25"/>
  <c r="M1968" i="25" s="1"/>
  <c r="K1968" i="25"/>
  <c r="J1968" i="25"/>
  <c r="G1968" i="25"/>
  <c r="F1968" i="25"/>
  <c r="E1968" i="25"/>
  <c r="D1968" i="25"/>
  <c r="C1968" i="25"/>
  <c r="L1967" i="25"/>
  <c r="M1967" i="25" s="1"/>
  <c r="K1967" i="25"/>
  <c r="J1967" i="25"/>
  <c r="G1967" i="25"/>
  <c r="F1967" i="25"/>
  <c r="E1967" i="25"/>
  <c r="D1967" i="25"/>
  <c r="C1967" i="25"/>
  <c r="G1966" i="25"/>
  <c r="F1966" i="25"/>
  <c r="E1966" i="25"/>
  <c r="D1966" i="25"/>
  <c r="C1966" i="25"/>
  <c r="G1965" i="25"/>
  <c r="F1965" i="25"/>
  <c r="E1965" i="25"/>
  <c r="D1965" i="25"/>
  <c r="C1965" i="25"/>
  <c r="G1964" i="25"/>
  <c r="F1964" i="25"/>
  <c r="E1964" i="25"/>
  <c r="D1964" i="25"/>
  <c r="C1964" i="25"/>
  <c r="G1963" i="25"/>
  <c r="F1963" i="25"/>
  <c r="E1963" i="25"/>
  <c r="D1963" i="25"/>
  <c r="C1963" i="25"/>
  <c r="G1962" i="25"/>
  <c r="F1962" i="25"/>
  <c r="E1962" i="25"/>
  <c r="D1962" i="25"/>
  <c r="C1962" i="25"/>
  <c r="L1961" i="25"/>
  <c r="M1961" i="25" s="1"/>
  <c r="K1961" i="25"/>
  <c r="J1961" i="25"/>
  <c r="G1961" i="25"/>
  <c r="F1961" i="25"/>
  <c r="E1961" i="25"/>
  <c r="D1961" i="25"/>
  <c r="C1961" i="25"/>
  <c r="L1960" i="25"/>
  <c r="M1960" i="25" s="1"/>
  <c r="K1960" i="25"/>
  <c r="J1960" i="25"/>
  <c r="G1960" i="25"/>
  <c r="F1960" i="25"/>
  <c r="E1960" i="25"/>
  <c r="D1960" i="25"/>
  <c r="C1960" i="25"/>
  <c r="G1959" i="25"/>
  <c r="F1959" i="25"/>
  <c r="E1959" i="25"/>
  <c r="D1959" i="25"/>
  <c r="C1959" i="25"/>
  <c r="G1958" i="25"/>
  <c r="F1958" i="25"/>
  <c r="E1958" i="25"/>
  <c r="D1958" i="25"/>
  <c r="C1958" i="25"/>
  <c r="G1957" i="25"/>
  <c r="F1957" i="25"/>
  <c r="E1957" i="25"/>
  <c r="D1957" i="25"/>
  <c r="C1957" i="25"/>
  <c r="G1956" i="25"/>
  <c r="F1956" i="25"/>
  <c r="E1956" i="25"/>
  <c r="D1956" i="25"/>
  <c r="C1956" i="25"/>
  <c r="G1955" i="25"/>
  <c r="F1955" i="25"/>
  <c r="E1955" i="25"/>
  <c r="D1955" i="25"/>
  <c r="C1955" i="25"/>
  <c r="L1954" i="25"/>
  <c r="M1954" i="25" s="1"/>
  <c r="K1954" i="25"/>
  <c r="J1954" i="25"/>
  <c r="G1954" i="25"/>
  <c r="F1954" i="25"/>
  <c r="E1954" i="25"/>
  <c r="D1954" i="25"/>
  <c r="C1954" i="25"/>
  <c r="L1953" i="25"/>
  <c r="M1953" i="25" s="1"/>
  <c r="K1953" i="25"/>
  <c r="J1953" i="25"/>
  <c r="G1953" i="25"/>
  <c r="F1953" i="25"/>
  <c r="E1953" i="25"/>
  <c r="D1953" i="25"/>
  <c r="C1953" i="25"/>
  <c r="G1952" i="25"/>
  <c r="F1952" i="25"/>
  <c r="E1952" i="25"/>
  <c r="D1952" i="25"/>
  <c r="C1952" i="25"/>
  <c r="G1951" i="25"/>
  <c r="F1951" i="25"/>
  <c r="E1951" i="25"/>
  <c r="D1951" i="25"/>
  <c r="C1951" i="25"/>
  <c r="G1950" i="25"/>
  <c r="F1950" i="25"/>
  <c r="E1950" i="25"/>
  <c r="D1950" i="25"/>
  <c r="C1950" i="25"/>
  <c r="G1949" i="25"/>
  <c r="F1949" i="25"/>
  <c r="E1949" i="25"/>
  <c r="D1949" i="25"/>
  <c r="C1949" i="25"/>
  <c r="G1948" i="25"/>
  <c r="F1948" i="25"/>
  <c r="E1948" i="25"/>
  <c r="D1948" i="25"/>
  <c r="C1948" i="25"/>
  <c r="L1947" i="25"/>
  <c r="M1947" i="25" s="1"/>
  <c r="K1947" i="25"/>
  <c r="J1947" i="25"/>
  <c r="G1947" i="25"/>
  <c r="F1947" i="25"/>
  <c r="E1947" i="25"/>
  <c r="D1947" i="25"/>
  <c r="C1947" i="25"/>
  <c r="L1946" i="25"/>
  <c r="M1946" i="25" s="1"/>
  <c r="K1946" i="25"/>
  <c r="J1946" i="25"/>
  <c r="G1946" i="25"/>
  <c r="F1946" i="25"/>
  <c r="E1946" i="25"/>
  <c r="D1946" i="25"/>
  <c r="C1946" i="25"/>
  <c r="G1945" i="25"/>
  <c r="F1945" i="25"/>
  <c r="E1945" i="25"/>
  <c r="D1945" i="25"/>
  <c r="C1945" i="25"/>
  <c r="G1944" i="25"/>
  <c r="F1944" i="25"/>
  <c r="E1944" i="25"/>
  <c r="D1944" i="25"/>
  <c r="C1944" i="25"/>
  <c r="G1943" i="25"/>
  <c r="F1943" i="25"/>
  <c r="E1943" i="25"/>
  <c r="D1943" i="25"/>
  <c r="C1943" i="25"/>
  <c r="G1942" i="25"/>
  <c r="F1942" i="25"/>
  <c r="E1942" i="25"/>
  <c r="D1942" i="25"/>
  <c r="C1942" i="25"/>
  <c r="G1941" i="25"/>
  <c r="F1941" i="25"/>
  <c r="E1941" i="25"/>
  <c r="D1941" i="25"/>
  <c r="C1941" i="25"/>
  <c r="L1940" i="25"/>
  <c r="M1940" i="25" s="1"/>
  <c r="K1940" i="25"/>
  <c r="J1940" i="25"/>
  <c r="G1940" i="25"/>
  <c r="F1940" i="25"/>
  <c r="E1940" i="25"/>
  <c r="D1940" i="25"/>
  <c r="C1940" i="25"/>
  <c r="L1939" i="25"/>
  <c r="M1939" i="25" s="1"/>
  <c r="K1939" i="25"/>
  <c r="J1939" i="25"/>
  <c r="G1939" i="25"/>
  <c r="F1939" i="25"/>
  <c r="E1939" i="25"/>
  <c r="D1939" i="25"/>
  <c r="C1939" i="25"/>
  <c r="G1938" i="25"/>
  <c r="F1938" i="25"/>
  <c r="E1938" i="25"/>
  <c r="D1938" i="25"/>
  <c r="C1938" i="25"/>
  <c r="G1937" i="25"/>
  <c r="F1937" i="25"/>
  <c r="E1937" i="25"/>
  <c r="D1937" i="25"/>
  <c r="C1937" i="25"/>
  <c r="G1936" i="25"/>
  <c r="F1936" i="25"/>
  <c r="E1936" i="25"/>
  <c r="D1936" i="25"/>
  <c r="C1936" i="25"/>
  <c r="G1935" i="25"/>
  <c r="F1935" i="25"/>
  <c r="E1935" i="25"/>
  <c r="D1935" i="25"/>
  <c r="C1935" i="25"/>
  <c r="G1934" i="25"/>
  <c r="F1934" i="25"/>
  <c r="E1934" i="25"/>
  <c r="D1934" i="25"/>
  <c r="C1934" i="25"/>
  <c r="L1933" i="25"/>
  <c r="M1933" i="25" s="1"/>
  <c r="K1933" i="25"/>
  <c r="J1933" i="25"/>
  <c r="G1933" i="25"/>
  <c r="F1933" i="25"/>
  <c r="E1933" i="25"/>
  <c r="D1933" i="25"/>
  <c r="C1933" i="25"/>
  <c r="L1932" i="25"/>
  <c r="M1932" i="25" s="1"/>
  <c r="K1932" i="25"/>
  <c r="J1932" i="25"/>
  <c r="G1932" i="25"/>
  <c r="F1932" i="25"/>
  <c r="E1932" i="25"/>
  <c r="D1932" i="25"/>
  <c r="C1932" i="25"/>
  <c r="G1931" i="25"/>
  <c r="F1931" i="25"/>
  <c r="E1931" i="25"/>
  <c r="D1931" i="25"/>
  <c r="C1931" i="25"/>
  <c r="G1930" i="25"/>
  <c r="F1930" i="25"/>
  <c r="E1930" i="25"/>
  <c r="D1930" i="25"/>
  <c r="C1930" i="25"/>
  <c r="G1929" i="25"/>
  <c r="F1929" i="25"/>
  <c r="E1929" i="25"/>
  <c r="D1929" i="25"/>
  <c r="C1929" i="25"/>
  <c r="G1928" i="25"/>
  <c r="F1928" i="25"/>
  <c r="E1928" i="25"/>
  <c r="D1928" i="25"/>
  <c r="C1928" i="25"/>
  <c r="G1927" i="25"/>
  <c r="F1927" i="25"/>
  <c r="E1927" i="25"/>
  <c r="D1927" i="25"/>
  <c r="C1927" i="25"/>
  <c r="L1926" i="25"/>
  <c r="M1926" i="25" s="1"/>
  <c r="K1926" i="25"/>
  <c r="J1926" i="25"/>
  <c r="G1926" i="25"/>
  <c r="F1926" i="25"/>
  <c r="E1926" i="25"/>
  <c r="D1926" i="25"/>
  <c r="C1926" i="25"/>
  <c r="L1925" i="25"/>
  <c r="M1925" i="25" s="1"/>
  <c r="K1925" i="25"/>
  <c r="J1925" i="25"/>
  <c r="G1925" i="25"/>
  <c r="F1925" i="25"/>
  <c r="E1925" i="25"/>
  <c r="D1925" i="25"/>
  <c r="C1925" i="25"/>
  <c r="G1924" i="25"/>
  <c r="F1924" i="25"/>
  <c r="E1924" i="25"/>
  <c r="D1924" i="25"/>
  <c r="C1924" i="25"/>
  <c r="G1923" i="25"/>
  <c r="F1923" i="25"/>
  <c r="E1923" i="25"/>
  <c r="D1923" i="25"/>
  <c r="C1923" i="25"/>
  <c r="G1922" i="25"/>
  <c r="F1922" i="25"/>
  <c r="E1922" i="25"/>
  <c r="D1922" i="25"/>
  <c r="C1922" i="25"/>
  <c r="G1921" i="25"/>
  <c r="F1921" i="25"/>
  <c r="E1921" i="25"/>
  <c r="D1921" i="25"/>
  <c r="C1921" i="25"/>
  <c r="L1920" i="25"/>
  <c r="M1920" i="25" s="1"/>
  <c r="K1920" i="25"/>
  <c r="J1920" i="25"/>
  <c r="G1920" i="25"/>
  <c r="F1920" i="25"/>
  <c r="E1920" i="25"/>
  <c r="D1920" i="25"/>
  <c r="C1920" i="25"/>
  <c r="L1919" i="25"/>
  <c r="M1919" i="25" s="1"/>
  <c r="K1919" i="25"/>
  <c r="J1919" i="25"/>
  <c r="G1919" i="25"/>
  <c r="F1919" i="25"/>
  <c r="E1919" i="25"/>
  <c r="D1919" i="25"/>
  <c r="C1919" i="25"/>
  <c r="L1918" i="25"/>
  <c r="M1918" i="25" s="1"/>
  <c r="K1918" i="25"/>
  <c r="J1918" i="25"/>
  <c r="G1918" i="25"/>
  <c r="F1918" i="25"/>
  <c r="E1918" i="25"/>
  <c r="D1918" i="25"/>
  <c r="C1918" i="25"/>
  <c r="G1917" i="25"/>
  <c r="F1917" i="25"/>
  <c r="E1917" i="25"/>
  <c r="D1917" i="25"/>
  <c r="C1917" i="25"/>
  <c r="G1916" i="25"/>
  <c r="F1916" i="25"/>
  <c r="E1916" i="25"/>
  <c r="D1916" i="25"/>
  <c r="C1916" i="25"/>
  <c r="G1915" i="25"/>
  <c r="F1915" i="25"/>
  <c r="E1915" i="25"/>
  <c r="D1915" i="25"/>
  <c r="C1915" i="25"/>
  <c r="G1914" i="25"/>
  <c r="F1914" i="25"/>
  <c r="E1914" i="25"/>
  <c r="D1914" i="25"/>
  <c r="C1914" i="25"/>
  <c r="G1913" i="25"/>
  <c r="F1913" i="25"/>
  <c r="E1913" i="25"/>
  <c r="D1913" i="25"/>
  <c r="C1913" i="25"/>
  <c r="L1912" i="25"/>
  <c r="M1912" i="25" s="1"/>
  <c r="K1912" i="25"/>
  <c r="J1912" i="25"/>
  <c r="G1912" i="25"/>
  <c r="F1912" i="25"/>
  <c r="E1912" i="25"/>
  <c r="D1912" i="25"/>
  <c r="C1912" i="25"/>
  <c r="L1911" i="25"/>
  <c r="M1911" i="25" s="1"/>
  <c r="K1911" i="25"/>
  <c r="J1911" i="25"/>
  <c r="G1911" i="25"/>
  <c r="F1911" i="25"/>
  <c r="E1911" i="25"/>
  <c r="D1911" i="25"/>
  <c r="C1911" i="25"/>
  <c r="G1910" i="25"/>
  <c r="F1910" i="25"/>
  <c r="E1910" i="25"/>
  <c r="D1910" i="25"/>
  <c r="C1910" i="25"/>
  <c r="G1909" i="25"/>
  <c r="F1909" i="25"/>
  <c r="E1909" i="25"/>
  <c r="D1909" i="25"/>
  <c r="C1909" i="25"/>
  <c r="G1908" i="25"/>
  <c r="F1908" i="25"/>
  <c r="E1908" i="25"/>
  <c r="D1908" i="25"/>
  <c r="C1908" i="25"/>
  <c r="G1907" i="25"/>
  <c r="F1907" i="25"/>
  <c r="E1907" i="25"/>
  <c r="D1907" i="25"/>
  <c r="C1907" i="25"/>
  <c r="G1906" i="25"/>
  <c r="F1906" i="25"/>
  <c r="E1906" i="25"/>
  <c r="D1906" i="25"/>
  <c r="C1906" i="25"/>
  <c r="L1905" i="25"/>
  <c r="M1905" i="25" s="1"/>
  <c r="K1905" i="25"/>
  <c r="J1905" i="25"/>
  <c r="G1905" i="25"/>
  <c r="F1905" i="25"/>
  <c r="E1905" i="25"/>
  <c r="D1905" i="25"/>
  <c r="C1905" i="25"/>
  <c r="L1904" i="25"/>
  <c r="M1904" i="25" s="1"/>
  <c r="K1904" i="25"/>
  <c r="J1904" i="25"/>
  <c r="G1904" i="25"/>
  <c r="F1904" i="25"/>
  <c r="E1904" i="25"/>
  <c r="D1904" i="25"/>
  <c r="C1904" i="25"/>
  <c r="G1903" i="25"/>
  <c r="F1903" i="25"/>
  <c r="E1903" i="25"/>
  <c r="D1903" i="25"/>
  <c r="C1903" i="25"/>
  <c r="G1902" i="25"/>
  <c r="F1902" i="25"/>
  <c r="E1902" i="25"/>
  <c r="D1902" i="25"/>
  <c r="C1902" i="25"/>
  <c r="G1901" i="25"/>
  <c r="F1901" i="25"/>
  <c r="E1901" i="25"/>
  <c r="D1901" i="25"/>
  <c r="C1901" i="25"/>
  <c r="G1900" i="25"/>
  <c r="F1900" i="25"/>
  <c r="E1900" i="25"/>
  <c r="D1900" i="25"/>
  <c r="C1900" i="25"/>
  <c r="G1899" i="25"/>
  <c r="F1899" i="25"/>
  <c r="E1899" i="25"/>
  <c r="D1899" i="25"/>
  <c r="C1899" i="25"/>
  <c r="L1898" i="25"/>
  <c r="M1898" i="25" s="1"/>
  <c r="K1898" i="25"/>
  <c r="J1898" i="25"/>
  <c r="G1898" i="25"/>
  <c r="F1898" i="25"/>
  <c r="E1898" i="25"/>
  <c r="D1898" i="25"/>
  <c r="C1898" i="25"/>
  <c r="L1897" i="25"/>
  <c r="M1897" i="25" s="1"/>
  <c r="K1897" i="25"/>
  <c r="J1897" i="25"/>
  <c r="G1897" i="25"/>
  <c r="F1897" i="25"/>
  <c r="E1897" i="25"/>
  <c r="D1897" i="25"/>
  <c r="C1897" i="25"/>
  <c r="G1896" i="25"/>
  <c r="F1896" i="25"/>
  <c r="E1896" i="25"/>
  <c r="D1896" i="25"/>
  <c r="C1896" i="25"/>
  <c r="G1895" i="25"/>
  <c r="F1895" i="25"/>
  <c r="E1895" i="25"/>
  <c r="D1895" i="25"/>
  <c r="C1895" i="25"/>
  <c r="G1894" i="25"/>
  <c r="F1894" i="25"/>
  <c r="E1894" i="25"/>
  <c r="D1894" i="25"/>
  <c r="C1894" i="25"/>
  <c r="G1893" i="25"/>
  <c r="F1893" i="25"/>
  <c r="E1893" i="25"/>
  <c r="D1893" i="25"/>
  <c r="C1893" i="25"/>
  <c r="G1892" i="25"/>
  <c r="F1892" i="25"/>
  <c r="E1892" i="25"/>
  <c r="D1892" i="25"/>
  <c r="C1892" i="25"/>
  <c r="L1891" i="25"/>
  <c r="M1891" i="25" s="1"/>
  <c r="K1891" i="25"/>
  <c r="J1891" i="25"/>
  <c r="G1891" i="25"/>
  <c r="F1891" i="25"/>
  <c r="E1891" i="25"/>
  <c r="D1891" i="25"/>
  <c r="C1891" i="25"/>
  <c r="L1890" i="25"/>
  <c r="M1890" i="25" s="1"/>
  <c r="K1890" i="25"/>
  <c r="J1890" i="25"/>
  <c r="G1890" i="25"/>
  <c r="F1890" i="25"/>
  <c r="E1890" i="25"/>
  <c r="D1890" i="25"/>
  <c r="C1890" i="25"/>
  <c r="G1889" i="25"/>
  <c r="F1889" i="25"/>
  <c r="E1889" i="25"/>
  <c r="D1889" i="25"/>
  <c r="C1889" i="25"/>
  <c r="G1888" i="25"/>
  <c r="F1888" i="25"/>
  <c r="E1888" i="25"/>
  <c r="D1888" i="25"/>
  <c r="C1888" i="25"/>
  <c r="G1887" i="25"/>
  <c r="F1887" i="25"/>
  <c r="E1887" i="25"/>
  <c r="D1887" i="25"/>
  <c r="C1887" i="25"/>
  <c r="G1886" i="25"/>
  <c r="F1886" i="25"/>
  <c r="E1886" i="25"/>
  <c r="D1886" i="25"/>
  <c r="C1886" i="25"/>
  <c r="L1885" i="25"/>
  <c r="M1885" i="25" s="1"/>
  <c r="K1885" i="25"/>
  <c r="J1885" i="25"/>
  <c r="G1885" i="25"/>
  <c r="F1885" i="25"/>
  <c r="E1885" i="25"/>
  <c r="D1885" i="25"/>
  <c r="C1885" i="25"/>
  <c r="L1884" i="25"/>
  <c r="M1884" i="25" s="1"/>
  <c r="K1884" i="25"/>
  <c r="J1884" i="25"/>
  <c r="G1884" i="25"/>
  <c r="F1884" i="25"/>
  <c r="E1884" i="25"/>
  <c r="D1884" i="25"/>
  <c r="C1884" i="25"/>
  <c r="L1883" i="25"/>
  <c r="M1883" i="25" s="1"/>
  <c r="K1883" i="25"/>
  <c r="J1883" i="25"/>
  <c r="G1883" i="25"/>
  <c r="F1883" i="25"/>
  <c r="E1883" i="25"/>
  <c r="D1883" i="25"/>
  <c r="C1883" i="25"/>
  <c r="G1882" i="25"/>
  <c r="F1882" i="25"/>
  <c r="E1882" i="25"/>
  <c r="D1882" i="25"/>
  <c r="C1882" i="25"/>
  <c r="G1881" i="25"/>
  <c r="F1881" i="25"/>
  <c r="E1881" i="25"/>
  <c r="D1881" i="25"/>
  <c r="C1881" i="25"/>
  <c r="G1880" i="25"/>
  <c r="F1880" i="25"/>
  <c r="E1880" i="25"/>
  <c r="D1880" i="25"/>
  <c r="C1880" i="25"/>
  <c r="G1879" i="25"/>
  <c r="F1879" i="25"/>
  <c r="E1879" i="25"/>
  <c r="D1879" i="25"/>
  <c r="C1879" i="25"/>
  <c r="G1878" i="25"/>
  <c r="F1878" i="25"/>
  <c r="E1878" i="25"/>
  <c r="D1878" i="25"/>
  <c r="C1878" i="25"/>
  <c r="L1877" i="25"/>
  <c r="M1877" i="25" s="1"/>
  <c r="K1877" i="25"/>
  <c r="J1877" i="25"/>
  <c r="G1877" i="25"/>
  <c r="F1877" i="25"/>
  <c r="E1877" i="25"/>
  <c r="D1877" i="25"/>
  <c r="C1877" i="25"/>
  <c r="L1876" i="25"/>
  <c r="M1876" i="25" s="1"/>
  <c r="K1876" i="25"/>
  <c r="J1876" i="25"/>
  <c r="G1876" i="25"/>
  <c r="F1876" i="25"/>
  <c r="E1876" i="25"/>
  <c r="D1876" i="25"/>
  <c r="C1876" i="25"/>
  <c r="G1875" i="25"/>
  <c r="F1875" i="25"/>
  <c r="E1875" i="25"/>
  <c r="D1875" i="25"/>
  <c r="C1875" i="25"/>
  <c r="G1874" i="25"/>
  <c r="F1874" i="25"/>
  <c r="E1874" i="25"/>
  <c r="D1874" i="25"/>
  <c r="C1874" i="25"/>
  <c r="G1873" i="25"/>
  <c r="F1873" i="25"/>
  <c r="E1873" i="25"/>
  <c r="D1873" i="25"/>
  <c r="C1873" i="25"/>
  <c r="G1872" i="25"/>
  <c r="F1872" i="25"/>
  <c r="E1872" i="25"/>
  <c r="D1872" i="25"/>
  <c r="C1872" i="25"/>
  <c r="G1871" i="25"/>
  <c r="F1871" i="25"/>
  <c r="E1871" i="25"/>
  <c r="D1871" i="25"/>
  <c r="C1871" i="25"/>
  <c r="L1870" i="25"/>
  <c r="M1870" i="25" s="1"/>
  <c r="K1870" i="25"/>
  <c r="J1870" i="25"/>
  <c r="G1870" i="25"/>
  <c r="F1870" i="25"/>
  <c r="E1870" i="25"/>
  <c r="D1870" i="25"/>
  <c r="C1870" i="25"/>
  <c r="L1869" i="25"/>
  <c r="M1869" i="25" s="1"/>
  <c r="K1869" i="25"/>
  <c r="J1869" i="25"/>
  <c r="G1869" i="25"/>
  <c r="F1869" i="25"/>
  <c r="E1869" i="25"/>
  <c r="D1869" i="25"/>
  <c r="C1869" i="25"/>
  <c r="L1868" i="25"/>
  <c r="M1868" i="25" s="1"/>
  <c r="K1868" i="25"/>
  <c r="J1868" i="25"/>
  <c r="G1868" i="25"/>
  <c r="F1868" i="25"/>
  <c r="E1868" i="25"/>
  <c r="D1868" i="25"/>
  <c r="C1868" i="25"/>
  <c r="G1867" i="25"/>
  <c r="F1867" i="25"/>
  <c r="E1867" i="25"/>
  <c r="D1867" i="25"/>
  <c r="C1867" i="25"/>
  <c r="G1866" i="25"/>
  <c r="F1866" i="25"/>
  <c r="E1866" i="25"/>
  <c r="D1866" i="25"/>
  <c r="C1866" i="25"/>
  <c r="G1865" i="25"/>
  <c r="F1865" i="25"/>
  <c r="E1865" i="25"/>
  <c r="D1865" i="25"/>
  <c r="C1865" i="25"/>
  <c r="G1864" i="25"/>
  <c r="F1864" i="25"/>
  <c r="E1864" i="25"/>
  <c r="D1864" i="25"/>
  <c r="C1864" i="25"/>
  <c r="L1863" i="25"/>
  <c r="M1863" i="25" s="1"/>
  <c r="K1863" i="25"/>
  <c r="J1863" i="25"/>
  <c r="G1863" i="25"/>
  <c r="F1863" i="25"/>
  <c r="E1863" i="25"/>
  <c r="D1863" i="25"/>
  <c r="C1863" i="25"/>
  <c r="L1862" i="25"/>
  <c r="M1862" i="25" s="1"/>
  <c r="K1862" i="25"/>
  <c r="J1862" i="25"/>
  <c r="G1862" i="25"/>
  <c r="F1862" i="25"/>
  <c r="E1862" i="25"/>
  <c r="D1862" i="25"/>
  <c r="C1862" i="25"/>
  <c r="G1861" i="25"/>
  <c r="F1861" i="25"/>
  <c r="E1861" i="25"/>
  <c r="D1861" i="25"/>
  <c r="C1861" i="25"/>
  <c r="G1860" i="25"/>
  <c r="F1860" i="25"/>
  <c r="E1860" i="25"/>
  <c r="D1860" i="25"/>
  <c r="C1860" i="25"/>
  <c r="G1859" i="25"/>
  <c r="F1859" i="25"/>
  <c r="E1859" i="25"/>
  <c r="D1859" i="25"/>
  <c r="C1859" i="25"/>
  <c r="L1858" i="25"/>
  <c r="M1858" i="25" s="1"/>
  <c r="K1858" i="25"/>
  <c r="J1858" i="25"/>
  <c r="G1858" i="25"/>
  <c r="F1858" i="25"/>
  <c r="E1858" i="25"/>
  <c r="D1858" i="25"/>
  <c r="C1858" i="25"/>
  <c r="L1857" i="25"/>
  <c r="M1857" i="25" s="1"/>
  <c r="K1857" i="25"/>
  <c r="J1857" i="25"/>
  <c r="G1857" i="25"/>
  <c r="F1857" i="25"/>
  <c r="E1857" i="25"/>
  <c r="D1857" i="25"/>
  <c r="C1857" i="25"/>
  <c r="L1856" i="25"/>
  <c r="M1856" i="25" s="1"/>
  <c r="K1856" i="25"/>
  <c r="J1856" i="25"/>
  <c r="G1856" i="25"/>
  <c r="F1856" i="25"/>
  <c r="E1856" i="25"/>
  <c r="D1856" i="25"/>
  <c r="C1856" i="25"/>
  <c r="L1855" i="25"/>
  <c r="M1855" i="25" s="1"/>
  <c r="K1855" i="25"/>
  <c r="J1855" i="25"/>
  <c r="G1855" i="25"/>
  <c r="F1855" i="25"/>
  <c r="E1855" i="25"/>
  <c r="D1855" i="25"/>
  <c r="C1855" i="25"/>
  <c r="G1854" i="25"/>
  <c r="F1854" i="25"/>
  <c r="E1854" i="25"/>
  <c r="D1854" i="25"/>
  <c r="C1854" i="25"/>
  <c r="G1853" i="25"/>
  <c r="F1853" i="25"/>
  <c r="E1853" i="25"/>
  <c r="D1853" i="25"/>
  <c r="C1853" i="25"/>
  <c r="G1852" i="25"/>
  <c r="F1852" i="25"/>
  <c r="E1852" i="25"/>
  <c r="D1852" i="25"/>
  <c r="C1852" i="25"/>
  <c r="G1851" i="25"/>
  <c r="F1851" i="25"/>
  <c r="E1851" i="25"/>
  <c r="D1851" i="25"/>
  <c r="C1851" i="25"/>
  <c r="G1850" i="25"/>
  <c r="F1850" i="25"/>
  <c r="E1850" i="25"/>
  <c r="D1850" i="25"/>
  <c r="C1850" i="25"/>
  <c r="L1849" i="25"/>
  <c r="M1849" i="25" s="1"/>
  <c r="K1849" i="25"/>
  <c r="J1849" i="25"/>
  <c r="G1849" i="25"/>
  <c r="F1849" i="25"/>
  <c r="E1849" i="25"/>
  <c r="D1849" i="25"/>
  <c r="C1849" i="25"/>
  <c r="L1848" i="25"/>
  <c r="M1848" i="25" s="1"/>
  <c r="K1848" i="25"/>
  <c r="J1848" i="25"/>
  <c r="G1848" i="25"/>
  <c r="F1848" i="25"/>
  <c r="E1848" i="25"/>
  <c r="D1848" i="25"/>
  <c r="C1848" i="25"/>
  <c r="G1847" i="25"/>
  <c r="F1847" i="25"/>
  <c r="E1847" i="25"/>
  <c r="D1847" i="25"/>
  <c r="C1847" i="25"/>
  <c r="G1846" i="25"/>
  <c r="F1846" i="25"/>
  <c r="E1846" i="25"/>
  <c r="D1846" i="25"/>
  <c r="C1846" i="25"/>
  <c r="G1845" i="25"/>
  <c r="F1845" i="25"/>
  <c r="E1845" i="25"/>
  <c r="D1845" i="25"/>
  <c r="C1845" i="25"/>
  <c r="G1844" i="25"/>
  <c r="F1844" i="25"/>
  <c r="E1844" i="25"/>
  <c r="D1844" i="25"/>
  <c r="C1844" i="25"/>
  <c r="G1843" i="25"/>
  <c r="F1843" i="25"/>
  <c r="E1843" i="25"/>
  <c r="D1843" i="25"/>
  <c r="C1843" i="25"/>
  <c r="L1842" i="25"/>
  <c r="M1842" i="25" s="1"/>
  <c r="K1842" i="25"/>
  <c r="J1842" i="25"/>
  <c r="G1842" i="25"/>
  <c r="F1842" i="25"/>
  <c r="E1842" i="25"/>
  <c r="D1842" i="25"/>
  <c r="C1842" i="25"/>
  <c r="L1841" i="25"/>
  <c r="M1841" i="25" s="1"/>
  <c r="K1841" i="25"/>
  <c r="J1841" i="25"/>
  <c r="G1841" i="25"/>
  <c r="F1841" i="25"/>
  <c r="E1841" i="25"/>
  <c r="D1841" i="25"/>
  <c r="C1841" i="25"/>
  <c r="G1840" i="25"/>
  <c r="F1840" i="25"/>
  <c r="E1840" i="25"/>
  <c r="D1840" i="25"/>
  <c r="C1840" i="25"/>
  <c r="G1839" i="25"/>
  <c r="F1839" i="25"/>
  <c r="E1839" i="25"/>
  <c r="D1839" i="25"/>
  <c r="C1839" i="25"/>
  <c r="G1838" i="25"/>
  <c r="F1838" i="25"/>
  <c r="E1838" i="25"/>
  <c r="D1838" i="25"/>
  <c r="C1838" i="25"/>
  <c r="G1837" i="25"/>
  <c r="F1837" i="25"/>
  <c r="E1837" i="25"/>
  <c r="D1837" i="25"/>
  <c r="C1837" i="25"/>
  <c r="G1836" i="25"/>
  <c r="F1836" i="25"/>
  <c r="E1836" i="25"/>
  <c r="D1836" i="25"/>
  <c r="C1836" i="25"/>
  <c r="L1835" i="25"/>
  <c r="M1835" i="25" s="1"/>
  <c r="K1835" i="25"/>
  <c r="J1835" i="25"/>
  <c r="G1835" i="25"/>
  <c r="F1835" i="25"/>
  <c r="E1835" i="25"/>
  <c r="D1835" i="25"/>
  <c r="C1835" i="25"/>
  <c r="L1834" i="25"/>
  <c r="M1834" i="25" s="1"/>
  <c r="K1834" i="25"/>
  <c r="J1834" i="25"/>
  <c r="G1834" i="25"/>
  <c r="F1834" i="25"/>
  <c r="E1834" i="25"/>
  <c r="D1834" i="25"/>
  <c r="C1834" i="25"/>
  <c r="G1833" i="25"/>
  <c r="F1833" i="25"/>
  <c r="E1833" i="25"/>
  <c r="D1833" i="25"/>
  <c r="C1833" i="25"/>
  <c r="G1832" i="25"/>
  <c r="F1832" i="25"/>
  <c r="E1832" i="25"/>
  <c r="D1832" i="25"/>
  <c r="C1832" i="25"/>
  <c r="G1831" i="25"/>
  <c r="F1831" i="25"/>
  <c r="E1831" i="25"/>
  <c r="D1831" i="25"/>
  <c r="C1831" i="25"/>
  <c r="G1830" i="25"/>
  <c r="F1830" i="25"/>
  <c r="E1830" i="25"/>
  <c r="D1830" i="25"/>
  <c r="C1830" i="25"/>
  <c r="G1829" i="25"/>
  <c r="F1829" i="25"/>
  <c r="E1829" i="25"/>
  <c r="D1829" i="25"/>
  <c r="C1829" i="25"/>
  <c r="L1828" i="25"/>
  <c r="M1828" i="25" s="1"/>
  <c r="K1828" i="25"/>
  <c r="J1828" i="25"/>
  <c r="G1828" i="25"/>
  <c r="F1828" i="25"/>
  <c r="E1828" i="25"/>
  <c r="D1828" i="25"/>
  <c r="C1828" i="25"/>
  <c r="L1827" i="25"/>
  <c r="M1827" i="25" s="1"/>
  <c r="K1827" i="25"/>
  <c r="J1827" i="25"/>
  <c r="G1827" i="25"/>
  <c r="F1827" i="25"/>
  <c r="E1827" i="25"/>
  <c r="D1827" i="25"/>
  <c r="C1827" i="25"/>
  <c r="G1826" i="25"/>
  <c r="F1826" i="25"/>
  <c r="E1826" i="25"/>
  <c r="D1826" i="25"/>
  <c r="C1826" i="25"/>
  <c r="G1825" i="25"/>
  <c r="F1825" i="25"/>
  <c r="E1825" i="25"/>
  <c r="D1825" i="25"/>
  <c r="C1825" i="25"/>
  <c r="G1824" i="25"/>
  <c r="F1824" i="25"/>
  <c r="E1824" i="25"/>
  <c r="D1824" i="25"/>
  <c r="C1824" i="25"/>
  <c r="G1823" i="25"/>
  <c r="F1823" i="25"/>
  <c r="E1823" i="25"/>
  <c r="D1823" i="25"/>
  <c r="C1823" i="25"/>
  <c r="G1822" i="25"/>
  <c r="F1822" i="25"/>
  <c r="E1822" i="25"/>
  <c r="D1822" i="25"/>
  <c r="C1822" i="25"/>
  <c r="L1821" i="25"/>
  <c r="M1821" i="25" s="1"/>
  <c r="K1821" i="25"/>
  <c r="J1821" i="25"/>
  <c r="G1821" i="25"/>
  <c r="F1821" i="25"/>
  <c r="E1821" i="25"/>
  <c r="D1821" i="25"/>
  <c r="C1821" i="25"/>
  <c r="L1820" i="25"/>
  <c r="M1820" i="25" s="1"/>
  <c r="K1820" i="25"/>
  <c r="J1820" i="25"/>
  <c r="G1820" i="25"/>
  <c r="F1820" i="25"/>
  <c r="E1820" i="25"/>
  <c r="D1820" i="25"/>
  <c r="C1820" i="25"/>
  <c r="G1819" i="25"/>
  <c r="F1819" i="25"/>
  <c r="E1819" i="25"/>
  <c r="D1819" i="25"/>
  <c r="C1819" i="25"/>
  <c r="G1818" i="25"/>
  <c r="F1818" i="25"/>
  <c r="E1818" i="25"/>
  <c r="D1818" i="25"/>
  <c r="C1818" i="25"/>
  <c r="G1817" i="25"/>
  <c r="F1817" i="25"/>
  <c r="E1817" i="25"/>
  <c r="D1817" i="25"/>
  <c r="C1817" i="25"/>
  <c r="G1816" i="25"/>
  <c r="F1816" i="25"/>
  <c r="E1816" i="25"/>
  <c r="D1816" i="25"/>
  <c r="C1816" i="25"/>
  <c r="G1815" i="25"/>
  <c r="F1815" i="25"/>
  <c r="E1815" i="25"/>
  <c r="D1815" i="25"/>
  <c r="C1815" i="25"/>
  <c r="L1814" i="25"/>
  <c r="M1814" i="25" s="1"/>
  <c r="K1814" i="25"/>
  <c r="J1814" i="25"/>
  <c r="G1814" i="25"/>
  <c r="F1814" i="25"/>
  <c r="E1814" i="25"/>
  <c r="D1814" i="25"/>
  <c r="C1814" i="25"/>
  <c r="L1813" i="25"/>
  <c r="M1813" i="25" s="1"/>
  <c r="K1813" i="25"/>
  <c r="J1813" i="25"/>
  <c r="G1813" i="25"/>
  <c r="F1813" i="25"/>
  <c r="E1813" i="25"/>
  <c r="D1813" i="25"/>
  <c r="C1813" i="25"/>
  <c r="G1812" i="25"/>
  <c r="F1812" i="25"/>
  <c r="E1812" i="25"/>
  <c r="D1812" i="25"/>
  <c r="C1812" i="25"/>
  <c r="G1811" i="25"/>
  <c r="F1811" i="25"/>
  <c r="E1811" i="25"/>
  <c r="D1811" i="25"/>
  <c r="C1811" i="25"/>
  <c r="G1810" i="25"/>
  <c r="F1810" i="25"/>
  <c r="E1810" i="25"/>
  <c r="D1810" i="25"/>
  <c r="C1810" i="25"/>
  <c r="G1809" i="25"/>
  <c r="F1809" i="25"/>
  <c r="E1809" i="25"/>
  <c r="D1809" i="25"/>
  <c r="C1809" i="25"/>
  <c r="G1808" i="25"/>
  <c r="F1808" i="25"/>
  <c r="E1808" i="25"/>
  <c r="D1808" i="25"/>
  <c r="C1808" i="25"/>
  <c r="L1807" i="25"/>
  <c r="M1807" i="25" s="1"/>
  <c r="K1807" i="25"/>
  <c r="J1807" i="25"/>
  <c r="G1807" i="25"/>
  <c r="F1807" i="25"/>
  <c r="E1807" i="25"/>
  <c r="D1807" i="25"/>
  <c r="C1807" i="25"/>
  <c r="L1806" i="25"/>
  <c r="M1806" i="25" s="1"/>
  <c r="K1806" i="25"/>
  <c r="J1806" i="25"/>
  <c r="G1806" i="25"/>
  <c r="F1806" i="25"/>
  <c r="E1806" i="25"/>
  <c r="D1806" i="25"/>
  <c r="C1806" i="25"/>
  <c r="G1805" i="25"/>
  <c r="F1805" i="25"/>
  <c r="E1805" i="25"/>
  <c r="D1805" i="25"/>
  <c r="C1805" i="25"/>
  <c r="G1804" i="25"/>
  <c r="F1804" i="25"/>
  <c r="E1804" i="25"/>
  <c r="D1804" i="25"/>
  <c r="C1804" i="25"/>
  <c r="G1803" i="25"/>
  <c r="F1803" i="25"/>
  <c r="E1803" i="25"/>
  <c r="D1803" i="25"/>
  <c r="C1803" i="25"/>
  <c r="G1802" i="25"/>
  <c r="F1802" i="25"/>
  <c r="E1802" i="25"/>
  <c r="D1802" i="25"/>
  <c r="C1802" i="25"/>
  <c r="G1801" i="25"/>
  <c r="F1801" i="25"/>
  <c r="E1801" i="25"/>
  <c r="D1801" i="25"/>
  <c r="C1801" i="25"/>
  <c r="L1800" i="25"/>
  <c r="M1800" i="25" s="1"/>
  <c r="K1800" i="25"/>
  <c r="J1800" i="25"/>
  <c r="G1800" i="25"/>
  <c r="F1800" i="25"/>
  <c r="E1800" i="25"/>
  <c r="D1800" i="25"/>
  <c r="C1800" i="25"/>
  <c r="L1799" i="25"/>
  <c r="M1799" i="25" s="1"/>
  <c r="K1799" i="25"/>
  <c r="J1799" i="25"/>
  <c r="G1799" i="25"/>
  <c r="F1799" i="25"/>
  <c r="E1799" i="25"/>
  <c r="D1799" i="25"/>
  <c r="C1799" i="25"/>
  <c r="G1798" i="25"/>
  <c r="F1798" i="25"/>
  <c r="E1798" i="25"/>
  <c r="D1798" i="25"/>
  <c r="C1798" i="25"/>
  <c r="G1797" i="25"/>
  <c r="F1797" i="25"/>
  <c r="E1797" i="25"/>
  <c r="D1797" i="25"/>
  <c r="C1797" i="25"/>
  <c r="G1796" i="25"/>
  <c r="F1796" i="25"/>
  <c r="E1796" i="25"/>
  <c r="D1796" i="25"/>
  <c r="C1796" i="25"/>
  <c r="G1795" i="25"/>
  <c r="F1795" i="25"/>
  <c r="E1795" i="25"/>
  <c r="D1795" i="25"/>
  <c r="C1795" i="25"/>
  <c r="G1794" i="25"/>
  <c r="F1794" i="25"/>
  <c r="E1794" i="25"/>
  <c r="D1794" i="25"/>
  <c r="C1794" i="25"/>
  <c r="L1793" i="25"/>
  <c r="M1793" i="25" s="1"/>
  <c r="K1793" i="25"/>
  <c r="J1793" i="25"/>
  <c r="G1793" i="25"/>
  <c r="F1793" i="25"/>
  <c r="E1793" i="25"/>
  <c r="D1793" i="25"/>
  <c r="C1793" i="25"/>
  <c r="L1792" i="25"/>
  <c r="M1792" i="25" s="1"/>
  <c r="K1792" i="25"/>
  <c r="J1792" i="25"/>
  <c r="G1792" i="25"/>
  <c r="F1792" i="25"/>
  <c r="E1792" i="25"/>
  <c r="D1792" i="25"/>
  <c r="C1792" i="25"/>
  <c r="G1791" i="25"/>
  <c r="F1791" i="25"/>
  <c r="E1791" i="25"/>
  <c r="D1791" i="25"/>
  <c r="C1791" i="25"/>
  <c r="G1790" i="25"/>
  <c r="F1790" i="25"/>
  <c r="E1790" i="25"/>
  <c r="D1790" i="25"/>
  <c r="C1790" i="25"/>
  <c r="G1789" i="25"/>
  <c r="F1789" i="25"/>
  <c r="E1789" i="25"/>
  <c r="D1789" i="25"/>
  <c r="C1789" i="25"/>
  <c r="G1788" i="25"/>
  <c r="F1788" i="25"/>
  <c r="E1788" i="25"/>
  <c r="D1788" i="25"/>
  <c r="C1788" i="25"/>
  <c r="G1787" i="25"/>
  <c r="F1787" i="25"/>
  <c r="E1787" i="25"/>
  <c r="D1787" i="25"/>
  <c r="C1787" i="25"/>
  <c r="L1786" i="25"/>
  <c r="M1786" i="25" s="1"/>
  <c r="K1786" i="25"/>
  <c r="J1786" i="25"/>
  <c r="G1786" i="25"/>
  <c r="F1786" i="25"/>
  <c r="E1786" i="25"/>
  <c r="D1786" i="25"/>
  <c r="C1786" i="25"/>
  <c r="L1785" i="25"/>
  <c r="M1785" i="25" s="1"/>
  <c r="K1785" i="25"/>
  <c r="J1785" i="25"/>
  <c r="G1785" i="25"/>
  <c r="F1785" i="25"/>
  <c r="E1785" i="25"/>
  <c r="D1785" i="25"/>
  <c r="C1785" i="25"/>
  <c r="G1784" i="25"/>
  <c r="F1784" i="25"/>
  <c r="E1784" i="25"/>
  <c r="D1784" i="25"/>
  <c r="C1784" i="25"/>
  <c r="G1783" i="25"/>
  <c r="F1783" i="25"/>
  <c r="E1783" i="25"/>
  <c r="D1783" i="25"/>
  <c r="C1783" i="25"/>
  <c r="G1782" i="25"/>
  <c r="F1782" i="25"/>
  <c r="E1782" i="25"/>
  <c r="D1782" i="25"/>
  <c r="C1782" i="25"/>
  <c r="G1781" i="25"/>
  <c r="F1781" i="25"/>
  <c r="E1781" i="25"/>
  <c r="D1781" i="25"/>
  <c r="C1781" i="25"/>
  <c r="G1780" i="25"/>
  <c r="F1780" i="25"/>
  <c r="E1780" i="25"/>
  <c r="D1780" i="25"/>
  <c r="C1780" i="25"/>
  <c r="L1779" i="25"/>
  <c r="M1779" i="25" s="1"/>
  <c r="K1779" i="25"/>
  <c r="J1779" i="25"/>
  <c r="G1779" i="25"/>
  <c r="F1779" i="25"/>
  <c r="E1779" i="25"/>
  <c r="D1779" i="25"/>
  <c r="C1779" i="25"/>
  <c r="L1778" i="25"/>
  <c r="M1778" i="25" s="1"/>
  <c r="K1778" i="25"/>
  <c r="J1778" i="25"/>
  <c r="G1778" i="25"/>
  <c r="F1778" i="25"/>
  <c r="E1778" i="25"/>
  <c r="D1778" i="25"/>
  <c r="C1778" i="25"/>
  <c r="G1777" i="25"/>
  <c r="F1777" i="25"/>
  <c r="E1777" i="25"/>
  <c r="D1777" i="25"/>
  <c r="C1777" i="25"/>
  <c r="G1776" i="25"/>
  <c r="F1776" i="25"/>
  <c r="E1776" i="25"/>
  <c r="D1776" i="25"/>
  <c r="C1776" i="25"/>
  <c r="L1775" i="25"/>
  <c r="M1775" i="25" s="1"/>
  <c r="K1775" i="25"/>
  <c r="J1775" i="25"/>
  <c r="G1775" i="25"/>
  <c r="F1775" i="25"/>
  <c r="E1775" i="25"/>
  <c r="D1775" i="25"/>
  <c r="C1775" i="25"/>
  <c r="G1774" i="25"/>
  <c r="F1774" i="25"/>
  <c r="E1774" i="25"/>
  <c r="D1774" i="25"/>
  <c r="C1774" i="25"/>
  <c r="G1773" i="25"/>
  <c r="F1773" i="25"/>
  <c r="E1773" i="25"/>
  <c r="D1773" i="25"/>
  <c r="C1773" i="25"/>
  <c r="L1772" i="25"/>
  <c r="M1772" i="25" s="1"/>
  <c r="K1772" i="25"/>
  <c r="J1772" i="25"/>
  <c r="G1772" i="25"/>
  <c r="F1772" i="25"/>
  <c r="E1772" i="25"/>
  <c r="D1772" i="25"/>
  <c r="C1772" i="25"/>
  <c r="L1771" i="25"/>
  <c r="M1771" i="25" s="1"/>
  <c r="K1771" i="25"/>
  <c r="J1771" i="25"/>
  <c r="G1771" i="25"/>
  <c r="F1771" i="25"/>
  <c r="E1771" i="25"/>
  <c r="D1771" i="25"/>
  <c r="C1771" i="25"/>
  <c r="G1770" i="25"/>
  <c r="F1770" i="25"/>
  <c r="E1770" i="25"/>
  <c r="D1770" i="25"/>
  <c r="C1770" i="25"/>
  <c r="G1769" i="25"/>
  <c r="F1769" i="25"/>
  <c r="E1769" i="25"/>
  <c r="D1769" i="25"/>
  <c r="C1769" i="25"/>
  <c r="G1768" i="25"/>
  <c r="F1768" i="25"/>
  <c r="E1768" i="25"/>
  <c r="D1768" i="25"/>
  <c r="C1768" i="25"/>
  <c r="G1767" i="25"/>
  <c r="F1767" i="25"/>
  <c r="E1767" i="25"/>
  <c r="D1767" i="25"/>
  <c r="C1767" i="25"/>
  <c r="G1766" i="25"/>
  <c r="F1766" i="25"/>
  <c r="E1766" i="25"/>
  <c r="D1766" i="25"/>
  <c r="C1766" i="25"/>
  <c r="L1765" i="25"/>
  <c r="M1765" i="25" s="1"/>
  <c r="K1765" i="25"/>
  <c r="J1765" i="25"/>
  <c r="G1765" i="25"/>
  <c r="F1765" i="25"/>
  <c r="E1765" i="25"/>
  <c r="D1765" i="25"/>
  <c r="C1765" i="25"/>
  <c r="L1764" i="25"/>
  <c r="M1764" i="25" s="1"/>
  <c r="K1764" i="25"/>
  <c r="J1764" i="25"/>
  <c r="G1764" i="25"/>
  <c r="F1764" i="25"/>
  <c r="E1764" i="25"/>
  <c r="D1764" i="25"/>
  <c r="C1764" i="25"/>
  <c r="G1763" i="25"/>
  <c r="F1763" i="25"/>
  <c r="E1763" i="25"/>
  <c r="D1763" i="25"/>
  <c r="C1763" i="25"/>
  <c r="G1762" i="25"/>
  <c r="F1762" i="25"/>
  <c r="E1762" i="25"/>
  <c r="D1762" i="25"/>
  <c r="C1762" i="25"/>
  <c r="G1761" i="25"/>
  <c r="F1761" i="25"/>
  <c r="E1761" i="25"/>
  <c r="D1761" i="25"/>
  <c r="C1761" i="25"/>
  <c r="G1760" i="25"/>
  <c r="F1760" i="25"/>
  <c r="E1760" i="25"/>
  <c r="D1760" i="25"/>
  <c r="C1760" i="25"/>
  <c r="G1759" i="25"/>
  <c r="F1759" i="25"/>
  <c r="E1759" i="25"/>
  <c r="D1759" i="25"/>
  <c r="C1759" i="25"/>
  <c r="L1758" i="25"/>
  <c r="M1758" i="25" s="1"/>
  <c r="K1758" i="25"/>
  <c r="J1758" i="25"/>
  <c r="G1758" i="25"/>
  <c r="F1758" i="25"/>
  <c r="E1758" i="25"/>
  <c r="D1758" i="25"/>
  <c r="C1758" i="25"/>
  <c r="L1757" i="25"/>
  <c r="M1757" i="25" s="1"/>
  <c r="K1757" i="25"/>
  <c r="J1757" i="25"/>
  <c r="G1757" i="25"/>
  <c r="F1757" i="25"/>
  <c r="E1757" i="25"/>
  <c r="D1757" i="25"/>
  <c r="C1757" i="25"/>
  <c r="G1756" i="25"/>
  <c r="F1756" i="25"/>
  <c r="E1756" i="25"/>
  <c r="D1756" i="25"/>
  <c r="C1756" i="25"/>
  <c r="L1755" i="25"/>
  <c r="M1755" i="25" s="1"/>
  <c r="K1755" i="25"/>
  <c r="J1755" i="25"/>
  <c r="G1755" i="25"/>
  <c r="F1755" i="25"/>
  <c r="E1755" i="25"/>
  <c r="D1755" i="25"/>
  <c r="C1755" i="25"/>
  <c r="L1754" i="25"/>
  <c r="M1754" i="25" s="1"/>
  <c r="K1754" i="25"/>
  <c r="J1754" i="25"/>
  <c r="G1754" i="25"/>
  <c r="F1754" i="25"/>
  <c r="E1754" i="25"/>
  <c r="D1754" i="25"/>
  <c r="C1754" i="25"/>
  <c r="L1753" i="25"/>
  <c r="M1753" i="25" s="1"/>
  <c r="K1753" i="25"/>
  <c r="J1753" i="25"/>
  <c r="G1753" i="25"/>
  <c r="F1753" i="25"/>
  <c r="E1753" i="25"/>
  <c r="D1753" i="25"/>
  <c r="C1753" i="25"/>
  <c r="L1752" i="25"/>
  <c r="M1752" i="25" s="1"/>
  <c r="K1752" i="25"/>
  <c r="J1752" i="25"/>
  <c r="G1752" i="25"/>
  <c r="F1752" i="25"/>
  <c r="E1752" i="25"/>
  <c r="D1752" i="25"/>
  <c r="C1752" i="25"/>
  <c r="L1751" i="25"/>
  <c r="M1751" i="25" s="1"/>
  <c r="K1751" i="25"/>
  <c r="J1751" i="25"/>
  <c r="G1751" i="25"/>
  <c r="F1751" i="25"/>
  <c r="E1751" i="25"/>
  <c r="D1751" i="25"/>
  <c r="C1751" i="25"/>
  <c r="L1750" i="25"/>
  <c r="M1750" i="25" s="1"/>
  <c r="K1750" i="25"/>
  <c r="J1750" i="25"/>
  <c r="G1750" i="25"/>
  <c r="F1750" i="25"/>
  <c r="E1750" i="25"/>
  <c r="D1750" i="25"/>
  <c r="C1750" i="25"/>
  <c r="L1749" i="25"/>
  <c r="M1749" i="25" s="1"/>
  <c r="K1749" i="25"/>
  <c r="J1749" i="25"/>
  <c r="G1749" i="25"/>
  <c r="F1749" i="25"/>
  <c r="E1749" i="25"/>
  <c r="D1749" i="25"/>
  <c r="C1749" i="25"/>
  <c r="L1748" i="25"/>
  <c r="M1748" i="25" s="1"/>
  <c r="K1748" i="25"/>
  <c r="J1748" i="25"/>
  <c r="G1748" i="25"/>
  <c r="F1748" i="25"/>
  <c r="E1748" i="25"/>
  <c r="D1748" i="25"/>
  <c r="C1748" i="25"/>
  <c r="L1747" i="25"/>
  <c r="M1747" i="25" s="1"/>
  <c r="K1747" i="25"/>
  <c r="J1747" i="25"/>
  <c r="G1747" i="25"/>
  <c r="F1747" i="25"/>
  <c r="E1747" i="25"/>
  <c r="D1747" i="25"/>
  <c r="C1747" i="25"/>
  <c r="G1746" i="25"/>
  <c r="F1746" i="25"/>
  <c r="E1746" i="25"/>
  <c r="D1746" i="25"/>
  <c r="C1746" i="25"/>
  <c r="G1745" i="25"/>
  <c r="F1745" i="25"/>
  <c r="E1745" i="25"/>
  <c r="D1745" i="25"/>
  <c r="C1745" i="25"/>
  <c r="L1744" i="25"/>
  <c r="M1744" i="25" s="1"/>
  <c r="K1744" i="25"/>
  <c r="J1744" i="25"/>
  <c r="G1744" i="25"/>
  <c r="F1744" i="25"/>
  <c r="E1744" i="25"/>
  <c r="D1744" i="25"/>
  <c r="C1744" i="25"/>
  <c r="L1743" i="25"/>
  <c r="M1743" i="25" s="1"/>
  <c r="K1743" i="25"/>
  <c r="J1743" i="25"/>
  <c r="G1743" i="25"/>
  <c r="F1743" i="25"/>
  <c r="E1743" i="25"/>
  <c r="D1743" i="25"/>
  <c r="C1743" i="25"/>
  <c r="G1742" i="25"/>
  <c r="F1742" i="25"/>
  <c r="E1742" i="25"/>
  <c r="D1742" i="25"/>
  <c r="C1742" i="25"/>
  <c r="G1741" i="25"/>
  <c r="F1741" i="25"/>
  <c r="E1741" i="25"/>
  <c r="D1741" i="25"/>
  <c r="C1741" i="25"/>
  <c r="G1740" i="25"/>
  <c r="F1740" i="25"/>
  <c r="E1740" i="25"/>
  <c r="D1740" i="25"/>
  <c r="C1740" i="25"/>
  <c r="G1739" i="25"/>
  <c r="F1739" i="25"/>
  <c r="E1739" i="25"/>
  <c r="D1739" i="25"/>
  <c r="C1739" i="25"/>
  <c r="G1738" i="25"/>
  <c r="F1738" i="25"/>
  <c r="E1738" i="25"/>
  <c r="D1738" i="25"/>
  <c r="C1738" i="25"/>
  <c r="L1737" i="25"/>
  <c r="M1737" i="25" s="1"/>
  <c r="K1737" i="25"/>
  <c r="J1737" i="25"/>
  <c r="G1737" i="25"/>
  <c r="F1737" i="25"/>
  <c r="E1737" i="25"/>
  <c r="D1737" i="25"/>
  <c r="C1737" i="25"/>
  <c r="L1736" i="25"/>
  <c r="M1736" i="25" s="1"/>
  <c r="K1736" i="25"/>
  <c r="J1736" i="25"/>
  <c r="G1736" i="25"/>
  <c r="F1736" i="25"/>
  <c r="E1736" i="25"/>
  <c r="D1736" i="25"/>
  <c r="C1736" i="25"/>
  <c r="G1735" i="25"/>
  <c r="F1735" i="25"/>
  <c r="E1735" i="25"/>
  <c r="D1735" i="25"/>
  <c r="C1735" i="25"/>
  <c r="G1734" i="25"/>
  <c r="F1734" i="25"/>
  <c r="E1734" i="25"/>
  <c r="D1734" i="25"/>
  <c r="C1734" i="25"/>
  <c r="G1733" i="25"/>
  <c r="F1733" i="25"/>
  <c r="E1733" i="25"/>
  <c r="D1733" i="25"/>
  <c r="C1733" i="25"/>
  <c r="G1732" i="25"/>
  <c r="F1732" i="25"/>
  <c r="E1732" i="25"/>
  <c r="D1732" i="25"/>
  <c r="C1732" i="25"/>
  <c r="G1731" i="25"/>
  <c r="F1731" i="25"/>
  <c r="E1731" i="25"/>
  <c r="D1731" i="25"/>
  <c r="C1731" i="25"/>
  <c r="L1730" i="25"/>
  <c r="M1730" i="25" s="1"/>
  <c r="K1730" i="25"/>
  <c r="J1730" i="25"/>
  <c r="G1730" i="25"/>
  <c r="F1730" i="25"/>
  <c r="E1730" i="25"/>
  <c r="D1730" i="25"/>
  <c r="C1730" i="25"/>
  <c r="L1729" i="25"/>
  <c r="M1729" i="25" s="1"/>
  <c r="K1729" i="25"/>
  <c r="J1729" i="25"/>
  <c r="G1729" i="25"/>
  <c r="F1729" i="25"/>
  <c r="E1729" i="25"/>
  <c r="D1729" i="25"/>
  <c r="C1729" i="25"/>
  <c r="G1728" i="25"/>
  <c r="F1728" i="25"/>
  <c r="E1728" i="25"/>
  <c r="D1728" i="25"/>
  <c r="C1728" i="25"/>
  <c r="G1727" i="25"/>
  <c r="F1727" i="25"/>
  <c r="E1727" i="25"/>
  <c r="D1727" i="25"/>
  <c r="C1727" i="25"/>
  <c r="G1726" i="25"/>
  <c r="F1726" i="25"/>
  <c r="E1726" i="25"/>
  <c r="D1726" i="25"/>
  <c r="C1726" i="25"/>
  <c r="G1725" i="25"/>
  <c r="F1725" i="25"/>
  <c r="E1725" i="25"/>
  <c r="D1725" i="25"/>
  <c r="C1725" i="25"/>
  <c r="G1724" i="25"/>
  <c r="F1724" i="25"/>
  <c r="E1724" i="25"/>
  <c r="D1724" i="25"/>
  <c r="C1724" i="25"/>
  <c r="L1723" i="25"/>
  <c r="M1723" i="25" s="1"/>
  <c r="K1723" i="25"/>
  <c r="J1723" i="25"/>
  <c r="G1723" i="25"/>
  <c r="F1723" i="25"/>
  <c r="E1723" i="25"/>
  <c r="D1723" i="25"/>
  <c r="C1723" i="25"/>
  <c r="L1722" i="25"/>
  <c r="M1722" i="25" s="1"/>
  <c r="K1722" i="25"/>
  <c r="J1722" i="25"/>
  <c r="G1722" i="25"/>
  <c r="F1722" i="25"/>
  <c r="E1722" i="25"/>
  <c r="D1722" i="25"/>
  <c r="C1722" i="25"/>
  <c r="G1721" i="25"/>
  <c r="F1721" i="25"/>
  <c r="E1721" i="25"/>
  <c r="D1721" i="25"/>
  <c r="C1721" i="25"/>
  <c r="G1720" i="25"/>
  <c r="F1720" i="25"/>
  <c r="E1720" i="25"/>
  <c r="D1720" i="25"/>
  <c r="C1720" i="25"/>
  <c r="G1719" i="25"/>
  <c r="F1719" i="25"/>
  <c r="E1719" i="25"/>
  <c r="D1719" i="25"/>
  <c r="C1719" i="25"/>
  <c r="G1718" i="25"/>
  <c r="F1718" i="25"/>
  <c r="E1718" i="25"/>
  <c r="D1718" i="25"/>
  <c r="C1718" i="25"/>
  <c r="L1717" i="25"/>
  <c r="M1717" i="25" s="1"/>
  <c r="K1717" i="25"/>
  <c r="J1717" i="25"/>
  <c r="G1717" i="25"/>
  <c r="F1717" i="25"/>
  <c r="E1717" i="25"/>
  <c r="D1717" i="25"/>
  <c r="C1717" i="25"/>
  <c r="L1716" i="25"/>
  <c r="M1716" i="25" s="1"/>
  <c r="K1716" i="25"/>
  <c r="J1716" i="25"/>
  <c r="G1716" i="25"/>
  <c r="F1716" i="25"/>
  <c r="E1716" i="25"/>
  <c r="D1716" i="25"/>
  <c r="C1716" i="25"/>
  <c r="L1715" i="25"/>
  <c r="M1715" i="25" s="1"/>
  <c r="K1715" i="25"/>
  <c r="J1715" i="25"/>
  <c r="G1715" i="25"/>
  <c r="F1715" i="25"/>
  <c r="E1715" i="25"/>
  <c r="D1715" i="25"/>
  <c r="C1715" i="25"/>
  <c r="G1714" i="25"/>
  <c r="F1714" i="25"/>
  <c r="E1714" i="25"/>
  <c r="D1714" i="25"/>
  <c r="C1714" i="25"/>
  <c r="G1713" i="25"/>
  <c r="F1713" i="25"/>
  <c r="E1713" i="25"/>
  <c r="D1713" i="25"/>
  <c r="C1713" i="25"/>
  <c r="G1712" i="25"/>
  <c r="F1712" i="25"/>
  <c r="E1712" i="25"/>
  <c r="D1712" i="25"/>
  <c r="C1712" i="25"/>
  <c r="G1711" i="25"/>
  <c r="F1711" i="25"/>
  <c r="E1711" i="25"/>
  <c r="D1711" i="25"/>
  <c r="C1711" i="25"/>
  <c r="G1710" i="25"/>
  <c r="F1710" i="25"/>
  <c r="E1710" i="25"/>
  <c r="D1710" i="25"/>
  <c r="C1710" i="25"/>
  <c r="L1709" i="25"/>
  <c r="M1709" i="25" s="1"/>
  <c r="K1709" i="25"/>
  <c r="J1709" i="25"/>
  <c r="G1709" i="25"/>
  <c r="F1709" i="25"/>
  <c r="E1709" i="25"/>
  <c r="D1709" i="25"/>
  <c r="C1709" i="25"/>
  <c r="L1708" i="25"/>
  <c r="M1708" i="25" s="1"/>
  <c r="K1708" i="25"/>
  <c r="J1708" i="25"/>
  <c r="G1708" i="25"/>
  <c r="F1708" i="25"/>
  <c r="E1708" i="25"/>
  <c r="D1708" i="25"/>
  <c r="C1708" i="25"/>
  <c r="G1707" i="25"/>
  <c r="F1707" i="25"/>
  <c r="E1707" i="25"/>
  <c r="D1707" i="25"/>
  <c r="C1707" i="25"/>
  <c r="G1706" i="25"/>
  <c r="F1706" i="25"/>
  <c r="E1706" i="25"/>
  <c r="D1706" i="25"/>
  <c r="C1706" i="25"/>
  <c r="G1705" i="25"/>
  <c r="F1705" i="25"/>
  <c r="E1705" i="25"/>
  <c r="D1705" i="25"/>
  <c r="C1705" i="25"/>
  <c r="G1704" i="25"/>
  <c r="F1704" i="25"/>
  <c r="E1704" i="25"/>
  <c r="D1704" i="25"/>
  <c r="C1704" i="25"/>
  <c r="G1703" i="25"/>
  <c r="F1703" i="25"/>
  <c r="E1703" i="25"/>
  <c r="D1703" i="25"/>
  <c r="C1703" i="25"/>
  <c r="L1702" i="25"/>
  <c r="M1702" i="25" s="1"/>
  <c r="K1702" i="25"/>
  <c r="J1702" i="25"/>
  <c r="G1702" i="25"/>
  <c r="F1702" i="25"/>
  <c r="E1702" i="25"/>
  <c r="D1702" i="25"/>
  <c r="C1702" i="25"/>
  <c r="L1701" i="25"/>
  <c r="M1701" i="25" s="1"/>
  <c r="K1701" i="25"/>
  <c r="J1701" i="25"/>
  <c r="G1701" i="25"/>
  <c r="F1701" i="25"/>
  <c r="E1701" i="25"/>
  <c r="D1701" i="25"/>
  <c r="C1701" i="25"/>
  <c r="G1700" i="25"/>
  <c r="F1700" i="25"/>
  <c r="E1700" i="25"/>
  <c r="D1700" i="25"/>
  <c r="C1700" i="25"/>
  <c r="G1699" i="25"/>
  <c r="F1699" i="25"/>
  <c r="E1699" i="25"/>
  <c r="D1699" i="25"/>
  <c r="C1699" i="25"/>
  <c r="G1698" i="25"/>
  <c r="F1698" i="25"/>
  <c r="E1698" i="25"/>
  <c r="D1698" i="25"/>
  <c r="C1698" i="25"/>
  <c r="G1697" i="25"/>
  <c r="F1697" i="25"/>
  <c r="E1697" i="25"/>
  <c r="D1697" i="25"/>
  <c r="C1697" i="25"/>
  <c r="G1696" i="25"/>
  <c r="F1696" i="25"/>
  <c r="E1696" i="25"/>
  <c r="D1696" i="25"/>
  <c r="C1696" i="25"/>
  <c r="L1695" i="25"/>
  <c r="M1695" i="25" s="1"/>
  <c r="K1695" i="25"/>
  <c r="J1695" i="25"/>
  <c r="G1695" i="25"/>
  <c r="F1695" i="25"/>
  <c r="E1695" i="25"/>
  <c r="D1695" i="25"/>
  <c r="C1695" i="25"/>
  <c r="L1694" i="25"/>
  <c r="M1694" i="25" s="1"/>
  <c r="K1694" i="25"/>
  <c r="J1694" i="25"/>
  <c r="G1694" i="25"/>
  <c r="F1694" i="25"/>
  <c r="E1694" i="25"/>
  <c r="D1694" i="25"/>
  <c r="C1694" i="25"/>
  <c r="G1693" i="25"/>
  <c r="F1693" i="25"/>
  <c r="E1693" i="25"/>
  <c r="D1693" i="25"/>
  <c r="C1693" i="25"/>
  <c r="G1692" i="25"/>
  <c r="F1692" i="25"/>
  <c r="E1692" i="25"/>
  <c r="D1692" i="25"/>
  <c r="C1692" i="25"/>
  <c r="G1691" i="25"/>
  <c r="F1691" i="25"/>
  <c r="E1691" i="25"/>
  <c r="D1691" i="25"/>
  <c r="C1691" i="25"/>
  <c r="G1690" i="25"/>
  <c r="F1690" i="25"/>
  <c r="E1690" i="25"/>
  <c r="D1690" i="25"/>
  <c r="C1690" i="25"/>
  <c r="G1689" i="25"/>
  <c r="F1689" i="25"/>
  <c r="E1689" i="25"/>
  <c r="D1689" i="25"/>
  <c r="C1689" i="25"/>
  <c r="L1688" i="25"/>
  <c r="M1688" i="25" s="1"/>
  <c r="K1688" i="25"/>
  <c r="J1688" i="25"/>
  <c r="G1688" i="25"/>
  <c r="F1688" i="25"/>
  <c r="E1688" i="25"/>
  <c r="D1688" i="25"/>
  <c r="C1688" i="25"/>
  <c r="L1687" i="25"/>
  <c r="M1687" i="25" s="1"/>
  <c r="K1687" i="25"/>
  <c r="J1687" i="25"/>
  <c r="G1687" i="25"/>
  <c r="F1687" i="25"/>
  <c r="E1687" i="25"/>
  <c r="D1687" i="25"/>
  <c r="C1687" i="25"/>
  <c r="G1686" i="25"/>
  <c r="F1686" i="25"/>
  <c r="E1686" i="25"/>
  <c r="D1686" i="25"/>
  <c r="C1686" i="25"/>
  <c r="G1685" i="25"/>
  <c r="F1685" i="25"/>
  <c r="E1685" i="25"/>
  <c r="D1685" i="25"/>
  <c r="C1685" i="25"/>
  <c r="G1684" i="25"/>
  <c r="F1684" i="25"/>
  <c r="E1684" i="25"/>
  <c r="D1684" i="25"/>
  <c r="C1684" i="25"/>
  <c r="L1683" i="25"/>
  <c r="M1683" i="25" s="1"/>
  <c r="K1683" i="25"/>
  <c r="J1683" i="25"/>
  <c r="G1683" i="25"/>
  <c r="F1683" i="25"/>
  <c r="E1683" i="25"/>
  <c r="D1683" i="25"/>
  <c r="C1683" i="25"/>
  <c r="L1682" i="25"/>
  <c r="M1682" i="25" s="1"/>
  <c r="K1682" i="25"/>
  <c r="J1682" i="25"/>
  <c r="G1682" i="25"/>
  <c r="F1682" i="25"/>
  <c r="E1682" i="25"/>
  <c r="D1682" i="25"/>
  <c r="C1682" i="25"/>
  <c r="L1681" i="25"/>
  <c r="M1681" i="25" s="1"/>
  <c r="K1681" i="25"/>
  <c r="J1681" i="25"/>
  <c r="G1681" i="25"/>
  <c r="F1681" i="25"/>
  <c r="E1681" i="25"/>
  <c r="D1681" i="25"/>
  <c r="C1681" i="25"/>
  <c r="L1680" i="25"/>
  <c r="M1680" i="25" s="1"/>
  <c r="K1680" i="25"/>
  <c r="J1680" i="25"/>
  <c r="G1680" i="25"/>
  <c r="F1680" i="25"/>
  <c r="E1680" i="25"/>
  <c r="D1680" i="25"/>
  <c r="C1680" i="25"/>
  <c r="G1679" i="25"/>
  <c r="F1679" i="25"/>
  <c r="E1679" i="25"/>
  <c r="D1679" i="25"/>
  <c r="C1679" i="25"/>
  <c r="G1678" i="25"/>
  <c r="F1678" i="25"/>
  <c r="E1678" i="25"/>
  <c r="D1678" i="25"/>
  <c r="C1678" i="25"/>
  <c r="G1677" i="25"/>
  <c r="F1677" i="25"/>
  <c r="E1677" i="25"/>
  <c r="D1677" i="25"/>
  <c r="C1677" i="25"/>
  <c r="G1676" i="25"/>
  <c r="F1676" i="25"/>
  <c r="E1676" i="25"/>
  <c r="D1676" i="25"/>
  <c r="C1676" i="25"/>
  <c r="G1675" i="25"/>
  <c r="F1675" i="25"/>
  <c r="E1675" i="25"/>
  <c r="D1675" i="25"/>
  <c r="C1675" i="25"/>
  <c r="L1674" i="25"/>
  <c r="M1674" i="25" s="1"/>
  <c r="K1674" i="25"/>
  <c r="J1674" i="25"/>
  <c r="G1674" i="25"/>
  <c r="F1674" i="25"/>
  <c r="E1674" i="25"/>
  <c r="D1674" i="25"/>
  <c r="C1674" i="25"/>
  <c r="L1673" i="25"/>
  <c r="M1673" i="25" s="1"/>
  <c r="K1673" i="25"/>
  <c r="J1673" i="25"/>
  <c r="G1673" i="25"/>
  <c r="F1673" i="25"/>
  <c r="E1673" i="25"/>
  <c r="D1673" i="25"/>
  <c r="C1673" i="25"/>
  <c r="G1672" i="25"/>
  <c r="F1672" i="25"/>
  <c r="E1672" i="25"/>
  <c r="D1672" i="25"/>
  <c r="C1672" i="25"/>
  <c r="G1671" i="25"/>
  <c r="F1671" i="25"/>
  <c r="E1671" i="25"/>
  <c r="D1671" i="25"/>
  <c r="C1671" i="25"/>
  <c r="G1670" i="25"/>
  <c r="F1670" i="25"/>
  <c r="E1670" i="25"/>
  <c r="D1670" i="25"/>
  <c r="C1670" i="25"/>
  <c r="G1669" i="25"/>
  <c r="F1669" i="25"/>
  <c r="E1669" i="25"/>
  <c r="D1669" i="25"/>
  <c r="C1669" i="25"/>
  <c r="G1668" i="25"/>
  <c r="F1668" i="25"/>
  <c r="E1668" i="25"/>
  <c r="D1668" i="25"/>
  <c r="C1668" i="25"/>
  <c r="L1667" i="25"/>
  <c r="M1667" i="25" s="1"/>
  <c r="K1667" i="25"/>
  <c r="J1667" i="25"/>
  <c r="G1667" i="25"/>
  <c r="F1667" i="25"/>
  <c r="E1667" i="25"/>
  <c r="D1667" i="25"/>
  <c r="C1667" i="25"/>
  <c r="L1666" i="25"/>
  <c r="M1666" i="25" s="1"/>
  <c r="K1666" i="25"/>
  <c r="J1666" i="25"/>
  <c r="G1666" i="25"/>
  <c r="F1666" i="25"/>
  <c r="E1666" i="25"/>
  <c r="D1666" i="25"/>
  <c r="C1666" i="25"/>
  <c r="G1665" i="25"/>
  <c r="F1665" i="25"/>
  <c r="E1665" i="25"/>
  <c r="D1665" i="25"/>
  <c r="C1665" i="25"/>
  <c r="G1664" i="25"/>
  <c r="F1664" i="25"/>
  <c r="E1664" i="25"/>
  <c r="D1664" i="25"/>
  <c r="C1664" i="25"/>
  <c r="G1663" i="25"/>
  <c r="F1663" i="25"/>
  <c r="E1663" i="25"/>
  <c r="D1663" i="25"/>
  <c r="C1663" i="25"/>
  <c r="G1662" i="25"/>
  <c r="F1662" i="25"/>
  <c r="E1662" i="25"/>
  <c r="D1662" i="25"/>
  <c r="C1662" i="25"/>
  <c r="G1661" i="25"/>
  <c r="F1661" i="25"/>
  <c r="E1661" i="25"/>
  <c r="D1661" i="25"/>
  <c r="C1661" i="25"/>
  <c r="L1660" i="25"/>
  <c r="M1660" i="25" s="1"/>
  <c r="K1660" i="25"/>
  <c r="J1660" i="25"/>
  <c r="G1660" i="25"/>
  <c r="F1660" i="25"/>
  <c r="E1660" i="25"/>
  <c r="D1660" i="25"/>
  <c r="C1660" i="25"/>
  <c r="L1659" i="25"/>
  <c r="M1659" i="25" s="1"/>
  <c r="K1659" i="25"/>
  <c r="J1659" i="25"/>
  <c r="G1659" i="25"/>
  <c r="F1659" i="25"/>
  <c r="E1659" i="25"/>
  <c r="D1659" i="25"/>
  <c r="C1659" i="25"/>
  <c r="G1658" i="25"/>
  <c r="F1658" i="25"/>
  <c r="E1658" i="25"/>
  <c r="D1658" i="25"/>
  <c r="C1658" i="25"/>
  <c r="G1657" i="25"/>
  <c r="F1657" i="25"/>
  <c r="E1657" i="25"/>
  <c r="D1657" i="25"/>
  <c r="C1657" i="25"/>
  <c r="G1656" i="25"/>
  <c r="F1656" i="25"/>
  <c r="E1656" i="25"/>
  <c r="D1656" i="25"/>
  <c r="C1656" i="25"/>
  <c r="G1655" i="25"/>
  <c r="F1655" i="25"/>
  <c r="E1655" i="25"/>
  <c r="D1655" i="25"/>
  <c r="C1655" i="25"/>
  <c r="L1654" i="25"/>
  <c r="M1654" i="25" s="1"/>
  <c r="K1654" i="25"/>
  <c r="J1654" i="25"/>
  <c r="G1654" i="25"/>
  <c r="F1654" i="25"/>
  <c r="E1654" i="25"/>
  <c r="D1654" i="25"/>
  <c r="C1654" i="25"/>
  <c r="L1653" i="25"/>
  <c r="M1653" i="25" s="1"/>
  <c r="K1653" i="25"/>
  <c r="J1653" i="25"/>
  <c r="G1653" i="25"/>
  <c r="F1653" i="25"/>
  <c r="E1653" i="25"/>
  <c r="D1653" i="25"/>
  <c r="C1653" i="25"/>
  <c r="L1652" i="25"/>
  <c r="M1652" i="25" s="1"/>
  <c r="K1652" i="25"/>
  <c r="J1652" i="25"/>
  <c r="G1652" i="25"/>
  <c r="F1652" i="25"/>
  <c r="E1652" i="25"/>
  <c r="D1652" i="25"/>
  <c r="C1652" i="25"/>
  <c r="G1651" i="25"/>
  <c r="F1651" i="25"/>
  <c r="E1651" i="25"/>
  <c r="D1651" i="25"/>
  <c r="C1651" i="25"/>
  <c r="G1650" i="25"/>
  <c r="F1650" i="25"/>
  <c r="E1650" i="25"/>
  <c r="D1650" i="25"/>
  <c r="C1650" i="25"/>
  <c r="G1649" i="25"/>
  <c r="F1649" i="25"/>
  <c r="E1649" i="25"/>
  <c r="D1649" i="25"/>
  <c r="C1649" i="25"/>
  <c r="G1648" i="25"/>
  <c r="F1648" i="25"/>
  <c r="E1648" i="25"/>
  <c r="D1648" i="25"/>
  <c r="C1648" i="25"/>
  <c r="G1647" i="25"/>
  <c r="F1647" i="25"/>
  <c r="E1647" i="25"/>
  <c r="D1647" i="25"/>
  <c r="C1647" i="25"/>
  <c r="L1646" i="25"/>
  <c r="M1646" i="25" s="1"/>
  <c r="K1646" i="25"/>
  <c r="J1646" i="25"/>
  <c r="G1646" i="25"/>
  <c r="F1646" i="25"/>
  <c r="E1646" i="25"/>
  <c r="D1646" i="25"/>
  <c r="C1646" i="25"/>
  <c r="L1645" i="25"/>
  <c r="M1645" i="25" s="1"/>
  <c r="K1645" i="25"/>
  <c r="J1645" i="25"/>
  <c r="G1645" i="25"/>
  <c r="F1645" i="25"/>
  <c r="E1645" i="25"/>
  <c r="D1645" i="25"/>
  <c r="C1645" i="25"/>
  <c r="G1644" i="25"/>
  <c r="F1644" i="25"/>
  <c r="E1644" i="25"/>
  <c r="D1644" i="25"/>
  <c r="C1644" i="25"/>
  <c r="G1643" i="25"/>
  <c r="F1643" i="25"/>
  <c r="E1643" i="25"/>
  <c r="D1643" i="25"/>
  <c r="C1643" i="25"/>
  <c r="G1642" i="25"/>
  <c r="F1642" i="25"/>
  <c r="E1642" i="25"/>
  <c r="D1642" i="25"/>
  <c r="C1642" i="25"/>
  <c r="G1641" i="25"/>
  <c r="F1641" i="25"/>
  <c r="E1641" i="25"/>
  <c r="D1641" i="25"/>
  <c r="C1641" i="25"/>
  <c r="G1640" i="25"/>
  <c r="F1640" i="25"/>
  <c r="E1640" i="25"/>
  <c r="D1640" i="25"/>
  <c r="C1640" i="25"/>
  <c r="L1639" i="25"/>
  <c r="M1639" i="25" s="1"/>
  <c r="K1639" i="25"/>
  <c r="J1639" i="25"/>
  <c r="G1639" i="25"/>
  <c r="F1639" i="25"/>
  <c r="E1639" i="25"/>
  <c r="D1639" i="25"/>
  <c r="C1639" i="25"/>
  <c r="L1638" i="25"/>
  <c r="M1638" i="25" s="1"/>
  <c r="K1638" i="25"/>
  <c r="J1638" i="25"/>
  <c r="G1638" i="25"/>
  <c r="F1638" i="25"/>
  <c r="E1638" i="25"/>
  <c r="D1638" i="25"/>
  <c r="C1638" i="25"/>
  <c r="L1637" i="25"/>
  <c r="M1637" i="25" s="1"/>
  <c r="G1637" i="25"/>
  <c r="F1637" i="25"/>
  <c r="E1637" i="25"/>
  <c r="D1637" i="25"/>
  <c r="C1637" i="25"/>
  <c r="L1636" i="25"/>
  <c r="M1636" i="25" s="1"/>
  <c r="G1636" i="25"/>
  <c r="F1636" i="25"/>
  <c r="E1636" i="25"/>
  <c r="D1636" i="25"/>
  <c r="C1636" i="25"/>
  <c r="L1635" i="25"/>
  <c r="M1635" i="25" s="1"/>
  <c r="G1635" i="25"/>
  <c r="F1635" i="25"/>
  <c r="E1635" i="25"/>
  <c r="D1635" i="25"/>
  <c r="C1635" i="25"/>
  <c r="L1634" i="25"/>
  <c r="M1634" i="25" s="1"/>
  <c r="G1634" i="25"/>
  <c r="F1634" i="25"/>
  <c r="E1634" i="25"/>
  <c r="D1634" i="25"/>
  <c r="C1634" i="25"/>
  <c r="L1633" i="25"/>
  <c r="M1633" i="25" s="1"/>
  <c r="G1633" i="25"/>
  <c r="F1633" i="25"/>
  <c r="E1633" i="25"/>
  <c r="D1633" i="25"/>
  <c r="C1633" i="25"/>
  <c r="L1632" i="25"/>
  <c r="M1632" i="25" s="1"/>
  <c r="K1632" i="25"/>
  <c r="J1632" i="25"/>
  <c r="G1632" i="25"/>
  <c r="F1632" i="25"/>
  <c r="E1632" i="25"/>
  <c r="D1632" i="25"/>
  <c r="C1632" i="25"/>
  <c r="L1631" i="25"/>
  <c r="M1631" i="25" s="1"/>
  <c r="K1631" i="25"/>
  <c r="J1631" i="25"/>
  <c r="G1631" i="25"/>
  <c r="F1631" i="25"/>
  <c r="E1631" i="25"/>
  <c r="D1631" i="25"/>
  <c r="C1631" i="25"/>
  <c r="L1630" i="25"/>
  <c r="M1630" i="25" s="1"/>
  <c r="G1630" i="25"/>
  <c r="F1630" i="25"/>
  <c r="E1630" i="25"/>
  <c r="D1630" i="25"/>
  <c r="C1630" i="25"/>
  <c r="L1629" i="25"/>
  <c r="M1629" i="25" s="1"/>
  <c r="G1629" i="25"/>
  <c r="F1629" i="25"/>
  <c r="E1629" i="25"/>
  <c r="D1629" i="25"/>
  <c r="C1629" i="25"/>
  <c r="L1628" i="25"/>
  <c r="M1628" i="25" s="1"/>
  <c r="G1628" i="25"/>
  <c r="F1628" i="25"/>
  <c r="E1628" i="25"/>
  <c r="D1628" i="25"/>
  <c r="C1628" i="25"/>
  <c r="L1627" i="25"/>
  <c r="M1627" i="25" s="1"/>
  <c r="G1627" i="25"/>
  <c r="F1627" i="25"/>
  <c r="E1627" i="25"/>
  <c r="D1627" i="25"/>
  <c r="C1627" i="25"/>
  <c r="L1626" i="25"/>
  <c r="M1626" i="25" s="1"/>
  <c r="G1626" i="25"/>
  <c r="F1626" i="25"/>
  <c r="E1626" i="25"/>
  <c r="D1626" i="25"/>
  <c r="C1626" i="25"/>
  <c r="L1625" i="25"/>
  <c r="M1625" i="25" s="1"/>
  <c r="K1625" i="25"/>
  <c r="J1625" i="25"/>
  <c r="G1625" i="25"/>
  <c r="F1625" i="25"/>
  <c r="E1625" i="25"/>
  <c r="D1625" i="25"/>
  <c r="C1625" i="25"/>
  <c r="L1624" i="25"/>
  <c r="M1624" i="25" s="1"/>
  <c r="K1624" i="25"/>
  <c r="J1624" i="25"/>
  <c r="G1624" i="25"/>
  <c r="F1624" i="25"/>
  <c r="E1624" i="25"/>
  <c r="D1624" i="25"/>
  <c r="C1624" i="25"/>
  <c r="L1623" i="25"/>
  <c r="M1623" i="25" s="1"/>
  <c r="G1623" i="25"/>
  <c r="F1623" i="25"/>
  <c r="E1623" i="25"/>
  <c r="D1623" i="25"/>
  <c r="C1623" i="25"/>
  <c r="L1622" i="25"/>
  <c r="M1622" i="25" s="1"/>
  <c r="G1622" i="25"/>
  <c r="F1622" i="25"/>
  <c r="E1622" i="25"/>
  <c r="D1622" i="25"/>
  <c r="C1622" i="25"/>
  <c r="L1621" i="25"/>
  <c r="M1621" i="25" s="1"/>
  <c r="G1621" i="25"/>
  <c r="F1621" i="25"/>
  <c r="E1621" i="25"/>
  <c r="D1621" i="25"/>
  <c r="C1621" i="25"/>
  <c r="L1620" i="25"/>
  <c r="M1620" i="25" s="1"/>
  <c r="G1620" i="25"/>
  <c r="F1620" i="25"/>
  <c r="E1620" i="25"/>
  <c r="D1620" i="25"/>
  <c r="C1620" i="25"/>
  <c r="G1619" i="25"/>
  <c r="F1619" i="25"/>
  <c r="E1619" i="25"/>
  <c r="D1619" i="25"/>
  <c r="C1619" i="25"/>
  <c r="K1618" i="25"/>
  <c r="G1618" i="25"/>
  <c r="F1618" i="25"/>
  <c r="E1618" i="25"/>
  <c r="D1618" i="25"/>
  <c r="C1618" i="25"/>
  <c r="K1617" i="25"/>
  <c r="G1617" i="25"/>
  <c r="F1617" i="25"/>
  <c r="E1617" i="25"/>
  <c r="D1617" i="25"/>
  <c r="C1617" i="25"/>
  <c r="G1616" i="25"/>
  <c r="F1616" i="25"/>
  <c r="E1616" i="25"/>
  <c r="D1616" i="25"/>
  <c r="C1616" i="25"/>
  <c r="G1615" i="25"/>
  <c r="F1615" i="25"/>
  <c r="E1615" i="25"/>
  <c r="D1615" i="25"/>
  <c r="C1615" i="25"/>
  <c r="G1614" i="25"/>
  <c r="F1614" i="25"/>
  <c r="E1614" i="25"/>
  <c r="D1614" i="25"/>
  <c r="C1614" i="25"/>
  <c r="G1613" i="25"/>
  <c r="F1613" i="25"/>
  <c r="E1613" i="25"/>
  <c r="D1613" i="25"/>
  <c r="C1613" i="25"/>
  <c r="G1612" i="25"/>
  <c r="F1612" i="25"/>
  <c r="E1612" i="25"/>
  <c r="D1612" i="25"/>
  <c r="C1612" i="25"/>
  <c r="K1611" i="25"/>
  <c r="G1611" i="25"/>
  <c r="F1611" i="25"/>
  <c r="E1611" i="25"/>
  <c r="D1611" i="25"/>
  <c r="C1611" i="25"/>
  <c r="K1610" i="25"/>
  <c r="G1610" i="25"/>
  <c r="F1610" i="25"/>
  <c r="E1610" i="25"/>
  <c r="D1610" i="25"/>
  <c r="C1610" i="25"/>
  <c r="G1609" i="25"/>
  <c r="F1609" i="25"/>
  <c r="E1609" i="25"/>
  <c r="D1609" i="25"/>
  <c r="C1609" i="25"/>
  <c r="G1608" i="25"/>
  <c r="F1608" i="25"/>
  <c r="E1608" i="25"/>
  <c r="D1608" i="25"/>
  <c r="C1608" i="25"/>
  <c r="G1607" i="25"/>
  <c r="F1607" i="25"/>
  <c r="E1607" i="25"/>
  <c r="D1607" i="25"/>
  <c r="C1607" i="25"/>
  <c r="G1606" i="25"/>
  <c r="F1606" i="25"/>
  <c r="E1606" i="25"/>
  <c r="D1606" i="25"/>
  <c r="C1606" i="25"/>
  <c r="G1605" i="25"/>
  <c r="F1605" i="25"/>
  <c r="E1605" i="25"/>
  <c r="D1605" i="25"/>
  <c r="C1605" i="25"/>
  <c r="K1604" i="25"/>
  <c r="G1604" i="25"/>
  <c r="F1604" i="25"/>
  <c r="E1604" i="25"/>
  <c r="D1604" i="25"/>
  <c r="C1604" i="25"/>
  <c r="K1603" i="25"/>
  <c r="G1603" i="25"/>
  <c r="F1603" i="25"/>
  <c r="E1603" i="25"/>
  <c r="D1603" i="25"/>
  <c r="C1603" i="25"/>
  <c r="G1602" i="25"/>
  <c r="F1602" i="25"/>
  <c r="E1602" i="25"/>
  <c r="D1602" i="25"/>
  <c r="C1602" i="25"/>
  <c r="G1601" i="25"/>
  <c r="F1601" i="25"/>
  <c r="E1601" i="25"/>
  <c r="D1601" i="25"/>
  <c r="C1601" i="25"/>
  <c r="G1600" i="25"/>
  <c r="F1600" i="25"/>
  <c r="E1600" i="25"/>
  <c r="D1600" i="25"/>
  <c r="C1600" i="25"/>
  <c r="K1599" i="25"/>
  <c r="G1599" i="25"/>
  <c r="F1599" i="25"/>
  <c r="E1599" i="25"/>
  <c r="D1599" i="25"/>
  <c r="C1599" i="25"/>
  <c r="K1598" i="25"/>
  <c r="G1598" i="25"/>
  <c r="F1598" i="25"/>
  <c r="E1598" i="25"/>
  <c r="D1598" i="25"/>
  <c r="C1598" i="25"/>
  <c r="K1597" i="25"/>
  <c r="G1597" i="25"/>
  <c r="F1597" i="25"/>
  <c r="E1597" i="25"/>
  <c r="D1597" i="25"/>
  <c r="C1597" i="25"/>
  <c r="K1596" i="25"/>
  <c r="G1596" i="25"/>
  <c r="F1596" i="25"/>
  <c r="E1596" i="25"/>
  <c r="D1596" i="25"/>
  <c r="C1596" i="25"/>
  <c r="G1595" i="25"/>
  <c r="F1595" i="25"/>
  <c r="E1595" i="25"/>
  <c r="D1595" i="25"/>
  <c r="C1595" i="25"/>
  <c r="G1594" i="25"/>
  <c r="F1594" i="25"/>
  <c r="E1594" i="25"/>
  <c r="D1594" i="25"/>
  <c r="C1594" i="25"/>
  <c r="G1593" i="25"/>
  <c r="F1593" i="25"/>
  <c r="E1593" i="25"/>
  <c r="D1593" i="25"/>
  <c r="C1593" i="25"/>
  <c r="G1592" i="25"/>
  <c r="F1592" i="25"/>
  <c r="E1592" i="25"/>
  <c r="D1592" i="25"/>
  <c r="C1592" i="25"/>
  <c r="G1591" i="25"/>
  <c r="F1591" i="25"/>
  <c r="E1591" i="25"/>
  <c r="D1591" i="25"/>
  <c r="C1591" i="25"/>
  <c r="K1590" i="25"/>
  <c r="G1590" i="25"/>
  <c r="F1590" i="25"/>
  <c r="E1590" i="25"/>
  <c r="D1590" i="25"/>
  <c r="C1590" i="25"/>
  <c r="K1589" i="25"/>
  <c r="G1589" i="25"/>
  <c r="F1589" i="25"/>
  <c r="E1589" i="25"/>
  <c r="D1589" i="25"/>
  <c r="C1589" i="25"/>
  <c r="G1588" i="25"/>
  <c r="F1588" i="25"/>
  <c r="E1588" i="25"/>
  <c r="D1588" i="25"/>
  <c r="C1588" i="25"/>
  <c r="G1587" i="25"/>
  <c r="F1587" i="25"/>
  <c r="E1587" i="25"/>
  <c r="D1587" i="25"/>
  <c r="C1587" i="25"/>
  <c r="G1586" i="25"/>
  <c r="F1586" i="25"/>
  <c r="E1586" i="25"/>
  <c r="D1586" i="25"/>
  <c r="C1586" i="25"/>
  <c r="G1585" i="25"/>
  <c r="F1585" i="25"/>
  <c r="E1585" i="25"/>
  <c r="D1585" i="25"/>
  <c r="C1585" i="25"/>
  <c r="G1584" i="25"/>
  <c r="F1584" i="25"/>
  <c r="E1584" i="25"/>
  <c r="D1584" i="25"/>
  <c r="C1584" i="25"/>
  <c r="K1583" i="25"/>
  <c r="G1583" i="25"/>
  <c r="F1583" i="25"/>
  <c r="E1583" i="25"/>
  <c r="D1583" i="25"/>
  <c r="C1583" i="25"/>
  <c r="K1582" i="25"/>
  <c r="G1582" i="25"/>
  <c r="F1582" i="25"/>
  <c r="E1582" i="25"/>
  <c r="D1582" i="25"/>
  <c r="C1582" i="25"/>
  <c r="G1581" i="25"/>
  <c r="F1581" i="25"/>
  <c r="E1581" i="25"/>
  <c r="D1581" i="25"/>
  <c r="C1581" i="25"/>
  <c r="G1580" i="25"/>
  <c r="F1580" i="25"/>
  <c r="E1580" i="25"/>
  <c r="D1580" i="25"/>
  <c r="C1580" i="25"/>
  <c r="G1579" i="25"/>
  <c r="F1579" i="25"/>
  <c r="E1579" i="25"/>
  <c r="D1579" i="25"/>
  <c r="C1579" i="25"/>
  <c r="G1578" i="25"/>
  <c r="F1578" i="25"/>
  <c r="E1578" i="25"/>
  <c r="D1578" i="25"/>
  <c r="C1578" i="25"/>
  <c r="G1577" i="25"/>
  <c r="F1577" i="25"/>
  <c r="E1577" i="25"/>
  <c r="D1577" i="25"/>
  <c r="C1577" i="25"/>
  <c r="K1576" i="25"/>
  <c r="G1576" i="25"/>
  <c r="F1576" i="25"/>
  <c r="E1576" i="25"/>
  <c r="D1576" i="25"/>
  <c r="C1576" i="25"/>
  <c r="K1575" i="25"/>
  <c r="G1575" i="25"/>
  <c r="F1575" i="25"/>
  <c r="E1575" i="25"/>
  <c r="D1575" i="25"/>
  <c r="C1575" i="25"/>
  <c r="G1574" i="25"/>
  <c r="F1574" i="25"/>
  <c r="E1574" i="25"/>
  <c r="D1574" i="25"/>
  <c r="C1574" i="25"/>
  <c r="G1573" i="25"/>
  <c r="F1573" i="25"/>
  <c r="E1573" i="25"/>
  <c r="D1573" i="25"/>
  <c r="C1573" i="25"/>
  <c r="G1572" i="25"/>
  <c r="F1572" i="25"/>
  <c r="E1572" i="25"/>
  <c r="D1572" i="25"/>
  <c r="C1572" i="25"/>
  <c r="G1571" i="25"/>
  <c r="F1571" i="25"/>
  <c r="E1571" i="25"/>
  <c r="D1571" i="25"/>
  <c r="C1571" i="25"/>
  <c r="G1570" i="25"/>
  <c r="F1570" i="25"/>
  <c r="E1570" i="25"/>
  <c r="D1570" i="25"/>
  <c r="C1570" i="25"/>
  <c r="K1569" i="25"/>
  <c r="G1569" i="25"/>
  <c r="F1569" i="25"/>
  <c r="E1569" i="25"/>
  <c r="D1569" i="25"/>
  <c r="C1569" i="25"/>
  <c r="K1568" i="25"/>
  <c r="G1568" i="25"/>
  <c r="F1568" i="25"/>
  <c r="E1568" i="25"/>
  <c r="D1568" i="25"/>
  <c r="C1568" i="25"/>
  <c r="G1567" i="25"/>
  <c r="F1567" i="25"/>
  <c r="E1567" i="25"/>
  <c r="D1567" i="25"/>
  <c r="C1567" i="25"/>
  <c r="G1566" i="25"/>
  <c r="F1566" i="25"/>
  <c r="E1566" i="25"/>
  <c r="D1566" i="25"/>
  <c r="C1566" i="25"/>
  <c r="G1565" i="25"/>
  <c r="F1565" i="25"/>
  <c r="E1565" i="25"/>
  <c r="D1565" i="25"/>
  <c r="C1565" i="25"/>
  <c r="G1564" i="25"/>
  <c r="F1564" i="25"/>
  <c r="E1564" i="25"/>
  <c r="D1564" i="25"/>
  <c r="C1564" i="25"/>
  <c r="G1563" i="25"/>
  <c r="F1563" i="25"/>
  <c r="E1563" i="25"/>
  <c r="D1563" i="25"/>
  <c r="C1563" i="25"/>
  <c r="K1562" i="25"/>
  <c r="G1562" i="25"/>
  <c r="F1562" i="25"/>
  <c r="E1562" i="25"/>
  <c r="D1562" i="25"/>
  <c r="C1562" i="25"/>
  <c r="K1561" i="25"/>
  <c r="G1561" i="25"/>
  <c r="F1561" i="25"/>
  <c r="E1561" i="25"/>
  <c r="D1561" i="25"/>
  <c r="C1561" i="25"/>
  <c r="G1560" i="25"/>
  <c r="F1560" i="25"/>
  <c r="E1560" i="25"/>
  <c r="D1560" i="25"/>
  <c r="C1560" i="25"/>
  <c r="G1559" i="25"/>
  <c r="F1559" i="25"/>
  <c r="E1559" i="25"/>
  <c r="D1559" i="25"/>
  <c r="C1559" i="25"/>
  <c r="G1558" i="25"/>
  <c r="F1558" i="25"/>
  <c r="E1558" i="25"/>
  <c r="D1558" i="25"/>
  <c r="C1558" i="25"/>
  <c r="G1557" i="25"/>
  <c r="F1557" i="25"/>
  <c r="E1557" i="25"/>
  <c r="D1557" i="25"/>
  <c r="C1557" i="25"/>
  <c r="G1556" i="25"/>
  <c r="F1556" i="25"/>
  <c r="E1556" i="25"/>
  <c r="D1556" i="25"/>
  <c r="C1556" i="25"/>
  <c r="K1555" i="25"/>
  <c r="G1555" i="25"/>
  <c r="F1555" i="25"/>
  <c r="E1555" i="25"/>
  <c r="D1555" i="25"/>
  <c r="C1555" i="25"/>
  <c r="K1554" i="25"/>
  <c r="G1554" i="25"/>
  <c r="F1554" i="25"/>
  <c r="E1554" i="25"/>
  <c r="D1554" i="25"/>
  <c r="C1554" i="25"/>
  <c r="G1553" i="25"/>
  <c r="F1553" i="25"/>
  <c r="E1553" i="25"/>
  <c r="D1553" i="25"/>
  <c r="C1553" i="25"/>
  <c r="G1552" i="25"/>
  <c r="F1552" i="25"/>
  <c r="E1552" i="25"/>
  <c r="D1552" i="25"/>
  <c r="C1552" i="25"/>
  <c r="G1551" i="25"/>
  <c r="F1551" i="25"/>
  <c r="E1551" i="25"/>
  <c r="D1551" i="25"/>
  <c r="C1551" i="25"/>
  <c r="G1550" i="25"/>
  <c r="F1550" i="25"/>
  <c r="E1550" i="25"/>
  <c r="D1550" i="25"/>
  <c r="C1550" i="25"/>
  <c r="G1549" i="25"/>
  <c r="F1549" i="25"/>
  <c r="E1549" i="25"/>
  <c r="D1549" i="25"/>
  <c r="C1549" i="25"/>
  <c r="K1548" i="25"/>
  <c r="G1548" i="25"/>
  <c r="F1548" i="25"/>
  <c r="E1548" i="25"/>
  <c r="D1548" i="25"/>
  <c r="C1548" i="25"/>
  <c r="K1547" i="25"/>
  <c r="G1547" i="25"/>
  <c r="F1547" i="25"/>
  <c r="E1547" i="25"/>
  <c r="D1547" i="25"/>
  <c r="C1547" i="25"/>
  <c r="G1546" i="25"/>
  <c r="F1546" i="25"/>
  <c r="E1546" i="25"/>
  <c r="D1546" i="25"/>
  <c r="C1546" i="25"/>
  <c r="G1545" i="25"/>
  <c r="F1545" i="25"/>
  <c r="E1545" i="25"/>
  <c r="D1545" i="25"/>
  <c r="C1545" i="25"/>
  <c r="G1544" i="25"/>
  <c r="F1544" i="25"/>
  <c r="E1544" i="25"/>
  <c r="D1544" i="25"/>
  <c r="C1544" i="25"/>
  <c r="G1543" i="25"/>
  <c r="F1543" i="25"/>
  <c r="E1543" i="25"/>
  <c r="D1543" i="25"/>
  <c r="C1543" i="25"/>
  <c r="G1542" i="25"/>
  <c r="F1542" i="25"/>
  <c r="E1542" i="25"/>
  <c r="D1542" i="25"/>
  <c r="C1542" i="25"/>
  <c r="K1541" i="25"/>
  <c r="G1541" i="25"/>
  <c r="F1541" i="25"/>
  <c r="E1541" i="25"/>
  <c r="D1541" i="25"/>
  <c r="C1541" i="25"/>
  <c r="K1540" i="25"/>
  <c r="G1540" i="25"/>
  <c r="F1540" i="25"/>
  <c r="E1540" i="25"/>
  <c r="D1540" i="25"/>
  <c r="C1540" i="25"/>
  <c r="G1539" i="25"/>
  <c r="F1539" i="25"/>
  <c r="E1539" i="25"/>
  <c r="D1539" i="25"/>
  <c r="C1539" i="25"/>
  <c r="G1538" i="25"/>
  <c r="F1538" i="25"/>
  <c r="E1538" i="25"/>
  <c r="D1538" i="25"/>
  <c r="C1538" i="25"/>
  <c r="G1537" i="25"/>
  <c r="F1537" i="25"/>
  <c r="E1537" i="25"/>
  <c r="D1537" i="25"/>
  <c r="C1537" i="25"/>
  <c r="G1536" i="25"/>
  <c r="F1536" i="25"/>
  <c r="E1536" i="25"/>
  <c r="D1536" i="25"/>
  <c r="C1536" i="25"/>
  <c r="G1535" i="25"/>
  <c r="F1535" i="25"/>
  <c r="E1535" i="25"/>
  <c r="D1535" i="25"/>
  <c r="C1535" i="25"/>
  <c r="K1534" i="25"/>
  <c r="G1534" i="25"/>
  <c r="F1534" i="25"/>
  <c r="E1534" i="25"/>
  <c r="D1534" i="25"/>
  <c r="C1534" i="25"/>
  <c r="K1533" i="25"/>
  <c r="G1533" i="25"/>
  <c r="F1533" i="25"/>
  <c r="E1533" i="25"/>
  <c r="D1533" i="25"/>
  <c r="C1533" i="25"/>
  <c r="G1532" i="25"/>
  <c r="F1532" i="25"/>
  <c r="E1532" i="25"/>
  <c r="D1532" i="25"/>
  <c r="C1532" i="25"/>
  <c r="G1531" i="25"/>
  <c r="F1531" i="25"/>
  <c r="E1531" i="25"/>
  <c r="D1531" i="25"/>
  <c r="C1531" i="25"/>
  <c r="G1530" i="25"/>
  <c r="F1530" i="25"/>
  <c r="E1530" i="25"/>
  <c r="D1530" i="25"/>
  <c r="C1530" i="25"/>
  <c r="G1529" i="25"/>
  <c r="F1529" i="25"/>
  <c r="E1529" i="25"/>
  <c r="D1529" i="25"/>
  <c r="C1529" i="25"/>
  <c r="G1528" i="25"/>
  <c r="F1528" i="25"/>
  <c r="E1528" i="25"/>
  <c r="D1528" i="25"/>
  <c r="C1528" i="25"/>
  <c r="K1527" i="25"/>
  <c r="G1527" i="25"/>
  <c r="F1527" i="25"/>
  <c r="E1527" i="25"/>
  <c r="D1527" i="25"/>
  <c r="C1527" i="25"/>
  <c r="K1526" i="25"/>
  <c r="G1526" i="25"/>
  <c r="F1526" i="25"/>
  <c r="E1526" i="25"/>
  <c r="D1526" i="25"/>
  <c r="C1526" i="25"/>
  <c r="G1525" i="25"/>
  <c r="F1525" i="25"/>
  <c r="E1525" i="25"/>
  <c r="D1525" i="25"/>
  <c r="C1525" i="25"/>
  <c r="G1524" i="25"/>
  <c r="F1524" i="25"/>
  <c r="E1524" i="25"/>
  <c r="D1524" i="25"/>
  <c r="C1524" i="25"/>
  <c r="G1523" i="25"/>
  <c r="F1523" i="25"/>
  <c r="E1523" i="25"/>
  <c r="D1523" i="25"/>
  <c r="C1523" i="25"/>
  <c r="G1522" i="25"/>
  <c r="F1522" i="25"/>
  <c r="E1522" i="25"/>
  <c r="D1522" i="25"/>
  <c r="C1522" i="25"/>
  <c r="G1521" i="25"/>
  <c r="F1521" i="25"/>
  <c r="E1521" i="25"/>
  <c r="D1521" i="25"/>
  <c r="C1521" i="25"/>
  <c r="K1520" i="25"/>
  <c r="G1520" i="25"/>
  <c r="F1520" i="25"/>
  <c r="E1520" i="25"/>
  <c r="D1520" i="25"/>
  <c r="C1520" i="25"/>
  <c r="K1519" i="25"/>
  <c r="G1519" i="25"/>
  <c r="F1519" i="25"/>
  <c r="E1519" i="25"/>
  <c r="D1519" i="25"/>
  <c r="C1519" i="25"/>
  <c r="G1518" i="25"/>
  <c r="F1518" i="25"/>
  <c r="E1518" i="25"/>
  <c r="D1518" i="25"/>
  <c r="C1518" i="25"/>
  <c r="G1517" i="25"/>
  <c r="F1517" i="25"/>
  <c r="E1517" i="25"/>
  <c r="D1517" i="25"/>
  <c r="C1517" i="25"/>
  <c r="G1516" i="25"/>
  <c r="F1516" i="25"/>
  <c r="E1516" i="25"/>
  <c r="D1516" i="25"/>
  <c r="C1516" i="25"/>
  <c r="G1515" i="25"/>
  <c r="F1515" i="25"/>
  <c r="E1515" i="25"/>
  <c r="D1515" i="25"/>
  <c r="C1515" i="25"/>
  <c r="G1514" i="25"/>
  <c r="F1514" i="25"/>
  <c r="E1514" i="25"/>
  <c r="D1514" i="25"/>
  <c r="C1514" i="25"/>
  <c r="K1513" i="25"/>
  <c r="G1513" i="25"/>
  <c r="F1513" i="25"/>
  <c r="E1513" i="25"/>
  <c r="D1513" i="25"/>
  <c r="C1513" i="25"/>
  <c r="K1512" i="25"/>
  <c r="G1512" i="25"/>
  <c r="F1512" i="25"/>
  <c r="E1512" i="25"/>
  <c r="D1512" i="25"/>
  <c r="C1512" i="25"/>
  <c r="G1511" i="25"/>
  <c r="F1511" i="25"/>
  <c r="E1511" i="25"/>
  <c r="D1511" i="25"/>
  <c r="C1511" i="25"/>
  <c r="G1510" i="25"/>
  <c r="F1510" i="25"/>
  <c r="E1510" i="25"/>
  <c r="D1510" i="25"/>
  <c r="C1510" i="25"/>
  <c r="G1509" i="25"/>
  <c r="F1509" i="25"/>
  <c r="E1509" i="25"/>
  <c r="D1509" i="25"/>
  <c r="C1509" i="25"/>
  <c r="G1508" i="25"/>
  <c r="F1508" i="25"/>
  <c r="E1508" i="25"/>
  <c r="D1508" i="25"/>
  <c r="C1508" i="25"/>
  <c r="G1507" i="25"/>
  <c r="F1507" i="25"/>
  <c r="E1507" i="25"/>
  <c r="D1507" i="25"/>
  <c r="C1507" i="25"/>
  <c r="K1506" i="25"/>
  <c r="G1506" i="25"/>
  <c r="F1506" i="25"/>
  <c r="E1506" i="25"/>
  <c r="D1506" i="25"/>
  <c r="C1506" i="25"/>
  <c r="K1505" i="25"/>
  <c r="G1505" i="25"/>
  <c r="F1505" i="25"/>
  <c r="E1505" i="25"/>
  <c r="D1505" i="25"/>
  <c r="C1505" i="25"/>
  <c r="G1504" i="25"/>
  <c r="F1504" i="25"/>
  <c r="E1504" i="25"/>
  <c r="D1504" i="25"/>
  <c r="C1504" i="25"/>
  <c r="G1503" i="25"/>
  <c r="F1503" i="25"/>
  <c r="E1503" i="25"/>
  <c r="D1503" i="25"/>
  <c r="C1503" i="25"/>
  <c r="G1502" i="25"/>
  <c r="F1502" i="25"/>
  <c r="E1502" i="25"/>
  <c r="D1502" i="25"/>
  <c r="C1502" i="25"/>
  <c r="K1501" i="25"/>
  <c r="G1501" i="25"/>
  <c r="F1501" i="25"/>
  <c r="E1501" i="25"/>
  <c r="D1501" i="25"/>
  <c r="C1501" i="25"/>
  <c r="K1500" i="25"/>
  <c r="G1500" i="25"/>
  <c r="F1500" i="25"/>
  <c r="E1500" i="25"/>
  <c r="D1500" i="25"/>
  <c r="C1500" i="25"/>
  <c r="K1499" i="25"/>
  <c r="G1499" i="25"/>
  <c r="F1499" i="25"/>
  <c r="E1499" i="25"/>
  <c r="D1499" i="25"/>
  <c r="C1499" i="25"/>
  <c r="K1498" i="25"/>
  <c r="G1498" i="25"/>
  <c r="F1498" i="25"/>
  <c r="E1498" i="25"/>
  <c r="D1498" i="25"/>
  <c r="C1498" i="25"/>
  <c r="G1497" i="25"/>
  <c r="F1497" i="25"/>
  <c r="E1497" i="25"/>
  <c r="D1497" i="25"/>
  <c r="C1497" i="25"/>
  <c r="G1496" i="25"/>
  <c r="F1496" i="25"/>
  <c r="E1496" i="25"/>
  <c r="D1496" i="25"/>
  <c r="C1496" i="25"/>
  <c r="G1495" i="25"/>
  <c r="F1495" i="25"/>
  <c r="E1495" i="25"/>
  <c r="D1495" i="25"/>
  <c r="C1495" i="25"/>
  <c r="G1494" i="25"/>
  <c r="F1494" i="25"/>
  <c r="E1494" i="25"/>
  <c r="D1494" i="25"/>
  <c r="C1494" i="25"/>
  <c r="K1493" i="25"/>
  <c r="G1493" i="25"/>
  <c r="F1493" i="25"/>
  <c r="E1493" i="25"/>
  <c r="D1493" i="25"/>
  <c r="C1493" i="25"/>
  <c r="K1492" i="25"/>
  <c r="G1492" i="25"/>
  <c r="F1492" i="25"/>
  <c r="E1492" i="25"/>
  <c r="D1492" i="25"/>
  <c r="C1492" i="25"/>
  <c r="K1491" i="25"/>
  <c r="G1491" i="25"/>
  <c r="F1491" i="25"/>
  <c r="E1491" i="25"/>
  <c r="D1491" i="25"/>
  <c r="C1491" i="25"/>
  <c r="G1490" i="25"/>
  <c r="F1490" i="25"/>
  <c r="E1490" i="25"/>
  <c r="D1490" i="25"/>
  <c r="C1490" i="25"/>
  <c r="G1489" i="25"/>
  <c r="F1489" i="25"/>
  <c r="E1489" i="25"/>
  <c r="D1489" i="25"/>
  <c r="C1489" i="25"/>
  <c r="G1488" i="25"/>
  <c r="F1488" i="25"/>
  <c r="E1488" i="25"/>
  <c r="D1488" i="25"/>
  <c r="C1488" i="25"/>
  <c r="G1487" i="25"/>
  <c r="F1487" i="25"/>
  <c r="E1487" i="25"/>
  <c r="D1487" i="25"/>
  <c r="C1487" i="25"/>
  <c r="G1486" i="25"/>
  <c r="F1486" i="25"/>
  <c r="E1486" i="25"/>
  <c r="D1486" i="25"/>
  <c r="C1486" i="25"/>
  <c r="K1485" i="25"/>
  <c r="G1485" i="25"/>
  <c r="F1485" i="25"/>
  <c r="E1485" i="25"/>
  <c r="D1485" i="25"/>
  <c r="C1485" i="25"/>
  <c r="K1484" i="25"/>
  <c r="G1484" i="25"/>
  <c r="F1484" i="25"/>
  <c r="E1484" i="25"/>
  <c r="D1484" i="25"/>
  <c r="C1484" i="25"/>
  <c r="G1483" i="25"/>
  <c r="F1483" i="25"/>
  <c r="E1483" i="25"/>
  <c r="D1483" i="25"/>
  <c r="C1483" i="25"/>
  <c r="G1482" i="25"/>
  <c r="F1482" i="25"/>
  <c r="E1482" i="25"/>
  <c r="D1482" i="25"/>
  <c r="C1482" i="25"/>
  <c r="G1481" i="25"/>
  <c r="F1481" i="25"/>
  <c r="E1481" i="25"/>
  <c r="D1481" i="25"/>
  <c r="C1481" i="25"/>
  <c r="G1480" i="25"/>
  <c r="F1480" i="25"/>
  <c r="E1480" i="25"/>
  <c r="D1480" i="25"/>
  <c r="C1480" i="25"/>
  <c r="G1479" i="25"/>
  <c r="F1479" i="25"/>
  <c r="E1479" i="25"/>
  <c r="D1479" i="25"/>
  <c r="C1479" i="25"/>
  <c r="K1478" i="25"/>
  <c r="G1478" i="25"/>
  <c r="F1478" i="25"/>
  <c r="E1478" i="25"/>
  <c r="D1478" i="25"/>
  <c r="C1478" i="25"/>
  <c r="K1477" i="25"/>
  <c r="G1477" i="25"/>
  <c r="F1477" i="25"/>
  <c r="E1477" i="25"/>
  <c r="D1477" i="25"/>
  <c r="C1477" i="25"/>
  <c r="G1476" i="25"/>
  <c r="F1476" i="25"/>
  <c r="E1476" i="25"/>
  <c r="D1476" i="25"/>
  <c r="C1476" i="25"/>
  <c r="G1475" i="25"/>
  <c r="F1475" i="25"/>
  <c r="E1475" i="25"/>
  <c r="D1475" i="25"/>
  <c r="C1475" i="25"/>
  <c r="G1474" i="25"/>
  <c r="F1474" i="25"/>
  <c r="E1474" i="25"/>
  <c r="D1474" i="25"/>
  <c r="C1474" i="25"/>
  <c r="G1473" i="25"/>
  <c r="F1473" i="25"/>
  <c r="E1473" i="25"/>
  <c r="D1473" i="25"/>
  <c r="C1473" i="25"/>
  <c r="G1472" i="25"/>
  <c r="F1472" i="25"/>
  <c r="E1472" i="25"/>
  <c r="D1472" i="25"/>
  <c r="C1472" i="25"/>
  <c r="K1471" i="25"/>
  <c r="G1471" i="25"/>
  <c r="F1471" i="25"/>
  <c r="E1471" i="25"/>
  <c r="D1471" i="25"/>
  <c r="C1471" i="25"/>
  <c r="K1470" i="25"/>
  <c r="G1470" i="25"/>
  <c r="F1470" i="25"/>
  <c r="E1470" i="25"/>
  <c r="D1470" i="25"/>
  <c r="C1470" i="25"/>
  <c r="G1469" i="25"/>
  <c r="F1469" i="25"/>
  <c r="E1469" i="25"/>
  <c r="D1469" i="25"/>
  <c r="C1469" i="25"/>
  <c r="G1468" i="25"/>
  <c r="F1468" i="25"/>
  <c r="E1468" i="25"/>
  <c r="D1468" i="25"/>
  <c r="C1468" i="25"/>
  <c r="G1467" i="25"/>
  <c r="F1467" i="25"/>
  <c r="E1467" i="25"/>
  <c r="D1467" i="25"/>
  <c r="C1467" i="25"/>
  <c r="G1466" i="25"/>
  <c r="F1466" i="25"/>
  <c r="E1466" i="25"/>
  <c r="D1466" i="25"/>
  <c r="C1466" i="25"/>
  <c r="G1465" i="25"/>
  <c r="F1465" i="25"/>
  <c r="E1465" i="25"/>
  <c r="D1465" i="25"/>
  <c r="C1465" i="25"/>
  <c r="K1464" i="25"/>
  <c r="G1464" i="25"/>
  <c r="F1464" i="25"/>
  <c r="E1464" i="25"/>
  <c r="D1464" i="25"/>
  <c r="C1464" i="25"/>
  <c r="K1463" i="25"/>
  <c r="G1463" i="25"/>
  <c r="F1463" i="25"/>
  <c r="E1463" i="25"/>
  <c r="D1463" i="25"/>
  <c r="C1463" i="25"/>
  <c r="G1462" i="25"/>
  <c r="F1462" i="25"/>
  <c r="E1462" i="25"/>
  <c r="D1462" i="25"/>
  <c r="C1462" i="25"/>
  <c r="G1461" i="25"/>
  <c r="F1461" i="25"/>
  <c r="E1461" i="25"/>
  <c r="D1461" i="25"/>
  <c r="C1461" i="25"/>
  <c r="G1460" i="25"/>
  <c r="F1460" i="25"/>
  <c r="E1460" i="25"/>
  <c r="D1460" i="25"/>
  <c r="C1460" i="25"/>
  <c r="G1459" i="25"/>
  <c r="F1459" i="25"/>
  <c r="E1459" i="25"/>
  <c r="D1459" i="25"/>
  <c r="C1459" i="25"/>
  <c r="G1458" i="25"/>
  <c r="F1458" i="25"/>
  <c r="E1458" i="25"/>
  <c r="D1458" i="25"/>
  <c r="C1458" i="25"/>
  <c r="K1457" i="25"/>
  <c r="G1457" i="25"/>
  <c r="F1457" i="25"/>
  <c r="E1457" i="25"/>
  <c r="D1457" i="25"/>
  <c r="C1457" i="25"/>
  <c r="K1456" i="25"/>
  <c r="G1456" i="25"/>
  <c r="F1456" i="25"/>
  <c r="E1456" i="25"/>
  <c r="D1456" i="25"/>
  <c r="C1456" i="25"/>
  <c r="G1455" i="25"/>
  <c r="F1455" i="25"/>
  <c r="E1455" i="25"/>
  <c r="D1455" i="25"/>
  <c r="C1455" i="25"/>
  <c r="G1454" i="25"/>
  <c r="F1454" i="25"/>
  <c r="E1454" i="25"/>
  <c r="D1454" i="25"/>
  <c r="C1454" i="25"/>
  <c r="G1453" i="25"/>
  <c r="F1453" i="25"/>
  <c r="E1453" i="25"/>
  <c r="D1453" i="25"/>
  <c r="C1453" i="25"/>
  <c r="G1452" i="25"/>
  <c r="F1452" i="25"/>
  <c r="E1452" i="25"/>
  <c r="D1452" i="25"/>
  <c r="C1452" i="25"/>
  <c r="G1451" i="25"/>
  <c r="F1451" i="25"/>
  <c r="E1451" i="25"/>
  <c r="D1451" i="25"/>
  <c r="C1451" i="25"/>
  <c r="K1450" i="25"/>
  <c r="G1450" i="25"/>
  <c r="F1450" i="25"/>
  <c r="E1450" i="25"/>
  <c r="D1450" i="25"/>
  <c r="C1450" i="25"/>
  <c r="K1449" i="25"/>
  <c r="G1449" i="25"/>
  <c r="F1449" i="25"/>
  <c r="E1449" i="25"/>
  <c r="D1449" i="25"/>
  <c r="C1449" i="25"/>
  <c r="G1448" i="25"/>
  <c r="F1448" i="25"/>
  <c r="E1448" i="25"/>
  <c r="D1448" i="25"/>
  <c r="C1448" i="25"/>
  <c r="G1447" i="25"/>
  <c r="F1447" i="25"/>
  <c r="E1447" i="25"/>
  <c r="D1447" i="25"/>
  <c r="C1447" i="25"/>
  <c r="G1446" i="25"/>
  <c r="F1446" i="25"/>
  <c r="E1446" i="25"/>
  <c r="D1446" i="25"/>
  <c r="C1446" i="25"/>
  <c r="G1445" i="25"/>
  <c r="F1445" i="25"/>
  <c r="E1445" i="25"/>
  <c r="D1445" i="25"/>
  <c r="C1445" i="25"/>
  <c r="G1444" i="25"/>
  <c r="F1444" i="25"/>
  <c r="E1444" i="25"/>
  <c r="D1444" i="25"/>
  <c r="C1444" i="25"/>
  <c r="K1443" i="25"/>
  <c r="G1443" i="25"/>
  <c r="F1443" i="25"/>
  <c r="E1443" i="25"/>
  <c r="D1443" i="25"/>
  <c r="C1443" i="25"/>
  <c r="K1442" i="25"/>
  <c r="G1442" i="25"/>
  <c r="F1442" i="25"/>
  <c r="E1442" i="25"/>
  <c r="D1442" i="25"/>
  <c r="C1442" i="25"/>
  <c r="G1441" i="25"/>
  <c r="F1441" i="25"/>
  <c r="E1441" i="25"/>
  <c r="D1441" i="25"/>
  <c r="C1441" i="25"/>
  <c r="G1440" i="25"/>
  <c r="F1440" i="25"/>
  <c r="E1440" i="25"/>
  <c r="D1440" i="25"/>
  <c r="C1440" i="25"/>
  <c r="G1439" i="25"/>
  <c r="F1439" i="25"/>
  <c r="E1439" i="25"/>
  <c r="D1439" i="25"/>
  <c r="C1439" i="25"/>
  <c r="G1438" i="25"/>
  <c r="F1438" i="25"/>
  <c r="E1438" i="25"/>
  <c r="D1438" i="25"/>
  <c r="C1438" i="25"/>
  <c r="G1437" i="25"/>
  <c r="F1437" i="25"/>
  <c r="E1437" i="25"/>
  <c r="D1437" i="25"/>
  <c r="C1437" i="25"/>
  <c r="K1436" i="25"/>
  <c r="G1436" i="25"/>
  <c r="F1436" i="25"/>
  <c r="E1436" i="25"/>
  <c r="D1436" i="25"/>
  <c r="C1436" i="25"/>
  <c r="K1435" i="25"/>
  <c r="G1435" i="25"/>
  <c r="F1435" i="25"/>
  <c r="E1435" i="25"/>
  <c r="D1435" i="25"/>
  <c r="C1435" i="25"/>
  <c r="G1434" i="25"/>
  <c r="F1434" i="25"/>
  <c r="E1434" i="25"/>
  <c r="D1434" i="25"/>
  <c r="C1434" i="25"/>
  <c r="G1433" i="25"/>
  <c r="F1433" i="25"/>
  <c r="E1433" i="25"/>
  <c r="D1433" i="25"/>
  <c r="C1433" i="25"/>
  <c r="G1432" i="25"/>
  <c r="F1432" i="25"/>
  <c r="E1432" i="25"/>
  <c r="D1432" i="25"/>
  <c r="C1432" i="25"/>
  <c r="G1431" i="25"/>
  <c r="F1431" i="25"/>
  <c r="E1431" i="25"/>
  <c r="D1431" i="25"/>
  <c r="C1431" i="25"/>
  <c r="G1430" i="25"/>
  <c r="F1430" i="25"/>
  <c r="E1430" i="25"/>
  <c r="D1430" i="25"/>
  <c r="C1430" i="25"/>
  <c r="K1429" i="25"/>
  <c r="G1429" i="25"/>
  <c r="F1429" i="25"/>
  <c r="E1429" i="25"/>
  <c r="D1429" i="25"/>
  <c r="C1429" i="25"/>
  <c r="K1428" i="25"/>
  <c r="G1428" i="25"/>
  <c r="F1428" i="25"/>
  <c r="E1428" i="25"/>
  <c r="D1428" i="25"/>
  <c r="C1428" i="25"/>
  <c r="G1427" i="25"/>
  <c r="F1427" i="25"/>
  <c r="E1427" i="25"/>
  <c r="D1427" i="25"/>
  <c r="C1427" i="25"/>
  <c r="G1426" i="25"/>
  <c r="F1426" i="25"/>
  <c r="E1426" i="25"/>
  <c r="D1426" i="25"/>
  <c r="C1426" i="25"/>
  <c r="G1425" i="25"/>
  <c r="F1425" i="25"/>
  <c r="E1425" i="25"/>
  <c r="D1425" i="25"/>
  <c r="C1425" i="25"/>
  <c r="G1424" i="25"/>
  <c r="F1424" i="25"/>
  <c r="E1424" i="25"/>
  <c r="D1424" i="25"/>
  <c r="C1424" i="25"/>
  <c r="G1423" i="25"/>
  <c r="F1423" i="25"/>
  <c r="E1423" i="25"/>
  <c r="D1423" i="25"/>
  <c r="C1423" i="25"/>
  <c r="K1422" i="25"/>
  <c r="G1422" i="25"/>
  <c r="F1422" i="25"/>
  <c r="E1422" i="25"/>
  <c r="D1422" i="25"/>
  <c r="C1422" i="25"/>
  <c r="K1421" i="25"/>
  <c r="G1421" i="25"/>
  <c r="F1421" i="25"/>
  <c r="E1421" i="25"/>
  <c r="D1421" i="25"/>
  <c r="C1421" i="25"/>
  <c r="G1420" i="25"/>
  <c r="F1420" i="25"/>
  <c r="E1420" i="25"/>
  <c r="D1420" i="25"/>
  <c r="C1420" i="25"/>
  <c r="G1419" i="25"/>
  <c r="F1419" i="25"/>
  <c r="E1419" i="25"/>
  <c r="D1419" i="25"/>
  <c r="C1419" i="25"/>
  <c r="G1418" i="25"/>
  <c r="F1418" i="25"/>
  <c r="E1418" i="25"/>
  <c r="D1418" i="25"/>
  <c r="C1418" i="25"/>
  <c r="G1417" i="25"/>
  <c r="F1417" i="25"/>
  <c r="E1417" i="25"/>
  <c r="D1417" i="25"/>
  <c r="C1417" i="25"/>
  <c r="G1416" i="25"/>
  <c r="F1416" i="25"/>
  <c r="E1416" i="25"/>
  <c r="D1416" i="25"/>
  <c r="C1416" i="25"/>
  <c r="K1415" i="25"/>
  <c r="G1415" i="25"/>
  <c r="F1415" i="25"/>
  <c r="E1415" i="25"/>
  <c r="D1415" i="25"/>
  <c r="C1415" i="25"/>
  <c r="K1414" i="25"/>
  <c r="G1414" i="25"/>
  <c r="F1414" i="25"/>
  <c r="E1414" i="25"/>
  <c r="D1414" i="25"/>
  <c r="C1414" i="25"/>
  <c r="G1413" i="25"/>
  <c r="F1413" i="25"/>
  <c r="E1413" i="25"/>
  <c r="D1413" i="25"/>
  <c r="C1413" i="25"/>
  <c r="G1412" i="25"/>
  <c r="F1412" i="25"/>
  <c r="E1412" i="25"/>
  <c r="D1412" i="25"/>
  <c r="C1412" i="25"/>
  <c r="G1411" i="25"/>
  <c r="F1411" i="25"/>
  <c r="E1411" i="25"/>
  <c r="D1411" i="25"/>
  <c r="C1411" i="25"/>
  <c r="G1410" i="25"/>
  <c r="F1410" i="25"/>
  <c r="E1410" i="25"/>
  <c r="D1410" i="25"/>
  <c r="C1410" i="25"/>
  <c r="K1409" i="25"/>
  <c r="G1409" i="25"/>
  <c r="F1409" i="25"/>
  <c r="E1409" i="25"/>
  <c r="D1409" i="25"/>
  <c r="C1409" i="25"/>
  <c r="K1408" i="25"/>
  <c r="G1408" i="25"/>
  <c r="F1408" i="25"/>
  <c r="E1408" i="25"/>
  <c r="D1408" i="25"/>
  <c r="C1408" i="25"/>
  <c r="K1407" i="25"/>
  <c r="G1407" i="25"/>
  <c r="F1407" i="25"/>
  <c r="E1407" i="25"/>
  <c r="D1407" i="25"/>
  <c r="C1407" i="25"/>
  <c r="G1406" i="25"/>
  <c r="F1406" i="25"/>
  <c r="E1406" i="25"/>
  <c r="D1406" i="25"/>
  <c r="C1406" i="25"/>
  <c r="G1405" i="25"/>
  <c r="F1405" i="25"/>
  <c r="E1405" i="25"/>
  <c r="D1405" i="25"/>
  <c r="C1405" i="25"/>
  <c r="G1404" i="25"/>
  <c r="F1404" i="25"/>
  <c r="E1404" i="25"/>
  <c r="D1404" i="25"/>
  <c r="C1404" i="25"/>
  <c r="G1403" i="25"/>
  <c r="F1403" i="25"/>
  <c r="E1403" i="25"/>
  <c r="D1403" i="25"/>
  <c r="C1403" i="25"/>
  <c r="G1402" i="25"/>
  <c r="F1402" i="25"/>
  <c r="E1402" i="25"/>
  <c r="D1402" i="25"/>
  <c r="C1402" i="25"/>
  <c r="K1401" i="25"/>
  <c r="G1401" i="25"/>
  <c r="F1401" i="25"/>
  <c r="E1401" i="25"/>
  <c r="D1401" i="25"/>
  <c r="C1401" i="25"/>
  <c r="K1400" i="25"/>
  <c r="G1400" i="25"/>
  <c r="F1400" i="25"/>
  <c r="E1400" i="25"/>
  <c r="D1400" i="25"/>
  <c r="C1400" i="25"/>
  <c r="G1399" i="25"/>
  <c r="F1399" i="25"/>
  <c r="E1399" i="25"/>
  <c r="D1399" i="25"/>
  <c r="C1399" i="25"/>
  <c r="G1398" i="25"/>
  <c r="F1398" i="25"/>
  <c r="E1398" i="25"/>
  <c r="D1398" i="25"/>
  <c r="C1398" i="25"/>
  <c r="G1397" i="25"/>
  <c r="F1397" i="25"/>
  <c r="E1397" i="25"/>
  <c r="D1397" i="25"/>
  <c r="C1397" i="25"/>
  <c r="G1396" i="25"/>
  <c r="F1396" i="25"/>
  <c r="E1396" i="25"/>
  <c r="D1396" i="25"/>
  <c r="C1396" i="25"/>
  <c r="G1395" i="25"/>
  <c r="F1395" i="25"/>
  <c r="E1395" i="25"/>
  <c r="D1395" i="25"/>
  <c r="C1395" i="25"/>
  <c r="K1394" i="25"/>
  <c r="G1394" i="25"/>
  <c r="F1394" i="25"/>
  <c r="E1394" i="25"/>
  <c r="D1394" i="25"/>
  <c r="C1394" i="25"/>
  <c r="K1393" i="25"/>
  <c r="G1393" i="25"/>
  <c r="F1393" i="25"/>
  <c r="E1393" i="25"/>
  <c r="D1393" i="25"/>
  <c r="C1393" i="25"/>
  <c r="G1392" i="25"/>
  <c r="F1392" i="25"/>
  <c r="E1392" i="25"/>
  <c r="D1392" i="25"/>
  <c r="C1392" i="25"/>
  <c r="G1391" i="25"/>
  <c r="F1391" i="25"/>
  <c r="E1391" i="25"/>
  <c r="D1391" i="25"/>
  <c r="C1391" i="25"/>
  <c r="G1390" i="25"/>
  <c r="F1390" i="25"/>
  <c r="E1390" i="25"/>
  <c r="D1390" i="25"/>
  <c r="C1390" i="25"/>
  <c r="G1389" i="25"/>
  <c r="F1389" i="25"/>
  <c r="E1389" i="25"/>
  <c r="D1389" i="25"/>
  <c r="C1389" i="25"/>
  <c r="G1388" i="25"/>
  <c r="F1388" i="25"/>
  <c r="E1388" i="25"/>
  <c r="D1388" i="25"/>
  <c r="C1388" i="25"/>
  <c r="K1387" i="25"/>
  <c r="G1387" i="25"/>
  <c r="F1387" i="25"/>
  <c r="E1387" i="25"/>
  <c r="D1387" i="25"/>
  <c r="C1387" i="25"/>
  <c r="K1386" i="25"/>
  <c r="G1386" i="25"/>
  <c r="F1386" i="25"/>
  <c r="E1386" i="25"/>
  <c r="D1386" i="25"/>
  <c r="C1386" i="25"/>
  <c r="G1385" i="25"/>
  <c r="F1385" i="25"/>
  <c r="E1385" i="25"/>
  <c r="D1385" i="25"/>
  <c r="C1385" i="25"/>
  <c r="G1384" i="25"/>
  <c r="F1384" i="25"/>
  <c r="E1384" i="25"/>
  <c r="D1384" i="25"/>
  <c r="C1384" i="25"/>
  <c r="G1383" i="25"/>
  <c r="F1383" i="25"/>
  <c r="E1383" i="25"/>
  <c r="D1383" i="25"/>
  <c r="C1383" i="25"/>
  <c r="G1382" i="25"/>
  <c r="F1382" i="25"/>
  <c r="E1382" i="25"/>
  <c r="D1382" i="25"/>
  <c r="C1382" i="25"/>
  <c r="G1381" i="25"/>
  <c r="F1381" i="25"/>
  <c r="E1381" i="25"/>
  <c r="D1381" i="25"/>
  <c r="C1381" i="25"/>
  <c r="K1380" i="25"/>
  <c r="G1380" i="25"/>
  <c r="F1380" i="25"/>
  <c r="E1380" i="25"/>
  <c r="D1380" i="25"/>
  <c r="C1380" i="25"/>
  <c r="K1379" i="25"/>
  <c r="G1379" i="25"/>
  <c r="F1379" i="25"/>
  <c r="E1379" i="25"/>
  <c r="D1379" i="25"/>
  <c r="C1379" i="25"/>
  <c r="G1378" i="25"/>
  <c r="F1378" i="25"/>
  <c r="E1378" i="25"/>
  <c r="D1378" i="25"/>
  <c r="C1378" i="25"/>
  <c r="G1377" i="25"/>
  <c r="F1377" i="25"/>
  <c r="E1377" i="25"/>
  <c r="D1377" i="25"/>
  <c r="C1377" i="25"/>
  <c r="G1376" i="25"/>
  <c r="F1376" i="25"/>
  <c r="E1376" i="25"/>
  <c r="D1376" i="25"/>
  <c r="C1376" i="25"/>
  <c r="G1375" i="25"/>
  <c r="F1375" i="25"/>
  <c r="E1375" i="25"/>
  <c r="D1375" i="25"/>
  <c r="C1375" i="25"/>
  <c r="G1374" i="25"/>
  <c r="F1374" i="25"/>
  <c r="E1374" i="25"/>
  <c r="D1374" i="25"/>
  <c r="C1374" i="25"/>
  <c r="K1373" i="25"/>
  <c r="G1373" i="25"/>
  <c r="F1373" i="25"/>
  <c r="E1373" i="25"/>
  <c r="D1373" i="25"/>
  <c r="C1373" i="25"/>
  <c r="K1372" i="25"/>
  <c r="G1372" i="25"/>
  <c r="F1372" i="25"/>
  <c r="E1372" i="25"/>
  <c r="D1372" i="25"/>
  <c r="C1372" i="25"/>
  <c r="K1371" i="25"/>
  <c r="G1371" i="25"/>
  <c r="F1371" i="25"/>
  <c r="E1371" i="25"/>
  <c r="D1371" i="25"/>
  <c r="C1371" i="25"/>
  <c r="K1370" i="25"/>
  <c r="G1370" i="25"/>
  <c r="F1370" i="25"/>
  <c r="E1370" i="25"/>
  <c r="D1370" i="25"/>
  <c r="C1370" i="25"/>
  <c r="K1369" i="25"/>
  <c r="G1369" i="25"/>
  <c r="F1369" i="25"/>
  <c r="E1369" i="25"/>
  <c r="D1369" i="25"/>
  <c r="C1369" i="25"/>
  <c r="K1368" i="25"/>
  <c r="G1368" i="25"/>
  <c r="F1368" i="25"/>
  <c r="E1368" i="25"/>
  <c r="D1368" i="25"/>
  <c r="C1368" i="25"/>
  <c r="K1367" i="25"/>
  <c r="G1367" i="25"/>
  <c r="F1367" i="25"/>
  <c r="E1367" i="25"/>
  <c r="D1367" i="25"/>
  <c r="C1367" i="25"/>
  <c r="K1366" i="25"/>
  <c r="G1366" i="25"/>
  <c r="F1366" i="25"/>
  <c r="E1366" i="25"/>
  <c r="D1366" i="25"/>
  <c r="C1366" i="25"/>
  <c r="K1365" i="25"/>
  <c r="G1365" i="25"/>
  <c r="F1365" i="25"/>
  <c r="E1365" i="25"/>
  <c r="D1365" i="25"/>
  <c r="C1365" i="25"/>
  <c r="K1364" i="25"/>
  <c r="G1364" i="25"/>
  <c r="F1364" i="25"/>
  <c r="E1364" i="25"/>
  <c r="D1364" i="25"/>
  <c r="C1364" i="25"/>
  <c r="K1363" i="25"/>
  <c r="G1363" i="25"/>
  <c r="F1363" i="25"/>
  <c r="E1363" i="25"/>
  <c r="D1363" i="25"/>
  <c r="C1363" i="25"/>
  <c r="G1362" i="25"/>
  <c r="F1362" i="25"/>
  <c r="E1362" i="25"/>
  <c r="D1362" i="25"/>
  <c r="C1362" i="25"/>
  <c r="G1361" i="25"/>
  <c r="F1361" i="25"/>
  <c r="E1361" i="25"/>
  <c r="D1361" i="25"/>
  <c r="C1361" i="25"/>
  <c r="G1360" i="25"/>
  <c r="F1360" i="25"/>
  <c r="E1360" i="25"/>
  <c r="D1360" i="25"/>
  <c r="C1360" i="25"/>
  <c r="K1359" i="25"/>
  <c r="G1359" i="25"/>
  <c r="F1359" i="25"/>
  <c r="E1359" i="25"/>
  <c r="D1359" i="25"/>
  <c r="C1359" i="25"/>
  <c r="K1358" i="25"/>
  <c r="G1358" i="25"/>
  <c r="F1358" i="25"/>
  <c r="E1358" i="25"/>
  <c r="D1358" i="25"/>
  <c r="C1358" i="25"/>
  <c r="G1357" i="25"/>
  <c r="F1357" i="25"/>
  <c r="E1357" i="25"/>
  <c r="D1357" i="25"/>
  <c r="C1357" i="25"/>
  <c r="G1356" i="25"/>
  <c r="F1356" i="25"/>
  <c r="E1356" i="25"/>
  <c r="D1356" i="25"/>
  <c r="C1356" i="25"/>
  <c r="G1355" i="25"/>
  <c r="F1355" i="25"/>
  <c r="E1355" i="25"/>
  <c r="D1355" i="25"/>
  <c r="C1355" i="25"/>
  <c r="G1354" i="25"/>
  <c r="F1354" i="25"/>
  <c r="E1354" i="25"/>
  <c r="D1354" i="25"/>
  <c r="C1354" i="25"/>
  <c r="G1353" i="25"/>
  <c r="F1353" i="25"/>
  <c r="E1353" i="25"/>
  <c r="D1353" i="25"/>
  <c r="C1353" i="25"/>
  <c r="G1352" i="25"/>
  <c r="F1352" i="25"/>
  <c r="E1352" i="25"/>
  <c r="D1352" i="25"/>
  <c r="C1352" i="25"/>
  <c r="G1351" i="25"/>
  <c r="F1351" i="25"/>
  <c r="E1351" i="25"/>
  <c r="D1351" i="25"/>
  <c r="C1351" i="25"/>
  <c r="G1350" i="25"/>
  <c r="F1350" i="25"/>
  <c r="E1350" i="25"/>
  <c r="D1350" i="25"/>
  <c r="C1350" i="25"/>
  <c r="G1349" i="25"/>
  <c r="F1349" i="25"/>
  <c r="E1349" i="25"/>
  <c r="D1349" i="25"/>
  <c r="C1349" i="25"/>
  <c r="G1348" i="25"/>
  <c r="F1348" i="25"/>
  <c r="E1348" i="25"/>
  <c r="D1348" i="25"/>
  <c r="C1348" i="25"/>
  <c r="G1347" i="25"/>
  <c r="F1347" i="25"/>
  <c r="E1347" i="25"/>
  <c r="D1347" i="25"/>
  <c r="C1347" i="25"/>
  <c r="G1346" i="25"/>
  <c r="F1346" i="25"/>
  <c r="E1346" i="25"/>
  <c r="D1346" i="25"/>
  <c r="C1346" i="25"/>
  <c r="G1345" i="25"/>
  <c r="F1345" i="25"/>
  <c r="E1345" i="25"/>
  <c r="D1345" i="25"/>
  <c r="C1345" i="25"/>
  <c r="G1344" i="25"/>
  <c r="F1344" i="25"/>
  <c r="E1344" i="25"/>
  <c r="D1344" i="25"/>
  <c r="C1344" i="25"/>
  <c r="G1343" i="25"/>
  <c r="F1343" i="25"/>
  <c r="E1343" i="25"/>
  <c r="D1343" i="25"/>
  <c r="C1343" i="25"/>
  <c r="G1342" i="25"/>
  <c r="F1342" i="25"/>
  <c r="E1342" i="25"/>
  <c r="D1342" i="25"/>
  <c r="C1342" i="25"/>
  <c r="G1341" i="25"/>
  <c r="F1341" i="25"/>
  <c r="E1341" i="25"/>
  <c r="D1341" i="25"/>
  <c r="C1341" i="25"/>
  <c r="G1340" i="25"/>
  <c r="F1340" i="25"/>
  <c r="E1340" i="25"/>
  <c r="D1340" i="25"/>
  <c r="C1340" i="25"/>
  <c r="G1339" i="25"/>
  <c r="F1339" i="25"/>
  <c r="E1339" i="25"/>
  <c r="D1339" i="25"/>
  <c r="C1339" i="25"/>
  <c r="G1338" i="25"/>
  <c r="F1338" i="25"/>
  <c r="E1338" i="25"/>
  <c r="D1338" i="25"/>
  <c r="C1338" i="25"/>
  <c r="G1337" i="25"/>
  <c r="F1337" i="25"/>
  <c r="E1337" i="25"/>
  <c r="D1337" i="25"/>
  <c r="C1337" i="25"/>
  <c r="G1336" i="25"/>
  <c r="F1336" i="25"/>
  <c r="E1336" i="25"/>
  <c r="D1336" i="25"/>
  <c r="C1336" i="25"/>
  <c r="G1335" i="25"/>
  <c r="F1335" i="25"/>
  <c r="E1335" i="25"/>
  <c r="D1335" i="25"/>
  <c r="C1335" i="25"/>
  <c r="G1334" i="25"/>
  <c r="F1334" i="25"/>
  <c r="E1334" i="25"/>
  <c r="D1334" i="25"/>
  <c r="C1334" i="25"/>
  <c r="G1333" i="25"/>
  <c r="F1333" i="25"/>
  <c r="E1333" i="25"/>
  <c r="D1333" i="25"/>
  <c r="C1333" i="25"/>
  <c r="G1332" i="25"/>
  <c r="F1332" i="25"/>
  <c r="E1332" i="25"/>
  <c r="D1332" i="25"/>
  <c r="C1332" i="25"/>
  <c r="G1331" i="25"/>
  <c r="F1331" i="25"/>
  <c r="E1331" i="25"/>
  <c r="D1331" i="25"/>
  <c r="C1331" i="25"/>
  <c r="G1330" i="25"/>
  <c r="F1330" i="25"/>
  <c r="E1330" i="25"/>
  <c r="D1330" i="25"/>
  <c r="C1330" i="25"/>
  <c r="G1329" i="25"/>
  <c r="F1329" i="25"/>
  <c r="E1329" i="25"/>
  <c r="D1329" i="25"/>
  <c r="C1329" i="25"/>
  <c r="G1328" i="25"/>
  <c r="F1328" i="25"/>
  <c r="E1328" i="25"/>
  <c r="D1328" i="25"/>
  <c r="C1328" i="25"/>
  <c r="G1327" i="25"/>
  <c r="F1327" i="25"/>
  <c r="E1327" i="25"/>
  <c r="D1327" i="25"/>
  <c r="C1327" i="25"/>
  <c r="G1326" i="25"/>
  <c r="F1326" i="25"/>
  <c r="E1326" i="25"/>
  <c r="D1326" i="25"/>
  <c r="C1326" i="25"/>
  <c r="G1325" i="25"/>
  <c r="F1325" i="25"/>
  <c r="E1325" i="25"/>
  <c r="D1325" i="25"/>
  <c r="C1325" i="25"/>
  <c r="G1324" i="25"/>
  <c r="F1324" i="25"/>
  <c r="E1324" i="25"/>
  <c r="D1324" i="25"/>
  <c r="C1324" i="25"/>
  <c r="G1323" i="25"/>
  <c r="F1323" i="25"/>
  <c r="E1323" i="25"/>
  <c r="D1323" i="25"/>
  <c r="C1323" i="25"/>
  <c r="G1322" i="25"/>
  <c r="F1322" i="25"/>
  <c r="E1322" i="25"/>
  <c r="D1322" i="25"/>
  <c r="C1322" i="25"/>
  <c r="G1321" i="25"/>
  <c r="F1321" i="25"/>
  <c r="E1321" i="25"/>
  <c r="D1321" i="25"/>
  <c r="C1321" i="25"/>
  <c r="G1320" i="25"/>
  <c r="F1320" i="25"/>
  <c r="E1320" i="25"/>
  <c r="D1320" i="25"/>
  <c r="C1320" i="25"/>
  <c r="G1319" i="25"/>
  <c r="F1319" i="25"/>
  <c r="E1319" i="25"/>
  <c r="D1319" i="25"/>
  <c r="C1319" i="25"/>
  <c r="G1318" i="25"/>
  <c r="F1318" i="25"/>
  <c r="E1318" i="25"/>
  <c r="D1318" i="25"/>
  <c r="C1318" i="25"/>
  <c r="G1317" i="25"/>
  <c r="F1317" i="25"/>
  <c r="E1317" i="25"/>
  <c r="D1317" i="25"/>
  <c r="C1317" i="25"/>
  <c r="G1316" i="25"/>
  <c r="F1316" i="25"/>
  <c r="E1316" i="25"/>
  <c r="D1316" i="25"/>
  <c r="C1316" i="25"/>
  <c r="G1315" i="25"/>
  <c r="F1315" i="25"/>
  <c r="E1315" i="25"/>
  <c r="D1315" i="25"/>
  <c r="C1315" i="25"/>
  <c r="G1314" i="25"/>
  <c r="F1314" i="25"/>
  <c r="E1314" i="25"/>
  <c r="D1314" i="25"/>
  <c r="C1314" i="25"/>
  <c r="G1313" i="25"/>
  <c r="F1313" i="25"/>
  <c r="E1313" i="25"/>
  <c r="D1313" i="25"/>
  <c r="C1313" i="25"/>
  <c r="G1312" i="25"/>
  <c r="F1312" i="25"/>
  <c r="E1312" i="25"/>
  <c r="D1312" i="25"/>
  <c r="C1312" i="25"/>
  <c r="G1311" i="25"/>
  <c r="F1311" i="25"/>
  <c r="E1311" i="25"/>
  <c r="D1311" i="25"/>
  <c r="C1311" i="25"/>
  <c r="G1310" i="25"/>
  <c r="F1310" i="25"/>
  <c r="E1310" i="25"/>
  <c r="D1310" i="25"/>
  <c r="C1310" i="25"/>
  <c r="G1309" i="25"/>
  <c r="F1309" i="25"/>
  <c r="E1309" i="25"/>
  <c r="D1309" i="25"/>
  <c r="C1309" i="25"/>
  <c r="G1308" i="25"/>
  <c r="F1308" i="25"/>
  <c r="E1308" i="25"/>
  <c r="D1308" i="25"/>
  <c r="C1308" i="25"/>
  <c r="G1307" i="25"/>
  <c r="F1307" i="25"/>
  <c r="E1307" i="25"/>
  <c r="D1307" i="25"/>
  <c r="C1307" i="25"/>
  <c r="G1306" i="25"/>
  <c r="F1306" i="25"/>
  <c r="E1306" i="25"/>
  <c r="D1306" i="25"/>
  <c r="C1306" i="25"/>
  <c r="G1305" i="25"/>
  <c r="F1305" i="25"/>
  <c r="E1305" i="25"/>
  <c r="D1305" i="25"/>
  <c r="C1305" i="25"/>
  <c r="G1304" i="25"/>
  <c r="F1304" i="25"/>
  <c r="E1304" i="25"/>
  <c r="D1304" i="25"/>
  <c r="C1304" i="25"/>
  <c r="G1303" i="25"/>
  <c r="F1303" i="25"/>
  <c r="E1303" i="25"/>
  <c r="D1303" i="25"/>
  <c r="C1303" i="25"/>
  <c r="G1302" i="25"/>
  <c r="F1302" i="25"/>
  <c r="E1302" i="25"/>
  <c r="D1302" i="25"/>
  <c r="C1302" i="25"/>
  <c r="G1301" i="25"/>
  <c r="F1301" i="25"/>
  <c r="E1301" i="25"/>
  <c r="D1301" i="25"/>
  <c r="C1301" i="25"/>
  <c r="G1300" i="25"/>
  <c r="F1300" i="25"/>
  <c r="E1300" i="25"/>
  <c r="D1300" i="25"/>
  <c r="C1300" i="25"/>
  <c r="G1299" i="25"/>
  <c r="F1299" i="25"/>
  <c r="E1299" i="25"/>
  <c r="D1299" i="25"/>
  <c r="C1299" i="25"/>
  <c r="G1298" i="25"/>
  <c r="F1298" i="25"/>
  <c r="E1298" i="25"/>
  <c r="D1298" i="25"/>
  <c r="C1298" i="25"/>
  <c r="G1297" i="25"/>
  <c r="F1297" i="25"/>
  <c r="E1297" i="25"/>
  <c r="D1297" i="25"/>
  <c r="C1297" i="25"/>
  <c r="G1296" i="25"/>
  <c r="F1296" i="25"/>
  <c r="E1296" i="25"/>
  <c r="D1296" i="25"/>
  <c r="C1296" i="25"/>
  <c r="G1295" i="25"/>
  <c r="F1295" i="25"/>
  <c r="E1295" i="25"/>
  <c r="D1295" i="25"/>
  <c r="C1295" i="25"/>
  <c r="G1294" i="25"/>
  <c r="F1294" i="25"/>
  <c r="E1294" i="25"/>
  <c r="D1294" i="25"/>
  <c r="C1294" i="25"/>
  <c r="G1293" i="25"/>
  <c r="F1293" i="25"/>
  <c r="E1293" i="25"/>
  <c r="D1293" i="25"/>
  <c r="C1293" i="25"/>
  <c r="G1292" i="25"/>
  <c r="F1292" i="25"/>
  <c r="E1292" i="25"/>
  <c r="D1292" i="25"/>
  <c r="C1292" i="25"/>
  <c r="G1291" i="25"/>
  <c r="F1291" i="25"/>
  <c r="E1291" i="25"/>
  <c r="D1291" i="25"/>
  <c r="C1291" i="25"/>
  <c r="G1290" i="25"/>
  <c r="F1290" i="25"/>
  <c r="E1290" i="25"/>
  <c r="D1290" i="25"/>
  <c r="C1290" i="25"/>
  <c r="G1289" i="25"/>
  <c r="F1289" i="25"/>
  <c r="E1289" i="25"/>
  <c r="D1289" i="25"/>
  <c r="C1289" i="25"/>
  <c r="G1288" i="25"/>
  <c r="F1288" i="25"/>
  <c r="E1288" i="25"/>
  <c r="D1288" i="25"/>
  <c r="C1288" i="25"/>
  <c r="G1287" i="25"/>
  <c r="F1287" i="25"/>
  <c r="E1287" i="25"/>
  <c r="D1287" i="25"/>
  <c r="C1287" i="25"/>
  <c r="G1286" i="25"/>
  <c r="F1286" i="25"/>
  <c r="E1286" i="25"/>
  <c r="D1286" i="25"/>
  <c r="C1286" i="25"/>
  <c r="G1285" i="25"/>
  <c r="F1285" i="25"/>
  <c r="E1285" i="25"/>
  <c r="D1285" i="25"/>
  <c r="C1285" i="25"/>
  <c r="G1284" i="25"/>
  <c r="F1284" i="25"/>
  <c r="E1284" i="25"/>
  <c r="D1284" i="25"/>
  <c r="C1284" i="25"/>
  <c r="G1283" i="25"/>
  <c r="F1283" i="25"/>
  <c r="E1283" i="25"/>
  <c r="D1283" i="25"/>
  <c r="C1283" i="25"/>
  <c r="G1282" i="25"/>
  <c r="F1282" i="25"/>
  <c r="E1282" i="25"/>
  <c r="D1282" i="25"/>
  <c r="C1282" i="25"/>
  <c r="G1281" i="25"/>
  <c r="F1281" i="25"/>
  <c r="E1281" i="25"/>
  <c r="D1281" i="25"/>
  <c r="C1281" i="25"/>
  <c r="G1280" i="25"/>
  <c r="F1280" i="25"/>
  <c r="E1280" i="25"/>
  <c r="D1280" i="25"/>
  <c r="C1280" i="25"/>
  <c r="G1279" i="25"/>
  <c r="F1279" i="25"/>
  <c r="E1279" i="25"/>
  <c r="D1279" i="25"/>
  <c r="C1279" i="25"/>
  <c r="G1278" i="25"/>
  <c r="F1278" i="25"/>
  <c r="E1278" i="25"/>
  <c r="D1278" i="25"/>
  <c r="C1278" i="25"/>
  <c r="G1277" i="25"/>
  <c r="F1277" i="25"/>
  <c r="E1277" i="25"/>
  <c r="D1277" i="25"/>
  <c r="C1277" i="25"/>
  <c r="G1276" i="25"/>
  <c r="F1276" i="25"/>
  <c r="E1276" i="25"/>
  <c r="D1276" i="25"/>
  <c r="C1276" i="25"/>
  <c r="G1275" i="25"/>
  <c r="F1275" i="25"/>
  <c r="E1275" i="25"/>
  <c r="D1275" i="25"/>
  <c r="C1275" i="25"/>
  <c r="G1274" i="25"/>
  <c r="F1274" i="25"/>
  <c r="E1274" i="25"/>
  <c r="D1274" i="25"/>
  <c r="C1274" i="25"/>
  <c r="G1273" i="25"/>
  <c r="F1273" i="25"/>
  <c r="E1273" i="25"/>
  <c r="D1273" i="25"/>
  <c r="C1273" i="25"/>
  <c r="G1272" i="25"/>
  <c r="F1272" i="25"/>
  <c r="E1272" i="25"/>
  <c r="D1272" i="25"/>
  <c r="C1272" i="25"/>
  <c r="G1271" i="25"/>
  <c r="F1271" i="25"/>
  <c r="E1271" i="25"/>
  <c r="D1271" i="25"/>
  <c r="C1271" i="25"/>
  <c r="G1270" i="25"/>
  <c r="F1270" i="25"/>
  <c r="E1270" i="25"/>
  <c r="D1270" i="25"/>
  <c r="C1270" i="25"/>
  <c r="G1269" i="25"/>
  <c r="F1269" i="25"/>
  <c r="E1269" i="25"/>
  <c r="D1269" i="25"/>
  <c r="C1269" i="25"/>
  <c r="G1268" i="25"/>
  <c r="F1268" i="25"/>
  <c r="E1268" i="25"/>
  <c r="D1268" i="25"/>
  <c r="C1268" i="25"/>
  <c r="G1267" i="25"/>
  <c r="F1267" i="25"/>
  <c r="E1267" i="25"/>
  <c r="D1267" i="25"/>
  <c r="C1267" i="25"/>
  <c r="G1266" i="25"/>
  <c r="F1266" i="25"/>
  <c r="E1266" i="25"/>
  <c r="D1266" i="25"/>
  <c r="C1266" i="25"/>
  <c r="G1265" i="25"/>
  <c r="F1265" i="25"/>
  <c r="E1265" i="25"/>
  <c r="D1265" i="25"/>
  <c r="C1265" i="25"/>
  <c r="G1264" i="25"/>
  <c r="F1264" i="25"/>
  <c r="E1264" i="25"/>
  <c r="D1264" i="25"/>
  <c r="C1264" i="25"/>
  <c r="G1263" i="25"/>
  <c r="F1263" i="25"/>
  <c r="E1263" i="25"/>
  <c r="D1263" i="25"/>
  <c r="C1263" i="25"/>
  <c r="G1262" i="25"/>
  <c r="F1262" i="25"/>
  <c r="E1262" i="25"/>
  <c r="D1262" i="25"/>
  <c r="C1262" i="25"/>
  <c r="G1261" i="25"/>
  <c r="F1261" i="25"/>
  <c r="E1261" i="25"/>
  <c r="D1261" i="25"/>
  <c r="C1261" i="25"/>
  <c r="G1260" i="25"/>
  <c r="F1260" i="25"/>
  <c r="E1260" i="25"/>
  <c r="D1260" i="25"/>
  <c r="C1260" i="25"/>
  <c r="G1259" i="25"/>
  <c r="F1259" i="25"/>
  <c r="E1259" i="25"/>
  <c r="D1259" i="25"/>
  <c r="C1259" i="25"/>
  <c r="G1258" i="25"/>
  <c r="F1258" i="25"/>
  <c r="E1258" i="25"/>
  <c r="D1258" i="25"/>
  <c r="C1258" i="25"/>
  <c r="G1257" i="25"/>
  <c r="F1257" i="25"/>
  <c r="E1257" i="25"/>
  <c r="D1257" i="25"/>
  <c r="C1257" i="25"/>
  <c r="G1256" i="25"/>
  <c r="F1256" i="25"/>
  <c r="E1256" i="25"/>
  <c r="D1256" i="25"/>
  <c r="C1256" i="25"/>
  <c r="G1255" i="25"/>
  <c r="F1255" i="25"/>
  <c r="E1255" i="25"/>
  <c r="D1255" i="25"/>
  <c r="C1255" i="25"/>
  <c r="G1254" i="25"/>
  <c r="F1254" i="25"/>
  <c r="E1254" i="25"/>
  <c r="D1254" i="25"/>
  <c r="C1254" i="25"/>
  <c r="G1253" i="25"/>
  <c r="F1253" i="25"/>
  <c r="E1253" i="25"/>
  <c r="D1253" i="25"/>
  <c r="C1253" i="25"/>
  <c r="G1252" i="25"/>
  <c r="F1252" i="25"/>
  <c r="E1252" i="25"/>
  <c r="D1252" i="25"/>
  <c r="C1252" i="25"/>
  <c r="G1251" i="25"/>
  <c r="F1251" i="25"/>
  <c r="E1251" i="25"/>
  <c r="D1251" i="25"/>
  <c r="C1251" i="25"/>
  <c r="G1250" i="25"/>
  <c r="F1250" i="25"/>
  <c r="E1250" i="25"/>
  <c r="D1250" i="25"/>
  <c r="C1250" i="25"/>
  <c r="G1249" i="25"/>
  <c r="F1249" i="25"/>
  <c r="E1249" i="25"/>
  <c r="D1249" i="25"/>
  <c r="C1249" i="25"/>
  <c r="G1248" i="25"/>
  <c r="F1248" i="25"/>
  <c r="E1248" i="25"/>
  <c r="D1248" i="25"/>
  <c r="C1248" i="25"/>
  <c r="G1247" i="25"/>
  <c r="F1247" i="25"/>
  <c r="E1247" i="25"/>
  <c r="D1247" i="25"/>
  <c r="C1247" i="25"/>
  <c r="G1246" i="25"/>
  <c r="F1246" i="25"/>
  <c r="E1246" i="25"/>
  <c r="D1246" i="25"/>
  <c r="C1246" i="25"/>
  <c r="G1245" i="25"/>
  <c r="F1245" i="25"/>
  <c r="E1245" i="25"/>
  <c r="D1245" i="25"/>
  <c r="C1245" i="25"/>
  <c r="G1244" i="25"/>
  <c r="F1244" i="25"/>
  <c r="E1244" i="25"/>
  <c r="D1244" i="25"/>
  <c r="C1244" i="25"/>
  <c r="G1243" i="25"/>
  <c r="F1243" i="25"/>
  <c r="E1243" i="25"/>
  <c r="D1243" i="25"/>
  <c r="C1243" i="25"/>
  <c r="G1242" i="25"/>
  <c r="F1242" i="25"/>
  <c r="E1242" i="25"/>
  <c r="D1242" i="25"/>
  <c r="C1242" i="25"/>
  <c r="G1241" i="25"/>
  <c r="F1241" i="25"/>
  <c r="E1241" i="25"/>
  <c r="D1241" i="25"/>
  <c r="C1241" i="25"/>
  <c r="G1240" i="25"/>
  <c r="F1240" i="25"/>
  <c r="E1240" i="25"/>
  <c r="D1240" i="25"/>
  <c r="C1240" i="25"/>
  <c r="G1239" i="25"/>
  <c r="F1239" i="25"/>
  <c r="E1239" i="25"/>
  <c r="D1239" i="25"/>
  <c r="C1239" i="25"/>
  <c r="G1238" i="25"/>
  <c r="F1238" i="25"/>
  <c r="E1238" i="25"/>
  <c r="D1238" i="25"/>
  <c r="C1238" i="25"/>
  <c r="G1237" i="25"/>
  <c r="F1237" i="25"/>
  <c r="E1237" i="25"/>
  <c r="D1237" i="25"/>
  <c r="C1237" i="25"/>
  <c r="G1236" i="25"/>
  <c r="F1236" i="25"/>
  <c r="E1236" i="25"/>
  <c r="D1236" i="25"/>
  <c r="C1236" i="25"/>
  <c r="G1235" i="25"/>
  <c r="F1235" i="25"/>
  <c r="E1235" i="25"/>
  <c r="D1235" i="25"/>
  <c r="C1235" i="25"/>
  <c r="G1234" i="25"/>
  <c r="F1234" i="25"/>
  <c r="E1234" i="25"/>
  <c r="D1234" i="25"/>
  <c r="C1234" i="25"/>
  <c r="G1233" i="25"/>
  <c r="F1233" i="25"/>
  <c r="E1233" i="25"/>
  <c r="D1233" i="25"/>
  <c r="C1233" i="25"/>
  <c r="G1232" i="25"/>
  <c r="F1232" i="25"/>
  <c r="E1232" i="25"/>
  <c r="D1232" i="25"/>
  <c r="C1232" i="25"/>
  <c r="G1231" i="25"/>
  <c r="F1231" i="25"/>
  <c r="E1231" i="25"/>
  <c r="D1231" i="25"/>
  <c r="C1231" i="25"/>
  <c r="G1230" i="25"/>
  <c r="F1230" i="25"/>
  <c r="E1230" i="25"/>
  <c r="D1230" i="25"/>
  <c r="C1230" i="25"/>
  <c r="G1229" i="25"/>
  <c r="F1229" i="25"/>
  <c r="E1229" i="25"/>
  <c r="D1229" i="25"/>
  <c r="C1229" i="25"/>
  <c r="G1228" i="25"/>
  <c r="F1228" i="25"/>
  <c r="E1228" i="25"/>
  <c r="D1228" i="25"/>
  <c r="C1228" i="25"/>
  <c r="G1227" i="25"/>
  <c r="F1227" i="25"/>
  <c r="E1227" i="25"/>
  <c r="D1227" i="25"/>
  <c r="C1227" i="25"/>
  <c r="G1226" i="25"/>
  <c r="F1226" i="25"/>
  <c r="E1226" i="25"/>
  <c r="D1226" i="25"/>
  <c r="C1226" i="25"/>
  <c r="G1225" i="25"/>
  <c r="F1225" i="25"/>
  <c r="E1225" i="25"/>
  <c r="D1225" i="25"/>
  <c r="C1225" i="25"/>
  <c r="G1224" i="25"/>
  <c r="F1224" i="25"/>
  <c r="E1224" i="25"/>
  <c r="D1224" i="25"/>
  <c r="C1224" i="25"/>
  <c r="G1223" i="25"/>
  <c r="F1223" i="25"/>
  <c r="E1223" i="25"/>
  <c r="D1223" i="25"/>
  <c r="C1223" i="25"/>
  <c r="G1222" i="25"/>
  <c r="F1222" i="25"/>
  <c r="E1222" i="25"/>
  <c r="D1222" i="25"/>
  <c r="C1222" i="25"/>
  <c r="G1221" i="25"/>
  <c r="F1221" i="25"/>
  <c r="E1221" i="25"/>
  <c r="D1221" i="25"/>
  <c r="C1221" i="25"/>
  <c r="G1220" i="25"/>
  <c r="F1220" i="25"/>
  <c r="E1220" i="25"/>
  <c r="D1220" i="25"/>
  <c r="C1220" i="25"/>
  <c r="G1219" i="25"/>
  <c r="F1219" i="25"/>
  <c r="E1219" i="25"/>
  <c r="D1219" i="25"/>
  <c r="C1219" i="25"/>
  <c r="G1218" i="25"/>
  <c r="F1218" i="25"/>
  <c r="E1218" i="25"/>
  <c r="D1218" i="25"/>
  <c r="C1218" i="25"/>
  <c r="G1217" i="25"/>
  <c r="F1217" i="25"/>
  <c r="E1217" i="25"/>
  <c r="D1217" i="25"/>
  <c r="C1217" i="25"/>
  <c r="G1216" i="25"/>
  <c r="F1216" i="25"/>
  <c r="E1216" i="25"/>
  <c r="D1216" i="25"/>
  <c r="C1216" i="25"/>
  <c r="G1215" i="25"/>
  <c r="F1215" i="25"/>
  <c r="E1215" i="25"/>
  <c r="D1215" i="25"/>
  <c r="C1215" i="25"/>
  <c r="G1214" i="25"/>
  <c r="F1214" i="25"/>
  <c r="E1214" i="25"/>
  <c r="D1214" i="25"/>
  <c r="C1214" i="25"/>
  <c r="G1213" i="25"/>
  <c r="F1213" i="25"/>
  <c r="E1213" i="25"/>
  <c r="D1213" i="25"/>
  <c r="C1213" i="25"/>
  <c r="G1212" i="25"/>
  <c r="F1212" i="25"/>
  <c r="E1212" i="25"/>
  <c r="D1212" i="25"/>
  <c r="C1212" i="25"/>
  <c r="G1211" i="25"/>
  <c r="F1211" i="25"/>
  <c r="E1211" i="25"/>
  <c r="D1211" i="25"/>
  <c r="C1211" i="25"/>
  <c r="G1210" i="25"/>
  <c r="F1210" i="25"/>
  <c r="E1210" i="25"/>
  <c r="D1210" i="25"/>
  <c r="C1210" i="25"/>
  <c r="G1209" i="25"/>
  <c r="F1209" i="25"/>
  <c r="E1209" i="25"/>
  <c r="D1209" i="25"/>
  <c r="C1209" i="25"/>
  <c r="G1208" i="25"/>
  <c r="F1208" i="25"/>
  <c r="E1208" i="25"/>
  <c r="D1208" i="25"/>
  <c r="C1208" i="25"/>
  <c r="G1207" i="25"/>
  <c r="F1207" i="25"/>
  <c r="E1207" i="25"/>
  <c r="D1207" i="25"/>
  <c r="C1207" i="25"/>
  <c r="G1206" i="25"/>
  <c r="F1206" i="25"/>
  <c r="E1206" i="25"/>
  <c r="D1206" i="25"/>
  <c r="C1206" i="25"/>
  <c r="G1205" i="25"/>
  <c r="F1205" i="25"/>
  <c r="E1205" i="25"/>
  <c r="D1205" i="25"/>
  <c r="C1205" i="25"/>
  <c r="G1204" i="25"/>
  <c r="F1204" i="25"/>
  <c r="E1204" i="25"/>
  <c r="D1204" i="25"/>
  <c r="C1204" i="25"/>
  <c r="G1203" i="25"/>
  <c r="F1203" i="25"/>
  <c r="E1203" i="25"/>
  <c r="D1203" i="25"/>
  <c r="C1203" i="25"/>
  <c r="G1202" i="25"/>
  <c r="F1202" i="25"/>
  <c r="E1202" i="25"/>
  <c r="D1202" i="25"/>
  <c r="C1202" i="25"/>
  <c r="G1201" i="25"/>
  <c r="F1201" i="25"/>
  <c r="E1201" i="25"/>
  <c r="D1201" i="25"/>
  <c r="C1201" i="25"/>
  <c r="G1200" i="25"/>
  <c r="F1200" i="25"/>
  <c r="E1200" i="25"/>
  <c r="D1200" i="25"/>
  <c r="C1200" i="25"/>
  <c r="G1199" i="25"/>
  <c r="F1199" i="25"/>
  <c r="E1199" i="25"/>
  <c r="D1199" i="25"/>
  <c r="C1199" i="25"/>
  <c r="G1198" i="25"/>
  <c r="F1198" i="25"/>
  <c r="E1198" i="25"/>
  <c r="D1198" i="25"/>
  <c r="C1198" i="25"/>
  <c r="G1197" i="25"/>
  <c r="F1197" i="25"/>
  <c r="E1197" i="25"/>
  <c r="D1197" i="25"/>
  <c r="C1197" i="25"/>
  <c r="G1196" i="25"/>
  <c r="F1196" i="25"/>
  <c r="E1196" i="25"/>
  <c r="D1196" i="25"/>
  <c r="C1196" i="25"/>
  <c r="G1195" i="25"/>
  <c r="F1195" i="25"/>
  <c r="E1195" i="25"/>
  <c r="D1195" i="25"/>
  <c r="C1195" i="25"/>
  <c r="G1194" i="25"/>
  <c r="F1194" i="25"/>
  <c r="E1194" i="25"/>
  <c r="D1194" i="25"/>
  <c r="C1194" i="25"/>
  <c r="G1193" i="25"/>
  <c r="F1193" i="25"/>
  <c r="E1193" i="25"/>
  <c r="D1193" i="25"/>
  <c r="C1193" i="25"/>
  <c r="G1192" i="25"/>
  <c r="F1192" i="25"/>
  <c r="E1192" i="25"/>
  <c r="D1192" i="25"/>
  <c r="C1192" i="25"/>
  <c r="G1191" i="25"/>
  <c r="F1191" i="25"/>
  <c r="E1191" i="25"/>
  <c r="D1191" i="25"/>
  <c r="C1191" i="25"/>
  <c r="G1190" i="25"/>
  <c r="F1190" i="25"/>
  <c r="E1190" i="25"/>
  <c r="D1190" i="25"/>
  <c r="C1190" i="25"/>
  <c r="G1189" i="25"/>
  <c r="F1189" i="25"/>
  <c r="E1189" i="25"/>
  <c r="D1189" i="25"/>
  <c r="C1189" i="25"/>
  <c r="G1188" i="25"/>
  <c r="F1188" i="25"/>
  <c r="E1188" i="25"/>
  <c r="D1188" i="25"/>
  <c r="C1188" i="25"/>
  <c r="G1187" i="25"/>
  <c r="F1187" i="25"/>
  <c r="E1187" i="25"/>
  <c r="D1187" i="25"/>
  <c r="C1187" i="25"/>
  <c r="G1186" i="25"/>
  <c r="F1186" i="25"/>
  <c r="E1186" i="25"/>
  <c r="D1186" i="25"/>
  <c r="C1186" i="25"/>
  <c r="G1185" i="25"/>
  <c r="F1185" i="25"/>
  <c r="E1185" i="25"/>
  <c r="D1185" i="25"/>
  <c r="C1185" i="25"/>
  <c r="G1184" i="25"/>
  <c r="F1184" i="25"/>
  <c r="E1184" i="25"/>
  <c r="D1184" i="25"/>
  <c r="C1184" i="25"/>
  <c r="G1183" i="25"/>
  <c r="F1183" i="25"/>
  <c r="E1183" i="25"/>
  <c r="D1183" i="25"/>
  <c r="C1183" i="25"/>
  <c r="G1182" i="25"/>
  <c r="F1182" i="25"/>
  <c r="E1182" i="25"/>
  <c r="D1182" i="25"/>
  <c r="C1182" i="25"/>
  <c r="G1181" i="25"/>
  <c r="F1181" i="25"/>
  <c r="E1181" i="25"/>
  <c r="D1181" i="25"/>
  <c r="C1181" i="25"/>
  <c r="G1180" i="25"/>
  <c r="F1180" i="25"/>
  <c r="E1180" i="25"/>
  <c r="D1180" i="25"/>
  <c r="C1180" i="25"/>
  <c r="G1179" i="25"/>
  <c r="F1179" i="25"/>
  <c r="E1179" i="25"/>
  <c r="D1179" i="25"/>
  <c r="C1179" i="25"/>
  <c r="G1178" i="25"/>
  <c r="F1178" i="25"/>
  <c r="E1178" i="25"/>
  <c r="D1178" i="25"/>
  <c r="C1178" i="25"/>
  <c r="G1177" i="25"/>
  <c r="F1177" i="25"/>
  <c r="E1177" i="25"/>
  <c r="D1177" i="25"/>
  <c r="C1177" i="25"/>
  <c r="G1176" i="25"/>
  <c r="F1176" i="25"/>
  <c r="E1176" i="25"/>
  <c r="D1176" i="25"/>
  <c r="C1176" i="25"/>
  <c r="G1175" i="25"/>
  <c r="F1175" i="25"/>
  <c r="E1175" i="25"/>
  <c r="D1175" i="25"/>
  <c r="C1175" i="25"/>
  <c r="G1174" i="25"/>
  <c r="F1174" i="25"/>
  <c r="E1174" i="25"/>
  <c r="D1174" i="25"/>
  <c r="C1174" i="25"/>
  <c r="G1173" i="25"/>
  <c r="F1173" i="25"/>
  <c r="E1173" i="25"/>
  <c r="D1173" i="25"/>
  <c r="C1173" i="25"/>
  <c r="G1172" i="25"/>
  <c r="F1172" i="25"/>
  <c r="E1172" i="25"/>
  <c r="D1172" i="25"/>
  <c r="C1172" i="25"/>
  <c r="G1171" i="25"/>
  <c r="F1171" i="25"/>
  <c r="E1171" i="25"/>
  <c r="D1171" i="25"/>
  <c r="C1171" i="25"/>
  <c r="G1170" i="25"/>
  <c r="F1170" i="25"/>
  <c r="E1170" i="25"/>
  <c r="D1170" i="25"/>
  <c r="C1170" i="25"/>
  <c r="G1169" i="25"/>
  <c r="F1169" i="25"/>
  <c r="E1169" i="25"/>
  <c r="D1169" i="25"/>
  <c r="C1169" i="25"/>
  <c r="G1168" i="25"/>
  <c r="F1168" i="25"/>
  <c r="E1168" i="25"/>
  <c r="D1168" i="25"/>
  <c r="C1168" i="25"/>
  <c r="G1167" i="25"/>
  <c r="F1167" i="25"/>
  <c r="E1167" i="25"/>
  <c r="D1167" i="25"/>
  <c r="C1167" i="25"/>
  <c r="G1166" i="25"/>
  <c r="F1166" i="25"/>
  <c r="E1166" i="25"/>
  <c r="D1166" i="25"/>
  <c r="C1166" i="25"/>
  <c r="G1165" i="25"/>
  <c r="F1165" i="25"/>
  <c r="E1165" i="25"/>
  <c r="D1165" i="25"/>
  <c r="C1165" i="25"/>
  <c r="G1164" i="25"/>
  <c r="F1164" i="25"/>
  <c r="E1164" i="25"/>
  <c r="D1164" i="25"/>
  <c r="C1164" i="25"/>
  <c r="G1163" i="25"/>
  <c r="F1163" i="25"/>
  <c r="E1163" i="25"/>
  <c r="D1163" i="25"/>
  <c r="C1163" i="25"/>
  <c r="G1162" i="25"/>
  <c r="F1162" i="25"/>
  <c r="E1162" i="25"/>
  <c r="D1162" i="25"/>
  <c r="C1162" i="25"/>
  <c r="G1161" i="25"/>
  <c r="F1161" i="25"/>
  <c r="E1161" i="25"/>
  <c r="D1161" i="25"/>
  <c r="C1161" i="25"/>
  <c r="G1160" i="25"/>
  <c r="F1160" i="25"/>
  <c r="E1160" i="25"/>
  <c r="D1160" i="25"/>
  <c r="C1160" i="25"/>
  <c r="G1159" i="25"/>
  <c r="F1159" i="25"/>
  <c r="E1159" i="25"/>
  <c r="D1159" i="25"/>
  <c r="C1159" i="25"/>
  <c r="G1158" i="25"/>
  <c r="F1158" i="25"/>
  <c r="E1158" i="25"/>
  <c r="D1158" i="25"/>
  <c r="C1158" i="25"/>
  <c r="G1157" i="25"/>
  <c r="F1157" i="25"/>
  <c r="E1157" i="25"/>
  <c r="D1157" i="25"/>
  <c r="C1157" i="25"/>
  <c r="G1156" i="25"/>
  <c r="F1156" i="25"/>
  <c r="E1156" i="25"/>
  <c r="D1156" i="25"/>
  <c r="C1156" i="25"/>
  <c r="G1155" i="25"/>
  <c r="F1155" i="25"/>
  <c r="E1155" i="25"/>
  <c r="D1155" i="25"/>
  <c r="C1155" i="25"/>
  <c r="G1154" i="25"/>
  <c r="F1154" i="25"/>
  <c r="E1154" i="25"/>
  <c r="D1154" i="25"/>
  <c r="C1154" i="25"/>
  <c r="G1153" i="25"/>
  <c r="F1153" i="25"/>
  <c r="E1153" i="25"/>
  <c r="D1153" i="25"/>
  <c r="C1153" i="25"/>
  <c r="G1152" i="25"/>
  <c r="F1152" i="25"/>
  <c r="E1152" i="25"/>
  <c r="D1152" i="25"/>
  <c r="C1152" i="25"/>
  <c r="G1151" i="25"/>
  <c r="F1151" i="25"/>
  <c r="E1151" i="25"/>
  <c r="D1151" i="25"/>
  <c r="C1151" i="25"/>
  <c r="G1150" i="25"/>
  <c r="F1150" i="25"/>
  <c r="E1150" i="25"/>
  <c r="D1150" i="25"/>
  <c r="C1150" i="25"/>
  <c r="G1149" i="25"/>
  <c r="F1149" i="25"/>
  <c r="E1149" i="25"/>
  <c r="D1149" i="25"/>
  <c r="C1149" i="25"/>
  <c r="G1148" i="25"/>
  <c r="F1148" i="25"/>
  <c r="E1148" i="25"/>
  <c r="D1148" i="25"/>
  <c r="C1148" i="25"/>
  <c r="G1147" i="25"/>
  <c r="F1147" i="25"/>
  <c r="E1147" i="25"/>
  <c r="D1147" i="25"/>
  <c r="C1147" i="25"/>
  <c r="G1146" i="25"/>
  <c r="F1146" i="25"/>
  <c r="E1146" i="25"/>
  <c r="D1146" i="25"/>
  <c r="C1146" i="25"/>
  <c r="G1145" i="25"/>
  <c r="F1145" i="25"/>
  <c r="E1145" i="25"/>
  <c r="D1145" i="25"/>
  <c r="C1145" i="25"/>
  <c r="G1144" i="25"/>
  <c r="F1144" i="25"/>
  <c r="E1144" i="25"/>
  <c r="D1144" i="25"/>
  <c r="C1144" i="25"/>
  <c r="G1143" i="25"/>
  <c r="F1143" i="25"/>
  <c r="E1143" i="25"/>
  <c r="D1143" i="25"/>
  <c r="C1143" i="25"/>
  <c r="G1142" i="25"/>
  <c r="F1142" i="25"/>
  <c r="E1142" i="25"/>
  <c r="D1142" i="25"/>
  <c r="C1142" i="25"/>
  <c r="G1141" i="25"/>
  <c r="F1141" i="25"/>
  <c r="E1141" i="25"/>
  <c r="D1141" i="25"/>
  <c r="C1141" i="25"/>
  <c r="G1140" i="25"/>
  <c r="F1140" i="25"/>
  <c r="E1140" i="25"/>
  <c r="D1140" i="25"/>
  <c r="C1140" i="25"/>
  <c r="G1139" i="25"/>
  <c r="F1139" i="25"/>
  <c r="E1139" i="25"/>
  <c r="D1139" i="25"/>
  <c r="C1139" i="25"/>
  <c r="G1138" i="25"/>
  <c r="F1138" i="25"/>
  <c r="E1138" i="25"/>
  <c r="D1138" i="25"/>
  <c r="C1138" i="25"/>
  <c r="G1137" i="25"/>
  <c r="F1137" i="25"/>
  <c r="E1137" i="25"/>
  <c r="D1137" i="25"/>
  <c r="C1137" i="25"/>
  <c r="G1136" i="25"/>
  <c r="F1136" i="25"/>
  <c r="E1136" i="25"/>
  <c r="D1136" i="25"/>
  <c r="C1136" i="25"/>
  <c r="G1135" i="25"/>
  <c r="F1135" i="25"/>
  <c r="E1135" i="25"/>
  <c r="D1135" i="25"/>
  <c r="C1135" i="25"/>
  <c r="G1134" i="25"/>
  <c r="F1134" i="25"/>
  <c r="E1134" i="25"/>
  <c r="D1134" i="25"/>
  <c r="C1134" i="25"/>
  <c r="G1133" i="25"/>
  <c r="F1133" i="25"/>
  <c r="E1133" i="25"/>
  <c r="D1133" i="25"/>
  <c r="C1133" i="25"/>
  <c r="G1132" i="25"/>
  <c r="F1132" i="25"/>
  <c r="E1132" i="25"/>
  <c r="D1132" i="25"/>
  <c r="C1132" i="25"/>
  <c r="G1131" i="25"/>
  <c r="F1131" i="25"/>
  <c r="E1131" i="25"/>
  <c r="D1131" i="25"/>
  <c r="C1131" i="25"/>
  <c r="G1130" i="25"/>
  <c r="F1130" i="25"/>
  <c r="E1130" i="25"/>
  <c r="D1130" i="25"/>
  <c r="C1130" i="25"/>
  <c r="G1129" i="25"/>
  <c r="F1129" i="25"/>
  <c r="E1129" i="25"/>
  <c r="D1129" i="25"/>
  <c r="C1129" i="25"/>
  <c r="G1128" i="25"/>
  <c r="F1128" i="25"/>
  <c r="E1128" i="25"/>
  <c r="D1128" i="25"/>
  <c r="C1128" i="25"/>
  <c r="G1127" i="25"/>
  <c r="F1127" i="25"/>
  <c r="E1127" i="25"/>
  <c r="D1127" i="25"/>
  <c r="C1127" i="25"/>
  <c r="G1126" i="25"/>
  <c r="F1126" i="25"/>
  <c r="E1126" i="25"/>
  <c r="D1126" i="25"/>
  <c r="C1126" i="25"/>
  <c r="G1125" i="25"/>
  <c r="F1125" i="25"/>
  <c r="E1125" i="25"/>
  <c r="D1125" i="25"/>
  <c r="C1125" i="25"/>
  <c r="G1124" i="25"/>
  <c r="F1124" i="25"/>
  <c r="E1124" i="25"/>
  <c r="D1124" i="25"/>
  <c r="C1124" i="25"/>
  <c r="G1123" i="25"/>
  <c r="F1123" i="25"/>
  <c r="E1123" i="25"/>
  <c r="D1123" i="25"/>
  <c r="C1123" i="25"/>
  <c r="G1122" i="25"/>
  <c r="F1122" i="25"/>
  <c r="E1122" i="25"/>
  <c r="D1122" i="25"/>
  <c r="C1122" i="25"/>
  <c r="G1121" i="25"/>
  <c r="F1121" i="25"/>
  <c r="E1121" i="25"/>
  <c r="D1121" i="25"/>
  <c r="C1121" i="25"/>
  <c r="G1120" i="25"/>
  <c r="F1120" i="25"/>
  <c r="E1120" i="25"/>
  <c r="D1120" i="25"/>
  <c r="C1120" i="25"/>
  <c r="G1119" i="25"/>
  <c r="F1119" i="25"/>
  <c r="E1119" i="25"/>
  <c r="D1119" i="25"/>
  <c r="C1119" i="25"/>
  <c r="G1118" i="25"/>
  <c r="F1118" i="25"/>
  <c r="E1118" i="25"/>
  <c r="D1118" i="25"/>
  <c r="C1118" i="25"/>
  <c r="G1117" i="25"/>
  <c r="F1117" i="25"/>
  <c r="E1117" i="25"/>
  <c r="D1117" i="25"/>
  <c r="C1117" i="25"/>
  <c r="G1116" i="25"/>
  <c r="F1116" i="25"/>
  <c r="E1116" i="25"/>
  <c r="D1116" i="25"/>
  <c r="C1116" i="25"/>
  <c r="G1115" i="25"/>
  <c r="F1115" i="25"/>
  <c r="E1115" i="25"/>
  <c r="D1115" i="25"/>
  <c r="C1115" i="25"/>
  <c r="G1114" i="25"/>
  <c r="F1114" i="25"/>
  <c r="E1114" i="25"/>
  <c r="D1114" i="25"/>
  <c r="C1114" i="25"/>
  <c r="G1113" i="25"/>
  <c r="F1113" i="25"/>
  <c r="E1113" i="25"/>
  <c r="D1113" i="25"/>
  <c r="C1113" i="25"/>
  <c r="G1112" i="25"/>
  <c r="F1112" i="25"/>
  <c r="E1112" i="25"/>
  <c r="D1112" i="25"/>
  <c r="C1112" i="25"/>
  <c r="G1111" i="25"/>
  <c r="F1111" i="25"/>
  <c r="E1111" i="25"/>
  <c r="D1111" i="25"/>
  <c r="C1111" i="25"/>
  <c r="G1110" i="25"/>
  <c r="F1110" i="25"/>
  <c r="E1110" i="25"/>
  <c r="D1110" i="25"/>
  <c r="C1110" i="25"/>
  <c r="G1109" i="25"/>
  <c r="F1109" i="25"/>
  <c r="E1109" i="25"/>
  <c r="D1109" i="25"/>
  <c r="C1109" i="25"/>
  <c r="G1108" i="25"/>
  <c r="F1108" i="25"/>
  <c r="E1108" i="25"/>
  <c r="D1108" i="25"/>
  <c r="C1108" i="25"/>
  <c r="G1107" i="25"/>
  <c r="F1107" i="25"/>
  <c r="E1107" i="25"/>
  <c r="D1107" i="25"/>
  <c r="C1107" i="25"/>
  <c r="G1106" i="25"/>
  <c r="F1106" i="25"/>
  <c r="E1106" i="25"/>
  <c r="D1106" i="25"/>
  <c r="C1106" i="25"/>
  <c r="G1105" i="25"/>
  <c r="F1105" i="25"/>
  <c r="E1105" i="25"/>
  <c r="D1105" i="25"/>
  <c r="C1105" i="25"/>
  <c r="G1104" i="25"/>
  <c r="F1104" i="25"/>
  <c r="E1104" i="25"/>
  <c r="D1104" i="25"/>
  <c r="C1104" i="25"/>
  <c r="G1103" i="25"/>
  <c r="F1103" i="25"/>
  <c r="E1103" i="25"/>
  <c r="D1103" i="25"/>
  <c r="C1103" i="25"/>
  <c r="G1102" i="25"/>
  <c r="F1102" i="25"/>
  <c r="E1102" i="25"/>
  <c r="D1102" i="25"/>
  <c r="C1102" i="25"/>
  <c r="G1101" i="25"/>
  <c r="F1101" i="25"/>
  <c r="E1101" i="25"/>
  <c r="D1101" i="25"/>
  <c r="C1101" i="25"/>
  <c r="G1100" i="25"/>
  <c r="F1100" i="25"/>
  <c r="E1100" i="25"/>
  <c r="D1100" i="25"/>
  <c r="C1100" i="25"/>
  <c r="G1099" i="25"/>
  <c r="F1099" i="25"/>
  <c r="E1099" i="25"/>
  <c r="D1099" i="25"/>
  <c r="C1099" i="25"/>
  <c r="G1098" i="25"/>
  <c r="F1098" i="25"/>
  <c r="E1098" i="25"/>
  <c r="D1098" i="25"/>
  <c r="C1098" i="25"/>
  <c r="G1097" i="25"/>
  <c r="F1097" i="25"/>
  <c r="E1097" i="25"/>
  <c r="D1097" i="25"/>
  <c r="C1097" i="25"/>
  <c r="G1096" i="25"/>
  <c r="F1096" i="25"/>
  <c r="E1096" i="25"/>
  <c r="D1096" i="25"/>
  <c r="C1096" i="25"/>
  <c r="G1095" i="25"/>
  <c r="F1095" i="25"/>
  <c r="E1095" i="25"/>
  <c r="D1095" i="25"/>
  <c r="C1095" i="25"/>
  <c r="G1094" i="25"/>
  <c r="F1094" i="25"/>
  <c r="E1094" i="25"/>
  <c r="D1094" i="25"/>
  <c r="C1094" i="25"/>
  <c r="G1093" i="25"/>
  <c r="F1093" i="25"/>
  <c r="E1093" i="25"/>
  <c r="D1093" i="25"/>
  <c r="C1093" i="25"/>
  <c r="G1092" i="25"/>
  <c r="F1092" i="25"/>
  <c r="E1092" i="25"/>
  <c r="D1092" i="25"/>
  <c r="C1092" i="25"/>
  <c r="G1091" i="25"/>
  <c r="F1091" i="25"/>
  <c r="E1091" i="25"/>
  <c r="D1091" i="25"/>
  <c r="C1091" i="25"/>
  <c r="G1090" i="25"/>
  <c r="F1090" i="25"/>
  <c r="E1090" i="25"/>
  <c r="D1090" i="25"/>
  <c r="C1090" i="25"/>
  <c r="G1089" i="25"/>
  <c r="F1089" i="25"/>
  <c r="E1089" i="25"/>
  <c r="D1089" i="25"/>
  <c r="C1089" i="25"/>
  <c r="G1088" i="25"/>
  <c r="F1088" i="25"/>
  <c r="E1088" i="25"/>
  <c r="D1088" i="25"/>
  <c r="C1088" i="25"/>
  <c r="G1087" i="25"/>
  <c r="F1087" i="25"/>
  <c r="E1087" i="25"/>
  <c r="D1087" i="25"/>
  <c r="C1087" i="25"/>
  <c r="G1086" i="25"/>
  <c r="F1086" i="25"/>
  <c r="E1086" i="25"/>
  <c r="D1086" i="25"/>
  <c r="C1086" i="25"/>
  <c r="G1085" i="25"/>
  <c r="F1085" i="25"/>
  <c r="E1085" i="25"/>
  <c r="D1085" i="25"/>
  <c r="C1085" i="25"/>
  <c r="G1084" i="25"/>
  <c r="F1084" i="25"/>
  <c r="E1084" i="25"/>
  <c r="D1084" i="25"/>
  <c r="C1084" i="25"/>
  <c r="G1083" i="25"/>
  <c r="F1083" i="25"/>
  <c r="E1083" i="25"/>
  <c r="D1083" i="25"/>
  <c r="C1083" i="25"/>
  <c r="G1082" i="25"/>
  <c r="F1082" i="25"/>
  <c r="E1082" i="25"/>
  <c r="D1082" i="25"/>
  <c r="C1082" i="25"/>
  <c r="G1081" i="25"/>
  <c r="F1081" i="25"/>
  <c r="E1081" i="25"/>
  <c r="D1081" i="25"/>
  <c r="C1081" i="25"/>
  <c r="G1080" i="25"/>
  <c r="F1080" i="25"/>
  <c r="E1080" i="25"/>
  <c r="D1080" i="25"/>
  <c r="C1080" i="25"/>
  <c r="G1079" i="25"/>
  <c r="F1079" i="25"/>
  <c r="E1079" i="25"/>
  <c r="D1079" i="25"/>
  <c r="C1079" i="25"/>
  <c r="G1078" i="25"/>
  <c r="F1078" i="25"/>
  <c r="E1078" i="25"/>
  <c r="D1078" i="25"/>
  <c r="C1078" i="25"/>
  <c r="G1077" i="25"/>
  <c r="F1077" i="25"/>
  <c r="E1077" i="25"/>
  <c r="D1077" i="25"/>
  <c r="C1077" i="25"/>
  <c r="G1076" i="25"/>
  <c r="F1076" i="25"/>
  <c r="E1076" i="25"/>
  <c r="D1076" i="25"/>
  <c r="C1076" i="25"/>
  <c r="G1075" i="25"/>
  <c r="F1075" i="25"/>
  <c r="E1075" i="25"/>
  <c r="D1075" i="25"/>
  <c r="C1075" i="25"/>
  <c r="G1074" i="25"/>
  <c r="F1074" i="25"/>
  <c r="E1074" i="25"/>
  <c r="D1074" i="25"/>
  <c r="C1074" i="25"/>
  <c r="G1073" i="25"/>
  <c r="F1073" i="25"/>
  <c r="E1073" i="25"/>
  <c r="D1073" i="25"/>
  <c r="C1073" i="25"/>
  <c r="G1072" i="25"/>
  <c r="F1072" i="25"/>
  <c r="E1072" i="25"/>
  <c r="D1072" i="25"/>
  <c r="C1072" i="25"/>
  <c r="G1071" i="25"/>
  <c r="F1071" i="25"/>
  <c r="E1071" i="25"/>
  <c r="D1071" i="25"/>
  <c r="C1071" i="25"/>
  <c r="G1070" i="25"/>
  <c r="F1070" i="25"/>
  <c r="E1070" i="25"/>
  <c r="D1070" i="25"/>
  <c r="C1070" i="25"/>
  <c r="G1069" i="25"/>
  <c r="F1069" i="25"/>
  <c r="E1069" i="25"/>
  <c r="D1069" i="25"/>
  <c r="C1069" i="25"/>
  <c r="G1068" i="25"/>
  <c r="F1068" i="25"/>
  <c r="E1068" i="25"/>
  <c r="D1068" i="25"/>
  <c r="C1068" i="25"/>
  <c r="G1067" i="25"/>
  <c r="F1067" i="25"/>
  <c r="E1067" i="25"/>
  <c r="D1067" i="25"/>
  <c r="C1067" i="25"/>
  <c r="G1066" i="25"/>
  <c r="F1066" i="25"/>
  <c r="E1066" i="25"/>
  <c r="D1066" i="25"/>
  <c r="C1066" i="25"/>
  <c r="G1065" i="25"/>
  <c r="F1065" i="25"/>
  <c r="E1065" i="25"/>
  <c r="D1065" i="25"/>
  <c r="C1065" i="25"/>
  <c r="G1064" i="25"/>
  <c r="F1064" i="25"/>
  <c r="E1064" i="25"/>
  <c r="D1064" i="25"/>
  <c r="C1064" i="25"/>
  <c r="G1063" i="25"/>
  <c r="F1063" i="25"/>
  <c r="E1063" i="25"/>
  <c r="D1063" i="25"/>
  <c r="C1063" i="25"/>
  <c r="G1062" i="25"/>
  <c r="F1062" i="25"/>
  <c r="E1062" i="25"/>
  <c r="D1062" i="25"/>
  <c r="C1062" i="25"/>
  <c r="G1061" i="25"/>
  <c r="F1061" i="25"/>
  <c r="E1061" i="25"/>
  <c r="D1061" i="25"/>
  <c r="C1061" i="25"/>
  <c r="G1060" i="25"/>
  <c r="F1060" i="25"/>
  <c r="E1060" i="25"/>
  <c r="D1060" i="25"/>
  <c r="C1060" i="25"/>
  <c r="G1059" i="25"/>
  <c r="F1059" i="25"/>
  <c r="E1059" i="25"/>
  <c r="D1059" i="25"/>
  <c r="C1059" i="25"/>
  <c r="G1058" i="25"/>
  <c r="F1058" i="25"/>
  <c r="E1058" i="25"/>
  <c r="D1058" i="25"/>
  <c r="C1058" i="25"/>
  <c r="G1057" i="25"/>
  <c r="F1057" i="25"/>
  <c r="E1057" i="25"/>
  <c r="D1057" i="25"/>
  <c r="C1057" i="25"/>
  <c r="G1056" i="25"/>
  <c r="F1056" i="25"/>
  <c r="E1056" i="25"/>
  <c r="D1056" i="25"/>
  <c r="C1056" i="25"/>
  <c r="G1055" i="25"/>
  <c r="F1055" i="25"/>
  <c r="E1055" i="25"/>
  <c r="D1055" i="25"/>
  <c r="C1055" i="25"/>
  <c r="G1054" i="25"/>
  <c r="F1054" i="25"/>
  <c r="E1054" i="25"/>
  <c r="D1054" i="25"/>
  <c r="C1054" i="25"/>
  <c r="G1053" i="25"/>
  <c r="F1053" i="25"/>
  <c r="E1053" i="25"/>
  <c r="D1053" i="25"/>
  <c r="C1053" i="25"/>
  <c r="G1052" i="25"/>
  <c r="F1052" i="25"/>
  <c r="E1052" i="25"/>
  <c r="D1052" i="25"/>
  <c r="C1052" i="25"/>
  <c r="G1051" i="25"/>
  <c r="F1051" i="25"/>
  <c r="E1051" i="25"/>
  <c r="D1051" i="25"/>
  <c r="C1051" i="25"/>
  <c r="G1050" i="25"/>
  <c r="F1050" i="25"/>
  <c r="E1050" i="25"/>
  <c r="D1050" i="25"/>
  <c r="C1050" i="25"/>
  <c r="G1049" i="25"/>
  <c r="F1049" i="25"/>
  <c r="E1049" i="25"/>
  <c r="D1049" i="25"/>
  <c r="C1049" i="25"/>
  <c r="G1048" i="25"/>
  <c r="F1048" i="25"/>
  <c r="E1048" i="25"/>
  <c r="D1048" i="25"/>
  <c r="C1048" i="25"/>
  <c r="G1047" i="25"/>
  <c r="F1047" i="25"/>
  <c r="E1047" i="25"/>
  <c r="D1047" i="25"/>
  <c r="C1047" i="25"/>
  <c r="G1046" i="25"/>
  <c r="F1046" i="25"/>
  <c r="E1046" i="25"/>
  <c r="D1046" i="25"/>
  <c r="C1046" i="25"/>
  <c r="G1045" i="25"/>
  <c r="F1045" i="25"/>
  <c r="E1045" i="25"/>
  <c r="D1045" i="25"/>
  <c r="C1045" i="25"/>
  <c r="G1044" i="25"/>
  <c r="F1044" i="25"/>
  <c r="E1044" i="25"/>
  <c r="D1044" i="25"/>
  <c r="C1044" i="25"/>
  <c r="G1043" i="25"/>
  <c r="F1043" i="25"/>
  <c r="E1043" i="25"/>
  <c r="D1043" i="25"/>
  <c r="C1043" i="25"/>
  <c r="G1042" i="25"/>
  <c r="F1042" i="25"/>
  <c r="E1042" i="25"/>
  <c r="D1042" i="25"/>
  <c r="C1042" i="25"/>
  <c r="G1041" i="25"/>
  <c r="F1041" i="25"/>
  <c r="E1041" i="25"/>
  <c r="D1041" i="25"/>
  <c r="C1041" i="25"/>
  <c r="G1040" i="25"/>
  <c r="F1040" i="25"/>
  <c r="E1040" i="25"/>
  <c r="D1040" i="25"/>
  <c r="C1040" i="25"/>
  <c r="G1039" i="25"/>
  <c r="F1039" i="25"/>
  <c r="E1039" i="25"/>
  <c r="D1039" i="25"/>
  <c r="C1039" i="25"/>
  <c r="G1038" i="25"/>
  <c r="F1038" i="25"/>
  <c r="E1038" i="25"/>
  <c r="D1038" i="25"/>
  <c r="C1038" i="25"/>
  <c r="G1037" i="25"/>
  <c r="F1037" i="25"/>
  <c r="E1037" i="25"/>
  <c r="D1037" i="25"/>
  <c r="C1037" i="25"/>
  <c r="G1036" i="25"/>
  <c r="F1036" i="25"/>
  <c r="E1036" i="25"/>
  <c r="D1036" i="25"/>
  <c r="C1036" i="25"/>
  <c r="G1035" i="25"/>
  <c r="F1035" i="25"/>
  <c r="E1035" i="25"/>
  <c r="D1035" i="25"/>
  <c r="C1035" i="25"/>
  <c r="G1034" i="25"/>
  <c r="F1034" i="25"/>
  <c r="E1034" i="25"/>
  <c r="D1034" i="25"/>
  <c r="C1034" i="25"/>
  <c r="G1033" i="25"/>
  <c r="F1033" i="25"/>
  <c r="E1033" i="25"/>
  <c r="D1033" i="25"/>
  <c r="C1033" i="25"/>
  <c r="G1032" i="25"/>
  <c r="F1032" i="25"/>
  <c r="E1032" i="25"/>
  <c r="D1032" i="25"/>
  <c r="C1032" i="25"/>
  <c r="G1031" i="25"/>
  <c r="F1031" i="25"/>
  <c r="E1031" i="25"/>
  <c r="D1031" i="25"/>
  <c r="C1031" i="25"/>
  <c r="G1030" i="25"/>
  <c r="F1030" i="25"/>
  <c r="E1030" i="25"/>
  <c r="D1030" i="25"/>
  <c r="C1030" i="25"/>
  <c r="G1029" i="25"/>
  <c r="F1029" i="25"/>
  <c r="E1029" i="25"/>
  <c r="D1029" i="25"/>
  <c r="C1029" i="25"/>
  <c r="G1028" i="25"/>
  <c r="F1028" i="25"/>
  <c r="E1028" i="25"/>
  <c r="D1028" i="25"/>
  <c r="C1028" i="25"/>
  <c r="G1027" i="25"/>
  <c r="F1027" i="25"/>
  <c r="E1027" i="25"/>
  <c r="D1027" i="25"/>
  <c r="C1027" i="25"/>
  <c r="G1026" i="25"/>
  <c r="F1026" i="25"/>
  <c r="E1026" i="25"/>
  <c r="D1026" i="25"/>
  <c r="C1026" i="25"/>
  <c r="G1025" i="25"/>
  <c r="F1025" i="25"/>
  <c r="E1025" i="25"/>
  <c r="D1025" i="25"/>
  <c r="C1025" i="25"/>
  <c r="G1024" i="25"/>
  <c r="F1024" i="25"/>
  <c r="E1024" i="25"/>
  <c r="D1024" i="25"/>
  <c r="C1024" i="25"/>
  <c r="G1023" i="25"/>
  <c r="F1023" i="25"/>
  <c r="E1023" i="25"/>
  <c r="D1023" i="25"/>
  <c r="C1023" i="25"/>
  <c r="G1022" i="25"/>
  <c r="F1022" i="25"/>
  <c r="E1022" i="25"/>
  <c r="D1022" i="25"/>
  <c r="C1022" i="25"/>
  <c r="G1021" i="25"/>
  <c r="F1021" i="25"/>
  <c r="E1021" i="25"/>
  <c r="D1021" i="25"/>
  <c r="C1021" i="25"/>
  <c r="G1020" i="25"/>
  <c r="F1020" i="25"/>
  <c r="E1020" i="25"/>
  <c r="D1020" i="25"/>
  <c r="C1020" i="25"/>
  <c r="G1019" i="25"/>
  <c r="F1019" i="25"/>
  <c r="E1019" i="25"/>
  <c r="D1019" i="25"/>
  <c r="C1019" i="25"/>
  <c r="G1018" i="25"/>
  <c r="F1018" i="25"/>
  <c r="E1018" i="25"/>
  <c r="D1018" i="25"/>
  <c r="C1018" i="25"/>
  <c r="G1017" i="25"/>
  <c r="F1017" i="25"/>
  <c r="E1017" i="25"/>
  <c r="D1017" i="25"/>
  <c r="C1017" i="25"/>
  <c r="G1016" i="25"/>
  <c r="F1016" i="25"/>
  <c r="E1016" i="25"/>
  <c r="D1016" i="25"/>
  <c r="C1016" i="25"/>
  <c r="G1015" i="25"/>
  <c r="F1015" i="25"/>
  <c r="E1015" i="25"/>
  <c r="D1015" i="25"/>
  <c r="C1015" i="25"/>
  <c r="G1014" i="25"/>
  <c r="F1014" i="25"/>
  <c r="E1014" i="25"/>
  <c r="D1014" i="25"/>
  <c r="C1014" i="25"/>
  <c r="G1013" i="25"/>
  <c r="F1013" i="25"/>
  <c r="E1013" i="25"/>
  <c r="D1013" i="25"/>
  <c r="C1013" i="25"/>
  <c r="G1012" i="25"/>
  <c r="F1012" i="25"/>
  <c r="E1012" i="25"/>
  <c r="D1012" i="25"/>
  <c r="C1012" i="25"/>
  <c r="G1011" i="25"/>
  <c r="F1011" i="25"/>
  <c r="E1011" i="25"/>
  <c r="D1011" i="25"/>
  <c r="C1011" i="25"/>
  <c r="G1010" i="25"/>
  <c r="F1010" i="25"/>
  <c r="E1010" i="25"/>
  <c r="D1010" i="25"/>
  <c r="C1010" i="25"/>
  <c r="G1009" i="25"/>
  <c r="F1009" i="25"/>
  <c r="E1009" i="25"/>
  <c r="D1009" i="25"/>
  <c r="C1009" i="25"/>
  <c r="G1008" i="25"/>
  <c r="F1008" i="25"/>
  <c r="E1008" i="25"/>
  <c r="D1008" i="25"/>
  <c r="C1008" i="25"/>
  <c r="G1007" i="25"/>
  <c r="F1007" i="25"/>
  <c r="E1007" i="25"/>
  <c r="D1007" i="25"/>
  <c r="C1007" i="25"/>
  <c r="G1006" i="25"/>
  <c r="F1006" i="25"/>
  <c r="E1006" i="25"/>
  <c r="D1006" i="25"/>
  <c r="C1006" i="25"/>
  <c r="G1005" i="25"/>
  <c r="F1005" i="25"/>
  <c r="E1005" i="25"/>
  <c r="D1005" i="25"/>
  <c r="C1005" i="25"/>
  <c r="G1004" i="25"/>
  <c r="F1004" i="25"/>
  <c r="E1004" i="25"/>
  <c r="D1004" i="25"/>
  <c r="C1004" i="25"/>
  <c r="G1003" i="25"/>
  <c r="F1003" i="25"/>
  <c r="E1003" i="25"/>
  <c r="D1003" i="25"/>
  <c r="C1003" i="25"/>
  <c r="G1002" i="25"/>
  <c r="F1002" i="25"/>
  <c r="E1002" i="25"/>
  <c r="D1002" i="25"/>
  <c r="C1002" i="25"/>
  <c r="G1001" i="25"/>
  <c r="F1001" i="25"/>
  <c r="E1001" i="25"/>
  <c r="D1001" i="25"/>
  <c r="C1001" i="25"/>
  <c r="G1000" i="25"/>
  <c r="F1000" i="25"/>
  <c r="E1000" i="25"/>
  <c r="D1000" i="25"/>
  <c r="C1000" i="25"/>
  <c r="G999" i="25"/>
  <c r="F999" i="25"/>
  <c r="E999" i="25"/>
  <c r="D999" i="25"/>
  <c r="C999" i="25"/>
  <c r="G998" i="25"/>
  <c r="F998" i="25"/>
  <c r="E998" i="25"/>
  <c r="D998" i="25"/>
  <c r="C998" i="25"/>
  <c r="G997" i="25"/>
  <c r="F997" i="25"/>
  <c r="E997" i="25"/>
  <c r="D997" i="25"/>
  <c r="C997" i="25"/>
  <c r="G996" i="25"/>
  <c r="F996" i="25"/>
  <c r="E996" i="25"/>
  <c r="D996" i="25"/>
  <c r="C996" i="25"/>
  <c r="G995" i="25"/>
  <c r="F995" i="25"/>
  <c r="E995" i="25"/>
  <c r="D995" i="25"/>
  <c r="C995" i="25"/>
  <c r="G994" i="25"/>
  <c r="F994" i="25"/>
  <c r="E994" i="25"/>
  <c r="D994" i="25"/>
  <c r="C994" i="25"/>
  <c r="G993" i="25"/>
  <c r="F993" i="25"/>
  <c r="E993" i="25"/>
  <c r="D993" i="25"/>
  <c r="C993" i="25"/>
  <c r="G992" i="25"/>
  <c r="F992" i="25"/>
  <c r="E992" i="25"/>
  <c r="D992" i="25"/>
  <c r="C992" i="25"/>
  <c r="G991" i="25"/>
  <c r="F991" i="25"/>
  <c r="E991" i="25"/>
  <c r="D991" i="25"/>
  <c r="C991" i="25"/>
  <c r="G990" i="25"/>
  <c r="F990" i="25"/>
  <c r="E990" i="25"/>
  <c r="D990" i="25"/>
  <c r="C990" i="25"/>
  <c r="G989" i="25"/>
  <c r="F989" i="25"/>
  <c r="E989" i="25"/>
  <c r="D989" i="25"/>
  <c r="C989" i="25"/>
  <c r="G988" i="25"/>
  <c r="F988" i="25"/>
  <c r="E988" i="25"/>
  <c r="D988" i="25"/>
  <c r="C988" i="25"/>
  <c r="G987" i="25"/>
  <c r="F987" i="25"/>
  <c r="E987" i="25"/>
  <c r="D987" i="25"/>
  <c r="C987" i="25"/>
  <c r="G986" i="25"/>
  <c r="F986" i="25"/>
  <c r="E986" i="25"/>
  <c r="D986" i="25"/>
  <c r="C986" i="25"/>
  <c r="G985" i="25"/>
  <c r="F985" i="25"/>
  <c r="E985" i="25"/>
  <c r="D985" i="25"/>
  <c r="C985" i="25"/>
  <c r="G984" i="25"/>
  <c r="F984" i="25"/>
  <c r="E984" i="25"/>
  <c r="D984" i="25"/>
  <c r="C984" i="25"/>
  <c r="G983" i="25"/>
  <c r="F983" i="25"/>
  <c r="E983" i="25"/>
  <c r="D983" i="25"/>
  <c r="C983" i="25"/>
  <c r="G982" i="25"/>
  <c r="F982" i="25"/>
  <c r="E982" i="25"/>
  <c r="D982" i="25"/>
  <c r="C982" i="25"/>
  <c r="G981" i="25"/>
  <c r="F981" i="25"/>
  <c r="E981" i="25"/>
  <c r="D981" i="25"/>
  <c r="C981" i="25"/>
  <c r="G980" i="25"/>
  <c r="F980" i="25"/>
  <c r="E980" i="25"/>
  <c r="D980" i="25"/>
  <c r="C980" i="25"/>
  <c r="G979" i="25"/>
  <c r="F979" i="25"/>
  <c r="E979" i="25"/>
  <c r="D979" i="25"/>
  <c r="C979" i="25"/>
  <c r="G978" i="25"/>
  <c r="F978" i="25"/>
  <c r="E978" i="25"/>
  <c r="D978" i="25"/>
  <c r="C978" i="25"/>
  <c r="G977" i="25"/>
  <c r="F977" i="25"/>
  <c r="E977" i="25"/>
  <c r="D977" i="25"/>
  <c r="C977" i="25"/>
  <c r="G976" i="25"/>
  <c r="F976" i="25"/>
  <c r="E976" i="25"/>
  <c r="D976" i="25"/>
  <c r="C976" i="25"/>
  <c r="G975" i="25"/>
  <c r="F975" i="25"/>
  <c r="E975" i="25"/>
  <c r="D975" i="25"/>
  <c r="C975" i="25"/>
  <c r="G974" i="25"/>
  <c r="F974" i="25"/>
  <c r="E974" i="25"/>
  <c r="D974" i="25"/>
  <c r="C974" i="25"/>
  <c r="G973" i="25"/>
  <c r="F973" i="25"/>
  <c r="E973" i="25"/>
  <c r="D973" i="25"/>
  <c r="C973" i="25"/>
  <c r="G972" i="25"/>
  <c r="F972" i="25"/>
  <c r="E972" i="25"/>
  <c r="D972" i="25"/>
  <c r="C972" i="25"/>
  <c r="G971" i="25"/>
  <c r="F971" i="25"/>
  <c r="E971" i="25"/>
  <c r="D971" i="25"/>
  <c r="C971" i="25"/>
  <c r="G970" i="25"/>
  <c r="F970" i="25"/>
  <c r="E970" i="25"/>
  <c r="D970" i="25"/>
  <c r="C970" i="25"/>
  <c r="G969" i="25"/>
  <c r="F969" i="25"/>
  <c r="E969" i="25"/>
  <c r="D969" i="25"/>
  <c r="C969" i="25"/>
  <c r="G968" i="25"/>
  <c r="F968" i="25"/>
  <c r="E968" i="25"/>
  <c r="D968" i="25"/>
  <c r="C968" i="25"/>
  <c r="G967" i="25"/>
  <c r="F967" i="25"/>
  <c r="E967" i="25"/>
  <c r="D967" i="25"/>
  <c r="C967" i="25"/>
  <c r="G966" i="25"/>
  <c r="F966" i="25"/>
  <c r="E966" i="25"/>
  <c r="D966" i="25"/>
  <c r="C966" i="25"/>
  <c r="G965" i="25"/>
  <c r="F965" i="25"/>
  <c r="E965" i="25"/>
  <c r="D965" i="25"/>
  <c r="C965" i="25"/>
  <c r="G964" i="25"/>
  <c r="F964" i="25"/>
  <c r="E964" i="25"/>
  <c r="D964" i="25"/>
  <c r="C964" i="25"/>
  <c r="G963" i="25"/>
  <c r="F963" i="25"/>
  <c r="E963" i="25"/>
  <c r="D963" i="25"/>
  <c r="C963" i="25"/>
  <c r="G962" i="25"/>
  <c r="F962" i="25"/>
  <c r="E962" i="25"/>
  <c r="D962" i="25"/>
  <c r="C962" i="25"/>
  <c r="G961" i="25"/>
  <c r="F961" i="25"/>
  <c r="E961" i="25"/>
  <c r="D961" i="25"/>
  <c r="C961" i="25"/>
  <c r="G960" i="25"/>
  <c r="F960" i="25"/>
  <c r="E960" i="25"/>
  <c r="D960" i="25"/>
  <c r="C960" i="25"/>
  <c r="G959" i="25"/>
  <c r="F959" i="25"/>
  <c r="E959" i="25"/>
  <c r="D959" i="25"/>
  <c r="C959" i="25"/>
  <c r="G958" i="25"/>
  <c r="F958" i="25"/>
  <c r="E958" i="25"/>
  <c r="D958" i="25"/>
  <c r="C958" i="25"/>
  <c r="G957" i="25"/>
  <c r="F957" i="25"/>
  <c r="E957" i="25"/>
  <c r="D957" i="25"/>
  <c r="C957" i="25"/>
  <c r="G956" i="25"/>
  <c r="F956" i="25"/>
  <c r="E956" i="25"/>
  <c r="D956" i="25"/>
  <c r="C956" i="25"/>
  <c r="G955" i="25"/>
  <c r="F955" i="25"/>
  <c r="E955" i="25"/>
  <c r="D955" i="25"/>
  <c r="C955" i="25"/>
  <c r="G954" i="25"/>
  <c r="F954" i="25"/>
  <c r="E954" i="25"/>
  <c r="D954" i="25"/>
  <c r="C954" i="25"/>
  <c r="G953" i="25"/>
  <c r="F953" i="25"/>
  <c r="E953" i="25"/>
  <c r="D953" i="25"/>
  <c r="C953" i="25"/>
  <c r="G952" i="25"/>
  <c r="F952" i="25"/>
  <c r="E952" i="25"/>
  <c r="D952" i="25"/>
  <c r="C952" i="25"/>
  <c r="G951" i="25"/>
  <c r="F951" i="25"/>
  <c r="E951" i="25"/>
  <c r="D951" i="25"/>
  <c r="C951" i="25"/>
  <c r="G950" i="25"/>
  <c r="F950" i="25"/>
  <c r="E950" i="25"/>
  <c r="D950" i="25"/>
  <c r="C950" i="25"/>
  <c r="G949" i="25"/>
  <c r="F949" i="25"/>
  <c r="E949" i="25"/>
  <c r="D949" i="25"/>
  <c r="C949" i="25"/>
  <c r="G948" i="25"/>
  <c r="F948" i="25"/>
  <c r="E948" i="25"/>
  <c r="D948" i="25"/>
  <c r="C948" i="25"/>
  <c r="G947" i="25"/>
  <c r="F947" i="25"/>
  <c r="E947" i="25"/>
  <c r="D947" i="25"/>
  <c r="C947" i="25"/>
  <c r="G946" i="25"/>
  <c r="F946" i="25"/>
  <c r="E946" i="25"/>
  <c r="D946" i="25"/>
  <c r="C946" i="25"/>
  <c r="G945" i="25"/>
  <c r="F945" i="25"/>
  <c r="E945" i="25"/>
  <c r="D945" i="25"/>
  <c r="C945" i="25"/>
  <c r="G944" i="25"/>
  <c r="F944" i="25"/>
  <c r="E944" i="25"/>
  <c r="D944" i="25"/>
  <c r="C944" i="25"/>
  <c r="G943" i="25"/>
  <c r="F943" i="25"/>
  <c r="E943" i="25"/>
  <c r="D943" i="25"/>
  <c r="C943" i="25"/>
  <c r="G942" i="25"/>
  <c r="F942" i="25"/>
  <c r="E942" i="25"/>
  <c r="D942" i="25"/>
  <c r="C942" i="25"/>
  <c r="G941" i="25"/>
  <c r="F941" i="25"/>
  <c r="E941" i="25"/>
  <c r="D941" i="25"/>
  <c r="C941" i="25"/>
  <c r="G940" i="25"/>
  <c r="F940" i="25"/>
  <c r="E940" i="25"/>
  <c r="D940" i="25"/>
  <c r="C940" i="25"/>
  <c r="G939" i="25"/>
  <c r="F939" i="25"/>
  <c r="E939" i="25"/>
  <c r="D939" i="25"/>
  <c r="C939" i="25"/>
  <c r="G938" i="25"/>
  <c r="F938" i="25"/>
  <c r="E938" i="25"/>
  <c r="D938" i="25"/>
  <c r="C938" i="25"/>
  <c r="G937" i="25"/>
  <c r="F937" i="25"/>
  <c r="E937" i="25"/>
  <c r="D937" i="25"/>
  <c r="C937" i="25"/>
  <c r="G936" i="25"/>
  <c r="F936" i="25"/>
  <c r="E936" i="25"/>
  <c r="D936" i="25"/>
  <c r="C936" i="25"/>
  <c r="G935" i="25"/>
  <c r="F935" i="25"/>
  <c r="E935" i="25"/>
  <c r="D935" i="25"/>
  <c r="C935" i="25"/>
  <c r="G934" i="25"/>
  <c r="F934" i="25"/>
  <c r="E934" i="25"/>
  <c r="D934" i="25"/>
  <c r="C934" i="25"/>
  <c r="G933" i="25"/>
  <c r="F933" i="25"/>
  <c r="E933" i="25"/>
  <c r="D933" i="25"/>
  <c r="C933" i="25"/>
  <c r="G932" i="25"/>
  <c r="F932" i="25"/>
  <c r="E932" i="25"/>
  <c r="D932" i="25"/>
  <c r="C932" i="25"/>
  <c r="G931" i="25"/>
  <c r="F931" i="25"/>
  <c r="E931" i="25"/>
  <c r="D931" i="25"/>
  <c r="C931" i="25"/>
  <c r="G930" i="25"/>
  <c r="F930" i="25"/>
  <c r="E930" i="25"/>
  <c r="D930" i="25"/>
  <c r="C930" i="25"/>
  <c r="G929" i="25"/>
  <c r="F929" i="25"/>
  <c r="E929" i="25"/>
  <c r="D929" i="25"/>
  <c r="C929" i="25"/>
  <c r="G928" i="25"/>
  <c r="F928" i="25"/>
  <c r="E928" i="25"/>
  <c r="D928" i="25"/>
  <c r="C928" i="25"/>
  <c r="G927" i="25"/>
  <c r="F927" i="25"/>
  <c r="E927" i="25"/>
  <c r="D927" i="25"/>
  <c r="C927" i="25"/>
  <c r="G926" i="25"/>
  <c r="F926" i="25"/>
  <c r="E926" i="25"/>
  <c r="D926" i="25"/>
  <c r="C926" i="25"/>
  <c r="G925" i="25"/>
  <c r="F925" i="25"/>
  <c r="E925" i="25"/>
  <c r="D925" i="25"/>
  <c r="C925" i="25"/>
  <c r="G924" i="25"/>
  <c r="F924" i="25"/>
  <c r="E924" i="25"/>
  <c r="D924" i="25"/>
  <c r="C924" i="25"/>
  <c r="G923" i="25"/>
  <c r="F923" i="25"/>
  <c r="E923" i="25"/>
  <c r="D923" i="25"/>
  <c r="C923" i="25"/>
  <c r="G922" i="25"/>
  <c r="F922" i="25"/>
  <c r="E922" i="25"/>
  <c r="D922" i="25"/>
  <c r="C922" i="25"/>
  <c r="G921" i="25"/>
  <c r="F921" i="25"/>
  <c r="E921" i="25"/>
  <c r="D921" i="25"/>
  <c r="C921" i="25"/>
  <c r="G920" i="25"/>
  <c r="F920" i="25"/>
  <c r="E920" i="25"/>
  <c r="D920" i="25"/>
  <c r="C920" i="25"/>
  <c r="G919" i="25"/>
  <c r="F919" i="25"/>
  <c r="E919" i="25"/>
  <c r="D919" i="25"/>
  <c r="C919" i="25"/>
  <c r="G918" i="25"/>
  <c r="F918" i="25"/>
  <c r="E918" i="25"/>
  <c r="D918" i="25"/>
  <c r="C918" i="25"/>
  <c r="G917" i="25"/>
  <c r="F917" i="25"/>
  <c r="E917" i="25"/>
  <c r="D917" i="25"/>
  <c r="C917" i="25"/>
  <c r="G916" i="25"/>
  <c r="F916" i="25"/>
  <c r="E916" i="25"/>
  <c r="D916" i="25"/>
  <c r="C916" i="25"/>
  <c r="G915" i="25"/>
  <c r="F915" i="25"/>
  <c r="E915" i="25"/>
  <c r="D915" i="25"/>
  <c r="C915" i="25"/>
  <c r="G914" i="25"/>
  <c r="F914" i="25"/>
  <c r="E914" i="25"/>
  <c r="D914" i="25"/>
  <c r="C914" i="25"/>
  <c r="G913" i="25"/>
  <c r="F913" i="25"/>
  <c r="E913" i="25"/>
  <c r="D913" i="25"/>
  <c r="C913" i="25"/>
  <c r="G912" i="25"/>
  <c r="F912" i="25"/>
  <c r="E912" i="25"/>
  <c r="D912" i="25"/>
  <c r="C912" i="25"/>
  <c r="G911" i="25"/>
  <c r="F911" i="25"/>
  <c r="E911" i="25"/>
  <c r="D911" i="25"/>
  <c r="C911" i="25"/>
  <c r="G910" i="25"/>
  <c r="F910" i="25"/>
  <c r="E910" i="25"/>
  <c r="D910" i="25"/>
  <c r="C910" i="25"/>
  <c r="G909" i="25"/>
  <c r="F909" i="25"/>
  <c r="E909" i="25"/>
  <c r="D909" i="25"/>
  <c r="C909" i="25"/>
  <c r="G908" i="25"/>
  <c r="F908" i="25"/>
  <c r="E908" i="25"/>
  <c r="D908" i="25"/>
  <c r="C908" i="25"/>
  <c r="G907" i="25"/>
  <c r="F907" i="25"/>
  <c r="E907" i="25"/>
  <c r="D907" i="25"/>
  <c r="C907" i="25"/>
  <c r="G906" i="25"/>
  <c r="F906" i="25"/>
  <c r="E906" i="25"/>
  <c r="D906" i="25"/>
  <c r="C906" i="25"/>
  <c r="G905" i="25"/>
  <c r="F905" i="25"/>
  <c r="E905" i="25"/>
  <c r="D905" i="25"/>
  <c r="C905" i="25"/>
  <c r="G904" i="25"/>
  <c r="F904" i="25"/>
  <c r="E904" i="25"/>
  <c r="D904" i="25"/>
  <c r="C904" i="25"/>
  <c r="G903" i="25"/>
  <c r="F903" i="25"/>
  <c r="E903" i="25"/>
  <c r="D903" i="25"/>
  <c r="C903" i="25"/>
  <c r="G902" i="25"/>
  <c r="F902" i="25"/>
  <c r="E902" i="25"/>
  <c r="D902" i="25"/>
  <c r="C902" i="25"/>
  <c r="G901" i="25"/>
  <c r="F901" i="25"/>
  <c r="E901" i="25"/>
  <c r="D901" i="25"/>
  <c r="C901" i="25"/>
  <c r="G900" i="25"/>
  <c r="F900" i="25"/>
  <c r="E900" i="25"/>
  <c r="D900" i="25"/>
  <c r="C900" i="25"/>
  <c r="G899" i="25"/>
  <c r="F899" i="25"/>
  <c r="E899" i="25"/>
  <c r="D899" i="25"/>
  <c r="C899" i="25"/>
  <c r="G898" i="25"/>
  <c r="F898" i="25"/>
  <c r="E898" i="25"/>
  <c r="D898" i="25"/>
  <c r="C898" i="25"/>
  <c r="G897" i="25"/>
  <c r="F897" i="25"/>
  <c r="E897" i="25"/>
  <c r="D897" i="25"/>
  <c r="C897" i="25"/>
  <c r="G896" i="25"/>
  <c r="F896" i="25"/>
  <c r="E896" i="25"/>
  <c r="D896" i="25"/>
  <c r="C896" i="25"/>
  <c r="G895" i="25"/>
  <c r="F895" i="25"/>
  <c r="E895" i="25"/>
  <c r="D895" i="25"/>
  <c r="C895" i="25"/>
  <c r="G894" i="25"/>
  <c r="F894" i="25"/>
  <c r="E894" i="25"/>
  <c r="D894" i="25"/>
  <c r="C894" i="25"/>
  <c r="G893" i="25"/>
  <c r="F893" i="25"/>
  <c r="E893" i="25"/>
  <c r="D893" i="25"/>
  <c r="C893" i="25"/>
  <c r="G892" i="25"/>
  <c r="F892" i="25"/>
  <c r="E892" i="25"/>
  <c r="D892" i="25"/>
  <c r="C892" i="25"/>
  <c r="G891" i="25"/>
  <c r="F891" i="25"/>
  <c r="E891" i="25"/>
  <c r="D891" i="25"/>
  <c r="C891" i="25"/>
  <c r="G890" i="25"/>
  <c r="F890" i="25"/>
  <c r="E890" i="25"/>
  <c r="D890" i="25"/>
  <c r="C890" i="25"/>
  <c r="G889" i="25"/>
  <c r="F889" i="25"/>
  <c r="E889" i="25"/>
  <c r="D889" i="25"/>
  <c r="C889" i="25"/>
  <c r="G888" i="25"/>
  <c r="F888" i="25"/>
  <c r="E888" i="25"/>
  <c r="D888" i="25"/>
  <c r="C888" i="25"/>
  <c r="G887" i="25"/>
  <c r="F887" i="25"/>
  <c r="E887" i="25"/>
  <c r="D887" i="25"/>
  <c r="C887" i="25"/>
  <c r="G886" i="25"/>
  <c r="F886" i="25"/>
  <c r="E886" i="25"/>
  <c r="D886" i="25"/>
  <c r="C886" i="25"/>
  <c r="G885" i="25"/>
  <c r="F885" i="25"/>
  <c r="E885" i="25"/>
  <c r="D885" i="25"/>
  <c r="C885" i="25"/>
  <c r="G884" i="25"/>
  <c r="F884" i="25"/>
  <c r="E884" i="25"/>
  <c r="D884" i="25"/>
  <c r="C884" i="25"/>
  <c r="G883" i="25"/>
  <c r="F883" i="25"/>
  <c r="E883" i="25"/>
  <c r="D883" i="25"/>
  <c r="C883" i="25"/>
  <c r="G882" i="25"/>
  <c r="F882" i="25"/>
  <c r="E882" i="25"/>
  <c r="D882" i="25"/>
  <c r="C882" i="25"/>
  <c r="G881" i="25"/>
  <c r="F881" i="25"/>
  <c r="E881" i="25"/>
  <c r="D881" i="25"/>
  <c r="C881" i="25"/>
  <c r="G880" i="25"/>
  <c r="F880" i="25"/>
  <c r="E880" i="25"/>
  <c r="D880" i="25"/>
  <c r="C880" i="25"/>
  <c r="G879" i="25"/>
  <c r="F879" i="25"/>
  <c r="E879" i="25"/>
  <c r="D879" i="25"/>
  <c r="C879" i="25"/>
  <c r="G878" i="25"/>
  <c r="F878" i="25"/>
  <c r="E878" i="25"/>
  <c r="D878" i="25"/>
  <c r="C878" i="25"/>
  <c r="G877" i="25"/>
  <c r="F877" i="25"/>
  <c r="E877" i="25"/>
  <c r="D877" i="25"/>
  <c r="C877" i="25"/>
  <c r="G876" i="25"/>
  <c r="F876" i="25"/>
  <c r="E876" i="25"/>
  <c r="D876" i="25"/>
  <c r="C876" i="25"/>
  <c r="G875" i="25"/>
  <c r="F875" i="25"/>
  <c r="E875" i="25"/>
  <c r="D875" i="25"/>
  <c r="C875" i="25"/>
  <c r="G874" i="25"/>
  <c r="F874" i="25"/>
  <c r="E874" i="25"/>
  <c r="D874" i="25"/>
  <c r="C874" i="25"/>
  <c r="G873" i="25"/>
  <c r="F873" i="25"/>
  <c r="E873" i="25"/>
  <c r="D873" i="25"/>
  <c r="C873" i="25"/>
  <c r="G872" i="25"/>
  <c r="F872" i="25"/>
  <c r="E872" i="25"/>
  <c r="D872" i="25"/>
  <c r="C872" i="25"/>
  <c r="G871" i="25"/>
  <c r="F871" i="25"/>
  <c r="E871" i="25"/>
  <c r="D871" i="25"/>
  <c r="C871" i="25"/>
  <c r="G870" i="25"/>
  <c r="F870" i="25"/>
  <c r="E870" i="25"/>
  <c r="D870" i="25"/>
  <c r="C870" i="25"/>
  <c r="G869" i="25"/>
  <c r="F869" i="25"/>
  <c r="E869" i="25"/>
  <c r="D869" i="25"/>
  <c r="C869" i="25"/>
  <c r="G868" i="25"/>
  <c r="F868" i="25"/>
  <c r="E868" i="25"/>
  <c r="D868" i="25"/>
  <c r="C868" i="25"/>
  <c r="G867" i="25"/>
  <c r="F867" i="25"/>
  <c r="E867" i="25"/>
  <c r="D867" i="25"/>
  <c r="C867" i="25"/>
  <c r="G866" i="25"/>
  <c r="F866" i="25"/>
  <c r="E866" i="25"/>
  <c r="D866" i="25"/>
  <c r="C866" i="25"/>
  <c r="G865" i="25"/>
  <c r="F865" i="25"/>
  <c r="E865" i="25"/>
  <c r="D865" i="25"/>
  <c r="C865" i="25"/>
  <c r="G864" i="25"/>
  <c r="F864" i="25"/>
  <c r="E864" i="25"/>
  <c r="D864" i="25"/>
  <c r="C864" i="25"/>
  <c r="G863" i="25"/>
  <c r="F863" i="25"/>
  <c r="E863" i="25"/>
  <c r="D863" i="25"/>
  <c r="C863" i="25"/>
  <c r="G862" i="25"/>
  <c r="F862" i="25"/>
  <c r="E862" i="25"/>
  <c r="D862" i="25"/>
  <c r="C862" i="25"/>
  <c r="G861" i="25"/>
  <c r="F861" i="25"/>
  <c r="E861" i="25"/>
  <c r="D861" i="25"/>
  <c r="C861" i="25"/>
  <c r="G860" i="25"/>
  <c r="F860" i="25"/>
  <c r="E860" i="25"/>
  <c r="D860" i="25"/>
  <c r="C860" i="25"/>
  <c r="G859" i="25"/>
  <c r="F859" i="25"/>
  <c r="E859" i="25"/>
  <c r="D859" i="25"/>
  <c r="C859" i="25"/>
  <c r="G858" i="25"/>
  <c r="F858" i="25"/>
  <c r="E858" i="25"/>
  <c r="D858" i="25"/>
  <c r="C858" i="25"/>
  <c r="G857" i="25"/>
  <c r="F857" i="25"/>
  <c r="E857" i="25"/>
  <c r="D857" i="25"/>
  <c r="C857" i="25"/>
  <c r="G856" i="25"/>
  <c r="F856" i="25"/>
  <c r="E856" i="25"/>
  <c r="D856" i="25"/>
  <c r="C856" i="25"/>
  <c r="G855" i="25"/>
  <c r="F855" i="25"/>
  <c r="E855" i="25"/>
  <c r="D855" i="25"/>
  <c r="C855" i="25"/>
  <c r="G854" i="25"/>
  <c r="F854" i="25"/>
  <c r="E854" i="25"/>
  <c r="D854" i="25"/>
  <c r="C854" i="25"/>
  <c r="G853" i="25"/>
  <c r="F853" i="25"/>
  <c r="E853" i="25"/>
  <c r="D853" i="25"/>
  <c r="C853" i="25"/>
  <c r="G852" i="25"/>
  <c r="F852" i="25"/>
  <c r="E852" i="25"/>
  <c r="D852" i="25"/>
  <c r="C852" i="25"/>
  <c r="G851" i="25"/>
  <c r="F851" i="25"/>
  <c r="E851" i="25"/>
  <c r="D851" i="25"/>
  <c r="C851" i="25"/>
  <c r="G850" i="25"/>
  <c r="F850" i="25"/>
  <c r="E850" i="25"/>
  <c r="D850" i="25"/>
  <c r="C850" i="25"/>
  <c r="G849" i="25"/>
  <c r="F849" i="25"/>
  <c r="E849" i="25"/>
  <c r="D849" i="25"/>
  <c r="C849" i="25"/>
  <c r="G848" i="25"/>
  <c r="F848" i="25"/>
  <c r="E848" i="25"/>
  <c r="D848" i="25"/>
  <c r="C848" i="25"/>
  <c r="G847" i="25"/>
  <c r="F847" i="25"/>
  <c r="E847" i="25"/>
  <c r="D847" i="25"/>
  <c r="C847" i="25"/>
  <c r="G846" i="25"/>
  <c r="F846" i="25"/>
  <c r="E846" i="25"/>
  <c r="D846" i="25"/>
  <c r="C846" i="25"/>
  <c r="G845" i="25"/>
  <c r="F845" i="25"/>
  <c r="E845" i="25"/>
  <c r="D845" i="25"/>
  <c r="C845" i="25"/>
  <c r="G844" i="25"/>
  <c r="F844" i="25"/>
  <c r="E844" i="25"/>
  <c r="D844" i="25"/>
  <c r="C844" i="25"/>
  <c r="G843" i="25"/>
  <c r="F843" i="25"/>
  <c r="E843" i="25"/>
  <c r="D843" i="25"/>
  <c r="C843" i="25"/>
  <c r="G842" i="25"/>
  <c r="F842" i="25"/>
  <c r="E842" i="25"/>
  <c r="D842" i="25"/>
  <c r="C842" i="25"/>
  <c r="G841" i="25"/>
  <c r="F841" i="25"/>
  <c r="E841" i="25"/>
  <c r="D841" i="25"/>
  <c r="C841" i="25"/>
  <c r="G840" i="25"/>
  <c r="F840" i="25"/>
  <c r="E840" i="25"/>
  <c r="D840" i="25"/>
  <c r="C840" i="25"/>
  <c r="G839" i="25"/>
  <c r="F839" i="25"/>
  <c r="E839" i="25"/>
  <c r="D839" i="25"/>
  <c r="C839" i="25"/>
  <c r="G838" i="25"/>
  <c r="F838" i="25"/>
  <c r="E838" i="25"/>
  <c r="D838" i="25"/>
  <c r="C838" i="25"/>
  <c r="G837" i="25"/>
  <c r="F837" i="25"/>
  <c r="E837" i="25"/>
  <c r="D837" i="25"/>
  <c r="C837" i="25"/>
  <c r="G836" i="25"/>
  <c r="F836" i="25"/>
  <c r="E836" i="25"/>
  <c r="D836" i="25"/>
  <c r="C836" i="25"/>
  <c r="G835" i="25"/>
  <c r="F835" i="25"/>
  <c r="E835" i="25"/>
  <c r="D835" i="25"/>
  <c r="C835" i="25"/>
  <c r="G834" i="25"/>
  <c r="F834" i="25"/>
  <c r="E834" i="25"/>
  <c r="D834" i="25"/>
  <c r="C834" i="25"/>
  <c r="G833" i="25"/>
  <c r="F833" i="25"/>
  <c r="E833" i="25"/>
  <c r="D833" i="25"/>
  <c r="C833" i="25"/>
  <c r="G832" i="25"/>
  <c r="F832" i="25"/>
  <c r="E832" i="25"/>
  <c r="D832" i="25"/>
  <c r="C832" i="25"/>
  <c r="G831" i="25"/>
  <c r="F831" i="25"/>
  <c r="E831" i="25"/>
  <c r="D831" i="25"/>
  <c r="C831" i="25"/>
  <c r="G830" i="25"/>
  <c r="F830" i="25"/>
  <c r="E830" i="25"/>
  <c r="D830" i="25"/>
  <c r="C830" i="25"/>
  <c r="G829" i="25"/>
  <c r="F829" i="25"/>
  <c r="E829" i="25"/>
  <c r="D829" i="25"/>
  <c r="C829" i="25"/>
  <c r="G828" i="25"/>
  <c r="F828" i="25"/>
  <c r="E828" i="25"/>
  <c r="D828" i="25"/>
  <c r="C828" i="25"/>
  <c r="G827" i="25"/>
  <c r="F827" i="25"/>
  <c r="E827" i="25"/>
  <c r="D827" i="25"/>
  <c r="C827" i="25"/>
  <c r="G826" i="25"/>
  <c r="F826" i="25"/>
  <c r="E826" i="25"/>
  <c r="D826" i="25"/>
  <c r="C826" i="25"/>
  <c r="G825" i="25"/>
  <c r="F825" i="25"/>
  <c r="E825" i="25"/>
  <c r="D825" i="25"/>
  <c r="C825" i="25"/>
  <c r="G824" i="25"/>
  <c r="F824" i="25"/>
  <c r="E824" i="25"/>
  <c r="D824" i="25"/>
  <c r="C824" i="25"/>
  <c r="G823" i="25"/>
  <c r="F823" i="25"/>
  <c r="E823" i="25"/>
  <c r="D823" i="25"/>
  <c r="C823" i="25"/>
  <c r="G822" i="25"/>
  <c r="F822" i="25"/>
  <c r="E822" i="25"/>
  <c r="D822" i="25"/>
  <c r="C822" i="25"/>
  <c r="G821" i="25"/>
  <c r="F821" i="25"/>
  <c r="E821" i="25"/>
  <c r="D821" i="25"/>
  <c r="C821" i="25"/>
  <c r="G820" i="25"/>
  <c r="F820" i="25"/>
  <c r="E820" i="25"/>
  <c r="D820" i="25"/>
  <c r="C820" i="25"/>
  <c r="G819" i="25"/>
  <c r="F819" i="25"/>
  <c r="E819" i="25"/>
  <c r="D819" i="25"/>
  <c r="C819" i="25"/>
  <c r="G818" i="25"/>
  <c r="F818" i="25"/>
  <c r="E818" i="25"/>
  <c r="D818" i="25"/>
  <c r="C818" i="25"/>
  <c r="G817" i="25"/>
  <c r="F817" i="25"/>
  <c r="E817" i="25"/>
  <c r="D817" i="25"/>
  <c r="C817" i="25"/>
  <c r="G816" i="25"/>
  <c r="F816" i="25"/>
  <c r="E816" i="25"/>
  <c r="D816" i="25"/>
  <c r="C816" i="25"/>
  <c r="G815" i="25"/>
  <c r="F815" i="25"/>
  <c r="E815" i="25"/>
  <c r="D815" i="25"/>
  <c r="C815" i="25"/>
  <c r="G814" i="25"/>
  <c r="F814" i="25"/>
  <c r="E814" i="25"/>
  <c r="D814" i="25"/>
  <c r="C814" i="25"/>
  <c r="G813" i="25"/>
  <c r="F813" i="25"/>
  <c r="E813" i="25"/>
  <c r="D813" i="25"/>
  <c r="C813" i="25"/>
  <c r="G812" i="25"/>
  <c r="F812" i="25"/>
  <c r="E812" i="25"/>
  <c r="D812" i="25"/>
  <c r="C812" i="25"/>
  <c r="G811" i="25"/>
  <c r="F811" i="25"/>
  <c r="E811" i="25"/>
  <c r="D811" i="25"/>
  <c r="C811" i="25"/>
  <c r="G810" i="25"/>
  <c r="F810" i="25"/>
  <c r="E810" i="25"/>
  <c r="D810" i="25"/>
  <c r="C810" i="25"/>
  <c r="G809" i="25"/>
  <c r="F809" i="25"/>
  <c r="E809" i="25"/>
  <c r="D809" i="25"/>
  <c r="C809" i="25"/>
  <c r="G808" i="25"/>
  <c r="F808" i="25"/>
  <c r="E808" i="25"/>
  <c r="D808" i="25"/>
  <c r="C808" i="25"/>
  <c r="G807" i="25"/>
  <c r="F807" i="25"/>
  <c r="E807" i="25"/>
  <c r="D807" i="25"/>
  <c r="C807" i="25"/>
  <c r="G806" i="25"/>
  <c r="F806" i="25"/>
  <c r="E806" i="25"/>
  <c r="D806" i="25"/>
  <c r="C806" i="25"/>
  <c r="G805" i="25"/>
  <c r="F805" i="25"/>
  <c r="E805" i="25"/>
  <c r="D805" i="25"/>
  <c r="C805" i="25"/>
  <c r="G804" i="25"/>
  <c r="F804" i="25"/>
  <c r="E804" i="25"/>
  <c r="D804" i="25"/>
  <c r="C804" i="25"/>
  <c r="G803" i="25"/>
  <c r="F803" i="25"/>
  <c r="E803" i="25"/>
  <c r="D803" i="25"/>
  <c r="C803" i="25"/>
  <c r="G802" i="25"/>
  <c r="F802" i="25"/>
  <c r="E802" i="25"/>
  <c r="D802" i="25"/>
  <c r="C802" i="25"/>
  <c r="G801" i="25"/>
  <c r="F801" i="25"/>
  <c r="E801" i="25"/>
  <c r="D801" i="25"/>
  <c r="C801" i="25"/>
  <c r="G800" i="25"/>
  <c r="F800" i="25"/>
  <c r="E800" i="25"/>
  <c r="D800" i="25"/>
  <c r="C800" i="25"/>
  <c r="G799" i="25"/>
  <c r="F799" i="25"/>
  <c r="E799" i="25"/>
  <c r="D799" i="25"/>
  <c r="C799" i="25"/>
  <c r="G798" i="25"/>
  <c r="F798" i="25"/>
  <c r="E798" i="25"/>
  <c r="D798" i="25"/>
  <c r="C798" i="25"/>
  <c r="G797" i="25"/>
  <c r="F797" i="25"/>
  <c r="E797" i="25"/>
  <c r="D797" i="25"/>
  <c r="C797" i="25"/>
  <c r="G796" i="25"/>
  <c r="F796" i="25"/>
  <c r="E796" i="25"/>
  <c r="D796" i="25"/>
  <c r="C796" i="25"/>
  <c r="G795" i="25"/>
  <c r="F795" i="25"/>
  <c r="E795" i="25"/>
  <c r="D795" i="25"/>
  <c r="C795" i="25"/>
  <c r="G794" i="25"/>
  <c r="F794" i="25"/>
  <c r="E794" i="25"/>
  <c r="D794" i="25"/>
  <c r="C794" i="25"/>
  <c r="G793" i="25"/>
  <c r="F793" i="25"/>
  <c r="E793" i="25"/>
  <c r="D793" i="25"/>
  <c r="C793" i="25"/>
  <c r="G792" i="25"/>
  <c r="F792" i="25"/>
  <c r="E792" i="25"/>
  <c r="D792" i="25"/>
  <c r="C792" i="25"/>
  <c r="G791" i="25"/>
  <c r="F791" i="25"/>
  <c r="E791" i="25"/>
  <c r="D791" i="25"/>
  <c r="C791" i="25"/>
  <c r="G790" i="25"/>
  <c r="F790" i="25"/>
  <c r="E790" i="25"/>
  <c r="D790" i="25"/>
  <c r="C790" i="25"/>
  <c r="G789" i="25"/>
  <c r="F789" i="25"/>
  <c r="E789" i="25"/>
  <c r="D789" i="25"/>
  <c r="C789" i="25"/>
  <c r="G788" i="25"/>
  <c r="F788" i="25"/>
  <c r="E788" i="25"/>
  <c r="D788" i="25"/>
  <c r="C788" i="25"/>
  <c r="G787" i="25"/>
  <c r="F787" i="25"/>
  <c r="E787" i="25"/>
  <c r="D787" i="25"/>
  <c r="C787" i="25"/>
  <c r="G786" i="25"/>
  <c r="F786" i="25"/>
  <c r="E786" i="25"/>
  <c r="D786" i="25"/>
  <c r="C786" i="25"/>
  <c r="G785" i="25"/>
  <c r="F785" i="25"/>
  <c r="E785" i="25"/>
  <c r="D785" i="25"/>
  <c r="C785" i="25"/>
  <c r="G784" i="25"/>
  <c r="F784" i="25"/>
  <c r="E784" i="25"/>
  <c r="D784" i="25"/>
  <c r="C784" i="25"/>
  <c r="G783" i="25"/>
  <c r="F783" i="25"/>
  <c r="E783" i="25"/>
  <c r="D783" i="25"/>
  <c r="C783" i="25"/>
  <c r="G782" i="25"/>
  <c r="F782" i="25"/>
  <c r="E782" i="25"/>
  <c r="D782" i="25"/>
  <c r="C782" i="25"/>
  <c r="G781" i="25"/>
  <c r="F781" i="25"/>
  <c r="E781" i="25"/>
  <c r="D781" i="25"/>
  <c r="C781" i="25"/>
  <c r="G780" i="25"/>
  <c r="F780" i="25"/>
  <c r="E780" i="25"/>
  <c r="D780" i="25"/>
  <c r="C780" i="25"/>
  <c r="G779" i="25"/>
  <c r="F779" i="25"/>
  <c r="E779" i="25"/>
  <c r="D779" i="25"/>
  <c r="C779" i="25"/>
  <c r="G778" i="25"/>
  <c r="F778" i="25"/>
  <c r="E778" i="25"/>
  <c r="D778" i="25"/>
  <c r="C778" i="25"/>
  <c r="G777" i="25"/>
  <c r="F777" i="25"/>
  <c r="E777" i="25"/>
  <c r="D777" i="25"/>
  <c r="C777" i="25"/>
  <c r="G776" i="25"/>
  <c r="F776" i="25"/>
  <c r="E776" i="25"/>
  <c r="D776" i="25"/>
  <c r="C776" i="25"/>
  <c r="G775" i="25"/>
  <c r="F775" i="25"/>
  <c r="E775" i="25"/>
  <c r="D775" i="25"/>
  <c r="C775" i="25"/>
  <c r="G774" i="25"/>
  <c r="F774" i="25"/>
  <c r="E774" i="25"/>
  <c r="D774" i="25"/>
  <c r="C774" i="25"/>
  <c r="G773" i="25"/>
  <c r="F773" i="25"/>
  <c r="E773" i="25"/>
  <c r="D773" i="25"/>
  <c r="C773" i="25"/>
  <c r="G772" i="25"/>
  <c r="F772" i="25"/>
  <c r="E772" i="25"/>
  <c r="D772" i="25"/>
  <c r="C772" i="25"/>
  <c r="G771" i="25"/>
  <c r="F771" i="25"/>
  <c r="E771" i="25"/>
  <c r="D771" i="25"/>
  <c r="C771" i="25"/>
  <c r="G770" i="25"/>
  <c r="F770" i="25"/>
  <c r="E770" i="25"/>
  <c r="D770" i="25"/>
  <c r="C770" i="25"/>
  <c r="G769" i="25"/>
  <c r="F769" i="25"/>
  <c r="E769" i="25"/>
  <c r="D769" i="25"/>
  <c r="C769" i="25"/>
  <c r="G768" i="25"/>
  <c r="F768" i="25"/>
  <c r="E768" i="25"/>
  <c r="D768" i="25"/>
  <c r="C768" i="25"/>
  <c r="G767" i="25"/>
  <c r="F767" i="25"/>
  <c r="E767" i="25"/>
  <c r="D767" i="25"/>
  <c r="C767" i="25"/>
  <c r="G766" i="25"/>
  <c r="F766" i="25"/>
  <c r="E766" i="25"/>
  <c r="D766" i="25"/>
  <c r="C766" i="25"/>
  <c r="G765" i="25"/>
  <c r="F765" i="25"/>
  <c r="E765" i="25"/>
  <c r="D765" i="25"/>
  <c r="C765" i="25"/>
  <c r="G764" i="25"/>
  <c r="F764" i="25"/>
  <c r="E764" i="25"/>
  <c r="D764" i="25"/>
  <c r="C764" i="25"/>
  <c r="G763" i="25"/>
  <c r="F763" i="25"/>
  <c r="E763" i="25"/>
  <c r="D763" i="25"/>
  <c r="C763" i="25"/>
  <c r="G762" i="25"/>
  <c r="F762" i="25"/>
  <c r="E762" i="25"/>
  <c r="D762" i="25"/>
  <c r="C762" i="25"/>
  <c r="G761" i="25"/>
  <c r="F761" i="25"/>
  <c r="E761" i="25"/>
  <c r="D761" i="25"/>
  <c r="C761" i="25"/>
  <c r="G760" i="25"/>
  <c r="F760" i="25"/>
  <c r="E760" i="25"/>
  <c r="D760" i="25"/>
  <c r="C760" i="25"/>
  <c r="G759" i="25"/>
  <c r="F759" i="25"/>
  <c r="E759" i="25"/>
  <c r="D759" i="25"/>
  <c r="C759" i="25"/>
  <c r="G758" i="25"/>
  <c r="F758" i="25"/>
  <c r="E758" i="25"/>
  <c r="D758" i="25"/>
  <c r="C758" i="25"/>
  <c r="G757" i="25"/>
  <c r="F757" i="25"/>
  <c r="E757" i="25"/>
  <c r="D757" i="25"/>
  <c r="C757" i="25"/>
  <c r="G756" i="25"/>
  <c r="F756" i="25"/>
  <c r="E756" i="25"/>
  <c r="D756" i="25"/>
  <c r="C756" i="25"/>
  <c r="G755" i="25"/>
  <c r="F755" i="25"/>
  <c r="E755" i="25"/>
  <c r="D755" i="25"/>
  <c r="C755" i="25"/>
  <c r="G754" i="25"/>
  <c r="F754" i="25"/>
  <c r="E754" i="25"/>
  <c r="D754" i="25"/>
  <c r="C754" i="25"/>
  <c r="G753" i="25"/>
  <c r="F753" i="25"/>
  <c r="E753" i="25"/>
  <c r="D753" i="25"/>
  <c r="C753" i="25"/>
  <c r="G752" i="25"/>
  <c r="F752" i="25"/>
  <c r="E752" i="25"/>
  <c r="D752" i="25"/>
  <c r="C752" i="25"/>
  <c r="G751" i="25"/>
  <c r="F751" i="25"/>
  <c r="E751" i="25"/>
  <c r="D751" i="25"/>
  <c r="C751" i="25"/>
  <c r="G750" i="25"/>
  <c r="F750" i="25"/>
  <c r="E750" i="25"/>
  <c r="D750" i="25"/>
  <c r="C750" i="25"/>
  <c r="G749" i="25"/>
  <c r="F749" i="25"/>
  <c r="E749" i="25"/>
  <c r="D749" i="25"/>
  <c r="C749" i="25"/>
  <c r="G748" i="25"/>
  <c r="F748" i="25"/>
  <c r="E748" i="25"/>
  <c r="D748" i="25"/>
  <c r="C748" i="25"/>
  <c r="G747" i="25"/>
  <c r="F747" i="25"/>
  <c r="E747" i="25"/>
  <c r="D747" i="25"/>
  <c r="C747" i="25"/>
  <c r="G746" i="25"/>
  <c r="F746" i="25"/>
  <c r="E746" i="25"/>
  <c r="D746" i="25"/>
  <c r="C746" i="25"/>
  <c r="G745" i="25"/>
  <c r="F745" i="25"/>
  <c r="E745" i="25"/>
  <c r="D745" i="25"/>
  <c r="C745" i="25"/>
  <c r="G744" i="25"/>
  <c r="F744" i="25"/>
  <c r="E744" i="25"/>
  <c r="D744" i="25"/>
  <c r="C744" i="25"/>
  <c r="G743" i="25"/>
  <c r="F743" i="25"/>
  <c r="E743" i="25"/>
  <c r="D743" i="25"/>
  <c r="C743" i="25"/>
  <c r="G742" i="25"/>
  <c r="F742" i="25"/>
  <c r="E742" i="25"/>
  <c r="D742" i="25"/>
  <c r="C742" i="25"/>
  <c r="G741" i="25"/>
  <c r="F741" i="25"/>
  <c r="E741" i="25"/>
  <c r="D741" i="25"/>
  <c r="C741" i="25"/>
  <c r="G740" i="25"/>
  <c r="F740" i="25"/>
  <c r="E740" i="25"/>
  <c r="D740" i="25"/>
  <c r="C740" i="25"/>
  <c r="G739" i="25"/>
  <c r="F739" i="25"/>
  <c r="E739" i="25"/>
  <c r="D739" i="25"/>
  <c r="C739" i="25"/>
  <c r="G738" i="25"/>
  <c r="F738" i="25"/>
  <c r="E738" i="25"/>
  <c r="D738" i="25"/>
  <c r="C738" i="25"/>
  <c r="G737" i="25"/>
  <c r="F737" i="25"/>
  <c r="E737" i="25"/>
  <c r="D737" i="25"/>
  <c r="C737" i="25"/>
  <c r="G736" i="25"/>
  <c r="F736" i="25"/>
  <c r="E736" i="25"/>
  <c r="D736" i="25"/>
  <c r="C736" i="25"/>
  <c r="G735" i="25"/>
  <c r="F735" i="25"/>
  <c r="E735" i="25"/>
  <c r="D735" i="25"/>
  <c r="C735" i="25"/>
  <c r="G734" i="25"/>
  <c r="F734" i="25"/>
  <c r="E734" i="25"/>
  <c r="D734" i="25"/>
  <c r="C734" i="25"/>
  <c r="G733" i="25"/>
  <c r="F733" i="25"/>
  <c r="E733" i="25"/>
  <c r="D733" i="25"/>
  <c r="C733" i="25"/>
  <c r="G732" i="25"/>
  <c r="F732" i="25"/>
  <c r="E732" i="25"/>
  <c r="D732" i="25"/>
  <c r="C732" i="25"/>
  <c r="G731" i="25"/>
  <c r="F731" i="25"/>
  <c r="E731" i="25"/>
  <c r="D731" i="25"/>
  <c r="C731" i="25"/>
  <c r="G730" i="25"/>
  <c r="F730" i="25"/>
  <c r="E730" i="25"/>
  <c r="D730" i="25"/>
  <c r="C730" i="25"/>
  <c r="G729" i="25"/>
  <c r="F729" i="25"/>
  <c r="E729" i="25"/>
  <c r="D729" i="25"/>
  <c r="C729" i="25"/>
  <c r="G728" i="25"/>
  <c r="F728" i="25"/>
  <c r="E728" i="25"/>
  <c r="D728" i="25"/>
  <c r="C728" i="25"/>
  <c r="G727" i="25"/>
  <c r="F727" i="25"/>
  <c r="E727" i="25"/>
  <c r="D727" i="25"/>
  <c r="C727" i="25"/>
  <c r="G726" i="25"/>
  <c r="F726" i="25"/>
  <c r="E726" i="25"/>
  <c r="D726" i="25"/>
  <c r="C726" i="25"/>
  <c r="G725" i="25"/>
  <c r="F725" i="25"/>
  <c r="E725" i="25"/>
  <c r="D725" i="25"/>
  <c r="C725" i="25"/>
  <c r="G724" i="25"/>
  <c r="F724" i="25"/>
  <c r="E724" i="25"/>
  <c r="D724" i="25"/>
  <c r="C724" i="25"/>
  <c r="G723" i="25"/>
  <c r="F723" i="25"/>
  <c r="E723" i="25"/>
  <c r="D723" i="25"/>
  <c r="C723" i="25"/>
  <c r="G722" i="25"/>
  <c r="F722" i="25"/>
  <c r="E722" i="25"/>
  <c r="D722" i="25"/>
  <c r="C722" i="25"/>
  <c r="G721" i="25"/>
  <c r="F721" i="25"/>
  <c r="E721" i="25"/>
  <c r="D721" i="25"/>
  <c r="C721" i="25"/>
  <c r="G720" i="25"/>
  <c r="F720" i="25"/>
  <c r="E720" i="25"/>
  <c r="D720" i="25"/>
  <c r="C720" i="25"/>
  <c r="G719" i="25"/>
  <c r="F719" i="25"/>
  <c r="E719" i="25"/>
  <c r="D719" i="25"/>
  <c r="C719" i="25"/>
  <c r="G718" i="25"/>
  <c r="F718" i="25"/>
  <c r="E718" i="25"/>
  <c r="D718" i="25"/>
  <c r="C718" i="25"/>
  <c r="G717" i="25"/>
  <c r="F717" i="25"/>
  <c r="E717" i="25"/>
  <c r="D717" i="25"/>
  <c r="C717" i="25"/>
  <c r="G716" i="25"/>
  <c r="F716" i="25"/>
  <c r="E716" i="25"/>
  <c r="D716" i="25"/>
  <c r="C716" i="25"/>
  <c r="G715" i="25"/>
  <c r="F715" i="25"/>
  <c r="E715" i="25"/>
  <c r="D715" i="25"/>
  <c r="C715" i="25"/>
  <c r="G714" i="25"/>
  <c r="F714" i="25"/>
  <c r="E714" i="25"/>
  <c r="D714" i="25"/>
  <c r="C714" i="25"/>
  <c r="G713" i="25"/>
  <c r="F713" i="25"/>
  <c r="E713" i="25"/>
  <c r="D713" i="25"/>
  <c r="C713" i="25"/>
  <c r="G712" i="25"/>
  <c r="F712" i="25"/>
  <c r="E712" i="25"/>
  <c r="D712" i="25"/>
  <c r="C712" i="25"/>
  <c r="G711" i="25"/>
  <c r="F711" i="25"/>
  <c r="E711" i="25"/>
  <c r="D711" i="25"/>
  <c r="C711" i="25"/>
  <c r="G710" i="25"/>
  <c r="F710" i="25"/>
  <c r="E710" i="25"/>
  <c r="D710" i="25"/>
  <c r="C710" i="25"/>
  <c r="G709" i="25"/>
  <c r="F709" i="25"/>
  <c r="E709" i="25"/>
  <c r="D709" i="25"/>
  <c r="C709" i="25"/>
  <c r="G708" i="25"/>
  <c r="F708" i="25"/>
  <c r="E708" i="25"/>
  <c r="D708" i="25"/>
  <c r="C708" i="25"/>
  <c r="G707" i="25"/>
  <c r="F707" i="25"/>
  <c r="E707" i="25"/>
  <c r="D707" i="25"/>
  <c r="C707" i="25"/>
  <c r="G706" i="25"/>
  <c r="F706" i="25"/>
  <c r="E706" i="25"/>
  <c r="D706" i="25"/>
  <c r="C706" i="25"/>
  <c r="G705" i="25"/>
  <c r="F705" i="25"/>
  <c r="E705" i="25"/>
  <c r="D705" i="25"/>
  <c r="C705" i="25"/>
  <c r="G704" i="25"/>
  <c r="F704" i="25"/>
  <c r="E704" i="25"/>
  <c r="D704" i="25"/>
  <c r="C704" i="25"/>
  <c r="G703" i="25"/>
  <c r="F703" i="25"/>
  <c r="E703" i="25"/>
  <c r="D703" i="25"/>
  <c r="C703" i="25"/>
  <c r="G702" i="25"/>
  <c r="F702" i="25"/>
  <c r="E702" i="25"/>
  <c r="D702" i="25"/>
  <c r="C702" i="25"/>
  <c r="G701" i="25"/>
  <c r="F701" i="25"/>
  <c r="E701" i="25"/>
  <c r="D701" i="25"/>
  <c r="C701" i="25"/>
  <c r="G700" i="25"/>
  <c r="F700" i="25"/>
  <c r="E700" i="25"/>
  <c r="D700" i="25"/>
  <c r="C700" i="25"/>
  <c r="G699" i="25"/>
  <c r="F699" i="25"/>
  <c r="E699" i="25"/>
  <c r="D699" i="25"/>
  <c r="C699" i="25"/>
  <c r="G698" i="25"/>
  <c r="F698" i="25"/>
  <c r="E698" i="25"/>
  <c r="D698" i="25"/>
  <c r="C698" i="25"/>
  <c r="G697" i="25"/>
  <c r="F697" i="25"/>
  <c r="E697" i="25"/>
  <c r="D697" i="25"/>
  <c r="C697" i="25"/>
  <c r="G696" i="25"/>
  <c r="F696" i="25"/>
  <c r="E696" i="25"/>
  <c r="D696" i="25"/>
  <c r="C696" i="25"/>
  <c r="G695" i="25"/>
  <c r="F695" i="25"/>
  <c r="E695" i="25"/>
  <c r="D695" i="25"/>
  <c r="C695" i="25"/>
  <c r="G694" i="25"/>
  <c r="F694" i="25"/>
  <c r="E694" i="25"/>
  <c r="D694" i="25"/>
  <c r="C694" i="25"/>
  <c r="G693" i="25"/>
  <c r="F693" i="25"/>
  <c r="E693" i="25"/>
  <c r="D693" i="25"/>
  <c r="C693" i="25"/>
  <c r="G692" i="25"/>
  <c r="F692" i="25"/>
  <c r="E692" i="25"/>
  <c r="D692" i="25"/>
  <c r="C692" i="25"/>
  <c r="G691" i="25"/>
  <c r="F691" i="25"/>
  <c r="E691" i="25"/>
  <c r="D691" i="25"/>
  <c r="C691" i="25"/>
  <c r="G690" i="25"/>
  <c r="F690" i="25"/>
  <c r="E690" i="25"/>
  <c r="D690" i="25"/>
  <c r="C690" i="25"/>
  <c r="G689" i="25"/>
  <c r="F689" i="25"/>
  <c r="E689" i="25"/>
  <c r="D689" i="25"/>
  <c r="C689" i="25"/>
  <c r="G688" i="25"/>
  <c r="F688" i="25"/>
  <c r="E688" i="25"/>
  <c r="D688" i="25"/>
  <c r="C688" i="25"/>
  <c r="G687" i="25"/>
  <c r="F687" i="25"/>
  <c r="E687" i="25"/>
  <c r="D687" i="25"/>
  <c r="C687" i="25"/>
  <c r="G686" i="25"/>
  <c r="F686" i="25"/>
  <c r="E686" i="25"/>
  <c r="D686" i="25"/>
  <c r="C686" i="25"/>
  <c r="G685" i="25"/>
  <c r="F685" i="25"/>
  <c r="E685" i="25"/>
  <c r="D685" i="25"/>
  <c r="C685" i="25"/>
  <c r="G684" i="25"/>
  <c r="F684" i="25"/>
  <c r="E684" i="25"/>
  <c r="D684" i="25"/>
  <c r="C684" i="25"/>
  <c r="G683" i="25"/>
  <c r="F683" i="25"/>
  <c r="E683" i="25"/>
  <c r="D683" i="25"/>
  <c r="C683" i="25"/>
  <c r="G682" i="25"/>
  <c r="F682" i="25"/>
  <c r="E682" i="25"/>
  <c r="D682" i="25"/>
  <c r="C682" i="25"/>
  <c r="G681" i="25"/>
  <c r="F681" i="25"/>
  <c r="E681" i="25"/>
  <c r="D681" i="25"/>
  <c r="C681" i="25"/>
  <c r="G680" i="25"/>
  <c r="F680" i="25"/>
  <c r="E680" i="25"/>
  <c r="D680" i="25"/>
  <c r="C680" i="25"/>
  <c r="G679" i="25"/>
  <c r="F679" i="25"/>
  <c r="E679" i="25"/>
  <c r="D679" i="25"/>
  <c r="C679" i="25"/>
  <c r="G678" i="25"/>
  <c r="F678" i="25"/>
  <c r="E678" i="25"/>
  <c r="D678" i="25"/>
  <c r="C678" i="25"/>
  <c r="G677" i="25"/>
  <c r="F677" i="25"/>
  <c r="E677" i="25"/>
  <c r="D677" i="25"/>
  <c r="C677" i="25"/>
  <c r="G676" i="25"/>
  <c r="F676" i="25"/>
  <c r="E676" i="25"/>
  <c r="D676" i="25"/>
  <c r="C676" i="25"/>
  <c r="G675" i="25"/>
  <c r="F675" i="25"/>
  <c r="E675" i="25"/>
  <c r="D675" i="25"/>
  <c r="C675" i="25"/>
  <c r="G674" i="25"/>
  <c r="F674" i="25"/>
  <c r="E674" i="25"/>
  <c r="D674" i="25"/>
  <c r="C674" i="25"/>
  <c r="G673" i="25"/>
  <c r="F673" i="25"/>
  <c r="E673" i="25"/>
  <c r="D673" i="25"/>
  <c r="C673" i="25"/>
  <c r="G672" i="25"/>
  <c r="F672" i="25"/>
  <c r="E672" i="25"/>
  <c r="D672" i="25"/>
  <c r="C672" i="25"/>
  <c r="G671" i="25"/>
  <c r="F671" i="25"/>
  <c r="E671" i="25"/>
  <c r="D671" i="25"/>
  <c r="C671" i="25"/>
  <c r="G670" i="25"/>
  <c r="F670" i="25"/>
  <c r="E670" i="25"/>
  <c r="D670" i="25"/>
  <c r="C670" i="25"/>
  <c r="G669" i="25"/>
  <c r="F669" i="25"/>
  <c r="E669" i="25"/>
  <c r="D669" i="25"/>
  <c r="C669" i="25"/>
  <c r="G668" i="25"/>
  <c r="F668" i="25"/>
  <c r="E668" i="25"/>
  <c r="D668" i="25"/>
  <c r="C668" i="25"/>
  <c r="G667" i="25"/>
  <c r="F667" i="25"/>
  <c r="E667" i="25"/>
  <c r="D667" i="25"/>
  <c r="C667" i="25"/>
  <c r="G666" i="25"/>
  <c r="F666" i="25"/>
  <c r="E666" i="25"/>
  <c r="D666" i="25"/>
  <c r="C666" i="25"/>
  <c r="G665" i="25"/>
  <c r="F665" i="25"/>
  <c r="E665" i="25"/>
  <c r="D665" i="25"/>
  <c r="C665" i="25"/>
  <c r="G664" i="25"/>
  <c r="F664" i="25"/>
  <c r="E664" i="25"/>
  <c r="D664" i="25"/>
  <c r="C664" i="25"/>
  <c r="G663" i="25"/>
  <c r="F663" i="25"/>
  <c r="E663" i="25"/>
  <c r="D663" i="25"/>
  <c r="C663" i="25"/>
  <c r="G662" i="25"/>
  <c r="F662" i="25"/>
  <c r="E662" i="25"/>
  <c r="D662" i="25"/>
  <c r="C662" i="25"/>
  <c r="G661" i="25"/>
  <c r="F661" i="25"/>
  <c r="E661" i="25"/>
  <c r="D661" i="25"/>
  <c r="C661" i="25"/>
  <c r="G660" i="25"/>
  <c r="F660" i="25"/>
  <c r="E660" i="25"/>
  <c r="D660" i="25"/>
  <c r="C660" i="25"/>
  <c r="G659" i="25"/>
  <c r="F659" i="25"/>
  <c r="E659" i="25"/>
  <c r="D659" i="25"/>
  <c r="C659" i="25"/>
  <c r="G658" i="25"/>
  <c r="F658" i="25"/>
  <c r="E658" i="25"/>
  <c r="D658" i="25"/>
  <c r="C658" i="25"/>
  <c r="G657" i="25"/>
  <c r="F657" i="25"/>
  <c r="E657" i="25"/>
  <c r="D657" i="25"/>
  <c r="C657" i="25"/>
  <c r="G656" i="25"/>
  <c r="F656" i="25"/>
  <c r="E656" i="25"/>
  <c r="D656" i="25"/>
  <c r="C656" i="25"/>
  <c r="G655" i="25"/>
  <c r="F655" i="25"/>
  <c r="E655" i="25"/>
  <c r="D655" i="25"/>
  <c r="C655" i="25"/>
  <c r="G654" i="25"/>
  <c r="F654" i="25"/>
  <c r="E654" i="25"/>
  <c r="D654" i="25"/>
  <c r="C654" i="25"/>
  <c r="G653" i="25"/>
  <c r="F653" i="25"/>
  <c r="E653" i="25"/>
  <c r="D653" i="25"/>
  <c r="C653" i="25"/>
  <c r="G652" i="25"/>
  <c r="F652" i="25"/>
  <c r="E652" i="25"/>
  <c r="D652" i="25"/>
  <c r="C652" i="25"/>
  <c r="G651" i="25"/>
  <c r="F651" i="25"/>
  <c r="E651" i="25"/>
  <c r="D651" i="25"/>
  <c r="C651" i="25"/>
  <c r="G650" i="25"/>
  <c r="F650" i="25"/>
  <c r="E650" i="25"/>
  <c r="D650" i="25"/>
  <c r="C650" i="25"/>
  <c r="G649" i="25"/>
  <c r="F649" i="25"/>
  <c r="E649" i="25"/>
  <c r="D649" i="25"/>
  <c r="C649" i="25"/>
  <c r="G648" i="25"/>
  <c r="F648" i="25"/>
  <c r="E648" i="25"/>
  <c r="D648" i="25"/>
  <c r="C648" i="25"/>
  <c r="G647" i="25"/>
  <c r="F647" i="25"/>
  <c r="E647" i="25"/>
  <c r="D647" i="25"/>
  <c r="C647" i="25"/>
  <c r="G646" i="25"/>
  <c r="F646" i="25"/>
  <c r="E646" i="25"/>
  <c r="D646" i="25"/>
  <c r="C646" i="25"/>
  <c r="G645" i="25"/>
  <c r="F645" i="25"/>
  <c r="E645" i="25"/>
  <c r="D645" i="25"/>
  <c r="C645" i="25"/>
  <c r="G644" i="25"/>
  <c r="F644" i="25"/>
  <c r="E644" i="25"/>
  <c r="D644" i="25"/>
  <c r="C644" i="25"/>
  <c r="G643" i="25"/>
  <c r="F643" i="25"/>
  <c r="E643" i="25"/>
  <c r="D643" i="25"/>
  <c r="C643" i="25"/>
  <c r="G642" i="25"/>
  <c r="F642" i="25"/>
  <c r="E642" i="25"/>
  <c r="D642" i="25"/>
  <c r="C642" i="25"/>
  <c r="G641" i="25"/>
  <c r="F641" i="25"/>
  <c r="E641" i="25"/>
  <c r="D641" i="25"/>
  <c r="C641" i="25"/>
  <c r="G640" i="25"/>
  <c r="F640" i="25"/>
  <c r="E640" i="25"/>
  <c r="D640" i="25"/>
  <c r="C640" i="25"/>
  <c r="G639" i="25"/>
  <c r="F639" i="25"/>
  <c r="E639" i="25"/>
  <c r="D639" i="25"/>
  <c r="C639" i="25"/>
  <c r="G638" i="25"/>
  <c r="F638" i="25"/>
  <c r="E638" i="25"/>
  <c r="D638" i="25"/>
  <c r="C638" i="25"/>
  <c r="G637" i="25"/>
  <c r="F637" i="25"/>
  <c r="E637" i="25"/>
  <c r="D637" i="25"/>
  <c r="C637" i="25"/>
  <c r="G636" i="25"/>
  <c r="F636" i="25"/>
  <c r="E636" i="25"/>
  <c r="D636" i="25"/>
  <c r="C636" i="25"/>
  <c r="G635" i="25"/>
  <c r="F635" i="25"/>
  <c r="E635" i="25"/>
  <c r="D635" i="25"/>
  <c r="C635" i="25"/>
  <c r="G634" i="25"/>
  <c r="F634" i="25"/>
  <c r="E634" i="25"/>
  <c r="D634" i="25"/>
  <c r="C634" i="25"/>
  <c r="G633" i="25"/>
  <c r="F633" i="25"/>
  <c r="E633" i="25"/>
  <c r="D633" i="25"/>
  <c r="C633" i="25"/>
  <c r="G632" i="25"/>
  <c r="F632" i="25"/>
  <c r="E632" i="25"/>
  <c r="D632" i="25"/>
  <c r="C632" i="25"/>
  <c r="G631" i="25"/>
  <c r="F631" i="25"/>
  <c r="E631" i="25"/>
  <c r="D631" i="25"/>
  <c r="C631" i="25"/>
  <c r="G630" i="25"/>
  <c r="F630" i="25"/>
  <c r="E630" i="25"/>
  <c r="D630" i="25"/>
  <c r="C630" i="25"/>
  <c r="G629" i="25"/>
  <c r="F629" i="25"/>
  <c r="E629" i="25"/>
  <c r="D629" i="25"/>
  <c r="C629" i="25"/>
  <c r="G628" i="25"/>
  <c r="F628" i="25"/>
  <c r="E628" i="25"/>
  <c r="D628" i="25"/>
  <c r="C628" i="25"/>
  <c r="G627" i="25"/>
  <c r="F627" i="25"/>
  <c r="E627" i="25"/>
  <c r="D627" i="25"/>
  <c r="C627" i="25"/>
  <c r="G626" i="25"/>
  <c r="F626" i="25"/>
  <c r="E626" i="25"/>
  <c r="D626" i="25"/>
  <c r="C626" i="25"/>
  <c r="G625" i="25"/>
  <c r="F625" i="25"/>
  <c r="E625" i="25"/>
  <c r="D625" i="25"/>
  <c r="C625" i="25"/>
  <c r="G624" i="25"/>
  <c r="F624" i="25"/>
  <c r="E624" i="25"/>
  <c r="D624" i="25"/>
  <c r="C624" i="25"/>
  <c r="G623" i="25"/>
  <c r="F623" i="25"/>
  <c r="E623" i="25"/>
  <c r="D623" i="25"/>
  <c r="C623" i="25"/>
  <c r="G622" i="25"/>
  <c r="F622" i="25"/>
  <c r="E622" i="25"/>
  <c r="D622" i="25"/>
  <c r="C622" i="25"/>
  <c r="G621" i="25"/>
  <c r="F621" i="25"/>
  <c r="E621" i="25"/>
  <c r="D621" i="25"/>
  <c r="C621" i="25"/>
  <c r="G620" i="25"/>
  <c r="F620" i="25"/>
  <c r="E620" i="25"/>
  <c r="D620" i="25"/>
  <c r="C620" i="25"/>
  <c r="G619" i="25"/>
  <c r="F619" i="25"/>
  <c r="E619" i="25"/>
  <c r="D619" i="25"/>
  <c r="C619" i="25"/>
  <c r="G618" i="25"/>
  <c r="F618" i="25"/>
  <c r="E618" i="25"/>
  <c r="D618" i="25"/>
  <c r="C618" i="25"/>
  <c r="G617" i="25"/>
  <c r="F617" i="25"/>
  <c r="E617" i="25"/>
  <c r="D617" i="25"/>
  <c r="C617" i="25"/>
  <c r="G616" i="25"/>
  <c r="F616" i="25"/>
  <c r="E616" i="25"/>
  <c r="D616" i="25"/>
  <c r="C616" i="25"/>
  <c r="G615" i="25"/>
  <c r="F615" i="25"/>
  <c r="E615" i="25"/>
  <c r="D615" i="25"/>
  <c r="C615" i="25"/>
  <c r="G614" i="25"/>
  <c r="F614" i="25"/>
  <c r="E614" i="25"/>
  <c r="D614" i="25"/>
  <c r="C614" i="25"/>
  <c r="G613" i="25"/>
  <c r="F613" i="25"/>
  <c r="E613" i="25"/>
  <c r="D613" i="25"/>
  <c r="C613" i="25"/>
  <c r="G612" i="25"/>
  <c r="F612" i="25"/>
  <c r="E612" i="25"/>
  <c r="D612" i="25"/>
  <c r="C612" i="25"/>
  <c r="G611" i="25"/>
  <c r="F611" i="25"/>
  <c r="E611" i="25"/>
  <c r="D611" i="25"/>
  <c r="C611" i="25"/>
  <c r="G610" i="25"/>
  <c r="F610" i="25"/>
  <c r="E610" i="25"/>
  <c r="D610" i="25"/>
  <c r="C610" i="25"/>
  <c r="G609" i="25"/>
  <c r="F609" i="25"/>
  <c r="E609" i="25"/>
  <c r="D609" i="25"/>
  <c r="C609" i="25"/>
  <c r="G608" i="25"/>
  <c r="F608" i="25"/>
  <c r="E608" i="25"/>
  <c r="D608" i="25"/>
  <c r="C608" i="25"/>
  <c r="G607" i="25"/>
  <c r="F607" i="25"/>
  <c r="E607" i="25"/>
  <c r="D607" i="25"/>
  <c r="C607" i="25"/>
  <c r="G606" i="25"/>
  <c r="F606" i="25"/>
  <c r="E606" i="25"/>
  <c r="D606" i="25"/>
  <c r="C606" i="25"/>
  <c r="G605" i="25"/>
  <c r="F605" i="25"/>
  <c r="E605" i="25"/>
  <c r="D605" i="25"/>
  <c r="C605" i="25"/>
  <c r="G604" i="25"/>
  <c r="F604" i="25"/>
  <c r="E604" i="25"/>
  <c r="D604" i="25"/>
  <c r="C604" i="25"/>
  <c r="G603" i="25"/>
  <c r="F603" i="25"/>
  <c r="E603" i="25"/>
  <c r="D603" i="25"/>
  <c r="C603" i="25"/>
  <c r="G602" i="25"/>
  <c r="F602" i="25"/>
  <c r="E602" i="25"/>
  <c r="D602" i="25"/>
  <c r="C602" i="25"/>
  <c r="G601" i="25"/>
  <c r="F601" i="25"/>
  <c r="E601" i="25"/>
  <c r="D601" i="25"/>
  <c r="C601" i="25"/>
  <c r="G600" i="25"/>
  <c r="F600" i="25"/>
  <c r="E600" i="25"/>
  <c r="D600" i="25"/>
  <c r="C600" i="25"/>
  <c r="G599" i="25"/>
  <c r="F599" i="25"/>
  <c r="E599" i="25"/>
  <c r="D599" i="25"/>
  <c r="C599" i="25"/>
  <c r="G598" i="25"/>
  <c r="F598" i="25"/>
  <c r="E598" i="25"/>
  <c r="D598" i="25"/>
  <c r="C598" i="25"/>
  <c r="G597" i="25"/>
  <c r="F597" i="25"/>
  <c r="E597" i="25"/>
  <c r="D597" i="25"/>
  <c r="C597" i="25"/>
  <c r="G596" i="25"/>
  <c r="F596" i="25"/>
  <c r="E596" i="25"/>
  <c r="D596" i="25"/>
  <c r="C596" i="25"/>
  <c r="G595" i="25"/>
  <c r="F595" i="25"/>
  <c r="E595" i="25"/>
  <c r="D595" i="25"/>
  <c r="C595" i="25"/>
  <c r="G594" i="25"/>
  <c r="F594" i="25"/>
  <c r="E594" i="25"/>
  <c r="D594" i="25"/>
  <c r="C594" i="25"/>
  <c r="G593" i="25"/>
  <c r="F593" i="25"/>
  <c r="E593" i="25"/>
  <c r="D593" i="25"/>
  <c r="C593" i="25"/>
  <c r="G592" i="25"/>
  <c r="F592" i="25"/>
  <c r="E592" i="25"/>
  <c r="D592" i="25"/>
  <c r="C592" i="25"/>
  <c r="G591" i="25"/>
  <c r="F591" i="25"/>
  <c r="E591" i="25"/>
  <c r="D591" i="25"/>
  <c r="C591" i="25"/>
  <c r="G590" i="25"/>
  <c r="F590" i="25"/>
  <c r="E590" i="25"/>
  <c r="D590" i="25"/>
  <c r="C590" i="25"/>
  <c r="G589" i="25"/>
  <c r="F589" i="25"/>
  <c r="E589" i="25"/>
  <c r="D589" i="25"/>
  <c r="C589" i="25"/>
  <c r="G588" i="25"/>
  <c r="F588" i="25"/>
  <c r="E588" i="25"/>
  <c r="D588" i="25"/>
  <c r="C588" i="25"/>
  <c r="G587" i="25"/>
  <c r="F587" i="25"/>
  <c r="E587" i="25"/>
  <c r="D587" i="25"/>
  <c r="C587" i="25"/>
  <c r="G586" i="25"/>
  <c r="F586" i="25"/>
  <c r="E586" i="25"/>
  <c r="D586" i="25"/>
  <c r="C586" i="25"/>
  <c r="G585" i="25"/>
  <c r="F585" i="25"/>
  <c r="E585" i="25"/>
  <c r="D585" i="25"/>
  <c r="C585" i="25"/>
  <c r="G584" i="25"/>
  <c r="F584" i="25"/>
  <c r="E584" i="25"/>
  <c r="D584" i="25"/>
  <c r="C584" i="25"/>
  <c r="G583" i="25"/>
  <c r="F583" i="25"/>
  <c r="E583" i="25"/>
  <c r="D583" i="25"/>
  <c r="C583" i="25"/>
  <c r="G582" i="25"/>
  <c r="F582" i="25"/>
  <c r="E582" i="25"/>
  <c r="D582" i="25"/>
  <c r="C582" i="25"/>
  <c r="G581" i="25"/>
  <c r="F581" i="25"/>
  <c r="E581" i="25"/>
  <c r="D581" i="25"/>
  <c r="C581" i="25"/>
  <c r="G580" i="25"/>
  <c r="F580" i="25"/>
  <c r="E580" i="25"/>
  <c r="D580" i="25"/>
  <c r="C580" i="25"/>
  <c r="G579" i="25"/>
  <c r="F579" i="25"/>
  <c r="E579" i="25"/>
  <c r="D579" i="25"/>
  <c r="C579" i="25"/>
  <c r="G578" i="25"/>
  <c r="F578" i="25"/>
  <c r="E578" i="25"/>
  <c r="D578" i="25"/>
  <c r="C578" i="25"/>
  <c r="G577" i="25"/>
  <c r="F577" i="25"/>
  <c r="E577" i="25"/>
  <c r="D577" i="25"/>
  <c r="C577" i="25"/>
  <c r="G576" i="25"/>
  <c r="F576" i="25"/>
  <c r="E576" i="25"/>
  <c r="D576" i="25"/>
  <c r="C576" i="25"/>
  <c r="G575" i="25"/>
  <c r="F575" i="25"/>
  <c r="E575" i="25"/>
  <c r="D575" i="25"/>
  <c r="C575" i="25"/>
  <c r="G574" i="25"/>
  <c r="F574" i="25"/>
  <c r="E574" i="25"/>
  <c r="D574" i="25"/>
  <c r="C574" i="25"/>
  <c r="G573" i="25"/>
  <c r="F573" i="25"/>
  <c r="E573" i="25"/>
  <c r="D573" i="25"/>
  <c r="C573" i="25"/>
  <c r="G572" i="25"/>
  <c r="F572" i="25"/>
  <c r="E572" i="25"/>
  <c r="D572" i="25"/>
  <c r="C572" i="25"/>
  <c r="G571" i="25"/>
  <c r="F571" i="25"/>
  <c r="E571" i="25"/>
  <c r="D571" i="25"/>
  <c r="C571" i="25"/>
  <c r="G570" i="25"/>
  <c r="F570" i="25"/>
  <c r="E570" i="25"/>
  <c r="D570" i="25"/>
  <c r="C570" i="25"/>
  <c r="G569" i="25"/>
  <c r="F569" i="25"/>
  <c r="E569" i="25"/>
  <c r="D569" i="25"/>
  <c r="C569" i="25"/>
  <c r="G568" i="25"/>
  <c r="F568" i="25"/>
  <c r="E568" i="25"/>
  <c r="D568" i="25"/>
  <c r="C568" i="25"/>
  <c r="G567" i="25"/>
  <c r="F567" i="25"/>
  <c r="E567" i="25"/>
  <c r="D567" i="25"/>
  <c r="C567" i="25"/>
  <c r="G566" i="25"/>
  <c r="F566" i="25"/>
  <c r="E566" i="25"/>
  <c r="D566" i="25"/>
  <c r="C566" i="25"/>
  <c r="G565" i="25"/>
  <c r="F565" i="25"/>
  <c r="E565" i="25"/>
  <c r="D565" i="25"/>
  <c r="C565" i="25"/>
  <c r="G564" i="25"/>
  <c r="F564" i="25"/>
  <c r="E564" i="25"/>
  <c r="D564" i="25"/>
  <c r="C564" i="25"/>
  <c r="G563" i="25"/>
  <c r="F563" i="25"/>
  <c r="E563" i="25"/>
  <c r="D563" i="25"/>
  <c r="C563" i="25"/>
  <c r="G562" i="25"/>
  <c r="F562" i="25"/>
  <c r="E562" i="25"/>
  <c r="D562" i="25"/>
  <c r="C562" i="25"/>
  <c r="G561" i="25"/>
  <c r="F561" i="25"/>
  <c r="E561" i="25"/>
  <c r="D561" i="25"/>
  <c r="C561" i="25"/>
  <c r="G560" i="25"/>
  <c r="F560" i="25"/>
  <c r="E560" i="25"/>
  <c r="D560" i="25"/>
  <c r="C560" i="25"/>
  <c r="G559" i="25"/>
  <c r="F559" i="25"/>
  <c r="E559" i="25"/>
  <c r="D559" i="25"/>
  <c r="C559" i="25"/>
  <c r="G558" i="25"/>
  <c r="F558" i="25"/>
  <c r="E558" i="25"/>
  <c r="D558" i="25"/>
  <c r="C558" i="25"/>
  <c r="G557" i="25"/>
  <c r="F557" i="25"/>
  <c r="E557" i="25"/>
  <c r="D557" i="25"/>
  <c r="C557" i="25"/>
  <c r="G556" i="25"/>
  <c r="F556" i="25"/>
  <c r="E556" i="25"/>
  <c r="D556" i="25"/>
  <c r="C556" i="25"/>
  <c r="G555" i="25"/>
  <c r="F555" i="25"/>
  <c r="E555" i="25"/>
  <c r="D555" i="25"/>
  <c r="C555" i="25"/>
  <c r="G554" i="25"/>
  <c r="F554" i="25"/>
  <c r="E554" i="25"/>
  <c r="D554" i="25"/>
  <c r="C554" i="25"/>
  <c r="G553" i="25"/>
  <c r="F553" i="25"/>
  <c r="E553" i="25"/>
  <c r="D553" i="25"/>
  <c r="C553" i="25"/>
  <c r="G552" i="25"/>
  <c r="F552" i="25"/>
  <c r="E552" i="25"/>
  <c r="D552" i="25"/>
  <c r="C552" i="25"/>
  <c r="G551" i="25"/>
  <c r="F551" i="25"/>
  <c r="E551" i="25"/>
  <c r="D551" i="25"/>
  <c r="C551" i="25"/>
  <c r="G550" i="25"/>
  <c r="F550" i="25"/>
  <c r="E550" i="25"/>
  <c r="D550" i="25"/>
  <c r="C550" i="25"/>
  <c r="G549" i="25"/>
  <c r="F549" i="25"/>
  <c r="E549" i="25"/>
  <c r="D549" i="25"/>
  <c r="C549" i="25"/>
  <c r="G548" i="25"/>
  <c r="F548" i="25"/>
  <c r="E548" i="25"/>
  <c r="D548" i="25"/>
  <c r="C548" i="25"/>
  <c r="G547" i="25"/>
  <c r="F547" i="25"/>
  <c r="E547" i="25"/>
  <c r="D547" i="25"/>
  <c r="C547" i="25"/>
  <c r="G546" i="25"/>
  <c r="F546" i="25"/>
  <c r="E546" i="25"/>
  <c r="D546" i="25"/>
  <c r="C546" i="25"/>
  <c r="G545" i="25"/>
  <c r="F545" i="25"/>
  <c r="E545" i="25"/>
  <c r="D545" i="25"/>
  <c r="C545" i="25"/>
  <c r="G544" i="25"/>
  <c r="F544" i="25"/>
  <c r="E544" i="25"/>
  <c r="D544" i="25"/>
  <c r="C544" i="25"/>
  <c r="G543" i="25"/>
  <c r="F543" i="25"/>
  <c r="E543" i="25"/>
  <c r="D543" i="25"/>
  <c r="C543" i="25"/>
  <c r="G542" i="25"/>
  <c r="F542" i="25"/>
  <c r="E542" i="25"/>
  <c r="D542" i="25"/>
  <c r="C542" i="25"/>
  <c r="G541" i="25"/>
  <c r="F541" i="25"/>
  <c r="E541" i="25"/>
  <c r="D541" i="25"/>
  <c r="C541" i="25"/>
  <c r="G540" i="25"/>
  <c r="F540" i="25"/>
  <c r="E540" i="25"/>
  <c r="D540" i="25"/>
  <c r="C540" i="25"/>
  <c r="G539" i="25"/>
  <c r="F539" i="25"/>
  <c r="E539" i="25"/>
  <c r="D539" i="25"/>
  <c r="C539" i="25"/>
  <c r="G538" i="25"/>
  <c r="F538" i="25"/>
  <c r="E538" i="25"/>
  <c r="D538" i="25"/>
  <c r="C538" i="25"/>
  <c r="G537" i="25"/>
  <c r="F537" i="25"/>
  <c r="E537" i="25"/>
  <c r="D537" i="25"/>
  <c r="C537" i="25"/>
  <c r="G536" i="25"/>
  <c r="F536" i="25"/>
  <c r="E536" i="25"/>
  <c r="D536" i="25"/>
  <c r="C536" i="25"/>
  <c r="G535" i="25"/>
  <c r="F535" i="25"/>
  <c r="E535" i="25"/>
  <c r="D535" i="25"/>
  <c r="C535" i="25"/>
  <c r="G534" i="25"/>
  <c r="F534" i="25"/>
  <c r="E534" i="25"/>
  <c r="D534" i="25"/>
  <c r="C534" i="25"/>
  <c r="G533" i="25"/>
  <c r="F533" i="25"/>
  <c r="E533" i="25"/>
  <c r="D533" i="25"/>
  <c r="C533" i="25"/>
  <c r="G532" i="25"/>
  <c r="F532" i="25"/>
  <c r="E532" i="25"/>
  <c r="D532" i="25"/>
  <c r="C532" i="25"/>
  <c r="G531" i="25"/>
  <c r="F531" i="25"/>
  <c r="E531" i="25"/>
  <c r="D531" i="25"/>
  <c r="C531" i="25"/>
  <c r="G530" i="25"/>
  <c r="F530" i="25"/>
  <c r="E530" i="25"/>
  <c r="D530" i="25"/>
  <c r="C530" i="25"/>
  <c r="G529" i="25"/>
  <c r="F529" i="25"/>
  <c r="E529" i="25"/>
  <c r="D529" i="25"/>
  <c r="C529" i="25"/>
  <c r="G528" i="25"/>
  <c r="F528" i="25"/>
  <c r="E528" i="25"/>
  <c r="D528" i="25"/>
  <c r="C528" i="25"/>
  <c r="G527" i="25"/>
  <c r="F527" i="25"/>
  <c r="E527" i="25"/>
  <c r="D527" i="25"/>
  <c r="C527" i="25"/>
  <c r="G526" i="25"/>
  <c r="F526" i="25"/>
  <c r="E526" i="25"/>
  <c r="D526" i="25"/>
  <c r="C526" i="25"/>
  <c r="G525" i="25"/>
  <c r="F525" i="25"/>
  <c r="E525" i="25"/>
  <c r="D525" i="25"/>
  <c r="C525" i="25"/>
  <c r="G524" i="25"/>
  <c r="F524" i="25"/>
  <c r="E524" i="25"/>
  <c r="D524" i="25"/>
  <c r="C524" i="25"/>
  <c r="G523" i="25"/>
  <c r="F523" i="25"/>
  <c r="E523" i="25"/>
  <c r="D523" i="25"/>
  <c r="C523" i="25"/>
  <c r="G522" i="25"/>
  <c r="F522" i="25"/>
  <c r="E522" i="25"/>
  <c r="D522" i="25"/>
  <c r="C522" i="25"/>
  <c r="G521" i="25"/>
  <c r="F521" i="25"/>
  <c r="E521" i="25"/>
  <c r="D521" i="25"/>
  <c r="C521" i="25"/>
  <c r="G520" i="25"/>
  <c r="F520" i="25"/>
  <c r="E520" i="25"/>
  <c r="D520" i="25"/>
  <c r="C520" i="25"/>
  <c r="G519" i="25"/>
  <c r="F519" i="25"/>
  <c r="E519" i="25"/>
  <c r="D519" i="25"/>
  <c r="C519" i="25"/>
  <c r="G518" i="25"/>
  <c r="F518" i="25"/>
  <c r="E518" i="25"/>
  <c r="D518" i="25"/>
  <c r="C518" i="25"/>
  <c r="G517" i="25"/>
  <c r="F517" i="25"/>
  <c r="E517" i="25"/>
  <c r="D517" i="25"/>
  <c r="C517" i="25"/>
  <c r="G516" i="25"/>
  <c r="F516" i="25"/>
  <c r="E516" i="25"/>
  <c r="D516" i="25"/>
  <c r="C516" i="25"/>
  <c r="G515" i="25"/>
  <c r="F515" i="25"/>
  <c r="E515" i="25"/>
  <c r="D515" i="25"/>
  <c r="C515" i="25"/>
  <c r="G514" i="25"/>
  <c r="F514" i="25"/>
  <c r="E514" i="25"/>
  <c r="D514" i="25"/>
  <c r="C514" i="25"/>
  <c r="G513" i="25"/>
  <c r="F513" i="25"/>
  <c r="E513" i="25"/>
  <c r="D513" i="25"/>
  <c r="C513" i="25"/>
  <c r="G512" i="25"/>
  <c r="F512" i="25"/>
  <c r="E512" i="25"/>
  <c r="D512" i="25"/>
  <c r="C512" i="25"/>
  <c r="G511" i="25"/>
  <c r="F511" i="25"/>
  <c r="E511" i="25"/>
  <c r="D511" i="25"/>
  <c r="C511" i="25"/>
  <c r="G510" i="25"/>
  <c r="F510" i="25"/>
  <c r="E510" i="25"/>
  <c r="D510" i="25"/>
  <c r="C510" i="25"/>
  <c r="G509" i="25"/>
  <c r="F509" i="25"/>
  <c r="E509" i="25"/>
  <c r="D509" i="25"/>
  <c r="C509" i="25"/>
  <c r="G508" i="25"/>
  <c r="F508" i="25"/>
  <c r="E508" i="25"/>
  <c r="D508" i="25"/>
  <c r="C508" i="25"/>
  <c r="G507" i="25"/>
  <c r="F507" i="25"/>
  <c r="E507" i="25"/>
  <c r="D507" i="25"/>
  <c r="C507" i="25"/>
  <c r="G506" i="25"/>
  <c r="F506" i="25"/>
  <c r="E506" i="25"/>
  <c r="D506" i="25"/>
  <c r="C506" i="25"/>
  <c r="G505" i="25"/>
  <c r="F505" i="25"/>
  <c r="E505" i="25"/>
  <c r="D505" i="25"/>
  <c r="C505" i="25"/>
  <c r="G504" i="25"/>
  <c r="F504" i="25"/>
  <c r="E504" i="25"/>
  <c r="D504" i="25"/>
  <c r="C504" i="25"/>
  <c r="G503" i="25"/>
  <c r="F503" i="25"/>
  <c r="E503" i="25"/>
  <c r="D503" i="25"/>
  <c r="C503" i="25"/>
  <c r="G502" i="25"/>
  <c r="F502" i="25"/>
  <c r="E502" i="25"/>
  <c r="D502" i="25"/>
  <c r="C502" i="25"/>
  <c r="G501" i="25"/>
  <c r="F501" i="25"/>
  <c r="E501" i="25"/>
  <c r="D501" i="25"/>
  <c r="C501" i="25"/>
  <c r="G500" i="25"/>
  <c r="F500" i="25"/>
  <c r="E500" i="25"/>
  <c r="D500" i="25"/>
  <c r="C500" i="25"/>
  <c r="G499" i="25"/>
  <c r="F499" i="25"/>
  <c r="E499" i="25"/>
  <c r="D499" i="25"/>
  <c r="C499" i="25"/>
  <c r="G498" i="25"/>
  <c r="F498" i="25"/>
  <c r="E498" i="25"/>
  <c r="D498" i="25"/>
  <c r="C498" i="25"/>
  <c r="G497" i="25"/>
  <c r="F497" i="25"/>
  <c r="E497" i="25"/>
  <c r="D497" i="25"/>
  <c r="C497" i="25"/>
  <c r="G496" i="25"/>
  <c r="F496" i="25"/>
  <c r="E496" i="25"/>
  <c r="D496" i="25"/>
  <c r="C496" i="25"/>
  <c r="G495" i="25"/>
  <c r="F495" i="25"/>
  <c r="E495" i="25"/>
  <c r="D495" i="25"/>
  <c r="C495" i="25"/>
  <c r="G494" i="25"/>
  <c r="F494" i="25"/>
  <c r="E494" i="25"/>
  <c r="D494" i="25"/>
  <c r="C494" i="25"/>
  <c r="G493" i="25"/>
  <c r="F493" i="25"/>
  <c r="E493" i="25"/>
  <c r="D493" i="25"/>
  <c r="C493" i="25"/>
  <c r="G492" i="25"/>
  <c r="F492" i="25"/>
  <c r="E492" i="25"/>
  <c r="D492" i="25"/>
  <c r="C492" i="25"/>
  <c r="G491" i="25"/>
  <c r="F491" i="25"/>
  <c r="E491" i="25"/>
  <c r="D491" i="25"/>
  <c r="C491" i="25"/>
  <c r="G490" i="25"/>
  <c r="F490" i="25"/>
  <c r="E490" i="25"/>
  <c r="D490" i="25"/>
  <c r="C490" i="25"/>
  <c r="G489" i="25"/>
  <c r="F489" i="25"/>
  <c r="E489" i="25"/>
  <c r="D489" i="25"/>
  <c r="C489" i="25"/>
  <c r="G488" i="25"/>
  <c r="F488" i="25"/>
  <c r="E488" i="25"/>
  <c r="D488" i="25"/>
  <c r="C488" i="25"/>
  <c r="G487" i="25"/>
  <c r="F487" i="25"/>
  <c r="E487" i="25"/>
  <c r="D487" i="25"/>
  <c r="C487" i="25"/>
  <c r="G486" i="25"/>
  <c r="F486" i="25"/>
  <c r="E486" i="25"/>
  <c r="D486" i="25"/>
  <c r="C486" i="25"/>
  <c r="G485" i="25"/>
  <c r="F485" i="25"/>
  <c r="E485" i="25"/>
  <c r="D485" i="25"/>
  <c r="C485" i="25"/>
  <c r="G484" i="25"/>
  <c r="F484" i="25"/>
  <c r="E484" i="25"/>
  <c r="D484" i="25"/>
  <c r="C484" i="25"/>
  <c r="G483" i="25"/>
  <c r="F483" i="25"/>
  <c r="E483" i="25"/>
  <c r="D483" i="25"/>
  <c r="C483" i="25"/>
  <c r="G482" i="25"/>
  <c r="F482" i="25"/>
  <c r="E482" i="25"/>
  <c r="D482" i="25"/>
  <c r="C482" i="25"/>
  <c r="G481" i="25"/>
  <c r="F481" i="25"/>
  <c r="E481" i="25"/>
  <c r="D481" i="25"/>
  <c r="C481" i="25"/>
  <c r="G480" i="25"/>
  <c r="F480" i="25"/>
  <c r="E480" i="25"/>
  <c r="D480" i="25"/>
  <c r="C480" i="25"/>
  <c r="G479" i="25"/>
  <c r="F479" i="25"/>
  <c r="E479" i="25"/>
  <c r="D479" i="25"/>
  <c r="C479" i="25"/>
  <c r="G478" i="25"/>
  <c r="F478" i="25"/>
  <c r="E478" i="25"/>
  <c r="D478" i="25"/>
  <c r="C478" i="25"/>
  <c r="G477" i="25"/>
  <c r="F477" i="25"/>
  <c r="E477" i="25"/>
  <c r="D477" i="25"/>
  <c r="C477" i="25"/>
  <c r="G476" i="25"/>
  <c r="F476" i="25"/>
  <c r="E476" i="25"/>
  <c r="D476" i="25"/>
  <c r="C476" i="25"/>
  <c r="G475" i="25"/>
  <c r="F475" i="25"/>
  <c r="E475" i="25"/>
  <c r="D475" i="25"/>
  <c r="C475" i="25"/>
  <c r="G474" i="25"/>
  <c r="F474" i="25"/>
  <c r="E474" i="25"/>
  <c r="D474" i="25"/>
  <c r="C474" i="25"/>
  <c r="G473" i="25"/>
  <c r="F473" i="25"/>
  <c r="E473" i="25"/>
  <c r="D473" i="25"/>
  <c r="C473" i="25"/>
  <c r="G472" i="25"/>
  <c r="F472" i="25"/>
  <c r="E472" i="25"/>
  <c r="D472" i="25"/>
  <c r="C472" i="25"/>
  <c r="G471" i="25"/>
  <c r="F471" i="25"/>
  <c r="E471" i="25"/>
  <c r="D471" i="25"/>
  <c r="C471" i="25"/>
  <c r="G470" i="25"/>
  <c r="F470" i="25"/>
  <c r="E470" i="25"/>
  <c r="D470" i="25"/>
  <c r="C470" i="25"/>
  <c r="G469" i="25"/>
  <c r="F469" i="25"/>
  <c r="E469" i="25"/>
  <c r="D469" i="25"/>
  <c r="C469" i="25"/>
  <c r="G468" i="25"/>
  <c r="F468" i="25"/>
  <c r="E468" i="25"/>
  <c r="D468" i="25"/>
  <c r="C468" i="25"/>
  <c r="G467" i="25"/>
  <c r="F467" i="25"/>
  <c r="E467" i="25"/>
  <c r="D467" i="25"/>
  <c r="C467" i="25"/>
  <c r="G466" i="25"/>
  <c r="F466" i="25"/>
  <c r="E466" i="25"/>
  <c r="D466" i="25"/>
  <c r="C466" i="25"/>
  <c r="G465" i="25"/>
  <c r="F465" i="25"/>
  <c r="E465" i="25"/>
  <c r="D465" i="25"/>
  <c r="C465" i="25"/>
  <c r="G464" i="25"/>
  <c r="F464" i="25"/>
  <c r="E464" i="25"/>
  <c r="D464" i="25"/>
  <c r="C464" i="25"/>
  <c r="G463" i="25"/>
  <c r="F463" i="25"/>
  <c r="E463" i="25"/>
  <c r="D463" i="25"/>
  <c r="C463" i="25"/>
  <c r="G462" i="25"/>
  <c r="F462" i="25"/>
  <c r="E462" i="25"/>
  <c r="D462" i="25"/>
  <c r="C462" i="25"/>
  <c r="G461" i="25"/>
  <c r="F461" i="25"/>
  <c r="E461" i="25"/>
  <c r="D461" i="25"/>
  <c r="C461" i="25"/>
  <c r="G460" i="25"/>
  <c r="F460" i="25"/>
  <c r="E460" i="25"/>
  <c r="D460" i="25"/>
  <c r="C460" i="25"/>
  <c r="G459" i="25"/>
  <c r="F459" i="25"/>
  <c r="E459" i="25"/>
  <c r="D459" i="25"/>
  <c r="C459" i="25"/>
  <c r="G458" i="25"/>
  <c r="F458" i="25"/>
  <c r="E458" i="25"/>
  <c r="D458" i="25"/>
  <c r="C458" i="25"/>
  <c r="G457" i="25"/>
  <c r="F457" i="25"/>
  <c r="E457" i="25"/>
  <c r="D457" i="25"/>
  <c r="C457" i="25"/>
  <c r="G456" i="25"/>
  <c r="F456" i="25"/>
  <c r="E456" i="25"/>
  <c r="D456" i="25"/>
  <c r="C456" i="25"/>
  <c r="G455" i="25"/>
  <c r="F455" i="25"/>
  <c r="E455" i="25"/>
  <c r="D455" i="25"/>
  <c r="C455" i="25"/>
  <c r="G454" i="25"/>
  <c r="F454" i="25"/>
  <c r="E454" i="25"/>
  <c r="D454" i="25"/>
  <c r="C454" i="25"/>
  <c r="G453" i="25"/>
  <c r="F453" i="25"/>
  <c r="E453" i="25"/>
  <c r="D453" i="25"/>
  <c r="C453" i="25"/>
  <c r="G452" i="25"/>
  <c r="F452" i="25"/>
  <c r="E452" i="25"/>
  <c r="D452" i="25"/>
  <c r="C452" i="25"/>
  <c r="G451" i="25"/>
  <c r="F451" i="25"/>
  <c r="E451" i="25"/>
  <c r="D451" i="25"/>
  <c r="C451" i="25"/>
  <c r="G450" i="25"/>
  <c r="F450" i="25"/>
  <c r="E450" i="25"/>
  <c r="D450" i="25"/>
  <c r="C450" i="25"/>
  <c r="G449" i="25"/>
  <c r="F449" i="25"/>
  <c r="E449" i="25"/>
  <c r="D449" i="25"/>
  <c r="C449" i="25"/>
  <c r="G448" i="25"/>
  <c r="F448" i="25"/>
  <c r="E448" i="25"/>
  <c r="D448" i="25"/>
  <c r="C448" i="25"/>
  <c r="G447" i="25"/>
  <c r="F447" i="25"/>
  <c r="E447" i="25"/>
  <c r="D447" i="25"/>
  <c r="C447" i="25"/>
  <c r="G446" i="25"/>
  <c r="F446" i="25"/>
  <c r="E446" i="25"/>
  <c r="D446" i="25"/>
  <c r="C446" i="25"/>
  <c r="G445" i="25"/>
  <c r="F445" i="25"/>
  <c r="E445" i="25"/>
  <c r="D445" i="25"/>
  <c r="C445" i="25"/>
  <c r="G444" i="25"/>
  <c r="F444" i="25"/>
  <c r="E444" i="25"/>
  <c r="D444" i="25"/>
  <c r="C444" i="25"/>
  <c r="G443" i="25"/>
  <c r="F443" i="25"/>
  <c r="E443" i="25"/>
  <c r="D443" i="25"/>
  <c r="C443" i="25"/>
  <c r="G442" i="25"/>
  <c r="F442" i="25"/>
  <c r="E442" i="25"/>
  <c r="D442" i="25"/>
  <c r="C442" i="25"/>
  <c r="G441" i="25"/>
  <c r="F441" i="25"/>
  <c r="E441" i="25"/>
  <c r="D441" i="25"/>
  <c r="C441" i="25"/>
  <c r="G440" i="25"/>
  <c r="F440" i="25"/>
  <c r="E440" i="25"/>
  <c r="D440" i="25"/>
  <c r="C440" i="25"/>
  <c r="G439" i="25"/>
  <c r="F439" i="25"/>
  <c r="E439" i="25"/>
  <c r="D439" i="25"/>
  <c r="C439" i="25"/>
  <c r="G438" i="25"/>
  <c r="F438" i="25"/>
  <c r="E438" i="25"/>
  <c r="D438" i="25"/>
  <c r="C438" i="25"/>
  <c r="G437" i="25"/>
  <c r="F437" i="25"/>
  <c r="E437" i="25"/>
  <c r="D437" i="25"/>
  <c r="C437" i="25"/>
  <c r="G436" i="25"/>
  <c r="F436" i="25"/>
  <c r="E436" i="25"/>
  <c r="D436" i="25"/>
  <c r="C436" i="25"/>
  <c r="G435" i="25"/>
  <c r="F435" i="25"/>
  <c r="E435" i="25"/>
  <c r="D435" i="25"/>
  <c r="C435" i="25"/>
  <c r="G434" i="25"/>
  <c r="F434" i="25"/>
  <c r="E434" i="25"/>
  <c r="D434" i="25"/>
  <c r="C434" i="25"/>
  <c r="G433" i="25"/>
  <c r="F433" i="25"/>
  <c r="E433" i="25"/>
  <c r="D433" i="25"/>
  <c r="C433" i="25"/>
  <c r="G432" i="25"/>
  <c r="F432" i="25"/>
  <c r="E432" i="25"/>
  <c r="D432" i="25"/>
  <c r="C432" i="25"/>
  <c r="G431" i="25"/>
  <c r="F431" i="25"/>
  <c r="E431" i="25"/>
  <c r="D431" i="25"/>
  <c r="C431" i="25"/>
  <c r="G430" i="25"/>
  <c r="F430" i="25"/>
  <c r="E430" i="25"/>
  <c r="D430" i="25"/>
  <c r="C430" i="25"/>
  <c r="G429" i="25"/>
  <c r="F429" i="25"/>
  <c r="E429" i="25"/>
  <c r="D429" i="25"/>
  <c r="C429" i="25"/>
  <c r="G428" i="25"/>
  <c r="F428" i="25"/>
  <c r="E428" i="25"/>
  <c r="D428" i="25"/>
  <c r="C428" i="25"/>
  <c r="G427" i="25"/>
  <c r="F427" i="25"/>
  <c r="E427" i="25"/>
  <c r="D427" i="25"/>
  <c r="C427" i="25"/>
  <c r="G426" i="25"/>
  <c r="F426" i="25"/>
  <c r="E426" i="25"/>
  <c r="D426" i="25"/>
  <c r="C426" i="25"/>
  <c r="G425" i="25"/>
  <c r="F425" i="25"/>
  <c r="E425" i="25"/>
  <c r="D425" i="25"/>
  <c r="C425" i="25"/>
  <c r="G424" i="25"/>
  <c r="F424" i="25"/>
  <c r="E424" i="25"/>
  <c r="D424" i="25"/>
  <c r="C424" i="25"/>
  <c r="G423" i="25"/>
  <c r="F423" i="25"/>
  <c r="E423" i="25"/>
  <c r="D423" i="25"/>
  <c r="C423" i="25"/>
  <c r="G422" i="25"/>
  <c r="F422" i="25"/>
  <c r="E422" i="25"/>
  <c r="D422" i="25"/>
  <c r="C422" i="25"/>
  <c r="G421" i="25"/>
  <c r="F421" i="25"/>
  <c r="E421" i="25"/>
  <c r="D421" i="25"/>
  <c r="C421" i="25"/>
  <c r="G420" i="25"/>
  <c r="F420" i="25"/>
  <c r="E420" i="25"/>
  <c r="D420" i="25"/>
  <c r="C420" i="25"/>
  <c r="G419" i="25"/>
  <c r="F419" i="25"/>
  <c r="E419" i="25"/>
  <c r="D419" i="25"/>
  <c r="C419" i="25"/>
  <c r="G418" i="25"/>
  <c r="F418" i="25"/>
  <c r="E418" i="25"/>
  <c r="D418" i="25"/>
  <c r="C418" i="25"/>
  <c r="G417" i="25"/>
  <c r="F417" i="25"/>
  <c r="E417" i="25"/>
  <c r="D417" i="25"/>
  <c r="C417" i="25"/>
  <c r="G416" i="25"/>
  <c r="F416" i="25"/>
  <c r="E416" i="25"/>
  <c r="D416" i="25"/>
  <c r="C416" i="25"/>
  <c r="G415" i="25"/>
  <c r="F415" i="25"/>
  <c r="E415" i="25"/>
  <c r="D415" i="25"/>
  <c r="C415" i="25"/>
  <c r="G414" i="25"/>
  <c r="F414" i="25"/>
  <c r="E414" i="25"/>
  <c r="D414" i="25"/>
  <c r="C414" i="25"/>
  <c r="G413" i="25"/>
  <c r="F413" i="25"/>
  <c r="E413" i="25"/>
  <c r="D413" i="25"/>
  <c r="C413" i="25"/>
  <c r="G412" i="25"/>
  <c r="F412" i="25"/>
  <c r="E412" i="25"/>
  <c r="D412" i="25"/>
  <c r="C412" i="25"/>
  <c r="G411" i="25"/>
  <c r="F411" i="25"/>
  <c r="E411" i="25"/>
  <c r="D411" i="25"/>
  <c r="C411" i="25"/>
  <c r="G410" i="25"/>
  <c r="F410" i="25"/>
  <c r="E410" i="25"/>
  <c r="D410" i="25"/>
  <c r="C410" i="25"/>
  <c r="G409" i="25"/>
  <c r="F409" i="25"/>
  <c r="E409" i="25"/>
  <c r="D409" i="25"/>
  <c r="C409" i="25"/>
  <c r="G408" i="25"/>
  <c r="F408" i="25"/>
  <c r="E408" i="25"/>
  <c r="D408" i="25"/>
  <c r="C408" i="25"/>
  <c r="G407" i="25"/>
  <c r="F407" i="25"/>
  <c r="E407" i="25"/>
  <c r="D407" i="25"/>
  <c r="C407" i="25"/>
  <c r="G406" i="25"/>
  <c r="F406" i="25"/>
  <c r="E406" i="25"/>
  <c r="D406" i="25"/>
  <c r="C406" i="25"/>
  <c r="G405" i="25"/>
  <c r="F405" i="25"/>
  <c r="E405" i="25"/>
  <c r="D405" i="25"/>
  <c r="C405" i="25"/>
  <c r="G404" i="25"/>
  <c r="F404" i="25"/>
  <c r="E404" i="25"/>
  <c r="D404" i="25"/>
  <c r="C404" i="25"/>
  <c r="G403" i="25"/>
  <c r="F403" i="25"/>
  <c r="E403" i="25"/>
  <c r="D403" i="25"/>
  <c r="C403" i="25"/>
  <c r="G402" i="25"/>
  <c r="F402" i="25"/>
  <c r="E402" i="25"/>
  <c r="D402" i="25"/>
  <c r="C402" i="25"/>
  <c r="G401" i="25"/>
  <c r="F401" i="25"/>
  <c r="E401" i="25"/>
  <c r="D401" i="25"/>
  <c r="C401" i="25"/>
  <c r="G400" i="25"/>
  <c r="F400" i="25"/>
  <c r="E400" i="25"/>
  <c r="D400" i="25"/>
  <c r="C400" i="25"/>
  <c r="G399" i="25"/>
  <c r="F399" i="25"/>
  <c r="E399" i="25"/>
  <c r="D399" i="25"/>
  <c r="C399" i="25"/>
  <c r="G398" i="25"/>
  <c r="F398" i="25"/>
  <c r="E398" i="25"/>
  <c r="D398" i="25"/>
  <c r="C398" i="25"/>
  <c r="G397" i="25"/>
  <c r="F397" i="25"/>
  <c r="E397" i="25"/>
  <c r="D397" i="25"/>
  <c r="C397" i="25"/>
  <c r="G396" i="25"/>
  <c r="F396" i="25"/>
  <c r="E396" i="25"/>
  <c r="D396" i="25"/>
  <c r="C396" i="25"/>
  <c r="G395" i="25"/>
  <c r="F395" i="25"/>
  <c r="E395" i="25"/>
  <c r="D395" i="25"/>
  <c r="C395" i="25"/>
  <c r="G394" i="25"/>
  <c r="F394" i="25"/>
  <c r="E394" i="25"/>
  <c r="D394" i="25"/>
  <c r="C394" i="25"/>
  <c r="G393" i="25"/>
  <c r="F393" i="25"/>
  <c r="E393" i="25"/>
  <c r="D393" i="25"/>
  <c r="C393" i="25"/>
  <c r="G392" i="25"/>
  <c r="F392" i="25"/>
  <c r="E392" i="25"/>
  <c r="D392" i="25"/>
  <c r="C392" i="25"/>
  <c r="G391" i="25"/>
  <c r="F391" i="25"/>
  <c r="E391" i="25"/>
  <c r="D391" i="25"/>
  <c r="C391" i="25"/>
  <c r="G390" i="25"/>
  <c r="F390" i="25"/>
  <c r="E390" i="25"/>
  <c r="D390" i="25"/>
  <c r="C390" i="25"/>
  <c r="G389" i="25"/>
  <c r="F389" i="25"/>
  <c r="E389" i="25"/>
  <c r="D389" i="25"/>
  <c r="C389" i="25"/>
  <c r="G388" i="25"/>
  <c r="F388" i="25"/>
  <c r="E388" i="25"/>
  <c r="D388" i="25"/>
  <c r="C388" i="25"/>
  <c r="G387" i="25"/>
  <c r="F387" i="25"/>
  <c r="E387" i="25"/>
  <c r="D387" i="25"/>
  <c r="C387" i="25"/>
  <c r="G386" i="25"/>
  <c r="F386" i="25"/>
  <c r="E386" i="25"/>
  <c r="D386" i="25"/>
  <c r="C386" i="25"/>
  <c r="G385" i="25"/>
  <c r="F385" i="25"/>
  <c r="E385" i="25"/>
  <c r="D385" i="25"/>
  <c r="C385" i="25"/>
  <c r="G384" i="25"/>
  <c r="F384" i="25"/>
  <c r="E384" i="25"/>
  <c r="D384" i="25"/>
  <c r="C384" i="25"/>
  <c r="G383" i="25"/>
  <c r="F383" i="25"/>
  <c r="E383" i="25"/>
  <c r="D383" i="25"/>
  <c r="C383" i="25"/>
  <c r="G382" i="25"/>
  <c r="F382" i="25"/>
  <c r="E382" i="25"/>
  <c r="D382" i="25"/>
  <c r="C382" i="25"/>
  <c r="G381" i="25"/>
  <c r="F381" i="25"/>
  <c r="E381" i="25"/>
  <c r="D381" i="25"/>
  <c r="C381" i="25"/>
  <c r="G380" i="25"/>
  <c r="F380" i="25"/>
  <c r="E380" i="25"/>
  <c r="D380" i="25"/>
  <c r="C380" i="25"/>
  <c r="G379" i="25"/>
  <c r="F379" i="25"/>
  <c r="E379" i="25"/>
  <c r="D379" i="25"/>
  <c r="C379" i="25"/>
  <c r="G378" i="25"/>
  <c r="F378" i="25"/>
  <c r="E378" i="25"/>
  <c r="D378" i="25"/>
  <c r="C378" i="25"/>
  <c r="G377" i="25"/>
  <c r="F377" i="25"/>
  <c r="E377" i="25"/>
  <c r="D377" i="25"/>
  <c r="C377" i="25"/>
  <c r="G376" i="25"/>
  <c r="F376" i="25"/>
  <c r="E376" i="25"/>
  <c r="D376" i="25"/>
  <c r="C376" i="25"/>
  <c r="G375" i="25"/>
  <c r="F375" i="25"/>
  <c r="E375" i="25"/>
  <c r="D375" i="25"/>
  <c r="C375" i="25"/>
  <c r="G374" i="25"/>
  <c r="F374" i="25"/>
  <c r="E374" i="25"/>
  <c r="D374" i="25"/>
  <c r="C374" i="25"/>
  <c r="G373" i="25"/>
  <c r="F373" i="25"/>
  <c r="E373" i="25"/>
  <c r="D373" i="25"/>
  <c r="C373" i="25"/>
  <c r="G372" i="25"/>
  <c r="F372" i="25"/>
  <c r="E372" i="25"/>
  <c r="D372" i="25"/>
  <c r="C372" i="25"/>
  <c r="G371" i="25"/>
  <c r="F371" i="25"/>
  <c r="E371" i="25"/>
  <c r="D371" i="25"/>
  <c r="C371" i="25"/>
  <c r="G370" i="25"/>
  <c r="F370" i="25"/>
  <c r="E370" i="25"/>
  <c r="D370" i="25"/>
  <c r="C370" i="25"/>
  <c r="G369" i="25"/>
  <c r="F369" i="25"/>
  <c r="E369" i="25"/>
  <c r="D369" i="25"/>
  <c r="C369" i="25"/>
  <c r="G368" i="25"/>
  <c r="F368" i="25"/>
  <c r="E368" i="25"/>
  <c r="D368" i="25"/>
  <c r="C368" i="25"/>
  <c r="G367" i="25"/>
  <c r="F367" i="25"/>
  <c r="E367" i="25"/>
  <c r="D367" i="25"/>
  <c r="C367" i="25"/>
  <c r="G366" i="25"/>
  <c r="F366" i="25"/>
  <c r="E366" i="25"/>
  <c r="D366" i="25"/>
  <c r="C366" i="25"/>
  <c r="G365" i="25"/>
  <c r="F365" i="25"/>
  <c r="E365" i="25"/>
  <c r="D365" i="25"/>
  <c r="C365" i="25"/>
  <c r="G364" i="25"/>
  <c r="F364" i="25"/>
  <c r="E364" i="25"/>
  <c r="D364" i="25"/>
  <c r="C364" i="25"/>
  <c r="G363" i="25"/>
  <c r="F363" i="25"/>
  <c r="E363" i="25"/>
  <c r="D363" i="25"/>
  <c r="C363" i="25"/>
  <c r="G362" i="25"/>
  <c r="F362" i="25"/>
  <c r="E362" i="25"/>
  <c r="D362" i="25"/>
  <c r="C362" i="25"/>
  <c r="G361" i="25"/>
  <c r="F361" i="25"/>
  <c r="E361" i="25"/>
  <c r="D361" i="25"/>
  <c r="C361" i="25"/>
  <c r="G360" i="25"/>
  <c r="F360" i="25"/>
  <c r="E360" i="25"/>
  <c r="D360" i="25"/>
  <c r="C360" i="25"/>
  <c r="G359" i="25"/>
  <c r="F359" i="25"/>
  <c r="E359" i="25"/>
  <c r="D359" i="25"/>
  <c r="C359" i="25"/>
  <c r="G358" i="25"/>
  <c r="F358" i="25"/>
  <c r="E358" i="25"/>
  <c r="D358" i="25"/>
  <c r="C358" i="25"/>
  <c r="G357" i="25"/>
  <c r="F357" i="25"/>
  <c r="E357" i="25"/>
  <c r="D357" i="25"/>
  <c r="C357" i="25"/>
  <c r="G356" i="25"/>
  <c r="F356" i="25"/>
  <c r="E356" i="25"/>
  <c r="D356" i="25"/>
  <c r="C356" i="25"/>
  <c r="G355" i="25"/>
  <c r="F355" i="25"/>
  <c r="E355" i="25"/>
  <c r="D355" i="25"/>
  <c r="C355" i="25"/>
  <c r="G354" i="25"/>
  <c r="F354" i="25"/>
  <c r="E354" i="25"/>
  <c r="D354" i="25"/>
  <c r="C354" i="25"/>
  <c r="G353" i="25"/>
  <c r="F353" i="25"/>
  <c r="E353" i="25"/>
  <c r="D353" i="25"/>
  <c r="C353" i="25"/>
  <c r="G352" i="25"/>
  <c r="F352" i="25"/>
  <c r="E352" i="25"/>
  <c r="D352" i="25"/>
  <c r="C352" i="25"/>
  <c r="G351" i="25"/>
  <c r="F351" i="25"/>
  <c r="E351" i="25"/>
  <c r="D351" i="25"/>
  <c r="C351" i="25"/>
  <c r="G350" i="25"/>
  <c r="F350" i="25"/>
  <c r="E350" i="25"/>
  <c r="D350" i="25"/>
  <c r="C350" i="25"/>
  <c r="G349" i="25"/>
  <c r="F349" i="25"/>
  <c r="E349" i="25"/>
  <c r="D349" i="25"/>
  <c r="C349" i="25"/>
  <c r="G348" i="25"/>
  <c r="F348" i="25"/>
  <c r="E348" i="25"/>
  <c r="D348" i="25"/>
  <c r="C348" i="25"/>
  <c r="G347" i="25"/>
  <c r="F347" i="25"/>
  <c r="E347" i="25"/>
  <c r="D347" i="25"/>
  <c r="C347" i="25"/>
  <c r="G346" i="25"/>
  <c r="F346" i="25"/>
  <c r="E346" i="25"/>
  <c r="D346" i="25"/>
  <c r="C346" i="25"/>
  <c r="G345" i="25"/>
  <c r="F345" i="25"/>
  <c r="E345" i="25"/>
  <c r="D345" i="25"/>
  <c r="C345" i="25"/>
  <c r="G344" i="25"/>
  <c r="F344" i="25"/>
  <c r="E344" i="25"/>
  <c r="D344" i="25"/>
  <c r="C344" i="25"/>
  <c r="G343" i="25"/>
  <c r="F343" i="25"/>
  <c r="E343" i="25"/>
  <c r="D343" i="25"/>
  <c r="C343" i="25"/>
  <c r="G342" i="25"/>
  <c r="F342" i="25"/>
  <c r="E342" i="25"/>
  <c r="D342" i="25"/>
  <c r="C342" i="25"/>
  <c r="G341" i="25"/>
  <c r="F341" i="25"/>
  <c r="E341" i="25"/>
  <c r="D341" i="25"/>
  <c r="C341" i="25"/>
  <c r="G340" i="25"/>
  <c r="F340" i="25"/>
  <c r="E340" i="25"/>
  <c r="D340" i="25"/>
  <c r="C340" i="25"/>
  <c r="G339" i="25"/>
  <c r="F339" i="25"/>
  <c r="E339" i="25"/>
  <c r="D339" i="25"/>
  <c r="C339" i="25"/>
  <c r="G338" i="25"/>
  <c r="F338" i="25"/>
  <c r="E338" i="25"/>
  <c r="D338" i="25"/>
  <c r="C338" i="25"/>
  <c r="G337" i="25"/>
  <c r="F337" i="25"/>
  <c r="E337" i="25"/>
  <c r="D337" i="25"/>
  <c r="C337" i="25"/>
  <c r="G336" i="25"/>
  <c r="F336" i="25"/>
  <c r="E336" i="25"/>
  <c r="D336" i="25"/>
  <c r="C336" i="25"/>
  <c r="G335" i="25"/>
  <c r="F335" i="25"/>
  <c r="E335" i="25"/>
  <c r="D335" i="25"/>
  <c r="C335" i="25"/>
  <c r="G334" i="25"/>
  <c r="F334" i="25"/>
  <c r="E334" i="25"/>
  <c r="D334" i="25"/>
  <c r="C334" i="25"/>
  <c r="G333" i="25"/>
  <c r="F333" i="25"/>
  <c r="E333" i="25"/>
  <c r="D333" i="25"/>
  <c r="C333" i="25"/>
  <c r="G332" i="25"/>
  <c r="F332" i="25"/>
  <c r="E332" i="25"/>
  <c r="D332" i="25"/>
  <c r="C332" i="25"/>
  <c r="G331" i="25"/>
  <c r="F331" i="25"/>
  <c r="E331" i="25"/>
  <c r="D331" i="25"/>
  <c r="C331" i="25"/>
  <c r="G330" i="25"/>
  <c r="F330" i="25"/>
  <c r="E330" i="25"/>
  <c r="D330" i="25"/>
  <c r="C330" i="25"/>
  <c r="G329" i="25"/>
  <c r="F329" i="25"/>
  <c r="E329" i="25"/>
  <c r="D329" i="25"/>
  <c r="C329" i="25"/>
  <c r="G328" i="25"/>
  <c r="F328" i="25"/>
  <c r="E328" i="25"/>
  <c r="D328" i="25"/>
  <c r="C328" i="25"/>
  <c r="G327" i="25"/>
  <c r="F327" i="25"/>
  <c r="E327" i="25"/>
  <c r="D327" i="25"/>
  <c r="C327" i="25"/>
  <c r="G326" i="25"/>
  <c r="F326" i="25"/>
  <c r="E326" i="25"/>
  <c r="D326" i="25"/>
  <c r="C326" i="25"/>
  <c r="G325" i="25"/>
  <c r="F325" i="25"/>
  <c r="E325" i="25"/>
  <c r="D325" i="25"/>
  <c r="C325" i="25"/>
  <c r="G324" i="25"/>
  <c r="F324" i="25"/>
  <c r="E324" i="25"/>
  <c r="D324" i="25"/>
  <c r="C324" i="25"/>
  <c r="G323" i="25"/>
  <c r="F323" i="25"/>
  <c r="E323" i="25"/>
  <c r="D323" i="25"/>
  <c r="C323" i="25"/>
  <c r="G322" i="25"/>
  <c r="F322" i="25"/>
  <c r="E322" i="25"/>
  <c r="D322" i="25"/>
  <c r="C322" i="25"/>
  <c r="G321" i="25"/>
  <c r="F321" i="25"/>
  <c r="E321" i="25"/>
  <c r="D321" i="25"/>
  <c r="C321" i="25"/>
  <c r="G320" i="25"/>
  <c r="F320" i="25"/>
  <c r="E320" i="25"/>
  <c r="D320" i="25"/>
  <c r="C320" i="25"/>
  <c r="G319" i="25"/>
  <c r="F319" i="25"/>
  <c r="E319" i="25"/>
  <c r="D319" i="25"/>
  <c r="C319" i="25"/>
  <c r="G318" i="25"/>
  <c r="F318" i="25"/>
  <c r="E318" i="25"/>
  <c r="D318" i="25"/>
  <c r="C318" i="25"/>
  <c r="G317" i="25"/>
  <c r="F317" i="25"/>
  <c r="E317" i="25"/>
  <c r="D317" i="25"/>
  <c r="C317" i="25"/>
  <c r="G316" i="25"/>
  <c r="F316" i="25"/>
  <c r="E316" i="25"/>
  <c r="D316" i="25"/>
  <c r="C316" i="25"/>
  <c r="G315" i="25"/>
  <c r="F315" i="25"/>
  <c r="E315" i="25"/>
  <c r="D315" i="25"/>
  <c r="C315" i="25"/>
  <c r="G314" i="25"/>
  <c r="F314" i="25"/>
  <c r="E314" i="25"/>
  <c r="D314" i="25"/>
  <c r="C314" i="25"/>
  <c r="G313" i="25"/>
  <c r="F313" i="25"/>
  <c r="E313" i="25"/>
  <c r="D313" i="25"/>
  <c r="C313" i="25"/>
  <c r="G312" i="25"/>
  <c r="F312" i="25"/>
  <c r="E312" i="25"/>
  <c r="D312" i="25"/>
  <c r="C312" i="25"/>
  <c r="G311" i="25"/>
  <c r="F311" i="25"/>
  <c r="E311" i="25"/>
  <c r="D311" i="25"/>
  <c r="C311" i="25"/>
  <c r="G310" i="25"/>
  <c r="F310" i="25"/>
  <c r="E310" i="25"/>
  <c r="D310" i="25"/>
  <c r="C310" i="25"/>
  <c r="G309" i="25"/>
  <c r="F309" i="25"/>
  <c r="E309" i="25"/>
  <c r="D309" i="25"/>
  <c r="C309" i="25"/>
  <c r="G308" i="25"/>
  <c r="F308" i="25"/>
  <c r="E308" i="25"/>
  <c r="D308" i="25"/>
  <c r="C308" i="25"/>
  <c r="G307" i="25"/>
  <c r="F307" i="25"/>
  <c r="E307" i="25"/>
  <c r="D307" i="25"/>
  <c r="C307" i="25"/>
  <c r="G306" i="25"/>
  <c r="F306" i="25"/>
  <c r="E306" i="25"/>
  <c r="D306" i="25"/>
  <c r="C306" i="25"/>
  <c r="G305" i="25"/>
  <c r="F305" i="25"/>
  <c r="E305" i="25"/>
  <c r="D305" i="25"/>
  <c r="C305" i="25"/>
  <c r="G304" i="25"/>
  <c r="F304" i="25"/>
  <c r="E304" i="25"/>
  <c r="D304" i="25"/>
  <c r="C304" i="25"/>
  <c r="G303" i="25"/>
  <c r="F303" i="25"/>
  <c r="E303" i="25"/>
  <c r="D303" i="25"/>
  <c r="C303" i="25"/>
  <c r="G302" i="25"/>
  <c r="F302" i="25"/>
  <c r="E302" i="25"/>
  <c r="D302" i="25"/>
  <c r="C302" i="25"/>
  <c r="G301" i="25"/>
  <c r="F301" i="25"/>
  <c r="E301" i="25"/>
  <c r="D301" i="25"/>
  <c r="C301" i="25"/>
  <c r="G300" i="25"/>
  <c r="F300" i="25"/>
  <c r="E300" i="25"/>
  <c r="D300" i="25"/>
  <c r="C300" i="25"/>
  <c r="G299" i="25"/>
  <c r="F299" i="25"/>
  <c r="E299" i="25"/>
  <c r="D299" i="25"/>
  <c r="C299" i="25"/>
  <c r="G298" i="25"/>
  <c r="F298" i="25"/>
  <c r="E298" i="25"/>
  <c r="D298" i="25"/>
  <c r="C298" i="25"/>
  <c r="G297" i="25"/>
  <c r="F297" i="25"/>
  <c r="E297" i="25"/>
  <c r="D297" i="25"/>
  <c r="C297" i="25"/>
  <c r="G296" i="25"/>
  <c r="F296" i="25"/>
  <c r="E296" i="25"/>
  <c r="D296" i="25"/>
  <c r="C296" i="25"/>
  <c r="G295" i="25"/>
  <c r="F295" i="25"/>
  <c r="E295" i="25"/>
  <c r="D295" i="25"/>
  <c r="C295" i="25"/>
  <c r="G294" i="25"/>
  <c r="F294" i="25"/>
  <c r="E294" i="25"/>
  <c r="D294" i="25"/>
  <c r="C294" i="25"/>
  <c r="G293" i="25"/>
  <c r="F293" i="25"/>
  <c r="E293" i="25"/>
  <c r="D293" i="25"/>
  <c r="C293" i="25"/>
  <c r="G292" i="25"/>
  <c r="F292" i="25"/>
  <c r="E292" i="25"/>
  <c r="D292" i="25"/>
  <c r="C292" i="25"/>
  <c r="G291" i="25"/>
  <c r="F291" i="25"/>
  <c r="E291" i="25"/>
  <c r="D291" i="25"/>
  <c r="C291" i="25"/>
  <c r="G290" i="25"/>
  <c r="F290" i="25"/>
  <c r="E290" i="25"/>
  <c r="D290" i="25"/>
  <c r="C290" i="25"/>
  <c r="G289" i="25"/>
  <c r="F289" i="25"/>
  <c r="E289" i="25"/>
  <c r="D289" i="25"/>
  <c r="C289" i="25"/>
  <c r="G288" i="25"/>
  <c r="F288" i="25"/>
  <c r="E288" i="25"/>
  <c r="D288" i="25"/>
  <c r="C288" i="25"/>
  <c r="G287" i="25"/>
  <c r="F287" i="25"/>
  <c r="E287" i="25"/>
  <c r="D287" i="25"/>
  <c r="C287" i="25"/>
  <c r="G286" i="25"/>
  <c r="F286" i="25"/>
  <c r="E286" i="25"/>
  <c r="D286" i="25"/>
  <c r="C286" i="25"/>
  <c r="G285" i="25"/>
  <c r="F285" i="25"/>
  <c r="E285" i="25"/>
  <c r="D285" i="25"/>
  <c r="C285" i="25"/>
  <c r="G284" i="25"/>
  <c r="F284" i="25"/>
  <c r="E284" i="25"/>
  <c r="D284" i="25"/>
  <c r="C284" i="25"/>
  <c r="G283" i="25"/>
  <c r="F283" i="25"/>
  <c r="E283" i="25"/>
  <c r="D283" i="25"/>
  <c r="C283" i="25"/>
  <c r="G282" i="25"/>
  <c r="F282" i="25"/>
  <c r="E282" i="25"/>
  <c r="D282" i="25"/>
  <c r="C282" i="25"/>
  <c r="G281" i="25"/>
  <c r="F281" i="25"/>
  <c r="E281" i="25"/>
  <c r="D281" i="25"/>
  <c r="C281" i="25"/>
  <c r="G280" i="25"/>
  <c r="F280" i="25"/>
  <c r="E280" i="25"/>
  <c r="D280" i="25"/>
  <c r="C280" i="25"/>
  <c r="G279" i="25"/>
  <c r="F279" i="25"/>
  <c r="E279" i="25"/>
  <c r="D279" i="25"/>
  <c r="C279" i="25"/>
  <c r="G278" i="25"/>
  <c r="F278" i="25"/>
  <c r="E278" i="25"/>
  <c r="D278" i="25"/>
  <c r="C278" i="25"/>
  <c r="G277" i="25"/>
  <c r="F277" i="25"/>
  <c r="E277" i="25"/>
  <c r="D277" i="25"/>
  <c r="C277" i="25"/>
  <c r="G276" i="25"/>
  <c r="F276" i="25"/>
  <c r="E276" i="25"/>
  <c r="D276" i="25"/>
  <c r="C276" i="25"/>
  <c r="G275" i="25"/>
  <c r="F275" i="25"/>
  <c r="E275" i="25"/>
  <c r="D275" i="25"/>
  <c r="C275" i="25"/>
  <c r="G274" i="25"/>
  <c r="F274" i="25"/>
  <c r="E274" i="25"/>
  <c r="D274" i="25"/>
  <c r="C274" i="25"/>
  <c r="G273" i="25"/>
  <c r="F273" i="25"/>
  <c r="E273" i="25"/>
  <c r="D273" i="25"/>
  <c r="C273" i="25"/>
  <c r="G272" i="25"/>
  <c r="F272" i="25"/>
  <c r="E272" i="25"/>
  <c r="D272" i="25"/>
  <c r="C272" i="25"/>
  <c r="G271" i="25"/>
  <c r="F271" i="25"/>
  <c r="E271" i="25"/>
  <c r="D271" i="25"/>
  <c r="C271" i="25"/>
  <c r="G270" i="25"/>
  <c r="F270" i="25"/>
  <c r="E270" i="25"/>
  <c r="D270" i="25"/>
  <c r="C270" i="25"/>
  <c r="G269" i="25"/>
  <c r="F269" i="25"/>
  <c r="E269" i="25"/>
  <c r="D269" i="25"/>
  <c r="C269" i="25"/>
  <c r="G268" i="25"/>
  <c r="F268" i="25"/>
  <c r="E268" i="25"/>
  <c r="D268" i="25"/>
  <c r="C268" i="25"/>
  <c r="G267" i="25"/>
  <c r="F267" i="25"/>
  <c r="E267" i="25"/>
  <c r="D267" i="25"/>
  <c r="C267" i="25"/>
  <c r="G266" i="25"/>
  <c r="F266" i="25"/>
  <c r="E266" i="25"/>
  <c r="D266" i="25"/>
  <c r="C266" i="25"/>
  <c r="G265" i="25"/>
  <c r="F265" i="25"/>
  <c r="E265" i="25"/>
  <c r="D265" i="25"/>
  <c r="C265" i="25"/>
  <c r="G264" i="25"/>
  <c r="F264" i="25"/>
  <c r="E264" i="25"/>
  <c r="D264" i="25"/>
  <c r="C264" i="25"/>
  <c r="G263" i="25"/>
  <c r="F263" i="25"/>
  <c r="E263" i="25"/>
  <c r="D263" i="25"/>
  <c r="C263" i="25"/>
  <c r="G262" i="25"/>
  <c r="F262" i="25"/>
  <c r="E262" i="25"/>
  <c r="D262" i="25"/>
  <c r="C262" i="25"/>
  <c r="G261" i="25"/>
  <c r="F261" i="25"/>
  <c r="E261" i="25"/>
  <c r="D261" i="25"/>
  <c r="C261" i="25"/>
  <c r="G260" i="25"/>
  <c r="F260" i="25"/>
  <c r="E260" i="25"/>
  <c r="D260" i="25"/>
  <c r="C260" i="25"/>
  <c r="G259" i="25"/>
  <c r="F259" i="25"/>
  <c r="E259" i="25"/>
  <c r="D259" i="25"/>
  <c r="C259" i="25"/>
  <c r="G258" i="25"/>
  <c r="F258" i="25"/>
  <c r="E258" i="25"/>
  <c r="D258" i="25"/>
  <c r="C258" i="25"/>
  <c r="G257" i="25"/>
  <c r="F257" i="25"/>
  <c r="E257" i="25"/>
  <c r="D257" i="25"/>
  <c r="C257" i="25"/>
  <c r="G256" i="25"/>
  <c r="F256" i="25"/>
  <c r="E256" i="25"/>
  <c r="D256" i="25"/>
  <c r="C256" i="25"/>
  <c r="G255" i="25"/>
  <c r="F255" i="25"/>
  <c r="E255" i="25"/>
  <c r="D255" i="25"/>
  <c r="C255" i="25"/>
  <c r="G254" i="25"/>
  <c r="F254" i="25"/>
  <c r="E254" i="25"/>
  <c r="D254" i="25"/>
  <c r="C254" i="25"/>
  <c r="G253" i="25"/>
  <c r="F253" i="25"/>
  <c r="E253" i="25"/>
  <c r="D253" i="25"/>
  <c r="C253" i="25"/>
  <c r="G252" i="25"/>
  <c r="F252" i="25"/>
  <c r="E252" i="25"/>
  <c r="D252" i="25"/>
  <c r="C252" i="25"/>
  <c r="G251" i="25"/>
  <c r="F251" i="25"/>
  <c r="E251" i="25"/>
  <c r="D251" i="25"/>
  <c r="C251" i="25"/>
  <c r="G250" i="25"/>
  <c r="F250" i="25"/>
  <c r="E250" i="25"/>
  <c r="D250" i="25"/>
  <c r="C250" i="25"/>
  <c r="G249" i="25"/>
  <c r="F249" i="25"/>
  <c r="E249" i="25"/>
  <c r="D249" i="25"/>
  <c r="C249" i="25"/>
  <c r="G248" i="25"/>
  <c r="F248" i="25"/>
  <c r="E248" i="25"/>
  <c r="D248" i="25"/>
  <c r="C248" i="25"/>
  <c r="G247" i="25"/>
  <c r="F247" i="25"/>
  <c r="E247" i="25"/>
  <c r="D247" i="25"/>
  <c r="C247" i="25"/>
  <c r="G246" i="25"/>
  <c r="F246" i="25"/>
  <c r="E246" i="25"/>
  <c r="D246" i="25"/>
  <c r="C246" i="25"/>
  <c r="G245" i="25"/>
  <c r="F245" i="25"/>
  <c r="E245" i="25"/>
  <c r="D245" i="25"/>
  <c r="C245" i="25"/>
  <c r="G244" i="25"/>
  <c r="F244" i="25"/>
  <c r="E244" i="25"/>
  <c r="D244" i="25"/>
  <c r="C244" i="25"/>
  <c r="G243" i="25"/>
  <c r="F243" i="25"/>
  <c r="E243" i="25"/>
  <c r="D243" i="25"/>
  <c r="C243" i="25"/>
  <c r="G242" i="25"/>
  <c r="F242" i="25"/>
  <c r="E242" i="25"/>
  <c r="D242" i="25"/>
  <c r="C242" i="25"/>
  <c r="G241" i="25"/>
  <c r="F241" i="25"/>
  <c r="E241" i="25"/>
  <c r="D241" i="25"/>
  <c r="C241" i="25"/>
  <c r="G240" i="25"/>
  <c r="F240" i="25"/>
  <c r="E240" i="25"/>
  <c r="D240" i="25"/>
  <c r="C240" i="25"/>
  <c r="G239" i="25"/>
  <c r="F239" i="25"/>
  <c r="E239" i="25"/>
  <c r="D239" i="25"/>
  <c r="C239" i="25"/>
  <c r="G238" i="25"/>
  <c r="F238" i="25"/>
  <c r="E238" i="25"/>
  <c r="D238" i="25"/>
  <c r="C238" i="25"/>
  <c r="G237" i="25"/>
  <c r="F237" i="25"/>
  <c r="E237" i="25"/>
  <c r="D237" i="25"/>
  <c r="C237" i="25"/>
  <c r="G236" i="25"/>
  <c r="F236" i="25"/>
  <c r="E236" i="25"/>
  <c r="D236" i="25"/>
  <c r="C236" i="25"/>
  <c r="G235" i="25"/>
  <c r="F235" i="25"/>
  <c r="E235" i="25"/>
  <c r="D235" i="25"/>
  <c r="C235" i="25"/>
  <c r="G234" i="25"/>
  <c r="F234" i="25"/>
  <c r="E234" i="25"/>
  <c r="D234" i="25"/>
  <c r="C234" i="25"/>
  <c r="G233" i="25"/>
  <c r="F233" i="25"/>
  <c r="E233" i="25"/>
  <c r="D233" i="25"/>
  <c r="C233" i="25"/>
  <c r="G232" i="25"/>
  <c r="F232" i="25"/>
  <c r="E232" i="25"/>
  <c r="D232" i="25"/>
  <c r="C232" i="25"/>
  <c r="G231" i="25"/>
  <c r="F231" i="25"/>
  <c r="E231" i="25"/>
  <c r="D231" i="25"/>
  <c r="C231" i="25"/>
  <c r="G230" i="25"/>
  <c r="F230" i="25"/>
  <c r="E230" i="25"/>
  <c r="D230" i="25"/>
  <c r="C230" i="25"/>
  <c r="G229" i="25"/>
  <c r="F229" i="25"/>
  <c r="E229" i="25"/>
  <c r="D229" i="25"/>
  <c r="C229" i="25"/>
  <c r="G228" i="25"/>
  <c r="F228" i="25"/>
  <c r="E228" i="25"/>
  <c r="D228" i="25"/>
  <c r="C228" i="25"/>
  <c r="G227" i="25"/>
  <c r="F227" i="25"/>
  <c r="E227" i="25"/>
  <c r="D227" i="25"/>
  <c r="C227" i="25"/>
  <c r="G226" i="25"/>
  <c r="F226" i="25"/>
  <c r="E226" i="25"/>
  <c r="D226" i="25"/>
  <c r="C226" i="25"/>
  <c r="G225" i="25"/>
  <c r="F225" i="25"/>
  <c r="E225" i="25"/>
  <c r="D225" i="25"/>
  <c r="C225" i="25"/>
  <c r="G224" i="25"/>
  <c r="F224" i="25"/>
  <c r="E224" i="25"/>
  <c r="D224" i="25"/>
  <c r="C224" i="25"/>
  <c r="G223" i="25"/>
  <c r="F223" i="25"/>
  <c r="E223" i="25"/>
  <c r="D223" i="25"/>
  <c r="C223" i="25"/>
  <c r="G222" i="25"/>
  <c r="F222" i="25"/>
  <c r="E222" i="25"/>
  <c r="D222" i="25"/>
  <c r="C222" i="25"/>
  <c r="G221" i="25"/>
  <c r="F221" i="25"/>
  <c r="E221" i="25"/>
  <c r="D221" i="25"/>
  <c r="C221" i="25"/>
  <c r="G220" i="25"/>
  <c r="F220" i="25"/>
  <c r="E220" i="25"/>
  <c r="D220" i="25"/>
  <c r="C220" i="25"/>
  <c r="G219" i="25"/>
  <c r="F219" i="25"/>
  <c r="E219" i="25"/>
  <c r="D219" i="25"/>
  <c r="C219" i="25"/>
  <c r="G218" i="25"/>
  <c r="F218" i="25"/>
  <c r="E218" i="25"/>
  <c r="D218" i="25"/>
  <c r="C218" i="25"/>
  <c r="G217" i="25"/>
  <c r="F217" i="25"/>
  <c r="E217" i="25"/>
  <c r="D217" i="25"/>
  <c r="C217" i="25"/>
  <c r="G216" i="25"/>
  <c r="F216" i="25"/>
  <c r="E216" i="25"/>
  <c r="D216" i="25"/>
  <c r="C216" i="25"/>
  <c r="G215" i="25"/>
  <c r="F215" i="25"/>
  <c r="E215" i="25"/>
  <c r="D215" i="25"/>
  <c r="C215" i="25"/>
  <c r="G214" i="25"/>
  <c r="F214" i="25"/>
  <c r="E214" i="25"/>
  <c r="D214" i="25"/>
  <c r="C214" i="25"/>
  <c r="G213" i="25"/>
  <c r="F213" i="25"/>
  <c r="E213" i="25"/>
  <c r="D213" i="25"/>
  <c r="C213" i="25"/>
  <c r="G212" i="25"/>
  <c r="F212" i="25"/>
  <c r="E212" i="25"/>
  <c r="D212" i="25"/>
  <c r="C212" i="25"/>
  <c r="G211" i="25"/>
  <c r="F211" i="25"/>
  <c r="E211" i="25"/>
  <c r="D211" i="25"/>
  <c r="C211" i="25"/>
  <c r="G210" i="25"/>
  <c r="F210" i="25"/>
  <c r="E210" i="25"/>
  <c r="D210" i="25"/>
  <c r="C210" i="25"/>
  <c r="G209" i="25"/>
  <c r="F209" i="25"/>
  <c r="E209" i="25"/>
  <c r="D209" i="25"/>
  <c r="C209" i="25"/>
  <c r="G208" i="25"/>
  <c r="F208" i="25"/>
  <c r="E208" i="25"/>
  <c r="D208" i="25"/>
  <c r="C208" i="25"/>
  <c r="G207" i="25"/>
  <c r="F207" i="25"/>
  <c r="E207" i="25"/>
  <c r="D207" i="25"/>
  <c r="C207" i="25"/>
  <c r="G206" i="25"/>
  <c r="F206" i="25"/>
  <c r="E206" i="25"/>
  <c r="D206" i="25"/>
  <c r="C206" i="25"/>
  <c r="G205" i="25"/>
  <c r="F205" i="25"/>
  <c r="E205" i="25"/>
  <c r="D205" i="25"/>
  <c r="C205" i="25"/>
  <c r="G204" i="25"/>
  <c r="F204" i="25"/>
  <c r="E204" i="25"/>
  <c r="D204" i="25"/>
  <c r="C204" i="25"/>
  <c r="G203" i="25"/>
  <c r="F203" i="25"/>
  <c r="E203" i="25"/>
  <c r="D203" i="25"/>
  <c r="C203" i="25"/>
  <c r="G202" i="25"/>
  <c r="F202" i="25"/>
  <c r="E202" i="25"/>
  <c r="D202" i="25"/>
  <c r="C202" i="25"/>
  <c r="G201" i="25"/>
  <c r="F201" i="25"/>
  <c r="E201" i="25"/>
  <c r="D201" i="25"/>
  <c r="C201" i="25"/>
  <c r="G200" i="25"/>
  <c r="F200" i="25"/>
  <c r="E200" i="25"/>
  <c r="D200" i="25"/>
  <c r="C200" i="25"/>
  <c r="G199" i="25"/>
  <c r="F199" i="25"/>
  <c r="E199" i="25"/>
  <c r="D199" i="25"/>
  <c r="C199" i="25"/>
  <c r="G198" i="25"/>
  <c r="F198" i="25"/>
  <c r="E198" i="25"/>
  <c r="D198" i="25"/>
  <c r="C198" i="25"/>
  <c r="G197" i="25"/>
  <c r="F197" i="25"/>
  <c r="E197" i="25"/>
  <c r="D197" i="25"/>
  <c r="C197" i="25"/>
  <c r="G196" i="25"/>
  <c r="F196" i="25"/>
  <c r="E196" i="25"/>
  <c r="D196" i="25"/>
  <c r="C196" i="25"/>
  <c r="G195" i="25"/>
  <c r="F195" i="25"/>
  <c r="E195" i="25"/>
  <c r="D195" i="25"/>
  <c r="C195" i="25"/>
  <c r="G194" i="25"/>
  <c r="F194" i="25"/>
  <c r="E194" i="25"/>
  <c r="D194" i="25"/>
  <c r="C194" i="25"/>
  <c r="G193" i="25"/>
  <c r="F193" i="25"/>
  <c r="E193" i="25"/>
  <c r="D193" i="25"/>
  <c r="C193" i="25"/>
  <c r="G192" i="25"/>
  <c r="F192" i="25"/>
  <c r="E192" i="25"/>
  <c r="D192" i="25"/>
  <c r="C192" i="25"/>
  <c r="G191" i="25"/>
  <c r="F191" i="25"/>
  <c r="E191" i="25"/>
  <c r="D191" i="25"/>
  <c r="C191" i="25"/>
  <c r="G190" i="25"/>
  <c r="F190" i="25"/>
  <c r="E190" i="25"/>
  <c r="D190" i="25"/>
  <c r="C190" i="25"/>
  <c r="G189" i="25"/>
  <c r="F189" i="25"/>
  <c r="E189" i="25"/>
  <c r="D189" i="25"/>
  <c r="C189" i="25"/>
  <c r="G188" i="25"/>
  <c r="F188" i="25"/>
  <c r="E188" i="25"/>
  <c r="D188" i="25"/>
  <c r="C188" i="25"/>
  <c r="G187" i="25"/>
  <c r="F187" i="25"/>
  <c r="E187" i="25"/>
  <c r="D187" i="25"/>
  <c r="C187" i="25"/>
  <c r="G186" i="25"/>
  <c r="F186" i="25"/>
  <c r="E186" i="25"/>
  <c r="D186" i="25"/>
  <c r="C186" i="25"/>
  <c r="G185" i="25"/>
  <c r="F185" i="25"/>
  <c r="E185" i="25"/>
  <c r="D185" i="25"/>
  <c r="C185" i="25"/>
  <c r="G184" i="25"/>
  <c r="F184" i="25"/>
  <c r="E184" i="25"/>
  <c r="D184" i="25"/>
  <c r="C184" i="25"/>
  <c r="G183" i="25"/>
  <c r="F183" i="25"/>
  <c r="E183" i="25"/>
  <c r="D183" i="25"/>
  <c r="C183" i="25"/>
  <c r="G182" i="25"/>
  <c r="F182" i="25"/>
  <c r="E182" i="25"/>
  <c r="D182" i="25"/>
  <c r="C182" i="25"/>
  <c r="G181" i="25"/>
  <c r="F181" i="25"/>
  <c r="E181" i="25"/>
  <c r="D181" i="25"/>
  <c r="C181" i="25"/>
  <c r="G180" i="25"/>
  <c r="F180" i="25"/>
  <c r="E180" i="25"/>
  <c r="D180" i="25"/>
  <c r="C180" i="25"/>
  <c r="G179" i="25"/>
  <c r="F179" i="25"/>
  <c r="E179" i="25"/>
  <c r="D179" i="25"/>
  <c r="C179" i="25"/>
  <c r="G178" i="25"/>
  <c r="F178" i="25"/>
  <c r="E178" i="25"/>
  <c r="D178" i="25"/>
  <c r="C178" i="25"/>
  <c r="G177" i="25"/>
  <c r="F177" i="25"/>
  <c r="E177" i="25"/>
  <c r="D177" i="25"/>
  <c r="C177" i="25"/>
  <c r="G176" i="25"/>
  <c r="F176" i="25"/>
  <c r="E176" i="25"/>
  <c r="D176" i="25"/>
  <c r="C176" i="25"/>
  <c r="G175" i="25"/>
  <c r="F175" i="25"/>
  <c r="E175" i="25"/>
  <c r="D175" i="25"/>
  <c r="C175" i="25"/>
  <c r="G174" i="25"/>
  <c r="F174" i="25"/>
  <c r="E174" i="25"/>
  <c r="D174" i="25"/>
  <c r="C174" i="25"/>
  <c r="G173" i="25"/>
  <c r="F173" i="25"/>
  <c r="E173" i="25"/>
  <c r="D173" i="25"/>
  <c r="C173" i="25"/>
  <c r="G172" i="25"/>
  <c r="F172" i="25"/>
  <c r="E172" i="25"/>
  <c r="D172" i="25"/>
  <c r="C172" i="25"/>
  <c r="G171" i="25"/>
  <c r="F171" i="25"/>
  <c r="E171" i="25"/>
  <c r="D171" i="25"/>
  <c r="C171" i="25"/>
  <c r="G170" i="25"/>
  <c r="F170" i="25"/>
  <c r="E170" i="25"/>
  <c r="D170" i="25"/>
  <c r="C170" i="25"/>
  <c r="G169" i="25"/>
  <c r="F169" i="25"/>
  <c r="E169" i="25"/>
  <c r="D169" i="25"/>
  <c r="C169" i="25"/>
  <c r="G168" i="25"/>
  <c r="F168" i="25"/>
  <c r="E168" i="25"/>
  <c r="D168" i="25"/>
  <c r="C168" i="25"/>
  <c r="G167" i="25"/>
  <c r="F167" i="25"/>
  <c r="E167" i="25"/>
  <c r="D167" i="25"/>
  <c r="C167" i="25"/>
  <c r="G166" i="25"/>
  <c r="F166" i="25"/>
  <c r="E166" i="25"/>
  <c r="D166" i="25"/>
  <c r="C166" i="25"/>
  <c r="G165" i="25"/>
  <c r="F165" i="25"/>
  <c r="E165" i="25"/>
  <c r="D165" i="25"/>
  <c r="C165" i="25"/>
  <c r="G164" i="25"/>
  <c r="F164" i="25"/>
  <c r="E164" i="25"/>
  <c r="D164" i="25"/>
  <c r="C164" i="25"/>
  <c r="G163" i="25"/>
  <c r="F163" i="25"/>
  <c r="E163" i="25"/>
  <c r="D163" i="25"/>
  <c r="C163" i="25"/>
  <c r="G162" i="25"/>
  <c r="F162" i="25"/>
  <c r="E162" i="25"/>
  <c r="D162" i="25"/>
  <c r="C162" i="25"/>
  <c r="G161" i="25"/>
  <c r="F161" i="25"/>
  <c r="E161" i="25"/>
  <c r="D161" i="25"/>
  <c r="C161" i="25"/>
  <c r="G160" i="25"/>
  <c r="F160" i="25"/>
  <c r="E160" i="25"/>
  <c r="D160" i="25"/>
  <c r="C160" i="25"/>
  <c r="G159" i="25"/>
  <c r="F159" i="25"/>
  <c r="E159" i="25"/>
  <c r="D159" i="25"/>
  <c r="C159" i="25"/>
  <c r="G158" i="25"/>
  <c r="F158" i="25"/>
  <c r="E158" i="25"/>
  <c r="D158" i="25"/>
  <c r="C158" i="25"/>
  <c r="G157" i="25"/>
  <c r="F157" i="25"/>
  <c r="E157" i="25"/>
  <c r="D157" i="25"/>
  <c r="C157" i="25"/>
  <c r="G156" i="25"/>
  <c r="F156" i="25"/>
  <c r="E156" i="25"/>
  <c r="D156" i="25"/>
  <c r="C156" i="25"/>
  <c r="G155" i="25"/>
  <c r="F155" i="25"/>
  <c r="E155" i="25"/>
  <c r="D155" i="25"/>
  <c r="C155" i="25"/>
  <c r="G154" i="25"/>
  <c r="F154" i="25"/>
  <c r="E154" i="25"/>
  <c r="D154" i="25"/>
  <c r="C154" i="25"/>
  <c r="G153" i="25"/>
  <c r="F153" i="25"/>
  <c r="E153" i="25"/>
  <c r="D153" i="25"/>
  <c r="C153" i="25"/>
  <c r="G152" i="25"/>
  <c r="F152" i="25"/>
  <c r="E152" i="25"/>
  <c r="D152" i="25"/>
  <c r="C152" i="25"/>
  <c r="G151" i="25"/>
  <c r="F151" i="25"/>
  <c r="E151" i="25"/>
  <c r="D151" i="25"/>
  <c r="C151" i="25"/>
  <c r="G150" i="25"/>
  <c r="F150" i="25"/>
  <c r="E150" i="25"/>
  <c r="D150" i="25"/>
  <c r="C150" i="25"/>
  <c r="G149" i="25"/>
  <c r="F149" i="25"/>
  <c r="E149" i="25"/>
  <c r="D149" i="25"/>
  <c r="C149" i="25"/>
  <c r="G148" i="25"/>
  <c r="F148" i="25"/>
  <c r="E148" i="25"/>
  <c r="D148" i="25"/>
  <c r="C148" i="25"/>
  <c r="G147" i="25"/>
  <c r="F147" i="25"/>
  <c r="E147" i="25"/>
  <c r="D147" i="25"/>
  <c r="C147" i="25"/>
  <c r="G146" i="25"/>
  <c r="F146" i="25"/>
  <c r="E146" i="25"/>
  <c r="D146" i="25"/>
  <c r="C146" i="25"/>
  <c r="G145" i="25"/>
  <c r="F145" i="25"/>
  <c r="E145" i="25"/>
  <c r="D145" i="25"/>
  <c r="C145" i="25"/>
  <c r="G144" i="25"/>
  <c r="F144" i="25"/>
  <c r="E144" i="25"/>
  <c r="D144" i="25"/>
  <c r="C144" i="25"/>
  <c r="G143" i="25"/>
  <c r="F143" i="25"/>
  <c r="E143" i="25"/>
  <c r="D143" i="25"/>
  <c r="C143" i="25"/>
  <c r="G142" i="25"/>
  <c r="F142" i="25"/>
  <c r="E142" i="25"/>
  <c r="D142" i="25"/>
  <c r="C142" i="25"/>
  <c r="G141" i="25"/>
  <c r="F141" i="25"/>
  <c r="E141" i="25"/>
  <c r="D141" i="25"/>
  <c r="C141" i="25"/>
  <c r="G140" i="25"/>
  <c r="F140" i="25"/>
  <c r="E140" i="25"/>
  <c r="D140" i="25"/>
  <c r="C140" i="25"/>
  <c r="G139" i="25"/>
  <c r="F139" i="25"/>
  <c r="E139" i="25"/>
  <c r="D139" i="25"/>
  <c r="C139" i="25"/>
  <c r="G138" i="25"/>
  <c r="F138" i="25"/>
  <c r="E138" i="25"/>
  <c r="D138" i="25"/>
  <c r="C138" i="25"/>
  <c r="G137" i="25"/>
  <c r="F137" i="25"/>
  <c r="E137" i="25"/>
  <c r="D137" i="25"/>
  <c r="C137" i="25"/>
  <c r="G136" i="25"/>
  <c r="F136" i="25"/>
  <c r="E136" i="25"/>
  <c r="D136" i="25"/>
  <c r="C136" i="25"/>
  <c r="G135" i="25"/>
  <c r="F135" i="25"/>
  <c r="E135" i="25"/>
  <c r="D135" i="25"/>
  <c r="C135" i="25"/>
  <c r="G134" i="25"/>
  <c r="F134" i="25"/>
  <c r="E134" i="25"/>
  <c r="D134" i="25"/>
  <c r="C134" i="25"/>
  <c r="G133" i="25"/>
  <c r="F133" i="25"/>
  <c r="E133" i="25"/>
  <c r="D133" i="25"/>
  <c r="C133" i="25"/>
  <c r="G132" i="25"/>
  <c r="F132" i="25"/>
  <c r="E132" i="25"/>
  <c r="D132" i="25"/>
  <c r="C132" i="25"/>
  <c r="G131" i="25"/>
  <c r="F131" i="25"/>
  <c r="E131" i="25"/>
  <c r="D131" i="25"/>
  <c r="C131" i="25"/>
  <c r="G130" i="25"/>
  <c r="F130" i="25"/>
  <c r="E130" i="25"/>
  <c r="D130" i="25"/>
  <c r="C130" i="25"/>
  <c r="G129" i="25"/>
  <c r="F129" i="25"/>
  <c r="E129" i="25"/>
  <c r="D129" i="25"/>
  <c r="C129" i="25"/>
  <c r="G128" i="25"/>
  <c r="F128" i="25"/>
  <c r="E128" i="25"/>
  <c r="D128" i="25"/>
  <c r="C128" i="25"/>
  <c r="G127" i="25"/>
  <c r="F127" i="25"/>
  <c r="E127" i="25"/>
  <c r="D127" i="25"/>
  <c r="C127" i="25"/>
  <c r="G126" i="25"/>
  <c r="F126" i="25"/>
  <c r="E126" i="25"/>
  <c r="D126" i="25"/>
  <c r="C126" i="25"/>
  <c r="G125" i="25"/>
  <c r="F125" i="25"/>
  <c r="E125" i="25"/>
  <c r="D125" i="25"/>
  <c r="C125" i="25"/>
  <c r="G124" i="25"/>
  <c r="F124" i="25"/>
  <c r="E124" i="25"/>
  <c r="D124" i="25"/>
  <c r="C124" i="25"/>
  <c r="G123" i="25"/>
  <c r="F123" i="25"/>
  <c r="E123" i="25"/>
  <c r="D123" i="25"/>
  <c r="C123" i="25"/>
  <c r="G122" i="25"/>
  <c r="F122" i="25"/>
  <c r="E122" i="25"/>
  <c r="D122" i="25"/>
  <c r="C122" i="25"/>
  <c r="G121" i="25"/>
  <c r="F121" i="25"/>
  <c r="E121" i="25"/>
  <c r="D121" i="25"/>
  <c r="C121" i="25"/>
  <c r="G120" i="25"/>
  <c r="F120" i="25"/>
  <c r="E120" i="25"/>
  <c r="D120" i="25"/>
  <c r="C120" i="25"/>
  <c r="G119" i="25"/>
  <c r="F119" i="25"/>
  <c r="E119" i="25"/>
  <c r="D119" i="25"/>
  <c r="C119" i="25"/>
  <c r="G118" i="25"/>
  <c r="F118" i="25"/>
  <c r="E118" i="25"/>
  <c r="D118" i="25"/>
  <c r="C118" i="25"/>
  <c r="G117" i="25"/>
  <c r="F117" i="25"/>
  <c r="E117" i="25"/>
  <c r="D117" i="25"/>
  <c r="C117" i="25"/>
  <c r="G116" i="25"/>
  <c r="F116" i="25"/>
  <c r="E116" i="25"/>
  <c r="D116" i="25"/>
  <c r="C116" i="25"/>
  <c r="G115" i="25"/>
  <c r="F115" i="25"/>
  <c r="E115" i="25"/>
  <c r="D115" i="25"/>
  <c r="C115" i="25"/>
  <c r="G114" i="25"/>
  <c r="F114" i="25"/>
  <c r="E114" i="25"/>
  <c r="D114" i="25"/>
  <c r="C114" i="25"/>
  <c r="G113" i="25"/>
  <c r="F113" i="25"/>
  <c r="E113" i="25"/>
  <c r="D113" i="25"/>
  <c r="C113" i="25"/>
  <c r="G112" i="25"/>
  <c r="F112" i="25"/>
  <c r="E112" i="25"/>
  <c r="D112" i="25"/>
  <c r="C112" i="25"/>
  <c r="G111" i="25"/>
  <c r="F111" i="25"/>
  <c r="E111" i="25"/>
  <c r="D111" i="25"/>
  <c r="C111" i="25"/>
  <c r="G110" i="25"/>
  <c r="F110" i="25"/>
  <c r="E110" i="25"/>
  <c r="D110" i="25"/>
  <c r="C110" i="25"/>
  <c r="G109" i="25"/>
  <c r="F109" i="25"/>
  <c r="E109" i="25"/>
  <c r="D109" i="25"/>
  <c r="C109" i="25"/>
  <c r="G108" i="25"/>
  <c r="F108" i="25"/>
  <c r="E108" i="25"/>
  <c r="D108" i="25"/>
  <c r="C108" i="25"/>
  <c r="G107" i="25"/>
  <c r="F107" i="25"/>
  <c r="E107" i="25"/>
  <c r="D107" i="25"/>
  <c r="C107" i="25"/>
  <c r="G106" i="25"/>
  <c r="F106" i="25"/>
  <c r="E106" i="25"/>
  <c r="D106" i="25"/>
  <c r="C106" i="25"/>
  <c r="G105" i="25"/>
  <c r="F105" i="25"/>
  <c r="E105" i="25"/>
  <c r="D105" i="25"/>
  <c r="C105" i="25"/>
  <c r="G104" i="25"/>
  <c r="F104" i="25"/>
  <c r="E104" i="25"/>
  <c r="D104" i="25"/>
  <c r="C104" i="25"/>
  <c r="G103" i="25"/>
  <c r="F103" i="25"/>
  <c r="E103" i="25"/>
  <c r="D103" i="25"/>
  <c r="C103" i="25"/>
  <c r="G102" i="25"/>
  <c r="F102" i="25"/>
  <c r="E102" i="25"/>
  <c r="D102" i="25"/>
  <c r="C102" i="25"/>
  <c r="G101" i="25"/>
  <c r="F101" i="25"/>
  <c r="E101" i="25"/>
  <c r="D101" i="25"/>
  <c r="C101" i="25"/>
  <c r="G100" i="25"/>
  <c r="F100" i="25"/>
  <c r="E100" i="25"/>
  <c r="D100" i="25"/>
  <c r="C100" i="25"/>
  <c r="G99" i="25"/>
  <c r="F99" i="25"/>
  <c r="E99" i="25"/>
  <c r="D99" i="25"/>
  <c r="C99" i="25"/>
  <c r="G98" i="25"/>
  <c r="F98" i="25"/>
  <c r="E98" i="25"/>
  <c r="D98" i="25"/>
  <c r="C98" i="25"/>
  <c r="G97" i="25"/>
  <c r="F97" i="25"/>
  <c r="E97" i="25"/>
  <c r="D97" i="25"/>
  <c r="C97" i="25"/>
  <c r="G96" i="25"/>
  <c r="F96" i="25"/>
  <c r="E96" i="25"/>
  <c r="D96" i="25"/>
  <c r="C96" i="25"/>
  <c r="G95" i="25"/>
  <c r="F95" i="25"/>
  <c r="E95" i="25"/>
  <c r="D95" i="25"/>
  <c r="C95" i="25"/>
  <c r="G94" i="25"/>
  <c r="F94" i="25"/>
  <c r="E94" i="25"/>
  <c r="D94" i="25"/>
  <c r="C94" i="25"/>
  <c r="G93" i="25"/>
  <c r="F93" i="25"/>
  <c r="E93" i="25"/>
  <c r="D93" i="25"/>
  <c r="C93" i="25"/>
  <c r="G92" i="25"/>
  <c r="F92" i="25"/>
  <c r="E92" i="25"/>
  <c r="D92" i="25"/>
  <c r="C92" i="25"/>
  <c r="G91" i="25"/>
  <c r="F91" i="25"/>
  <c r="E91" i="25"/>
  <c r="D91" i="25"/>
  <c r="C91" i="25"/>
  <c r="G90" i="25"/>
  <c r="F90" i="25"/>
  <c r="E90" i="25"/>
  <c r="D90" i="25"/>
  <c r="C90" i="25"/>
  <c r="G89" i="25"/>
  <c r="F89" i="25"/>
  <c r="E89" i="25"/>
  <c r="D89" i="25"/>
  <c r="C89" i="25"/>
  <c r="G88" i="25"/>
  <c r="F88" i="25"/>
  <c r="E88" i="25"/>
  <c r="D88" i="25"/>
  <c r="C88" i="25"/>
  <c r="G87" i="25"/>
  <c r="F87" i="25"/>
  <c r="E87" i="25"/>
  <c r="D87" i="25"/>
  <c r="C87" i="25"/>
  <c r="G86" i="25"/>
  <c r="F86" i="25"/>
  <c r="E86" i="25"/>
  <c r="D86" i="25"/>
  <c r="C86" i="25"/>
  <c r="G85" i="25"/>
  <c r="F85" i="25"/>
  <c r="E85" i="25"/>
  <c r="D85" i="25"/>
  <c r="C85" i="25"/>
  <c r="G84" i="25"/>
  <c r="F84" i="25"/>
  <c r="E84" i="25"/>
  <c r="D84" i="25"/>
  <c r="C84" i="25"/>
  <c r="G83" i="25"/>
  <c r="F83" i="25"/>
  <c r="E83" i="25"/>
  <c r="D83" i="25"/>
  <c r="C83" i="25"/>
  <c r="G82" i="25"/>
  <c r="F82" i="25"/>
  <c r="E82" i="25"/>
  <c r="D82" i="25"/>
  <c r="C82" i="25"/>
  <c r="G81" i="25"/>
  <c r="F81" i="25"/>
  <c r="E81" i="25"/>
  <c r="D81" i="25"/>
  <c r="C81" i="25"/>
  <c r="G80" i="25"/>
  <c r="F80" i="25"/>
  <c r="E80" i="25"/>
  <c r="D80" i="25"/>
  <c r="C80" i="25"/>
  <c r="G79" i="25"/>
  <c r="F79" i="25"/>
  <c r="E79" i="25"/>
  <c r="D79" i="25"/>
  <c r="C79" i="25"/>
  <c r="G78" i="25"/>
  <c r="F78" i="25"/>
  <c r="E78" i="25"/>
  <c r="D78" i="25"/>
  <c r="C78" i="25"/>
  <c r="G77" i="25"/>
  <c r="F77" i="25"/>
  <c r="E77" i="25"/>
  <c r="D77" i="25"/>
  <c r="C77" i="25"/>
  <c r="G76" i="25"/>
  <c r="F76" i="25"/>
  <c r="E76" i="25"/>
  <c r="D76" i="25"/>
  <c r="C76" i="25"/>
  <c r="G75" i="25"/>
  <c r="F75" i="25"/>
  <c r="E75" i="25"/>
  <c r="D75" i="25"/>
  <c r="C75" i="25"/>
  <c r="G74" i="25"/>
  <c r="F74" i="25"/>
  <c r="E74" i="25"/>
  <c r="D74" i="25"/>
  <c r="C74" i="25"/>
  <c r="G73" i="25"/>
  <c r="F73" i="25"/>
  <c r="E73" i="25"/>
  <c r="D73" i="25"/>
  <c r="C73" i="25"/>
  <c r="G72" i="25"/>
  <c r="F72" i="25"/>
  <c r="E72" i="25"/>
  <c r="D72" i="25"/>
  <c r="C72" i="25"/>
  <c r="G71" i="25"/>
  <c r="F71" i="25"/>
  <c r="E71" i="25"/>
  <c r="D71" i="25"/>
  <c r="C71" i="25"/>
  <c r="G70" i="25"/>
  <c r="F70" i="25"/>
  <c r="E70" i="25"/>
  <c r="D70" i="25"/>
  <c r="C70" i="25"/>
  <c r="G69" i="25"/>
  <c r="F69" i="25"/>
  <c r="E69" i="25"/>
  <c r="D69" i="25"/>
  <c r="C69" i="25"/>
  <c r="G68" i="25"/>
  <c r="F68" i="25"/>
  <c r="E68" i="25"/>
  <c r="D68" i="25"/>
  <c r="C68" i="25"/>
  <c r="G67" i="25"/>
  <c r="F67" i="25"/>
  <c r="E67" i="25"/>
  <c r="D67" i="25"/>
  <c r="C67" i="25"/>
  <c r="G66" i="25"/>
  <c r="F66" i="25"/>
  <c r="E66" i="25"/>
  <c r="D66" i="25"/>
  <c r="C66" i="25"/>
  <c r="G65" i="25"/>
  <c r="F65" i="25"/>
  <c r="E65" i="25"/>
  <c r="D65" i="25"/>
  <c r="C65" i="25"/>
  <c r="G64" i="25"/>
  <c r="F64" i="25"/>
  <c r="E64" i="25"/>
  <c r="D64" i="25"/>
  <c r="C64" i="25"/>
  <c r="G63" i="25"/>
  <c r="F63" i="25"/>
  <c r="E63" i="25"/>
  <c r="D63" i="25"/>
  <c r="C63" i="25"/>
  <c r="G62" i="25"/>
  <c r="F62" i="25"/>
  <c r="E62" i="25"/>
  <c r="D62" i="25"/>
  <c r="C62" i="25"/>
  <c r="G61" i="25"/>
  <c r="F61" i="25"/>
  <c r="E61" i="25"/>
  <c r="D61" i="25"/>
  <c r="C61" i="25"/>
  <c r="G60" i="25"/>
  <c r="F60" i="25"/>
  <c r="E60" i="25"/>
  <c r="D60" i="25"/>
  <c r="C60" i="25"/>
  <c r="G59" i="25"/>
  <c r="F59" i="25"/>
  <c r="E59" i="25"/>
  <c r="D59" i="25"/>
  <c r="C59" i="25"/>
  <c r="G58" i="25"/>
  <c r="F58" i="25"/>
  <c r="E58" i="25"/>
  <c r="D58" i="25"/>
  <c r="C58" i="25"/>
  <c r="G57" i="25"/>
  <c r="F57" i="25"/>
  <c r="E57" i="25"/>
  <c r="D57" i="25"/>
  <c r="C57" i="25"/>
  <c r="G56" i="25"/>
  <c r="F56" i="25"/>
  <c r="E56" i="25"/>
  <c r="D56" i="25"/>
  <c r="C56" i="25"/>
  <c r="G55" i="25"/>
  <c r="F55" i="25"/>
  <c r="E55" i="25"/>
  <c r="D55" i="25"/>
  <c r="C55" i="25"/>
  <c r="G54" i="25"/>
  <c r="F54" i="25"/>
  <c r="E54" i="25"/>
  <c r="D54" i="25"/>
  <c r="C54" i="25"/>
  <c r="G53" i="25"/>
  <c r="F53" i="25"/>
  <c r="E53" i="25"/>
  <c r="D53" i="25"/>
  <c r="C53" i="25"/>
  <c r="G52" i="25"/>
  <c r="F52" i="25"/>
  <c r="E52" i="25"/>
  <c r="D52" i="25"/>
  <c r="C52" i="25"/>
  <c r="G51" i="25"/>
  <c r="F51" i="25"/>
  <c r="E51" i="25"/>
  <c r="D51" i="25"/>
  <c r="C51" i="25"/>
  <c r="G50" i="25"/>
  <c r="F50" i="25"/>
  <c r="E50" i="25"/>
  <c r="D50" i="25"/>
  <c r="C50" i="25"/>
  <c r="G49" i="25"/>
  <c r="F49" i="25"/>
  <c r="E49" i="25"/>
  <c r="D49" i="25"/>
  <c r="C49" i="25"/>
  <c r="G48" i="25"/>
  <c r="F48" i="25"/>
  <c r="E48" i="25"/>
  <c r="D48" i="25"/>
  <c r="C48" i="25"/>
  <c r="G47" i="25"/>
  <c r="F47" i="25"/>
  <c r="E47" i="25"/>
  <c r="D47" i="25"/>
  <c r="C47" i="25"/>
  <c r="G46" i="25"/>
  <c r="F46" i="25"/>
  <c r="E46" i="25"/>
  <c r="D46" i="25"/>
  <c r="C46" i="25"/>
  <c r="G45" i="25"/>
  <c r="F45" i="25"/>
  <c r="E45" i="25"/>
  <c r="D45" i="25"/>
  <c r="C45" i="25"/>
  <c r="G44" i="25"/>
  <c r="F44" i="25"/>
  <c r="E44" i="25"/>
  <c r="D44" i="25"/>
  <c r="C44" i="25"/>
  <c r="G43" i="25"/>
  <c r="F43" i="25"/>
  <c r="E43" i="25"/>
  <c r="D43" i="25"/>
  <c r="C43" i="25"/>
  <c r="G42" i="25"/>
  <c r="F42" i="25"/>
  <c r="E42" i="25"/>
  <c r="D42" i="25"/>
  <c r="C42" i="25"/>
  <c r="G41" i="25"/>
  <c r="F41" i="25"/>
  <c r="E41" i="25"/>
  <c r="D41" i="25"/>
  <c r="C41" i="25"/>
  <c r="G40" i="25"/>
  <c r="F40" i="25"/>
  <c r="E40" i="25"/>
  <c r="D40" i="25"/>
  <c r="C40" i="25"/>
  <c r="G39" i="25"/>
  <c r="F39" i="25"/>
  <c r="E39" i="25"/>
  <c r="D39" i="25"/>
  <c r="C39" i="25"/>
  <c r="G38" i="25"/>
  <c r="F38" i="25"/>
  <c r="E38" i="25"/>
  <c r="D38" i="25"/>
  <c r="C38" i="25"/>
  <c r="G37" i="25"/>
  <c r="F37" i="25"/>
  <c r="E37" i="25"/>
  <c r="D37" i="25"/>
  <c r="C37" i="25"/>
  <c r="G36" i="25"/>
  <c r="F36" i="25"/>
  <c r="E36" i="25"/>
  <c r="D36" i="25"/>
  <c r="C36" i="25"/>
  <c r="G35" i="25"/>
  <c r="F35" i="25"/>
  <c r="E35" i="25"/>
  <c r="D35" i="25"/>
  <c r="C35" i="25"/>
  <c r="G34" i="25"/>
  <c r="F34" i="25"/>
  <c r="E34" i="25"/>
  <c r="D34" i="25"/>
  <c r="C34" i="25"/>
  <c r="G33" i="25"/>
  <c r="F33" i="25"/>
  <c r="E33" i="25"/>
  <c r="D33" i="25"/>
  <c r="C33" i="25"/>
  <c r="G32" i="25"/>
  <c r="F32" i="25"/>
  <c r="E32" i="25"/>
  <c r="D32" i="25"/>
  <c r="C32" i="25"/>
  <c r="G31" i="25"/>
  <c r="F31" i="25"/>
  <c r="E31" i="25"/>
  <c r="D31" i="25"/>
  <c r="C31" i="25"/>
  <c r="G30" i="25"/>
  <c r="F30" i="25"/>
  <c r="E30" i="25"/>
  <c r="D30" i="25"/>
  <c r="C30" i="25"/>
  <c r="G29" i="25"/>
  <c r="F29" i="25"/>
  <c r="E29" i="25"/>
  <c r="D29" i="25"/>
  <c r="C29" i="25"/>
  <c r="G28" i="25"/>
  <c r="F28" i="25"/>
  <c r="E28" i="25"/>
  <c r="D28" i="25"/>
  <c r="C28" i="25"/>
  <c r="G27" i="25"/>
  <c r="F27" i="25"/>
  <c r="E27" i="25"/>
  <c r="D27" i="25"/>
  <c r="C27" i="25"/>
  <c r="G26" i="25"/>
  <c r="F26" i="25"/>
  <c r="E26" i="25"/>
  <c r="D26" i="25"/>
  <c r="C26" i="25"/>
  <c r="G25" i="25"/>
  <c r="F25" i="25"/>
  <c r="E25" i="25"/>
  <c r="D25" i="25"/>
  <c r="C25" i="25"/>
  <c r="N24" i="25"/>
  <c r="G24" i="25"/>
  <c r="F24" i="25"/>
  <c r="E24" i="25"/>
  <c r="D24" i="25"/>
  <c r="C24" i="25"/>
  <c r="N23" i="25"/>
  <c r="G23" i="25"/>
  <c r="F23" i="25"/>
  <c r="E23" i="25"/>
  <c r="D23" i="25"/>
  <c r="C23" i="25"/>
  <c r="N22" i="25"/>
  <c r="G22" i="25"/>
  <c r="F22" i="25"/>
  <c r="E22" i="25"/>
  <c r="D22" i="25"/>
  <c r="C22" i="25"/>
  <c r="N21" i="25"/>
  <c r="G21" i="25"/>
  <c r="F21" i="25"/>
  <c r="E21" i="25"/>
  <c r="D21" i="25"/>
  <c r="C21" i="25"/>
  <c r="N20" i="25"/>
  <c r="G20" i="25"/>
  <c r="F20" i="25"/>
  <c r="E20" i="25"/>
  <c r="D20" i="25"/>
  <c r="C20" i="25"/>
  <c r="N19" i="25"/>
  <c r="G19" i="25"/>
  <c r="F19" i="25"/>
  <c r="E19" i="25"/>
  <c r="D19" i="25"/>
  <c r="C19" i="25"/>
  <c r="R18" i="25"/>
  <c r="Q18" i="25"/>
  <c r="P18" i="25"/>
  <c r="O18" i="25"/>
  <c r="G18" i="25"/>
  <c r="F18" i="25"/>
  <c r="E18" i="25"/>
  <c r="D18" i="25"/>
  <c r="C18" i="25"/>
  <c r="G17" i="25"/>
  <c r="F17" i="25"/>
  <c r="E17" i="25"/>
  <c r="D17" i="25"/>
  <c r="C17" i="25"/>
  <c r="G16" i="25"/>
  <c r="F16" i="25"/>
  <c r="E16" i="25"/>
  <c r="D16" i="25"/>
  <c r="C16" i="25"/>
  <c r="G15" i="25"/>
  <c r="F15" i="25"/>
  <c r="E15" i="25"/>
  <c r="D15" i="25"/>
  <c r="C15" i="25"/>
  <c r="G14" i="25"/>
  <c r="F14" i="25"/>
  <c r="E14" i="25"/>
  <c r="D14" i="25"/>
  <c r="C14" i="25"/>
  <c r="G13" i="25"/>
  <c r="F13" i="25"/>
  <c r="E13" i="25"/>
  <c r="D13" i="25"/>
  <c r="C13" i="25"/>
  <c r="G12" i="25"/>
  <c r="F12" i="25"/>
  <c r="E12" i="25"/>
  <c r="D12" i="25"/>
  <c r="C12" i="25"/>
  <c r="G11" i="25"/>
  <c r="F11" i="25"/>
  <c r="E11" i="25"/>
  <c r="D11" i="25"/>
  <c r="C11" i="25"/>
  <c r="G10" i="25"/>
  <c r="F10" i="25"/>
  <c r="E10" i="25"/>
  <c r="D10" i="25"/>
  <c r="C10" i="25"/>
  <c r="G9" i="25"/>
  <c r="F9" i="25"/>
  <c r="E9" i="25"/>
  <c r="D9" i="25"/>
  <c r="C9" i="25"/>
  <c r="G8" i="25"/>
  <c r="F8" i="25"/>
  <c r="E8" i="25"/>
  <c r="D8" i="25"/>
  <c r="C8" i="25"/>
  <c r="G7" i="25"/>
  <c r="F7" i="25"/>
  <c r="E7" i="25"/>
  <c r="D7" i="25"/>
  <c r="C7" i="25"/>
  <c r="G6" i="25"/>
  <c r="F6" i="25"/>
  <c r="E6" i="25"/>
  <c r="D6" i="25"/>
  <c r="C6" i="25"/>
  <c r="G5" i="25"/>
  <c r="F5" i="25"/>
  <c r="E5" i="25"/>
  <c r="D5" i="25"/>
  <c r="C5" i="25"/>
  <c r="G4" i="25"/>
  <c r="F4" i="25"/>
  <c r="E4" i="25"/>
  <c r="D4" i="25"/>
  <c r="C4" i="25"/>
  <c r="F3" i="25"/>
  <c r="E3" i="25"/>
  <c r="D3" i="25"/>
  <c r="C3" i="25"/>
  <c r="B3" i="25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I58" i="1" s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I46" i="1" s="1"/>
  <c r="G45" i="1"/>
  <c r="F45" i="1"/>
  <c r="G44" i="1"/>
  <c r="F44" i="1"/>
  <c r="G43" i="1"/>
  <c r="F43" i="1"/>
  <c r="G42" i="1"/>
  <c r="F42" i="1"/>
  <c r="G41" i="1"/>
  <c r="F41" i="1"/>
  <c r="G40" i="1"/>
  <c r="F40" i="1"/>
  <c r="I40" i="1" s="1"/>
  <c r="G39" i="1"/>
  <c r="F39" i="1"/>
  <c r="G38" i="1"/>
  <c r="F38" i="1"/>
  <c r="G37" i="1"/>
  <c r="F37" i="1"/>
  <c r="G36" i="1"/>
  <c r="F36" i="1"/>
  <c r="G35" i="1"/>
  <c r="F35" i="1"/>
  <c r="G34" i="1"/>
  <c r="F34" i="1"/>
  <c r="I34" i="1" s="1"/>
  <c r="G33" i="1"/>
  <c r="F33" i="1"/>
  <c r="G32" i="1"/>
  <c r="F32" i="1"/>
  <c r="G31" i="1"/>
  <c r="F31" i="1"/>
  <c r="G30" i="1"/>
  <c r="F30" i="1"/>
  <c r="G29" i="1"/>
  <c r="F29" i="1"/>
  <c r="G28" i="1"/>
  <c r="F28" i="1"/>
  <c r="I28" i="1" s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H9" i="37" l="1"/>
  <c r="C8" i="26"/>
  <c r="I100" i="1"/>
  <c r="I172" i="1"/>
  <c r="I268" i="1"/>
  <c r="I23" i="1"/>
  <c r="I35" i="1"/>
  <c r="I47" i="1"/>
  <c r="I59" i="1"/>
  <c r="I65" i="1"/>
  <c r="I77" i="1"/>
  <c r="I89" i="1"/>
  <c r="I95" i="1"/>
  <c r="I107" i="1"/>
  <c r="I113" i="1"/>
  <c r="I119" i="1"/>
  <c r="I125" i="1"/>
  <c r="I137" i="1"/>
  <c r="I143" i="1"/>
  <c r="I149" i="1"/>
  <c r="I155" i="1"/>
  <c r="I161" i="1"/>
  <c r="I167" i="1"/>
  <c r="I173" i="1"/>
  <c r="I179" i="1"/>
  <c r="K179" i="1" s="1"/>
  <c r="I185" i="1"/>
  <c r="I191" i="1"/>
  <c r="I197" i="1"/>
  <c r="I203" i="1"/>
  <c r="I209" i="1"/>
  <c r="I215" i="1"/>
  <c r="I29" i="1"/>
  <c r="I41" i="1"/>
  <c r="I53" i="1"/>
  <c r="I71" i="1"/>
  <c r="I83" i="1"/>
  <c r="I101" i="1"/>
  <c r="I131" i="1"/>
  <c r="I52" i="1"/>
  <c r="I124" i="1"/>
  <c r="I184" i="1"/>
  <c r="I220" i="1"/>
  <c r="I286" i="1"/>
  <c r="I30" i="1"/>
  <c r="I42" i="1"/>
  <c r="I54" i="1"/>
  <c r="I66" i="1"/>
  <c r="I78" i="1"/>
  <c r="I90" i="1"/>
  <c r="I102" i="1"/>
  <c r="I114" i="1"/>
  <c r="I126" i="1"/>
  <c r="I138" i="1"/>
  <c r="I150" i="1"/>
  <c r="I162" i="1"/>
  <c r="I174" i="1"/>
  <c r="I186" i="1"/>
  <c r="I198" i="1"/>
  <c r="I210" i="1"/>
  <c r="I222" i="1"/>
  <c r="I234" i="1"/>
  <c r="C161" i="31" s="1"/>
  <c r="I246" i="1"/>
  <c r="I258" i="1"/>
  <c r="I270" i="1"/>
  <c r="I282" i="1"/>
  <c r="I294" i="1"/>
  <c r="I306" i="1"/>
  <c r="I318" i="1"/>
  <c r="I330" i="1"/>
  <c r="I342" i="1"/>
  <c r="I354" i="1"/>
  <c r="I366" i="1"/>
  <c r="I378" i="1"/>
  <c r="I390" i="1"/>
  <c r="I396" i="1"/>
  <c r="I408" i="1"/>
  <c r="I420" i="1"/>
  <c r="I432" i="1"/>
  <c r="I444" i="1"/>
  <c r="I450" i="1"/>
  <c r="I456" i="1"/>
  <c r="I462" i="1"/>
  <c r="I468" i="1"/>
  <c r="I474" i="1"/>
  <c r="I480" i="1"/>
  <c r="K480" i="1" s="1"/>
  <c r="I486" i="1"/>
  <c r="I498" i="1"/>
  <c r="I504" i="1"/>
  <c r="I510" i="1"/>
  <c r="I516" i="1"/>
  <c r="I522" i="1"/>
  <c r="I528" i="1"/>
  <c r="I534" i="1"/>
  <c r="I540" i="1"/>
  <c r="I546" i="1"/>
  <c r="I552" i="1"/>
  <c r="I570" i="1"/>
  <c r="K570" i="1" s="1"/>
  <c r="I582" i="1"/>
  <c r="I624" i="1"/>
  <c r="I82" i="1"/>
  <c r="I130" i="1"/>
  <c r="I154" i="1"/>
  <c r="I190" i="1"/>
  <c r="I214" i="1"/>
  <c r="I232" i="1"/>
  <c r="I250" i="1"/>
  <c r="I24" i="1"/>
  <c r="I36" i="1"/>
  <c r="I48" i="1"/>
  <c r="I60" i="1"/>
  <c r="I72" i="1"/>
  <c r="I84" i="1"/>
  <c r="I96" i="1"/>
  <c r="I108" i="1"/>
  <c r="I120" i="1"/>
  <c r="I132" i="1"/>
  <c r="I144" i="1"/>
  <c r="I156" i="1"/>
  <c r="I168" i="1"/>
  <c r="I180" i="1"/>
  <c r="I192" i="1"/>
  <c r="I204" i="1"/>
  <c r="I216" i="1"/>
  <c r="I228" i="1"/>
  <c r="I240" i="1"/>
  <c r="I252" i="1"/>
  <c r="I264" i="1"/>
  <c r="I276" i="1"/>
  <c r="I288" i="1"/>
  <c r="I300" i="1"/>
  <c r="I312" i="1"/>
  <c r="I324" i="1"/>
  <c r="I336" i="1"/>
  <c r="I348" i="1"/>
  <c r="I360" i="1"/>
  <c r="I372" i="1"/>
  <c r="I384" i="1"/>
  <c r="I402" i="1"/>
  <c r="I414" i="1"/>
  <c r="I426" i="1"/>
  <c r="I438" i="1"/>
  <c r="I492" i="1"/>
  <c r="C3" i="26"/>
  <c r="J8" i="25"/>
  <c r="I76" i="1"/>
  <c r="I118" i="1"/>
  <c r="I160" i="1"/>
  <c r="I202" i="1"/>
  <c r="I274" i="1"/>
  <c r="I22" i="1"/>
  <c r="I4" i="1"/>
  <c r="K4" i="1" s="1"/>
  <c r="I20" i="1"/>
  <c r="K20" i="1" s="1"/>
  <c r="I1519" i="1"/>
  <c r="I1574" i="1"/>
  <c r="I1430" i="1"/>
  <c r="K1430" i="1" s="1"/>
  <c r="L1410" i="25" s="1"/>
  <c r="M1410" i="25" s="1"/>
  <c r="I1554" i="1"/>
  <c r="I1410" i="1"/>
  <c r="K1410" i="1" s="1"/>
  <c r="I1637" i="1"/>
  <c r="I1493" i="1"/>
  <c r="K1493" i="1" s="1"/>
  <c r="L1473" i="25" s="1"/>
  <c r="M1473" i="25" s="1"/>
  <c r="I1444" i="1"/>
  <c r="K1444" i="1" s="1"/>
  <c r="L1424" i="25" s="1"/>
  <c r="M1424" i="25" s="1"/>
  <c r="I1575" i="1"/>
  <c r="J1555" i="25" s="1"/>
  <c r="I1621" i="1"/>
  <c r="I1477" i="1"/>
  <c r="J1457" i="25" s="1"/>
  <c r="I1596" i="1"/>
  <c r="I12" i="1"/>
  <c r="K12" i="1" s="1"/>
  <c r="I1511" i="1"/>
  <c r="I1558" i="1"/>
  <c r="K1558" i="1" s="1"/>
  <c r="L1538" i="25" s="1"/>
  <c r="M1538" i="25" s="1"/>
  <c r="I1605" i="1"/>
  <c r="K1605" i="1" s="1"/>
  <c r="L1585" i="25" s="1"/>
  <c r="M1585" i="25" s="1"/>
  <c r="I1461" i="1"/>
  <c r="K1461" i="1" s="1"/>
  <c r="L1441" i="25" s="1"/>
  <c r="M1441" i="25" s="1"/>
  <c r="I1604" i="1"/>
  <c r="K1604" i="1" s="1"/>
  <c r="L1584" i="25" s="1"/>
  <c r="M1584" i="25" s="1"/>
  <c r="I1460" i="1"/>
  <c r="K1460" i="1" s="1"/>
  <c r="L1440" i="25" s="1"/>
  <c r="M1440" i="25" s="1"/>
  <c r="I1399" i="1"/>
  <c r="I1431" i="1"/>
  <c r="I1392" i="1"/>
  <c r="I1414" i="1"/>
  <c r="I8" i="1"/>
  <c r="K8" i="1" s="1"/>
  <c r="I1507" i="1"/>
  <c r="K1507" i="1" s="1"/>
  <c r="L1487" i="25" s="1"/>
  <c r="M1487" i="25" s="1"/>
  <c r="I1562" i="1"/>
  <c r="K1562" i="1" s="1"/>
  <c r="L1542" i="25" s="1"/>
  <c r="M1542" i="25" s="1"/>
  <c r="I1418" i="1"/>
  <c r="K1418" i="1" s="1"/>
  <c r="L1398" i="25" s="1"/>
  <c r="M1398" i="25" s="1"/>
  <c r="I1542" i="1"/>
  <c r="K1542" i="1" s="1"/>
  <c r="L1522" i="25" s="1"/>
  <c r="M1522" i="25" s="1"/>
  <c r="I1398" i="1"/>
  <c r="K1398" i="1" s="1"/>
  <c r="I1625" i="1"/>
  <c r="K1625" i="1" s="1"/>
  <c r="L1605" i="25" s="1"/>
  <c r="M1605" i="25" s="1"/>
  <c r="I1481" i="1"/>
  <c r="K1481" i="1" s="1"/>
  <c r="L1461" i="25" s="1"/>
  <c r="M1461" i="25" s="1"/>
  <c r="I1432" i="1"/>
  <c r="K1432" i="1" s="1"/>
  <c r="L1412" i="25" s="1"/>
  <c r="M1412" i="25" s="1"/>
  <c r="I1563" i="1"/>
  <c r="I1609" i="1"/>
  <c r="J1589" i="25" s="1"/>
  <c r="I1465" i="1"/>
  <c r="I1584" i="1"/>
  <c r="K1584" i="1" s="1"/>
  <c r="L1564" i="25" s="1"/>
  <c r="M1564" i="25" s="1"/>
  <c r="I6" i="1"/>
  <c r="K6" i="1" s="1"/>
  <c r="I1499" i="1"/>
  <c r="K1499" i="1" s="1"/>
  <c r="L1479" i="25" s="1"/>
  <c r="M1479" i="25" s="1"/>
  <c r="I1546" i="1"/>
  <c r="I1593" i="1"/>
  <c r="K1593" i="1" s="1"/>
  <c r="L1573" i="25" s="1"/>
  <c r="M1573" i="25" s="1"/>
  <c r="I1449" i="1"/>
  <c r="I1592" i="1"/>
  <c r="K1592" i="1" s="1"/>
  <c r="L1572" i="25" s="1"/>
  <c r="M1572" i="25" s="1"/>
  <c r="I1448" i="1"/>
  <c r="I1387" i="1"/>
  <c r="I1419" i="1"/>
  <c r="I1380" i="1"/>
  <c r="K1380" i="1" s="1"/>
  <c r="I1402" i="1"/>
  <c r="K1402" i="1" s="1"/>
  <c r="I1639" i="1"/>
  <c r="K1639" i="1" s="1"/>
  <c r="L1619" i="25" s="1"/>
  <c r="M1619" i="25" s="1"/>
  <c r="I1495" i="1"/>
  <c r="K1495" i="1" s="1"/>
  <c r="L1475" i="25" s="1"/>
  <c r="M1475" i="25" s="1"/>
  <c r="I1550" i="1"/>
  <c r="K1550" i="1" s="1"/>
  <c r="L1530" i="25" s="1"/>
  <c r="M1530" i="25" s="1"/>
  <c r="I1406" i="1"/>
  <c r="I1530" i="1"/>
  <c r="K1530" i="1" s="1"/>
  <c r="L1510" i="25" s="1"/>
  <c r="M1510" i="25" s="1"/>
  <c r="I17" i="1"/>
  <c r="K17" i="1" s="1"/>
  <c r="I1613" i="1"/>
  <c r="K1613" i="1" s="1"/>
  <c r="L1593" i="25" s="1"/>
  <c r="M1593" i="25" s="1"/>
  <c r="I1469" i="1"/>
  <c r="I1420" i="1"/>
  <c r="I1551" i="1"/>
  <c r="I1597" i="1"/>
  <c r="I1453" i="1"/>
  <c r="I1572" i="1"/>
  <c r="K1572" i="1" s="1"/>
  <c r="L1552" i="25" s="1"/>
  <c r="M1552" i="25" s="1"/>
  <c r="I1631" i="1"/>
  <c r="I1487" i="1"/>
  <c r="K1487" i="1" s="1"/>
  <c r="L1467" i="25" s="1"/>
  <c r="M1467" i="25" s="1"/>
  <c r="I1534" i="1"/>
  <c r="K1534" i="1" s="1"/>
  <c r="L1514" i="25" s="1"/>
  <c r="M1514" i="25" s="1"/>
  <c r="I1581" i="1"/>
  <c r="I1437" i="1"/>
  <c r="K1437" i="1" s="1"/>
  <c r="L1417" i="25" s="1"/>
  <c r="M1417" i="25" s="1"/>
  <c r="I1580" i="1"/>
  <c r="K1580" i="1" s="1"/>
  <c r="L1560" i="25" s="1"/>
  <c r="M1560" i="25" s="1"/>
  <c r="I1436" i="1"/>
  <c r="K1436" i="1" s="1"/>
  <c r="L1416" i="25" s="1"/>
  <c r="M1416" i="25" s="1"/>
  <c r="I1386" i="1"/>
  <c r="I1407" i="1"/>
  <c r="J1387" i="25" s="1"/>
  <c r="I1451" i="1"/>
  <c r="K1451" i="1" s="1"/>
  <c r="L1431" i="25" s="1"/>
  <c r="M1431" i="25" s="1"/>
  <c r="I1390" i="1"/>
  <c r="I1627" i="1"/>
  <c r="K1627" i="1" s="1"/>
  <c r="L1607" i="25" s="1"/>
  <c r="M1607" i="25" s="1"/>
  <c r="I1483" i="1"/>
  <c r="I1538" i="1"/>
  <c r="K1538" i="1" s="1"/>
  <c r="L1518" i="25" s="1"/>
  <c r="M1518" i="25" s="1"/>
  <c r="I1394" i="1"/>
  <c r="K1394" i="1" s="1"/>
  <c r="I1518" i="1"/>
  <c r="I7" i="1"/>
  <c r="K7" i="1" s="1"/>
  <c r="I1601" i="1"/>
  <c r="K1601" i="1" s="1"/>
  <c r="L1581" i="25" s="1"/>
  <c r="M1581" i="25" s="1"/>
  <c r="I1552" i="1"/>
  <c r="K1552" i="1" s="1"/>
  <c r="L1532" i="25" s="1"/>
  <c r="M1532" i="25" s="1"/>
  <c r="I1408" i="1"/>
  <c r="K1408" i="1" s="1"/>
  <c r="I1539" i="1"/>
  <c r="J1519" i="25" s="1"/>
  <c r="I1585" i="1"/>
  <c r="I1441" i="1"/>
  <c r="J1421" i="25" s="1"/>
  <c r="I1560" i="1"/>
  <c r="I1619" i="1"/>
  <c r="I1475" i="1"/>
  <c r="K1475" i="1" s="1"/>
  <c r="L1455" i="25" s="1"/>
  <c r="M1455" i="25" s="1"/>
  <c r="I1522" i="1"/>
  <c r="K1522" i="1" s="1"/>
  <c r="L1502" i="25" s="1"/>
  <c r="M1502" i="25" s="1"/>
  <c r="I1569" i="1"/>
  <c r="K1569" i="1" s="1"/>
  <c r="L1549" i="25" s="1"/>
  <c r="M1549" i="25" s="1"/>
  <c r="I1425" i="1"/>
  <c r="K1425" i="1" s="1"/>
  <c r="L1405" i="25" s="1"/>
  <c r="M1405" i="25" s="1"/>
  <c r="I1568" i="1"/>
  <c r="I1424" i="1"/>
  <c r="K1424" i="1" s="1"/>
  <c r="L1404" i="25" s="1"/>
  <c r="M1404" i="25" s="1"/>
  <c r="I1457" i="1"/>
  <c r="K1457" i="1" s="1"/>
  <c r="L1437" i="25" s="1"/>
  <c r="M1437" i="25" s="1"/>
  <c r="I1395" i="1"/>
  <c r="I1439" i="1"/>
  <c r="K1439" i="1" s="1"/>
  <c r="L1419" i="25" s="1"/>
  <c r="M1419" i="25" s="1"/>
  <c r="I1378" i="1"/>
  <c r="I1615" i="1"/>
  <c r="K1615" i="1" s="1"/>
  <c r="L1595" i="25" s="1"/>
  <c r="M1595" i="25" s="1"/>
  <c r="I1471" i="1"/>
  <c r="K1471" i="1" s="1"/>
  <c r="L1451" i="25" s="1"/>
  <c r="M1451" i="25" s="1"/>
  <c r="I1526" i="1"/>
  <c r="I19" i="1"/>
  <c r="K19" i="1" s="1"/>
  <c r="I1506" i="1"/>
  <c r="K1506" i="1" s="1"/>
  <c r="L1486" i="25" s="1"/>
  <c r="M1486" i="25" s="1"/>
  <c r="I1636" i="1"/>
  <c r="K1636" i="1" s="1"/>
  <c r="L1616" i="25" s="1"/>
  <c r="M1616" i="25" s="1"/>
  <c r="I1589" i="1"/>
  <c r="I1540" i="1"/>
  <c r="I1396" i="1"/>
  <c r="K1396" i="1" s="1"/>
  <c r="I1527" i="1"/>
  <c r="I1573" i="1"/>
  <c r="I1429" i="1"/>
  <c r="J1409" i="25" s="1"/>
  <c r="I1548" i="1"/>
  <c r="K1548" i="1" s="1"/>
  <c r="L1528" i="25" s="1"/>
  <c r="M1528" i="25" s="1"/>
  <c r="I1607" i="1"/>
  <c r="K1607" i="1" s="1"/>
  <c r="L1587" i="25" s="1"/>
  <c r="M1587" i="25" s="1"/>
  <c r="I1463" i="1"/>
  <c r="I1510" i="1"/>
  <c r="K1510" i="1" s="1"/>
  <c r="L1490" i="25" s="1"/>
  <c r="M1490" i="25" s="1"/>
  <c r="I1557" i="1"/>
  <c r="K1557" i="1" s="1"/>
  <c r="L1537" i="25" s="1"/>
  <c r="M1537" i="25" s="1"/>
  <c r="I1413" i="1"/>
  <c r="I1556" i="1"/>
  <c r="K1556" i="1" s="1"/>
  <c r="L1536" i="25" s="1"/>
  <c r="M1536" i="25" s="1"/>
  <c r="I1412" i="1"/>
  <c r="K1412" i="1" s="1"/>
  <c r="I1445" i="1"/>
  <c r="K1445" i="1" s="1"/>
  <c r="L1425" i="25" s="1"/>
  <c r="M1425" i="25" s="1"/>
  <c r="I1383" i="1"/>
  <c r="J1363" i="25" s="1"/>
  <c r="I1427" i="1"/>
  <c r="I1603" i="1"/>
  <c r="I1459" i="1"/>
  <c r="K1459" i="1" s="1"/>
  <c r="L1439" i="25" s="1"/>
  <c r="M1439" i="25" s="1"/>
  <c r="I1514" i="1"/>
  <c r="K1514" i="1" s="1"/>
  <c r="L1494" i="25" s="1"/>
  <c r="M1494" i="25" s="1"/>
  <c r="I1638" i="1"/>
  <c r="I1494" i="1"/>
  <c r="K1494" i="1" s="1"/>
  <c r="L1474" i="25" s="1"/>
  <c r="M1474" i="25" s="1"/>
  <c r="I1624" i="1"/>
  <c r="I1577" i="1"/>
  <c r="K1577" i="1" s="1"/>
  <c r="L1557" i="25" s="1"/>
  <c r="M1557" i="25" s="1"/>
  <c r="I1528" i="1"/>
  <c r="K1528" i="1" s="1"/>
  <c r="L1508" i="25" s="1"/>
  <c r="M1508" i="25" s="1"/>
  <c r="I1384" i="1"/>
  <c r="I1515" i="1"/>
  <c r="I1561" i="1"/>
  <c r="J1541" i="25" s="1"/>
  <c r="I1417" i="1"/>
  <c r="I1536" i="1"/>
  <c r="K1536" i="1" s="1"/>
  <c r="L1516" i="25" s="1"/>
  <c r="M1516" i="25" s="1"/>
  <c r="I1595" i="1"/>
  <c r="I11" i="1"/>
  <c r="K11" i="1" s="1"/>
  <c r="I1498" i="1"/>
  <c r="I1545" i="1"/>
  <c r="K1545" i="1" s="1"/>
  <c r="L1525" i="25" s="1"/>
  <c r="M1525" i="25" s="1"/>
  <c r="I1401" i="1"/>
  <c r="K1401" i="1" s="1"/>
  <c r="I1544" i="1"/>
  <c r="K1544" i="1" s="1"/>
  <c r="L1524" i="25" s="1"/>
  <c r="M1524" i="25" s="1"/>
  <c r="I1400" i="1"/>
  <c r="I1433" i="1"/>
  <c r="K1433" i="1" s="1"/>
  <c r="L1413" i="25" s="1"/>
  <c r="M1413" i="25" s="1"/>
  <c r="I1382" i="1"/>
  <c r="K1382" i="1" s="1"/>
  <c r="I1415" i="1"/>
  <c r="K1415" i="1" s="1"/>
  <c r="L1395" i="25" s="1"/>
  <c r="M1395" i="25" s="1"/>
  <c r="I1579" i="1"/>
  <c r="K1579" i="1" s="1"/>
  <c r="L1559" i="25" s="1"/>
  <c r="M1559" i="25" s="1"/>
  <c r="I1634" i="1"/>
  <c r="K1634" i="1" s="1"/>
  <c r="L1614" i="25" s="1"/>
  <c r="M1614" i="25" s="1"/>
  <c r="I1490" i="1"/>
  <c r="I1614" i="1"/>
  <c r="K1614" i="1" s="1"/>
  <c r="L1594" i="25" s="1"/>
  <c r="M1594" i="25" s="1"/>
  <c r="I1470" i="1"/>
  <c r="I1600" i="1"/>
  <c r="K1600" i="1" s="1"/>
  <c r="L1580" i="25" s="1"/>
  <c r="M1580" i="25" s="1"/>
  <c r="I1553" i="1"/>
  <c r="I1504" i="1"/>
  <c r="I1635" i="1"/>
  <c r="I1491" i="1"/>
  <c r="J1471" i="25" s="1"/>
  <c r="I1537" i="1"/>
  <c r="I1393" i="1"/>
  <c r="J1373" i="25" s="1"/>
  <c r="I1512" i="1"/>
  <c r="I1571" i="1"/>
  <c r="K1571" i="1" s="1"/>
  <c r="L1551" i="25" s="1"/>
  <c r="M1551" i="25" s="1"/>
  <c r="I1618" i="1"/>
  <c r="I1474" i="1"/>
  <c r="K1474" i="1" s="1"/>
  <c r="L1454" i="25" s="1"/>
  <c r="M1454" i="25" s="1"/>
  <c r="I1521" i="1"/>
  <c r="I1377" i="1"/>
  <c r="K1377" i="1" s="1"/>
  <c r="I1520" i="1"/>
  <c r="I1376" i="1"/>
  <c r="K1376" i="1" s="1"/>
  <c r="I1409" i="1"/>
  <c r="K1409" i="1" s="1"/>
  <c r="I1452" i="1"/>
  <c r="K1452" i="1" s="1"/>
  <c r="L1432" i="25" s="1"/>
  <c r="M1432" i="25" s="1"/>
  <c r="I1391" i="1"/>
  <c r="I1567" i="1"/>
  <c r="I1622" i="1"/>
  <c r="K1622" i="1" s="1"/>
  <c r="L1602" i="25" s="1"/>
  <c r="M1602" i="25" s="1"/>
  <c r="I1478" i="1"/>
  <c r="K1478" i="1" s="1"/>
  <c r="L1458" i="25" s="1"/>
  <c r="M1458" i="25" s="1"/>
  <c r="I1602" i="1"/>
  <c r="I1458" i="1"/>
  <c r="K1458" i="1" s="1"/>
  <c r="L1438" i="25" s="1"/>
  <c r="M1438" i="25" s="1"/>
  <c r="I1588" i="1"/>
  <c r="I1541" i="1"/>
  <c r="K1541" i="1" s="1"/>
  <c r="L1521" i="25" s="1"/>
  <c r="M1521" i="25" s="1"/>
  <c r="I1492" i="1"/>
  <c r="K1492" i="1" s="1"/>
  <c r="L1472" i="25" s="1"/>
  <c r="M1472" i="25" s="1"/>
  <c r="I1623" i="1"/>
  <c r="J1603" i="25" s="1"/>
  <c r="I1479" i="1"/>
  <c r="I1525" i="1"/>
  <c r="J1505" i="25" s="1"/>
  <c r="I13" i="1"/>
  <c r="I1500" i="1"/>
  <c r="K1500" i="1" s="1"/>
  <c r="L1480" i="25" s="1"/>
  <c r="M1480" i="25" s="1"/>
  <c r="I1559" i="1"/>
  <c r="K1559" i="1" s="1"/>
  <c r="L1539" i="25" s="1"/>
  <c r="M1539" i="25" s="1"/>
  <c r="I1606" i="1"/>
  <c r="K1606" i="1" s="1"/>
  <c r="L1586" i="25" s="1"/>
  <c r="M1586" i="25" s="1"/>
  <c r="I1462" i="1"/>
  <c r="I1509" i="1"/>
  <c r="K1509" i="1" s="1"/>
  <c r="L1489" i="25" s="1"/>
  <c r="M1489" i="25" s="1"/>
  <c r="I9" i="1"/>
  <c r="K9" i="1" s="1"/>
  <c r="I1508" i="1"/>
  <c r="K1508" i="1" s="1"/>
  <c r="L1488" i="25" s="1"/>
  <c r="M1488" i="25" s="1"/>
  <c r="I1447" i="1"/>
  <c r="K1447" i="1" s="1"/>
  <c r="L1427" i="25" s="1"/>
  <c r="M1427" i="25" s="1"/>
  <c r="I1397" i="1"/>
  <c r="K1397" i="1" s="1"/>
  <c r="I1440" i="1"/>
  <c r="K1440" i="1" s="1"/>
  <c r="L1420" i="25" s="1"/>
  <c r="M1420" i="25" s="1"/>
  <c r="I1379" i="1"/>
  <c r="I1555" i="1"/>
  <c r="K1555" i="1" s="1"/>
  <c r="L1535" i="25" s="1"/>
  <c r="M1535" i="25" s="1"/>
  <c r="I1610" i="1"/>
  <c r="I1466" i="1"/>
  <c r="K1466" i="1" s="1"/>
  <c r="L1446" i="25" s="1"/>
  <c r="M1446" i="25" s="1"/>
  <c r="I1590" i="1"/>
  <c r="K1590" i="1" s="1"/>
  <c r="L1570" i="25" s="1"/>
  <c r="M1570" i="25" s="1"/>
  <c r="I1446" i="1"/>
  <c r="K1446" i="1" s="1"/>
  <c r="L1426" i="25" s="1"/>
  <c r="M1426" i="25" s="1"/>
  <c r="I1576" i="1"/>
  <c r="K1576" i="1" s="1"/>
  <c r="L1556" i="25" s="1"/>
  <c r="M1556" i="25" s="1"/>
  <c r="I1529" i="1"/>
  <c r="K1529" i="1" s="1"/>
  <c r="L1509" i="25" s="1"/>
  <c r="M1509" i="25" s="1"/>
  <c r="I1480" i="1"/>
  <c r="K1480" i="1" s="1"/>
  <c r="L1460" i="25" s="1"/>
  <c r="M1460" i="25" s="1"/>
  <c r="I1611" i="1"/>
  <c r="I1467" i="1"/>
  <c r="I1513" i="1"/>
  <c r="J1493" i="25" s="1"/>
  <c r="I1632" i="1"/>
  <c r="K1632" i="1" s="1"/>
  <c r="L1612" i="25" s="1"/>
  <c r="M1612" i="25" s="1"/>
  <c r="I1488" i="1"/>
  <c r="K1488" i="1" s="1"/>
  <c r="L1468" i="25" s="1"/>
  <c r="M1468" i="25" s="1"/>
  <c r="I1547" i="1"/>
  <c r="I1594" i="1"/>
  <c r="K1594" i="1" s="1"/>
  <c r="L1574" i="25" s="1"/>
  <c r="M1574" i="25" s="1"/>
  <c r="I10" i="1"/>
  <c r="K10" i="1" s="1"/>
  <c r="I1497" i="1"/>
  <c r="I5" i="1"/>
  <c r="K5" i="1" s="1"/>
  <c r="I1496" i="1"/>
  <c r="K1496" i="1" s="1"/>
  <c r="L1476" i="25" s="1"/>
  <c r="M1476" i="25" s="1"/>
  <c r="I1435" i="1"/>
  <c r="I1385" i="1"/>
  <c r="I1428" i="1"/>
  <c r="I1450" i="1"/>
  <c r="K1450" i="1" s="1"/>
  <c r="L1430" i="25" s="1"/>
  <c r="M1430" i="25" s="1"/>
  <c r="I1531" i="1"/>
  <c r="K1531" i="1" s="1"/>
  <c r="L1511" i="25" s="1"/>
  <c r="M1511" i="25" s="1"/>
  <c r="I1586" i="1"/>
  <c r="K1586" i="1" s="1"/>
  <c r="L1566" i="25" s="1"/>
  <c r="M1566" i="25" s="1"/>
  <c r="I1442" i="1"/>
  <c r="I1566" i="1"/>
  <c r="K1566" i="1" s="1"/>
  <c r="L1546" i="25" s="1"/>
  <c r="M1546" i="25" s="1"/>
  <c r="I1422" i="1"/>
  <c r="K1422" i="1" s="1"/>
  <c r="L1402" i="25" s="1"/>
  <c r="M1402" i="25" s="1"/>
  <c r="I18" i="1"/>
  <c r="K18" i="1" s="1"/>
  <c r="I1505" i="1"/>
  <c r="I1456" i="1"/>
  <c r="I1587" i="1"/>
  <c r="I1633" i="1"/>
  <c r="K1633" i="1" s="1"/>
  <c r="L1613" i="25" s="1"/>
  <c r="M1613" i="25" s="1"/>
  <c r="I1489" i="1"/>
  <c r="I1608" i="1"/>
  <c r="K1608" i="1" s="1"/>
  <c r="L1588" i="25" s="1"/>
  <c r="M1588" i="25" s="1"/>
  <c r="I1464" i="1"/>
  <c r="K1464" i="1" s="1"/>
  <c r="L1444" i="25" s="1"/>
  <c r="M1444" i="25" s="1"/>
  <c r="I1523" i="1"/>
  <c r="K1523" i="1" s="1"/>
  <c r="L1503" i="25" s="1"/>
  <c r="M1503" i="25" s="1"/>
  <c r="I1570" i="1"/>
  <c r="K1570" i="1" s="1"/>
  <c r="L1550" i="25" s="1"/>
  <c r="M1550" i="25" s="1"/>
  <c r="I1617" i="1"/>
  <c r="I1473" i="1"/>
  <c r="K1473" i="1" s="1"/>
  <c r="L1453" i="25" s="1"/>
  <c r="M1453" i="25" s="1"/>
  <c r="I1616" i="1"/>
  <c r="I1472" i="1"/>
  <c r="K1472" i="1" s="1"/>
  <c r="L1452" i="25" s="1"/>
  <c r="M1452" i="25" s="1"/>
  <c r="I1411" i="1"/>
  <c r="K1411" i="1" s="1"/>
  <c r="I1443" i="1"/>
  <c r="I1404" i="1"/>
  <c r="K1404" i="1" s="1"/>
  <c r="I1426" i="1"/>
  <c r="K1426" i="1" s="1"/>
  <c r="L1406" i="25" s="1"/>
  <c r="M1406" i="25" s="1"/>
  <c r="I1591" i="1"/>
  <c r="K1591" i="1" s="1"/>
  <c r="L1571" i="25" s="1"/>
  <c r="M1571" i="25" s="1"/>
  <c r="I1565" i="1"/>
  <c r="K1565" i="1" s="1"/>
  <c r="L1545" i="25" s="1"/>
  <c r="M1545" i="25" s="1"/>
  <c r="I1524" i="1"/>
  <c r="K1524" i="1" s="1"/>
  <c r="L1504" i="25" s="1"/>
  <c r="M1504" i="25" s="1"/>
  <c r="I1532" i="1"/>
  <c r="I1543" i="1"/>
  <c r="K1543" i="1" s="1"/>
  <c r="L1523" i="25" s="1"/>
  <c r="M1523" i="25" s="1"/>
  <c r="I1517" i="1"/>
  <c r="K1517" i="1" s="1"/>
  <c r="L1497" i="25" s="1"/>
  <c r="M1497" i="25" s="1"/>
  <c r="I1476" i="1"/>
  <c r="I1484" i="1"/>
  <c r="I15" i="1"/>
  <c r="I1516" i="1"/>
  <c r="K1516" i="1" s="1"/>
  <c r="L1496" i="25" s="1"/>
  <c r="M1496" i="25" s="1"/>
  <c r="I1583" i="1"/>
  <c r="K1583" i="1" s="1"/>
  <c r="L1563" i="25" s="1"/>
  <c r="M1563" i="25" s="1"/>
  <c r="I1388" i="1"/>
  <c r="I1598" i="1"/>
  <c r="K1598" i="1" s="1"/>
  <c r="L1578" i="25" s="1"/>
  <c r="M1578" i="25" s="1"/>
  <c r="I1468" i="1"/>
  <c r="K1468" i="1" s="1"/>
  <c r="L1448" i="25" s="1"/>
  <c r="M1448" i="25" s="1"/>
  <c r="I1535" i="1"/>
  <c r="K1535" i="1" s="1"/>
  <c r="L1515" i="25" s="1"/>
  <c r="M1515" i="25" s="1"/>
  <c r="I1423" i="1"/>
  <c r="K1423" i="1" s="1"/>
  <c r="L1403" i="25" s="1"/>
  <c r="M1403" i="25" s="1"/>
  <c r="I1502" i="1"/>
  <c r="K1502" i="1" s="1"/>
  <c r="L1482" i="25" s="1"/>
  <c r="M1482" i="25" s="1"/>
  <c r="I16" i="1"/>
  <c r="K16" i="1" s="1"/>
  <c r="I1630" i="1"/>
  <c r="I1421" i="1"/>
  <c r="I1454" i="1"/>
  <c r="K1454" i="1" s="1"/>
  <c r="L1434" i="25" s="1"/>
  <c r="M1434" i="25" s="1"/>
  <c r="I1599" i="1"/>
  <c r="I1582" i="1"/>
  <c r="I1455" i="1"/>
  <c r="J1435" i="25" s="1"/>
  <c r="I1626" i="1"/>
  <c r="K1626" i="1" s="1"/>
  <c r="L1606" i="25" s="1"/>
  <c r="M1606" i="25" s="1"/>
  <c r="I1503" i="1"/>
  <c r="I1486" i="1"/>
  <c r="K1486" i="1" s="1"/>
  <c r="L1466" i="25" s="1"/>
  <c r="M1466" i="25" s="1"/>
  <c r="I1381" i="1"/>
  <c r="I1578" i="1"/>
  <c r="K1578" i="1" s="1"/>
  <c r="L1558" i="25" s="1"/>
  <c r="M1558" i="25" s="1"/>
  <c r="I14" i="1"/>
  <c r="I1629" i="1"/>
  <c r="K1629" i="1" s="1"/>
  <c r="L1609" i="25" s="1"/>
  <c r="M1609" i="25" s="1"/>
  <c r="I1416" i="1"/>
  <c r="K1416" i="1" s="1"/>
  <c r="L1396" i="25" s="1"/>
  <c r="M1396" i="25" s="1"/>
  <c r="I1482" i="1"/>
  <c r="K1482" i="1" s="1"/>
  <c r="L1462" i="25" s="1"/>
  <c r="M1462" i="25" s="1"/>
  <c r="I1549" i="1"/>
  <c r="I1533" i="1"/>
  <c r="I1403" i="1"/>
  <c r="K1403" i="1" s="1"/>
  <c r="I1434" i="1"/>
  <c r="I1501" i="1"/>
  <c r="I1485" i="1"/>
  <c r="K1485" i="1" s="1"/>
  <c r="L1465" i="25" s="1"/>
  <c r="M1465" i="25" s="1"/>
  <c r="I1438" i="1"/>
  <c r="K1438" i="1" s="1"/>
  <c r="L1418" i="25" s="1"/>
  <c r="M1418" i="25" s="1"/>
  <c r="I1612" i="1"/>
  <c r="K1612" i="1" s="1"/>
  <c r="L1592" i="25" s="1"/>
  <c r="M1592" i="25" s="1"/>
  <c r="I1405" i="1"/>
  <c r="I1389" i="1"/>
  <c r="I1564" i="1"/>
  <c r="K1564" i="1" s="1"/>
  <c r="L1544" i="25" s="1"/>
  <c r="M1544" i="25" s="1"/>
  <c r="I1620" i="1"/>
  <c r="K1620" i="1" s="1"/>
  <c r="L1600" i="25" s="1"/>
  <c r="M1600" i="25" s="1"/>
  <c r="I1628" i="1"/>
  <c r="K1628" i="1" s="1"/>
  <c r="L1608" i="25" s="1"/>
  <c r="M1608" i="25" s="1"/>
  <c r="I64" i="1"/>
  <c r="I106" i="1"/>
  <c r="I148" i="1"/>
  <c r="I208" i="1"/>
  <c r="I262" i="1"/>
  <c r="I88" i="1"/>
  <c r="I178" i="1"/>
  <c r="I280" i="1"/>
  <c r="I32" i="1"/>
  <c r="I44" i="1"/>
  <c r="I56" i="1"/>
  <c r="I68" i="1"/>
  <c r="I80" i="1"/>
  <c r="I92" i="1"/>
  <c r="I98" i="1"/>
  <c r="I110" i="1"/>
  <c r="C62" i="26" s="1"/>
  <c r="I122" i="1"/>
  <c r="C67" i="26" s="1"/>
  <c r="I134" i="1"/>
  <c r="C78" i="26" s="1"/>
  <c r="I146" i="1"/>
  <c r="I158" i="1"/>
  <c r="C102" i="26" s="1"/>
  <c r="I170" i="1"/>
  <c r="I182" i="1"/>
  <c r="J162" i="25" s="1"/>
  <c r="I194" i="1"/>
  <c r="C124" i="26" s="1"/>
  <c r="I200" i="1"/>
  <c r="I206" i="1"/>
  <c r="C131" i="26" s="1"/>
  <c r="I212" i="1"/>
  <c r="I224" i="1"/>
  <c r="I230" i="1"/>
  <c r="J210" i="25" s="1"/>
  <c r="I236" i="1"/>
  <c r="I242" i="1"/>
  <c r="I248" i="1"/>
  <c r="I254" i="1"/>
  <c r="I260" i="1"/>
  <c r="I266" i="1"/>
  <c r="J246" i="25" s="1"/>
  <c r="I272" i="1"/>
  <c r="I278" i="1"/>
  <c r="I284" i="1"/>
  <c r="K284" i="1" s="1"/>
  <c r="C21" i="26"/>
  <c r="J38" i="25"/>
  <c r="I166" i="1"/>
  <c r="I292" i="1"/>
  <c r="I26" i="1"/>
  <c r="C3" i="31" s="1"/>
  <c r="I38" i="1"/>
  <c r="C6" i="26" s="1"/>
  <c r="I50" i="1"/>
  <c r="C14" i="26" s="1"/>
  <c r="I62" i="1"/>
  <c r="I74" i="1"/>
  <c r="I86" i="1"/>
  <c r="C45" i="26" s="1"/>
  <c r="I104" i="1"/>
  <c r="I116" i="1"/>
  <c r="I128" i="1"/>
  <c r="I140" i="1"/>
  <c r="I152" i="1"/>
  <c r="I164" i="1"/>
  <c r="I176" i="1"/>
  <c r="I188" i="1"/>
  <c r="I218" i="1"/>
  <c r="C138" i="26" s="1"/>
  <c r="I136" i="1"/>
  <c r="I238" i="1"/>
  <c r="I21" i="1"/>
  <c r="K21" i="1" s="1"/>
  <c r="I27" i="1"/>
  <c r="J7" i="25" s="1"/>
  <c r="I33" i="1"/>
  <c r="I39" i="1"/>
  <c r="C7" i="26" s="1"/>
  <c r="I45" i="1"/>
  <c r="I51" i="1"/>
  <c r="J31" i="25" s="1"/>
  <c r="I57" i="1"/>
  <c r="I63" i="1"/>
  <c r="I69" i="1"/>
  <c r="I75" i="1"/>
  <c r="C37" i="26" s="1"/>
  <c r="I81" i="1"/>
  <c r="I87" i="1"/>
  <c r="C46" i="26" s="1"/>
  <c r="I93" i="1"/>
  <c r="I99" i="1"/>
  <c r="I105" i="1"/>
  <c r="I111" i="1"/>
  <c r="J91" i="25" s="1"/>
  <c r="I117" i="1"/>
  <c r="I123" i="1"/>
  <c r="C68" i="26" s="1"/>
  <c r="I129" i="1"/>
  <c r="I135" i="1"/>
  <c r="C79" i="26" s="1"/>
  <c r="I141" i="1"/>
  <c r="I147" i="1"/>
  <c r="I153" i="1"/>
  <c r="I159" i="1"/>
  <c r="C103" i="26" s="1"/>
  <c r="I165" i="1"/>
  <c r="I171" i="1"/>
  <c r="I177" i="1"/>
  <c r="I183" i="1"/>
  <c r="C118" i="26" s="1"/>
  <c r="I189" i="1"/>
  <c r="I195" i="1"/>
  <c r="J175" i="25" s="1"/>
  <c r="I201" i="1"/>
  <c r="I207" i="1"/>
  <c r="C132" i="26" s="1"/>
  <c r="I213" i="1"/>
  <c r="I219" i="1"/>
  <c r="I225" i="1"/>
  <c r="I231" i="1"/>
  <c r="J211" i="25" s="1"/>
  <c r="I237" i="1"/>
  <c r="I243" i="1"/>
  <c r="I249" i="1"/>
  <c r="I255" i="1"/>
  <c r="C152" i="26" s="1"/>
  <c r="I261" i="1"/>
  <c r="I267" i="1"/>
  <c r="I273" i="1"/>
  <c r="I279" i="1"/>
  <c r="J259" i="25" s="1"/>
  <c r="I285" i="1"/>
  <c r="I291" i="1"/>
  <c r="J271" i="25" s="1"/>
  <c r="I297" i="1"/>
  <c r="I303" i="1"/>
  <c r="I309" i="1"/>
  <c r="K309" i="1" s="1"/>
  <c r="L289" i="25" s="1"/>
  <c r="M289" i="25" s="1"/>
  <c r="I315" i="1"/>
  <c r="J295" i="25" s="1"/>
  <c r="I321" i="1"/>
  <c r="I327" i="1"/>
  <c r="I333" i="1"/>
  <c r="I339" i="1"/>
  <c r="I345" i="1"/>
  <c r="I351" i="1"/>
  <c r="I357" i="1"/>
  <c r="I363" i="1"/>
  <c r="J343" i="25" s="1"/>
  <c r="I369" i="1"/>
  <c r="I375" i="1"/>
  <c r="I381" i="1"/>
  <c r="I387" i="1"/>
  <c r="C183" i="26" s="1"/>
  <c r="I393" i="1"/>
  <c r="I399" i="1"/>
  <c r="J379" i="25" s="1"/>
  <c r="I405" i="1"/>
  <c r="I411" i="1"/>
  <c r="I417" i="1"/>
  <c r="I423" i="1"/>
  <c r="C191" i="26" s="1"/>
  <c r="I429" i="1"/>
  <c r="I435" i="1"/>
  <c r="I441" i="1"/>
  <c r="I447" i="1"/>
  <c r="J427" i="25" s="1"/>
  <c r="I453" i="1"/>
  <c r="K453" i="1" s="1"/>
  <c r="I459" i="1"/>
  <c r="J14" i="25"/>
  <c r="I94" i="1"/>
  <c r="I70" i="1"/>
  <c r="I112" i="1"/>
  <c r="I142" i="1"/>
  <c r="I196" i="1"/>
  <c r="I226" i="1"/>
  <c r="I244" i="1"/>
  <c r="I256" i="1"/>
  <c r="I298" i="1"/>
  <c r="I304" i="1"/>
  <c r="I310" i="1"/>
  <c r="I316" i="1"/>
  <c r="I322" i="1"/>
  <c r="I328" i="1"/>
  <c r="I334" i="1"/>
  <c r="I340" i="1"/>
  <c r="I346" i="1"/>
  <c r="I352" i="1"/>
  <c r="I358" i="1"/>
  <c r="I364" i="1"/>
  <c r="I370" i="1"/>
  <c r="C192" i="30" s="1"/>
  <c r="I376" i="1"/>
  <c r="I382" i="1"/>
  <c r="I388" i="1"/>
  <c r="I394" i="1"/>
  <c r="I400" i="1"/>
  <c r="I406" i="1"/>
  <c r="I412" i="1"/>
  <c r="I418" i="1"/>
  <c r="I424" i="1"/>
  <c r="I430" i="1"/>
  <c r="I436" i="1"/>
  <c r="I442" i="1"/>
  <c r="K442" i="1" s="1"/>
  <c r="I448" i="1"/>
  <c r="I454" i="1"/>
  <c r="I460" i="1"/>
  <c r="I466" i="1"/>
  <c r="I472" i="1"/>
  <c r="I478" i="1"/>
  <c r="I484" i="1"/>
  <c r="I490" i="1"/>
  <c r="I496" i="1"/>
  <c r="I502" i="1"/>
  <c r="I508" i="1"/>
  <c r="I514" i="1"/>
  <c r="I520" i="1"/>
  <c r="I526" i="1"/>
  <c r="I532" i="1"/>
  <c r="I538" i="1"/>
  <c r="I544" i="1"/>
  <c r="I550" i="1"/>
  <c r="I556" i="1"/>
  <c r="I562" i="1"/>
  <c r="I568" i="1"/>
  <c r="I574" i="1"/>
  <c r="I580" i="1"/>
  <c r="I586" i="1"/>
  <c r="K586" i="1" s="1"/>
  <c r="I592" i="1"/>
  <c r="I598" i="1"/>
  <c r="I604" i="1"/>
  <c r="I610" i="1"/>
  <c r="I616" i="1"/>
  <c r="I622" i="1"/>
  <c r="I628" i="1"/>
  <c r="I634" i="1"/>
  <c r="I640" i="1"/>
  <c r="I646" i="1"/>
  <c r="I652" i="1"/>
  <c r="I658" i="1"/>
  <c r="I664" i="1"/>
  <c r="I670" i="1"/>
  <c r="I676" i="1"/>
  <c r="I682" i="1"/>
  <c r="I688" i="1"/>
  <c r="I694" i="1"/>
  <c r="I700" i="1"/>
  <c r="I706" i="1"/>
  <c r="I712" i="1"/>
  <c r="I718" i="1"/>
  <c r="I724" i="1"/>
  <c r="I730" i="1"/>
  <c r="K730" i="1" s="1"/>
  <c r="L710" i="25" s="1"/>
  <c r="M710" i="25" s="1"/>
  <c r="I736" i="1"/>
  <c r="I742" i="1"/>
  <c r="I748" i="1"/>
  <c r="I754" i="1"/>
  <c r="I760" i="1"/>
  <c r="I766" i="1"/>
  <c r="I772" i="1"/>
  <c r="I778" i="1"/>
  <c r="I784" i="1"/>
  <c r="I790" i="1"/>
  <c r="I796" i="1"/>
  <c r="I802" i="1"/>
  <c r="I808" i="1"/>
  <c r="I814" i="1"/>
  <c r="I820" i="1"/>
  <c r="I826" i="1"/>
  <c r="I832" i="1"/>
  <c r="I838" i="1"/>
  <c r="I844" i="1"/>
  <c r="I850" i="1"/>
  <c r="I856" i="1"/>
  <c r="I862" i="1"/>
  <c r="I868" i="1"/>
  <c r="I874" i="1"/>
  <c r="I880" i="1"/>
  <c r="I886" i="1"/>
  <c r="I892" i="1"/>
  <c r="I898" i="1"/>
  <c r="I904" i="1"/>
  <c r="I910" i="1"/>
  <c r="I916" i="1"/>
  <c r="I922" i="1"/>
  <c r="I290" i="1"/>
  <c r="I296" i="1"/>
  <c r="I302" i="1"/>
  <c r="C161" i="26" s="1"/>
  <c r="I308" i="1"/>
  <c r="I314" i="1"/>
  <c r="J294" i="25" s="1"/>
  <c r="I320" i="1"/>
  <c r="I326" i="1"/>
  <c r="I332" i="1"/>
  <c r="I338" i="1"/>
  <c r="C167" i="26" s="1"/>
  <c r="I344" i="1"/>
  <c r="I350" i="1"/>
  <c r="J330" i="25" s="1"/>
  <c r="I356" i="1"/>
  <c r="I362" i="1"/>
  <c r="C171" i="26" s="1"/>
  <c r="I368" i="1"/>
  <c r="I374" i="1"/>
  <c r="I380" i="1"/>
  <c r="K380" i="1" s="1"/>
  <c r="I386" i="1"/>
  <c r="C182" i="26" s="1"/>
  <c r="I392" i="1"/>
  <c r="I398" i="1"/>
  <c r="J378" i="25" s="1"/>
  <c r="I404" i="1"/>
  <c r="I410" i="1"/>
  <c r="I416" i="1"/>
  <c r="I422" i="1"/>
  <c r="I428" i="1"/>
  <c r="I434" i="1"/>
  <c r="J414" i="25" s="1"/>
  <c r="I440" i="1"/>
  <c r="I446" i="1"/>
  <c r="I452" i="1"/>
  <c r="I458" i="1"/>
  <c r="I464" i="1"/>
  <c r="I470" i="1"/>
  <c r="I476" i="1"/>
  <c r="I482" i="1"/>
  <c r="J462" i="25" s="1"/>
  <c r="I488" i="1"/>
  <c r="I494" i="1"/>
  <c r="I500" i="1"/>
  <c r="I506" i="1"/>
  <c r="I512" i="1"/>
  <c r="I518" i="1"/>
  <c r="J498" i="25" s="1"/>
  <c r="I524" i="1"/>
  <c r="I530" i="1"/>
  <c r="I536" i="1"/>
  <c r="I542" i="1"/>
  <c r="C213" i="26" s="1"/>
  <c r="I548" i="1"/>
  <c r="I554" i="1"/>
  <c r="I560" i="1"/>
  <c r="I566" i="1"/>
  <c r="I572" i="1"/>
  <c r="I578" i="1"/>
  <c r="C228" i="26" s="1"/>
  <c r="I584" i="1"/>
  <c r="I590" i="1"/>
  <c r="I596" i="1"/>
  <c r="I602" i="1"/>
  <c r="J582" i="25" s="1"/>
  <c r="I608" i="1"/>
  <c r="I614" i="1"/>
  <c r="I620" i="1"/>
  <c r="I626" i="1"/>
  <c r="I632" i="1"/>
  <c r="I638" i="1"/>
  <c r="C249" i="26" s="1"/>
  <c r="I644" i="1"/>
  <c r="I650" i="1"/>
  <c r="J630" i="25" s="1"/>
  <c r="I656" i="1"/>
  <c r="I662" i="1"/>
  <c r="I668" i="1"/>
  <c r="K668" i="1" s="1"/>
  <c r="I674" i="1"/>
  <c r="J654" i="25" s="1"/>
  <c r="I680" i="1"/>
  <c r="I686" i="1"/>
  <c r="J666" i="25" s="1"/>
  <c r="I692" i="1"/>
  <c r="I698" i="1"/>
  <c r="J678" i="25" s="1"/>
  <c r="I704" i="1"/>
  <c r="I710" i="1"/>
  <c r="I716" i="1"/>
  <c r="I722" i="1"/>
  <c r="I728" i="1"/>
  <c r="I734" i="1"/>
  <c r="J714" i="25" s="1"/>
  <c r="I740" i="1"/>
  <c r="K740" i="1" s="1"/>
  <c r="I746" i="1"/>
  <c r="I752" i="1"/>
  <c r="I758" i="1"/>
  <c r="I764" i="1"/>
  <c r="I770" i="1"/>
  <c r="J750" i="25" s="1"/>
  <c r="I465" i="1"/>
  <c r="I471" i="1"/>
  <c r="C195" i="26" s="1"/>
  <c r="I477" i="1"/>
  <c r="I483" i="1"/>
  <c r="I489" i="1"/>
  <c r="I495" i="1"/>
  <c r="I501" i="1"/>
  <c r="K501" i="1" s="1"/>
  <c r="I507" i="1"/>
  <c r="I513" i="1"/>
  <c r="I519" i="1"/>
  <c r="I525" i="1"/>
  <c r="I531" i="1"/>
  <c r="I537" i="1"/>
  <c r="I543" i="1"/>
  <c r="I549" i="1"/>
  <c r="I555" i="1"/>
  <c r="I561" i="1"/>
  <c r="I567" i="1"/>
  <c r="I573" i="1"/>
  <c r="I579" i="1"/>
  <c r="I585" i="1"/>
  <c r="I591" i="1"/>
  <c r="C232" i="26" s="1"/>
  <c r="I597" i="1"/>
  <c r="I603" i="1"/>
  <c r="I609" i="1"/>
  <c r="I615" i="1"/>
  <c r="J595" i="25" s="1"/>
  <c r="I621" i="1"/>
  <c r="I627" i="1"/>
  <c r="C241" i="26" s="1"/>
  <c r="I633" i="1"/>
  <c r="I639" i="1"/>
  <c r="C250" i="26" s="1"/>
  <c r="I645" i="1"/>
  <c r="I651" i="1"/>
  <c r="I657" i="1"/>
  <c r="I663" i="1"/>
  <c r="I669" i="1"/>
  <c r="I675" i="1"/>
  <c r="J655" i="25" s="1"/>
  <c r="I681" i="1"/>
  <c r="I687" i="1"/>
  <c r="C268" i="26" s="1"/>
  <c r="I693" i="1"/>
  <c r="I699" i="1"/>
  <c r="J679" i="25" s="1"/>
  <c r="I705" i="1"/>
  <c r="I711" i="1"/>
  <c r="I717" i="1"/>
  <c r="K717" i="1" s="1"/>
  <c r="I723" i="1"/>
  <c r="I729" i="1"/>
  <c r="I735" i="1"/>
  <c r="J715" i="25" s="1"/>
  <c r="I741" i="1"/>
  <c r="I747" i="1"/>
  <c r="I753" i="1"/>
  <c r="I759" i="1"/>
  <c r="I765" i="1"/>
  <c r="I771" i="1"/>
  <c r="I777" i="1"/>
  <c r="I783" i="1"/>
  <c r="J763" i="25" s="1"/>
  <c r="I789" i="1"/>
  <c r="K789" i="1" s="1"/>
  <c r="I795" i="1"/>
  <c r="I928" i="1"/>
  <c r="I934" i="1"/>
  <c r="I940" i="1"/>
  <c r="I946" i="1"/>
  <c r="I952" i="1"/>
  <c r="I958" i="1"/>
  <c r="I964" i="1"/>
  <c r="I970" i="1"/>
  <c r="I976" i="1"/>
  <c r="I982" i="1"/>
  <c r="I988" i="1"/>
  <c r="I994" i="1"/>
  <c r="I1000" i="1"/>
  <c r="I1006" i="1"/>
  <c r="I1012" i="1"/>
  <c r="I1018" i="1"/>
  <c r="I1024" i="1"/>
  <c r="I1030" i="1"/>
  <c r="I1036" i="1"/>
  <c r="I1042" i="1"/>
  <c r="I1048" i="1"/>
  <c r="I1054" i="1"/>
  <c r="I1060" i="1"/>
  <c r="K1060" i="1" s="1"/>
  <c r="I1066" i="1"/>
  <c r="I1072" i="1"/>
  <c r="I1078" i="1"/>
  <c r="I1084" i="1"/>
  <c r="I1090" i="1"/>
  <c r="I1096" i="1"/>
  <c r="I1102" i="1"/>
  <c r="I1108" i="1"/>
  <c r="I1114" i="1"/>
  <c r="I1120" i="1"/>
  <c r="I1126" i="1"/>
  <c r="I1132" i="1"/>
  <c r="I1138" i="1"/>
  <c r="I1144" i="1"/>
  <c r="I1150" i="1"/>
  <c r="I1156" i="1"/>
  <c r="I1162" i="1"/>
  <c r="I1168" i="1"/>
  <c r="I1174" i="1"/>
  <c r="I1180" i="1"/>
  <c r="I1186" i="1"/>
  <c r="I1192" i="1"/>
  <c r="I1198" i="1"/>
  <c r="I1204" i="1"/>
  <c r="I1210" i="1"/>
  <c r="I1216" i="1"/>
  <c r="I1222" i="1"/>
  <c r="I1228" i="1"/>
  <c r="I1234" i="1"/>
  <c r="I1240" i="1"/>
  <c r="I1246" i="1"/>
  <c r="I1252" i="1"/>
  <c r="I1258" i="1"/>
  <c r="I1264" i="1"/>
  <c r="I1270" i="1"/>
  <c r="I1276" i="1"/>
  <c r="K1276" i="1" s="1"/>
  <c r="I1282" i="1"/>
  <c r="I1288" i="1"/>
  <c r="I1294" i="1"/>
  <c r="I1300" i="1"/>
  <c r="I1306" i="1"/>
  <c r="I1312" i="1"/>
  <c r="I1318" i="1"/>
  <c r="I1324" i="1"/>
  <c r="I1330" i="1"/>
  <c r="I1336" i="1"/>
  <c r="I1342" i="1"/>
  <c r="I1348" i="1"/>
  <c r="K1348" i="1" s="1"/>
  <c r="I1354" i="1"/>
  <c r="K1354" i="1" s="1"/>
  <c r="I1360" i="1"/>
  <c r="I1366" i="1"/>
  <c r="I1372" i="1"/>
  <c r="I227" i="1"/>
  <c r="I239" i="1"/>
  <c r="I251" i="1"/>
  <c r="I263" i="1"/>
  <c r="I275" i="1"/>
  <c r="I293" i="1"/>
  <c r="I305" i="1"/>
  <c r="I317" i="1"/>
  <c r="K317" i="1" s="1"/>
  <c r="I329" i="1"/>
  <c r="I341" i="1"/>
  <c r="I353" i="1"/>
  <c r="I365" i="1"/>
  <c r="I377" i="1"/>
  <c r="I389" i="1"/>
  <c r="I401" i="1"/>
  <c r="I407" i="1"/>
  <c r="I413" i="1"/>
  <c r="I425" i="1"/>
  <c r="I431" i="1"/>
  <c r="I437" i="1"/>
  <c r="I443" i="1"/>
  <c r="I449" i="1"/>
  <c r="I455" i="1"/>
  <c r="I461" i="1"/>
  <c r="I467" i="1"/>
  <c r="I473" i="1"/>
  <c r="I479" i="1"/>
  <c r="I485" i="1"/>
  <c r="I497" i="1"/>
  <c r="I503" i="1"/>
  <c r="I509" i="1"/>
  <c r="I515" i="1"/>
  <c r="I521" i="1"/>
  <c r="I527" i="1"/>
  <c r="I533" i="1"/>
  <c r="I539" i="1"/>
  <c r="I545" i="1"/>
  <c r="I551" i="1"/>
  <c r="I557" i="1"/>
  <c r="I563" i="1"/>
  <c r="I569" i="1"/>
  <c r="I575" i="1"/>
  <c r="I581" i="1"/>
  <c r="I587" i="1"/>
  <c r="I593" i="1"/>
  <c r="I599" i="1"/>
  <c r="I605" i="1"/>
  <c r="I611" i="1"/>
  <c r="I617" i="1"/>
  <c r="I623" i="1"/>
  <c r="I629" i="1"/>
  <c r="I635" i="1"/>
  <c r="I641" i="1"/>
  <c r="I647" i="1"/>
  <c r="I653" i="1"/>
  <c r="I659" i="1"/>
  <c r="I665" i="1"/>
  <c r="I671" i="1"/>
  <c r="I677" i="1"/>
  <c r="I683" i="1"/>
  <c r="I689" i="1"/>
  <c r="I695" i="1"/>
  <c r="I701" i="1"/>
  <c r="I707" i="1"/>
  <c r="I713" i="1"/>
  <c r="I719" i="1"/>
  <c r="I725" i="1"/>
  <c r="I731" i="1"/>
  <c r="I737" i="1"/>
  <c r="I743" i="1"/>
  <c r="I749" i="1"/>
  <c r="I755" i="1"/>
  <c r="I761" i="1"/>
  <c r="I767" i="1"/>
  <c r="I773" i="1"/>
  <c r="I779" i="1"/>
  <c r="I785" i="1"/>
  <c r="I791" i="1"/>
  <c r="I797" i="1"/>
  <c r="I221" i="1"/>
  <c r="K221" i="1" s="1"/>
  <c r="I233" i="1"/>
  <c r="I245" i="1"/>
  <c r="I257" i="1"/>
  <c r="I269" i="1"/>
  <c r="I281" i="1"/>
  <c r="I287" i="1"/>
  <c r="I299" i="1"/>
  <c r="I311" i="1"/>
  <c r="I323" i="1"/>
  <c r="I335" i="1"/>
  <c r="I347" i="1"/>
  <c r="I359" i="1"/>
  <c r="K359" i="1" s="1"/>
  <c r="I371" i="1"/>
  <c r="I383" i="1"/>
  <c r="I395" i="1"/>
  <c r="I419" i="1"/>
  <c r="I491" i="1"/>
  <c r="I558" i="1"/>
  <c r="I564" i="1"/>
  <c r="I576" i="1"/>
  <c r="I588" i="1"/>
  <c r="I594" i="1"/>
  <c r="I600" i="1"/>
  <c r="I606" i="1"/>
  <c r="I612" i="1"/>
  <c r="I618" i="1"/>
  <c r="I630" i="1"/>
  <c r="I636" i="1"/>
  <c r="I642" i="1"/>
  <c r="I648" i="1"/>
  <c r="I654" i="1"/>
  <c r="I660" i="1"/>
  <c r="I666" i="1"/>
  <c r="I672" i="1"/>
  <c r="I678" i="1"/>
  <c r="I684" i="1"/>
  <c r="K684" i="1" s="1"/>
  <c r="I690" i="1"/>
  <c r="I696" i="1"/>
  <c r="I702" i="1"/>
  <c r="I708" i="1"/>
  <c r="I714" i="1"/>
  <c r="I720" i="1"/>
  <c r="I726" i="1"/>
  <c r="I732" i="1"/>
  <c r="I738" i="1"/>
  <c r="I744" i="1"/>
  <c r="I750" i="1"/>
  <c r="I756" i="1"/>
  <c r="I762" i="1"/>
  <c r="I768" i="1"/>
  <c r="I774" i="1"/>
  <c r="I780" i="1"/>
  <c r="I786" i="1"/>
  <c r="I792" i="1"/>
  <c r="I798" i="1"/>
  <c r="I804" i="1"/>
  <c r="I810" i="1"/>
  <c r="I816" i="1"/>
  <c r="I822" i="1"/>
  <c r="I828" i="1"/>
  <c r="K828" i="1" s="1"/>
  <c r="I834" i="1"/>
  <c r="I840" i="1"/>
  <c r="I846" i="1"/>
  <c r="I852" i="1"/>
  <c r="I858" i="1"/>
  <c r="I864" i="1"/>
  <c r="I870" i="1"/>
  <c r="I876" i="1"/>
  <c r="I882" i="1"/>
  <c r="I888" i="1"/>
  <c r="I894" i="1"/>
  <c r="I900" i="1"/>
  <c r="I906" i="1"/>
  <c r="I912" i="1"/>
  <c r="I918" i="1"/>
  <c r="I924" i="1"/>
  <c r="I930" i="1"/>
  <c r="I936" i="1"/>
  <c r="I942" i="1"/>
  <c r="I948" i="1"/>
  <c r="I954" i="1"/>
  <c r="I960" i="1"/>
  <c r="I966" i="1"/>
  <c r="I972" i="1"/>
  <c r="I978" i="1"/>
  <c r="I984" i="1"/>
  <c r="I990" i="1"/>
  <c r="I996" i="1"/>
  <c r="I1002" i="1"/>
  <c r="I1008" i="1"/>
  <c r="I1014" i="1"/>
  <c r="I1020" i="1"/>
  <c r="I1026" i="1"/>
  <c r="I1032" i="1"/>
  <c r="I1038" i="1"/>
  <c r="I1044" i="1"/>
  <c r="I1050" i="1"/>
  <c r="I1056" i="1"/>
  <c r="I1062" i="1"/>
  <c r="I1068" i="1"/>
  <c r="I1074" i="1"/>
  <c r="I1080" i="1"/>
  <c r="I1086" i="1"/>
  <c r="I1092" i="1"/>
  <c r="I1098" i="1"/>
  <c r="I1104" i="1"/>
  <c r="I1110" i="1"/>
  <c r="I1116" i="1"/>
  <c r="K1116" i="1" s="1"/>
  <c r="I1122" i="1"/>
  <c r="I1128" i="1"/>
  <c r="I1134" i="1"/>
  <c r="I1140" i="1"/>
  <c r="I1146" i="1"/>
  <c r="I1152" i="1"/>
  <c r="I1158" i="1"/>
  <c r="I1164" i="1"/>
  <c r="I1170" i="1"/>
  <c r="I1176" i="1"/>
  <c r="I1182" i="1"/>
  <c r="I1188" i="1"/>
  <c r="K1188" i="1" s="1"/>
  <c r="I1194" i="1"/>
  <c r="I1200" i="1"/>
  <c r="I1206" i="1"/>
  <c r="I1212" i="1"/>
  <c r="I1218" i="1"/>
  <c r="I1224" i="1"/>
  <c r="I1230" i="1"/>
  <c r="I1236" i="1"/>
  <c r="I1242" i="1"/>
  <c r="I1248" i="1"/>
  <c r="I1254" i="1"/>
  <c r="I1260" i="1"/>
  <c r="I1266" i="1"/>
  <c r="I1272" i="1"/>
  <c r="I1278" i="1"/>
  <c r="I1284" i="1"/>
  <c r="I1290" i="1"/>
  <c r="I1296" i="1"/>
  <c r="I1302" i="1"/>
  <c r="I1308" i="1"/>
  <c r="I1314" i="1"/>
  <c r="I1320" i="1"/>
  <c r="I1326" i="1"/>
  <c r="I1332" i="1"/>
  <c r="K1332" i="1" s="1"/>
  <c r="I1338" i="1"/>
  <c r="I1344" i="1"/>
  <c r="I1350" i="1"/>
  <c r="I1356" i="1"/>
  <c r="I1362" i="1"/>
  <c r="I1368" i="1"/>
  <c r="I1374" i="1"/>
  <c r="I25" i="1"/>
  <c r="C2" i="31" s="1"/>
  <c r="I37" i="1"/>
  <c r="C5" i="26" s="1"/>
  <c r="I49" i="1"/>
  <c r="J29" i="25" s="1"/>
  <c r="I55" i="1"/>
  <c r="I67" i="1"/>
  <c r="I79" i="1"/>
  <c r="I91" i="1"/>
  <c r="I103" i="1"/>
  <c r="I109" i="1"/>
  <c r="C61" i="26" s="1"/>
  <c r="I121" i="1"/>
  <c r="C66" i="26" s="1"/>
  <c r="I133" i="1"/>
  <c r="I145" i="1"/>
  <c r="C89" i="26" s="1"/>
  <c r="I157" i="1"/>
  <c r="C101" i="26" s="1"/>
  <c r="I169" i="1"/>
  <c r="I181" i="1"/>
  <c r="I193" i="1"/>
  <c r="C123" i="26" s="1"/>
  <c r="I205" i="1"/>
  <c r="C130" i="26" s="1"/>
  <c r="I217" i="1"/>
  <c r="I229" i="1"/>
  <c r="C142" i="26" s="1"/>
  <c r="I241" i="1"/>
  <c r="I253" i="1"/>
  <c r="I259" i="1"/>
  <c r="I271" i="1"/>
  <c r="I277" i="1"/>
  <c r="I283" i="1"/>
  <c r="I289" i="1"/>
  <c r="I301" i="1"/>
  <c r="J281" i="25" s="1"/>
  <c r="I307" i="1"/>
  <c r="I313" i="1"/>
  <c r="I319" i="1"/>
  <c r="I325" i="1"/>
  <c r="C164" i="26" s="1"/>
  <c r="I331" i="1"/>
  <c r="I337" i="1"/>
  <c r="C166" i="26" s="1"/>
  <c r="I343" i="1"/>
  <c r="I349" i="1"/>
  <c r="I355" i="1"/>
  <c r="I361" i="1"/>
  <c r="I367" i="1"/>
  <c r="I373" i="1"/>
  <c r="C177" i="26" s="1"/>
  <c r="I379" i="1"/>
  <c r="I385" i="1"/>
  <c r="J365" i="25" s="1"/>
  <c r="I391" i="1"/>
  <c r="I397" i="1"/>
  <c r="I403" i="1"/>
  <c r="I409" i="1"/>
  <c r="I421" i="1"/>
  <c r="I427" i="1"/>
  <c r="I433" i="1"/>
  <c r="J413" i="25" s="1"/>
  <c r="I439" i="1"/>
  <c r="I445" i="1"/>
  <c r="I451" i="1"/>
  <c r="I457" i="1"/>
  <c r="I463" i="1"/>
  <c r="K463" i="1" s="1"/>
  <c r="I469" i="1"/>
  <c r="I475" i="1"/>
  <c r="I481" i="1"/>
  <c r="I487" i="1"/>
  <c r="I493" i="1"/>
  <c r="I499" i="1"/>
  <c r="I505" i="1"/>
  <c r="I511" i="1"/>
  <c r="I517" i="1"/>
  <c r="J497" i="25" s="1"/>
  <c r="I523" i="1"/>
  <c r="I529" i="1"/>
  <c r="C207" i="26" s="1"/>
  <c r="I535" i="1"/>
  <c r="I541" i="1"/>
  <c r="I547" i="1"/>
  <c r="I553" i="1"/>
  <c r="J533" i="25" s="1"/>
  <c r="I559" i="1"/>
  <c r="I565" i="1"/>
  <c r="I571" i="1"/>
  <c r="I577" i="1"/>
  <c r="I583" i="1"/>
  <c r="I589" i="1"/>
  <c r="I595" i="1"/>
  <c r="I601" i="1"/>
  <c r="J581" i="25" s="1"/>
  <c r="I607" i="1"/>
  <c r="I613" i="1"/>
  <c r="C236" i="26" s="1"/>
  <c r="I619" i="1"/>
  <c r="I625" i="1"/>
  <c r="I631" i="1"/>
  <c r="I637" i="1"/>
  <c r="I643" i="1"/>
  <c r="I649" i="1"/>
  <c r="C257" i="26" s="1"/>
  <c r="I655" i="1"/>
  <c r="I661" i="1"/>
  <c r="C260" i="26" s="1"/>
  <c r="I667" i="1"/>
  <c r="I673" i="1"/>
  <c r="J653" i="25" s="1"/>
  <c r="I679" i="1"/>
  <c r="I685" i="1"/>
  <c r="I691" i="1"/>
  <c r="I697" i="1"/>
  <c r="I703" i="1"/>
  <c r="I709" i="1"/>
  <c r="I715" i="1"/>
  <c r="I721" i="1"/>
  <c r="J701" i="25" s="1"/>
  <c r="I727" i="1"/>
  <c r="I733" i="1"/>
  <c r="I739" i="1"/>
  <c r="I745" i="1"/>
  <c r="I751" i="1"/>
  <c r="I757" i="1"/>
  <c r="C288" i="26" s="1"/>
  <c r="I763" i="1"/>
  <c r="I769" i="1"/>
  <c r="I775" i="1"/>
  <c r="I781" i="1"/>
  <c r="C295" i="26" s="1"/>
  <c r="I787" i="1"/>
  <c r="I793" i="1"/>
  <c r="I799" i="1"/>
  <c r="I805" i="1"/>
  <c r="J785" i="25" s="1"/>
  <c r="I811" i="1"/>
  <c r="I817" i="1"/>
  <c r="I823" i="1"/>
  <c r="I31" i="1"/>
  <c r="I43" i="1"/>
  <c r="I61" i="1"/>
  <c r="C24" i="26" s="1"/>
  <c r="I73" i="1"/>
  <c r="C35" i="26" s="1"/>
  <c r="I85" i="1"/>
  <c r="C44" i="26" s="1"/>
  <c r="I97" i="1"/>
  <c r="I115" i="1"/>
  <c r="I127" i="1"/>
  <c r="I139" i="1"/>
  <c r="I151" i="1"/>
  <c r="I163" i="1"/>
  <c r="I175" i="1"/>
  <c r="I187" i="1"/>
  <c r="I199" i="1"/>
  <c r="I211" i="1"/>
  <c r="I223" i="1"/>
  <c r="I235" i="1"/>
  <c r="I247" i="1"/>
  <c r="I265" i="1"/>
  <c r="I295" i="1"/>
  <c r="I415" i="1"/>
  <c r="I803" i="1"/>
  <c r="I809" i="1"/>
  <c r="I815" i="1"/>
  <c r="I821" i="1"/>
  <c r="I827" i="1"/>
  <c r="I833" i="1"/>
  <c r="I839" i="1"/>
  <c r="I845" i="1"/>
  <c r="I851" i="1"/>
  <c r="I857" i="1"/>
  <c r="I863" i="1"/>
  <c r="I869" i="1"/>
  <c r="I875" i="1"/>
  <c r="I881" i="1"/>
  <c r="I887" i="1"/>
  <c r="I893" i="1"/>
  <c r="I899" i="1"/>
  <c r="I905" i="1"/>
  <c r="I911" i="1"/>
  <c r="I917" i="1"/>
  <c r="I923" i="1"/>
  <c r="I929" i="1"/>
  <c r="I935" i="1"/>
  <c r="I941" i="1"/>
  <c r="I947" i="1"/>
  <c r="I953" i="1"/>
  <c r="I959" i="1"/>
  <c r="I965" i="1"/>
  <c r="I971" i="1"/>
  <c r="I977" i="1"/>
  <c r="I983" i="1"/>
  <c r="I989" i="1"/>
  <c r="I995" i="1"/>
  <c r="I1001" i="1"/>
  <c r="I1007" i="1"/>
  <c r="I1013" i="1"/>
  <c r="I1019" i="1"/>
  <c r="I1025" i="1"/>
  <c r="I1031" i="1"/>
  <c r="I1037" i="1"/>
  <c r="I1043" i="1"/>
  <c r="I1049" i="1"/>
  <c r="I1055" i="1"/>
  <c r="I1061" i="1"/>
  <c r="I1067" i="1"/>
  <c r="I1073" i="1"/>
  <c r="I1079" i="1"/>
  <c r="I1085" i="1"/>
  <c r="I1091" i="1"/>
  <c r="I1097" i="1"/>
  <c r="I1103" i="1"/>
  <c r="K1103" i="1" s="1"/>
  <c r="I1109" i="1"/>
  <c r="I1115" i="1"/>
  <c r="I1121" i="1"/>
  <c r="I1127" i="1"/>
  <c r="I1133" i="1"/>
  <c r="I1139" i="1"/>
  <c r="I1145" i="1"/>
  <c r="I1151" i="1"/>
  <c r="I1157" i="1"/>
  <c r="I1163" i="1"/>
  <c r="I1169" i="1"/>
  <c r="I1175" i="1"/>
  <c r="I1181" i="1"/>
  <c r="I1187" i="1"/>
  <c r="I1193" i="1"/>
  <c r="I1199" i="1"/>
  <c r="I1205" i="1"/>
  <c r="I1211" i="1"/>
  <c r="I1217" i="1"/>
  <c r="I1223" i="1"/>
  <c r="I1229" i="1"/>
  <c r="I1235" i="1"/>
  <c r="I1241" i="1"/>
  <c r="I1247" i="1"/>
  <c r="K1247" i="1" s="1"/>
  <c r="I1253" i="1"/>
  <c r="I1259" i="1"/>
  <c r="I1265" i="1"/>
  <c r="I1271" i="1"/>
  <c r="I1277" i="1"/>
  <c r="I1283" i="1"/>
  <c r="I1289" i="1"/>
  <c r="I1295" i="1"/>
  <c r="I1301" i="1"/>
  <c r="I1307" i="1"/>
  <c r="I1313" i="1"/>
  <c r="I1319" i="1"/>
  <c r="K1319" i="1" s="1"/>
  <c r="I1325" i="1"/>
  <c r="I1331" i="1"/>
  <c r="I1337" i="1"/>
  <c r="I1343" i="1"/>
  <c r="I1349" i="1"/>
  <c r="I1355" i="1"/>
  <c r="I1361" i="1"/>
  <c r="I1367" i="1"/>
  <c r="I1373" i="1"/>
  <c r="I829" i="1"/>
  <c r="C314" i="26" s="1"/>
  <c r="I835" i="1"/>
  <c r="I841" i="1"/>
  <c r="C319" i="26" s="1"/>
  <c r="I847" i="1"/>
  <c r="I853" i="1"/>
  <c r="I859" i="1"/>
  <c r="I865" i="1"/>
  <c r="I871" i="1"/>
  <c r="I877" i="1"/>
  <c r="C336" i="26" s="1"/>
  <c r="I883" i="1"/>
  <c r="I889" i="1"/>
  <c r="J869" i="25" s="1"/>
  <c r="I895" i="1"/>
  <c r="I901" i="1"/>
  <c r="C350" i="26" s="1"/>
  <c r="I907" i="1"/>
  <c r="I913" i="1"/>
  <c r="C357" i="26" s="1"/>
  <c r="I919" i="1"/>
  <c r="I925" i="1"/>
  <c r="C367" i="26" s="1"/>
  <c r="I931" i="1"/>
  <c r="I937" i="1"/>
  <c r="J917" i="25" s="1"/>
  <c r="I943" i="1"/>
  <c r="I949" i="1"/>
  <c r="I955" i="1"/>
  <c r="I961" i="1"/>
  <c r="C382" i="26" s="1"/>
  <c r="I967" i="1"/>
  <c r="I973" i="1"/>
  <c r="I979" i="1"/>
  <c r="I985" i="1"/>
  <c r="C401" i="26" s="1"/>
  <c r="I991" i="1"/>
  <c r="I997" i="1"/>
  <c r="C410" i="26" s="1"/>
  <c r="I1003" i="1"/>
  <c r="I1009" i="1"/>
  <c r="I1015" i="1"/>
  <c r="I1021" i="1"/>
  <c r="J1001" i="25" s="1"/>
  <c r="I1027" i="1"/>
  <c r="I1033" i="1"/>
  <c r="J1013" i="25" s="1"/>
  <c r="I1039" i="1"/>
  <c r="I1045" i="1"/>
  <c r="I1051" i="1"/>
  <c r="I1057" i="1"/>
  <c r="I1063" i="1"/>
  <c r="I1069" i="1"/>
  <c r="C429" i="26" s="1"/>
  <c r="I1075" i="1"/>
  <c r="I1081" i="1"/>
  <c r="I1087" i="1"/>
  <c r="I1093" i="1"/>
  <c r="I1099" i="1"/>
  <c r="I1105" i="1"/>
  <c r="J1085" i="25" s="1"/>
  <c r="I1111" i="1"/>
  <c r="I1117" i="1"/>
  <c r="C445" i="26" s="1"/>
  <c r="I1123" i="1"/>
  <c r="I1129" i="1"/>
  <c r="C450" i="26" s="1"/>
  <c r="I1135" i="1"/>
  <c r="I1141" i="1"/>
  <c r="J1121" i="25" s="1"/>
  <c r="I1147" i="1"/>
  <c r="I1153" i="1"/>
  <c r="I1159" i="1"/>
  <c r="I1165" i="1"/>
  <c r="I1171" i="1"/>
  <c r="I1177" i="1"/>
  <c r="I1183" i="1"/>
  <c r="I1189" i="1"/>
  <c r="I1195" i="1"/>
  <c r="I1201" i="1"/>
  <c r="C471" i="26" s="1"/>
  <c r="I1207" i="1"/>
  <c r="I1213" i="1"/>
  <c r="I1219" i="1"/>
  <c r="I1225" i="1"/>
  <c r="J1205" i="25" s="1"/>
  <c r="I1231" i="1"/>
  <c r="I1237" i="1"/>
  <c r="I1243" i="1"/>
  <c r="I1249" i="1"/>
  <c r="I1255" i="1"/>
  <c r="I1261" i="1"/>
  <c r="I1267" i="1"/>
  <c r="I1273" i="1"/>
  <c r="J1253" i="25" s="1"/>
  <c r="I1279" i="1"/>
  <c r="I1285" i="1"/>
  <c r="I1291" i="1"/>
  <c r="I1297" i="1"/>
  <c r="I1303" i="1"/>
  <c r="I1309" i="1"/>
  <c r="J1289" i="25" s="1"/>
  <c r="I1315" i="1"/>
  <c r="I1321" i="1"/>
  <c r="I1327" i="1"/>
  <c r="I1333" i="1"/>
  <c r="I1339" i="1"/>
  <c r="I1345" i="1"/>
  <c r="I1351" i="1"/>
  <c r="I1357" i="1"/>
  <c r="J1337" i="25" s="1"/>
  <c r="I1363" i="1"/>
  <c r="I1369" i="1"/>
  <c r="I1375" i="1"/>
  <c r="I776" i="1"/>
  <c r="I782" i="1"/>
  <c r="I788" i="1"/>
  <c r="I794" i="1"/>
  <c r="I800" i="1"/>
  <c r="I806" i="1"/>
  <c r="C303" i="26" s="1"/>
  <c r="I812" i="1"/>
  <c r="I818" i="1"/>
  <c r="I824" i="1"/>
  <c r="I830" i="1"/>
  <c r="I836" i="1"/>
  <c r="I842" i="1"/>
  <c r="C320" i="26" s="1"/>
  <c r="I848" i="1"/>
  <c r="I854" i="1"/>
  <c r="I860" i="1"/>
  <c r="I866" i="1"/>
  <c r="C330" i="26" s="1"/>
  <c r="I872" i="1"/>
  <c r="I878" i="1"/>
  <c r="I884" i="1"/>
  <c r="I890" i="1"/>
  <c r="C343" i="26" s="1"/>
  <c r="I896" i="1"/>
  <c r="I902" i="1"/>
  <c r="I908" i="1"/>
  <c r="I914" i="1"/>
  <c r="I920" i="1"/>
  <c r="I926" i="1"/>
  <c r="C368" i="26" s="1"/>
  <c r="I932" i="1"/>
  <c r="I938" i="1"/>
  <c r="I944" i="1"/>
  <c r="I950" i="1"/>
  <c r="I956" i="1"/>
  <c r="I962" i="1"/>
  <c r="I968" i="1"/>
  <c r="I974" i="1"/>
  <c r="C392" i="26" s="1"/>
  <c r="I980" i="1"/>
  <c r="I986" i="1"/>
  <c r="I992" i="1"/>
  <c r="I998" i="1"/>
  <c r="C411" i="26" s="1"/>
  <c r="I1004" i="1"/>
  <c r="I1010" i="1"/>
  <c r="C418" i="26" s="1"/>
  <c r="I1016" i="1"/>
  <c r="K1016" i="1" s="1"/>
  <c r="I1022" i="1"/>
  <c r="I1028" i="1"/>
  <c r="I1034" i="1"/>
  <c r="I1040" i="1"/>
  <c r="I1046" i="1"/>
  <c r="I1052" i="1"/>
  <c r="I1058" i="1"/>
  <c r="I1064" i="1"/>
  <c r="I1070" i="1"/>
  <c r="I1076" i="1"/>
  <c r="I1082" i="1"/>
  <c r="I1088" i="1"/>
  <c r="K1088" i="1" s="1"/>
  <c r="I1094" i="1"/>
  <c r="I1100" i="1"/>
  <c r="I1106" i="1"/>
  <c r="I1112" i="1"/>
  <c r="I1118" i="1"/>
  <c r="I1124" i="1"/>
  <c r="K1124" i="1" s="1"/>
  <c r="I1130" i="1"/>
  <c r="I1136" i="1"/>
  <c r="I1142" i="1"/>
  <c r="I1148" i="1"/>
  <c r="I1154" i="1"/>
  <c r="I1160" i="1"/>
  <c r="I1166" i="1"/>
  <c r="I1172" i="1"/>
  <c r="K1172" i="1" s="1"/>
  <c r="I1178" i="1"/>
  <c r="I1184" i="1"/>
  <c r="I1190" i="1"/>
  <c r="I1196" i="1"/>
  <c r="I1202" i="1"/>
  <c r="I1208" i="1"/>
  <c r="I1214" i="1"/>
  <c r="I1220" i="1"/>
  <c r="I1226" i="1"/>
  <c r="I1232" i="1"/>
  <c r="I1238" i="1"/>
  <c r="I1244" i="1"/>
  <c r="K1244" i="1" s="1"/>
  <c r="I1250" i="1"/>
  <c r="I1256" i="1"/>
  <c r="I1262" i="1"/>
  <c r="I1268" i="1"/>
  <c r="I1274" i="1"/>
  <c r="I1280" i="1"/>
  <c r="I1286" i="1"/>
  <c r="I1292" i="1"/>
  <c r="I1298" i="1"/>
  <c r="I1304" i="1"/>
  <c r="I1310" i="1"/>
  <c r="I1316" i="1"/>
  <c r="I1322" i="1"/>
  <c r="I1328" i="1"/>
  <c r="I1334" i="1"/>
  <c r="I1340" i="1"/>
  <c r="I1346" i="1"/>
  <c r="I1352" i="1"/>
  <c r="I1358" i="1"/>
  <c r="I1364" i="1"/>
  <c r="I1370" i="1"/>
  <c r="I801" i="1"/>
  <c r="I807" i="1"/>
  <c r="I813" i="1"/>
  <c r="I819" i="1"/>
  <c r="I825" i="1"/>
  <c r="I831" i="1"/>
  <c r="C315" i="26" s="1"/>
  <c r="I837" i="1"/>
  <c r="I843" i="1"/>
  <c r="I849" i="1"/>
  <c r="I855" i="1"/>
  <c r="I861" i="1"/>
  <c r="I867" i="1"/>
  <c r="I873" i="1"/>
  <c r="K873" i="1" s="1"/>
  <c r="I879" i="1"/>
  <c r="C337" i="26" s="1"/>
  <c r="I885" i="1"/>
  <c r="I891" i="1"/>
  <c r="C344" i="26" s="1"/>
  <c r="I897" i="1"/>
  <c r="I903" i="1"/>
  <c r="J883" i="25" s="1"/>
  <c r="I909" i="1"/>
  <c r="I915" i="1"/>
  <c r="C358" i="26" s="1"/>
  <c r="I921" i="1"/>
  <c r="I927" i="1"/>
  <c r="C369" i="26" s="1"/>
  <c r="I933" i="1"/>
  <c r="I939" i="1"/>
  <c r="C372" i="26" s="1"/>
  <c r="I945" i="1"/>
  <c r="I951" i="1"/>
  <c r="I957" i="1"/>
  <c r="K957" i="1" s="1"/>
  <c r="I963" i="1"/>
  <c r="C383" i="26" s="1"/>
  <c r="I969" i="1"/>
  <c r="I975" i="1"/>
  <c r="C393" i="26" s="1"/>
  <c r="I981" i="1"/>
  <c r="I987" i="1"/>
  <c r="J967" i="25" s="1"/>
  <c r="I993" i="1"/>
  <c r="I999" i="1"/>
  <c r="C412" i="26" s="1"/>
  <c r="I1005" i="1"/>
  <c r="I1011" i="1"/>
  <c r="I1017" i="1"/>
  <c r="I1023" i="1"/>
  <c r="I1029" i="1"/>
  <c r="I1035" i="1"/>
  <c r="J1015" i="25" s="1"/>
  <c r="I1041" i="1"/>
  <c r="I1047" i="1"/>
  <c r="I1053" i="1"/>
  <c r="I1059" i="1"/>
  <c r="C427" i="26" s="1"/>
  <c r="I1065" i="1"/>
  <c r="I1071" i="1"/>
  <c r="I1077" i="1"/>
  <c r="I1083" i="1"/>
  <c r="I1089" i="1"/>
  <c r="I1095" i="1"/>
  <c r="I1101" i="1"/>
  <c r="I1107" i="1"/>
  <c r="C438" i="26" s="1"/>
  <c r="I1113" i="1"/>
  <c r="I1119" i="1"/>
  <c r="I1125" i="1"/>
  <c r="I1131" i="1"/>
  <c r="I1137" i="1"/>
  <c r="I1143" i="1"/>
  <c r="I1149" i="1"/>
  <c r="K1149" i="1" s="1"/>
  <c r="I1155" i="1"/>
  <c r="I1161" i="1"/>
  <c r="I1167" i="1"/>
  <c r="J1147" i="25" s="1"/>
  <c r="I1173" i="1"/>
  <c r="K1173" i="1" s="1"/>
  <c r="I1179" i="1"/>
  <c r="C457" i="26" s="1"/>
  <c r="I1185" i="1"/>
  <c r="I1191" i="1"/>
  <c r="C461" i="26" s="1"/>
  <c r="I1197" i="1"/>
  <c r="I1203" i="1"/>
  <c r="I1209" i="1"/>
  <c r="I1215" i="1"/>
  <c r="I1221" i="1"/>
  <c r="I1227" i="1"/>
  <c r="I1233" i="1"/>
  <c r="I1239" i="1"/>
  <c r="J1219" i="25" s="1"/>
  <c r="I1245" i="1"/>
  <c r="I1251" i="1"/>
  <c r="I1257" i="1"/>
  <c r="I1263" i="1"/>
  <c r="I1269" i="1"/>
  <c r="I1275" i="1"/>
  <c r="I1281" i="1"/>
  <c r="I1287" i="1"/>
  <c r="J1267" i="25" s="1"/>
  <c r="I1293" i="1"/>
  <c r="I1299" i="1"/>
  <c r="I1305" i="1"/>
  <c r="I1311" i="1"/>
  <c r="I1317" i="1"/>
  <c r="K1317" i="1" s="1"/>
  <c r="I1323" i="1"/>
  <c r="J1303" i="25" s="1"/>
  <c r="I1329" i="1"/>
  <c r="I1335" i="1"/>
  <c r="J1315" i="25" s="1"/>
  <c r="I1341" i="1"/>
  <c r="I1347" i="1"/>
  <c r="I1353" i="1"/>
  <c r="I1359" i="1"/>
  <c r="I1365" i="1"/>
  <c r="I1371" i="1"/>
  <c r="J1351" i="25" s="1"/>
  <c r="K1393" i="1"/>
  <c r="K1537" i="1"/>
  <c r="L1517" i="25" s="1"/>
  <c r="M1517" i="25" s="1"/>
  <c r="K1419" i="1"/>
  <c r="L1399" i="25" s="1"/>
  <c r="M1399" i="25" s="1"/>
  <c r="K1563" i="1"/>
  <c r="L1543" i="25" s="1"/>
  <c r="M1543" i="25" s="1"/>
  <c r="K1405" i="1"/>
  <c r="K1549" i="1"/>
  <c r="L1529" i="25" s="1"/>
  <c r="M1529" i="25" s="1"/>
  <c r="K1431" i="1"/>
  <c r="L1411" i="25" s="1"/>
  <c r="M1411" i="25" s="1"/>
  <c r="K1575" i="1"/>
  <c r="L1555" i="25" s="1"/>
  <c r="M1555" i="25" s="1"/>
  <c r="K1417" i="1"/>
  <c r="L1397" i="25" s="1"/>
  <c r="M1397" i="25" s="1"/>
  <c r="K1561" i="1"/>
  <c r="L1541" i="25" s="1"/>
  <c r="M1541" i="25" s="1"/>
  <c r="K1443" i="1"/>
  <c r="L1423" i="25" s="1"/>
  <c r="M1423" i="25" s="1"/>
  <c r="K1587" i="1"/>
  <c r="L1567" i="25" s="1"/>
  <c r="M1567" i="25" s="1"/>
  <c r="K1429" i="1"/>
  <c r="L1409" i="25" s="1"/>
  <c r="M1409" i="25" s="1"/>
  <c r="K1573" i="1"/>
  <c r="L1553" i="25" s="1"/>
  <c r="M1553" i="25" s="1"/>
  <c r="K1455" i="1"/>
  <c r="L1435" i="25" s="1"/>
  <c r="M1435" i="25" s="1"/>
  <c r="K1599" i="1"/>
  <c r="L1579" i="25" s="1"/>
  <c r="M1579" i="25" s="1"/>
  <c r="K14" i="1"/>
  <c r="K1441" i="1"/>
  <c r="L1421" i="25" s="1"/>
  <c r="M1421" i="25" s="1"/>
  <c r="K1585" i="1"/>
  <c r="L1565" i="25" s="1"/>
  <c r="M1565" i="25" s="1"/>
  <c r="K1453" i="1"/>
  <c r="L1433" i="25" s="1"/>
  <c r="M1433" i="25" s="1"/>
  <c r="K1597" i="1"/>
  <c r="L1577" i="25" s="1"/>
  <c r="M1577" i="25" s="1"/>
  <c r="K1465" i="1"/>
  <c r="L1445" i="25" s="1"/>
  <c r="M1445" i="25" s="1"/>
  <c r="K1609" i="1"/>
  <c r="L1589" i="25" s="1"/>
  <c r="M1589" i="25" s="1"/>
  <c r="K1491" i="1"/>
  <c r="L1471" i="25" s="1"/>
  <c r="M1471" i="25" s="1"/>
  <c r="K1635" i="1"/>
  <c r="L1615" i="25" s="1"/>
  <c r="M1615" i="25" s="1"/>
  <c r="K1477" i="1"/>
  <c r="L1457" i="25" s="1"/>
  <c r="M1457" i="25" s="1"/>
  <c r="K1621" i="1"/>
  <c r="L1601" i="25" s="1"/>
  <c r="M1601" i="25" s="1"/>
  <c r="K1503" i="1"/>
  <c r="L1483" i="25" s="1"/>
  <c r="M1483" i="25" s="1"/>
  <c r="K13" i="1"/>
  <c r="K15" i="1"/>
  <c r="K1513" i="1"/>
  <c r="L1493" i="25" s="1"/>
  <c r="M1493" i="25" s="1"/>
  <c r="K1395" i="1"/>
  <c r="K1539" i="1"/>
  <c r="L1519" i="25" s="1"/>
  <c r="M1519" i="25" s="1"/>
  <c r="K1381" i="1"/>
  <c r="K1525" i="1"/>
  <c r="L1505" i="25" s="1"/>
  <c r="M1505" i="25" s="1"/>
  <c r="K1407" i="1"/>
  <c r="K1551" i="1"/>
  <c r="L1531" i="25" s="1"/>
  <c r="M1531" i="25" s="1"/>
  <c r="K1467" i="1"/>
  <c r="L1447" i="25" s="1"/>
  <c r="M1447" i="25" s="1"/>
  <c r="K1611" i="1"/>
  <c r="L1591" i="25" s="1"/>
  <c r="M1591" i="25" s="1"/>
  <c r="K1479" i="1"/>
  <c r="L1459" i="25" s="1"/>
  <c r="M1459" i="25" s="1"/>
  <c r="K1623" i="1"/>
  <c r="L1603" i="25" s="1"/>
  <c r="M1603" i="25" s="1"/>
  <c r="K1489" i="1"/>
  <c r="L1469" i="25" s="1"/>
  <c r="M1469" i="25" s="1"/>
  <c r="K1515" i="1"/>
  <c r="L1495" i="25" s="1"/>
  <c r="M1495" i="25" s="1"/>
  <c r="K1501" i="1"/>
  <c r="L1481" i="25" s="1"/>
  <c r="M1481" i="25" s="1"/>
  <c r="K1383" i="1"/>
  <c r="K1527" i="1"/>
  <c r="L1507" i="25" s="1"/>
  <c r="M1507" i="25" s="1"/>
  <c r="I260" i="25"/>
  <c r="L9" i="31"/>
  <c r="H10" i="30"/>
  <c r="H10" i="29"/>
  <c r="I1212" i="25"/>
  <c r="I872" i="25"/>
  <c r="I558" i="25"/>
  <c r="I12" i="31"/>
  <c r="I1284" i="25"/>
  <c r="I381" i="25"/>
  <c r="I341" i="25"/>
  <c r="I1455" i="25"/>
  <c r="I1077" i="25"/>
  <c r="I1887" i="25"/>
  <c r="I2005" i="25"/>
  <c r="I1121" i="25"/>
  <c r="I1345" i="25"/>
  <c r="L9" i="29"/>
  <c r="I1394" i="25"/>
  <c r="I899" i="25"/>
  <c r="I1684" i="25"/>
  <c r="L9" i="27"/>
  <c r="H10" i="27"/>
  <c r="I1191" i="25"/>
  <c r="I1884" i="25"/>
  <c r="I267" i="25"/>
  <c r="I303" i="25"/>
  <c r="I311" i="25"/>
  <c r="I317" i="25"/>
  <c r="I325" i="25"/>
  <c r="I374" i="25"/>
  <c r="I540" i="25"/>
  <c r="I1040" i="25"/>
  <c r="I1070" i="25"/>
  <c r="I1240" i="25"/>
  <c r="I1348" i="25"/>
  <c r="I1354" i="25"/>
  <c r="I1376" i="25"/>
  <c r="I1875" i="25"/>
  <c r="I40" i="25"/>
  <c r="I62" i="25"/>
  <c r="I92" i="25"/>
  <c r="I142" i="25"/>
  <c r="I150" i="25"/>
  <c r="I210" i="25"/>
  <c r="I222" i="25"/>
  <c r="I230" i="25"/>
  <c r="I887" i="25"/>
  <c r="I893" i="25"/>
  <c r="I1105" i="25"/>
  <c r="I1373" i="25"/>
  <c r="I172" i="25"/>
  <c r="I784" i="25"/>
  <c r="I1963" i="25"/>
  <c r="I1993" i="25"/>
  <c r="I2001" i="25"/>
  <c r="I680" i="25"/>
  <c r="I814" i="25"/>
  <c r="I838" i="25"/>
  <c r="I1402" i="25"/>
  <c r="I1416" i="25"/>
  <c r="I1432" i="25"/>
  <c r="I1440" i="25"/>
  <c r="I638" i="25"/>
  <c r="I527" i="25"/>
  <c r="I535" i="25"/>
  <c r="I1162" i="25"/>
  <c r="I1247" i="25"/>
  <c r="I1250" i="25"/>
  <c r="I1310" i="25"/>
  <c r="I710" i="25"/>
  <c r="I1093" i="25"/>
  <c r="I391" i="25"/>
  <c r="I734" i="25"/>
  <c r="I1732" i="25"/>
  <c r="I1762" i="25"/>
  <c r="I1792" i="25"/>
  <c r="I1473" i="25"/>
  <c r="I1489" i="25"/>
  <c r="I1495" i="25"/>
  <c r="I1501" i="25"/>
  <c r="I1507" i="25"/>
  <c r="I1531" i="25"/>
  <c r="I1591" i="25"/>
  <c r="I5" i="25"/>
  <c r="I10" i="25"/>
  <c r="I15" i="25"/>
  <c r="I24" i="25"/>
  <c r="I32" i="25"/>
  <c r="I44" i="25"/>
  <c r="I52" i="25"/>
  <c r="I58" i="25"/>
  <c r="I74" i="25"/>
  <c r="I98" i="25"/>
  <c r="I148" i="25"/>
  <c r="I184" i="25"/>
  <c r="I198" i="25"/>
  <c r="I206" i="25"/>
  <c r="I234" i="25"/>
  <c r="I242" i="25"/>
  <c r="I1983" i="25"/>
  <c r="I26" i="25"/>
  <c r="I167" i="25"/>
  <c r="I566" i="25"/>
  <c r="I608" i="25"/>
  <c r="I644" i="25"/>
  <c r="I686" i="25"/>
  <c r="I746" i="25"/>
  <c r="I776" i="25"/>
  <c r="I820" i="25"/>
  <c r="I850" i="25"/>
  <c r="I1408" i="25"/>
  <c r="I1422" i="25"/>
  <c r="I1444" i="25"/>
  <c r="I1452" i="25"/>
  <c r="I1513" i="25"/>
  <c r="I1543" i="25"/>
  <c r="I1567" i="25"/>
  <c r="I1597" i="25"/>
  <c r="I1750" i="25"/>
  <c r="I1774" i="25"/>
  <c r="I1780" i="25"/>
  <c r="I1804" i="25"/>
  <c r="I1961" i="25"/>
  <c r="I20" i="25"/>
  <c r="I28" i="25"/>
  <c r="I34" i="25"/>
  <c r="I46" i="25"/>
  <c r="I178" i="25"/>
  <c r="I200" i="25"/>
  <c r="I216" i="25"/>
  <c r="I228" i="25"/>
  <c r="I236" i="25"/>
  <c r="I252" i="25"/>
  <c r="I533" i="25"/>
  <c r="I1099" i="25"/>
  <c r="I1138" i="25"/>
  <c r="I1150" i="25"/>
  <c r="I1223" i="25"/>
  <c r="I1292" i="25"/>
  <c r="I1304" i="25"/>
  <c r="I1328" i="25"/>
  <c r="I1389" i="25"/>
  <c r="I1731" i="25"/>
  <c r="I261" i="25"/>
  <c r="I283" i="25"/>
  <c r="I291" i="25"/>
  <c r="I307" i="25"/>
  <c r="I329" i="25"/>
  <c r="I378" i="25"/>
  <c r="I1028" i="25"/>
  <c r="I1045" i="25"/>
  <c r="I1050" i="25"/>
  <c r="I1349" i="25"/>
  <c r="I1355" i="25"/>
  <c r="I1371" i="25"/>
  <c r="I1377" i="25"/>
  <c r="I1385" i="25"/>
  <c r="I265" i="25"/>
  <c r="I271" i="25"/>
  <c r="I279" i="25"/>
  <c r="I323" i="25"/>
  <c r="I372" i="25"/>
  <c r="I414" i="25"/>
  <c r="I444" i="25"/>
  <c r="I474" i="25"/>
  <c r="I510" i="25"/>
  <c r="I584" i="25"/>
  <c r="I596" i="25"/>
  <c r="I674" i="25"/>
  <c r="I704" i="25"/>
  <c r="I728" i="25"/>
  <c r="I764" i="25"/>
  <c r="I808" i="25"/>
  <c r="I832" i="25"/>
  <c r="I50" i="25"/>
  <c r="I64" i="25"/>
  <c r="I86" i="25"/>
  <c r="I138" i="25"/>
  <c r="I160" i="25"/>
  <c r="I190" i="25"/>
  <c r="I204" i="25"/>
  <c r="I254" i="25"/>
  <c r="I257" i="25"/>
  <c r="I282" i="25"/>
  <c r="I290" i="25"/>
  <c r="I314" i="25"/>
  <c r="I320" i="25"/>
  <c r="I369" i="25"/>
  <c r="I875" i="25"/>
  <c r="I578" i="25"/>
  <c r="I620" i="25"/>
  <c r="I632" i="25"/>
  <c r="I662" i="25"/>
  <c r="I668" i="25"/>
  <c r="I698" i="25"/>
  <c r="I758" i="25"/>
  <c r="I802" i="25"/>
  <c r="I826" i="25"/>
  <c r="I1398" i="25"/>
  <c r="I1420" i="25"/>
  <c r="I1428" i="25"/>
  <c r="I1450" i="25"/>
  <c r="I1461" i="25"/>
  <c r="I1519" i="25"/>
  <c r="I1579" i="25"/>
  <c r="I1714" i="25"/>
  <c r="I1720" i="25"/>
  <c r="I1786" i="25"/>
  <c r="I1816" i="25"/>
  <c r="I1882" i="25"/>
  <c r="I539" i="25"/>
  <c r="I595" i="25"/>
  <c r="I1087" i="25"/>
  <c r="I1156" i="25"/>
  <c r="I1235" i="25"/>
  <c r="I1249" i="25"/>
  <c r="I1257" i="25"/>
  <c r="I1290" i="25"/>
  <c r="I1340" i="25"/>
  <c r="I1554" i="25"/>
  <c r="I1626" i="25"/>
  <c r="I1650" i="25"/>
  <c r="I1656" i="25"/>
  <c r="I1680" i="25"/>
  <c r="I1695" i="25"/>
  <c r="I1751" i="25"/>
  <c r="I1755" i="25"/>
  <c r="I1761" i="25"/>
  <c r="I1769" i="25"/>
  <c r="I1791" i="25"/>
  <c r="I1799" i="25"/>
  <c r="I1821" i="25"/>
  <c r="I577" i="25"/>
  <c r="I486" i="25"/>
  <c r="I23" i="25"/>
  <c r="I51" i="25"/>
  <c r="I81" i="25"/>
  <c r="I105" i="25"/>
  <c r="I117" i="25"/>
  <c r="I169" i="25"/>
  <c r="I233" i="25"/>
  <c r="I1185" i="25"/>
  <c r="I1209" i="25"/>
  <c r="I1234" i="25"/>
  <c r="I1242" i="25"/>
  <c r="I1248" i="25"/>
  <c r="I1280" i="25"/>
  <c r="I1339" i="25"/>
  <c r="I1364" i="25"/>
  <c r="I1468" i="25"/>
  <c r="I1476" i="25"/>
  <c r="I1548" i="25"/>
  <c r="I1578" i="25"/>
  <c r="I1614" i="25"/>
  <c r="I1638" i="25"/>
  <c r="I1674" i="25"/>
  <c r="I1689" i="25"/>
  <c r="I1713" i="25"/>
  <c r="I1719" i="25"/>
  <c r="I1757" i="25"/>
  <c r="I1793" i="25"/>
  <c r="I1815" i="25"/>
  <c r="I1920" i="25"/>
  <c r="I1950" i="25"/>
  <c r="I2013" i="25"/>
  <c r="I4" i="25"/>
  <c r="I9" i="25"/>
  <c r="I56" i="25"/>
  <c r="I144" i="25"/>
  <c r="I1217" i="25"/>
  <c r="I1288" i="25"/>
  <c r="I1302" i="25"/>
  <c r="I1316" i="25"/>
  <c r="I1322" i="25"/>
  <c r="I1358" i="25"/>
  <c r="I1383" i="25"/>
  <c r="I1391" i="25"/>
  <c r="I1438" i="25"/>
  <c r="I1446" i="25"/>
  <c r="I1479" i="25"/>
  <c r="I1537" i="25"/>
  <c r="I1561" i="25"/>
  <c r="I1702" i="25"/>
  <c r="I1738" i="25"/>
  <c r="I1768" i="25"/>
  <c r="I1798" i="25"/>
  <c r="I1828" i="25"/>
  <c r="I1969" i="25"/>
  <c r="I1999" i="25"/>
  <c r="I166" i="25"/>
  <c r="I1061" i="25"/>
  <c r="I1126" i="25"/>
  <c r="I559" i="25"/>
  <c r="I565" i="25"/>
  <c r="I607" i="25"/>
  <c r="I643" i="25"/>
  <c r="I881" i="25"/>
  <c r="I288" i="25"/>
  <c r="H10" i="26"/>
  <c r="H10" i="31" s="1"/>
  <c r="I99" i="25"/>
  <c r="I163" i="25"/>
  <c r="I245" i="25"/>
  <c r="I380" i="25"/>
  <c r="I1173" i="25"/>
  <c r="I1327" i="25"/>
  <c r="I1456" i="25"/>
  <c r="I1566" i="25"/>
  <c r="I1737" i="25"/>
  <c r="I1743" i="25"/>
  <c r="I1803" i="25"/>
  <c r="I38" i="25"/>
  <c r="I80" i="25"/>
  <c r="I152" i="25"/>
  <c r="I154" i="25"/>
  <c r="I212" i="25"/>
  <c r="I240" i="25"/>
  <c r="I248" i="25"/>
  <c r="I1076" i="25"/>
  <c r="I1132" i="25"/>
  <c r="I1165" i="25"/>
  <c r="I1225" i="25"/>
  <c r="I1241" i="25"/>
  <c r="I1263" i="25"/>
  <c r="I1296" i="25"/>
  <c r="I1379" i="25"/>
  <c r="I1396" i="25"/>
  <c r="I1404" i="25"/>
  <c r="I1410" i="25"/>
  <c r="I1426" i="25"/>
  <c r="I1434" i="25"/>
  <c r="I1467" i="25"/>
  <c r="I1483" i="25"/>
  <c r="I1525" i="25"/>
  <c r="I1555" i="25"/>
  <c r="I1585" i="25"/>
  <c r="I1696" i="25"/>
  <c r="I1726" i="25"/>
  <c r="I1756" i="25"/>
  <c r="I1822" i="25"/>
  <c r="I1880" i="25"/>
  <c r="I1947" i="25"/>
  <c r="I1987" i="25"/>
  <c r="I1995" i="25"/>
  <c r="I619" i="25"/>
  <c r="I197" i="25"/>
  <c r="I11" i="25"/>
  <c r="I16" i="25"/>
  <c r="I209" i="25"/>
  <c r="I221" i="25"/>
  <c r="I295" i="25"/>
  <c r="I331" i="25"/>
  <c r="I553" i="25"/>
  <c r="I1197" i="25"/>
  <c r="I1230" i="25"/>
  <c r="I1315" i="25"/>
  <c r="I1388" i="25"/>
  <c r="I1602" i="25"/>
  <c r="I1701" i="25"/>
  <c r="I1787" i="25"/>
  <c r="I1811" i="25"/>
  <c r="I264" i="25"/>
  <c r="I294" i="25"/>
  <c r="I402" i="25"/>
  <c r="I432" i="25"/>
  <c r="I572" i="25"/>
  <c r="I590" i="25"/>
  <c r="I614" i="25"/>
  <c r="I626" i="25"/>
  <c r="I650" i="25"/>
  <c r="I692" i="25"/>
  <c r="I722" i="25"/>
  <c r="I752" i="25"/>
  <c r="I782" i="25"/>
  <c r="I796" i="25"/>
  <c r="I856" i="25"/>
  <c r="I861" i="25"/>
  <c r="L9" i="26"/>
  <c r="I589" i="25"/>
  <c r="I272" i="25"/>
  <c r="I276" i="25"/>
  <c r="I332" i="25"/>
  <c r="I420" i="25"/>
  <c r="I522" i="25"/>
  <c r="I538" i="25"/>
  <c r="I69" i="25"/>
  <c r="I89" i="25"/>
  <c r="I149" i="25"/>
  <c r="I529" i="25"/>
  <c r="I1285" i="25"/>
  <c r="I1291" i="25"/>
  <c r="I1542" i="25"/>
  <c r="I1632" i="25"/>
  <c r="I1668" i="25"/>
  <c r="I1773" i="25"/>
  <c r="I1827" i="25"/>
  <c r="I1908" i="25"/>
  <c r="I1938" i="25"/>
  <c r="I93" i="25"/>
  <c r="I129" i="25"/>
  <c r="I137" i="25"/>
  <c r="I239" i="25"/>
  <c r="I273" i="25"/>
  <c r="I277" i="25"/>
  <c r="I289" i="25"/>
  <c r="I297" i="25"/>
  <c r="I305" i="25"/>
  <c r="I313" i="25"/>
  <c r="I319" i="25"/>
  <c r="I537" i="25"/>
  <c r="I547" i="25"/>
  <c r="I196" i="25"/>
  <c r="I218" i="25"/>
  <c r="I224" i="25"/>
  <c r="I244" i="25"/>
  <c r="I246" i="25"/>
  <c r="I285" i="25"/>
  <c r="I301" i="25"/>
  <c r="I337" i="25"/>
  <c r="I397" i="25"/>
  <c r="I541" i="25"/>
  <c r="I560" i="25"/>
  <c r="I586" i="25"/>
  <c r="I602" i="25"/>
  <c r="I656" i="25"/>
  <c r="I716" i="25"/>
  <c r="I740" i="25"/>
  <c r="I770" i="25"/>
  <c r="I844" i="25"/>
  <c r="I1034" i="25"/>
  <c r="I1056" i="25"/>
  <c r="I1064" i="25"/>
  <c r="I1081" i="25"/>
  <c r="I1144" i="25"/>
  <c r="I1229" i="25"/>
  <c r="I1251" i="25"/>
  <c r="I1298" i="25"/>
  <c r="I1334" i="25"/>
  <c r="I1359" i="25"/>
  <c r="I1365" i="25"/>
  <c r="I1414" i="25"/>
  <c r="I1480" i="25"/>
  <c r="I1549" i="25"/>
  <c r="I1573" i="25"/>
  <c r="I1681" i="25"/>
  <c r="I1708" i="25"/>
  <c r="I1744" i="25"/>
  <c r="I1810" i="25"/>
  <c r="I1834" i="25"/>
  <c r="I1876" i="25"/>
  <c r="I1975" i="25"/>
  <c r="I1981" i="25"/>
  <c r="I1989" i="25"/>
  <c r="I19" i="25"/>
  <c r="I27" i="25"/>
  <c r="I33" i="25"/>
  <c r="I39" i="25"/>
  <c r="I45" i="25"/>
  <c r="I75" i="25"/>
  <c r="I111" i="25"/>
  <c r="I136" i="25"/>
  <c r="I141" i="25"/>
  <c r="I155" i="25"/>
  <c r="I215" i="25"/>
  <c r="I227" i="25"/>
  <c r="I251" i="25"/>
  <c r="I296" i="25"/>
  <c r="I326" i="25"/>
  <c r="I375" i="25"/>
  <c r="I450" i="25"/>
  <c r="I480" i="25"/>
  <c r="I504" i="25"/>
  <c r="I516" i="25"/>
  <c r="I571" i="25"/>
  <c r="I613" i="25"/>
  <c r="I625" i="25"/>
  <c r="I649" i="25"/>
  <c r="I792" i="25"/>
  <c r="I1303" i="25"/>
  <c r="I1458" i="25"/>
  <c r="I1474" i="25"/>
  <c r="I1536" i="25"/>
  <c r="I1584" i="25"/>
  <c r="I1620" i="25"/>
  <c r="I1644" i="25"/>
  <c r="I1725" i="25"/>
  <c r="I1763" i="25"/>
  <c r="I1785" i="25"/>
  <c r="I1926" i="25"/>
  <c r="I1948" i="25"/>
  <c r="I1956" i="25"/>
  <c r="I2019" i="25"/>
  <c r="I63" i="25"/>
  <c r="I135" i="25"/>
  <c r="I143" i="25"/>
  <c r="I157" i="25"/>
  <c r="I203" i="25"/>
  <c r="I253" i="25"/>
  <c r="I270" i="25"/>
  <c r="I278" i="25"/>
  <c r="I284" i="25"/>
  <c r="I300" i="25"/>
  <c r="I304" i="25"/>
  <c r="I308" i="25"/>
  <c r="I408" i="25"/>
  <c r="I438" i="25"/>
  <c r="I462" i="25"/>
  <c r="I498" i="25"/>
  <c r="I601" i="25"/>
  <c r="I637" i="25"/>
  <c r="I1071" i="25"/>
  <c r="I1179" i="25"/>
  <c r="I1203" i="25"/>
  <c r="I1228" i="25"/>
  <c r="I1236" i="25"/>
  <c r="I1274" i="25"/>
  <c r="I1297" i="25"/>
  <c r="I1333" i="25"/>
  <c r="I1462" i="25"/>
  <c r="I1470" i="25"/>
  <c r="I1572" i="25"/>
  <c r="I1596" i="25"/>
  <c r="I1608" i="25"/>
  <c r="I1707" i="25"/>
  <c r="I1749" i="25"/>
  <c r="I1779" i="25"/>
  <c r="I1809" i="25"/>
  <c r="I1817" i="25"/>
  <c r="I1833" i="25"/>
  <c r="I1883" i="25"/>
  <c r="I1914" i="25"/>
  <c r="I1944" i="25"/>
  <c r="I1960" i="25"/>
  <c r="I2007" i="25"/>
  <c r="I17" i="25"/>
  <c r="I57" i="25"/>
  <c r="I68" i="25"/>
  <c r="I87" i="25"/>
  <c r="I123" i="25"/>
  <c r="I147" i="25"/>
  <c r="I161" i="25"/>
  <c r="I247" i="25"/>
  <c r="I266" i="25"/>
  <c r="I302" i="25"/>
  <c r="I338" i="25"/>
  <c r="I368" i="25"/>
  <c r="I426" i="25"/>
  <c r="I456" i="25"/>
  <c r="I468" i="25"/>
  <c r="I492" i="25"/>
  <c r="I525" i="25"/>
  <c r="I583" i="25"/>
  <c r="I631" i="25"/>
  <c r="I1065" i="25"/>
  <c r="I1125" i="25"/>
  <c r="I1131" i="25"/>
  <c r="I1167" i="25"/>
  <c r="I1246" i="25"/>
  <c r="I1268" i="25"/>
  <c r="I1309" i="25"/>
  <c r="I1321" i="25"/>
  <c r="I1370" i="25"/>
  <c r="I1382" i="25"/>
  <c r="I1464" i="25"/>
  <c r="I1560" i="25"/>
  <c r="I1590" i="25"/>
  <c r="I1662" i="25"/>
  <c r="I1745" i="25"/>
  <c r="I1767" i="25"/>
  <c r="I1775" i="25"/>
  <c r="I1781" i="25"/>
  <c r="I1797" i="25"/>
  <c r="I1805" i="25"/>
  <c r="I1838" i="25"/>
  <c r="I1877" i="25"/>
  <c r="I1902" i="25"/>
  <c r="I1932" i="25"/>
  <c r="I1954" i="25"/>
  <c r="I2017" i="25"/>
  <c r="I3" i="1"/>
  <c r="K3" i="1" s="1"/>
  <c r="H1143" i="1"/>
  <c r="J1143" i="1" s="1"/>
  <c r="H1149" i="1"/>
  <c r="J1149" i="1" s="1"/>
  <c r="H1209" i="1"/>
  <c r="J1209" i="1" s="1"/>
  <c r="H1281" i="1"/>
  <c r="J1281" i="1" s="1"/>
  <c r="K1261" i="25" s="1"/>
  <c r="H1305" i="1"/>
  <c r="J1305" i="1" s="1"/>
  <c r="H1317" i="1"/>
  <c r="J1317" i="1" s="1"/>
  <c r="H1341" i="1"/>
  <c r="J1341" i="1" s="1"/>
  <c r="H1353" i="1"/>
  <c r="J1353" i="1" s="1"/>
  <c r="K1333" i="25" s="1"/>
  <c r="H356" i="1"/>
  <c r="J356" i="1" s="1"/>
  <c r="K336" i="25" s="1"/>
  <c r="H368" i="1"/>
  <c r="J368" i="1" s="1"/>
  <c r="D173" i="26" s="1"/>
  <c r="H380" i="1"/>
  <c r="J380" i="1" s="1"/>
  <c r="K360" i="25" s="1"/>
  <c r="H392" i="1"/>
  <c r="J392" i="1" s="1"/>
  <c r="K372" i="25" s="1"/>
  <c r="H656" i="1"/>
  <c r="J656" i="1" s="1"/>
  <c r="H1153" i="1"/>
  <c r="J1153" i="1" s="1"/>
  <c r="K1153" i="1" s="1"/>
  <c r="H1165" i="1"/>
  <c r="J1165" i="1" s="1"/>
  <c r="K1165" i="1" s="1"/>
  <c r="H1279" i="1"/>
  <c r="J1279" i="1" s="1"/>
  <c r="H1333" i="1"/>
  <c r="J1333" i="1" s="1"/>
  <c r="K1333" i="1" s="1"/>
  <c r="H1339" i="1"/>
  <c r="J1339" i="1" s="1"/>
  <c r="H1351" i="1"/>
  <c r="J1351" i="1" s="1"/>
  <c r="K1331" i="25" s="1"/>
  <c r="H242" i="1"/>
  <c r="J242" i="1" s="1"/>
  <c r="K242" i="1" s="1"/>
  <c r="H59" i="1"/>
  <c r="J59" i="1" s="1"/>
  <c r="H1365" i="1"/>
  <c r="J1365" i="1" s="1"/>
  <c r="K1345" i="25" s="1"/>
  <c r="H418" i="1"/>
  <c r="J418" i="1" s="1"/>
  <c r="K398" i="25" s="1"/>
  <c r="H664" i="1"/>
  <c r="J664" i="1" s="1"/>
  <c r="H303" i="1"/>
  <c r="J303" i="1" s="1"/>
  <c r="K303" i="1" s="1"/>
  <c r="H339" i="1"/>
  <c r="J339" i="1" s="1"/>
  <c r="K339" i="1" s="1"/>
  <c r="H439" i="1"/>
  <c r="J439" i="1" s="1"/>
  <c r="H1328" i="1"/>
  <c r="J1328" i="1" s="1"/>
  <c r="H98" i="1"/>
  <c r="J98" i="1" s="1"/>
  <c r="H644" i="1"/>
  <c r="J644" i="1" s="1"/>
  <c r="K624" i="25" s="1"/>
  <c r="H685" i="1"/>
  <c r="J685" i="1" s="1"/>
  <c r="H715" i="1"/>
  <c r="J715" i="1" s="1"/>
  <c r="H764" i="1"/>
  <c r="J764" i="1" s="1"/>
  <c r="H1334" i="1"/>
  <c r="J1334" i="1" s="1"/>
  <c r="H34" i="1"/>
  <c r="H604" i="1"/>
  <c r="J604" i="1" s="1"/>
  <c r="H616" i="1"/>
  <c r="H628" i="1"/>
  <c r="H634" i="1"/>
  <c r="J634" i="1" s="1"/>
  <c r="D245" i="26" s="1"/>
  <c r="H646" i="1"/>
  <c r="J646" i="1" s="1"/>
  <c r="D255" i="26" s="1"/>
  <c r="H662" i="1"/>
  <c r="J662" i="1" s="1"/>
  <c r="K662" i="1" s="1"/>
  <c r="H680" i="1"/>
  <c r="J680" i="1" s="1"/>
  <c r="K660" i="25" s="1"/>
  <c r="H1012" i="1"/>
  <c r="J1012" i="1" s="1"/>
  <c r="D575" i="30" s="1"/>
  <c r="H1066" i="1"/>
  <c r="J1066" i="1" s="1"/>
  <c r="D505" i="27" s="1"/>
  <c r="H71" i="1"/>
  <c r="J71" i="1" s="1"/>
  <c r="D33" i="26" s="1"/>
  <c r="H137" i="1"/>
  <c r="J137" i="1" s="1"/>
  <c r="D81" i="26" s="1"/>
  <c r="H215" i="1"/>
  <c r="J215" i="1" s="1"/>
  <c r="H221" i="1"/>
  <c r="J221" i="1" s="1"/>
  <c r="H227" i="1"/>
  <c r="J227" i="1" s="1"/>
  <c r="H257" i="1"/>
  <c r="J257" i="1" s="1"/>
  <c r="H275" i="1"/>
  <c r="J275" i="1" s="1"/>
  <c r="H311" i="1"/>
  <c r="J311" i="1" s="1"/>
  <c r="H317" i="1"/>
  <c r="J317" i="1" s="1"/>
  <c r="H395" i="1"/>
  <c r="J395" i="1" s="1"/>
  <c r="H668" i="1"/>
  <c r="J668" i="1" s="1"/>
  <c r="H65" i="1"/>
  <c r="J65" i="1" s="1"/>
  <c r="H36" i="1"/>
  <c r="H594" i="1"/>
  <c r="J594" i="1" s="1"/>
  <c r="H683" i="1"/>
  <c r="J683" i="1" s="1"/>
  <c r="H731" i="1"/>
  <c r="J731" i="1" s="1"/>
  <c r="D281" i="26" s="1"/>
  <c r="H749" i="1"/>
  <c r="J749" i="1" s="1"/>
  <c r="H971" i="1"/>
  <c r="J971" i="1" s="1"/>
  <c r="H989" i="1"/>
  <c r="J989" i="1" s="1"/>
  <c r="D404" i="26" s="1"/>
  <c r="H995" i="1"/>
  <c r="J995" i="1" s="1"/>
  <c r="D408" i="26" s="1"/>
  <c r="H1043" i="1"/>
  <c r="J1043" i="1" s="1"/>
  <c r="H1055" i="1"/>
  <c r="J1055" i="1" s="1"/>
  <c r="H1091" i="1"/>
  <c r="J1091" i="1" s="1"/>
  <c r="K1071" i="25" s="1"/>
  <c r="H1187" i="1"/>
  <c r="J1187" i="1" s="1"/>
  <c r="K1677" i="25" s="1"/>
  <c r="H1271" i="1"/>
  <c r="J1271" i="1" s="1"/>
  <c r="H1319" i="1"/>
  <c r="J1319" i="1" s="1"/>
  <c r="H1343" i="1"/>
  <c r="J1343" i="1" s="1"/>
  <c r="K1323" i="25" s="1"/>
  <c r="H1340" i="1"/>
  <c r="J1340" i="1" s="1"/>
  <c r="H385" i="1"/>
  <c r="H397" i="1"/>
  <c r="J397" i="1" s="1"/>
  <c r="K397" i="1" s="1"/>
  <c r="H786" i="1"/>
  <c r="J786" i="1" s="1"/>
  <c r="H822" i="1"/>
  <c r="J822" i="1" s="1"/>
  <c r="D311" i="26" s="1"/>
  <c r="H828" i="1"/>
  <c r="J828" i="1" s="1"/>
  <c r="H834" i="1"/>
  <c r="J834" i="1" s="1"/>
  <c r="D316" i="26" s="1"/>
  <c r="H1122" i="1"/>
  <c r="J1122" i="1" s="1"/>
  <c r="H91" i="1"/>
  <c r="J91" i="1" s="1"/>
  <c r="H109" i="1"/>
  <c r="H133" i="1"/>
  <c r="J133" i="1" s="1"/>
  <c r="H457" i="1"/>
  <c r="J457" i="1" s="1"/>
  <c r="K457" i="1" s="1"/>
  <c r="H523" i="1"/>
  <c r="J523" i="1" s="1"/>
  <c r="H122" i="1"/>
  <c r="J122" i="1" s="1"/>
  <c r="H985" i="1"/>
  <c r="J985" i="1" s="1"/>
  <c r="H1033" i="1"/>
  <c r="J1033" i="1" s="1"/>
  <c r="H1069" i="1"/>
  <c r="J1069" i="1" s="1"/>
  <c r="H1093" i="1"/>
  <c r="J1093" i="1" s="1"/>
  <c r="K1093" i="1" s="1"/>
  <c r="H62" i="1"/>
  <c r="J62" i="1" s="1"/>
  <c r="H74" i="1"/>
  <c r="J74" i="1" s="1"/>
  <c r="H518" i="1"/>
  <c r="J518" i="1" s="1"/>
  <c r="H788" i="1"/>
  <c r="H171" i="1"/>
  <c r="J171" i="1" s="1"/>
  <c r="K171" i="1" s="1"/>
  <c r="H207" i="1"/>
  <c r="J207" i="1" s="1"/>
  <c r="H417" i="1"/>
  <c r="J417" i="1" s="1"/>
  <c r="K397" i="25" s="1"/>
  <c r="H873" i="1"/>
  <c r="J873" i="1" s="1"/>
  <c r="H161" i="1"/>
  <c r="J161" i="1" s="1"/>
  <c r="H790" i="1"/>
  <c r="J790" i="1" s="1"/>
  <c r="K770" i="25" s="1"/>
  <c r="H796" i="1"/>
  <c r="H868" i="1"/>
  <c r="J868" i="1" s="1"/>
  <c r="K848" i="25" s="1"/>
  <c r="H880" i="1"/>
  <c r="J880" i="1" s="1"/>
  <c r="D338" i="26" s="1"/>
  <c r="H1078" i="1"/>
  <c r="J1078" i="1" s="1"/>
  <c r="K1058" i="25" s="1"/>
  <c r="H30" i="1"/>
  <c r="J30" i="1" s="1"/>
  <c r="K10" i="25" s="1"/>
  <c r="H851" i="1"/>
  <c r="J851" i="1" s="1"/>
  <c r="D325" i="26" s="1"/>
  <c r="H965" i="1"/>
  <c r="J965" i="1" s="1"/>
  <c r="H108" i="1"/>
  <c r="J108" i="1" s="1"/>
  <c r="D60" i="26" s="1"/>
  <c r="H210" i="1"/>
  <c r="J210" i="1" s="1"/>
  <c r="H432" i="1"/>
  <c r="J432" i="1" s="1"/>
  <c r="H456" i="1"/>
  <c r="J456" i="1" s="1"/>
  <c r="H480" i="1"/>
  <c r="J480" i="1" s="1"/>
  <c r="H528" i="1"/>
  <c r="H840" i="1"/>
  <c r="J840" i="1" s="1"/>
  <c r="H870" i="1"/>
  <c r="J870" i="1" s="1"/>
  <c r="D333" i="26" s="1"/>
  <c r="H978" i="1"/>
  <c r="J978" i="1" s="1"/>
  <c r="D396" i="26" s="1"/>
  <c r="H1014" i="1"/>
  <c r="J1014" i="1" s="1"/>
  <c r="K994" i="25" s="1"/>
  <c r="H1128" i="1"/>
  <c r="J1128" i="1" s="1"/>
  <c r="D449" i="26" s="1"/>
  <c r="H908" i="1"/>
  <c r="J908" i="1" s="1"/>
  <c r="D355" i="26" s="1"/>
  <c r="H1231" i="1"/>
  <c r="J1231" i="1" s="1"/>
  <c r="H1267" i="1"/>
  <c r="J1267" i="1" s="1"/>
  <c r="K1247" i="25" s="1"/>
  <c r="H1315" i="1"/>
  <c r="J1315" i="1" s="1"/>
  <c r="K1295" i="25" s="1"/>
  <c r="H143" i="1"/>
  <c r="J143" i="1" s="1"/>
  <c r="D87" i="26" s="1"/>
  <c r="H173" i="1"/>
  <c r="J173" i="1" s="1"/>
  <c r="H179" i="1"/>
  <c r="J179" i="1" s="1"/>
  <c r="D79" i="27" s="1"/>
  <c r="H185" i="1"/>
  <c r="J185" i="1" s="1"/>
  <c r="H191" i="1"/>
  <c r="J191" i="1" s="1"/>
  <c r="H353" i="1"/>
  <c r="J353" i="1" s="1"/>
  <c r="H430" i="1"/>
  <c r="J430" i="1" s="1"/>
  <c r="H460" i="1"/>
  <c r="J460" i="1" s="1"/>
  <c r="H472" i="1"/>
  <c r="J472" i="1" s="1"/>
  <c r="D196" i="26" s="1"/>
  <c r="H478" i="1"/>
  <c r="J478" i="1" s="1"/>
  <c r="K458" i="25" s="1"/>
  <c r="H520" i="1"/>
  <c r="J520" i="1" s="1"/>
  <c r="D203" i="26" s="1"/>
  <c r="H526" i="1"/>
  <c r="J526" i="1" s="1"/>
  <c r="K506" i="25" s="1"/>
  <c r="H669" i="1"/>
  <c r="J669" i="1" s="1"/>
  <c r="D262" i="26" s="1"/>
  <c r="H681" i="1"/>
  <c r="J681" i="1" s="1"/>
  <c r="K661" i="25" s="1"/>
  <c r="H735" i="1"/>
  <c r="H747" i="1"/>
  <c r="J747" i="1" s="1"/>
  <c r="K747" i="1" s="1"/>
  <c r="H933" i="1"/>
  <c r="J933" i="1" s="1"/>
  <c r="D370" i="26" s="1"/>
  <c r="H980" i="1"/>
  <c r="J980" i="1" s="1"/>
  <c r="K960" i="25" s="1"/>
  <c r="H1040" i="1"/>
  <c r="J1040" i="1" s="1"/>
  <c r="D422" i="26" s="1"/>
  <c r="H1094" i="1"/>
  <c r="J1094" i="1" s="1"/>
  <c r="D435" i="26" s="1"/>
  <c r="H1106" i="1"/>
  <c r="J1106" i="1" s="1"/>
  <c r="K1086" i="25" s="1"/>
  <c r="H1112" i="1"/>
  <c r="J1112" i="1" s="1"/>
  <c r="H1118" i="1"/>
  <c r="J1118" i="1" s="1"/>
  <c r="H1124" i="1"/>
  <c r="J1124" i="1" s="1"/>
  <c r="H872" i="1"/>
  <c r="J872" i="1" s="1"/>
  <c r="D334" i="26" s="1"/>
  <c r="H938" i="1"/>
  <c r="J938" i="1" s="1"/>
  <c r="H226" i="1"/>
  <c r="J226" i="1" s="1"/>
  <c r="H902" i="1"/>
  <c r="J902" i="1" s="1"/>
  <c r="H1183" i="1"/>
  <c r="J1183" i="1" s="1"/>
  <c r="H1255" i="1"/>
  <c r="J1255" i="1" s="1"/>
  <c r="H79" i="1"/>
  <c r="J79" i="1" s="1"/>
  <c r="H156" i="1"/>
  <c r="J156" i="1" s="1"/>
  <c r="D100" i="26" s="1"/>
  <c r="H174" i="1"/>
  <c r="J174" i="1" s="1"/>
  <c r="H180" i="1"/>
  <c r="J180" i="1" s="1"/>
  <c r="H198" i="1"/>
  <c r="J198" i="1" s="1"/>
  <c r="H276" i="1"/>
  <c r="J276" i="1" s="1"/>
  <c r="K256" i="25" s="1"/>
  <c r="H348" i="1"/>
  <c r="J348" i="1" s="1"/>
  <c r="H419" i="1"/>
  <c r="J419" i="1" s="1"/>
  <c r="K399" i="25" s="1"/>
  <c r="H425" i="1"/>
  <c r="H461" i="1"/>
  <c r="J461" i="1" s="1"/>
  <c r="K441" i="25" s="1"/>
  <c r="H467" i="1"/>
  <c r="J467" i="1" s="1"/>
  <c r="D320" i="29" s="1"/>
  <c r="H491" i="1"/>
  <c r="J491" i="1" s="1"/>
  <c r="H503" i="1"/>
  <c r="J503" i="1" s="1"/>
  <c r="K483" i="25" s="1"/>
  <c r="H509" i="1"/>
  <c r="J509" i="1" s="1"/>
  <c r="H515" i="1"/>
  <c r="J515" i="1" s="1"/>
  <c r="D202" i="26" s="1"/>
  <c r="H904" i="1"/>
  <c r="J904" i="1" s="1"/>
  <c r="D352" i="26" s="1"/>
  <c r="H975" i="1"/>
  <c r="J975" i="1" s="1"/>
  <c r="H999" i="1"/>
  <c r="J999" i="1" s="1"/>
  <c r="H1005" i="1"/>
  <c r="H1053" i="1"/>
  <c r="J1053" i="1" s="1"/>
  <c r="H1059" i="1"/>
  <c r="J1059" i="1" s="1"/>
  <c r="H1071" i="1"/>
  <c r="J1071" i="1" s="1"/>
  <c r="H1083" i="1"/>
  <c r="J1083" i="1" s="1"/>
  <c r="K1083" i="1" s="1"/>
  <c r="H1095" i="1"/>
  <c r="J1095" i="1" s="1"/>
  <c r="K1095" i="1" s="1"/>
  <c r="H1107" i="1"/>
  <c r="J1107" i="1" s="1"/>
  <c r="H1119" i="1"/>
  <c r="H1137" i="1"/>
  <c r="J1137" i="1" s="1"/>
  <c r="H1203" i="1"/>
  <c r="H1227" i="1"/>
  <c r="J1227" i="1" s="1"/>
  <c r="K1227" i="1" s="1"/>
  <c r="H1263" i="1"/>
  <c r="J1263" i="1" s="1"/>
  <c r="H1335" i="1"/>
  <c r="J1335" i="1" s="1"/>
  <c r="H175" i="1"/>
  <c r="J175" i="1" s="1"/>
  <c r="H181" i="1"/>
  <c r="J181" i="1" s="1"/>
  <c r="H28" i="1"/>
  <c r="J28" i="1" s="1"/>
  <c r="K28" i="1" s="1"/>
  <c r="H39" i="1"/>
  <c r="J39" i="1" s="1"/>
  <c r="H51" i="1"/>
  <c r="H86" i="1"/>
  <c r="J86" i="1" s="1"/>
  <c r="K66" i="25" s="1"/>
  <c r="H134" i="1"/>
  <c r="J134" i="1" s="1"/>
  <c r="H259" i="1"/>
  <c r="J259" i="1" s="1"/>
  <c r="H265" i="1"/>
  <c r="J265" i="1" s="1"/>
  <c r="H271" i="1"/>
  <c r="J271" i="1" s="1"/>
  <c r="D144" i="30" s="1"/>
  <c r="H289" i="1"/>
  <c r="J289" i="1" s="1"/>
  <c r="K289" i="1" s="1"/>
  <c r="H343" i="1"/>
  <c r="J343" i="1" s="1"/>
  <c r="K323" i="25" s="1"/>
  <c r="H534" i="1"/>
  <c r="J534" i="1" s="1"/>
  <c r="D210" i="26" s="1"/>
  <c r="H546" i="1"/>
  <c r="J546" i="1" s="1"/>
  <c r="K526" i="25" s="1"/>
  <c r="H648" i="1"/>
  <c r="J648" i="1" s="1"/>
  <c r="D256" i="26" s="1"/>
  <c r="H797" i="1"/>
  <c r="J797" i="1" s="1"/>
  <c r="H809" i="1"/>
  <c r="J809" i="1" s="1"/>
  <c r="H863" i="1"/>
  <c r="J863" i="1" s="1"/>
  <c r="D329" i="26" s="1"/>
  <c r="H875" i="1"/>
  <c r="H887" i="1"/>
  <c r="J887" i="1" s="1"/>
  <c r="D342" i="26" s="1"/>
  <c r="H899" i="1"/>
  <c r="J899" i="1" s="1"/>
  <c r="D349" i="26" s="1"/>
  <c r="H983" i="1"/>
  <c r="J983" i="1" s="1"/>
  <c r="H1103" i="1"/>
  <c r="J1103" i="1" s="1"/>
  <c r="H1162" i="1"/>
  <c r="J1162" i="1" s="1"/>
  <c r="H1168" i="1"/>
  <c r="J1168" i="1" s="1"/>
  <c r="K1148" i="25" s="1"/>
  <c r="H1210" i="1"/>
  <c r="J1210" i="1" s="1"/>
  <c r="K1190" i="25" s="1"/>
  <c r="H1246" i="1"/>
  <c r="J1246" i="1" s="1"/>
  <c r="K1226" i="25" s="1"/>
  <c r="H25" i="1"/>
  <c r="J25" i="1" s="1"/>
  <c r="H89" i="1"/>
  <c r="J89" i="1" s="1"/>
  <c r="D48" i="26" s="1"/>
  <c r="H573" i="1"/>
  <c r="J573" i="1" s="1"/>
  <c r="K553" i="25" s="1"/>
  <c r="H792" i="1"/>
  <c r="J792" i="1" s="1"/>
  <c r="D298" i="26" s="1"/>
  <c r="H816" i="1"/>
  <c r="J816" i="1" s="1"/>
  <c r="H918" i="1"/>
  <c r="J918" i="1" s="1"/>
  <c r="D361" i="26" s="1"/>
  <c r="H524" i="1"/>
  <c r="J524" i="1" s="1"/>
  <c r="H1038" i="1"/>
  <c r="H1303" i="1"/>
  <c r="J1303" i="1" s="1"/>
  <c r="H244" i="1"/>
  <c r="J244" i="1" s="1"/>
  <c r="K224" i="25" s="1"/>
  <c r="H920" i="1"/>
  <c r="J920" i="1" s="1"/>
  <c r="D363" i="26" s="1"/>
  <c r="H41" i="1"/>
  <c r="H118" i="1"/>
  <c r="J118" i="1" s="1"/>
  <c r="H255" i="1"/>
  <c r="J255" i="1" s="1"/>
  <c r="H345" i="1"/>
  <c r="J345" i="1" s="1"/>
  <c r="K325" i="25" s="1"/>
  <c r="H363" i="1"/>
  <c r="J363" i="1" s="1"/>
  <c r="H411" i="1"/>
  <c r="J411" i="1" s="1"/>
  <c r="K411" i="1" s="1"/>
  <c r="H435" i="1"/>
  <c r="J435" i="1" s="1"/>
  <c r="K435" i="1" s="1"/>
  <c r="H692" i="1"/>
  <c r="J692" i="1" s="1"/>
  <c r="K672" i="25" s="1"/>
  <c r="H716" i="1"/>
  <c r="J716" i="1" s="1"/>
  <c r="H740" i="1"/>
  <c r="J740" i="1" s="1"/>
  <c r="H752" i="1"/>
  <c r="J752" i="1" s="1"/>
  <c r="D287" i="26" s="1"/>
  <c r="H841" i="1"/>
  <c r="J841" i="1" s="1"/>
  <c r="H913" i="1"/>
  <c r="J913" i="1" s="1"/>
  <c r="H919" i="1"/>
  <c r="J919" i="1" s="1"/>
  <c r="D362" i="26" s="1"/>
  <c r="H925" i="1"/>
  <c r="J925" i="1" s="1"/>
  <c r="H943" i="1"/>
  <c r="J943" i="1" s="1"/>
  <c r="K923" i="25" s="1"/>
  <c r="H955" i="1"/>
  <c r="H961" i="1"/>
  <c r="J961" i="1" s="1"/>
  <c r="H1152" i="1"/>
  <c r="J1152" i="1" s="1"/>
  <c r="H1170" i="1"/>
  <c r="J1170" i="1" s="1"/>
  <c r="H1218" i="1"/>
  <c r="J1218" i="1" s="1"/>
  <c r="H1224" i="1"/>
  <c r="J1224" i="1" s="1"/>
  <c r="K1204" i="25" s="1"/>
  <c r="H1230" i="1"/>
  <c r="J1230" i="1" s="1"/>
  <c r="H1254" i="1"/>
  <c r="J1254" i="1" s="1"/>
  <c r="H1260" i="1"/>
  <c r="J1260" i="1" s="1"/>
  <c r="K1240" i="25" s="1"/>
  <c r="H1266" i="1"/>
  <c r="J1266" i="1" s="1"/>
  <c r="K1246" i="25" s="1"/>
  <c r="H1284" i="1"/>
  <c r="J1284" i="1" s="1"/>
  <c r="H1290" i="1"/>
  <c r="J1290" i="1" s="1"/>
  <c r="H1308" i="1"/>
  <c r="J1308" i="1" s="1"/>
  <c r="K1288" i="25" s="1"/>
  <c r="H1314" i="1"/>
  <c r="J1314" i="1" s="1"/>
  <c r="H132" i="1"/>
  <c r="J132" i="1" s="1"/>
  <c r="H149" i="1"/>
  <c r="J149" i="1" s="1"/>
  <c r="D93" i="26" s="1"/>
  <c r="H155" i="1"/>
  <c r="J155" i="1" s="1"/>
  <c r="D99" i="26" s="1"/>
  <c r="H184" i="1"/>
  <c r="J184" i="1" s="1"/>
  <c r="D119" i="26" s="1"/>
  <c r="H196" i="1"/>
  <c r="J196" i="1" s="1"/>
  <c r="H231" i="1"/>
  <c r="H355" i="1"/>
  <c r="J355" i="1" s="1"/>
  <c r="H361" i="1"/>
  <c r="J361" i="1" s="1"/>
  <c r="K361" i="1" s="1"/>
  <c r="H367" i="1"/>
  <c r="H437" i="1"/>
  <c r="J437" i="1" s="1"/>
  <c r="D184" i="27" s="1"/>
  <c r="H443" i="1"/>
  <c r="J443" i="1" s="1"/>
  <c r="H514" i="1"/>
  <c r="J514" i="1" s="1"/>
  <c r="D201" i="26" s="1"/>
  <c r="H525" i="1"/>
  <c r="J525" i="1" s="1"/>
  <c r="H548" i="1"/>
  <c r="J548" i="1" s="1"/>
  <c r="H560" i="1"/>
  <c r="J560" i="1" s="1"/>
  <c r="H608" i="1"/>
  <c r="J608" i="1" s="1"/>
  <c r="K588" i="25" s="1"/>
  <c r="H620" i="1"/>
  <c r="J620" i="1" s="1"/>
  <c r="H667" i="1"/>
  <c r="J667" i="1" s="1"/>
  <c r="H679" i="1"/>
  <c r="J679" i="1" s="1"/>
  <c r="H726" i="1"/>
  <c r="J726" i="1" s="1"/>
  <c r="D279" i="26" s="1"/>
  <c r="H844" i="1"/>
  <c r="J844" i="1" s="1"/>
  <c r="D321" i="26" s="1"/>
  <c r="H878" i="1"/>
  <c r="J878" i="1" s="1"/>
  <c r="K878" i="1" s="1"/>
  <c r="H1148" i="1"/>
  <c r="J1148" i="1" s="1"/>
  <c r="K1128" i="25" s="1"/>
  <c r="H1154" i="1"/>
  <c r="J1154" i="1" s="1"/>
  <c r="K1134" i="25" s="1"/>
  <c r="H1160" i="1"/>
  <c r="H1166" i="1"/>
  <c r="J1166" i="1" s="1"/>
  <c r="K1146" i="25" s="1"/>
  <c r="H1307" i="1"/>
  <c r="J1307" i="1" s="1"/>
  <c r="H127" i="1"/>
  <c r="J127" i="1" s="1"/>
  <c r="D71" i="26" s="1"/>
  <c r="H409" i="1"/>
  <c r="J409" i="1" s="1"/>
  <c r="K409" i="1" s="1"/>
  <c r="H839" i="1"/>
  <c r="H110" i="1"/>
  <c r="J110" i="1" s="1"/>
  <c r="H139" i="1"/>
  <c r="J139" i="1" s="1"/>
  <c r="H186" i="1"/>
  <c r="J186" i="1" s="1"/>
  <c r="H267" i="1"/>
  <c r="J267" i="1" s="1"/>
  <c r="K267" i="1" s="1"/>
  <c r="H315" i="1"/>
  <c r="J315" i="1" s="1"/>
  <c r="H462" i="1"/>
  <c r="J462" i="1" s="1"/>
  <c r="K442" i="25" s="1"/>
  <c r="H468" i="1"/>
  <c r="J468" i="1" s="1"/>
  <c r="K448" i="25" s="1"/>
  <c r="H474" i="1"/>
  <c r="J474" i="1" s="1"/>
  <c r="H510" i="1"/>
  <c r="H521" i="1"/>
  <c r="J521" i="1" s="1"/>
  <c r="H538" i="1"/>
  <c r="J538" i="1" s="1"/>
  <c r="K518" i="25" s="1"/>
  <c r="H704" i="1"/>
  <c r="J704" i="1" s="1"/>
  <c r="H727" i="1"/>
  <c r="J727" i="1" s="1"/>
  <c r="K707" i="25" s="1"/>
  <c r="H733" i="1"/>
  <c r="J733" i="1" s="1"/>
  <c r="K733" i="1" s="1"/>
  <c r="H885" i="1"/>
  <c r="H903" i="1"/>
  <c r="J903" i="1" s="1"/>
  <c r="H909" i="1"/>
  <c r="J909" i="1" s="1"/>
  <c r="K889" i="25" s="1"/>
  <c r="H915" i="1"/>
  <c r="J915" i="1" s="1"/>
  <c r="H945" i="1"/>
  <c r="J945" i="1" s="1"/>
  <c r="H951" i="1"/>
  <c r="J951" i="1" s="1"/>
  <c r="H991" i="1"/>
  <c r="J991" i="1" s="1"/>
  <c r="D405" i="26" s="1"/>
  <c r="H1009" i="1"/>
  <c r="J1009" i="1" s="1"/>
  <c r="K1009" i="1" s="1"/>
  <c r="H1050" i="1"/>
  <c r="J1050" i="1" s="1"/>
  <c r="H1067" i="1"/>
  <c r="H1079" i="1"/>
  <c r="J1079" i="1" s="1"/>
  <c r="D431" i="26" s="1"/>
  <c r="H1102" i="1"/>
  <c r="J1102" i="1" s="1"/>
  <c r="H1179" i="1"/>
  <c r="J1179" i="1" s="1"/>
  <c r="H1214" i="1"/>
  <c r="J1214" i="1" s="1"/>
  <c r="K1719" i="25" s="1"/>
  <c r="H1226" i="1"/>
  <c r="J1226" i="1" s="1"/>
  <c r="D479" i="26" s="1"/>
  <c r="H1262" i="1"/>
  <c r="J1262" i="1" s="1"/>
  <c r="H1285" i="1"/>
  <c r="J1285" i="1" s="1"/>
  <c r="K1285" i="1" s="1"/>
  <c r="H1338" i="1"/>
  <c r="J1338" i="1" s="1"/>
  <c r="K1318" i="25" s="1"/>
  <c r="H24" i="1"/>
  <c r="J24" i="1" s="1"/>
  <c r="D2" i="26" s="1"/>
  <c r="H99" i="1"/>
  <c r="H292" i="1"/>
  <c r="J292" i="1" s="1"/>
  <c r="K272" i="25" s="1"/>
  <c r="H463" i="1"/>
  <c r="J463" i="1" s="1"/>
  <c r="D193" i="27" s="1"/>
  <c r="H728" i="1"/>
  <c r="J728" i="1" s="1"/>
  <c r="H799" i="1"/>
  <c r="J799" i="1" s="1"/>
  <c r="H892" i="1"/>
  <c r="J892" i="1" s="1"/>
  <c r="D499" i="30" s="1"/>
  <c r="H898" i="1"/>
  <c r="J898" i="1" s="1"/>
  <c r="D348" i="26" s="1"/>
  <c r="H928" i="1"/>
  <c r="J928" i="1" s="1"/>
  <c r="H998" i="1"/>
  <c r="J998" i="1" s="1"/>
  <c r="H1010" i="1"/>
  <c r="J1010" i="1" s="1"/>
  <c r="H1039" i="1"/>
  <c r="J1039" i="1" s="1"/>
  <c r="D421" i="26" s="1"/>
  <c r="H1045" i="1"/>
  <c r="J1045" i="1" s="1"/>
  <c r="K1045" i="1" s="1"/>
  <c r="H1056" i="1"/>
  <c r="J1056" i="1" s="1"/>
  <c r="K1036" i="25" s="1"/>
  <c r="H1062" i="1"/>
  <c r="J1062" i="1" s="1"/>
  <c r="H1127" i="1"/>
  <c r="J1127" i="1" s="1"/>
  <c r="K1107" i="25" s="1"/>
  <c r="H1198" i="1"/>
  <c r="J1198" i="1" s="1"/>
  <c r="D468" i="26" s="1"/>
  <c r="H1215" i="1"/>
  <c r="J1215" i="1" s="1"/>
  <c r="K1215" i="1" s="1"/>
  <c r="H1221" i="1"/>
  <c r="J1221" i="1" s="1"/>
  <c r="H1239" i="1"/>
  <c r="J1239" i="1" s="1"/>
  <c r="H1251" i="1"/>
  <c r="J1251" i="1" s="1"/>
  <c r="K1251" i="1" s="1"/>
  <c r="H1327" i="1"/>
  <c r="J1327" i="1" s="1"/>
  <c r="H1356" i="1"/>
  <c r="J1356" i="1" s="1"/>
  <c r="H64" i="1"/>
  <c r="J64" i="1" s="1"/>
  <c r="D27" i="26" s="1"/>
  <c r="H693" i="1"/>
  <c r="J693" i="1" s="1"/>
  <c r="K673" i="25" s="1"/>
  <c r="H47" i="1"/>
  <c r="J47" i="1" s="1"/>
  <c r="H53" i="1"/>
  <c r="J53" i="1" s="1"/>
  <c r="D16" i="26" s="1"/>
  <c r="H76" i="1"/>
  <c r="J76" i="1" s="1"/>
  <c r="H193" i="1"/>
  <c r="J193" i="1" s="1"/>
  <c r="H199" i="1"/>
  <c r="J199" i="1" s="1"/>
  <c r="H222" i="1"/>
  <c r="J222" i="1" s="1"/>
  <c r="K202" i="25" s="1"/>
  <c r="H234" i="1"/>
  <c r="J234" i="1" s="1"/>
  <c r="D145" i="26" s="1"/>
  <c r="H358" i="1"/>
  <c r="J358" i="1" s="1"/>
  <c r="D170" i="26" s="1"/>
  <c r="H505" i="1"/>
  <c r="J505" i="1" s="1"/>
  <c r="K505" i="1" s="1"/>
  <c r="H575" i="1"/>
  <c r="J575" i="1" s="1"/>
  <c r="D226" i="26" s="1"/>
  <c r="H581" i="1"/>
  <c r="J581" i="1" s="1"/>
  <c r="H599" i="1"/>
  <c r="J599" i="1" s="1"/>
  <c r="H611" i="1"/>
  <c r="J611" i="1" s="1"/>
  <c r="H623" i="1"/>
  <c r="J623" i="1" s="1"/>
  <c r="K603" i="25" s="1"/>
  <c r="H629" i="1"/>
  <c r="J629" i="1" s="1"/>
  <c r="K609" i="25" s="1"/>
  <c r="H635" i="1"/>
  <c r="J635" i="1" s="1"/>
  <c r="D246" i="26" s="1"/>
  <c r="H641" i="1"/>
  <c r="J641" i="1" s="1"/>
  <c r="H647" i="1"/>
  <c r="J647" i="1" s="1"/>
  <c r="H653" i="1"/>
  <c r="H676" i="1"/>
  <c r="J676" i="1" s="1"/>
  <c r="K656" i="25" s="1"/>
  <c r="H776" i="1"/>
  <c r="J776" i="1" s="1"/>
  <c r="K756" i="25" s="1"/>
  <c r="H812" i="1"/>
  <c r="H929" i="1"/>
  <c r="J929" i="1" s="1"/>
  <c r="H1016" i="1"/>
  <c r="J1016" i="1" s="1"/>
  <c r="H1022" i="1"/>
  <c r="H1028" i="1"/>
  <c r="J1028" i="1" s="1"/>
  <c r="K1008" i="25" s="1"/>
  <c r="H1139" i="1"/>
  <c r="J1139" i="1" s="1"/>
  <c r="H1298" i="1"/>
  <c r="J1298" i="1" s="1"/>
  <c r="H1363" i="1"/>
  <c r="J1363" i="1" s="1"/>
  <c r="H1023" i="1"/>
  <c r="J1023" i="1" s="1"/>
  <c r="K1023" i="1" s="1"/>
  <c r="H1146" i="1"/>
  <c r="J1146" i="1" s="1"/>
  <c r="K1126" i="25" s="1"/>
  <c r="H1299" i="1"/>
  <c r="J1299" i="1" s="1"/>
  <c r="K1299" i="1" s="1"/>
  <c r="H176" i="1"/>
  <c r="J176" i="1" s="1"/>
  <c r="H229" i="1"/>
  <c r="J229" i="1" s="1"/>
  <c r="H235" i="1"/>
  <c r="J235" i="1" s="1"/>
  <c r="D146" i="26" s="1"/>
  <c r="H252" i="1"/>
  <c r="J252" i="1" s="1"/>
  <c r="K232" i="25" s="1"/>
  <c r="H347" i="1"/>
  <c r="J347" i="1" s="1"/>
  <c r="H365" i="1"/>
  <c r="J365" i="1" s="1"/>
  <c r="H371" i="1"/>
  <c r="J371" i="1" s="1"/>
  <c r="H400" i="1"/>
  <c r="J400" i="1" s="1"/>
  <c r="D186" i="26" s="1"/>
  <c r="H406" i="1"/>
  <c r="J406" i="1" s="1"/>
  <c r="K386" i="25" s="1"/>
  <c r="H441" i="1"/>
  <c r="J441" i="1" s="1"/>
  <c r="H447" i="1"/>
  <c r="J447" i="1" s="1"/>
  <c r="H552" i="1"/>
  <c r="J552" i="1" s="1"/>
  <c r="K532" i="25" s="1"/>
  <c r="H564" i="1"/>
  <c r="J564" i="1" s="1"/>
  <c r="D221" i="26" s="1"/>
  <c r="H570" i="1"/>
  <c r="J570" i="1" s="1"/>
  <c r="H576" i="1"/>
  <c r="H612" i="1"/>
  <c r="J612" i="1" s="1"/>
  <c r="H618" i="1"/>
  <c r="J618" i="1" s="1"/>
  <c r="D239" i="26" s="1"/>
  <c r="H630" i="1"/>
  <c r="J630" i="1" s="1"/>
  <c r="H636" i="1"/>
  <c r="J636" i="1" s="1"/>
  <c r="H665" i="1"/>
  <c r="J665" i="1" s="1"/>
  <c r="K645" i="25" s="1"/>
  <c r="H671" i="1"/>
  <c r="J671" i="1" s="1"/>
  <c r="K651" i="25" s="1"/>
  <c r="H677" i="1"/>
  <c r="J677" i="1" s="1"/>
  <c r="H824" i="1"/>
  <c r="J824" i="1" s="1"/>
  <c r="D379" i="27" s="1"/>
  <c r="H836" i="1"/>
  <c r="J836" i="1" s="1"/>
  <c r="H859" i="1"/>
  <c r="J859" i="1" s="1"/>
  <c r="H101" i="1"/>
  <c r="J101" i="1" s="1"/>
  <c r="D55" i="26" s="1"/>
  <c r="H107" i="1"/>
  <c r="J107" i="1" s="1"/>
  <c r="D59" i="26" s="1"/>
  <c r="H282" i="1"/>
  <c r="J282" i="1" s="1"/>
  <c r="H294" i="1"/>
  <c r="J294" i="1" s="1"/>
  <c r="K274" i="25" s="1"/>
  <c r="H306" i="1"/>
  <c r="J306" i="1" s="1"/>
  <c r="H312" i="1"/>
  <c r="H324" i="1"/>
  <c r="J324" i="1" s="1"/>
  <c r="D163" i="26" s="1"/>
  <c r="H336" i="1"/>
  <c r="J336" i="1" s="1"/>
  <c r="K316" i="25" s="1"/>
  <c r="H459" i="1"/>
  <c r="J459" i="1" s="1"/>
  <c r="K459" i="1" s="1"/>
  <c r="H689" i="1"/>
  <c r="J689" i="1" s="1"/>
  <c r="D269" i="26" s="1"/>
  <c r="H701" i="1"/>
  <c r="J701" i="1" s="1"/>
  <c r="D501" i="31" s="1"/>
  <c r="H707" i="1"/>
  <c r="J707" i="1" s="1"/>
  <c r="K687" i="25" s="1"/>
  <c r="H789" i="1"/>
  <c r="J789" i="1" s="1"/>
  <c r="H795" i="1"/>
  <c r="J795" i="1" s="1"/>
  <c r="K795" i="1" s="1"/>
  <c r="H807" i="1"/>
  <c r="J807" i="1" s="1"/>
  <c r="H848" i="1"/>
  <c r="J848" i="1" s="1"/>
  <c r="H882" i="1"/>
  <c r="J882" i="1" s="1"/>
  <c r="K862" i="25" s="1"/>
  <c r="H954" i="1"/>
  <c r="J954" i="1" s="1"/>
  <c r="D378" i="26" s="1"/>
  <c r="H1000" i="1"/>
  <c r="J1000" i="1" s="1"/>
  <c r="H1006" i="1"/>
  <c r="J1006" i="1" s="1"/>
  <c r="H1035" i="1"/>
  <c r="H1047" i="1"/>
  <c r="J1047" i="1" s="1"/>
  <c r="K1047" i="1" s="1"/>
  <c r="H1058" i="1"/>
  <c r="J1058" i="1" s="1"/>
  <c r="H1064" i="1"/>
  <c r="J1064" i="1" s="1"/>
  <c r="K1044" i="25" s="1"/>
  <c r="H1070" i="1"/>
  <c r="J1070" i="1" s="1"/>
  <c r="K1050" i="25" s="1"/>
  <c r="H1082" i="1"/>
  <c r="J1082" i="1" s="1"/>
  <c r="H1111" i="1"/>
  <c r="J1111" i="1" s="1"/>
  <c r="D442" i="26" s="1"/>
  <c r="H1182" i="1"/>
  <c r="J1182" i="1" s="1"/>
  <c r="K1162" i="25" s="1"/>
  <c r="H1188" i="1"/>
  <c r="J1188" i="1" s="1"/>
  <c r="H1211" i="1"/>
  <c r="J1211" i="1" s="1"/>
  <c r="K1191" i="25" s="1"/>
  <c r="H1235" i="1"/>
  <c r="J1235" i="1" s="1"/>
  <c r="K1759" i="25" s="1"/>
  <c r="H1329" i="1"/>
  <c r="J1329" i="1" s="1"/>
  <c r="K1309" i="25" s="1"/>
  <c r="H1352" i="1"/>
  <c r="J1352" i="1" s="1"/>
  <c r="K1930" i="25" s="1"/>
  <c r="H1364" i="1"/>
  <c r="J1364" i="1" s="1"/>
  <c r="K1344" i="25" s="1"/>
  <c r="H124" i="1"/>
  <c r="J124" i="1" s="1"/>
  <c r="D69" i="26" s="1"/>
  <c r="H147" i="1"/>
  <c r="H217" i="1"/>
  <c r="J217" i="1" s="1"/>
  <c r="H43" i="1"/>
  <c r="J43" i="1" s="1"/>
  <c r="D10" i="26" s="1"/>
  <c r="H49" i="1"/>
  <c r="J49" i="1" s="1"/>
  <c r="H55" i="1"/>
  <c r="J55" i="1" s="1"/>
  <c r="H148" i="1"/>
  <c r="J148" i="1" s="1"/>
  <c r="D92" i="26" s="1"/>
  <c r="H160" i="1"/>
  <c r="J160" i="1" s="1"/>
  <c r="H218" i="1"/>
  <c r="J218" i="1" s="1"/>
  <c r="H230" i="1"/>
  <c r="J230" i="1" s="1"/>
  <c r="H236" i="1"/>
  <c r="H354" i="1"/>
  <c r="J354" i="1" s="1"/>
  <c r="D169" i="26" s="1"/>
  <c r="H360" i="1"/>
  <c r="H372" i="1"/>
  <c r="H384" i="1"/>
  <c r="J384" i="1" s="1"/>
  <c r="K364" i="25" s="1"/>
  <c r="H413" i="1"/>
  <c r="J413" i="1" s="1"/>
  <c r="K393" i="25" s="1"/>
  <c r="H436" i="1"/>
  <c r="J436" i="1" s="1"/>
  <c r="H442" i="1"/>
  <c r="J442" i="1" s="1"/>
  <c r="H448" i="1"/>
  <c r="J448" i="1" s="1"/>
  <c r="K428" i="25" s="1"/>
  <c r="H454" i="1"/>
  <c r="J454" i="1" s="1"/>
  <c r="K434" i="25" s="1"/>
  <c r="H495" i="1"/>
  <c r="J495" i="1" s="1"/>
  <c r="K495" i="1" s="1"/>
  <c r="H519" i="1"/>
  <c r="J519" i="1" s="1"/>
  <c r="K519" i="1" s="1"/>
  <c r="H547" i="1"/>
  <c r="J547" i="1" s="1"/>
  <c r="D216" i="26" s="1"/>
  <c r="H559" i="1"/>
  <c r="J559" i="1" s="1"/>
  <c r="K539" i="25" s="1"/>
  <c r="H577" i="1"/>
  <c r="J577" i="1" s="1"/>
  <c r="K577" i="1" s="1"/>
  <c r="H595" i="1"/>
  <c r="H607" i="1"/>
  <c r="H625" i="1"/>
  <c r="J625" i="1" s="1"/>
  <c r="K625" i="1" s="1"/>
  <c r="H631" i="1"/>
  <c r="J631" i="1" s="1"/>
  <c r="D243" i="26" s="1"/>
  <c r="H637" i="1"/>
  <c r="J637" i="1" s="1"/>
  <c r="H678" i="1"/>
  <c r="J678" i="1" s="1"/>
  <c r="K658" i="25" s="1"/>
  <c r="H696" i="1"/>
  <c r="J696" i="1" s="1"/>
  <c r="D271" i="26" s="1"/>
  <c r="H702" i="1"/>
  <c r="J702" i="1" s="1"/>
  <c r="H860" i="1"/>
  <c r="J860" i="1" s="1"/>
  <c r="K840" i="25" s="1"/>
  <c r="H877" i="1"/>
  <c r="J877" i="1" s="1"/>
  <c r="H895" i="1"/>
  <c r="J895" i="1" s="1"/>
  <c r="K875" i="25" s="1"/>
  <c r="H1065" i="1"/>
  <c r="H1147" i="1"/>
  <c r="J1147" i="1" s="1"/>
  <c r="K1127" i="25" s="1"/>
  <c r="H1242" i="1"/>
  <c r="J1242" i="1" s="1"/>
  <c r="H1282" i="1"/>
  <c r="J1282" i="1" s="1"/>
  <c r="H1306" i="1"/>
  <c r="J1306" i="1" s="1"/>
  <c r="H1359" i="1"/>
  <c r="J1359" i="1" s="1"/>
  <c r="H962" i="1"/>
  <c r="J962" i="1" s="1"/>
  <c r="K962" i="1" s="1"/>
  <c r="H1172" i="1"/>
  <c r="J1172" i="1" s="1"/>
  <c r="H660" i="1"/>
  <c r="J660" i="1" s="1"/>
  <c r="H1114" i="1"/>
  <c r="J1114" i="1" s="1"/>
  <c r="D444" i="26" s="1"/>
  <c r="H1126" i="1"/>
  <c r="H1132" i="1"/>
  <c r="J1132" i="1" s="1"/>
  <c r="H632" i="1"/>
  <c r="H1080" i="1"/>
  <c r="J1080" i="1" s="1"/>
  <c r="H310" i="1"/>
  <c r="J310" i="1" s="1"/>
  <c r="H421" i="1"/>
  <c r="J421" i="1" s="1"/>
  <c r="K421" i="1" s="1"/>
  <c r="H867" i="1"/>
  <c r="J867" i="1" s="1"/>
  <c r="H1046" i="1"/>
  <c r="J1046" i="1" s="1"/>
  <c r="D424" i="26" s="1"/>
  <c r="H1052" i="1"/>
  <c r="J1052" i="1" s="1"/>
  <c r="H1057" i="1"/>
  <c r="J1057" i="1" s="1"/>
  <c r="H1063" i="1"/>
  <c r="J1063" i="1" s="1"/>
  <c r="K1043" i="25" s="1"/>
  <c r="H815" i="1"/>
  <c r="J815" i="1" s="1"/>
  <c r="D307" i="26" s="1"/>
  <c r="H1068" i="1"/>
  <c r="J1068" i="1" s="1"/>
  <c r="D428" i="26" s="1"/>
  <c r="H444" i="1"/>
  <c r="H84" i="1"/>
  <c r="J84" i="1" s="1"/>
  <c r="H119" i="1"/>
  <c r="H281" i="1"/>
  <c r="J281" i="1" s="1"/>
  <c r="H287" i="1"/>
  <c r="J287" i="1" s="1"/>
  <c r="K267" i="25" s="1"/>
  <c r="H574" i="1"/>
  <c r="J574" i="1" s="1"/>
  <c r="K554" i="25" s="1"/>
  <c r="H1041" i="1"/>
  <c r="J1041" i="1" s="1"/>
  <c r="H38" i="1"/>
  <c r="J38" i="1" s="1"/>
  <c r="H61" i="1"/>
  <c r="J61" i="1" s="1"/>
  <c r="H67" i="1"/>
  <c r="J67" i="1" s="1"/>
  <c r="D29" i="26" s="1"/>
  <c r="H388" i="1"/>
  <c r="J388" i="1" s="1"/>
  <c r="H394" i="1"/>
  <c r="J394" i="1" s="1"/>
  <c r="H1030" i="1"/>
  <c r="J1030" i="1" s="1"/>
  <c r="K1010" i="25" s="1"/>
  <c r="H1202" i="1"/>
  <c r="H1304" i="1"/>
  <c r="J1304" i="1" s="1"/>
  <c r="H23" i="1"/>
  <c r="J23" i="1" s="1"/>
  <c r="H125" i="1"/>
  <c r="J125" i="1" s="1"/>
  <c r="H131" i="1"/>
  <c r="H142" i="1"/>
  <c r="J142" i="1" s="1"/>
  <c r="D86" i="26" s="1"/>
  <c r="H159" i="1"/>
  <c r="J159" i="1" s="1"/>
  <c r="H247" i="1"/>
  <c r="J247" i="1" s="1"/>
  <c r="D149" i="26" s="1"/>
  <c r="H264" i="1"/>
  <c r="J264" i="1" s="1"/>
  <c r="H293" i="1"/>
  <c r="J293" i="1" s="1"/>
  <c r="K273" i="25" s="1"/>
  <c r="H305" i="1"/>
  <c r="H333" i="1"/>
  <c r="H405" i="1"/>
  <c r="H416" i="1"/>
  <c r="H433" i="1"/>
  <c r="H449" i="1"/>
  <c r="J449" i="1" s="1"/>
  <c r="H466" i="1"/>
  <c r="H488" i="1"/>
  <c r="J488" i="1" s="1"/>
  <c r="H494" i="1"/>
  <c r="J494" i="1" s="1"/>
  <c r="K494" i="1" s="1"/>
  <c r="L474" i="25" s="1"/>
  <c r="M474" i="25" s="1"/>
  <c r="H500" i="1"/>
  <c r="H533" i="1"/>
  <c r="J533" i="1" s="1"/>
  <c r="D209" i="26" s="1"/>
  <c r="H539" i="1"/>
  <c r="J539" i="1" s="1"/>
  <c r="K519" i="25" s="1"/>
  <c r="H580" i="1"/>
  <c r="J580" i="1" s="1"/>
  <c r="H638" i="1"/>
  <c r="J638" i="1" s="1"/>
  <c r="H649" i="1"/>
  <c r="J649" i="1" s="1"/>
  <c r="H694" i="1"/>
  <c r="J694" i="1" s="1"/>
  <c r="H775" i="1"/>
  <c r="J775" i="1" s="1"/>
  <c r="D426" i="30" s="1"/>
  <c r="H798" i="1"/>
  <c r="J798" i="1" s="1"/>
  <c r="K778" i="25" s="1"/>
  <c r="H804" i="1"/>
  <c r="J804" i="1" s="1"/>
  <c r="K784" i="25" s="1"/>
  <c r="H810" i="1"/>
  <c r="J810" i="1" s="1"/>
  <c r="D305" i="26" s="1"/>
  <c r="H856" i="1"/>
  <c r="J856" i="1" s="1"/>
  <c r="D328" i="26" s="1"/>
  <c r="H893" i="1"/>
  <c r="J893" i="1" s="1"/>
  <c r="D345" i="26" s="1"/>
  <c r="H916" i="1"/>
  <c r="J916" i="1" s="1"/>
  <c r="H927" i="1"/>
  <c r="J927" i="1" s="1"/>
  <c r="H939" i="1"/>
  <c r="J939" i="1" s="1"/>
  <c r="H979" i="1"/>
  <c r="J979" i="1" s="1"/>
  <c r="H990" i="1"/>
  <c r="J990" i="1" s="1"/>
  <c r="H1013" i="1"/>
  <c r="J1013" i="1" s="1"/>
  <c r="H1036" i="1"/>
  <c r="H1081" i="1"/>
  <c r="J1081" i="1" s="1"/>
  <c r="K1081" i="1" s="1"/>
  <c r="H1092" i="1"/>
  <c r="J1092" i="1" s="1"/>
  <c r="K1072" i="25" s="1"/>
  <c r="H1144" i="1"/>
  <c r="J1144" i="1" s="1"/>
  <c r="H1155" i="1"/>
  <c r="J1155" i="1" s="1"/>
  <c r="H1161" i="1"/>
  <c r="J1161" i="1" s="1"/>
  <c r="K1141" i="25" s="1"/>
  <c r="H1167" i="1"/>
  <c r="J1167" i="1" s="1"/>
  <c r="H1185" i="1"/>
  <c r="J1185" i="1" s="1"/>
  <c r="H1191" i="1"/>
  <c r="J1191" i="1" s="1"/>
  <c r="H1270" i="1"/>
  <c r="J1270" i="1" s="1"/>
  <c r="H1293" i="1"/>
  <c r="J1293" i="1" s="1"/>
  <c r="H1350" i="1"/>
  <c r="J1350" i="1" s="1"/>
  <c r="K1330" i="25" s="1"/>
  <c r="H1355" i="1"/>
  <c r="J1355" i="1" s="1"/>
  <c r="K1935" i="25" s="1"/>
  <c r="H1366" i="1"/>
  <c r="J1366" i="1" s="1"/>
  <c r="H1372" i="1"/>
  <c r="J1372" i="1" s="1"/>
  <c r="K1352" i="25" s="1"/>
  <c r="H1196" i="1"/>
  <c r="H1247" i="1"/>
  <c r="J1247" i="1" s="1"/>
  <c r="H103" i="1"/>
  <c r="J103" i="1" s="1"/>
  <c r="H593" i="1"/>
  <c r="J593" i="1" s="1"/>
  <c r="H1087" i="1"/>
  <c r="J1087" i="1" s="1"/>
  <c r="D515" i="27" s="1"/>
  <c r="H1237" i="1"/>
  <c r="J1237" i="1" s="1"/>
  <c r="K1237" i="1" s="1"/>
  <c r="H1323" i="1"/>
  <c r="J1323" i="1" s="1"/>
  <c r="K1888" i="25" s="1"/>
  <c r="H1345" i="1"/>
  <c r="J1345" i="1" s="1"/>
  <c r="K1325" i="25" s="1"/>
  <c r="H1362" i="1"/>
  <c r="J1362" i="1" s="1"/>
  <c r="K1342" i="25" s="1"/>
  <c r="H166" i="1"/>
  <c r="J166" i="1" s="1"/>
  <c r="D109" i="26" s="1"/>
  <c r="H513" i="1"/>
  <c r="J513" i="1" s="1"/>
  <c r="D276" i="30" s="1"/>
  <c r="H923" i="1"/>
  <c r="H952" i="1"/>
  <c r="J952" i="1" s="1"/>
  <c r="K932" i="25" s="1"/>
  <c r="H964" i="1"/>
  <c r="J964" i="1" s="1"/>
  <c r="D384" i="26" s="1"/>
  <c r="H997" i="1"/>
  <c r="H1110" i="1"/>
  <c r="J1110" i="1" s="1"/>
  <c r="D441" i="26" s="1"/>
  <c r="H1134" i="1"/>
  <c r="J1134" i="1" s="1"/>
  <c r="K1114" i="25" s="1"/>
  <c r="H1249" i="1"/>
  <c r="J1249" i="1" s="1"/>
  <c r="K1249" i="1" s="1"/>
  <c r="H46" i="1"/>
  <c r="J46" i="1" s="1"/>
  <c r="K46" i="1" s="1"/>
  <c r="H52" i="1"/>
  <c r="J52" i="1" s="1"/>
  <c r="D15" i="26" s="1"/>
  <c r="H260" i="1"/>
  <c r="J260" i="1" s="1"/>
  <c r="H301" i="1"/>
  <c r="J301" i="1" s="1"/>
  <c r="H335" i="1"/>
  <c r="J335" i="1" s="1"/>
  <c r="K315" i="25" s="1"/>
  <c r="H346" i="1"/>
  <c r="J346" i="1" s="1"/>
  <c r="H351" i="1"/>
  <c r="J351" i="1" s="1"/>
  <c r="K351" i="1" s="1"/>
  <c r="H373" i="1"/>
  <c r="J373" i="1" s="1"/>
  <c r="H396" i="1"/>
  <c r="H451" i="1"/>
  <c r="J451" i="1" s="1"/>
  <c r="D238" i="30" s="1"/>
  <c r="H473" i="1"/>
  <c r="J473" i="1" s="1"/>
  <c r="K453" i="25" s="1"/>
  <c r="H508" i="1"/>
  <c r="J508" i="1" s="1"/>
  <c r="H651" i="1"/>
  <c r="H673" i="1"/>
  <c r="H684" i="1"/>
  <c r="J684" i="1" s="1"/>
  <c r="H719" i="1"/>
  <c r="H730" i="1"/>
  <c r="J730" i="1" s="1"/>
  <c r="H736" i="1"/>
  <c r="H800" i="1"/>
  <c r="H858" i="1"/>
  <c r="J858" i="1" s="1"/>
  <c r="H864" i="1"/>
  <c r="H869" i="1"/>
  <c r="J869" i="1" s="1"/>
  <c r="D332" i="26" s="1"/>
  <c r="H884" i="1"/>
  <c r="J884" i="1" s="1"/>
  <c r="D341" i="26" s="1"/>
  <c r="H941" i="1"/>
  <c r="J941" i="1" s="1"/>
  <c r="H947" i="1"/>
  <c r="H970" i="1"/>
  <c r="H981" i="1"/>
  <c r="J981" i="1" s="1"/>
  <c r="D398" i="26" s="1"/>
  <c r="H986" i="1"/>
  <c r="H1077" i="1"/>
  <c r="J1077" i="1" s="1"/>
  <c r="K1057" i="25" s="1"/>
  <c r="H1088" i="1"/>
  <c r="J1088" i="1" s="1"/>
  <c r="H1117" i="1"/>
  <c r="J1117" i="1" s="1"/>
  <c r="H1129" i="1"/>
  <c r="J1129" i="1" s="1"/>
  <c r="H1232" i="1"/>
  <c r="J1232" i="1" s="1"/>
  <c r="K1212" i="25" s="1"/>
  <c r="H1278" i="1"/>
  <c r="J1278" i="1" s="1"/>
  <c r="H1283" i="1"/>
  <c r="J1283" i="1" s="1"/>
  <c r="H1295" i="1"/>
  <c r="J1295" i="1" s="1"/>
  <c r="K1275" i="25" s="1"/>
  <c r="H408" i="1"/>
  <c r="J408" i="1" s="1"/>
  <c r="D190" i="26" s="1"/>
  <c r="H720" i="1"/>
  <c r="J720" i="1" s="1"/>
  <c r="H890" i="1"/>
  <c r="J890" i="1" s="1"/>
  <c r="H1089" i="1"/>
  <c r="J1089" i="1" s="1"/>
  <c r="D434" i="26" s="1"/>
  <c r="H1273" i="1"/>
  <c r="J1273" i="1" s="1"/>
  <c r="H1347" i="1"/>
  <c r="J1347" i="1" s="1"/>
  <c r="K1347" i="1" s="1"/>
  <c r="H151" i="1"/>
  <c r="J151" i="1" s="1"/>
  <c r="D95" i="26" s="1"/>
  <c r="H572" i="1"/>
  <c r="J572" i="1" s="1"/>
  <c r="H1245" i="1"/>
  <c r="J1245" i="1" s="1"/>
  <c r="K1225" i="25" s="1"/>
  <c r="H1302" i="1"/>
  <c r="J1302" i="1" s="1"/>
  <c r="K1282" i="25" s="1"/>
  <c r="H32" i="1"/>
  <c r="J32" i="1" s="1"/>
  <c r="H77" i="1"/>
  <c r="J77" i="1" s="1"/>
  <c r="K57" i="25" s="1"/>
  <c r="H94" i="1"/>
  <c r="J94" i="1" s="1"/>
  <c r="K74" i="25" s="1"/>
  <c r="H123" i="1"/>
  <c r="J123" i="1" s="1"/>
  <c r="H146" i="1"/>
  <c r="H163" i="1"/>
  <c r="H169" i="1"/>
  <c r="J169" i="1" s="1"/>
  <c r="K169" i="1" s="1"/>
  <c r="H195" i="1"/>
  <c r="J195" i="1" s="1"/>
  <c r="H211" i="1"/>
  <c r="J211" i="1" s="1"/>
  <c r="H256" i="1"/>
  <c r="J256" i="1" s="1"/>
  <c r="H262" i="1"/>
  <c r="J262" i="1" s="1"/>
  <c r="H297" i="1"/>
  <c r="J297" i="1" s="1"/>
  <c r="H375" i="1"/>
  <c r="J375" i="1" s="1"/>
  <c r="K375" i="1" s="1"/>
  <c r="H403" i="1"/>
  <c r="J403" i="1" s="1"/>
  <c r="H414" i="1"/>
  <c r="J414" i="1" s="1"/>
  <c r="H475" i="1"/>
  <c r="H492" i="1"/>
  <c r="J492" i="1" s="1"/>
  <c r="H498" i="1"/>
  <c r="H504" i="1"/>
  <c r="J504" i="1" s="1"/>
  <c r="K484" i="25" s="1"/>
  <c r="H578" i="1"/>
  <c r="J578" i="1" s="1"/>
  <c r="H584" i="1"/>
  <c r="H590" i="1"/>
  <c r="J590" i="1" s="1"/>
  <c r="K590" i="1" s="1"/>
  <c r="H686" i="1"/>
  <c r="J686" i="1" s="1"/>
  <c r="H744" i="1"/>
  <c r="J744" i="1" s="1"/>
  <c r="D284" i="26" s="1"/>
  <c r="H750" i="1"/>
  <c r="J750" i="1" s="1"/>
  <c r="H756" i="1"/>
  <c r="J756" i="1" s="1"/>
  <c r="K736" i="25" s="1"/>
  <c r="H762" i="1"/>
  <c r="H773" i="1"/>
  <c r="J773" i="1" s="1"/>
  <c r="H785" i="1"/>
  <c r="J785" i="1" s="1"/>
  <c r="D564" i="31" s="1"/>
  <c r="H819" i="1"/>
  <c r="J819" i="1" s="1"/>
  <c r="H837" i="1"/>
  <c r="J837" i="1" s="1"/>
  <c r="K817" i="25" s="1"/>
  <c r="H881" i="1"/>
  <c r="J881" i="1" s="1"/>
  <c r="H886" i="1"/>
  <c r="J886" i="1" s="1"/>
  <c r="H931" i="1"/>
  <c r="J931" i="1" s="1"/>
  <c r="K911" i="25" s="1"/>
  <c r="H937" i="1"/>
  <c r="J937" i="1" s="1"/>
  <c r="H949" i="1"/>
  <c r="J949" i="1" s="1"/>
  <c r="K949" i="1" s="1"/>
  <c r="H966" i="1"/>
  <c r="J966" i="1" s="1"/>
  <c r="H1090" i="1"/>
  <c r="H1101" i="1"/>
  <c r="H1131" i="1"/>
  <c r="J1131" i="1" s="1"/>
  <c r="K1131" i="1" s="1"/>
  <c r="H1142" i="1"/>
  <c r="J1142" i="1" s="1"/>
  <c r="H1177" i="1"/>
  <c r="J1177" i="1" s="1"/>
  <c r="K1177" i="1" s="1"/>
  <c r="H1189" i="1"/>
  <c r="J1189" i="1" s="1"/>
  <c r="H1195" i="1"/>
  <c r="J1195" i="1" s="1"/>
  <c r="D465" i="26" s="1"/>
  <c r="H1201" i="1"/>
  <c r="J1201" i="1" s="1"/>
  <c r="H1206" i="1"/>
  <c r="J1206" i="1" s="1"/>
  <c r="H1234" i="1"/>
  <c r="H1257" i="1"/>
  <c r="J1257" i="1" s="1"/>
  <c r="H1268" i="1"/>
  <c r="J1268" i="1" s="1"/>
  <c r="H1291" i="1"/>
  <c r="J1291" i="1" s="1"/>
  <c r="H1309" i="1"/>
  <c r="J1309" i="1" s="1"/>
  <c r="H1320" i="1"/>
  <c r="J1320" i="1" s="1"/>
  <c r="H1326" i="1"/>
  <c r="J1326" i="1" s="1"/>
  <c r="H1342" i="1"/>
  <c r="J1342" i="1" s="1"/>
  <c r="H1370" i="1"/>
  <c r="J1370" i="1" s="1"/>
  <c r="K1350" i="25" s="1"/>
  <c r="H269" i="1"/>
  <c r="J269" i="1" s="1"/>
  <c r="D156" i="26" s="1"/>
  <c r="H320" i="1"/>
  <c r="J320" i="1" s="1"/>
  <c r="H780" i="1"/>
  <c r="H1269" i="1"/>
  <c r="J1269" i="1" s="1"/>
  <c r="H1321" i="1"/>
  <c r="J1321" i="1" s="1"/>
  <c r="K1321" i="1" s="1"/>
  <c r="H21" i="1"/>
  <c r="J21" i="1" s="1"/>
  <c r="H95" i="1"/>
  <c r="J95" i="1" s="1"/>
  <c r="D51" i="26" s="1"/>
  <c r="H50" i="1"/>
  <c r="J50" i="1" s="1"/>
  <c r="H212" i="1"/>
  <c r="J212" i="1" s="1"/>
  <c r="D135" i="26" s="1"/>
  <c r="H768" i="1"/>
  <c r="J768" i="1" s="1"/>
  <c r="D292" i="26" s="1"/>
  <c r="H115" i="1"/>
  <c r="H40" i="1"/>
  <c r="J40" i="1" s="1"/>
  <c r="D8" i="26" s="1"/>
  <c r="H272" i="1"/>
  <c r="H323" i="1"/>
  <c r="J323" i="1" s="1"/>
  <c r="H75" i="1"/>
  <c r="J75" i="1" s="1"/>
  <c r="H308" i="1"/>
  <c r="H440" i="1"/>
  <c r="J440" i="1" s="1"/>
  <c r="K420" i="25" s="1"/>
  <c r="H445" i="1"/>
  <c r="H551" i="1"/>
  <c r="J551" i="1" s="1"/>
  <c r="D217" i="26" s="1"/>
  <c r="H1310" i="1"/>
  <c r="H144" i="1"/>
  <c r="J144" i="1" s="1"/>
  <c r="D88" i="26" s="1"/>
  <c r="H379" i="1"/>
  <c r="J379" i="1" s="1"/>
  <c r="D180" i="26" s="1"/>
  <c r="H60" i="1"/>
  <c r="J60" i="1" s="1"/>
  <c r="D23" i="26" s="1"/>
  <c r="H70" i="1"/>
  <c r="H85" i="1"/>
  <c r="J85" i="1" s="1"/>
  <c r="H100" i="1"/>
  <c r="J100" i="1" s="1"/>
  <c r="D54" i="26" s="1"/>
  <c r="H233" i="1"/>
  <c r="J233" i="1" s="1"/>
  <c r="D144" i="26" s="1"/>
  <c r="H243" i="1"/>
  <c r="H263" i="1"/>
  <c r="J263" i="1" s="1"/>
  <c r="D154" i="26" s="1"/>
  <c r="H424" i="1"/>
  <c r="J424" i="1" s="1"/>
  <c r="D220" i="30" s="1"/>
  <c r="H763" i="1"/>
  <c r="J763" i="1" s="1"/>
  <c r="K743" i="25" s="1"/>
  <c r="H774" i="1"/>
  <c r="J774" i="1" s="1"/>
  <c r="D534" i="29" s="1"/>
  <c r="H22" i="1"/>
  <c r="C44" i="30"/>
  <c r="C58" i="30"/>
  <c r="H120" i="1"/>
  <c r="H130" i="1"/>
  <c r="J130" i="1" s="1"/>
  <c r="D74" i="26" s="1"/>
  <c r="H135" i="1"/>
  <c r="H145" i="1"/>
  <c r="H168" i="1"/>
  <c r="H187" i="1"/>
  <c r="J187" i="1" s="1"/>
  <c r="D120" i="26" s="1"/>
  <c r="H203" i="1"/>
  <c r="J203" i="1" s="1"/>
  <c r="H223" i="1"/>
  <c r="J223" i="1" s="1"/>
  <c r="H253" i="1"/>
  <c r="H258" i="1"/>
  <c r="J258" i="1" s="1"/>
  <c r="K238" i="25" s="1"/>
  <c r="H299" i="1"/>
  <c r="J299" i="1" s="1"/>
  <c r="D160" i="26" s="1"/>
  <c r="H304" i="1"/>
  <c r="J304" i="1" s="1"/>
  <c r="H390" i="1"/>
  <c r="H399" i="1"/>
  <c r="J399" i="1" s="1"/>
  <c r="H420" i="1"/>
  <c r="J420" i="1" s="1"/>
  <c r="K400" i="25" s="1"/>
  <c r="H540" i="1"/>
  <c r="J540" i="1" s="1"/>
  <c r="D386" i="31" s="1"/>
  <c r="H563" i="1"/>
  <c r="J563" i="1" s="1"/>
  <c r="D220" i="26" s="1"/>
  <c r="H585" i="1"/>
  <c r="J585" i="1" s="1"/>
  <c r="H600" i="1"/>
  <c r="H879" i="1"/>
  <c r="J879" i="1" s="1"/>
  <c r="H1194" i="1"/>
  <c r="J1194" i="1" s="1"/>
  <c r="D464" i="26" s="1"/>
  <c r="C25" i="29"/>
  <c r="C33" i="27"/>
  <c r="H96" i="1"/>
  <c r="H106" i="1"/>
  <c r="H111" i="1"/>
  <c r="H121" i="1"/>
  <c r="H136" i="1"/>
  <c r="J136" i="1" s="1"/>
  <c r="D80" i="26" s="1"/>
  <c r="H164" i="1"/>
  <c r="J164" i="1" s="1"/>
  <c r="H178" i="1"/>
  <c r="J178" i="1" s="1"/>
  <c r="D116" i="26" s="1"/>
  <c r="H183" i="1"/>
  <c r="J183" i="1" s="1"/>
  <c r="H188" i="1"/>
  <c r="J188" i="1" s="1"/>
  <c r="K168" i="25" s="1"/>
  <c r="H194" i="1"/>
  <c r="H209" i="1"/>
  <c r="J209" i="1" s="1"/>
  <c r="K189" i="25" s="1"/>
  <c r="H219" i="1"/>
  <c r="J219" i="1" s="1"/>
  <c r="K219" i="1" s="1"/>
  <c r="H239" i="1"/>
  <c r="H284" i="1"/>
  <c r="J284" i="1" s="1"/>
  <c r="H300" i="1"/>
  <c r="H330" i="1"/>
  <c r="H340" i="1"/>
  <c r="H530" i="1"/>
  <c r="J530" i="1" s="1"/>
  <c r="K530" i="1" s="1"/>
  <c r="H535" i="1"/>
  <c r="H591" i="1"/>
  <c r="J591" i="1" s="1"/>
  <c r="H639" i="1"/>
  <c r="J639" i="1" s="1"/>
  <c r="H654" i="1"/>
  <c r="J654" i="1" s="1"/>
  <c r="H697" i="1"/>
  <c r="J697" i="1" s="1"/>
  <c r="K697" i="1" s="1"/>
  <c r="H708" i="1"/>
  <c r="H742" i="1"/>
  <c r="J742" i="1" s="1"/>
  <c r="K722" i="25" s="1"/>
  <c r="H748" i="1"/>
  <c r="H957" i="1"/>
  <c r="J957" i="1" s="1"/>
  <c r="H197" i="1"/>
  <c r="J197" i="1" s="1"/>
  <c r="H982" i="1"/>
  <c r="C33" i="29"/>
  <c r="C61" i="29"/>
  <c r="H389" i="1"/>
  <c r="H930" i="1"/>
  <c r="J930" i="1" s="1"/>
  <c r="K910" i="25" s="1"/>
  <c r="C53" i="31"/>
  <c r="C136" i="27"/>
  <c r="C140" i="29"/>
  <c r="C22" i="27"/>
  <c r="H72" i="1"/>
  <c r="J72" i="1" s="1"/>
  <c r="D34" i="26" s="1"/>
  <c r="H82" i="1"/>
  <c r="H87" i="1"/>
  <c r="H97" i="1"/>
  <c r="H112" i="1"/>
  <c r="J112" i="1" s="1"/>
  <c r="K92" i="25" s="1"/>
  <c r="C77" i="29"/>
  <c r="H165" i="1"/>
  <c r="J227" i="25"/>
  <c r="H205" i="1"/>
  <c r="H220" i="1"/>
  <c r="J220" i="1" s="1"/>
  <c r="D139" i="26" s="1"/>
  <c r="H245" i="1"/>
  <c r="J245" i="1" s="1"/>
  <c r="K225" i="25" s="1"/>
  <c r="H250" i="1"/>
  <c r="J250" i="1" s="1"/>
  <c r="D150" i="26" s="1"/>
  <c r="H325" i="1"/>
  <c r="H331" i="1"/>
  <c r="J331" i="1" s="1"/>
  <c r="H341" i="1"/>
  <c r="J341" i="1" s="1"/>
  <c r="C236" i="29"/>
  <c r="H426" i="1"/>
  <c r="J426" i="1" s="1"/>
  <c r="K406" i="25" s="1"/>
  <c r="H483" i="1"/>
  <c r="J483" i="1" s="1"/>
  <c r="H489" i="1"/>
  <c r="J489" i="1" s="1"/>
  <c r="K469" i="25" s="1"/>
  <c r="H571" i="1"/>
  <c r="J571" i="1" s="1"/>
  <c r="H650" i="1"/>
  <c r="H682" i="1"/>
  <c r="J682" i="1" s="1"/>
  <c r="H737" i="1"/>
  <c r="J737" i="1" s="1"/>
  <c r="D283" i="26" s="1"/>
  <c r="H793" i="1"/>
  <c r="J793" i="1" s="1"/>
  <c r="K793" i="1" s="1"/>
  <c r="H865" i="1"/>
  <c r="J865" i="1" s="1"/>
  <c r="K865" i="1" s="1"/>
  <c r="L845" i="25" s="1"/>
  <c r="M845" i="25" s="1"/>
  <c r="H907" i="1"/>
  <c r="J907" i="1" s="1"/>
  <c r="D354" i="26" s="1"/>
  <c r="H202" i="1"/>
  <c r="H313" i="1"/>
  <c r="H847" i="1"/>
  <c r="H1026" i="1"/>
  <c r="J1026" i="1" s="1"/>
  <c r="D723" i="31" s="1"/>
  <c r="H1374" i="1"/>
  <c r="J1374" i="1" s="1"/>
  <c r="H192" i="1"/>
  <c r="J192" i="1" s="1"/>
  <c r="D122" i="26" s="1"/>
  <c r="H404" i="1"/>
  <c r="H556" i="1"/>
  <c r="J556" i="1" s="1"/>
  <c r="D218" i="26" s="1"/>
  <c r="H852" i="1"/>
  <c r="J82" i="25"/>
  <c r="C14" i="31"/>
  <c r="H48" i="1"/>
  <c r="J48" i="1" s="1"/>
  <c r="H58" i="1"/>
  <c r="H63" i="1"/>
  <c r="H73" i="1"/>
  <c r="H88" i="1"/>
  <c r="J88" i="1" s="1"/>
  <c r="D47" i="26" s="1"/>
  <c r="C57" i="29"/>
  <c r="C61" i="31"/>
  <c r="C107" i="29"/>
  <c r="H190" i="1"/>
  <c r="H206" i="1"/>
  <c r="H241" i="1"/>
  <c r="J241" i="1" s="1"/>
  <c r="K241" i="1" s="1"/>
  <c r="H251" i="1"/>
  <c r="J251" i="1" s="1"/>
  <c r="H270" i="1"/>
  <c r="J270" i="1" s="1"/>
  <c r="H296" i="1"/>
  <c r="H337" i="1"/>
  <c r="H377" i="1"/>
  <c r="H387" i="1"/>
  <c r="J387" i="1" s="1"/>
  <c r="H402" i="1"/>
  <c r="H412" i="1"/>
  <c r="H453" i="1"/>
  <c r="J453" i="1" s="1"/>
  <c r="H484" i="1"/>
  <c r="J484" i="1" s="1"/>
  <c r="H490" i="1"/>
  <c r="J490" i="1" s="1"/>
  <c r="H619" i="1"/>
  <c r="H732" i="1"/>
  <c r="H783" i="1"/>
  <c r="J783" i="1" s="1"/>
  <c r="H897" i="1"/>
  <c r="H288" i="1"/>
  <c r="J288" i="1" s="1"/>
  <c r="H318" i="1"/>
  <c r="C54" i="31"/>
  <c r="J142" i="25"/>
  <c r="C35" i="29"/>
  <c r="J69" i="25"/>
  <c r="H83" i="1"/>
  <c r="H113" i="1"/>
  <c r="J113" i="1" s="1"/>
  <c r="C117" i="31"/>
  <c r="H246" i="1"/>
  <c r="H291" i="1"/>
  <c r="J291" i="1" s="1"/>
  <c r="H691" i="1"/>
  <c r="H711" i="1"/>
  <c r="J711" i="1" s="1"/>
  <c r="K711" i="1" s="1"/>
  <c r="H721" i="1"/>
  <c r="H741" i="1"/>
  <c r="J741" i="1" s="1"/>
  <c r="K721" i="25" s="1"/>
  <c r="H757" i="1"/>
  <c r="H767" i="1"/>
  <c r="J767" i="1" s="1"/>
  <c r="H787" i="1"/>
  <c r="H811" i="1"/>
  <c r="J811" i="1" s="1"/>
  <c r="K791" i="25" s="1"/>
  <c r="H821" i="1"/>
  <c r="J821" i="1" s="1"/>
  <c r="H826" i="1"/>
  <c r="J826" i="1" s="1"/>
  <c r="K806" i="25" s="1"/>
  <c r="H831" i="1"/>
  <c r="H846" i="1"/>
  <c r="J846" i="1" s="1"/>
  <c r="H956" i="1"/>
  <c r="J956" i="1" s="1"/>
  <c r="D380" i="26" s="1"/>
  <c r="H1031" i="1"/>
  <c r="J1031" i="1" s="1"/>
  <c r="K1011" i="25" s="1"/>
  <c r="H1076" i="1"/>
  <c r="J1076" i="1" s="1"/>
  <c r="D759" i="29" s="1"/>
  <c r="H1086" i="1"/>
  <c r="H1197" i="1"/>
  <c r="H1208" i="1"/>
  <c r="J1208" i="1" s="1"/>
  <c r="H1219" i="1"/>
  <c r="J1219" i="1" s="1"/>
  <c r="H1287" i="1"/>
  <c r="H606" i="1"/>
  <c r="H640" i="1"/>
  <c r="H687" i="1"/>
  <c r="H703" i="1"/>
  <c r="H713" i="1"/>
  <c r="J713" i="1" s="1"/>
  <c r="H743" i="1"/>
  <c r="H784" i="1"/>
  <c r="H823" i="1"/>
  <c r="H833" i="1"/>
  <c r="H934" i="1"/>
  <c r="J934" i="1" s="1"/>
  <c r="H1027" i="1"/>
  <c r="H1178" i="1"/>
  <c r="J1178" i="1" s="1"/>
  <c r="D456" i="26" s="1"/>
  <c r="H154" i="1"/>
  <c r="J154" i="1" s="1"/>
  <c r="C108" i="27"/>
  <c r="H277" i="1"/>
  <c r="H283" i="1"/>
  <c r="J283" i="1" s="1"/>
  <c r="H298" i="1"/>
  <c r="J298" i="1" s="1"/>
  <c r="K278" i="25" s="1"/>
  <c r="H307" i="1"/>
  <c r="H332" i="1"/>
  <c r="H342" i="1"/>
  <c r="J342" i="1" s="1"/>
  <c r="K322" i="25" s="1"/>
  <c r="H352" i="1"/>
  <c r="H366" i="1"/>
  <c r="H381" i="1"/>
  <c r="H391" i="1"/>
  <c r="H427" i="1"/>
  <c r="J427" i="1" s="1"/>
  <c r="K407" i="25" s="1"/>
  <c r="H450" i="1"/>
  <c r="H485" i="1"/>
  <c r="H531" i="1"/>
  <c r="H542" i="1"/>
  <c r="H587" i="1"/>
  <c r="J587" i="1" s="1"/>
  <c r="K567" i="25" s="1"/>
  <c r="H659" i="1"/>
  <c r="H723" i="1"/>
  <c r="J723" i="1" s="1"/>
  <c r="K723" i="1" s="1"/>
  <c r="H759" i="1"/>
  <c r="J759" i="1" s="1"/>
  <c r="K759" i="1" s="1"/>
  <c r="H769" i="1"/>
  <c r="H779" i="1"/>
  <c r="H813" i="1"/>
  <c r="J813" i="1" s="1"/>
  <c r="H843" i="1"/>
  <c r="J843" i="1" s="1"/>
  <c r="K843" i="1" s="1"/>
  <c r="H857" i="1"/>
  <c r="H861" i="1"/>
  <c r="J861" i="1" s="1"/>
  <c r="K841" i="25" s="1"/>
  <c r="H888" i="1"/>
  <c r="H922" i="1"/>
  <c r="H944" i="1"/>
  <c r="J944" i="1" s="1"/>
  <c r="K924" i="25" s="1"/>
  <c r="H958" i="1"/>
  <c r="H988" i="1"/>
  <c r="J988" i="1" s="1"/>
  <c r="D403" i="26" s="1"/>
  <c r="H992" i="1"/>
  <c r="J992" i="1" s="1"/>
  <c r="D406" i="26" s="1"/>
  <c r="H1042" i="1"/>
  <c r="H1098" i="1"/>
  <c r="H1130" i="1"/>
  <c r="J1130" i="1" s="1"/>
  <c r="H1140" i="1"/>
  <c r="J1140" i="1" s="1"/>
  <c r="K1120" i="25" s="1"/>
  <c r="H1173" i="1"/>
  <c r="J1173" i="1" s="1"/>
  <c r="H1184" i="1"/>
  <c r="J1184" i="1" s="1"/>
  <c r="H1311" i="1"/>
  <c r="J1311" i="1" s="1"/>
  <c r="K1311" i="1" s="1"/>
  <c r="H423" i="1"/>
  <c r="H428" i="1"/>
  <c r="J428" i="1" s="1"/>
  <c r="K408" i="25" s="1"/>
  <c r="H486" i="1"/>
  <c r="H532" i="1"/>
  <c r="H537" i="1"/>
  <c r="H543" i="1"/>
  <c r="J543" i="1" s="1"/>
  <c r="K543" i="1" s="1"/>
  <c r="H588" i="1"/>
  <c r="H655" i="1"/>
  <c r="H699" i="1"/>
  <c r="H709" i="1"/>
  <c r="J709" i="1" s="1"/>
  <c r="K709" i="1" s="1"/>
  <c r="H724" i="1"/>
  <c r="J724" i="1" s="1"/>
  <c r="D277" i="26" s="1"/>
  <c r="H739" i="1"/>
  <c r="J739" i="1" s="1"/>
  <c r="H755" i="1"/>
  <c r="J755" i="1" s="1"/>
  <c r="K735" i="25" s="1"/>
  <c r="H814" i="1"/>
  <c r="J814" i="1" s="1"/>
  <c r="H829" i="1"/>
  <c r="H853" i="1"/>
  <c r="H871" i="1"/>
  <c r="H889" i="1"/>
  <c r="J889" i="1" s="1"/>
  <c r="H894" i="1"/>
  <c r="J894" i="1" s="1"/>
  <c r="D346" i="26" s="1"/>
  <c r="H914" i="1"/>
  <c r="J914" i="1" s="1"/>
  <c r="K914" i="1" s="1"/>
  <c r="H993" i="1"/>
  <c r="J993" i="1" s="1"/>
  <c r="H1003" i="1"/>
  <c r="H1048" i="1"/>
  <c r="J1048" i="1" s="1"/>
  <c r="D738" i="31" s="1"/>
  <c r="H1368" i="1"/>
  <c r="J1368" i="1" s="1"/>
  <c r="H1018" i="1"/>
  <c r="J1018" i="1" s="1"/>
  <c r="H1029" i="1"/>
  <c r="J1029" i="1" s="1"/>
  <c r="K1009" i="25" s="1"/>
  <c r="H1054" i="1"/>
  <c r="H1074" i="1"/>
  <c r="H1104" i="1"/>
  <c r="H1174" i="1"/>
  <c r="J1174" i="1" s="1"/>
  <c r="H1222" i="1"/>
  <c r="J1222" i="1" s="1"/>
  <c r="D854" i="31" s="1"/>
  <c r="H1243" i="1"/>
  <c r="J1243" i="1" s="1"/>
  <c r="D484" i="26" s="1"/>
  <c r="H1296" i="1"/>
  <c r="J1296" i="1" s="1"/>
  <c r="H383" i="1"/>
  <c r="H401" i="1"/>
  <c r="H415" i="1"/>
  <c r="H429" i="1"/>
  <c r="H438" i="1"/>
  <c r="H565" i="1"/>
  <c r="H589" i="1"/>
  <c r="J589" i="1" s="1"/>
  <c r="K589" i="1" s="1"/>
  <c r="H598" i="1"/>
  <c r="J598" i="1" s="1"/>
  <c r="H700" i="1"/>
  <c r="J700" i="1" s="1"/>
  <c r="K680" i="25" s="1"/>
  <c r="H761" i="1"/>
  <c r="H771" i="1"/>
  <c r="J771" i="1" s="1"/>
  <c r="K771" i="1" s="1"/>
  <c r="H805" i="1"/>
  <c r="J805" i="1" s="1"/>
  <c r="H835" i="1"/>
  <c r="H849" i="1"/>
  <c r="H936" i="1"/>
  <c r="H969" i="1"/>
  <c r="J969" i="1" s="1"/>
  <c r="D389" i="26" s="1"/>
  <c r="H994" i="1"/>
  <c r="H1044" i="1"/>
  <c r="J1044" i="1" s="1"/>
  <c r="H1100" i="1"/>
  <c r="H1158" i="1"/>
  <c r="J1158" i="1" s="1"/>
  <c r="H1180" i="1"/>
  <c r="J1180" i="1" s="1"/>
  <c r="D458" i="26" s="1"/>
  <c r="H1238" i="1"/>
  <c r="H1275" i="1"/>
  <c r="J1275" i="1" s="1"/>
  <c r="K1275" i="1" s="1"/>
  <c r="H1318" i="1"/>
  <c r="J1318" i="1" s="1"/>
  <c r="H1369" i="1"/>
  <c r="J1369" i="1" s="1"/>
  <c r="K1369" i="1" s="1"/>
  <c r="H1375" i="1"/>
  <c r="J1375" i="1" s="1"/>
  <c r="K1963" i="25" s="1"/>
  <c r="H285" i="1"/>
  <c r="H295" i="1"/>
  <c r="H319" i="1"/>
  <c r="H329" i="1"/>
  <c r="J329" i="1" s="1"/>
  <c r="K309" i="25" s="1"/>
  <c r="H344" i="1"/>
  <c r="H349" i="1"/>
  <c r="H359" i="1"/>
  <c r="J359" i="1" s="1"/>
  <c r="H378" i="1"/>
  <c r="H393" i="1"/>
  <c r="H499" i="1"/>
  <c r="J499" i="1" s="1"/>
  <c r="H613" i="1"/>
  <c r="H633" i="1"/>
  <c r="H643" i="1"/>
  <c r="H652" i="1"/>
  <c r="H661" i="1"/>
  <c r="J661" i="1" s="1"/>
  <c r="H690" i="1"/>
  <c r="J690" i="1" s="1"/>
  <c r="H751" i="1"/>
  <c r="H766" i="1"/>
  <c r="J766" i="1" s="1"/>
  <c r="D291" i="26" s="1"/>
  <c r="H781" i="1"/>
  <c r="H791" i="1"/>
  <c r="H845" i="1"/>
  <c r="H910" i="1"/>
  <c r="H932" i="1"/>
  <c r="J932" i="1" s="1"/>
  <c r="H946" i="1"/>
  <c r="J946" i="1" s="1"/>
  <c r="D376" i="26" s="1"/>
  <c r="H1004" i="1"/>
  <c r="J1004" i="1" s="1"/>
  <c r="D414" i="26" s="1"/>
  <c r="H1019" i="1"/>
  <c r="H1164" i="1"/>
  <c r="J1164" i="1" s="1"/>
  <c r="D454" i="26" s="1"/>
  <c r="H1207" i="1"/>
  <c r="H1213" i="1"/>
  <c r="J1213" i="1" s="1"/>
  <c r="K1213" i="1" s="1"/>
  <c r="H1223" i="1"/>
  <c r="H1233" i="1"/>
  <c r="J1233" i="1" s="1"/>
  <c r="D482" i="26" s="1"/>
  <c r="H1286" i="1"/>
  <c r="J1286" i="1" s="1"/>
  <c r="H1344" i="1"/>
  <c r="J1344" i="1" s="1"/>
  <c r="K1324" i="25" s="1"/>
  <c r="H1354" i="1"/>
  <c r="J1354" i="1" s="1"/>
  <c r="H1017" i="1"/>
  <c r="H1032" i="1"/>
  <c r="J1032" i="1" s="1"/>
  <c r="K1012" i="25" s="1"/>
  <c r="H1060" i="1"/>
  <c r="J1060" i="1" s="1"/>
  <c r="D744" i="29" s="1"/>
  <c r="H1084" i="1"/>
  <c r="H1138" i="1"/>
  <c r="J1138" i="1" s="1"/>
  <c r="D652" i="30" s="1"/>
  <c r="H1163" i="1"/>
  <c r="H1212" i="1"/>
  <c r="J1212" i="1" s="1"/>
  <c r="D476" i="26" s="1"/>
  <c r="H1236" i="1"/>
  <c r="J1236" i="1" s="1"/>
  <c r="H1256" i="1"/>
  <c r="J1256" i="1" s="1"/>
  <c r="K1789" i="25" s="1"/>
  <c r="H1261" i="1"/>
  <c r="J1261" i="1" s="1"/>
  <c r="K1261" i="1" s="1"/>
  <c r="H1280" i="1"/>
  <c r="J1280" i="1" s="1"/>
  <c r="K1260" i="25" s="1"/>
  <c r="H1294" i="1"/>
  <c r="J1294" i="1" s="1"/>
  <c r="K1274" i="25" s="1"/>
  <c r="H1358" i="1"/>
  <c r="J1358" i="1" s="1"/>
  <c r="K1338" i="25" s="1"/>
  <c r="H1367" i="1"/>
  <c r="J1367" i="1" s="1"/>
  <c r="H1105" i="1"/>
  <c r="J1105" i="1" s="1"/>
  <c r="H1115" i="1"/>
  <c r="H1136" i="1"/>
  <c r="J1136" i="1" s="1"/>
  <c r="H1141" i="1"/>
  <c r="J1141" i="1" s="1"/>
  <c r="D806" i="29" s="1"/>
  <c r="H1150" i="1"/>
  <c r="H1175" i="1"/>
  <c r="H1190" i="1"/>
  <c r="H1199" i="1"/>
  <c r="J1199" i="1" s="1"/>
  <c r="D469" i="26" s="1"/>
  <c r="H1248" i="1"/>
  <c r="J1248" i="1" s="1"/>
  <c r="H1272" i="1"/>
  <c r="J1272" i="1" s="1"/>
  <c r="H1292" i="1"/>
  <c r="J1292" i="1" s="1"/>
  <c r="H1297" i="1"/>
  <c r="J1297" i="1" s="1"/>
  <c r="K1297" i="1" s="1"/>
  <c r="H1316" i="1"/>
  <c r="J1316" i="1" s="1"/>
  <c r="K1296" i="25" s="1"/>
  <c r="H1330" i="1"/>
  <c r="J1330" i="1" s="1"/>
  <c r="K1310" i="25" s="1"/>
  <c r="H1072" i="1"/>
  <c r="J1072" i="1" s="1"/>
  <c r="D613" i="30" s="1"/>
  <c r="H1096" i="1"/>
  <c r="H1116" i="1"/>
  <c r="J1116" i="1" s="1"/>
  <c r="H1151" i="1"/>
  <c r="H1176" i="1"/>
  <c r="J1176" i="1" s="1"/>
  <c r="H1200" i="1"/>
  <c r="J1200" i="1" s="1"/>
  <c r="D470" i="26" s="1"/>
  <c r="H1220" i="1"/>
  <c r="H1225" i="1"/>
  <c r="J1225" i="1" s="1"/>
  <c r="H1244" i="1"/>
  <c r="J1244" i="1" s="1"/>
  <c r="H1258" i="1"/>
  <c r="J1258" i="1" s="1"/>
  <c r="H1322" i="1"/>
  <c r="H1331" i="1"/>
  <c r="J1331" i="1" s="1"/>
  <c r="H1346" i="1"/>
  <c r="J1346" i="1" s="1"/>
  <c r="H471" i="1"/>
  <c r="H487" i="1"/>
  <c r="H527" i="1"/>
  <c r="J527" i="1" s="1"/>
  <c r="H583" i="1"/>
  <c r="H592" i="1"/>
  <c r="H601" i="1"/>
  <c r="J601" i="1" s="1"/>
  <c r="H695" i="1"/>
  <c r="J695" i="1" s="1"/>
  <c r="H725" i="1"/>
  <c r="J725" i="1" s="1"/>
  <c r="D278" i="26" s="1"/>
  <c r="H729" i="1"/>
  <c r="H745" i="1"/>
  <c r="H803" i="1"/>
  <c r="H808" i="1"/>
  <c r="J808" i="1" s="1"/>
  <c r="D304" i="26" s="1"/>
  <c r="H817" i="1"/>
  <c r="J817" i="1" s="1"/>
  <c r="K817" i="1" s="1"/>
  <c r="H827" i="1"/>
  <c r="H855" i="1"/>
  <c r="J855" i="1" s="1"/>
  <c r="K855" i="1" s="1"/>
  <c r="H905" i="1"/>
  <c r="H935" i="1"/>
  <c r="J935" i="1" s="1"/>
  <c r="H940" i="1"/>
  <c r="J940" i="1" s="1"/>
  <c r="D373" i="26" s="1"/>
  <c r="H950" i="1"/>
  <c r="H968" i="1"/>
  <c r="J968" i="1" s="1"/>
  <c r="D388" i="26" s="1"/>
  <c r="H1002" i="1"/>
  <c r="H1186" i="1"/>
  <c r="J1186" i="1" s="1"/>
  <c r="H1250" i="1"/>
  <c r="J1250" i="1" s="1"/>
  <c r="H1259" i="1"/>
  <c r="J1259" i="1" s="1"/>
  <c r="K1239" i="25" s="1"/>
  <c r="H1274" i="1"/>
  <c r="J1274" i="1" s="1"/>
  <c r="K1254" i="25" s="1"/>
  <c r="H1332" i="1"/>
  <c r="J1332" i="1" s="1"/>
  <c r="H1357" i="1"/>
  <c r="J1357" i="1" s="1"/>
  <c r="D144" i="29"/>
  <c r="D228" i="31"/>
  <c r="K440" i="25"/>
  <c r="D100" i="29"/>
  <c r="D103" i="31"/>
  <c r="D117" i="29"/>
  <c r="D127" i="31"/>
  <c r="K234" i="25"/>
  <c r="D211" i="31"/>
  <c r="K503" i="25"/>
  <c r="C102" i="29"/>
  <c r="D97" i="29"/>
  <c r="D159" i="27"/>
  <c r="C79" i="30"/>
  <c r="C101" i="31"/>
  <c r="J187" i="25"/>
  <c r="J24" i="25"/>
  <c r="C39" i="29"/>
  <c r="C37" i="30"/>
  <c r="C40" i="31"/>
  <c r="J72" i="25"/>
  <c r="K122" i="25"/>
  <c r="J222" i="25"/>
  <c r="D197" i="29"/>
  <c r="D81" i="27"/>
  <c r="K242" i="25"/>
  <c r="C17" i="27"/>
  <c r="J41" i="25"/>
  <c r="D284" i="29"/>
  <c r="D294" i="31"/>
  <c r="K584" i="25"/>
  <c r="C67" i="29"/>
  <c r="C60" i="30"/>
  <c r="J130" i="25"/>
  <c r="D142" i="30"/>
  <c r="D71" i="27"/>
  <c r="D87" i="30"/>
  <c r="D115" i="31"/>
  <c r="K209" i="25"/>
  <c r="D107" i="30"/>
  <c r="D142" i="31"/>
  <c r="K261" i="25"/>
  <c r="D173" i="29"/>
  <c r="D143" i="30"/>
  <c r="C130" i="29"/>
  <c r="D116" i="29"/>
  <c r="D96" i="30"/>
  <c r="K591" i="25"/>
  <c r="J233" i="25"/>
  <c r="D99" i="27"/>
  <c r="C146" i="29"/>
  <c r="J592" i="25"/>
  <c r="D178" i="27"/>
  <c r="D228" i="30"/>
  <c r="D304" i="31"/>
  <c r="K611" i="25"/>
  <c r="D323" i="30"/>
  <c r="H624" i="1"/>
  <c r="J624" i="1" s="1"/>
  <c r="D240" i="26" s="1"/>
  <c r="K965" i="25"/>
  <c r="D307" i="27"/>
  <c r="D375" i="30"/>
  <c r="K972" i="25"/>
  <c r="D319" i="27"/>
  <c r="D609" i="31"/>
  <c r="K1234" i="25"/>
  <c r="D100" i="30"/>
  <c r="D131" i="31"/>
  <c r="K240" i="25"/>
  <c r="H213" i="1"/>
  <c r="H237" i="1"/>
  <c r="J237" i="1" s="1"/>
  <c r="K217" i="25" s="1"/>
  <c r="D175" i="29"/>
  <c r="D195" i="31"/>
  <c r="H290" i="1"/>
  <c r="D166" i="30"/>
  <c r="K443" i="25"/>
  <c r="H338" i="1"/>
  <c r="J338" i="1" s="1"/>
  <c r="H386" i="1"/>
  <c r="J386" i="1" s="1"/>
  <c r="D292" i="29"/>
  <c r="D225" i="30"/>
  <c r="D300" i="31"/>
  <c r="H476" i="1"/>
  <c r="H493" i="1"/>
  <c r="J493" i="1" s="1"/>
  <c r="K493" i="1" s="1"/>
  <c r="H511" i="1"/>
  <c r="J511" i="1" s="1"/>
  <c r="K491" i="25" s="1"/>
  <c r="H536" i="1"/>
  <c r="J536" i="1" s="1"/>
  <c r="D212" i="26" s="1"/>
  <c r="H555" i="1"/>
  <c r="J555" i="1" s="1"/>
  <c r="K555" i="1" s="1"/>
  <c r="H569" i="1"/>
  <c r="J569" i="1" s="1"/>
  <c r="D225" i="26" s="1"/>
  <c r="H642" i="1"/>
  <c r="J642" i="1" s="1"/>
  <c r="K622" i="25" s="1"/>
  <c r="H672" i="1"/>
  <c r="J672" i="1" s="1"/>
  <c r="K652" i="25" s="1"/>
  <c r="H760" i="1"/>
  <c r="J760" i="1" s="1"/>
  <c r="D545" i="31" s="1"/>
  <c r="D557" i="29"/>
  <c r="D577" i="31"/>
  <c r="H842" i="1"/>
  <c r="J842" i="1" s="1"/>
  <c r="K822" i="25" s="1"/>
  <c r="C41" i="31"/>
  <c r="J107" i="25"/>
  <c r="H177" i="1"/>
  <c r="J177" i="1" s="1"/>
  <c r="D115" i="26" s="1"/>
  <c r="H182" i="1"/>
  <c r="J182" i="1" s="1"/>
  <c r="H216" i="1"/>
  <c r="J216" i="1" s="1"/>
  <c r="K196" i="25" s="1"/>
  <c r="H240" i="1"/>
  <c r="J240" i="1" s="1"/>
  <c r="K220" i="25" s="1"/>
  <c r="H273" i="1"/>
  <c r="J273" i="1" s="1"/>
  <c r="K253" i="25" s="1"/>
  <c r="H321" i="1"/>
  <c r="J321" i="1" s="1"/>
  <c r="H369" i="1"/>
  <c r="J369" i="1" s="1"/>
  <c r="H465" i="1"/>
  <c r="J465" i="1" s="1"/>
  <c r="D194" i="27" s="1"/>
  <c r="D229" i="27"/>
  <c r="K772" i="25"/>
  <c r="H541" i="1"/>
  <c r="J541" i="1" s="1"/>
  <c r="K541" i="1" s="1"/>
  <c r="H582" i="1"/>
  <c r="J582" i="1" s="1"/>
  <c r="D536" i="31"/>
  <c r="D570" i="31"/>
  <c r="K1152" i="25"/>
  <c r="H953" i="1"/>
  <c r="J953" i="1" s="1"/>
  <c r="D675" i="29"/>
  <c r="K1413" i="25"/>
  <c r="D40" i="29"/>
  <c r="D42" i="31"/>
  <c r="D67" i="31"/>
  <c r="D88" i="31"/>
  <c r="H27" i="1"/>
  <c r="J27" i="1" s="1"/>
  <c r="H29" i="1"/>
  <c r="J29" i="1" s="1"/>
  <c r="D4" i="26" s="1"/>
  <c r="H31" i="1"/>
  <c r="J31" i="1" s="1"/>
  <c r="H33" i="1"/>
  <c r="J33" i="1" s="1"/>
  <c r="H35" i="1"/>
  <c r="J35" i="1" s="1"/>
  <c r="K15" i="25" s="1"/>
  <c r="H37" i="1"/>
  <c r="H44" i="1"/>
  <c r="J44" i="1" s="1"/>
  <c r="D11" i="26" s="1"/>
  <c r="H56" i="1"/>
  <c r="H68" i="1"/>
  <c r="J68" i="1" s="1"/>
  <c r="D30" i="26" s="1"/>
  <c r="H80" i="1"/>
  <c r="J80" i="1" s="1"/>
  <c r="D40" i="26" s="1"/>
  <c r="H92" i="1"/>
  <c r="J92" i="1" s="1"/>
  <c r="H104" i="1"/>
  <c r="H116" i="1"/>
  <c r="J116" i="1" s="1"/>
  <c r="H128" i="1"/>
  <c r="J128" i="1" s="1"/>
  <c r="H140" i="1"/>
  <c r="J140" i="1" s="1"/>
  <c r="H152" i="1"/>
  <c r="J152" i="1" s="1"/>
  <c r="D96" i="26" s="1"/>
  <c r="H157" i="1"/>
  <c r="J157" i="1" s="1"/>
  <c r="H162" i="1"/>
  <c r="J162" i="1" s="1"/>
  <c r="D106" i="26" s="1"/>
  <c r="H167" i="1"/>
  <c r="J167" i="1" s="1"/>
  <c r="K147" i="25" s="1"/>
  <c r="H172" i="1"/>
  <c r="J172" i="1" s="1"/>
  <c r="D111" i="26" s="1"/>
  <c r="H200" i="1"/>
  <c r="J200" i="1" s="1"/>
  <c r="H208" i="1"/>
  <c r="J208" i="1" s="1"/>
  <c r="D133" i="26" s="1"/>
  <c r="H224" i="1"/>
  <c r="J224" i="1" s="1"/>
  <c r="K204" i="25" s="1"/>
  <c r="H232" i="1"/>
  <c r="J232" i="1" s="1"/>
  <c r="D143" i="26" s="1"/>
  <c r="H248" i="1"/>
  <c r="J248" i="1" s="1"/>
  <c r="H279" i="1"/>
  <c r="J279" i="1" s="1"/>
  <c r="H327" i="1"/>
  <c r="D306" i="29"/>
  <c r="K634" i="25"/>
  <c r="H458" i="1"/>
  <c r="K675" i="25"/>
  <c r="D205" i="27"/>
  <c r="D333" i="29"/>
  <c r="D264" i="30"/>
  <c r="D260" i="27"/>
  <c r="D330" i="30"/>
  <c r="H617" i="1"/>
  <c r="J617" i="1" s="1"/>
  <c r="D238" i="26" s="1"/>
  <c r="D349" i="30"/>
  <c r="K1035" i="25"/>
  <c r="H254" i="1"/>
  <c r="J254" i="1" s="1"/>
  <c r="K254" i="1" s="1"/>
  <c r="H302" i="1"/>
  <c r="J302" i="1" s="1"/>
  <c r="H350" i="1"/>
  <c r="J350" i="1" s="1"/>
  <c r="H477" i="1"/>
  <c r="J477" i="1" s="1"/>
  <c r="D197" i="26" s="1"/>
  <c r="H481" i="1"/>
  <c r="J481" i="1" s="1"/>
  <c r="K481" i="1" s="1"/>
  <c r="D221" i="27"/>
  <c r="D283" i="30"/>
  <c r="D468" i="31"/>
  <c r="H820" i="1"/>
  <c r="J820" i="1" s="1"/>
  <c r="D310" i="26" s="1"/>
  <c r="H26" i="1"/>
  <c r="J26" i="1" s="1"/>
  <c r="H42" i="1"/>
  <c r="J42" i="1" s="1"/>
  <c r="H54" i="1"/>
  <c r="J54" i="1" s="1"/>
  <c r="D17" i="26" s="1"/>
  <c r="H66" i="1"/>
  <c r="H78" i="1"/>
  <c r="J78" i="1" s="1"/>
  <c r="D39" i="26" s="1"/>
  <c r="H90" i="1"/>
  <c r="J90" i="1" s="1"/>
  <c r="H102" i="1"/>
  <c r="J102" i="1" s="1"/>
  <c r="D56" i="26" s="1"/>
  <c r="H114" i="1"/>
  <c r="J114" i="1" s="1"/>
  <c r="H126" i="1"/>
  <c r="H138" i="1"/>
  <c r="H150" i="1"/>
  <c r="J150" i="1" s="1"/>
  <c r="D94" i="26" s="1"/>
  <c r="H170" i="1"/>
  <c r="J170" i="1" s="1"/>
  <c r="K170" i="1" s="1"/>
  <c r="L150" i="25" s="1"/>
  <c r="M150" i="25" s="1"/>
  <c r="H214" i="1"/>
  <c r="J214" i="1" s="1"/>
  <c r="D136" i="26" s="1"/>
  <c r="H238" i="1"/>
  <c r="H268" i="1"/>
  <c r="J268" i="1" s="1"/>
  <c r="D115" i="27" s="1"/>
  <c r="H274" i="1"/>
  <c r="J274" i="1" s="1"/>
  <c r="H316" i="1"/>
  <c r="J316" i="1" s="1"/>
  <c r="H322" i="1"/>
  <c r="J322" i="1" s="1"/>
  <c r="K302" i="25" s="1"/>
  <c r="H364" i="1"/>
  <c r="J364" i="1" s="1"/>
  <c r="K344" i="25" s="1"/>
  <c r="H370" i="1"/>
  <c r="J370" i="1" s="1"/>
  <c r="H410" i="1"/>
  <c r="J410" i="1" s="1"/>
  <c r="K410" i="1" s="1"/>
  <c r="H434" i="1"/>
  <c r="J434" i="1" s="1"/>
  <c r="H455" i="1"/>
  <c r="J455" i="1" s="1"/>
  <c r="K435" i="25" s="1"/>
  <c r="H469" i="1"/>
  <c r="J469" i="1" s="1"/>
  <c r="D271" i="30"/>
  <c r="D363" i="31"/>
  <c r="K724" i="25"/>
  <c r="H516" i="1"/>
  <c r="J516" i="1" s="1"/>
  <c r="H557" i="1"/>
  <c r="J557" i="1" s="1"/>
  <c r="H566" i="1"/>
  <c r="D331" i="30"/>
  <c r="H605" i="1"/>
  <c r="J605" i="1" s="1"/>
  <c r="K585" i="25" s="1"/>
  <c r="H626" i="1"/>
  <c r="J626" i="1" s="1"/>
  <c r="K626" i="1" s="1"/>
  <c r="L606" i="25" s="1"/>
  <c r="M606" i="25" s="1"/>
  <c r="D304" i="27"/>
  <c r="D459" i="29"/>
  <c r="K969" i="25"/>
  <c r="D389" i="30"/>
  <c r="H866" i="1"/>
  <c r="J866" i="1" s="1"/>
  <c r="H911" i="1"/>
  <c r="J911" i="1" s="1"/>
  <c r="K891" i="25" s="1"/>
  <c r="J523" i="25"/>
  <c r="D166" i="27"/>
  <c r="K565" i="25"/>
  <c r="D222" i="30"/>
  <c r="D293" i="29"/>
  <c r="K604" i="25"/>
  <c r="D224" i="27"/>
  <c r="D360" i="29"/>
  <c r="H596" i="1"/>
  <c r="J596" i="1" s="1"/>
  <c r="H674" i="1"/>
  <c r="D478" i="29"/>
  <c r="K1053" i="25"/>
  <c r="K1132" i="25"/>
  <c r="D592" i="29"/>
  <c r="D476" i="30"/>
  <c r="K1230" i="25"/>
  <c r="J1956" i="25"/>
  <c r="J668" i="25"/>
  <c r="J583" i="25"/>
  <c r="J991" i="25"/>
  <c r="J1276" i="25"/>
  <c r="H201" i="1"/>
  <c r="H225" i="1"/>
  <c r="J225" i="1" s="1"/>
  <c r="D119" i="30" s="1"/>
  <c r="H249" i="1"/>
  <c r="H266" i="1"/>
  <c r="J266" i="1" s="1"/>
  <c r="H314" i="1"/>
  <c r="J314" i="1" s="1"/>
  <c r="H362" i="1"/>
  <c r="J362" i="1" s="1"/>
  <c r="H407" i="1"/>
  <c r="J407" i="1" s="1"/>
  <c r="D189" i="26" s="1"/>
  <c r="H431" i="1"/>
  <c r="J431" i="1" s="1"/>
  <c r="H452" i="1"/>
  <c r="J452" i="1" s="1"/>
  <c r="H496" i="1"/>
  <c r="J496" i="1" s="1"/>
  <c r="K476" i="25" s="1"/>
  <c r="H562" i="1"/>
  <c r="J562" i="1" s="1"/>
  <c r="K542" i="25" s="1"/>
  <c r="D413" i="29"/>
  <c r="H614" i="1"/>
  <c r="J614" i="1" s="1"/>
  <c r="K614" i="1" s="1"/>
  <c r="D403" i="30"/>
  <c r="H738" i="1"/>
  <c r="J738" i="1" s="1"/>
  <c r="D337" i="27" s="1"/>
  <c r="H772" i="1"/>
  <c r="J772" i="1" s="1"/>
  <c r="K752" i="25" s="1"/>
  <c r="D372" i="27"/>
  <c r="D579" i="31"/>
  <c r="H830" i="1"/>
  <c r="J830" i="1" s="1"/>
  <c r="K830" i="1" s="1"/>
  <c r="H45" i="1"/>
  <c r="J45" i="1" s="1"/>
  <c r="D12" i="26" s="1"/>
  <c r="H57" i="1"/>
  <c r="J57" i="1" s="1"/>
  <c r="D20" i="26" s="1"/>
  <c r="H69" i="1"/>
  <c r="J69" i="1" s="1"/>
  <c r="H81" i="1"/>
  <c r="H93" i="1"/>
  <c r="H105" i="1"/>
  <c r="J105" i="1" s="1"/>
  <c r="K85" i="25" s="1"/>
  <c r="H117" i="1"/>
  <c r="J117" i="1" s="1"/>
  <c r="H129" i="1"/>
  <c r="J129" i="1" s="1"/>
  <c r="H141" i="1"/>
  <c r="J141" i="1" s="1"/>
  <c r="D85" i="26" s="1"/>
  <c r="H153" i="1"/>
  <c r="H158" i="1"/>
  <c r="J158" i="1" s="1"/>
  <c r="H204" i="1"/>
  <c r="H228" i="1"/>
  <c r="J228" i="1" s="1"/>
  <c r="D141" i="26" s="1"/>
  <c r="H280" i="1"/>
  <c r="J280" i="1" s="1"/>
  <c r="K260" i="25" s="1"/>
  <c r="H286" i="1"/>
  <c r="J286" i="1" s="1"/>
  <c r="K266" i="25" s="1"/>
  <c r="H328" i="1"/>
  <c r="J328" i="1" s="1"/>
  <c r="K308" i="25" s="1"/>
  <c r="H334" i="1"/>
  <c r="J334" i="1" s="1"/>
  <c r="H376" i="1"/>
  <c r="J376" i="1" s="1"/>
  <c r="D178" i="26" s="1"/>
  <c r="H382" i="1"/>
  <c r="J382" i="1" s="1"/>
  <c r="D278" i="29"/>
  <c r="D214" i="30"/>
  <c r="K571" i="25"/>
  <c r="H501" i="1"/>
  <c r="J501" i="1" s="1"/>
  <c r="D343" i="29" s="1"/>
  <c r="K738" i="25"/>
  <c r="D357" i="29"/>
  <c r="D281" i="30"/>
  <c r="H544" i="1"/>
  <c r="J544" i="1" s="1"/>
  <c r="D214" i="26" s="1"/>
  <c r="D305" i="27"/>
  <c r="D460" i="29"/>
  <c r="K970" i="25"/>
  <c r="K1125" i="25"/>
  <c r="D568" i="29"/>
  <c r="D456" i="30"/>
  <c r="J377" i="25"/>
  <c r="D179" i="27"/>
  <c r="D299" i="29"/>
  <c r="D306" i="31"/>
  <c r="K614" i="25"/>
  <c r="D322" i="29"/>
  <c r="D335" i="31"/>
  <c r="K677" i="25"/>
  <c r="H506" i="1"/>
  <c r="J506" i="1" s="1"/>
  <c r="K506" i="1" s="1"/>
  <c r="H522" i="1"/>
  <c r="H549" i="1"/>
  <c r="J549" i="1" s="1"/>
  <c r="K529" i="25" s="1"/>
  <c r="D393" i="29"/>
  <c r="H602" i="1"/>
  <c r="J602" i="1" s="1"/>
  <c r="D368" i="30"/>
  <c r="D478" i="31"/>
  <c r="D371" i="30"/>
  <c r="D483" i="31"/>
  <c r="D542" i="29"/>
  <c r="D433" i="30"/>
  <c r="H854" i="1"/>
  <c r="J854" i="1" s="1"/>
  <c r="D742" i="29"/>
  <c r="D22" i="31"/>
  <c r="C113" i="31"/>
  <c r="D129" i="29"/>
  <c r="K264" i="25"/>
  <c r="D183" i="29"/>
  <c r="D150" i="30"/>
  <c r="K387" i="25"/>
  <c r="H278" i="1"/>
  <c r="J278" i="1" s="1"/>
  <c r="K278" i="1" s="1"/>
  <c r="H326" i="1"/>
  <c r="K471" i="25"/>
  <c r="K494" i="25"/>
  <c r="D194" i="30"/>
  <c r="D266" i="31"/>
  <c r="K521" i="25"/>
  <c r="D253" i="29"/>
  <c r="H374" i="1"/>
  <c r="J374" i="1" s="1"/>
  <c r="K374" i="1" s="1"/>
  <c r="L354" i="25" s="1"/>
  <c r="M354" i="25" s="1"/>
  <c r="H554" i="1"/>
  <c r="J554" i="1" s="1"/>
  <c r="K554" i="1" s="1"/>
  <c r="H568" i="1"/>
  <c r="J568" i="1" s="1"/>
  <c r="D224" i="26" s="1"/>
  <c r="K1033" i="25"/>
  <c r="H189" i="1"/>
  <c r="H261" i="1"/>
  <c r="H309" i="1"/>
  <c r="J309" i="1" s="1"/>
  <c r="H357" i="1"/>
  <c r="J357" i="1" s="1"/>
  <c r="K337" i="25" s="1"/>
  <c r="H398" i="1"/>
  <c r="J398" i="1" s="1"/>
  <c r="H422" i="1"/>
  <c r="J422" i="1" s="1"/>
  <c r="K422" i="1" s="1"/>
  <c r="H446" i="1"/>
  <c r="J446" i="1" s="1"/>
  <c r="K446" i="1" s="1"/>
  <c r="H464" i="1"/>
  <c r="J464" i="1" s="1"/>
  <c r="K696" i="25"/>
  <c r="H479" i="1"/>
  <c r="J479" i="1" s="1"/>
  <c r="K459" i="25" s="1"/>
  <c r="K719" i="25"/>
  <c r="H688" i="1"/>
  <c r="J688" i="1" s="1"/>
  <c r="H712" i="1"/>
  <c r="H734" i="1"/>
  <c r="J734" i="1" s="1"/>
  <c r="H818" i="1"/>
  <c r="D607" i="29"/>
  <c r="K1259" i="25"/>
  <c r="D435" i="27"/>
  <c r="H921" i="1"/>
  <c r="K1425" i="25"/>
  <c r="D696" i="29"/>
  <c r="D571" i="30"/>
  <c r="D706" i="31"/>
  <c r="K1459" i="25"/>
  <c r="D704" i="29"/>
  <c r="K1472" i="25"/>
  <c r="H1015" i="1"/>
  <c r="J1015" i="1" s="1"/>
  <c r="K995" i="25" s="1"/>
  <c r="H1021" i="1"/>
  <c r="J1021" i="1" s="1"/>
  <c r="D741" i="31"/>
  <c r="K1538" i="25"/>
  <c r="D755" i="31"/>
  <c r="K1565" i="25"/>
  <c r="H1135" i="1"/>
  <c r="J1135" i="1" s="1"/>
  <c r="D813" i="29"/>
  <c r="D804" i="31"/>
  <c r="H579" i="1"/>
  <c r="J579" i="1" s="1"/>
  <c r="H645" i="1"/>
  <c r="J645" i="1" s="1"/>
  <c r="D254" i="26" s="1"/>
  <c r="H658" i="1"/>
  <c r="D402" i="30"/>
  <c r="K1063" i="25"/>
  <c r="D556" i="29"/>
  <c r="K1168" i="25"/>
  <c r="H838" i="1"/>
  <c r="J838" i="1" s="1"/>
  <c r="D317" i="26" s="1"/>
  <c r="H850" i="1"/>
  <c r="H862" i="1"/>
  <c r="H874" i="1"/>
  <c r="H906" i="1"/>
  <c r="J906" i="1" s="1"/>
  <c r="J1440" i="25"/>
  <c r="K1572" i="25"/>
  <c r="D662" i="30"/>
  <c r="D697" i="30"/>
  <c r="D853" i="31"/>
  <c r="D345" i="30"/>
  <c r="D434" i="29"/>
  <c r="D405" i="30"/>
  <c r="K1069" i="25"/>
  <c r="J1105" i="25"/>
  <c r="D559" i="31"/>
  <c r="D606" i="29"/>
  <c r="D617" i="31"/>
  <c r="K1258" i="25"/>
  <c r="D635" i="29"/>
  <c r="D668" i="31"/>
  <c r="K1384" i="25"/>
  <c r="K1410" i="25"/>
  <c r="D679" i="29"/>
  <c r="D552" i="30"/>
  <c r="K1420" i="25"/>
  <c r="D694" i="29"/>
  <c r="D704" i="31"/>
  <c r="H529" i="1"/>
  <c r="J529" i="1" s="1"/>
  <c r="H698" i="1"/>
  <c r="J698" i="1" s="1"/>
  <c r="H705" i="1"/>
  <c r="J705" i="1" s="1"/>
  <c r="H746" i="1"/>
  <c r="J746" i="1" s="1"/>
  <c r="K746" i="1" s="1"/>
  <c r="H753" i="1"/>
  <c r="K1122" i="25"/>
  <c r="D545" i="29"/>
  <c r="D435" i="30"/>
  <c r="K1145" i="25"/>
  <c r="H926" i="1"/>
  <c r="J926" i="1" s="1"/>
  <c r="D653" i="31" s="1"/>
  <c r="D692" i="29"/>
  <c r="D700" i="31"/>
  <c r="K1447" i="25"/>
  <c r="D232" i="27"/>
  <c r="D371" i="29"/>
  <c r="D296" i="30"/>
  <c r="D391" i="31"/>
  <c r="H597" i="1"/>
  <c r="J597" i="1" s="1"/>
  <c r="D235" i="26" s="1"/>
  <c r="H627" i="1"/>
  <c r="J627" i="1" s="1"/>
  <c r="D364" i="30"/>
  <c r="H675" i="1"/>
  <c r="J675" i="1" s="1"/>
  <c r="D303" i="27" s="1"/>
  <c r="H706" i="1"/>
  <c r="J706" i="1" s="1"/>
  <c r="K686" i="25" s="1"/>
  <c r="H754" i="1"/>
  <c r="J754" i="1" s="1"/>
  <c r="H765" i="1"/>
  <c r="D440" i="30"/>
  <c r="K1154" i="25"/>
  <c r="H967" i="1"/>
  <c r="J967" i="1" s="1"/>
  <c r="D387" i="26" s="1"/>
  <c r="H973" i="1"/>
  <c r="J973" i="1" s="1"/>
  <c r="D683" i="31" s="1"/>
  <c r="H987" i="1"/>
  <c r="J987" i="1" s="1"/>
  <c r="D757" i="31"/>
  <c r="K1567" i="25"/>
  <c r="D805" i="29"/>
  <c r="H517" i="1"/>
  <c r="J517" i="1" s="1"/>
  <c r="H603" i="1"/>
  <c r="J603" i="1" s="1"/>
  <c r="K603" i="1" s="1"/>
  <c r="H609" i="1"/>
  <c r="J609" i="1" s="1"/>
  <c r="K589" i="25" s="1"/>
  <c r="H615" i="1"/>
  <c r="J615" i="1" s="1"/>
  <c r="H621" i="1"/>
  <c r="J947" i="25"/>
  <c r="J1019" i="25"/>
  <c r="H710" i="1"/>
  <c r="J710" i="1" s="1"/>
  <c r="K710" i="1" s="1"/>
  <c r="H717" i="1"/>
  <c r="J717" i="1" s="1"/>
  <c r="H758" i="1"/>
  <c r="J758" i="1" s="1"/>
  <c r="K758" i="1" s="1"/>
  <c r="H777" i="1"/>
  <c r="D593" i="31"/>
  <c r="K1199" i="25"/>
  <c r="D548" i="30"/>
  <c r="K1404" i="25"/>
  <c r="D573" i="30"/>
  <c r="K1467" i="25"/>
  <c r="K1494" i="25"/>
  <c r="D747" i="31"/>
  <c r="K1549" i="25"/>
  <c r="K1605" i="25"/>
  <c r="H470" i="1"/>
  <c r="J470" i="1" s="1"/>
  <c r="K470" i="1" s="1"/>
  <c r="H482" i="1"/>
  <c r="J482" i="1" s="1"/>
  <c r="H497" i="1"/>
  <c r="J497" i="1" s="1"/>
  <c r="H502" i="1"/>
  <c r="J502" i="1" s="1"/>
  <c r="D269" i="30" s="1"/>
  <c r="H507" i="1"/>
  <c r="J507" i="1" s="1"/>
  <c r="K507" i="1" s="1"/>
  <c r="H512" i="1"/>
  <c r="J512" i="1" s="1"/>
  <c r="H545" i="1"/>
  <c r="J545" i="1" s="1"/>
  <c r="H550" i="1"/>
  <c r="J550" i="1" s="1"/>
  <c r="H558" i="1"/>
  <c r="J558" i="1" s="1"/>
  <c r="H586" i="1"/>
  <c r="J586" i="1" s="1"/>
  <c r="K954" i="25"/>
  <c r="H666" i="1"/>
  <c r="J666" i="1" s="1"/>
  <c r="D308" i="27"/>
  <c r="H714" i="1"/>
  <c r="J714" i="1" s="1"/>
  <c r="D508" i="29"/>
  <c r="D406" i="30"/>
  <c r="D347" i="27"/>
  <c r="K1097" i="25"/>
  <c r="H770" i="1"/>
  <c r="J770" i="1" s="1"/>
  <c r="D392" i="27"/>
  <c r="K1215" i="25"/>
  <c r="H832" i="1"/>
  <c r="D604" i="29"/>
  <c r="D616" i="31"/>
  <c r="H891" i="1"/>
  <c r="J891" i="1" s="1"/>
  <c r="D446" i="27"/>
  <c r="K1381" i="25"/>
  <c r="D491" i="27"/>
  <c r="D731" i="29"/>
  <c r="K1517" i="25"/>
  <c r="D512" i="27"/>
  <c r="D765" i="31"/>
  <c r="K1588" i="25"/>
  <c r="H1123" i="1"/>
  <c r="J1123" i="1" s="1"/>
  <c r="D447" i="26" s="1"/>
  <c r="D548" i="27"/>
  <c r="K1691" i="25"/>
  <c r="H553" i="1"/>
  <c r="J553" i="1" s="1"/>
  <c r="H561" i="1"/>
  <c r="J561" i="1" s="1"/>
  <c r="H663" i="1"/>
  <c r="J663" i="1" s="1"/>
  <c r="K663" i="1" s="1"/>
  <c r="H718" i="1"/>
  <c r="J718" i="1" s="1"/>
  <c r="H778" i="1"/>
  <c r="J778" i="1" s="1"/>
  <c r="D294" i="26" s="1"/>
  <c r="H782" i="1"/>
  <c r="J782" i="1" s="1"/>
  <c r="D429" i="30" s="1"/>
  <c r="H801" i="1"/>
  <c r="J801" i="1" s="1"/>
  <c r="D301" i="26" s="1"/>
  <c r="K1231" i="25"/>
  <c r="D611" i="29"/>
  <c r="K1266" i="25"/>
  <c r="H883" i="1"/>
  <c r="J883" i="1" s="1"/>
  <c r="D340" i="26" s="1"/>
  <c r="D645" i="31"/>
  <c r="D554" i="30"/>
  <c r="K1424" i="25"/>
  <c r="H974" i="1"/>
  <c r="J974" i="1" s="1"/>
  <c r="K1458" i="25"/>
  <c r="H1001" i="1"/>
  <c r="J1001" i="1" s="1"/>
  <c r="K981" i="25" s="1"/>
  <c r="D397" i="29"/>
  <c r="K835" i="25"/>
  <c r="D426" i="31"/>
  <c r="K846" i="25"/>
  <c r="J851" i="25"/>
  <c r="J929" i="25"/>
  <c r="D457" i="29"/>
  <c r="D482" i="31"/>
  <c r="K963" i="25"/>
  <c r="D492" i="29"/>
  <c r="H722" i="1"/>
  <c r="J722" i="1" s="1"/>
  <c r="K722" i="1" s="1"/>
  <c r="D526" i="29"/>
  <c r="K1109" i="25"/>
  <c r="D367" i="27"/>
  <c r="D444" i="30"/>
  <c r="H794" i="1"/>
  <c r="J794" i="1" s="1"/>
  <c r="K794" i="1" s="1"/>
  <c r="D491" i="30"/>
  <c r="K1273" i="25"/>
  <c r="H896" i="1"/>
  <c r="D522" i="30"/>
  <c r="K1343" i="25"/>
  <c r="K1376" i="25"/>
  <c r="H567" i="1"/>
  <c r="J567" i="1" s="1"/>
  <c r="H610" i="1"/>
  <c r="J610" i="1" s="1"/>
  <c r="H622" i="1"/>
  <c r="H657" i="1"/>
  <c r="J657" i="1" s="1"/>
  <c r="K637" i="25" s="1"/>
  <c r="H670" i="1"/>
  <c r="J670" i="1" s="1"/>
  <c r="D263" i="26" s="1"/>
  <c r="D509" i="31"/>
  <c r="K1025" i="25"/>
  <c r="D514" i="29"/>
  <c r="D345" i="27"/>
  <c r="D520" i="29"/>
  <c r="D544" i="31"/>
  <c r="K1094" i="25"/>
  <c r="D353" i="27"/>
  <c r="D423" i="30"/>
  <c r="K1119" i="25"/>
  <c r="D549" i="29"/>
  <c r="D571" i="31"/>
  <c r="K1157" i="25"/>
  <c r="H802" i="1"/>
  <c r="J802" i="1" s="1"/>
  <c r="D302" i="26" s="1"/>
  <c r="H806" i="1"/>
  <c r="J806" i="1" s="1"/>
  <c r="H825" i="1"/>
  <c r="J825" i="1" s="1"/>
  <c r="H901" i="1"/>
  <c r="J901" i="1" s="1"/>
  <c r="H917" i="1"/>
  <c r="K1551" i="25"/>
  <c r="K1922" i="25"/>
  <c r="K1972" i="25"/>
  <c r="K1419" i="25"/>
  <c r="H984" i="1"/>
  <c r="H1049" i="1"/>
  <c r="J1049" i="1" s="1"/>
  <c r="K1029" i="25" s="1"/>
  <c r="H1073" i="1"/>
  <c r="J1073" i="1" s="1"/>
  <c r="H1097" i="1"/>
  <c r="H1156" i="1"/>
  <c r="J1156" i="1" s="1"/>
  <c r="D819" i="29" s="1"/>
  <c r="D824" i="31"/>
  <c r="H1169" i="1"/>
  <c r="J1169" i="1" s="1"/>
  <c r="K1149" i="25" s="1"/>
  <c r="D846" i="31"/>
  <c r="K1776" i="25"/>
  <c r="D581" i="27"/>
  <c r="K1826" i="25"/>
  <c r="K1860" i="25"/>
  <c r="K2018" i="25"/>
  <c r="D485" i="27"/>
  <c r="D722" i="29"/>
  <c r="D586" i="30"/>
  <c r="K1503" i="25"/>
  <c r="D616" i="30"/>
  <c r="K1571" i="25"/>
  <c r="H1108" i="1"/>
  <c r="K1769" i="25"/>
  <c r="H1204" i="1"/>
  <c r="J1204" i="1" s="1"/>
  <c r="H1240" i="1"/>
  <c r="J1240" i="1" s="1"/>
  <c r="K1875" i="25"/>
  <c r="H1276" i="1"/>
  <c r="J1276" i="1" s="1"/>
  <c r="K1256" i="25" s="1"/>
  <c r="H1312" i="1"/>
  <c r="J1312" i="1" s="1"/>
  <c r="H1348" i="1"/>
  <c r="J1348" i="1" s="1"/>
  <c r="H942" i="1"/>
  <c r="J942" i="1" s="1"/>
  <c r="D374" i="26" s="1"/>
  <c r="H959" i="1"/>
  <c r="H976" i="1"/>
  <c r="H1007" i="1"/>
  <c r="J1007" i="1" s="1"/>
  <c r="D711" i="31" s="1"/>
  <c r="H1024" i="1"/>
  <c r="J1024" i="1" s="1"/>
  <c r="K1560" i="25"/>
  <c r="D769" i="29"/>
  <c r="K1591" i="25"/>
  <c r="H1157" i="1"/>
  <c r="D676" i="30"/>
  <c r="K1735" i="25"/>
  <c r="H1205" i="1"/>
  <c r="J1205" i="1" s="1"/>
  <c r="D845" i="31" s="1"/>
  <c r="D701" i="30"/>
  <c r="H1241" i="1"/>
  <c r="J1241" i="1" s="1"/>
  <c r="D483" i="26" s="1"/>
  <c r="K1853" i="25"/>
  <c r="H1277" i="1"/>
  <c r="J1277" i="1" s="1"/>
  <c r="H1313" i="1"/>
  <c r="J1313" i="1" s="1"/>
  <c r="K1293" i="25" s="1"/>
  <c r="K1962" i="25"/>
  <c r="H1349" i="1"/>
  <c r="J1349" i="1" s="1"/>
  <c r="K2013" i="25"/>
  <c r="K2019" i="25"/>
  <c r="H876" i="1"/>
  <c r="J876" i="1" s="1"/>
  <c r="D335" i="26" s="1"/>
  <c r="H924" i="1"/>
  <c r="J924" i="1" s="1"/>
  <c r="H948" i="1"/>
  <c r="K1412" i="25"/>
  <c r="H996" i="1"/>
  <c r="J996" i="1" s="1"/>
  <c r="D409" i="26" s="1"/>
  <c r="D710" i="29"/>
  <c r="K1480" i="25"/>
  <c r="D756" i="29"/>
  <c r="K1566" i="25"/>
  <c r="H1109" i="1"/>
  <c r="H1120" i="1"/>
  <c r="J1120" i="1" s="1"/>
  <c r="K1100" i="25" s="1"/>
  <c r="D544" i="27"/>
  <c r="D814" i="29"/>
  <c r="D656" i="30"/>
  <c r="K1678" i="25"/>
  <c r="D579" i="27"/>
  <c r="K1816" i="25"/>
  <c r="K1903" i="25"/>
  <c r="K1973" i="25"/>
  <c r="K1563" i="25"/>
  <c r="J1640" i="25"/>
  <c r="D537" i="27"/>
  <c r="D655" i="30"/>
  <c r="K1672" i="25"/>
  <c r="H1145" i="1"/>
  <c r="J1145" i="1" s="1"/>
  <c r="D822" i="31"/>
  <c r="K1711" i="25"/>
  <c r="D672" i="30"/>
  <c r="D826" i="31"/>
  <c r="K1725" i="25"/>
  <c r="D562" i="27"/>
  <c r="D841" i="29"/>
  <c r="D674" i="30"/>
  <c r="D828" i="31"/>
  <c r="K1731" i="25"/>
  <c r="K1790" i="25"/>
  <c r="K1823" i="25"/>
  <c r="K1840" i="25"/>
  <c r="K1864" i="25"/>
  <c r="K1896" i="25"/>
  <c r="K1949" i="25"/>
  <c r="H1373" i="1"/>
  <c r="J1373" i="1" s="1"/>
  <c r="D443" i="27"/>
  <c r="D661" i="31"/>
  <c r="K1374" i="25"/>
  <c r="J1514" i="25"/>
  <c r="D736" i="29"/>
  <c r="K1524" i="25"/>
  <c r="H1037" i="1"/>
  <c r="H1121" i="1"/>
  <c r="H1192" i="1"/>
  <c r="H1228" i="1"/>
  <c r="H1264" i="1"/>
  <c r="J1264" i="1" s="1"/>
  <c r="J1906" i="25"/>
  <c r="H1300" i="1"/>
  <c r="J1300" i="1" s="1"/>
  <c r="H1336" i="1"/>
  <c r="J1336" i="1" s="1"/>
  <c r="K1316" i="25" s="1"/>
  <c r="H912" i="1"/>
  <c r="J912" i="1" s="1"/>
  <c r="H960" i="1"/>
  <c r="H1008" i="1"/>
  <c r="J1008" i="1" s="1"/>
  <c r="H1061" i="1"/>
  <c r="J1061" i="1" s="1"/>
  <c r="D749" i="31" s="1"/>
  <c r="H1085" i="1"/>
  <c r="J1085" i="1" s="1"/>
  <c r="D619" i="30" s="1"/>
  <c r="H1113" i="1"/>
  <c r="J1669" i="25"/>
  <c r="H1133" i="1"/>
  <c r="J1133" i="1" s="1"/>
  <c r="K1113" i="25" s="1"/>
  <c r="K1712" i="25"/>
  <c r="H1193" i="1"/>
  <c r="H1229" i="1"/>
  <c r="J1229" i="1" s="1"/>
  <c r="D588" i="27" s="1"/>
  <c r="K1843" i="25"/>
  <c r="H1265" i="1"/>
  <c r="J1265" i="1" s="1"/>
  <c r="K1245" i="25" s="1"/>
  <c r="K1893" i="25"/>
  <c r="K1899" i="25"/>
  <c r="H1301" i="1"/>
  <c r="K1944" i="25"/>
  <c r="H1337" i="1"/>
  <c r="J1337" i="1" s="1"/>
  <c r="K1317" i="25" s="1"/>
  <c r="K1997" i="25"/>
  <c r="H963" i="1"/>
  <c r="H977" i="1"/>
  <c r="H1011" i="1"/>
  <c r="H1025" i="1"/>
  <c r="H1034" i="1"/>
  <c r="J1034" i="1" s="1"/>
  <c r="K1014" i="25" s="1"/>
  <c r="D528" i="27"/>
  <c r="D782" i="31"/>
  <c r="K1629" i="25"/>
  <c r="H1125" i="1"/>
  <c r="J1125" i="1" s="1"/>
  <c r="H1171" i="1"/>
  <c r="K1991" i="25"/>
  <c r="D448" i="27"/>
  <c r="D539" i="30"/>
  <c r="D669" i="31"/>
  <c r="K1385" i="25"/>
  <c r="K1609" i="25"/>
  <c r="D643" i="30"/>
  <c r="K1635" i="25"/>
  <c r="D799" i="31"/>
  <c r="K1675" i="25"/>
  <c r="D816" i="29"/>
  <c r="D658" i="30"/>
  <c r="D807" i="31"/>
  <c r="D818" i="29"/>
  <c r="D836" i="29"/>
  <c r="K1720" i="25"/>
  <c r="K1844" i="25"/>
  <c r="K1879" i="25"/>
  <c r="K1951" i="25"/>
  <c r="K1964" i="25"/>
  <c r="H900" i="1"/>
  <c r="H972" i="1"/>
  <c r="H1020" i="1"/>
  <c r="J1020" i="1" s="1"/>
  <c r="H1051" i="1"/>
  <c r="J1051" i="1" s="1"/>
  <c r="K1031" i="25" s="1"/>
  <c r="H1075" i="1"/>
  <c r="J1075" i="1" s="1"/>
  <c r="D767" i="31"/>
  <c r="K1593" i="25"/>
  <c r="H1099" i="1"/>
  <c r="D532" i="27"/>
  <c r="D799" i="29"/>
  <c r="D647" i="30"/>
  <c r="D789" i="31"/>
  <c r="K1647" i="25"/>
  <c r="H1159" i="1"/>
  <c r="J1159" i="1" s="1"/>
  <c r="K1139" i="25" s="1"/>
  <c r="H1216" i="1"/>
  <c r="H1252" i="1"/>
  <c r="J1252" i="1" s="1"/>
  <c r="K1232" i="25" s="1"/>
  <c r="K1894" i="25"/>
  <c r="H1288" i="1"/>
  <c r="K1945" i="25"/>
  <c r="H1324" i="1"/>
  <c r="J1324" i="1" s="1"/>
  <c r="H1360" i="1"/>
  <c r="J1360" i="1" s="1"/>
  <c r="K1340" i="25" s="1"/>
  <c r="D622" i="31"/>
  <c r="D621" i="29"/>
  <c r="D623" i="29"/>
  <c r="K1300" i="25"/>
  <c r="D626" i="29"/>
  <c r="K1305" i="25"/>
  <c r="D521" i="30"/>
  <c r="D651" i="31"/>
  <c r="K1405" i="25"/>
  <c r="D706" i="29"/>
  <c r="D577" i="30"/>
  <c r="D712" i="31"/>
  <c r="K1474" i="25"/>
  <c r="D482" i="27"/>
  <c r="D718" i="29"/>
  <c r="K1495" i="25"/>
  <c r="D745" i="31"/>
  <c r="K1545" i="25"/>
  <c r="D510" i="27"/>
  <c r="D762" i="29"/>
  <c r="K1579" i="25"/>
  <c r="D812" i="29"/>
  <c r="K1676" i="25"/>
  <c r="D817" i="31"/>
  <c r="D837" i="29"/>
  <c r="D671" i="30"/>
  <c r="D839" i="29"/>
  <c r="D673" i="30"/>
  <c r="H1181" i="1"/>
  <c r="D572" i="27"/>
  <c r="K1774" i="25"/>
  <c r="H1217" i="1"/>
  <c r="K1819" i="25"/>
  <c r="K1825" i="25"/>
  <c r="H1253" i="1"/>
  <c r="J1253" i="1" s="1"/>
  <c r="K1233" i="25" s="1"/>
  <c r="H1289" i="1"/>
  <c r="J1289" i="1" s="1"/>
  <c r="K1928" i="25"/>
  <c r="K1934" i="25"/>
  <c r="H1325" i="1"/>
  <c r="J1325" i="1" s="1"/>
  <c r="K1978" i="25"/>
  <c r="H1361" i="1"/>
  <c r="J1361" i="1" s="1"/>
  <c r="H1371" i="1"/>
  <c r="J1371" i="1" s="1"/>
  <c r="I22" i="25"/>
  <c r="I72" i="25"/>
  <c r="I78" i="25"/>
  <c r="I84" i="25"/>
  <c r="I102" i="25"/>
  <c r="I108" i="25"/>
  <c r="I114" i="25"/>
  <c r="I120" i="25"/>
  <c r="I126" i="25"/>
  <c r="I132" i="25"/>
  <c r="I175" i="25"/>
  <c r="I181" i="25"/>
  <c r="I187" i="25"/>
  <c r="I193" i="25"/>
  <c r="I345" i="25"/>
  <c r="I351" i="25"/>
  <c r="I357" i="25"/>
  <c r="I363" i="25"/>
  <c r="I382" i="25"/>
  <c r="I394" i="25"/>
  <c r="I400" i="25"/>
  <c r="I406" i="25"/>
  <c r="I412" i="25"/>
  <c r="I418" i="25"/>
  <c r="I424" i="25"/>
  <c r="I430" i="25"/>
  <c r="I436" i="25"/>
  <c r="I442" i="25"/>
  <c r="I448" i="25"/>
  <c r="I454" i="25"/>
  <c r="I460" i="25"/>
  <c r="I466" i="25"/>
  <c r="I472" i="25"/>
  <c r="I478" i="25"/>
  <c r="I484" i="25"/>
  <c r="I490" i="25"/>
  <c r="I496" i="25"/>
  <c r="I502" i="25"/>
  <c r="I508" i="25"/>
  <c r="I514" i="25"/>
  <c r="I520" i="25"/>
  <c r="I563" i="25"/>
  <c r="I569" i="25"/>
  <c r="I575" i="25"/>
  <c r="I581" i="25"/>
  <c r="I1051" i="25"/>
  <c r="I1057" i="25"/>
  <c r="I1082" i="25"/>
  <c r="I1088" i="25"/>
  <c r="I1094" i="25"/>
  <c r="I1100" i="25"/>
  <c r="I1106" i="25"/>
  <c r="I1112" i="25"/>
  <c r="I1118" i="25"/>
  <c r="I1265" i="25"/>
  <c r="I71" i="25"/>
  <c r="I77" i="25"/>
  <c r="I83" i="25"/>
  <c r="I95" i="25"/>
  <c r="I174" i="25"/>
  <c r="I180" i="25"/>
  <c r="I186" i="25"/>
  <c r="I192" i="25"/>
  <c r="I259" i="25"/>
  <c r="I344" i="25"/>
  <c r="I350" i="25"/>
  <c r="I356" i="25"/>
  <c r="I362" i="25"/>
  <c r="I387" i="25"/>
  <c r="I393" i="25"/>
  <c r="I399" i="25"/>
  <c r="I405" i="25"/>
  <c r="I411" i="25"/>
  <c r="I417" i="25"/>
  <c r="I423" i="25"/>
  <c r="I429" i="25"/>
  <c r="I435" i="25"/>
  <c r="I441" i="25"/>
  <c r="I447" i="25"/>
  <c r="I453" i="25"/>
  <c r="I459" i="25"/>
  <c r="I465" i="25"/>
  <c r="I471" i="25"/>
  <c r="I477" i="25"/>
  <c r="I483" i="25"/>
  <c r="I489" i="25"/>
  <c r="I495" i="25"/>
  <c r="I501" i="25"/>
  <c r="I507" i="25"/>
  <c r="I513" i="25"/>
  <c r="I519" i="25"/>
  <c r="I790" i="25"/>
  <c r="I863" i="25"/>
  <c r="I869" i="25"/>
  <c r="I900" i="25"/>
  <c r="I906" i="25"/>
  <c r="I912" i="25"/>
  <c r="I918" i="25"/>
  <c r="I924" i="25"/>
  <c r="I930" i="25"/>
  <c r="I936" i="25"/>
  <c r="I942" i="25"/>
  <c r="I948" i="25"/>
  <c r="I954" i="25"/>
  <c r="I960" i="25"/>
  <c r="I966" i="25"/>
  <c r="I972" i="25"/>
  <c r="I978" i="25"/>
  <c r="I984" i="25"/>
  <c r="I990" i="25"/>
  <c r="I996" i="25"/>
  <c r="I1002" i="25"/>
  <c r="I1008" i="25"/>
  <c r="I1014" i="25"/>
  <c r="I1020" i="25"/>
  <c r="I1026" i="25"/>
  <c r="I1032" i="25"/>
  <c r="I1038" i="25"/>
  <c r="I1044" i="25"/>
  <c r="I1063" i="25"/>
  <c r="I1069" i="25"/>
  <c r="I1075" i="25"/>
  <c r="I1124" i="25"/>
  <c r="I1130" i="25"/>
  <c r="I94" i="25"/>
  <c r="I106" i="25"/>
  <c r="I112" i="25"/>
  <c r="I118" i="25"/>
  <c r="I124" i="25"/>
  <c r="I130" i="25"/>
  <c r="I173" i="25"/>
  <c r="I179" i="25"/>
  <c r="I185" i="25"/>
  <c r="I191" i="25"/>
  <c r="I258" i="25"/>
  <c r="I343" i="25"/>
  <c r="I349" i="25"/>
  <c r="I542" i="25"/>
  <c r="I548" i="25"/>
  <c r="I554" i="25"/>
  <c r="I795" i="25"/>
  <c r="I801" i="25"/>
  <c r="I807" i="25"/>
  <c r="I813" i="25"/>
  <c r="I819" i="25"/>
  <c r="I825" i="25"/>
  <c r="I831" i="25"/>
  <c r="I837" i="25"/>
  <c r="I843" i="25"/>
  <c r="I849" i="25"/>
  <c r="I855" i="25"/>
  <c r="I874" i="25"/>
  <c r="I880" i="25"/>
  <c r="I886" i="25"/>
  <c r="I892" i="25"/>
  <c r="I898" i="25"/>
  <c r="I1049" i="25"/>
  <c r="I100" i="25"/>
  <c r="I390" i="25"/>
  <c r="I396" i="25"/>
  <c r="I597" i="25"/>
  <c r="I8" i="25"/>
  <c r="I14" i="25"/>
  <c r="I21" i="25"/>
  <c r="I25" i="25"/>
  <c r="I31" i="25"/>
  <c r="I37" i="25"/>
  <c r="I43" i="25"/>
  <c r="I49" i="25"/>
  <c r="I55" i="25"/>
  <c r="I61" i="25"/>
  <c r="I67" i="25"/>
  <c r="I158" i="25"/>
  <c r="I164" i="25"/>
  <c r="I170" i="25"/>
  <c r="I201" i="25"/>
  <c r="I207" i="25"/>
  <c r="I213" i="25"/>
  <c r="I219" i="25"/>
  <c r="I225" i="25"/>
  <c r="I231" i="25"/>
  <c r="I237" i="25"/>
  <c r="I243" i="25"/>
  <c r="I310" i="25"/>
  <c r="I316" i="25"/>
  <c r="I322" i="25"/>
  <c r="I328" i="25"/>
  <c r="I334" i="25"/>
  <c r="I340" i="25"/>
  <c r="I371" i="25"/>
  <c r="I377" i="25"/>
  <c r="I528" i="25"/>
  <c r="I534" i="25"/>
  <c r="I546" i="25"/>
  <c r="I552" i="25"/>
  <c r="I103" i="25"/>
  <c r="I109" i="25"/>
  <c r="I115" i="25"/>
  <c r="I121" i="25"/>
  <c r="I127" i="25"/>
  <c r="I133" i="25"/>
  <c r="I346" i="25"/>
  <c r="I352" i="25"/>
  <c r="I358" i="25"/>
  <c r="I364" i="25"/>
  <c r="I383" i="25"/>
  <c r="I467" i="25"/>
  <c r="I473" i="25"/>
  <c r="I479" i="25"/>
  <c r="I485" i="25"/>
  <c r="I491" i="25"/>
  <c r="I497" i="25"/>
  <c r="I503" i="25"/>
  <c r="I509" i="25"/>
  <c r="I515" i="25"/>
  <c r="I521" i="25"/>
  <c r="I564" i="25"/>
  <c r="I570" i="25"/>
  <c r="I576" i="25"/>
  <c r="I582" i="25"/>
  <c r="I600" i="25"/>
  <c r="I606" i="25"/>
  <c r="I612" i="25"/>
  <c r="I618" i="25"/>
  <c r="I624" i="25"/>
  <c r="I630" i="25"/>
  <c r="I636" i="25"/>
  <c r="I642" i="25"/>
  <c r="I648" i="25"/>
  <c r="I654" i="25"/>
  <c r="I786" i="25"/>
  <c r="I865" i="25"/>
  <c r="I871" i="25"/>
  <c r="I902" i="25"/>
  <c r="I908" i="25"/>
  <c r="I914" i="25"/>
  <c r="I920" i="25"/>
  <c r="I926" i="25"/>
  <c r="I932" i="25"/>
  <c r="I938" i="25"/>
  <c r="I944" i="25"/>
  <c r="I950" i="25"/>
  <c r="I956" i="25"/>
  <c r="I962" i="25"/>
  <c r="I968" i="25"/>
  <c r="I974" i="25"/>
  <c r="I980" i="25"/>
  <c r="I986" i="25"/>
  <c r="I992" i="25"/>
  <c r="I998" i="25"/>
  <c r="I1004" i="25"/>
  <c r="I1010" i="25"/>
  <c r="I1016" i="25"/>
  <c r="I1022" i="25"/>
  <c r="I1307" i="25"/>
  <c r="I1313" i="25"/>
  <c r="I1319" i="25"/>
  <c r="I1325" i="25"/>
  <c r="I1331" i="25"/>
  <c r="I1337" i="25"/>
  <c r="I1343" i="25"/>
  <c r="I1362" i="25"/>
  <c r="I1368" i="25"/>
  <c r="I1374" i="25"/>
  <c r="I1380" i="25"/>
  <c r="I1386" i="25"/>
  <c r="I1392" i="25"/>
  <c r="I1599" i="25"/>
  <c r="I1267" i="25"/>
  <c r="I1273" i="25"/>
  <c r="I1279" i="25"/>
  <c r="I1346" i="25"/>
  <c r="I1352" i="25"/>
  <c r="I1395" i="25"/>
  <c r="I1401" i="25"/>
  <c r="I1407" i="25"/>
  <c r="I1413" i="25"/>
  <c r="I1419" i="25"/>
  <c r="I1425" i="25"/>
  <c r="I1431" i="25"/>
  <c r="I1437" i="25"/>
  <c r="I1443" i="25"/>
  <c r="I1449" i="25"/>
  <c r="I1486" i="25"/>
  <c r="I1492" i="25"/>
  <c r="I1498" i="25"/>
  <c r="I1504" i="25"/>
  <c r="I1510" i="25"/>
  <c r="I1516" i="25"/>
  <c r="I1522" i="25"/>
  <c r="I1528" i="25"/>
  <c r="I1534" i="25"/>
  <c r="I1841" i="25"/>
  <c r="I1847" i="25"/>
  <c r="I1865" i="25"/>
  <c r="I1871" i="25"/>
  <c r="I1890" i="25"/>
  <c r="I1896" i="25"/>
  <c r="I1776" i="25"/>
  <c r="I1962" i="25"/>
  <c r="I1968" i="25"/>
  <c r="I1108" i="25"/>
  <c r="I1114" i="25"/>
  <c r="I1120" i="25"/>
  <c r="I1169" i="25"/>
  <c r="I1175" i="25"/>
  <c r="I1181" i="25"/>
  <c r="I1187" i="25"/>
  <c r="I1193" i="25"/>
  <c r="I1199" i="25"/>
  <c r="I1205" i="25"/>
  <c r="I1211" i="25"/>
  <c r="I1254" i="25"/>
  <c r="I1260" i="25"/>
  <c r="I1266" i="25"/>
  <c r="I1272" i="25"/>
  <c r="I1278" i="25"/>
  <c r="I1351" i="25"/>
  <c r="I1357" i="25"/>
  <c r="I1517" i="25"/>
  <c r="I1539" i="25"/>
  <c r="I1545" i="25"/>
  <c r="I1551" i="25"/>
  <c r="I1557" i="25"/>
  <c r="I1563" i="25"/>
  <c r="I1569" i="25"/>
  <c r="I1575" i="25"/>
  <c r="I1581" i="25"/>
  <c r="I1587" i="25"/>
  <c r="I1593" i="25"/>
  <c r="I1605" i="25"/>
  <c r="I1611" i="25"/>
  <c r="I1617" i="25"/>
  <c r="I1623" i="25"/>
  <c r="I1629" i="25"/>
  <c r="I1635" i="25"/>
  <c r="I1641" i="25"/>
  <c r="I1647" i="25"/>
  <c r="I1653" i="25"/>
  <c r="I1659" i="25"/>
  <c r="I1683" i="25"/>
  <c r="I1840" i="25"/>
  <c r="I1846" i="25"/>
  <c r="I1852" i="25"/>
  <c r="I1858" i="25"/>
  <c r="I1864" i="25"/>
  <c r="I1870" i="25"/>
  <c r="I1889" i="25"/>
  <c r="I1895" i="25"/>
  <c r="I1901" i="25"/>
  <c r="I1907" i="25"/>
  <c r="I1913" i="25"/>
  <c r="I1919" i="25"/>
  <c r="I1931" i="25"/>
  <c r="I1937" i="25"/>
  <c r="I1943" i="25"/>
  <c r="I2010" i="25"/>
  <c r="I2016" i="25"/>
  <c r="I1979" i="25"/>
  <c r="I1107" i="25"/>
  <c r="I1113" i="25"/>
  <c r="I1119" i="25"/>
  <c r="I1168" i="25"/>
  <c r="I1174" i="25"/>
  <c r="I1180" i="25"/>
  <c r="I1186" i="25"/>
  <c r="I1192" i="25"/>
  <c r="I1198" i="25"/>
  <c r="I1204" i="25"/>
  <c r="I1210" i="25"/>
  <c r="I1271" i="25"/>
  <c r="I1277" i="25"/>
  <c r="I1283" i="25"/>
  <c r="I1399" i="25"/>
  <c r="I1405" i="25"/>
  <c r="I1411" i="25"/>
  <c r="I1417" i="25"/>
  <c r="I1423" i="25"/>
  <c r="I1429" i="25"/>
  <c r="I1435" i="25"/>
  <c r="I1441" i="25"/>
  <c r="I1447" i="25"/>
  <c r="I1453" i="25"/>
  <c r="I1484" i="25"/>
  <c r="I1490" i="25"/>
  <c r="I1496" i="25"/>
  <c r="I1502" i="25"/>
  <c r="I1508" i="25"/>
  <c r="I1514" i="25"/>
  <c r="I1520" i="25"/>
  <c r="I1526" i="25"/>
  <c r="I1532" i="25"/>
  <c r="I1538" i="25"/>
  <c r="I1544" i="25"/>
  <c r="I1550" i="25"/>
  <c r="I1556" i="25"/>
  <c r="I1562" i="25"/>
  <c r="I1568" i="25"/>
  <c r="I1574" i="25"/>
  <c r="I1580" i="25"/>
  <c r="I1586" i="25"/>
  <c r="I1592" i="25"/>
  <c r="I1598" i="25"/>
  <c r="I1604" i="25"/>
  <c r="I1610" i="25"/>
  <c r="I1616" i="25"/>
  <c r="I1622" i="25"/>
  <c r="I1628" i="25"/>
  <c r="I1634" i="25"/>
  <c r="I1640" i="25"/>
  <c r="I1646" i="25"/>
  <c r="I1652" i="25"/>
  <c r="I1658" i="25"/>
  <c r="I1664" i="25"/>
  <c r="I1670" i="25"/>
  <c r="I1676" i="25"/>
  <c r="I1682" i="25"/>
  <c r="I1869" i="25"/>
  <c r="I1459" i="25"/>
  <c r="I1465" i="25"/>
  <c r="I1471" i="25"/>
  <c r="I1477" i="25"/>
  <c r="I1688" i="25"/>
  <c r="I1700" i="25"/>
  <c r="I1706" i="25"/>
  <c r="I1712" i="25"/>
  <c r="I1718" i="25"/>
  <c r="I1724" i="25"/>
  <c r="I1730" i="25"/>
  <c r="I1736" i="25"/>
  <c r="I1742" i="25"/>
  <c r="I1778" i="25"/>
  <c r="I1784" i="25"/>
  <c r="I1790" i="25"/>
  <c r="I1796" i="25"/>
  <c r="I1802" i="25"/>
  <c r="I1808" i="25"/>
  <c r="I1814" i="25"/>
  <c r="I1820" i="25"/>
  <c r="I1826" i="25"/>
  <c r="I1832" i="25"/>
  <c r="I1893" i="25"/>
  <c r="I1899" i="25"/>
  <c r="I1905" i="25"/>
  <c r="I1911" i="25"/>
  <c r="I1917" i="25"/>
  <c r="I1923" i="25"/>
  <c r="I1925" i="25"/>
  <c r="I1687" i="25"/>
  <c r="I1693" i="25"/>
  <c r="I1735" i="25"/>
  <c r="I1741" i="25"/>
  <c r="I1973" i="25"/>
  <c r="I1843" i="25"/>
  <c r="I1849" i="25"/>
  <c r="I1855" i="25"/>
  <c r="I1861" i="25"/>
  <c r="I1863" i="25"/>
  <c r="I1892" i="25"/>
  <c r="I355" i="25"/>
  <c r="I361" i="25"/>
  <c r="I367" i="25"/>
  <c r="I386" i="25"/>
  <c r="I388" i="25"/>
  <c r="I591" i="25"/>
  <c r="I603" i="25"/>
  <c r="I609" i="25"/>
  <c r="I615" i="25"/>
  <c r="I621" i="25"/>
  <c r="I627" i="25"/>
  <c r="I633" i="25"/>
  <c r="I639" i="25"/>
  <c r="I645" i="25"/>
  <c r="I651" i="25"/>
  <c r="I657" i="25"/>
  <c r="I663" i="25"/>
  <c r="I669" i="25"/>
  <c r="I675" i="25"/>
  <c r="I681" i="25"/>
  <c r="I687" i="25"/>
  <c r="I693" i="25"/>
  <c r="I699" i="25"/>
  <c r="I705" i="25"/>
  <c r="I711" i="25"/>
  <c r="I717" i="25"/>
  <c r="I723" i="25"/>
  <c r="I729" i="25"/>
  <c r="I735" i="25"/>
  <c r="I741" i="25"/>
  <c r="I747" i="25"/>
  <c r="I753" i="25"/>
  <c r="I759" i="25"/>
  <c r="I765" i="25"/>
  <c r="I771" i="25"/>
  <c r="I777" i="25"/>
  <c r="I783" i="25"/>
  <c r="I789" i="25"/>
  <c r="I862" i="25"/>
  <c r="I868" i="25"/>
  <c r="I905" i="25"/>
  <c r="I911" i="25"/>
  <c r="I917" i="25"/>
  <c r="I923" i="25"/>
  <c r="I929" i="25"/>
  <c r="I935" i="25"/>
  <c r="I941" i="25"/>
  <c r="I947" i="25"/>
  <c r="I953" i="25"/>
  <c r="I959" i="25"/>
  <c r="I965" i="25"/>
  <c r="I971" i="25"/>
  <c r="I977" i="25"/>
  <c r="I983" i="25"/>
  <c r="I989" i="25"/>
  <c r="I995" i="25"/>
  <c r="I1001" i="25"/>
  <c r="I1007" i="25"/>
  <c r="I1013" i="25"/>
  <c r="I1019" i="25"/>
  <c r="I1025" i="25"/>
  <c r="I1031" i="25"/>
  <c r="I1037" i="25"/>
  <c r="I1135" i="25"/>
  <c r="I1141" i="25"/>
  <c r="I1147" i="25"/>
  <c r="I1153" i="25"/>
  <c r="I1159" i="25"/>
  <c r="I1214" i="25"/>
  <c r="I1220" i="25"/>
  <c r="I1289" i="25"/>
  <c r="I1293" i="25"/>
  <c r="I1299" i="25"/>
  <c r="I1686" i="25"/>
  <c r="I1692" i="25"/>
  <c r="I1694" i="25"/>
  <c r="I1879" i="25"/>
  <c r="I1964" i="25"/>
  <c r="I1970" i="25"/>
  <c r="I1976" i="25"/>
  <c r="I1982" i="25"/>
  <c r="I1988" i="25"/>
  <c r="I1994" i="25"/>
  <c r="I2000" i="25"/>
  <c r="I1481" i="25"/>
  <c r="I1487" i="25"/>
  <c r="I1493" i="25"/>
  <c r="I1499" i="25"/>
  <c r="I1505" i="25"/>
  <c r="I1511" i="25"/>
  <c r="I1523" i="25"/>
  <c r="I1529" i="25"/>
  <c r="I1535" i="25"/>
  <c r="I1601" i="25"/>
  <c r="I1607" i="25"/>
  <c r="I1613" i="25"/>
  <c r="I1619" i="25"/>
  <c r="I1625" i="25"/>
  <c r="I1631" i="25"/>
  <c r="I1637" i="25"/>
  <c r="I1643" i="25"/>
  <c r="I1649" i="25"/>
  <c r="I1655" i="25"/>
  <c r="I1661" i="25"/>
  <c r="I1667" i="25"/>
  <c r="I1673" i="25"/>
  <c r="I1679" i="25"/>
  <c r="I1842" i="25"/>
  <c r="I1848" i="25"/>
  <c r="I1854" i="25"/>
  <c r="I1860" i="25"/>
  <c r="I1927" i="25"/>
  <c r="I1933" i="25"/>
  <c r="I1939" i="25"/>
  <c r="I1945" i="25"/>
  <c r="I1951" i="25"/>
  <c r="I1957" i="25"/>
  <c r="I2006" i="25"/>
  <c r="I2012" i="25"/>
  <c r="I2018" i="25"/>
  <c r="I2020" i="25"/>
  <c r="I70" i="25"/>
  <c r="I76" i="25"/>
  <c r="I82" i="25"/>
  <c r="I88" i="25"/>
  <c r="I101" i="25"/>
  <c r="I107" i="25"/>
  <c r="I113" i="25"/>
  <c r="I119" i="25"/>
  <c r="I125" i="25"/>
  <c r="I131" i="25"/>
  <c r="I156" i="25"/>
  <c r="I162" i="25"/>
  <c r="I168" i="25"/>
  <c r="I199" i="25"/>
  <c r="I205" i="25"/>
  <c r="I211" i="25"/>
  <c r="I217" i="25"/>
  <c r="I223" i="25"/>
  <c r="I229" i="25"/>
  <c r="I235" i="25"/>
  <c r="I241" i="25"/>
  <c r="I309" i="25"/>
  <c r="I315" i="25"/>
  <c r="I321" i="25"/>
  <c r="I327" i="25"/>
  <c r="I333" i="25"/>
  <c r="I339" i="25"/>
  <c r="I370" i="25"/>
  <c r="I376" i="25"/>
  <c r="I389" i="25"/>
  <c r="I395" i="25"/>
  <c r="I401" i="25"/>
  <c r="I407" i="25"/>
  <c r="I413" i="25"/>
  <c r="I419" i="25"/>
  <c r="I425" i="25"/>
  <c r="I431" i="25"/>
  <c r="I437" i="25"/>
  <c r="I443" i="25"/>
  <c r="I449" i="25"/>
  <c r="I455" i="25"/>
  <c r="I461" i="25"/>
  <c r="I1746" i="25"/>
  <c r="I1752" i="25"/>
  <c r="I1758" i="25"/>
  <c r="I1764" i="25"/>
  <c r="I1770" i="25"/>
  <c r="I3" i="25"/>
  <c r="I73" i="25"/>
  <c r="I79" i="25"/>
  <c r="I85" i="25"/>
  <c r="I104" i="25"/>
  <c r="I110" i="25"/>
  <c r="I116" i="25"/>
  <c r="I122" i="25"/>
  <c r="I128" i="25"/>
  <c r="I134" i="25"/>
  <c r="I153" i="25"/>
  <c r="I159" i="25"/>
  <c r="I165" i="25"/>
  <c r="I171" i="25"/>
  <c r="I202" i="25"/>
  <c r="I208" i="25"/>
  <c r="I214" i="25"/>
  <c r="I220" i="25"/>
  <c r="I226" i="25"/>
  <c r="I232" i="25"/>
  <c r="I238" i="25"/>
  <c r="I306" i="25"/>
  <c r="I312" i="25"/>
  <c r="I318" i="25"/>
  <c r="I324" i="25"/>
  <c r="I330" i="25"/>
  <c r="I336" i="25"/>
  <c r="I373" i="25"/>
  <c r="I379" i="25"/>
  <c r="I392" i="25"/>
  <c r="I398" i="25"/>
  <c r="I404" i="25"/>
  <c r="I410" i="25"/>
  <c r="I416" i="25"/>
  <c r="I422" i="25"/>
  <c r="I428" i="25"/>
  <c r="I434" i="25"/>
  <c r="I440" i="25"/>
  <c r="I446" i="25"/>
  <c r="I452" i="25"/>
  <c r="I458" i="25"/>
  <c r="I464" i="25"/>
  <c r="I531" i="25"/>
  <c r="I544" i="25"/>
  <c r="I550" i="25"/>
  <c r="I556" i="25"/>
  <c r="I587" i="25"/>
  <c r="I593" i="25"/>
  <c r="I798" i="25"/>
  <c r="I804" i="25"/>
  <c r="I810" i="25"/>
  <c r="I816" i="25"/>
  <c r="I822" i="25"/>
  <c r="I828" i="25"/>
  <c r="I834" i="25"/>
  <c r="I840" i="25"/>
  <c r="I846" i="25"/>
  <c r="I852" i="25"/>
  <c r="I858" i="25"/>
  <c r="I877" i="25"/>
  <c r="I883" i="25"/>
  <c r="I889" i="25"/>
  <c r="I895" i="25"/>
  <c r="I1046" i="25"/>
  <c r="I1052" i="25"/>
  <c r="I1058" i="25"/>
  <c r="I1083" i="25"/>
  <c r="I1089" i="25"/>
  <c r="I1095" i="25"/>
  <c r="I1101" i="25"/>
  <c r="I7" i="25"/>
  <c r="I13" i="25"/>
  <c r="I30" i="25"/>
  <c r="I36" i="25"/>
  <c r="I42" i="25"/>
  <c r="I48" i="25"/>
  <c r="I54" i="25"/>
  <c r="I60" i="25"/>
  <c r="I66" i="25"/>
  <c r="I91" i="25"/>
  <c r="I97" i="25"/>
  <c r="I140" i="25"/>
  <c r="I146" i="25"/>
  <c r="I177" i="25"/>
  <c r="I183" i="25"/>
  <c r="I189" i="25"/>
  <c r="I195" i="25"/>
  <c r="I250" i="25"/>
  <c r="I256" i="25"/>
  <c r="I263" i="25"/>
  <c r="I269" i="25"/>
  <c r="I275" i="25"/>
  <c r="I281" i="25"/>
  <c r="I287" i="25"/>
  <c r="I293" i="25"/>
  <c r="I299" i="25"/>
  <c r="I342" i="25"/>
  <c r="I348" i="25"/>
  <c r="I354" i="25"/>
  <c r="I360" i="25"/>
  <c r="I366" i="25"/>
  <c r="I385" i="25"/>
  <c r="I470" i="25"/>
  <c r="I476" i="25"/>
  <c r="I482" i="25"/>
  <c r="I488" i="25"/>
  <c r="I494" i="25"/>
  <c r="I500" i="25"/>
  <c r="I506" i="25"/>
  <c r="I512" i="25"/>
  <c r="I518" i="25"/>
  <c r="I524" i="25"/>
  <c r="I562" i="25"/>
  <c r="I568" i="25"/>
  <c r="I574" i="25"/>
  <c r="I580" i="25"/>
  <c r="I599" i="25"/>
  <c r="I605" i="25"/>
  <c r="I611" i="25"/>
  <c r="I617" i="25"/>
  <c r="I623" i="25"/>
  <c r="I629" i="25"/>
  <c r="I635" i="25"/>
  <c r="I641" i="25"/>
  <c r="I647" i="25"/>
  <c r="I653" i="25"/>
  <c r="I659" i="25"/>
  <c r="I665" i="25"/>
  <c r="I671" i="25"/>
  <c r="I677" i="25"/>
  <c r="I683" i="25"/>
  <c r="I689" i="25"/>
  <c r="I695" i="25"/>
  <c r="I701" i="25"/>
  <c r="I707" i="25"/>
  <c r="I713" i="25"/>
  <c r="I719" i="25"/>
  <c r="I725" i="25"/>
  <c r="I731" i="25"/>
  <c r="I737" i="25"/>
  <c r="I743" i="25"/>
  <c r="I749" i="25"/>
  <c r="I755" i="25"/>
  <c r="I761" i="25"/>
  <c r="I767" i="25"/>
  <c r="I773" i="25"/>
  <c r="I779" i="25"/>
  <c r="I785" i="25"/>
  <c r="I791" i="25"/>
  <c r="I864" i="25"/>
  <c r="I870" i="25"/>
  <c r="I901" i="25"/>
  <c r="I907" i="25"/>
  <c r="I913" i="25"/>
  <c r="I919" i="25"/>
  <c r="I925" i="25"/>
  <c r="I931" i="25"/>
  <c r="I937" i="25"/>
  <c r="I943" i="25"/>
  <c r="I949" i="25"/>
  <c r="I955" i="25"/>
  <c r="I961" i="25"/>
  <c r="I967" i="25"/>
  <c r="I973" i="25"/>
  <c r="I979" i="25"/>
  <c r="I985" i="25"/>
  <c r="I991" i="25"/>
  <c r="I997" i="25"/>
  <c r="I1003" i="25"/>
  <c r="I1009" i="25"/>
  <c r="I1015" i="25"/>
  <c r="I1021" i="25"/>
  <c r="I1027" i="25"/>
  <c r="I1033" i="25"/>
  <c r="I1039" i="25"/>
  <c r="I1137" i="25"/>
  <c r="I1143" i="25"/>
  <c r="I1149" i="25"/>
  <c r="I1155" i="25"/>
  <c r="I1161" i="25"/>
  <c r="I1216" i="25"/>
  <c r="I1222" i="25"/>
  <c r="I1253" i="25"/>
  <c r="I1259" i="25"/>
  <c r="I335" i="25"/>
  <c r="I403" i="25"/>
  <c r="I409" i="25"/>
  <c r="I415" i="25"/>
  <c r="I421" i="25"/>
  <c r="I427" i="25"/>
  <c r="I433" i="25"/>
  <c r="I439" i="25"/>
  <c r="I445" i="25"/>
  <c r="I451" i="25"/>
  <c r="I457" i="25"/>
  <c r="I463" i="25"/>
  <c r="I530" i="25"/>
  <c r="I536" i="25"/>
  <c r="I543" i="25"/>
  <c r="I549" i="25"/>
  <c r="I555" i="25"/>
  <c r="I592" i="25"/>
  <c r="I797" i="25"/>
  <c r="I803" i="25"/>
  <c r="I809" i="25"/>
  <c r="I815" i="25"/>
  <c r="I821" i="25"/>
  <c r="I827" i="25"/>
  <c r="I833" i="25"/>
  <c r="I839" i="25"/>
  <c r="I845" i="25"/>
  <c r="I851" i="25"/>
  <c r="I857" i="25"/>
  <c r="I876" i="25"/>
  <c r="I882" i="25"/>
  <c r="I888" i="25"/>
  <c r="I894" i="25"/>
  <c r="I6" i="25"/>
  <c r="I12" i="25"/>
  <c r="I18" i="25"/>
  <c r="I29" i="25"/>
  <c r="I35" i="25"/>
  <c r="I41" i="25"/>
  <c r="I47" i="25"/>
  <c r="I53" i="25"/>
  <c r="I59" i="25"/>
  <c r="I65" i="25"/>
  <c r="I90" i="25"/>
  <c r="I96" i="25"/>
  <c r="I139" i="25"/>
  <c r="I145" i="25"/>
  <c r="I151" i="25"/>
  <c r="I176" i="25"/>
  <c r="I182" i="25"/>
  <c r="I188" i="25"/>
  <c r="I194" i="25"/>
  <c r="I249" i="25"/>
  <c r="I255" i="25"/>
  <c r="I262" i="25"/>
  <c r="I268" i="25"/>
  <c r="I274" i="25"/>
  <c r="I280" i="25"/>
  <c r="I286" i="25"/>
  <c r="I292" i="25"/>
  <c r="I298" i="25"/>
  <c r="I347" i="25"/>
  <c r="I353" i="25"/>
  <c r="I359" i="25"/>
  <c r="I365" i="25"/>
  <c r="I384" i="25"/>
  <c r="I469" i="25"/>
  <c r="I475" i="25"/>
  <c r="I481" i="25"/>
  <c r="I487" i="25"/>
  <c r="I493" i="25"/>
  <c r="I499" i="25"/>
  <c r="I505" i="25"/>
  <c r="I511" i="25"/>
  <c r="I517" i="25"/>
  <c r="I523" i="25"/>
  <c r="I561" i="25"/>
  <c r="I567" i="25"/>
  <c r="I573" i="25"/>
  <c r="I579" i="25"/>
  <c r="I585" i="25"/>
  <c r="I598" i="25"/>
  <c r="I604" i="25"/>
  <c r="I610" i="25"/>
  <c r="I616" i="25"/>
  <c r="I622" i="25"/>
  <c r="I628" i="25"/>
  <c r="I634" i="25"/>
  <c r="I640" i="25"/>
  <c r="I646" i="25"/>
  <c r="I652" i="25"/>
  <c r="I658" i="25"/>
  <c r="I664" i="25"/>
  <c r="I670" i="25"/>
  <c r="I676" i="25"/>
  <c r="I682" i="25"/>
  <c r="I688" i="25"/>
  <c r="I694" i="25"/>
  <c r="I700" i="25"/>
  <c r="I706" i="25"/>
  <c r="I712" i="25"/>
  <c r="I718" i="25"/>
  <c r="I724" i="25"/>
  <c r="I730" i="25"/>
  <c r="I736" i="25"/>
  <c r="I742" i="25"/>
  <c r="I748" i="25"/>
  <c r="I754" i="25"/>
  <c r="I760" i="25"/>
  <c r="I766" i="25"/>
  <c r="I772" i="25"/>
  <c r="I778" i="25"/>
  <c r="I1697" i="25"/>
  <c r="I1703" i="25"/>
  <c r="I1709" i="25"/>
  <c r="I1715" i="25"/>
  <c r="I1721" i="25"/>
  <c r="I1727" i="25"/>
  <c r="I788" i="25"/>
  <c r="I867" i="25"/>
  <c r="I904" i="25"/>
  <c r="I910" i="25"/>
  <c r="I916" i="25"/>
  <c r="I922" i="25"/>
  <c r="I928" i="25"/>
  <c r="I934" i="25"/>
  <c r="I940" i="25"/>
  <c r="I946" i="25"/>
  <c r="I952" i="25"/>
  <c r="I958" i="25"/>
  <c r="I964" i="25"/>
  <c r="I970" i="25"/>
  <c r="I976" i="25"/>
  <c r="I982" i="25"/>
  <c r="I988" i="25"/>
  <c r="I994" i="25"/>
  <c r="I1000" i="25"/>
  <c r="I1006" i="25"/>
  <c r="I1012" i="25"/>
  <c r="I1018" i="25"/>
  <c r="I1024" i="25"/>
  <c r="I1030" i="25"/>
  <c r="I1036" i="25"/>
  <c r="I1042" i="25"/>
  <c r="I1067" i="25"/>
  <c r="I1073" i="25"/>
  <c r="I1110" i="25"/>
  <c r="I1116" i="25"/>
  <c r="I1171" i="25"/>
  <c r="I1177" i="25"/>
  <c r="I1183" i="25"/>
  <c r="I1189" i="25"/>
  <c r="I1195" i="25"/>
  <c r="I1201" i="25"/>
  <c r="I1207" i="25"/>
  <c r="I1226" i="25"/>
  <c r="I1232" i="25"/>
  <c r="I1238" i="25"/>
  <c r="I1244" i="25"/>
  <c r="I1269" i="25"/>
  <c r="I1275" i="25"/>
  <c r="I1281" i="25"/>
  <c r="I1294" i="25"/>
  <c r="I1300" i="25"/>
  <c r="I1306" i="25"/>
  <c r="I1312" i="25"/>
  <c r="I1318" i="25"/>
  <c r="I1324" i="25"/>
  <c r="I1330" i="25"/>
  <c r="I1336" i="25"/>
  <c r="I1342" i="25"/>
  <c r="I1361" i="25"/>
  <c r="I1367" i="25"/>
  <c r="I1603" i="25"/>
  <c r="I1609" i="25"/>
  <c r="I1615" i="25"/>
  <c r="I1621" i="25"/>
  <c r="I1627" i="25"/>
  <c r="I1633" i="25"/>
  <c r="I1639" i="25"/>
  <c r="I1645" i="25"/>
  <c r="I1651" i="25"/>
  <c r="I1657" i="25"/>
  <c r="I1663" i="25"/>
  <c r="I1669" i="25"/>
  <c r="I1675" i="25"/>
  <c r="I1748" i="25"/>
  <c r="I1754" i="25"/>
  <c r="I1760" i="25"/>
  <c r="I1766" i="25"/>
  <c r="I1772" i="25"/>
  <c r="I1839" i="25"/>
  <c r="I1845" i="25"/>
  <c r="I1851" i="25"/>
  <c r="I1857" i="25"/>
  <c r="I655" i="25"/>
  <c r="I661" i="25"/>
  <c r="I667" i="25"/>
  <c r="I673" i="25"/>
  <c r="I679" i="25"/>
  <c r="I685" i="25"/>
  <c r="I691" i="25"/>
  <c r="I697" i="25"/>
  <c r="I703" i="25"/>
  <c r="I709" i="25"/>
  <c r="I715" i="25"/>
  <c r="I721" i="25"/>
  <c r="I727" i="25"/>
  <c r="I733" i="25"/>
  <c r="I739" i="25"/>
  <c r="I745" i="25"/>
  <c r="I751" i="25"/>
  <c r="I757" i="25"/>
  <c r="I763" i="25"/>
  <c r="I769" i="25"/>
  <c r="I775" i="25"/>
  <c r="I781" i="25"/>
  <c r="I794" i="25"/>
  <c r="I800" i="25"/>
  <c r="I806" i="25"/>
  <c r="I812" i="25"/>
  <c r="I818" i="25"/>
  <c r="I824" i="25"/>
  <c r="I830" i="25"/>
  <c r="I836" i="25"/>
  <c r="I842" i="25"/>
  <c r="I848" i="25"/>
  <c r="I854" i="25"/>
  <c r="I860" i="25"/>
  <c r="I873" i="25"/>
  <c r="I879" i="25"/>
  <c r="I885" i="25"/>
  <c r="I891" i="25"/>
  <c r="I897" i="25"/>
  <c r="I1048" i="25"/>
  <c r="I1054" i="25"/>
  <c r="I1060" i="25"/>
  <c r="I1079" i="25"/>
  <c r="I1085" i="25"/>
  <c r="I1091" i="25"/>
  <c r="I1097" i="25"/>
  <c r="I1103" i="25"/>
  <c r="I1122" i="25"/>
  <c r="I1128" i="25"/>
  <c r="I1134" i="25"/>
  <c r="I1140" i="25"/>
  <c r="I1146" i="25"/>
  <c r="I1152" i="25"/>
  <c r="I1158" i="25"/>
  <c r="I1164" i="25"/>
  <c r="I1213" i="25"/>
  <c r="I1219" i="25"/>
  <c r="I1256" i="25"/>
  <c r="I1262" i="25"/>
  <c r="I1287" i="25"/>
  <c r="I1397" i="25"/>
  <c r="I1403" i="25"/>
  <c r="I1409" i="25"/>
  <c r="I1415" i="25"/>
  <c r="I1421" i="25"/>
  <c r="I1427" i="25"/>
  <c r="I1433" i="25"/>
  <c r="I1439" i="25"/>
  <c r="I1445" i="25"/>
  <c r="I1451" i="25"/>
  <c r="I1482" i="25"/>
  <c r="I1488" i="25"/>
  <c r="I1494" i="25"/>
  <c r="I1500" i="25"/>
  <c r="I1506" i="25"/>
  <c r="I1512" i="25"/>
  <c r="I1518" i="25"/>
  <c r="I1524" i="25"/>
  <c r="I1530" i="25"/>
  <c r="I1699" i="25"/>
  <c r="I1705" i="25"/>
  <c r="I1711" i="25"/>
  <c r="I1717" i="25"/>
  <c r="I1723" i="25"/>
  <c r="I1729" i="25"/>
  <c r="I526" i="25"/>
  <c r="I532" i="25"/>
  <c r="I545" i="25"/>
  <c r="I551" i="25"/>
  <c r="I557" i="25"/>
  <c r="I588" i="25"/>
  <c r="I594" i="25"/>
  <c r="I787" i="25"/>
  <c r="I866" i="25"/>
  <c r="I903" i="25"/>
  <c r="I909" i="25"/>
  <c r="I915" i="25"/>
  <c r="I921" i="25"/>
  <c r="I927" i="25"/>
  <c r="I933" i="25"/>
  <c r="I939" i="25"/>
  <c r="I945" i="25"/>
  <c r="I951" i="25"/>
  <c r="I957" i="25"/>
  <c r="I963" i="25"/>
  <c r="I969" i="25"/>
  <c r="I975" i="25"/>
  <c r="I981" i="25"/>
  <c r="I987" i="25"/>
  <c r="I993" i="25"/>
  <c r="I999" i="25"/>
  <c r="I1005" i="25"/>
  <c r="I1011" i="25"/>
  <c r="I1017" i="25"/>
  <c r="I1023" i="25"/>
  <c r="I1029" i="25"/>
  <c r="I1035" i="25"/>
  <c r="I1041" i="25"/>
  <c r="I1066" i="25"/>
  <c r="I1072" i="25"/>
  <c r="I1109" i="25"/>
  <c r="I1115" i="25"/>
  <c r="I1170" i="25"/>
  <c r="I1176" i="25"/>
  <c r="I1182" i="25"/>
  <c r="I1188" i="25"/>
  <c r="I1194" i="25"/>
  <c r="I1200" i="25"/>
  <c r="I1206" i="25"/>
  <c r="I1231" i="25"/>
  <c r="I1237" i="25"/>
  <c r="I1243" i="25"/>
  <c r="I1305" i="25"/>
  <c r="I1311" i="25"/>
  <c r="I1317" i="25"/>
  <c r="I1323" i="25"/>
  <c r="I1329" i="25"/>
  <c r="I1335" i="25"/>
  <c r="I1341" i="25"/>
  <c r="I1360" i="25"/>
  <c r="I1366" i="25"/>
  <c r="I1372" i="25"/>
  <c r="I1378" i="25"/>
  <c r="I1384" i="25"/>
  <c r="I1390" i="25"/>
  <c r="I1457" i="25"/>
  <c r="I1463" i="25"/>
  <c r="I1469" i="25"/>
  <c r="I1475" i="25"/>
  <c r="I660" i="25"/>
  <c r="I666" i="25"/>
  <c r="I672" i="25"/>
  <c r="I678" i="25"/>
  <c r="I684" i="25"/>
  <c r="I690" i="25"/>
  <c r="I696" i="25"/>
  <c r="I702" i="25"/>
  <c r="I708" i="25"/>
  <c r="I714" i="25"/>
  <c r="I720" i="25"/>
  <c r="I726" i="25"/>
  <c r="I732" i="25"/>
  <c r="I738" i="25"/>
  <c r="I744" i="25"/>
  <c r="I750" i="25"/>
  <c r="I756" i="25"/>
  <c r="I762" i="25"/>
  <c r="I768" i="25"/>
  <c r="I774" i="25"/>
  <c r="I780" i="25"/>
  <c r="I793" i="25"/>
  <c r="I799" i="25"/>
  <c r="I805" i="25"/>
  <c r="I811" i="25"/>
  <c r="I817" i="25"/>
  <c r="I823" i="25"/>
  <c r="I829" i="25"/>
  <c r="I835" i="25"/>
  <c r="I841" i="25"/>
  <c r="I847" i="25"/>
  <c r="I853" i="25"/>
  <c r="I859" i="25"/>
  <c r="I878" i="25"/>
  <c r="I884" i="25"/>
  <c r="I890" i="25"/>
  <c r="I896" i="25"/>
  <c r="I1047" i="25"/>
  <c r="I1053" i="25"/>
  <c r="I1059" i="25"/>
  <c r="I1078" i="25"/>
  <c r="I1084" i="25"/>
  <c r="I1090" i="25"/>
  <c r="I1096" i="25"/>
  <c r="I1102" i="25"/>
  <c r="I1127" i="25"/>
  <c r="I1133" i="25"/>
  <c r="I1139" i="25"/>
  <c r="I1145" i="25"/>
  <c r="I1151" i="25"/>
  <c r="I1157" i="25"/>
  <c r="I1163" i="25"/>
  <c r="I1218" i="25"/>
  <c r="I1224" i="25"/>
  <c r="I1255" i="25"/>
  <c r="I1261" i="25"/>
  <c r="I1286" i="25"/>
  <c r="I1347" i="25"/>
  <c r="I1353" i="25"/>
  <c r="I1541" i="25"/>
  <c r="I1547" i="25"/>
  <c r="I1553" i="25"/>
  <c r="I1559" i="25"/>
  <c r="I1565" i="25"/>
  <c r="I1571" i="25"/>
  <c r="I1577" i="25"/>
  <c r="I1583" i="25"/>
  <c r="I1589" i="25"/>
  <c r="I1595" i="25"/>
  <c r="I1043" i="25"/>
  <c r="I1062" i="25"/>
  <c r="I1068" i="25"/>
  <c r="I1074" i="25"/>
  <c r="I1111" i="25"/>
  <c r="I1117" i="25"/>
  <c r="I1136" i="25"/>
  <c r="I1142" i="25"/>
  <c r="I1148" i="25"/>
  <c r="I1154" i="25"/>
  <c r="I1160" i="25"/>
  <c r="I1215" i="25"/>
  <c r="I1221" i="25"/>
  <c r="I1252" i="25"/>
  <c r="I1258" i="25"/>
  <c r="I1264" i="25"/>
  <c r="I1308" i="25"/>
  <c r="I1314" i="25"/>
  <c r="I1320" i="25"/>
  <c r="I1326" i="25"/>
  <c r="I1332" i="25"/>
  <c r="I1338" i="25"/>
  <c r="I1344" i="25"/>
  <c r="I1363" i="25"/>
  <c r="I1369" i="25"/>
  <c r="I1400" i="25"/>
  <c r="I1406" i="25"/>
  <c r="I1412" i="25"/>
  <c r="I1418" i="25"/>
  <c r="I1424" i="25"/>
  <c r="I1430" i="25"/>
  <c r="I1436" i="25"/>
  <c r="I1442" i="25"/>
  <c r="I1448" i="25"/>
  <c r="I1454" i="25"/>
  <c r="I1485" i="25"/>
  <c r="I1491" i="25"/>
  <c r="I1497" i="25"/>
  <c r="I1503" i="25"/>
  <c r="I1509" i="25"/>
  <c r="I1515" i="25"/>
  <c r="I1540" i="25"/>
  <c r="I1546" i="25"/>
  <c r="I1552" i="25"/>
  <c r="I1558" i="25"/>
  <c r="I1564" i="25"/>
  <c r="I1570" i="25"/>
  <c r="I1576" i="25"/>
  <c r="I1582" i="25"/>
  <c r="I1588" i="25"/>
  <c r="I1594" i="25"/>
  <c r="I1698" i="25"/>
  <c r="I1704" i="25"/>
  <c r="I1710" i="25"/>
  <c r="I1716" i="25"/>
  <c r="I1722" i="25"/>
  <c r="I1728" i="25"/>
  <c r="I1747" i="25"/>
  <c r="I1753" i="25"/>
  <c r="I1759" i="25"/>
  <c r="I1765" i="25"/>
  <c r="I1771" i="25"/>
  <c r="I1844" i="25"/>
  <c r="I1850" i="25"/>
  <c r="I1856" i="25"/>
  <c r="I1862" i="25"/>
  <c r="I1881" i="25"/>
  <c r="I1888" i="25"/>
  <c r="I1894" i="25"/>
  <c r="I1900" i="25"/>
  <c r="I1906" i="25"/>
  <c r="I1912" i="25"/>
  <c r="I1918" i="25"/>
  <c r="I1924" i="25"/>
  <c r="I1949" i="25"/>
  <c r="I1955" i="25"/>
  <c r="I1974" i="25"/>
  <c r="I1980" i="25"/>
  <c r="I2011" i="25"/>
  <c r="I1055" i="25"/>
  <c r="I1080" i="25"/>
  <c r="I1086" i="25"/>
  <c r="I1092" i="25"/>
  <c r="I1098" i="25"/>
  <c r="I1104" i="25"/>
  <c r="I1123" i="25"/>
  <c r="I1129" i="25"/>
  <c r="I1166" i="25"/>
  <c r="I1172" i="25"/>
  <c r="I1178" i="25"/>
  <c r="I1184" i="25"/>
  <c r="I1190" i="25"/>
  <c r="I1196" i="25"/>
  <c r="I1202" i="25"/>
  <c r="I1208" i="25"/>
  <c r="I1227" i="25"/>
  <c r="I1233" i="25"/>
  <c r="I1239" i="25"/>
  <c r="I1245" i="25"/>
  <c r="I1270" i="25"/>
  <c r="I1276" i="25"/>
  <c r="I1282" i="25"/>
  <c r="I1295" i="25"/>
  <c r="I1301" i="25"/>
  <c r="I1350" i="25"/>
  <c r="I1356" i="25"/>
  <c r="I1375" i="25"/>
  <c r="I1381" i="25"/>
  <c r="I1387" i="25"/>
  <c r="I1393" i="25"/>
  <c r="I1460" i="25"/>
  <c r="I1466" i="25"/>
  <c r="I1472" i="25"/>
  <c r="I1478" i="25"/>
  <c r="I1521" i="25"/>
  <c r="I1527" i="25"/>
  <c r="I1533" i="25"/>
  <c r="I1600" i="25"/>
  <c r="I1606" i="25"/>
  <c r="I1612" i="25"/>
  <c r="I1618" i="25"/>
  <c r="I1624" i="25"/>
  <c r="I1630" i="25"/>
  <c r="I1636" i="25"/>
  <c r="I1642" i="25"/>
  <c r="I1648" i="25"/>
  <c r="I1654" i="25"/>
  <c r="I1660" i="25"/>
  <c r="I1666" i="25"/>
  <c r="I1672" i="25"/>
  <c r="I1678" i="25"/>
  <c r="I1685" i="25"/>
  <c r="I1691" i="25"/>
  <c r="I1734" i="25"/>
  <c r="I1740" i="25"/>
  <c r="I1777" i="25"/>
  <c r="I1783" i="25"/>
  <c r="I1789" i="25"/>
  <c r="I1795" i="25"/>
  <c r="I1801" i="25"/>
  <c r="I1807" i="25"/>
  <c r="I1813" i="25"/>
  <c r="I1819" i="25"/>
  <c r="I1825" i="25"/>
  <c r="I1831" i="25"/>
  <c r="I1837" i="25"/>
  <c r="I1868" i="25"/>
  <c r="I1874" i="25"/>
  <c r="I1930" i="25"/>
  <c r="I1936" i="25"/>
  <c r="I1942" i="25"/>
  <c r="I1967" i="25"/>
  <c r="I1986" i="25"/>
  <c r="I1992" i="25"/>
  <c r="I1998" i="25"/>
  <c r="I2004" i="25"/>
  <c r="I1665" i="25"/>
  <c r="I1671" i="25"/>
  <c r="I1677" i="25"/>
  <c r="I1690" i="25"/>
  <c r="I1733" i="25"/>
  <c r="I1739" i="25"/>
  <c r="I1782" i="25"/>
  <c r="I1788" i="25"/>
  <c r="I1794" i="25"/>
  <c r="I1800" i="25"/>
  <c r="I1806" i="25"/>
  <c r="I1812" i="25"/>
  <c r="I1818" i="25"/>
  <c r="I1824" i="25"/>
  <c r="I1830" i="25"/>
  <c r="I1836" i="25"/>
  <c r="I1867" i="25"/>
  <c r="I1873" i="25"/>
  <c r="I1886" i="25"/>
  <c r="I1929" i="25"/>
  <c r="I1935" i="25"/>
  <c r="I1941" i="25"/>
  <c r="I1966" i="25"/>
  <c r="I1972" i="25"/>
  <c r="I1985" i="25"/>
  <c r="I1991" i="25"/>
  <c r="I1997" i="25"/>
  <c r="I2003" i="25"/>
  <c r="I1898" i="25"/>
  <c r="I1904" i="25"/>
  <c r="I1910" i="25"/>
  <c r="I1916" i="25"/>
  <c r="I1922" i="25"/>
  <c r="I1953" i="25"/>
  <c r="I1959" i="25"/>
  <c r="I1978" i="25"/>
  <c r="I2009" i="25"/>
  <c r="I2015" i="25"/>
  <c r="I1823" i="25"/>
  <c r="I1829" i="25"/>
  <c r="I1835" i="25"/>
  <c r="I1866" i="25"/>
  <c r="I1872" i="25"/>
  <c r="I1885" i="25"/>
  <c r="I1928" i="25"/>
  <c r="I1934" i="25"/>
  <c r="I1940" i="25"/>
  <c r="I1946" i="25"/>
  <c r="I1965" i="25"/>
  <c r="I1971" i="25"/>
  <c r="I1984" i="25"/>
  <c r="I1990" i="25"/>
  <c r="I1996" i="25"/>
  <c r="I2002" i="25"/>
  <c r="I1853" i="25"/>
  <c r="I1859" i="25"/>
  <c r="I1878" i="25"/>
  <c r="I1891" i="25"/>
  <c r="I1897" i="25"/>
  <c r="I1903" i="25"/>
  <c r="I1909" i="25"/>
  <c r="I1915" i="25"/>
  <c r="I1921" i="25"/>
  <c r="I1952" i="25"/>
  <c r="I1958" i="25"/>
  <c r="I1977" i="25"/>
  <c r="I2008" i="25"/>
  <c r="I2014" i="25"/>
  <c r="I2" i="29"/>
  <c r="I2" i="30"/>
  <c r="I2" i="27"/>
  <c r="E3" i="26" l="1"/>
  <c r="L8" i="25"/>
  <c r="M8" i="25" s="1"/>
  <c r="L1879" i="25"/>
  <c r="M1879" i="25" s="1"/>
  <c r="L1297" i="25"/>
  <c r="M1297" i="25" s="1"/>
  <c r="C286" i="26"/>
  <c r="E564" i="27"/>
  <c r="E677" i="30"/>
  <c r="E831" i="31"/>
  <c r="E842" i="29"/>
  <c r="L1678" i="25"/>
  <c r="M1678" i="25" s="1"/>
  <c r="L1168" i="25"/>
  <c r="M1168" i="25" s="1"/>
  <c r="K587" i="1"/>
  <c r="E422" i="31" s="1"/>
  <c r="J567" i="25"/>
  <c r="L720" i="25"/>
  <c r="M720" i="25" s="1"/>
  <c r="K514" i="1"/>
  <c r="C201" i="26"/>
  <c r="C57" i="26"/>
  <c r="J84" i="25"/>
  <c r="K90" i="1"/>
  <c r="C49" i="26"/>
  <c r="J70" i="25"/>
  <c r="K615" i="1"/>
  <c r="K595" i="25"/>
  <c r="E147" i="30"/>
  <c r="E197" i="31"/>
  <c r="L258" i="25"/>
  <c r="M258" i="25" s="1"/>
  <c r="D38" i="30"/>
  <c r="K386" i="1"/>
  <c r="D182" i="26"/>
  <c r="K661" i="1"/>
  <c r="D260" i="26"/>
  <c r="K387" i="1"/>
  <c r="D183" i="26"/>
  <c r="K591" i="1"/>
  <c r="D232" i="26"/>
  <c r="K183" i="1"/>
  <c r="D118" i="26"/>
  <c r="K879" i="1"/>
  <c r="D337" i="26"/>
  <c r="D140" i="26"/>
  <c r="K203" i="25"/>
  <c r="L1780" i="25"/>
  <c r="M1780" i="25" s="1"/>
  <c r="L1229" i="25"/>
  <c r="M1229" i="25" s="1"/>
  <c r="E705" i="30"/>
  <c r="L1761" i="25"/>
  <c r="M1761" i="25" s="1"/>
  <c r="L1217" i="25"/>
  <c r="M1217" i="25" s="1"/>
  <c r="K1191" i="1"/>
  <c r="D461" i="26"/>
  <c r="K939" i="1"/>
  <c r="D372" i="26"/>
  <c r="D230" i="26"/>
  <c r="K560" i="25"/>
  <c r="K877" i="1"/>
  <c r="D336" i="26"/>
  <c r="E314" i="29"/>
  <c r="E242" i="30"/>
  <c r="L439" i="25"/>
  <c r="M439" i="25" s="1"/>
  <c r="D264" i="26"/>
  <c r="K657" i="25"/>
  <c r="D193" i="26"/>
  <c r="K421" i="25"/>
  <c r="E583" i="30"/>
  <c r="E487" i="27"/>
  <c r="E716" i="29"/>
  <c r="L1003" i="25"/>
  <c r="M1003" i="25" s="1"/>
  <c r="K1179" i="1"/>
  <c r="D457" i="26"/>
  <c r="K925" i="1"/>
  <c r="D367" i="26"/>
  <c r="K255" i="1"/>
  <c r="D152" i="26"/>
  <c r="E626" i="30"/>
  <c r="E770" i="31"/>
  <c r="E519" i="27"/>
  <c r="L1075" i="25"/>
  <c r="M1075" i="25" s="1"/>
  <c r="K74" i="1"/>
  <c r="D36" i="26"/>
  <c r="K54" i="25"/>
  <c r="K685" i="1"/>
  <c r="D267" i="26"/>
  <c r="K665" i="25"/>
  <c r="C377" i="26"/>
  <c r="J931" i="25"/>
  <c r="J1290" i="25"/>
  <c r="J1218" i="25"/>
  <c r="K1166" i="1"/>
  <c r="J1146" i="25"/>
  <c r="K1094" i="1"/>
  <c r="C435" i="26"/>
  <c r="C419" i="26"/>
  <c r="J1002" i="25"/>
  <c r="K1339" i="1"/>
  <c r="K1267" i="1"/>
  <c r="J1247" i="25"/>
  <c r="K1195" i="1"/>
  <c r="C465" i="26"/>
  <c r="K1123" i="1"/>
  <c r="C447" i="26"/>
  <c r="K1051" i="1"/>
  <c r="K979" i="1"/>
  <c r="C397" i="26"/>
  <c r="J959" i="25"/>
  <c r="K907" i="1"/>
  <c r="C354" i="26"/>
  <c r="K1313" i="1"/>
  <c r="K1241" i="1"/>
  <c r="C483" i="26"/>
  <c r="K1169" i="1"/>
  <c r="J1149" i="25"/>
  <c r="C436" i="26"/>
  <c r="C420" i="26"/>
  <c r="K953" i="1"/>
  <c r="K881" i="1"/>
  <c r="C339" i="26"/>
  <c r="J861" i="25"/>
  <c r="K809" i="1"/>
  <c r="C107" i="26"/>
  <c r="K379" i="1"/>
  <c r="C180" i="26"/>
  <c r="J287" i="25"/>
  <c r="K55" i="1"/>
  <c r="C18" i="26"/>
  <c r="J35" i="25"/>
  <c r="K1326" i="1"/>
  <c r="K1254" i="1"/>
  <c r="K1182" i="1"/>
  <c r="J1162" i="25"/>
  <c r="K1110" i="1"/>
  <c r="C441" i="26"/>
  <c r="J1018" i="25"/>
  <c r="K966" i="1"/>
  <c r="C386" i="26"/>
  <c r="J946" i="25"/>
  <c r="K894" i="1"/>
  <c r="C346" i="26"/>
  <c r="K822" i="1"/>
  <c r="C311" i="26"/>
  <c r="K750" i="1"/>
  <c r="K678" i="1"/>
  <c r="J658" i="25"/>
  <c r="K347" i="1"/>
  <c r="K797" i="1"/>
  <c r="C299" i="26"/>
  <c r="J777" i="25"/>
  <c r="K725" i="1"/>
  <c r="C278" i="26"/>
  <c r="C259" i="26"/>
  <c r="K581" i="1"/>
  <c r="C231" i="26"/>
  <c r="J561" i="25"/>
  <c r="K509" i="1"/>
  <c r="K431" i="1"/>
  <c r="K1342" i="1"/>
  <c r="K1270" i="1"/>
  <c r="K1198" i="1"/>
  <c r="C468" i="26"/>
  <c r="C448" i="26"/>
  <c r="J1106" i="25"/>
  <c r="K1054" i="1"/>
  <c r="C399" i="26"/>
  <c r="C223" i="26"/>
  <c r="J547" i="25"/>
  <c r="K868" i="1"/>
  <c r="J848" i="25"/>
  <c r="K724" i="1"/>
  <c r="C277" i="26"/>
  <c r="K580" i="1"/>
  <c r="C230" i="26"/>
  <c r="J560" i="25"/>
  <c r="K508" i="1"/>
  <c r="K436" i="1"/>
  <c r="K364" i="1"/>
  <c r="J344" i="25"/>
  <c r="K256" i="1"/>
  <c r="J218" i="25"/>
  <c r="K200" i="1"/>
  <c r="K68" i="1"/>
  <c r="C30" i="26"/>
  <c r="K1435" i="1"/>
  <c r="L1415" i="25" s="1"/>
  <c r="M1415" i="25" s="1"/>
  <c r="J1415" i="25"/>
  <c r="L1965" i="25"/>
  <c r="M1965" i="25" s="1"/>
  <c r="L1357" i="25"/>
  <c r="M1357" i="25" s="1"/>
  <c r="L1374" i="25"/>
  <c r="M1374" i="25" s="1"/>
  <c r="L1991" i="25"/>
  <c r="M1991" i="25" s="1"/>
  <c r="K1406" i="1"/>
  <c r="J1386" i="25"/>
  <c r="K1546" i="1"/>
  <c r="L1526" i="25" s="1"/>
  <c r="M1526" i="25" s="1"/>
  <c r="J1526" i="25"/>
  <c r="K324" i="1"/>
  <c r="C163" i="26"/>
  <c r="K180" i="1"/>
  <c r="K552" i="1"/>
  <c r="J532" i="25"/>
  <c r="K474" i="1"/>
  <c r="C172" i="26"/>
  <c r="K222" i="1"/>
  <c r="K78" i="1"/>
  <c r="C39" i="26"/>
  <c r="C42" i="26"/>
  <c r="J63" i="25"/>
  <c r="K173" i="1"/>
  <c r="C112" i="26"/>
  <c r="J153" i="25"/>
  <c r="K89" i="1"/>
  <c r="C48" i="26"/>
  <c r="K529" i="1"/>
  <c r="D207" i="26"/>
  <c r="D73" i="26"/>
  <c r="K109" i="25"/>
  <c r="E520" i="31"/>
  <c r="L703" i="25"/>
  <c r="M703" i="25" s="1"/>
  <c r="K50" i="1"/>
  <c r="D14" i="26"/>
  <c r="E628" i="31"/>
  <c r="E492" i="30"/>
  <c r="E413" i="27"/>
  <c r="L858" i="25"/>
  <c r="M858" i="25" s="1"/>
  <c r="K1107" i="1"/>
  <c r="D438" i="26"/>
  <c r="K518" i="1"/>
  <c r="K498" i="25"/>
  <c r="L1770" i="25"/>
  <c r="M1770" i="25" s="1"/>
  <c r="L1224" i="25"/>
  <c r="M1224" i="25" s="1"/>
  <c r="C426" i="26"/>
  <c r="J1037" i="25"/>
  <c r="K815" i="1"/>
  <c r="C307" i="26"/>
  <c r="K67" i="1"/>
  <c r="C29" i="26"/>
  <c r="J586" i="25"/>
  <c r="K1204" i="1"/>
  <c r="C474" i="26"/>
  <c r="J1184" i="25"/>
  <c r="E329" i="29"/>
  <c r="E343" i="29"/>
  <c r="E268" i="30"/>
  <c r="E353" i="31"/>
  <c r="L481" i="25"/>
  <c r="M481" i="25" s="1"/>
  <c r="J638" i="25"/>
  <c r="K1582" i="1"/>
  <c r="L1562" i="25" s="1"/>
  <c r="M1562" i="25" s="1"/>
  <c r="J1562" i="25"/>
  <c r="K48" i="1"/>
  <c r="C13" i="26"/>
  <c r="J28" i="25"/>
  <c r="K1931" i="25"/>
  <c r="D727" i="31"/>
  <c r="K770" i="1"/>
  <c r="K750" i="25"/>
  <c r="E380" i="29"/>
  <c r="L534" i="25"/>
  <c r="M534" i="25" s="1"/>
  <c r="D253" i="30"/>
  <c r="D306" i="30"/>
  <c r="E255" i="30"/>
  <c r="E336" i="31"/>
  <c r="E331" i="29"/>
  <c r="L461" i="25"/>
  <c r="M461" i="25" s="1"/>
  <c r="K859" i="25"/>
  <c r="D84" i="26"/>
  <c r="K120" i="25"/>
  <c r="K338" i="1"/>
  <c r="D167" i="26"/>
  <c r="D487" i="31"/>
  <c r="E393" i="30"/>
  <c r="L691" i="25"/>
  <c r="M691" i="25" s="1"/>
  <c r="K483" i="1"/>
  <c r="D198" i="26"/>
  <c r="K463" i="25"/>
  <c r="D128" i="26"/>
  <c r="K183" i="25"/>
  <c r="D386" i="26"/>
  <c r="K946" i="25"/>
  <c r="E250" i="29"/>
  <c r="E266" i="31"/>
  <c r="L355" i="25"/>
  <c r="M355" i="25" s="1"/>
  <c r="K927" i="1"/>
  <c r="D369" i="26"/>
  <c r="E359" i="31"/>
  <c r="E368" i="31"/>
  <c r="E278" i="30"/>
  <c r="L499" i="25"/>
  <c r="M499" i="25" s="1"/>
  <c r="K230" i="1"/>
  <c r="K210" i="25"/>
  <c r="D415" i="26"/>
  <c r="K986" i="25"/>
  <c r="D252" i="26"/>
  <c r="K621" i="25"/>
  <c r="L1720" i="25"/>
  <c r="M1720" i="25" s="1"/>
  <c r="L1195" i="25"/>
  <c r="M1195" i="25" s="1"/>
  <c r="E528" i="31"/>
  <c r="L713" i="25"/>
  <c r="M713" i="25" s="1"/>
  <c r="D83" i="26"/>
  <c r="K119" i="25"/>
  <c r="E241" i="29"/>
  <c r="L341" i="25"/>
  <c r="M341" i="25" s="1"/>
  <c r="D64" i="26"/>
  <c r="K98" i="25"/>
  <c r="K25" i="1"/>
  <c r="E2" i="31" s="1"/>
  <c r="D2" i="31"/>
  <c r="D299" i="26"/>
  <c r="K777" i="25"/>
  <c r="K39" i="1"/>
  <c r="E7" i="26" s="1"/>
  <c r="D7" i="26"/>
  <c r="E762" i="31"/>
  <c r="L1063" i="25"/>
  <c r="M1063" i="25" s="1"/>
  <c r="D459" i="26"/>
  <c r="K1163" i="25"/>
  <c r="K62" i="1"/>
  <c r="D25" i="26"/>
  <c r="K42" i="25"/>
  <c r="L1990" i="25"/>
  <c r="M1990" i="25" s="1"/>
  <c r="L1373" i="25"/>
  <c r="M1373" i="25" s="1"/>
  <c r="K1305" i="1"/>
  <c r="K1233" i="1"/>
  <c r="C482" i="26"/>
  <c r="K1161" i="1"/>
  <c r="J1141" i="25"/>
  <c r="K1089" i="1"/>
  <c r="C434" i="26"/>
  <c r="K945" i="1"/>
  <c r="C375" i="26"/>
  <c r="J925" i="25"/>
  <c r="E409" i="27"/>
  <c r="E611" i="29"/>
  <c r="E489" i="30"/>
  <c r="E626" i="31"/>
  <c r="L853" i="25"/>
  <c r="M853" i="25" s="1"/>
  <c r="K801" i="1"/>
  <c r="C301" i="26"/>
  <c r="K1304" i="1"/>
  <c r="K1232" i="1"/>
  <c r="J1212" i="25"/>
  <c r="K1160" i="1"/>
  <c r="E770" i="29"/>
  <c r="E621" i="30"/>
  <c r="L1068" i="25"/>
  <c r="M1068" i="25" s="1"/>
  <c r="E480" i="27"/>
  <c r="E716" i="31"/>
  <c r="E577" i="30"/>
  <c r="L996" i="25"/>
  <c r="M996" i="25" s="1"/>
  <c r="K944" i="1"/>
  <c r="J924" i="25"/>
  <c r="K872" i="1"/>
  <c r="C334" i="26"/>
  <c r="C300" i="26"/>
  <c r="C460" i="26"/>
  <c r="J1169" i="25"/>
  <c r="C391" i="26"/>
  <c r="J953" i="25"/>
  <c r="K1307" i="1"/>
  <c r="K1235" i="1"/>
  <c r="K1091" i="1"/>
  <c r="J1071" i="25"/>
  <c r="J855" i="25"/>
  <c r="K151" i="1"/>
  <c r="C95" i="26"/>
  <c r="K811" i="1"/>
  <c r="J791" i="25"/>
  <c r="K739" i="1"/>
  <c r="K667" i="1"/>
  <c r="K595" i="1"/>
  <c r="J575" i="25"/>
  <c r="K523" i="1"/>
  <c r="K451" i="1"/>
  <c r="C117" i="26"/>
  <c r="J161" i="25"/>
  <c r="K1320" i="1"/>
  <c r="K1248" i="1"/>
  <c r="K1176" i="1"/>
  <c r="C455" i="26"/>
  <c r="J1156" i="25"/>
  <c r="C437" i="26"/>
  <c r="K1032" i="1"/>
  <c r="J1012" i="25"/>
  <c r="J868" i="25"/>
  <c r="K816" i="1"/>
  <c r="K744" i="1"/>
  <c r="C284" i="26"/>
  <c r="K672" i="1"/>
  <c r="J652" i="25"/>
  <c r="K594" i="1"/>
  <c r="C234" i="26"/>
  <c r="J574" i="25"/>
  <c r="K335" i="1"/>
  <c r="J315" i="25"/>
  <c r="J771" i="25"/>
  <c r="C275" i="26"/>
  <c r="K647" i="1"/>
  <c r="K575" i="1"/>
  <c r="C226" i="26"/>
  <c r="K503" i="1"/>
  <c r="J483" i="25"/>
  <c r="K293" i="1"/>
  <c r="J273" i="25"/>
  <c r="K1336" i="1"/>
  <c r="J1316" i="25"/>
  <c r="K1264" i="1"/>
  <c r="C462" i="26"/>
  <c r="K1120" i="1"/>
  <c r="J1100" i="25"/>
  <c r="K1048" i="1"/>
  <c r="K976" i="1"/>
  <c r="C394" i="26"/>
  <c r="J757" i="25"/>
  <c r="K705" i="1"/>
  <c r="E321" i="27" s="1"/>
  <c r="C244" i="26"/>
  <c r="K561" i="1"/>
  <c r="K489" i="1"/>
  <c r="J469" i="25"/>
  <c r="K728" i="1"/>
  <c r="C280" i="26"/>
  <c r="J708" i="25"/>
  <c r="K656" i="1"/>
  <c r="K512" i="1"/>
  <c r="K440" i="1"/>
  <c r="J420" i="25"/>
  <c r="K368" i="1"/>
  <c r="C173" i="26"/>
  <c r="J276" i="25"/>
  <c r="K790" i="1"/>
  <c r="J770" i="25"/>
  <c r="K718" i="1"/>
  <c r="K646" i="1"/>
  <c r="C255" i="26"/>
  <c r="K574" i="1"/>
  <c r="J554" i="25"/>
  <c r="K502" i="1"/>
  <c r="K430" i="1"/>
  <c r="K358" i="1"/>
  <c r="C170" i="26"/>
  <c r="K244" i="1"/>
  <c r="J224" i="25"/>
  <c r="K441" i="1"/>
  <c r="E300" i="29" s="1"/>
  <c r="C193" i="26"/>
  <c r="J421" i="25"/>
  <c r="K369" i="1"/>
  <c r="K297" i="1"/>
  <c r="C159" i="26"/>
  <c r="J277" i="25"/>
  <c r="K225" i="1"/>
  <c r="C97" i="26"/>
  <c r="J133" i="25"/>
  <c r="K136" i="1"/>
  <c r="C80" i="26"/>
  <c r="C36" i="26"/>
  <c r="J54" i="25"/>
  <c r="C157" i="26"/>
  <c r="J252" i="25"/>
  <c r="C19" i="26"/>
  <c r="J36" i="25"/>
  <c r="L2014" i="25"/>
  <c r="M2014" i="25" s="1"/>
  <c r="L1391" i="25"/>
  <c r="M1391" i="25" s="1"/>
  <c r="K1456" i="1"/>
  <c r="L1436" i="25" s="1"/>
  <c r="M1436" i="25" s="1"/>
  <c r="J1436" i="25"/>
  <c r="K1588" i="1"/>
  <c r="L1568" i="25" s="1"/>
  <c r="M1568" i="25" s="1"/>
  <c r="J1568" i="25"/>
  <c r="K1521" i="1"/>
  <c r="L1501" i="25" s="1"/>
  <c r="M1501" i="25" s="1"/>
  <c r="J1501" i="25"/>
  <c r="K1470" i="1"/>
  <c r="L1450" i="25" s="1"/>
  <c r="M1450" i="25" s="1"/>
  <c r="J1450" i="25"/>
  <c r="K1498" i="1"/>
  <c r="L1478" i="25" s="1"/>
  <c r="M1478" i="25" s="1"/>
  <c r="J1478" i="25"/>
  <c r="K1638" i="1"/>
  <c r="L1618" i="25" s="1"/>
  <c r="M1618" i="25" s="1"/>
  <c r="J1618" i="25"/>
  <c r="K1463" i="1"/>
  <c r="L1443" i="25" s="1"/>
  <c r="M1443" i="25" s="1"/>
  <c r="J1443" i="25"/>
  <c r="K1526" i="1"/>
  <c r="L1506" i="25" s="1"/>
  <c r="M1506" i="25" s="1"/>
  <c r="J1506" i="25"/>
  <c r="K1511" i="1"/>
  <c r="L1491" i="25" s="1"/>
  <c r="M1491" i="25" s="1"/>
  <c r="J1491" i="25"/>
  <c r="K1574" i="1"/>
  <c r="L1554" i="25" s="1"/>
  <c r="M1554" i="25" s="1"/>
  <c r="J1554" i="25"/>
  <c r="C110" i="26"/>
  <c r="J148" i="25"/>
  <c r="K24" i="1"/>
  <c r="E2" i="26" s="1"/>
  <c r="C2" i="26"/>
  <c r="K546" i="1"/>
  <c r="J526" i="25"/>
  <c r="K468" i="1"/>
  <c r="J448" i="25"/>
  <c r="K354" i="1"/>
  <c r="C169" i="26"/>
  <c r="K210" i="1"/>
  <c r="C134" i="26"/>
  <c r="J190" i="25"/>
  <c r="C28" i="26"/>
  <c r="K71" i="1"/>
  <c r="C33" i="26"/>
  <c r="K167" i="1"/>
  <c r="J147" i="25"/>
  <c r="K77" i="1"/>
  <c r="J57" i="25"/>
  <c r="K987" i="1"/>
  <c r="K967" i="25"/>
  <c r="E453" i="27"/>
  <c r="E539" i="30"/>
  <c r="E672" i="31"/>
  <c r="E668" i="29"/>
  <c r="L937" i="25"/>
  <c r="M937" i="25" s="1"/>
  <c r="J792" i="25"/>
  <c r="J1155" i="25"/>
  <c r="K756" i="1"/>
  <c r="J736" i="25"/>
  <c r="L1924" i="25"/>
  <c r="M1924" i="25" s="1"/>
  <c r="L1328" i="25"/>
  <c r="M1328" i="25" s="1"/>
  <c r="E370" i="30"/>
  <c r="E460" i="29"/>
  <c r="L648" i="25"/>
  <c r="M648" i="25" s="1"/>
  <c r="E185" i="27"/>
  <c r="E231" i="30"/>
  <c r="E312" i="31"/>
  <c r="L422" i="25"/>
  <c r="M422" i="25" s="1"/>
  <c r="E141" i="30"/>
  <c r="E201" i="31"/>
  <c r="E122" i="27"/>
  <c r="E186" i="29"/>
  <c r="L264" i="25"/>
  <c r="M264" i="25" s="1"/>
  <c r="K1581" i="1"/>
  <c r="L1561" i="25" s="1"/>
  <c r="M1561" i="25" s="1"/>
  <c r="J1561" i="25"/>
  <c r="C179" i="26"/>
  <c r="J358" i="25"/>
  <c r="K553" i="1"/>
  <c r="K533" i="25"/>
  <c r="D417" i="26"/>
  <c r="K988" i="25"/>
  <c r="E415" i="29"/>
  <c r="L583" i="25"/>
  <c r="M583" i="25" s="1"/>
  <c r="E233" i="30"/>
  <c r="E304" i="29"/>
  <c r="E188" i="27"/>
  <c r="L426" i="25"/>
  <c r="M426" i="25" s="1"/>
  <c r="K641" i="25"/>
  <c r="D600" i="30"/>
  <c r="D165" i="26"/>
  <c r="K314" i="25"/>
  <c r="K362" i="1"/>
  <c r="D171" i="26"/>
  <c r="D9" i="26"/>
  <c r="K22" i="25"/>
  <c r="K279" i="1"/>
  <c r="K259" i="25"/>
  <c r="D72" i="26"/>
  <c r="K108" i="25"/>
  <c r="K1105" i="1"/>
  <c r="K1085" i="25"/>
  <c r="D273" i="26"/>
  <c r="K693" i="25"/>
  <c r="E363" i="29"/>
  <c r="E226" i="27"/>
  <c r="E286" i="30"/>
  <c r="E377" i="31"/>
  <c r="L510" i="25"/>
  <c r="M510" i="25" s="1"/>
  <c r="L1886" i="25"/>
  <c r="M1886" i="25" s="1"/>
  <c r="L1301" i="25"/>
  <c r="M1301" i="25" s="1"/>
  <c r="L929" i="25"/>
  <c r="M929" i="25" s="1"/>
  <c r="D159" i="26"/>
  <c r="K277" i="25"/>
  <c r="K1167" i="1"/>
  <c r="K1147" i="25"/>
  <c r="D359" i="26"/>
  <c r="K896" i="25"/>
  <c r="E338" i="31"/>
  <c r="E207" i="27"/>
  <c r="E263" i="30"/>
  <c r="E348" i="31"/>
  <c r="L475" i="25"/>
  <c r="M475" i="25" s="1"/>
  <c r="K218" i="1"/>
  <c r="D138" i="26"/>
  <c r="D413" i="26"/>
  <c r="K980" i="25"/>
  <c r="K193" i="1"/>
  <c r="D123" i="26"/>
  <c r="D280" i="26"/>
  <c r="K708" i="25"/>
  <c r="K110" i="1"/>
  <c r="D62" i="26"/>
  <c r="D265" i="26"/>
  <c r="K659" i="25"/>
  <c r="K913" i="1"/>
  <c r="D357" i="26"/>
  <c r="D3" i="26"/>
  <c r="K8" i="25"/>
  <c r="K1071" i="1"/>
  <c r="D430" i="26"/>
  <c r="K1051" i="25"/>
  <c r="K902" i="1"/>
  <c r="D351" i="26"/>
  <c r="K882" i="25"/>
  <c r="E513" i="29"/>
  <c r="L727" i="25"/>
  <c r="M727" i="25" s="1"/>
  <c r="D318" i="26"/>
  <c r="K820" i="25"/>
  <c r="E768" i="31"/>
  <c r="L1073" i="25"/>
  <c r="M1073" i="25" s="1"/>
  <c r="D423" i="26"/>
  <c r="K1023" i="25"/>
  <c r="E455" i="29"/>
  <c r="E295" i="27"/>
  <c r="L642" i="25"/>
  <c r="M642" i="25" s="1"/>
  <c r="K98" i="1"/>
  <c r="D53" i="26"/>
  <c r="K78" i="25"/>
  <c r="L1902" i="25"/>
  <c r="M1902" i="25" s="1"/>
  <c r="L1313" i="25"/>
  <c r="M1313" i="25" s="1"/>
  <c r="L1387" i="25"/>
  <c r="M1387" i="25" s="1"/>
  <c r="L2008" i="25"/>
  <c r="M2008" i="25" s="1"/>
  <c r="C451" i="26"/>
  <c r="J1135" i="25"/>
  <c r="C331" i="26"/>
  <c r="J847" i="25"/>
  <c r="K1370" i="1"/>
  <c r="J1350" i="25"/>
  <c r="K1298" i="1"/>
  <c r="K1226" i="1"/>
  <c r="C479" i="26"/>
  <c r="K1154" i="1"/>
  <c r="J1134" i="25"/>
  <c r="K1082" i="1"/>
  <c r="C371" i="26"/>
  <c r="J918" i="25"/>
  <c r="K1327" i="1"/>
  <c r="K1255" i="1"/>
  <c r="K1183" i="1"/>
  <c r="C459" i="26"/>
  <c r="J1163" i="25"/>
  <c r="K1111" i="1"/>
  <c r="C442" i="26"/>
  <c r="K1039" i="1"/>
  <c r="C421" i="26"/>
  <c r="K967" i="1"/>
  <c r="C387" i="26"/>
  <c r="K895" i="1"/>
  <c r="J875" i="25"/>
  <c r="K1373" i="1"/>
  <c r="K1301" i="1"/>
  <c r="J1281" i="25"/>
  <c r="K1229" i="1"/>
  <c r="C452" i="26"/>
  <c r="K1085" i="1"/>
  <c r="C433" i="26"/>
  <c r="J1065" i="25"/>
  <c r="K1013" i="1"/>
  <c r="K941" i="1"/>
  <c r="K869" i="1"/>
  <c r="C332" i="26"/>
  <c r="K415" i="1"/>
  <c r="L395" i="25" s="1"/>
  <c r="M395" i="25" s="1"/>
  <c r="K139" i="1"/>
  <c r="C83" i="26"/>
  <c r="J119" i="25"/>
  <c r="K1314" i="1"/>
  <c r="K1242" i="1"/>
  <c r="K1170" i="1"/>
  <c r="J1078" i="25"/>
  <c r="K1026" i="1"/>
  <c r="K954" i="1"/>
  <c r="C378" i="26"/>
  <c r="K882" i="1"/>
  <c r="J862" i="25"/>
  <c r="K810" i="1"/>
  <c r="C305" i="26"/>
  <c r="K738" i="1"/>
  <c r="K666" i="1"/>
  <c r="J568" i="25"/>
  <c r="K323" i="1"/>
  <c r="K785" i="1"/>
  <c r="K713" i="1"/>
  <c r="C273" i="26"/>
  <c r="J693" i="25"/>
  <c r="K641" i="1"/>
  <c r="C252" i="26"/>
  <c r="J621" i="25"/>
  <c r="K569" i="1"/>
  <c r="C225" i="26"/>
  <c r="K497" i="1"/>
  <c r="C200" i="26"/>
  <c r="J477" i="25"/>
  <c r="K413" i="1"/>
  <c r="J393" i="25"/>
  <c r="K275" i="1"/>
  <c r="K1330" i="1"/>
  <c r="J1310" i="25"/>
  <c r="K1258" i="1"/>
  <c r="K1186" i="1"/>
  <c r="K1114" i="1"/>
  <c r="C444" i="26"/>
  <c r="J1022" i="25"/>
  <c r="J950" i="25"/>
  <c r="C198" i="26"/>
  <c r="J463" i="25"/>
  <c r="C158" i="26"/>
  <c r="J270" i="25"/>
  <c r="K856" i="1"/>
  <c r="E596" i="29" s="1"/>
  <c r="C328" i="26"/>
  <c r="J764" i="25"/>
  <c r="C251" i="26"/>
  <c r="K568" i="1"/>
  <c r="C224" i="26"/>
  <c r="K496" i="1"/>
  <c r="J476" i="25"/>
  <c r="K424" i="1"/>
  <c r="K226" i="1"/>
  <c r="C91" i="26"/>
  <c r="J127" i="25"/>
  <c r="C25" i="26"/>
  <c r="J42" i="25"/>
  <c r="K44" i="1"/>
  <c r="E11" i="26" s="1"/>
  <c r="C11" i="26"/>
  <c r="K1421" i="1"/>
  <c r="L1401" i="25" s="1"/>
  <c r="M1401" i="25" s="1"/>
  <c r="J1401" i="25"/>
  <c r="K1484" i="1"/>
  <c r="L1464" i="25" s="1"/>
  <c r="M1464" i="25" s="1"/>
  <c r="J1464" i="25"/>
  <c r="K1505" i="1"/>
  <c r="L1485" i="25" s="1"/>
  <c r="M1485" i="25" s="1"/>
  <c r="J1485" i="25"/>
  <c r="K1619" i="1"/>
  <c r="L1599" i="25" s="1"/>
  <c r="M1599" i="25" s="1"/>
  <c r="J1599" i="25"/>
  <c r="K1483" i="1"/>
  <c r="L1463" i="25" s="1"/>
  <c r="M1463" i="25" s="1"/>
  <c r="J1463" i="25"/>
  <c r="K1631" i="1"/>
  <c r="L1611" i="25" s="1"/>
  <c r="M1611" i="25" s="1"/>
  <c r="J1611" i="25"/>
  <c r="K1519" i="1"/>
  <c r="L1499" i="25" s="1"/>
  <c r="M1499" i="25" s="1"/>
  <c r="J1499" i="25"/>
  <c r="K492" i="1"/>
  <c r="J280" i="25"/>
  <c r="K156" i="1"/>
  <c r="C100" i="26"/>
  <c r="K250" i="1"/>
  <c r="C150" i="26"/>
  <c r="K540" i="1"/>
  <c r="K462" i="1"/>
  <c r="J442" i="25"/>
  <c r="K342" i="1"/>
  <c r="J322" i="25"/>
  <c r="K198" i="1"/>
  <c r="K54" i="1"/>
  <c r="C17" i="26"/>
  <c r="K53" i="1"/>
  <c r="C16" i="26"/>
  <c r="K161" i="1"/>
  <c r="C105" i="26"/>
  <c r="J141" i="25"/>
  <c r="K65" i="1"/>
  <c r="K1245" i="1"/>
  <c r="J1225" i="25"/>
  <c r="K956" i="1"/>
  <c r="C380" i="26"/>
  <c r="E777" i="31"/>
  <c r="E632" i="30"/>
  <c r="L1083" i="25"/>
  <c r="M1083" i="25" s="1"/>
  <c r="C211" i="26"/>
  <c r="L297" i="25"/>
  <c r="M297" i="25" s="1"/>
  <c r="E363" i="27"/>
  <c r="E433" i="30"/>
  <c r="E568" i="31"/>
  <c r="E545" i="29"/>
  <c r="L769" i="25"/>
  <c r="M769" i="25" s="1"/>
  <c r="K237" i="1"/>
  <c r="J217" i="25"/>
  <c r="L2005" i="25"/>
  <c r="M2005" i="25" s="1"/>
  <c r="L1384" i="25"/>
  <c r="M1384" i="25" s="1"/>
  <c r="K1518" i="1"/>
  <c r="L1498" i="25" s="1"/>
  <c r="M1498" i="25" s="1"/>
  <c r="J1498" i="25"/>
  <c r="E200" i="27"/>
  <c r="L460" i="25"/>
  <c r="M460" i="25" s="1"/>
  <c r="D567" i="30"/>
  <c r="K517" i="1"/>
  <c r="K497" i="25"/>
  <c r="K734" i="1"/>
  <c r="K714" i="25"/>
  <c r="D505" i="29"/>
  <c r="K469" i="1"/>
  <c r="D194" i="26"/>
  <c r="K449" i="25"/>
  <c r="K26" i="1"/>
  <c r="E3" i="31" s="1"/>
  <c r="D3" i="31"/>
  <c r="K350" i="1"/>
  <c r="K330" i="25"/>
  <c r="D333" i="31"/>
  <c r="K27" i="1"/>
  <c r="L7" i="25" s="1"/>
  <c r="M7" i="25" s="1"/>
  <c r="K7" i="25"/>
  <c r="E372" i="29"/>
  <c r="E291" i="30"/>
  <c r="L521" i="25"/>
  <c r="M521" i="25" s="1"/>
  <c r="K182" i="1"/>
  <c r="K162" i="25"/>
  <c r="E381" i="29"/>
  <c r="E397" i="31"/>
  <c r="L535" i="25"/>
  <c r="M535" i="25" s="1"/>
  <c r="D221" i="29"/>
  <c r="L1846" i="25"/>
  <c r="M1846" i="25" s="1"/>
  <c r="L1277" i="25"/>
  <c r="M1277" i="25" s="1"/>
  <c r="L1871" i="25"/>
  <c r="M1871" i="25" s="1"/>
  <c r="L1291" i="25"/>
  <c r="M1291" i="25" s="1"/>
  <c r="D322" i="26"/>
  <c r="K826" i="25"/>
  <c r="K291" i="1"/>
  <c r="K271" i="25"/>
  <c r="K937" i="1"/>
  <c r="K917" i="25"/>
  <c r="K686" i="1"/>
  <c r="L666" i="25" s="1"/>
  <c r="M666" i="25" s="1"/>
  <c r="K666" i="25"/>
  <c r="K61" i="1"/>
  <c r="D24" i="26"/>
  <c r="K1057" i="1"/>
  <c r="D426" i="26"/>
  <c r="K1037" i="25"/>
  <c r="D104" i="26"/>
  <c r="K140" i="25"/>
  <c r="D247" i="26"/>
  <c r="K616" i="25"/>
  <c r="D175" i="26"/>
  <c r="K351" i="25"/>
  <c r="D38" i="26"/>
  <c r="K56" i="25"/>
  <c r="K841" i="1"/>
  <c r="D319" i="26"/>
  <c r="K181" i="1"/>
  <c r="D117" i="26"/>
  <c r="K161" i="25"/>
  <c r="K1059" i="1"/>
  <c r="D427" i="26"/>
  <c r="K1069" i="1"/>
  <c r="D429" i="26"/>
  <c r="K1365" i="1"/>
  <c r="J1345" i="25"/>
  <c r="K1293" i="1"/>
  <c r="K1221" i="1"/>
  <c r="E814" i="29"/>
  <c r="L1129" i="25"/>
  <c r="M1129" i="25" s="1"/>
  <c r="K1077" i="1"/>
  <c r="E759" i="31" s="1"/>
  <c r="J1057" i="25"/>
  <c r="K933" i="1"/>
  <c r="C370" i="26"/>
  <c r="K861" i="1"/>
  <c r="J841" i="25"/>
  <c r="K1364" i="1"/>
  <c r="J1344" i="25"/>
  <c r="K1292" i="1"/>
  <c r="K1148" i="1"/>
  <c r="J1128" i="25"/>
  <c r="K1076" i="1"/>
  <c r="K1004" i="1"/>
  <c r="C414" i="26"/>
  <c r="K932" i="1"/>
  <c r="L912" i="25" s="1"/>
  <c r="M912" i="25" s="1"/>
  <c r="K860" i="1"/>
  <c r="J840" i="25"/>
  <c r="K1367" i="1"/>
  <c r="K1295" i="1"/>
  <c r="J1275" i="25"/>
  <c r="K1079" i="1"/>
  <c r="C431" i="26"/>
  <c r="K1007" i="1"/>
  <c r="C416" i="26"/>
  <c r="J987" i="25"/>
  <c r="K935" i="1"/>
  <c r="K863" i="1"/>
  <c r="C329" i="26"/>
  <c r="J275" i="25"/>
  <c r="K127" i="1"/>
  <c r="C71" i="26"/>
  <c r="K799" i="1"/>
  <c r="K727" i="1"/>
  <c r="L707" i="25" s="1"/>
  <c r="M707" i="25" s="1"/>
  <c r="J707" i="25"/>
  <c r="K511" i="1"/>
  <c r="J491" i="25"/>
  <c r="K439" i="1"/>
  <c r="K283" i="1"/>
  <c r="K1308" i="1"/>
  <c r="J1288" i="25"/>
  <c r="K1236" i="1"/>
  <c r="K1164" i="1"/>
  <c r="C454" i="26"/>
  <c r="K1092" i="1"/>
  <c r="J1072" i="25"/>
  <c r="K1020" i="1"/>
  <c r="K948" i="1"/>
  <c r="K876" i="1"/>
  <c r="C335" i="26"/>
  <c r="K804" i="1"/>
  <c r="J784" i="25"/>
  <c r="C282" i="26"/>
  <c r="K660" i="1"/>
  <c r="C227" i="26"/>
  <c r="K311" i="1"/>
  <c r="L291" i="25" s="1"/>
  <c r="M291" i="25" s="1"/>
  <c r="K707" i="1"/>
  <c r="J687" i="25"/>
  <c r="K635" i="1"/>
  <c r="C246" i="26"/>
  <c r="K563" i="1"/>
  <c r="C220" i="26"/>
  <c r="J465" i="25"/>
  <c r="K407" i="1"/>
  <c r="C189" i="26"/>
  <c r="K263" i="1"/>
  <c r="C154" i="26"/>
  <c r="K1324" i="1"/>
  <c r="K1252" i="1"/>
  <c r="J1232" i="25"/>
  <c r="K1180" i="1"/>
  <c r="C458" i="26"/>
  <c r="C439" i="26"/>
  <c r="J1016" i="25"/>
  <c r="K964" i="1"/>
  <c r="C384" i="26"/>
  <c r="C290" i="26"/>
  <c r="K693" i="1"/>
  <c r="J673" i="25"/>
  <c r="K549" i="1"/>
  <c r="K477" i="1"/>
  <c r="C197" i="26"/>
  <c r="K716" i="1"/>
  <c r="K644" i="1"/>
  <c r="J624" i="25"/>
  <c r="K572" i="1"/>
  <c r="K428" i="1"/>
  <c r="J408" i="25"/>
  <c r="K356" i="1"/>
  <c r="J336" i="25"/>
  <c r="C324" i="26"/>
  <c r="K778" i="1"/>
  <c r="C294" i="26"/>
  <c r="K706" i="1"/>
  <c r="J686" i="25"/>
  <c r="K634" i="1"/>
  <c r="C245" i="26"/>
  <c r="K562" i="1"/>
  <c r="K490" i="1"/>
  <c r="C199" i="26"/>
  <c r="J470" i="25"/>
  <c r="K418" i="1"/>
  <c r="J398" i="25"/>
  <c r="K346" i="1"/>
  <c r="K196" i="1"/>
  <c r="C125" i="26"/>
  <c r="J176" i="25"/>
  <c r="C192" i="26"/>
  <c r="K357" i="1"/>
  <c r="J337" i="25"/>
  <c r="J193" i="25"/>
  <c r="K141" i="1"/>
  <c r="C85" i="26"/>
  <c r="K69" i="1"/>
  <c r="C31" i="26"/>
  <c r="J49" i="25"/>
  <c r="K260" i="1"/>
  <c r="K32" i="1"/>
  <c r="K1389" i="1"/>
  <c r="J1369" i="25"/>
  <c r="K1630" i="1"/>
  <c r="L1610" i="25" s="1"/>
  <c r="M1610" i="25" s="1"/>
  <c r="J1610" i="25"/>
  <c r="K1476" i="1"/>
  <c r="L1456" i="25" s="1"/>
  <c r="M1456" i="25" s="1"/>
  <c r="J1456" i="25"/>
  <c r="K1616" i="1"/>
  <c r="L1596" i="25" s="1"/>
  <c r="M1596" i="25" s="1"/>
  <c r="J1596" i="25"/>
  <c r="K1497" i="1"/>
  <c r="L1477" i="25" s="1"/>
  <c r="M1477" i="25" s="1"/>
  <c r="J1477" i="25"/>
  <c r="K1462" i="1"/>
  <c r="L1442" i="25" s="1"/>
  <c r="M1442" i="25" s="1"/>
  <c r="J1442" i="25"/>
  <c r="K1602" i="1"/>
  <c r="L1582" i="25" s="1"/>
  <c r="M1582" i="25" s="1"/>
  <c r="J1582" i="25"/>
  <c r="K1618" i="1"/>
  <c r="L1598" i="25" s="1"/>
  <c r="M1598" i="25" s="1"/>
  <c r="J1598" i="25"/>
  <c r="K1490" i="1"/>
  <c r="L1470" i="25" s="1"/>
  <c r="M1470" i="25" s="1"/>
  <c r="J1470" i="25"/>
  <c r="K1595" i="1"/>
  <c r="L1575" i="25" s="1"/>
  <c r="M1575" i="25" s="1"/>
  <c r="J1575" i="25"/>
  <c r="K1560" i="1"/>
  <c r="L1540" i="25" s="1"/>
  <c r="M1540" i="25" s="1"/>
  <c r="J1540" i="25"/>
  <c r="K1596" i="1"/>
  <c r="L1576" i="25" s="1"/>
  <c r="M1576" i="25" s="1"/>
  <c r="J1576" i="25"/>
  <c r="K288" i="1"/>
  <c r="K144" i="1"/>
  <c r="C88" i="26"/>
  <c r="K232" i="1"/>
  <c r="C143" i="26"/>
  <c r="K534" i="1"/>
  <c r="C210" i="26"/>
  <c r="K456" i="1"/>
  <c r="L436" i="25" s="1"/>
  <c r="M436" i="25" s="1"/>
  <c r="K186" i="1"/>
  <c r="K42" i="1"/>
  <c r="C9" i="26"/>
  <c r="J22" i="25"/>
  <c r="J21" i="25"/>
  <c r="K155" i="1"/>
  <c r="C99" i="26"/>
  <c r="K59" i="1"/>
  <c r="C22" i="26"/>
  <c r="J39" i="25"/>
  <c r="K884" i="1"/>
  <c r="C341" i="26"/>
  <c r="L1881" i="25"/>
  <c r="M1881" i="25" s="1"/>
  <c r="L1299" i="25"/>
  <c r="M1299" i="25" s="1"/>
  <c r="K679" i="1"/>
  <c r="C265" i="26"/>
  <c r="J659" i="25"/>
  <c r="K1044" i="1"/>
  <c r="K645" i="1"/>
  <c r="C254" i="26"/>
  <c r="J288" i="25"/>
  <c r="K381" i="1"/>
  <c r="E409" i="31"/>
  <c r="E390" i="29"/>
  <c r="E246" i="27"/>
  <c r="L550" i="25"/>
  <c r="M550" i="25" s="1"/>
  <c r="E399" i="30"/>
  <c r="E494" i="29"/>
  <c r="L702" i="25"/>
  <c r="M702" i="25" s="1"/>
  <c r="K1794" i="25"/>
  <c r="D753" i="31"/>
  <c r="D507" i="29"/>
  <c r="K854" i="1"/>
  <c r="D327" i="26"/>
  <c r="K834" i="25"/>
  <c r="D13" i="26"/>
  <c r="K28" i="25"/>
  <c r="K1155" i="1"/>
  <c r="D451" i="26"/>
  <c r="K1135" i="25"/>
  <c r="K38" i="1"/>
  <c r="E6" i="26" s="1"/>
  <c r="D6" i="26"/>
  <c r="D242" i="26"/>
  <c r="K610" i="25"/>
  <c r="D425" i="26"/>
  <c r="K1030" i="25"/>
  <c r="E160" i="27"/>
  <c r="E214" i="30"/>
  <c r="E289" i="31"/>
  <c r="L389" i="25"/>
  <c r="M389" i="25" s="1"/>
  <c r="D125" i="26"/>
  <c r="K176" i="25"/>
  <c r="D114" i="26"/>
  <c r="K155" i="25"/>
  <c r="K938" i="1"/>
  <c r="D371" i="26"/>
  <c r="K918" i="25"/>
  <c r="D112" i="26"/>
  <c r="K153" i="25"/>
  <c r="K1033" i="1"/>
  <c r="K1013" i="25"/>
  <c r="L1973" i="25"/>
  <c r="M1973" i="25" s="1"/>
  <c r="L1363" i="25"/>
  <c r="M1363" i="25" s="1"/>
  <c r="L1361" i="25"/>
  <c r="M1361" i="25" s="1"/>
  <c r="L1971" i="25"/>
  <c r="M1971" i="25" s="1"/>
  <c r="C430" i="26"/>
  <c r="J1051" i="25"/>
  <c r="K1358" i="1"/>
  <c r="J1338" i="25"/>
  <c r="K1286" i="1"/>
  <c r="K1214" i="1"/>
  <c r="K1142" i="1"/>
  <c r="K1070" i="1"/>
  <c r="J1050" i="25"/>
  <c r="C327" i="26"/>
  <c r="J834" i="25"/>
  <c r="C296" i="26"/>
  <c r="J762" i="25"/>
  <c r="K1315" i="1"/>
  <c r="J1295" i="25"/>
  <c r="K1243" i="1"/>
  <c r="C484" i="26"/>
  <c r="J1079" i="25"/>
  <c r="C379" i="26"/>
  <c r="K883" i="1"/>
  <c r="C340" i="26"/>
  <c r="K1361" i="1"/>
  <c r="K1289" i="1"/>
  <c r="C477" i="26"/>
  <c r="J1197" i="25"/>
  <c r="K1145" i="1"/>
  <c r="K1073" i="1"/>
  <c r="L1053" i="25" s="1"/>
  <c r="M1053" i="25" s="1"/>
  <c r="K1001" i="1"/>
  <c r="J981" i="25"/>
  <c r="K929" i="1"/>
  <c r="L909" i="25" s="1"/>
  <c r="M909" i="25" s="1"/>
  <c r="C155" i="26"/>
  <c r="J245" i="25"/>
  <c r="C63" i="26"/>
  <c r="K355" i="1"/>
  <c r="L335" i="25" s="1"/>
  <c r="M335" i="25" s="1"/>
  <c r="K1374" i="1"/>
  <c r="K1302" i="1"/>
  <c r="J1282" i="25"/>
  <c r="K1230" i="1"/>
  <c r="K1158" i="1"/>
  <c r="K1014" i="1"/>
  <c r="J994" i="25"/>
  <c r="K942" i="1"/>
  <c r="C374" i="26"/>
  <c r="K870" i="1"/>
  <c r="C333" i="26"/>
  <c r="K798" i="1"/>
  <c r="J778" i="25"/>
  <c r="K726" i="1"/>
  <c r="C279" i="26"/>
  <c r="K654" i="1"/>
  <c r="K564" i="1"/>
  <c r="C221" i="26"/>
  <c r="K299" i="1"/>
  <c r="C160" i="26"/>
  <c r="K773" i="1"/>
  <c r="K701" i="1"/>
  <c r="K629" i="1"/>
  <c r="J609" i="25"/>
  <c r="K557" i="1"/>
  <c r="K479" i="1"/>
  <c r="K251" i="1"/>
  <c r="C151" i="26"/>
  <c r="J231" i="25"/>
  <c r="K1318" i="1"/>
  <c r="K1246" i="1"/>
  <c r="J1226" i="25"/>
  <c r="K1174" i="1"/>
  <c r="K1102" i="1"/>
  <c r="K1030" i="1"/>
  <c r="J1010" i="25"/>
  <c r="C381" i="26"/>
  <c r="J938" i="25"/>
  <c r="C222" i="26"/>
  <c r="J546" i="25"/>
  <c r="K916" i="1"/>
  <c r="C359" i="26"/>
  <c r="J896" i="25"/>
  <c r="K844" i="1"/>
  <c r="C321" i="26"/>
  <c r="K772" i="1"/>
  <c r="K700" i="1"/>
  <c r="E500" i="31" s="1"/>
  <c r="J680" i="25"/>
  <c r="K556" i="1"/>
  <c r="C218" i="26"/>
  <c r="K484" i="1"/>
  <c r="J392" i="25"/>
  <c r="K142" i="1"/>
  <c r="C86" i="26"/>
  <c r="C26" i="26"/>
  <c r="J43" i="25"/>
  <c r="K188" i="1"/>
  <c r="J168" i="25"/>
  <c r="K280" i="1"/>
  <c r="J260" i="25"/>
  <c r="K1603" i="1"/>
  <c r="L1583" i="25" s="1"/>
  <c r="M1583" i="25" s="1"/>
  <c r="J1583" i="25"/>
  <c r="K1378" i="1"/>
  <c r="J1358" i="25"/>
  <c r="K1390" i="1"/>
  <c r="J1370" i="25"/>
  <c r="L1382" i="25"/>
  <c r="M1382" i="25" s="1"/>
  <c r="L2001" i="25"/>
  <c r="M2001" i="25" s="1"/>
  <c r="K1414" i="1"/>
  <c r="J1394" i="25"/>
  <c r="K426" i="1"/>
  <c r="J406" i="25"/>
  <c r="K276" i="1"/>
  <c r="J256" i="25"/>
  <c r="K132" i="1"/>
  <c r="C76" i="26"/>
  <c r="J112" i="25"/>
  <c r="K214" i="1"/>
  <c r="C136" i="26"/>
  <c r="K174" i="1"/>
  <c r="C113" i="26"/>
  <c r="J154" i="25"/>
  <c r="K30" i="1"/>
  <c r="L10" i="25" s="1"/>
  <c r="M10" i="25" s="1"/>
  <c r="J10" i="25"/>
  <c r="K29" i="1"/>
  <c r="E4" i="26" s="1"/>
  <c r="C4" i="26"/>
  <c r="K149" i="1"/>
  <c r="C93" i="26"/>
  <c r="K47" i="1"/>
  <c r="L27" i="25" s="1"/>
  <c r="M27" i="25" s="1"/>
  <c r="K1309" i="1"/>
  <c r="K1289" i="25"/>
  <c r="E821" i="31"/>
  <c r="E557" i="27"/>
  <c r="L1656" i="25"/>
  <c r="M1656" i="25" s="1"/>
  <c r="L1152" i="25"/>
  <c r="M1152" i="25" s="1"/>
  <c r="K175" i="1"/>
  <c r="C114" i="26"/>
  <c r="J155" i="25"/>
  <c r="L1312" i="25"/>
  <c r="M1312" i="25" s="1"/>
  <c r="L1901" i="25"/>
  <c r="M1901" i="25" s="1"/>
  <c r="E254" i="31"/>
  <c r="L339" i="25"/>
  <c r="M339" i="25" s="1"/>
  <c r="E605" i="30"/>
  <c r="E748" i="31"/>
  <c r="L1040" i="25"/>
  <c r="M1040" i="25" s="1"/>
  <c r="K452" i="1"/>
  <c r="K298" i="1"/>
  <c r="J278" i="25"/>
  <c r="K80" i="1"/>
  <c r="C40" i="26"/>
  <c r="K1520" i="1"/>
  <c r="L1500" i="25" s="1"/>
  <c r="M1500" i="25" s="1"/>
  <c r="J1500" i="25"/>
  <c r="K234" i="1"/>
  <c r="C145" i="26"/>
  <c r="K1371" i="1"/>
  <c r="K1351" i="25"/>
  <c r="D657" i="29"/>
  <c r="D366" i="26"/>
  <c r="K904" i="25"/>
  <c r="D609" i="30"/>
  <c r="D387" i="30"/>
  <c r="K974" i="1"/>
  <c r="D392" i="26"/>
  <c r="D447" i="27"/>
  <c r="K398" i="1"/>
  <c r="K378" i="25"/>
  <c r="D31" i="26"/>
  <c r="K49" i="25"/>
  <c r="K266" i="1"/>
  <c r="K246" i="25"/>
  <c r="D301" i="31"/>
  <c r="D296" i="27"/>
  <c r="K1236" i="25"/>
  <c r="D252" i="30"/>
  <c r="E676" i="31"/>
  <c r="L942" i="25"/>
  <c r="M942" i="25" s="1"/>
  <c r="D691" i="30"/>
  <c r="D606" i="30"/>
  <c r="D811" i="29"/>
  <c r="D825" i="31"/>
  <c r="D556" i="31"/>
  <c r="K891" i="1"/>
  <c r="D344" i="26"/>
  <c r="D215" i="26"/>
  <c r="K525" i="25"/>
  <c r="K907" i="25"/>
  <c r="D497" i="27"/>
  <c r="K434" i="1"/>
  <c r="K414" i="25"/>
  <c r="E164" i="29"/>
  <c r="L234" i="25"/>
  <c r="M234" i="25" s="1"/>
  <c r="D457" i="27"/>
  <c r="D458" i="29"/>
  <c r="K481" i="25"/>
  <c r="K1201" i="1"/>
  <c r="D471" i="26"/>
  <c r="E235" i="29"/>
  <c r="E249" i="31"/>
  <c r="L331" i="25"/>
  <c r="M331" i="25" s="1"/>
  <c r="K637" i="1"/>
  <c r="D248" i="26"/>
  <c r="K617" i="25"/>
  <c r="D18" i="26"/>
  <c r="K35" i="25"/>
  <c r="E712" i="31"/>
  <c r="L989" i="25"/>
  <c r="M989" i="25" s="1"/>
  <c r="D453" i="26"/>
  <c r="K1142" i="25"/>
  <c r="K1335" i="1"/>
  <c r="K1315" i="25"/>
  <c r="E265" i="29"/>
  <c r="E167" i="27"/>
  <c r="E283" i="31"/>
  <c r="E206" i="30"/>
  <c r="L377" i="25"/>
  <c r="M377" i="25" s="1"/>
  <c r="E661" i="30"/>
  <c r="L1133" i="25"/>
  <c r="M1133" i="25" s="1"/>
  <c r="K1281" i="1"/>
  <c r="J1261" i="25"/>
  <c r="J1045" i="25"/>
  <c r="C364" i="26"/>
  <c r="K1352" i="1"/>
  <c r="K1280" i="1"/>
  <c r="J1260" i="25"/>
  <c r="K1136" i="1"/>
  <c r="L1116" i="25" s="1"/>
  <c r="M1116" i="25" s="1"/>
  <c r="K1064" i="1"/>
  <c r="J1044" i="25"/>
  <c r="K992" i="1"/>
  <c r="C406" i="26"/>
  <c r="K920" i="1"/>
  <c r="C363" i="26"/>
  <c r="K848" i="1"/>
  <c r="K776" i="1"/>
  <c r="J756" i="25"/>
  <c r="K1355" i="1"/>
  <c r="K1283" i="1"/>
  <c r="K1211" i="1"/>
  <c r="J1191" i="25"/>
  <c r="K1139" i="1"/>
  <c r="K1067" i="1"/>
  <c r="E754" i="31" s="1"/>
  <c r="K995" i="1"/>
  <c r="C408" i="26"/>
  <c r="C365" i="26"/>
  <c r="J903" i="25"/>
  <c r="K851" i="1"/>
  <c r="C325" i="26"/>
  <c r="K247" i="1"/>
  <c r="C149" i="26"/>
  <c r="C52" i="26"/>
  <c r="J77" i="25"/>
  <c r="K787" i="1"/>
  <c r="C297" i="26"/>
  <c r="K715" i="1"/>
  <c r="C253" i="26"/>
  <c r="J623" i="25"/>
  <c r="K571" i="1"/>
  <c r="K499" i="1"/>
  <c r="K427" i="1"/>
  <c r="J407" i="25"/>
  <c r="C168" i="26"/>
  <c r="J329" i="25"/>
  <c r="K271" i="1"/>
  <c r="C77" i="26"/>
  <c r="J113" i="25"/>
  <c r="K1368" i="1"/>
  <c r="K1296" i="1"/>
  <c r="K1224" i="1"/>
  <c r="J1204" i="25"/>
  <c r="K1152" i="1"/>
  <c r="K1080" i="1"/>
  <c r="K1008" i="1"/>
  <c r="C417" i="26"/>
  <c r="J988" i="25"/>
  <c r="K936" i="1"/>
  <c r="K792" i="1"/>
  <c r="C298" i="26"/>
  <c r="K720" i="1"/>
  <c r="C276" i="26"/>
  <c r="J700" i="25"/>
  <c r="K648" i="1"/>
  <c r="C256" i="26"/>
  <c r="K558" i="1"/>
  <c r="K287" i="1"/>
  <c r="J267" i="25"/>
  <c r="K767" i="1"/>
  <c r="K695" i="1"/>
  <c r="K623" i="1"/>
  <c r="J603" i="25"/>
  <c r="K551" i="1"/>
  <c r="C217" i="26"/>
  <c r="K473" i="1"/>
  <c r="C148" i="26"/>
  <c r="J219" i="25"/>
  <c r="K1312" i="1"/>
  <c r="K1240" i="1"/>
  <c r="K1168" i="1"/>
  <c r="J1148" i="25"/>
  <c r="K1024" i="1"/>
  <c r="L1004" i="25" s="1"/>
  <c r="M1004" i="25" s="1"/>
  <c r="K952" i="1"/>
  <c r="J932" i="25"/>
  <c r="K681" i="1"/>
  <c r="J661" i="25"/>
  <c r="K609" i="1"/>
  <c r="J589" i="25"/>
  <c r="K537" i="1"/>
  <c r="K465" i="1"/>
  <c r="K704" i="1"/>
  <c r="K560" i="1"/>
  <c r="C219" i="26"/>
  <c r="J540" i="25"/>
  <c r="K488" i="1"/>
  <c r="C356" i="26"/>
  <c r="J890" i="25"/>
  <c r="K838" i="1"/>
  <c r="C317" i="26"/>
  <c r="K766" i="1"/>
  <c r="C291" i="26"/>
  <c r="K694" i="1"/>
  <c r="J602" i="25"/>
  <c r="K550" i="1"/>
  <c r="K478" i="1"/>
  <c r="K406" i="1"/>
  <c r="J386" i="25"/>
  <c r="K334" i="1"/>
  <c r="C165" i="26"/>
  <c r="J314" i="25"/>
  <c r="K112" i="1"/>
  <c r="J92" i="25"/>
  <c r="K417" i="1"/>
  <c r="J397" i="25"/>
  <c r="K345" i="1"/>
  <c r="K273" i="1"/>
  <c r="J253" i="25"/>
  <c r="C126" i="26"/>
  <c r="K129" i="1"/>
  <c r="C73" i="26"/>
  <c r="J109" i="25"/>
  <c r="K57" i="1"/>
  <c r="C20" i="26"/>
  <c r="K176" i="1"/>
  <c r="K248" i="1"/>
  <c r="C90" i="26"/>
  <c r="J126" i="25"/>
  <c r="K178" i="1"/>
  <c r="C116" i="26"/>
  <c r="K1617" i="1"/>
  <c r="L1597" i="25" s="1"/>
  <c r="M1597" i="25" s="1"/>
  <c r="J1597" i="25"/>
  <c r="K1512" i="1"/>
  <c r="L1492" i="25" s="1"/>
  <c r="M1492" i="25" s="1"/>
  <c r="J1492" i="25"/>
  <c r="K1427" i="1"/>
  <c r="L1407" i="25" s="1"/>
  <c r="M1407" i="25" s="1"/>
  <c r="J1407" i="25"/>
  <c r="L1970" i="25"/>
  <c r="M1970" i="25" s="1"/>
  <c r="L1360" i="25"/>
  <c r="M1360" i="25" s="1"/>
  <c r="K1392" i="1"/>
  <c r="J1372" i="25"/>
  <c r="K414" i="1"/>
  <c r="K264" i="1"/>
  <c r="K120" i="1"/>
  <c r="C65" i="26"/>
  <c r="K306" i="1"/>
  <c r="K162" i="1"/>
  <c r="C106" i="26"/>
  <c r="K286" i="1"/>
  <c r="J266" i="25"/>
  <c r="K215" i="1"/>
  <c r="K143" i="1"/>
  <c r="C87" i="26"/>
  <c r="K35" i="1"/>
  <c r="L15" i="25" s="1"/>
  <c r="M15" i="25" s="1"/>
  <c r="J15" i="25"/>
  <c r="D433" i="26"/>
  <c r="K1065" i="25"/>
  <c r="K157" i="1"/>
  <c r="D101" i="26"/>
  <c r="K639" i="1"/>
  <c r="D250" i="26"/>
  <c r="K638" i="1"/>
  <c r="D249" i="26"/>
  <c r="E547" i="27"/>
  <c r="E671" i="30"/>
  <c r="L1657" i="25"/>
  <c r="M1657" i="25" s="1"/>
  <c r="L1153" i="25"/>
  <c r="M1153" i="25" s="1"/>
  <c r="K1028" i="1"/>
  <c r="J1008" i="25"/>
  <c r="K1260" i="1"/>
  <c r="J1240" i="25"/>
  <c r="E116" i="30"/>
  <c r="L201" i="25"/>
  <c r="M201" i="25" s="1"/>
  <c r="K1132" i="1"/>
  <c r="K524" i="1"/>
  <c r="C204" i="26"/>
  <c r="J504" i="25"/>
  <c r="K370" i="1"/>
  <c r="C174" i="26"/>
  <c r="J350" i="25"/>
  <c r="K101" i="1"/>
  <c r="C55" i="26"/>
  <c r="K973" i="1"/>
  <c r="D391" i="26"/>
  <c r="K953" i="25"/>
  <c r="D274" i="29"/>
  <c r="D597" i="30"/>
  <c r="D607" i="30"/>
  <c r="E536" i="31"/>
  <c r="E512" i="29"/>
  <c r="L726" i="25"/>
  <c r="M726" i="25" s="1"/>
  <c r="E284" i="29"/>
  <c r="E299" i="31"/>
  <c r="L402" i="25"/>
  <c r="M402" i="25" s="1"/>
  <c r="K314" i="1"/>
  <c r="K294" i="25"/>
  <c r="D680" i="31"/>
  <c r="D521" i="29"/>
  <c r="D759" i="31"/>
  <c r="K602" i="1"/>
  <c r="K582" i="25"/>
  <c r="K302" i="1"/>
  <c r="D161" i="26"/>
  <c r="D286" i="29"/>
  <c r="L1955" i="25"/>
  <c r="M1955" i="25" s="1"/>
  <c r="L1349" i="25"/>
  <c r="M1349" i="25" s="1"/>
  <c r="K783" i="1"/>
  <c r="K763" i="25"/>
  <c r="K75" i="1"/>
  <c r="D37" i="26"/>
  <c r="E323" i="30"/>
  <c r="E405" i="29"/>
  <c r="L570" i="25"/>
  <c r="M570" i="25" s="1"/>
  <c r="K1129" i="1"/>
  <c r="D450" i="26"/>
  <c r="K373" i="1"/>
  <c r="D177" i="26"/>
  <c r="K159" i="1"/>
  <c r="D103" i="26"/>
  <c r="E814" i="31"/>
  <c r="E826" i="29"/>
  <c r="E667" i="30"/>
  <c r="L1644" i="25"/>
  <c r="M1644" i="25" s="1"/>
  <c r="L1145" i="25"/>
  <c r="M1145" i="25" s="1"/>
  <c r="D666" i="30"/>
  <c r="D629" i="31"/>
  <c r="D816" i="31"/>
  <c r="D754" i="29"/>
  <c r="D613" i="29"/>
  <c r="D477" i="30"/>
  <c r="D797" i="31"/>
  <c r="K698" i="1"/>
  <c r="L678" i="25" s="1"/>
  <c r="M678" i="25" s="1"/>
  <c r="K678" i="25"/>
  <c r="E337" i="30"/>
  <c r="L594" i="25"/>
  <c r="M594" i="25" s="1"/>
  <c r="K866" i="1"/>
  <c r="D330" i="26"/>
  <c r="D71" i="30"/>
  <c r="D212" i="29"/>
  <c r="D80" i="27"/>
  <c r="K1225" i="1"/>
  <c r="K1205" i="25"/>
  <c r="K805" i="1"/>
  <c r="K785" i="25"/>
  <c r="E392" i="30"/>
  <c r="E509" i="31"/>
  <c r="L689" i="25"/>
  <c r="M689" i="25" s="1"/>
  <c r="D151" i="26"/>
  <c r="K231" i="25"/>
  <c r="K1117" i="1"/>
  <c r="D445" i="26"/>
  <c r="K1359" i="1"/>
  <c r="D105" i="26"/>
  <c r="K141" i="25"/>
  <c r="K985" i="1"/>
  <c r="D401" i="26"/>
  <c r="D390" i="26"/>
  <c r="K951" i="25"/>
  <c r="E228" i="31"/>
  <c r="E224" i="29"/>
  <c r="E241" i="31"/>
  <c r="E146" i="27"/>
  <c r="L319" i="25"/>
  <c r="M319" i="25" s="1"/>
  <c r="K1353" i="1"/>
  <c r="K1209" i="1"/>
  <c r="K1137" i="1"/>
  <c r="K993" i="1"/>
  <c r="C407" i="26"/>
  <c r="J973" i="25"/>
  <c r="K849" i="1"/>
  <c r="C323" i="26"/>
  <c r="K1208" i="1"/>
  <c r="D862" i="29"/>
  <c r="D825" i="29"/>
  <c r="D665" i="30"/>
  <c r="D835" i="29"/>
  <c r="D756" i="31"/>
  <c r="D851" i="29"/>
  <c r="D753" i="29"/>
  <c r="D474" i="26"/>
  <c r="K1184" i="25"/>
  <c r="D500" i="27"/>
  <c r="E436" i="30"/>
  <c r="L774" i="25"/>
  <c r="M774" i="25" s="1"/>
  <c r="E417" i="30"/>
  <c r="L738" i="25"/>
  <c r="M738" i="25" s="1"/>
  <c r="D566" i="30"/>
  <c r="D458" i="31"/>
  <c r="K579" i="1"/>
  <c r="D229" i="26"/>
  <c r="K559" i="25"/>
  <c r="K1021" i="1"/>
  <c r="K1001" i="25"/>
  <c r="D688" i="31"/>
  <c r="D392" i="31"/>
  <c r="D238" i="31"/>
  <c r="D411" i="31"/>
  <c r="D230" i="30"/>
  <c r="K863" i="25"/>
  <c r="E275" i="29"/>
  <c r="E290" i="31"/>
  <c r="E173" i="27"/>
  <c r="L390" i="25"/>
  <c r="M390" i="25" s="1"/>
  <c r="K1075" i="25"/>
  <c r="K797" i="25"/>
  <c r="K128" i="25"/>
  <c r="D367" i="29"/>
  <c r="E196" i="27"/>
  <c r="E338" i="29"/>
  <c r="E347" i="31"/>
  <c r="E206" i="27"/>
  <c r="L473" i="25"/>
  <c r="M473" i="25" s="1"/>
  <c r="D119" i="29"/>
  <c r="D92" i="30"/>
  <c r="K415" i="25"/>
  <c r="K192" i="25"/>
  <c r="K601" i="1"/>
  <c r="K581" i="25"/>
  <c r="L1816" i="25"/>
  <c r="M1816" i="25" s="1"/>
  <c r="L1255" i="25"/>
  <c r="M1255" i="25" s="1"/>
  <c r="E543" i="31"/>
  <c r="E423" i="30"/>
  <c r="L751" i="25"/>
  <c r="M751" i="25" s="1"/>
  <c r="D407" i="26"/>
  <c r="K973" i="25"/>
  <c r="E468" i="30"/>
  <c r="E584" i="29"/>
  <c r="L823" i="25"/>
  <c r="M823" i="25" s="1"/>
  <c r="D98" i="26"/>
  <c r="K134" i="25"/>
  <c r="E93" i="27"/>
  <c r="E155" i="29"/>
  <c r="E128" i="30"/>
  <c r="E168" i="31"/>
  <c r="L221" i="25"/>
  <c r="M221" i="25" s="1"/>
  <c r="C50" i="30"/>
  <c r="K399" i="1"/>
  <c r="K379" i="25"/>
  <c r="K85" i="1"/>
  <c r="D44" i="26"/>
  <c r="D339" i="26"/>
  <c r="K861" i="25"/>
  <c r="K578" i="1"/>
  <c r="D228" i="26"/>
  <c r="K195" i="1"/>
  <c r="K175" i="25"/>
  <c r="L1923" i="25"/>
  <c r="M1923" i="25" s="1"/>
  <c r="L1327" i="25"/>
  <c r="M1327" i="25" s="1"/>
  <c r="K867" i="1"/>
  <c r="D331" i="26"/>
  <c r="K847" i="25"/>
  <c r="K49" i="1"/>
  <c r="K29" i="25"/>
  <c r="K807" i="1"/>
  <c r="E484" i="27"/>
  <c r="E731" i="29"/>
  <c r="E595" i="30"/>
  <c r="L1025" i="25"/>
  <c r="M1025" i="25" s="1"/>
  <c r="D219" i="26"/>
  <c r="K540" i="25"/>
  <c r="D478" i="26"/>
  <c r="K1198" i="25"/>
  <c r="E206" i="31"/>
  <c r="E153" i="30"/>
  <c r="L269" i="25"/>
  <c r="M269" i="25" s="1"/>
  <c r="K1263" i="1"/>
  <c r="K999" i="1"/>
  <c r="D412" i="26"/>
  <c r="K122" i="1"/>
  <c r="D67" i="26"/>
  <c r="D285" i="26"/>
  <c r="K729" i="25"/>
  <c r="E150" i="30"/>
  <c r="E198" i="29"/>
  <c r="L283" i="25"/>
  <c r="M283" i="25" s="1"/>
  <c r="K1143" i="1"/>
  <c r="L1992" i="25"/>
  <c r="M1992" i="25" s="1"/>
  <c r="L1375" i="25"/>
  <c r="M1375" i="25" s="1"/>
  <c r="C473" i="26"/>
  <c r="J1183" i="25"/>
  <c r="K1346" i="1"/>
  <c r="K1274" i="1"/>
  <c r="J1254" i="25"/>
  <c r="C472" i="26"/>
  <c r="K1130" i="1"/>
  <c r="K1058" i="1"/>
  <c r="C402" i="26"/>
  <c r="J966" i="25"/>
  <c r="K1375" i="1"/>
  <c r="K1303" i="1"/>
  <c r="K1231" i="1"/>
  <c r="C481" i="26"/>
  <c r="J1211" i="25"/>
  <c r="K1159" i="1"/>
  <c r="K1087" i="1"/>
  <c r="K1015" i="1"/>
  <c r="J995" i="25"/>
  <c r="K943" i="1"/>
  <c r="J923" i="25"/>
  <c r="K1349" i="1"/>
  <c r="K1277" i="1"/>
  <c r="K1205" i="1"/>
  <c r="K1133" i="1"/>
  <c r="J1113" i="25"/>
  <c r="K1061" i="1"/>
  <c r="K989" i="1"/>
  <c r="C404" i="26"/>
  <c r="C360" i="26"/>
  <c r="J897" i="25"/>
  <c r="K235" i="1"/>
  <c r="C146" i="26"/>
  <c r="C248" i="26"/>
  <c r="J617" i="25"/>
  <c r="K343" i="1"/>
  <c r="J323" i="25"/>
  <c r="K259" i="1"/>
  <c r="C153" i="26"/>
  <c r="J239" i="25"/>
  <c r="K1362" i="1"/>
  <c r="K1290" i="1"/>
  <c r="K1218" i="1"/>
  <c r="C478" i="26"/>
  <c r="J1198" i="25"/>
  <c r="K1146" i="1"/>
  <c r="E811" i="29" s="1"/>
  <c r="J1126" i="25"/>
  <c r="K930" i="1"/>
  <c r="J910" i="25"/>
  <c r="K858" i="1"/>
  <c r="K786" i="1"/>
  <c r="K714" i="1"/>
  <c r="E326" i="27" s="1"/>
  <c r="C274" i="26"/>
  <c r="J694" i="25"/>
  <c r="K642" i="1"/>
  <c r="J622" i="25"/>
  <c r="K491" i="1"/>
  <c r="K281" i="1"/>
  <c r="C289" i="26"/>
  <c r="K689" i="1"/>
  <c r="C269" i="26"/>
  <c r="K617" i="1"/>
  <c r="C238" i="26"/>
  <c r="K545" i="1"/>
  <c r="C215" i="26"/>
  <c r="J525" i="25"/>
  <c r="K467" i="1"/>
  <c r="E246" i="30" s="1"/>
  <c r="J357" i="25"/>
  <c r="K227" i="1"/>
  <c r="K1306" i="1"/>
  <c r="K1162" i="1"/>
  <c r="C453" i="26"/>
  <c r="J1142" i="25"/>
  <c r="K1018" i="1"/>
  <c r="K946" i="1"/>
  <c r="C376" i="26"/>
  <c r="C208" i="26"/>
  <c r="J511" i="25"/>
  <c r="K904" i="1"/>
  <c r="C352" i="26"/>
  <c r="J812" i="25"/>
  <c r="K760" i="1"/>
  <c r="K688" i="1"/>
  <c r="C237" i="26"/>
  <c r="J596" i="25"/>
  <c r="K544" i="1"/>
  <c r="C214" i="26"/>
  <c r="K472" i="1"/>
  <c r="C196" i="26"/>
  <c r="K400" i="1"/>
  <c r="C186" i="26"/>
  <c r="K328" i="1"/>
  <c r="J308" i="25"/>
  <c r="C32" i="26"/>
  <c r="J50" i="25"/>
  <c r="K164" i="1"/>
  <c r="K292" i="1"/>
  <c r="J272" i="25"/>
  <c r="K88" i="1"/>
  <c r="C47" i="26"/>
  <c r="K1532" i="1"/>
  <c r="L1512" i="25" s="1"/>
  <c r="M1512" i="25" s="1"/>
  <c r="J1512" i="25"/>
  <c r="K1442" i="1"/>
  <c r="L1422" i="25" s="1"/>
  <c r="M1422" i="25" s="1"/>
  <c r="J1422" i="25"/>
  <c r="K1547" i="1"/>
  <c r="L1527" i="25" s="1"/>
  <c r="M1527" i="25" s="1"/>
  <c r="J1527" i="25"/>
  <c r="K1610" i="1"/>
  <c r="L1590" i="25" s="1"/>
  <c r="M1590" i="25" s="1"/>
  <c r="J1590" i="25"/>
  <c r="K1567" i="1"/>
  <c r="L1547" i="25" s="1"/>
  <c r="M1547" i="25" s="1"/>
  <c r="J1547" i="25"/>
  <c r="K274" i="1"/>
  <c r="K252" i="1"/>
  <c r="J232" i="25"/>
  <c r="K108" i="1"/>
  <c r="C60" i="26"/>
  <c r="K154" i="1"/>
  <c r="C98" i="26"/>
  <c r="J134" i="25"/>
  <c r="K516" i="1"/>
  <c r="K432" i="1"/>
  <c r="K294" i="1"/>
  <c r="J274" i="25"/>
  <c r="K150" i="1"/>
  <c r="C94" i="26"/>
  <c r="K220" i="1"/>
  <c r="C139" i="26"/>
  <c r="K209" i="1"/>
  <c r="J189" i="25"/>
  <c r="K137" i="1"/>
  <c r="C81" i="26"/>
  <c r="K23" i="1"/>
  <c r="E197" i="27"/>
  <c r="E328" i="31"/>
  <c r="E323" i="29"/>
  <c r="L450" i="25"/>
  <c r="M450" i="25" s="1"/>
  <c r="E366" i="27"/>
  <c r="E563" i="29"/>
  <c r="E586" i="31"/>
  <c r="E375" i="27"/>
  <c r="L797" i="25"/>
  <c r="M797" i="25" s="1"/>
  <c r="K447" i="1"/>
  <c r="K427" i="25"/>
  <c r="K903" i="1"/>
  <c r="K883" i="25"/>
  <c r="K813" i="1"/>
  <c r="C306" i="26"/>
  <c r="J793" i="25"/>
  <c r="J939" i="25"/>
  <c r="J952" i="25"/>
  <c r="K437" i="1"/>
  <c r="K573" i="1"/>
  <c r="J553" i="25"/>
  <c r="K802" i="1"/>
  <c r="C302" i="26"/>
  <c r="K1554" i="1"/>
  <c r="L1534" i="25" s="1"/>
  <c r="M1534" i="25" s="1"/>
  <c r="J1534" i="25"/>
  <c r="D682" i="30"/>
  <c r="K782" i="1"/>
  <c r="D296" i="26"/>
  <c r="K762" i="25"/>
  <c r="D531" i="31"/>
  <c r="E204" i="27"/>
  <c r="E346" i="29"/>
  <c r="E357" i="31"/>
  <c r="E211" i="27"/>
  <c r="L487" i="25"/>
  <c r="M487" i="25" s="1"/>
  <c r="K675" i="1"/>
  <c r="K655" i="25"/>
  <c r="D164" i="31"/>
  <c r="D354" i="27"/>
  <c r="E458" i="30"/>
  <c r="E595" i="31"/>
  <c r="E574" i="29"/>
  <c r="L810" i="25"/>
  <c r="M810" i="25" s="1"/>
  <c r="D174" i="26"/>
  <c r="K350" i="25"/>
  <c r="D400" i="31"/>
  <c r="K842" i="1"/>
  <c r="D320" i="26"/>
  <c r="D141" i="30"/>
  <c r="L1796" i="25"/>
  <c r="M1796" i="25" s="1"/>
  <c r="L1241" i="25"/>
  <c r="M1241" i="25" s="1"/>
  <c r="E428" i="27"/>
  <c r="E510" i="30"/>
  <c r="L894" i="25"/>
  <c r="M894" i="25" s="1"/>
  <c r="D306" i="26"/>
  <c r="K793" i="25"/>
  <c r="D199" i="26"/>
  <c r="K470" i="25"/>
  <c r="E435" i="30"/>
  <c r="L773" i="25"/>
  <c r="M773" i="25" s="1"/>
  <c r="K1189" i="1"/>
  <c r="D460" i="26"/>
  <c r="K1169" i="25"/>
  <c r="E109" i="31"/>
  <c r="E89" i="30"/>
  <c r="E109" i="29"/>
  <c r="L149" i="25"/>
  <c r="M149" i="25" s="1"/>
  <c r="K1273" i="1"/>
  <c r="K1253" i="25"/>
  <c r="E764" i="29"/>
  <c r="E618" i="30"/>
  <c r="L1061" i="25"/>
  <c r="M1061" i="25" s="1"/>
  <c r="D70" i="26"/>
  <c r="K105" i="25"/>
  <c r="E219" i="30"/>
  <c r="E298" i="31"/>
  <c r="L401" i="25"/>
  <c r="M401" i="25" s="1"/>
  <c r="E430" i="29"/>
  <c r="E345" i="30"/>
  <c r="L605" i="25"/>
  <c r="M605" i="25" s="1"/>
  <c r="E367" i="27"/>
  <c r="E549" i="29"/>
  <c r="E571" i="31"/>
  <c r="L775" i="25"/>
  <c r="M775" i="25" s="1"/>
  <c r="D231" i="26"/>
  <c r="K561" i="25"/>
  <c r="K951" i="1"/>
  <c r="D377" i="26"/>
  <c r="K931" i="25"/>
  <c r="D204" i="26"/>
  <c r="K504" i="25"/>
  <c r="E586" i="27"/>
  <c r="E698" i="30"/>
  <c r="E858" i="31"/>
  <c r="L1207" i="25"/>
  <c r="M1207" i="25" s="1"/>
  <c r="L1738" i="25"/>
  <c r="M1738" i="25" s="1"/>
  <c r="K975" i="1"/>
  <c r="D393" i="26"/>
  <c r="D134" i="26"/>
  <c r="K190" i="25"/>
  <c r="D261" i="26"/>
  <c r="K644" i="25"/>
  <c r="K1341" i="1"/>
  <c r="K1269" i="1"/>
  <c r="C467" i="26"/>
  <c r="J1177" i="25"/>
  <c r="K1125" i="1"/>
  <c r="L1105" i="25" s="1"/>
  <c r="M1105" i="25" s="1"/>
  <c r="K1053" i="1"/>
  <c r="K981" i="1"/>
  <c r="C398" i="26"/>
  <c r="K909" i="1"/>
  <c r="J889" i="25"/>
  <c r="K837" i="1"/>
  <c r="K1340" i="1"/>
  <c r="K1268" i="1"/>
  <c r="C466" i="26"/>
  <c r="J1176" i="25"/>
  <c r="E793" i="29"/>
  <c r="E644" i="30"/>
  <c r="L1104" i="25"/>
  <c r="M1104" i="25" s="1"/>
  <c r="K1052" i="1"/>
  <c r="K980" i="1"/>
  <c r="J960" i="25"/>
  <c r="K908" i="1"/>
  <c r="C355" i="26"/>
  <c r="K836" i="1"/>
  <c r="K1343" i="1"/>
  <c r="J1323" i="25"/>
  <c r="K1271" i="1"/>
  <c r="K1199" i="1"/>
  <c r="C469" i="26"/>
  <c r="K1127" i="1"/>
  <c r="J1107" i="25"/>
  <c r="K1055" i="1"/>
  <c r="K983" i="1"/>
  <c r="K911" i="1"/>
  <c r="J891" i="25"/>
  <c r="J819" i="25"/>
  <c r="K223" i="1"/>
  <c r="C140" i="26"/>
  <c r="J203" i="25"/>
  <c r="K775" i="1"/>
  <c r="E426" i="30" s="1"/>
  <c r="K631" i="1"/>
  <c r="C243" i="26"/>
  <c r="K559" i="1"/>
  <c r="J539" i="25"/>
  <c r="K487" i="1"/>
  <c r="K1356" i="1"/>
  <c r="K1284" i="1"/>
  <c r="K1212" i="1"/>
  <c r="C476" i="26"/>
  <c r="K1140" i="1"/>
  <c r="J1120" i="25"/>
  <c r="K1068" i="1"/>
  <c r="C428" i="26"/>
  <c r="K996" i="1"/>
  <c r="C409" i="26"/>
  <c r="K924" i="1"/>
  <c r="C366" i="26"/>
  <c r="J904" i="25"/>
  <c r="K852" i="1"/>
  <c r="C272" i="26"/>
  <c r="K636" i="1"/>
  <c r="C247" i="26"/>
  <c r="J616" i="25"/>
  <c r="K419" i="1"/>
  <c r="J399" i="25"/>
  <c r="K269" i="1"/>
  <c r="C156" i="26"/>
  <c r="K755" i="1"/>
  <c r="J735" i="25"/>
  <c r="K683" i="1"/>
  <c r="K611" i="1"/>
  <c r="K539" i="1"/>
  <c r="J519" i="25"/>
  <c r="K461" i="1"/>
  <c r="E315" i="29" s="1"/>
  <c r="J441" i="25"/>
  <c r="K365" i="1"/>
  <c r="K1372" i="1"/>
  <c r="J1352" i="25"/>
  <c r="K1300" i="1"/>
  <c r="C480" i="26"/>
  <c r="K1156" i="1"/>
  <c r="C432" i="26"/>
  <c r="J1064" i="25"/>
  <c r="K1012" i="1"/>
  <c r="K940" i="1"/>
  <c r="C373" i="26"/>
  <c r="K741" i="1"/>
  <c r="J721" i="25"/>
  <c r="K669" i="1"/>
  <c r="C262" i="26"/>
  <c r="K597" i="1"/>
  <c r="C235" i="26"/>
  <c r="K525" i="1"/>
  <c r="C205" i="26"/>
  <c r="J505" i="25"/>
  <c r="K764" i="1"/>
  <c r="K692" i="1"/>
  <c r="J672" i="25"/>
  <c r="K620" i="1"/>
  <c r="K548" i="1"/>
  <c r="K476" i="1"/>
  <c r="J456" i="25"/>
  <c r="K404" i="1"/>
  <c r="C187" i="26"/>
  <c r="K898" i="1"/>
  <c r="C348" i="26"/>
  <c r="K826" i="1"/>
  <c r="J806" i="25"/>
  <c r="K754" i="1"/>
  <c r="K682" i="1"/>
  <c r="C266" i="26"/>
  <c r="J662" i="25"/>
  <c r="K610" i="1"/>
  <c r="K538" i="1"/>
  <c r="J518" i="25"/>
  <c r="K466" i="1"/>
  <c r="K394" i="1"/>
  <c r="K322" i="1"/>
  <c r="J302" i="25"/>
  <c r="K94" i="1"/>
  <c r="C188" i="26"/>
  <c r="J385" i="25"/>
  <c r="K333" i="1"/>
  <c r="C121" i="26"/>
  <c r="J169" i="25"/>
  <c r="K117" i="1"/>
  <c r="K45" i="1"/>
  <c r="E12" i="26" s="1"/>
  <c r="C12" i="26"/>
  <c r="K152" i="1"/>
  <c r="C96" i="26"/>
  <c r="K166" i="1"/>
  <c r="C109" i="26"/>
  <c r="K236" i="1"/>
  <c r="C147" i="26"/>
  <c r="K262" i="1"/>
  <c r="K1391" i="1"/>
  <c r="J1371" i="25"/>
  <c r="L1972" i="25"/>
  <c r="M1972" i="25" s="1"/>
  <c r="L1362" i="25"/>
  <c r="M1362" i="25" s="1"/>
  <c r="L1376" i="25"/>
  <c r="M1376" i="25" s="1"/>
  <c r="L1993" i="25"/>
  <c r="M1993" i="25" s="1"/>
  <c r="L1388" i="25"/>
  <c r="M1388" i="25" s="1"/>
  <c r="L2011" i="25"/>
  <c r="M2011" i="25" s="1"/>
  <c r="K1386" i="1"/>
  <c r="J1366" i="25"/>
  <c r="K1420" i="1"/>
  <c r="L1400" i="25" s="1"/>
  <c r="M1400" i="25" s="1"/>
  <c r="J1400" i="25"/>
  <c r="K1387" i="1"/>
  <c r="J1367" i="25"/>
  <c r="K1399" i="1"/>
  <c r="J1379" i="25"/>
  <c r="C127" i="26"/>
  <c r="J182" i="25"/>
  <c r="K384" i="1"/>
  <c r="J364" i="25"/>
  <c r="K240" i="1"/>
  <c r="J220" i="25"/>
  <c r="K96" i="1"/>
  <c r="K130" i="1"/>
  <c r="C74" i="26"/>
  <c r="J490" i="25"/>
  <c r="K420" i="1"/>
  <c r="J400" i="25"/>
  <c r="K282" i="1"/>
  <c r="C82" i="26"/>
  <c r="K184" i="1"/>
  <c r="C119" i="26"/>
  <c r="K203" i="1"/>
  <c r="E105" i="30" s="1"/>
  <c r="C128" i="26"/>
  <c r="J183" i="25"/>
  <c r="K125" i="1"/>
  <c r="C70" i="26"/>
  <c r="J105" i="25"/>
  <c r="K268" i="1"/>
  <c r="D397" i="26"/>
  <c r="K959" i="25"/>
  <c r="K1239" i="1"/>
  <c r="K1219" i="25"/>
  <c r="E189" i="31"/>
  <c r="L247" i="25"/>
  <c r="M247" i="25" s="1"/>
  <c r="K86" i="1"/>
  <c r="D45" i="26"/>
  <c r="D50" i="26"/>
  <c r="K71" i="25"/>
  <c r="E156" i="29"/>
  <c r="E169" i="31"/>
  <c r="L222" i="25"/>
  <c r="M222" i="25" s="1"/>
  <c r="K1316" i="1"/>
  <c r="J1296" i="25"/>
  <c r="K887" i="1"/>
  <c r="C342" i="26"/>
  <c r="E478" i="31"/>
  <c r="E377" i="30"/>
  <c r="L664" i="25"/>
  <c r="M664" i="25" s="1"/>
  <c r="L1256" i="25"/>
  <c r="M1256" i="25" s="1"/>
  <c r="L1817" i="25"/>
  <c r="M1817" i="25" s="1"/>
  <c r="K596" i="1"/>
  <c r="E320" i="30"/>
  <c r="E421" i="31"/>
  <c r="E255" i="27"/>
  <c r="L566" i="25"/>
  <c r="M566" i="25" s="1"/>
  <c r="C108" i="26"/>
  <c r="K1385" i="1"/>
  <c r="J1365" i="25"/>
  <c r="K1624" i="1"/>
  <c r="L1604" i="25" s="1"/>
  <c r="M1604" i="25" s="1"/>
  <c r="J1604" i="25"/>
  <c r="K901" i="1"/>
  <c r="D350" i="26"/>
  <c r="E486" i="29"/>
  <c r="L690" i="25"/>
  <c r="M690" i="25" s="1"/>
  <c r="K926" i="1"/>
  <c r="D368" i="26"/>
  <c r="K158" i="1"/>
  <c r="D102" i="26"/>
  <c r="D380" i="29"/>
  <c r="K1171" i="25"/>
  <c r="K132" i="25"/>
  <c r="D455" i="26"/>
  <c r="K1156" i="25"/>
  <c r="E151" i="31"/>
  <c r="L199" i="25"/>
  <c r="M199" i="25" s="1"/>
  <c r="E662" i="30"/>
  <c r="E834" i="29"/>
  <c r="L1663" i="25"/>
  <c r="M1663" i="25" s="1"/>
  <c r="L1157" i="25"/>
  <c r="M1157" i="25" s="1"/>
  <c r="K819" i="1"/>
  <c r="D309" i="26"/>
  <c r="K799" i="25"/>
  <c r="K301" i="1"/>
  <c r="K281" i="25"/>
  <c r="K217" i="1"/>
  <c r="D137" i="26"/>
  <c r="K197" i="25"/>
  <c r="K229" i="1"/>
  <c r="D142" i="26"/>
  <c r="K1010" i="1"/>
  <c r="D418" i="26"/>
  <c r="L1265" i="25"/>
  <c r="M1265" i="25" s="1"/>
  <c r="L1830" i="25"/>
  <c r="M1830" i="25" s="1"/>
  <c r="D375" i="26"/>
  <c r="K925" i="25"/>
  <c r="D205" i="26"/>
  <c r="K505" i="25"/>
  <c r="D76" i="26"/>
  <c r="K112" i="25"/>
  <c r="E283" i="29"/>
  <c r="E228" i="30"/>
  <c r="L415" i="25"/>
  <c r="M415" i="25" s="1"/>
  <c r="K265" i="1"/>
  <c r="D155" i="26"/>
  <c r="K245" i="25"/>
  <c r="D443" i="26"/>
  <c r="K1092" i="25"/>
  <c r="D481" i="26"/>
  <c r="K1211" i="25"/>
  <c r="K207" i="1"/>
  <c r="D132" i="26"/>
  <c r="E312" i="29"/>
  <c r="E191" i="27"/>
  <c r="E320" i="31"/>
  <c r="E241" i="30"/>
  <c r="L437" i="25"/>
  <c r="M437" i="25" s="1"/>
  <c r="C446" i="26"/>
  <c r="J1099" i="25"/>
  <c r="K1334" i="1"/>
  <c r="K1262" i="1"/>
  <c r="J1170" i="25"/>
  <c r="K1118" i="1"/>
  <c r="L1098" i="25" s="1"/>
  <c r="M1098" i="25" s="1"/>
  <c r="K1046" i="1"/>
  <c r="C424" i="26"/>
  <c r="C351" i="26"/>
  <c r="J882" i="25"/>
  <c r="K1363" i="1"/>
  <c r="K1291" i="1"/>
  <c r="K1219" i="1"/>
  <c r="K1147" i="1"/>
  <c r="J1127" i="25"/>
  <c r="K1075" i="1"/>
  <c r="K931" i="1"/>
  <c r="J911" i="25"/>
  <c r="K859" i="1"/>
  <c r="K1337" i="1"/>
  <c r="J1317" i="25"/>
  <c r="K1265" i="1"/>
  <c r="J1245" i="25"/>
  <c r="C463" i="26"/>
  <c r="K1049" i="1"/>
  <c r="J1029" i="25"/>
  <c r="C395" i="26"/>
  <c r="C353" i="26"/>
  <c r="J813" i="25"/>
  <c r="K211" i="1"/>
  <c r="C293" i="26"/>
  <c r="J749" i="25"/>
  <c r="K403" i="1"/>
  <c r="K331" i="1"/>
  <c r="K103" i="1"/>
  <c r="K1350" i="1"/>
  <c r="J1330" i="25"/>
  <c r="K1278" i="1"/>
  <c r="K1206" i="1"/>
  <c r="K1134" i="1"/>
  <c r="J1114" i="25"/>
  <c r="K1062" i="1"/>
  <c r="K990" i="1"/>
  <c r="K918" i="1"/>
  <c r="C361" i="26"/>
  <c r="K846" i="1"/>
  <c r="C322" i="26"/>
  <c r="J826" i="25"/>
  <c r="K774" i="1"/>
  <c r="K702" i="1"/>
  <c r="K630" i="1"/>
  <c r="C242" i="26"/>
  <c r="J610" i="25"/>
  <c r="K395" i="1"/>
  <c r="K257" i="1"/>
  <c r="K749" i="1"/>
  <c r="C285" i="26"/>
  <c r="J729" i="25"/>
  <c r="K677" i="1"/>
  <c r="C264" i="26"/>
  <c r="J657" i="25"/>
  <c r="K605" i="1"/>
  <c r="J585" i="25"/>
  <c r="K533" i="1"/>
  <c r="C209" i="26"/>
  <c r="K455" i="1"/>
  <c r="L435" i="25" s="1"/>
  <c r="M435" i="25" s="1"/>
  <c r="J435" i="25"/>
  <c r="K353" i="1"/>
  <c r="K1366" i="1"/>
  <c r="K1294" i="1"/>
  <c r="J1274" i="25"/>
  <c r="K1222" i="1"/>
  <c r="K1150" i="1"/>
  <c r="K1078" i="1"/>
  <c r="J1058" i="25"/>
  <c r="K1006" i="1"/>
  <c r="C415" i="26"/>
  <c r="J986" i="25"/>
  <c r="K934" i="1"/>
  <c r="K892" i="1"/>
  <c r="K820" i="1"/>
  <c r="C310" i="26"/>
  <c r="J728" i="25"/>
  <c r="K676" i="1"/>
  <c r="J656" i="25"/>
  <c r="K604" i="1"/>
  <c r="J512" i="25"/>
  <c r="K460" i="1"/>
  <c r="K388" i="1"/>
  <c r="K316" i="1"/>
  <c r="E133" i="27" s="1"/>
  <c r="K140" i="1"/>
  <c r="C84" i="26"/>
  <c r="J120" i="25"/>
  <c r="K208" i="1"/>
  <c r="C133" i="26"/>
  <c r="K1379" i="1"/>
  <c r="J1359" i="25"/>
  <c r="K1384" i="1"/>
  <c r="J1364" i="25"/>
  <c r="L1392" i="25"/>
  <c r="M1392" i="25" s="1"/>
  <c r="L2015" i="25"/>
  <c r="M2015" i="25" s="1"/>
  <c r="K1540" i="1"/>
  <c r="L1520" i="25" s="1"/>
  <c r="M1520" i="25" s="1"/>
  <c r="J1520" i="25"/>
  <c r="K1469" i="1"/>
  <c r="L1449" i="25" s="1"/>
  <c r="M1449" i="25" s="1"/>
  <c r="J1449" i="25"/>
  <c r="K1448" i="1"/>
  <c r="L1428" i="25" s="1"/>
  <c r="M1428" i="25" s="1"/>
  <c r="J1428" i="25"/>
  <c r="K160" i="1"/>
  <c r="C104" i="26"/>
  <c r="J140" i="25"/>
  <c r="K372" i="1"/>
  <c r="C176" i="26"/>
  <c r="K228" i="1"/>
  <c r="C141" i="26"/>
  <c r="K84" i="1"/>
  <c r="C43" i="26"/>
  <c r="J64" i="25"/>
  <c r="C41" i="26"/>
  <c r="K504" i="1"/>
  <c r="J484" i="25"/>
  <c r="K408" i="1"/>
  <c r="C190" i="26"/>
  <c r="K270" i="1"/>
  <c r="J106" i="25"/>
  <c r="K124" i="1"/>
  <c r="C69" i="26"/>
  <c r="K197" i="1"/>
  <c r="J99" i="25"/>
  <c r="K172" i="1"/>
  <c r="C111" i="26"/>
  <c r="K1031" i="1"/>
  <c r="E728" i="31" s="1"/>
  <c r="J1011" i="25"/>
  <c r="J587" i="25"/>
  <c r="E775" i="29"/>
  <c r="E528" i="27"/>
  <c r="E788" i="29"/>
  <c r="E786" i="31"/>
  <c r="L1096" i="25"/>
  <c r="M1096" i="25" s="1"/>
  <c r="K731" i="1"/>
  <c r="C281" i="26"/>
  <c r="E476" i="29"/>
  <c r="E328" i="27"/>
  <c r="E515" i="31"/>
  <c r="E490" i="29"/>
  <c r="L697" i="25"/>
  <c r="M697" i="25" s="1"/>
  <c r="E149" i="27"/>
  <c r="L360" i="25"/>
  <c r="M360" i="25" s="1"/>
  <c r="E178" i="27"/>
  <c r="E240" i="30"/>
  <c r="L433" i="25"/>
  <c r="M433" i="25" s="1"/>
  <c r="K64" i="1"/>
  <c r="C27" i="26"/>
  <c r="L2000" i="25"/>
  <c r="M2000" i="25" s="1"/>
  <c r="L1381" i="25"/>
  <c r="M1381" i="25" s="1"/>
  <c r="K192" i="1"/>
  <c r="C122" i="26"/>
  <c r="D492" i="30"/>
  <c r="D312" i="26"/>
  <c r="K805" i="25"/>
  <c r="D200" i="26"/>
  <c r="K477" i="25"/>
  <c r="K627" i="1"/>
  <c r="D241" i="26"/>
  <c r="K450" i="25"/>
  <c r="D485" i="31"/>
  <c r="K703" i="25"/>
  <c r="D316" i="31"/>
  <c r="D165" i="29"/>
  <c r="K1357" i="1"/>
  <c r="K1337" i="25"/>
  <c r="L835" i="25"/>
  <c r="M835" i="25" s="1"/>
  <c r="D206" i="26"/>
  <c r="K507" i="25"/>
  <c r="K889" i="1"/>
  <c r="K869" i="25"/>
  <c r="E389" i="31"/>
  <c r="E292" i="30"/>
  <c r="L523" i="25"/>
  <c r="M523" i="25" s="1"/>
  <c r="D266" i="26"/>
  <c r="K662" i="25"/>
  <c r="E317" i="27"/>
  <c r="E385" i="30"/>
  <c r="E498" i="31"/>
  <c r="L677" i="25"/>
  <c r="M677" i="25" s="1"/>
  <c r="K890" i="1"/>
  <c r="D343" i="26"/>
  <c r="E271" i="30"/>
  <c r="E356" i="31"/>
  <c r="L485" i="25"/>
  <c r="M485" i="25" s="1"/>
  <c r="K998" i="1"/>
  <c r="D411" i="26"/>
  <c r="K915" i="1"/>
  <c r="D358" i="26"/>
  <c r="K961" i="1"/>
  <c r="D382" i="26"/>
  <c r="E264" i="29"/>
  <c r="E276" i="29"/>
  <c r="L391" i="25"/>
  <c r="M391" i="25" s="1"/>
  <c r="D153" i="26"/>
  <c r="K239" i="25"/>
  <c r="D113" i="26"/>
  <c r="K154" i="25"/>
  <c r="D385" i="26"/>
  <c r="K945" i="25"/>
  <c r="E110" i="29"/>
  <c r="E111" i="31"/>
  <c r="L151" i="25"/>
  <c r="M151" i="25" s="1"/>
  <c r="K133" i="1"/>
  <c r="D77" i="26"/>
  <c r="K113" i="25"/>
  <c r="D234" i="26"/>
  <c r="K574" i="25"/>
  <c r="L2006" i="25"/>
  <c r="M2006" i="25" s="1"/>
  <c r="L1385" i="25"/>
  <c r="M1385" i="25" s="1"/>
  <c r="K1329" i="1"/>
  <c r="J1309" i="25"/>
  <c r="K1257" i="1"/>
  <c r="K1185" i="1"/>
  <c r="K1113" i="1"/>
  <c r="J1093" i="25"/>
  <c r="K1041" i="1"/>
  <c r="K969" i="1"/>
  <c r="C389" i="26"/>
  <c r="K825" i="1"/>
  <c r="C312" i="26"/>
  <c r="J805" i="25"/>
  <c r="K1328" i="1"/>
  <c r="K1256" i="1"/>
  <c r="K1184" i="1"/>
  <c r="K1112" i="1"/>
  <c r="E526" i="27" s="1"/>
  <c r="C443" i="26"/>
  <c r="J1092" i="25"/>
  <c r="K1040" i="1"/>
  <c r="C422" i="26"/>
  <c r="K968" i="1"/>
  <c r="C388" i="26"/>
  <c r="C347" i="26"/>
  <c r="J876" i="25"/>
  <c r="K824" i="1"/>
  <c r="C326" i="26"/>
  <c r="J833" i="25"/>
  <c r="K1331" i="1"/>
  <c r="K1259" i="1"/>
  <c r="J1239" i="25"/>
  <c r="K1187" i="1"/>
  <c r="K1043" i="1"/>
  <c r="C423" i="26"/>
  <c r="J1023" i="25"/>
  <c r="K971" i="1"/>
  <c r="C390" i="26"/>
  <c r="J951" i="25"/>
  <c r="K899" i="1"/>
  <c r="C349" i="26"/>
  <c r="K827" i="1"/>
  <c r="C313" i="26"/>
  <c r="K199" i="1"/>
  <c r="K43" i="1"/>
  <c r="E10" i="26" s="1"/>
  <c r="C10" i="26"/>
  <c r="K763" i="1"/>
  <c r="J743" i="25"/>
  <c r="C270" i="26"/>
  <c r="K547" i="1"/>
  <c r="C216" i="26"/>
  <c r="K475" i="1"/>
  <c r="J455" i="25"/>
  <c r="K91" i="1"/>
  <c r="C50" i="26"/>
  <c r="J71" i="25"/>
  <c r="K1344" i="1"/>
  <c r="J1324" i="25"/>
  <c r="K1272" i="1"/>
  <c r="K1200" i="1"/>
  <c r="C470" i="26"/>
  <c r="K1128" i="1"/>
  <c r="C449" i="26"/>
  <c r="K1056" i="1"/>
  <c r="J1036" i="25"/>
  <c r="K984" i="1"/>
  <c r="C400" i="26"/>
  <c r="K912" i="1"/>
  <c r="K840" i="1"/>
  <c r="C318" i="26"/>
  <c r="J820" i="25"/>
  <c r="K768" i="1"/>
  <c r="C292" i="26"/>
  <c r="K696" i="1"/>
  <c r="C271" i="26"/>
  <c r="K618" i="1"/>
  <c r="C239" i="26"/>
  <c r="K383" i="1"/>
  <c r="C181" i="26"/>
  <c r="K245" i="1"/>
  <c r="L225" i="25" s="1"/>
  <c r="M225" i="25" s="1"/>
  <c r="J225" i="25"/>
  <c r="K671" i="1"/>
  <c r="J651" i="25"/>
  <c r="K599" i="1"/>
  <c r="K527" i="1"/>
  <c r="C206" i="26"/>
  <c r="J507" i="25"/>
  <c r="K449" i="1"/>
  <c r="K341" i="1"/>
  <c r="K1360" i="1"/>
  <c r="J1268" i="25"/>
  <c r="K1144" i="1"/>
  <c r="K1072" i="1"/>
  <c r="K1000" i="1"/>
  <c r="C413" i="26"/>
  <c r="J980" i="25"/>
  <c r="K928" i="1"/>
  <c r="K657" i="1"/>
  <c r="J637" i="25"/>
  <c r="K585" i="1"/>
  <c r="K513" i="1"/>
  <c r="K752" i="1"/>
  <c r="C287" i="26"/>
  <c r="K680" i="1"/>
  <c r="J660" i="25"/>
  <c r="K608" i="1"/>
  <c r="J588" i="25"/>
  <c r="K536" i="1"/>
  <c r="C212" i="26"/>
  <c r="K464" i="1"/>
  <c r="K392" i="1"/>
  <c r="J372" i="25"/>
  <c r="K320" i="1"/>
  <c r="K886" i="1"/>
  <c r="K814" i="1"/>
  <c r="K742" i="1"/>
  <c r="J722" i="25"/>
  <c r="K670" i="1"/>
  <c r="C263" i="26"/>
  <c r="K598" i="1"/>
  <c r="K526" i="1"/>
  <c r="J506" i="25"/>
  <c r="K454" i="1"/>
  <c r="J434" i="25"/>
  <c r="K382" i="1"/>
  <c r="K310" i="1"/>
  <c r="C185" i="26"/>
  <c r="K321" i="1"/>
  <c r="C162" i="26"/>
  <c r="J301" i="25"/>
  <c r="K249" i="1"/>
  <c r="K177" i="1"/>
  <c r="C115" i="26"/>
  <c r="K105" i="1"/>
  <c r="J85" i="25"/>
  <c r="K33" i="1"/>
  <c r="K128" i="1"/>
  <c r="C72" i="26"/>
  <c r="J108" i="25"/>
  <c r="K224" i="1"/>
  <c r="J204" i="25"/>
  <c r="C53" i="26"/>
  <c r="J78" i="25"/>
  <c r="K148" i="1"/>
  <c r="C92" i="26"/>
  <c r="K1434" i="1"/>
  <c r="L1414" i="25" s="1"/>
  <c r="M1414" i="25" s="1"/>
  <c r="J1414" i="25"/>
  <c r="L2012" i="25"/>
  <c r="M2012" i="25" s="1"/>
  <c r="L1389" i="25"/>
  <c r="M1389" i="25" s="1"/>
  <c r="K1400" i="1"/>
  <c r="J1380" i="25"/>
  <c r="K1589" i="1"/>
  <c r="L1569" i="25" s="1"/>
  <c r="M1569" i="25" s="1"/>
  <c r="J1569" i="25"/>
  <c r="K1568" i="1"/>
  <c r="L1548" i="25" s="1"/>
  <c r="M1548" i="25" s="1"/>
  <c r="J1548" i="25"/>
  <c r="K1637" i="1"/>
  <c r="L1617" i="25" s="1"/>
  <c r="M1617" i="25" s="1"/>
  <c r="J1617" i="25"/>
  <c r="K118" i="1"/>
  <c r="C64" i="26"/>
  <c r="J98" i="25"/>
  <c r="K216" i="1"/>
  <c r="J196" i="25"/>
  <c r="K72" i="1"/>
  <c r="C34" i="26"/>
  <c r="K624" i="1"/>
  <c r="C240" i="26"/>
  <c r="K396" i="1"/>
  <c r="K258" i="1"/>
  <c r="J238" i="25"/>
  <c r="K114" i="1"/>
  <c r="K52" i="1"/>
  <c r="C15" i="26"/>
  <c r="K191" i="1"/>
  <c r="K113" i="1"/>
  <c r="K100" i="1"/>
  <c r="C54" i="26"/>
  <c r="K1141" i="1"/>
  <c r="K1121" i="25"/>
  <c r="K1323" i="1"/>
  <c r="K1303" i="25"/>
  <c r="E597" i="30"/>
  <c r="E497" i="27"/>
  <c r="L1027" i="25"/>
  <c r="M1027" i="25" s="1"/>
  <c r="K1029" i="1"/>
  <c r="J1009" i="25"/>
  <c r="L1227" i="25"/>
  <c r="M1227" i="25" s="1"/>
  <c r="L1776" i="25"/>
  <c r="M1776" i="25" s="1"/>
  <c r="E316" i="29"/>
  <c r="E245" i="30"/>
  <c r="L443" i="25"/>
  <c r="M443" i="25" s="1"/>
  <c r="E573" i="29"/>
  <c r="E593" i="31"/>
  <c r="E456" i="30"/>
  <c r="L808" i="25"/>
  <c r="M808" i="25" s="1"/>
  <c r="K515" i="1"/>
  <c r="C202" i="26"/>
  <c r="K988" i="1"/>
  <c r="C403" i="26"/>
  <c r="J854" i="25"/>
  <c r="K1533" i="1"/>
  <c r="L1513" i="25" s="1"/>
  <c r="M1513" i="25" s="1"/>
  <c r="J1513" i="25"/>
  <c r="K1553" i="1"/>
  <c r="L1533" i="25" s="1"/>
  <c r="M1533" i="25" s="1"/>
  <c r="J1533" i="25"/>
  <c r="K336" i="1"/>
  <c r="J316" i="25"/>
  <c r="D554" i="27"/>
  <c r="D846" i="29"/>
  <c r="D416" i="26"/>
  <c r="K987" i="25"/>
  <c r="D614" i="29"/>
  <c r="D565" i="27"/>
  <c r="D678" i="29"/>
  <c r="K806" i="1"/>
  <c r="D303" i="26"/>
  <c r="K567" i="1"/>
  <c r="D223" i="26"/>
  <c r="K547" i="25"/>
  <c r="E355" i="30"/>
  <c r="E456" i="29"/>
  <c r="E296" i="27"/>
  <c r="L643" i="25"/>
  <c r="M643" i="25" s="1"/>
  <c r="D274" i="26"/>
  <c r="K694" i="25"/>
  <c r="K482" i="1"/>
  <c r="K462" i="25"/>
  <c r="D475" i="27"/>
  <c r="D543" i="27"/>
  <c r="D512" i="31"/>
  <c r="E345" i="29"/>
  <c r="L486" i="25"/>
  <c r="M486" i="25" s="1"/>
  <c r="D373" i="30"/>
  <c r="D484" i="31"/>
  <c r="D49" i="26"/>
  <c r="K70" i="25"/>
  <c r="D349" i="31"/>
  <c r="D162" i="26"/>
  <c r="K301" i="25"/>
  <c r="D399" i="27"/>
  <c r="D109" i="29"/>
  <c r="E850" i="31"/>
  <c r="E691" i="30"/>
  <c r="L1718" i="25"/>
  <c r="M1718" i="25" s="1"/>
  <c r="L1193" i="25"/>
  <c r="M1193" i="25" s="1"/>
  <c r="E248" i="27"/>
  <c r="E258" i="27"/>
  <c r="E404" i="29"/>
  <c r="E322" i="30"/>
  <c r="L569" i="25"/>
  <c r="M569" i="25" s="1"/>
  <c r="E337" i="27"/>
  <c r="E350" i="27"/>
  <c r="E522" i="29"/>
  <c r="E544" i="31"/>
  <c r="L739" i="25"/>
  <c r="M739" i="25" s="1"/>
  <c r="C25" i="30"/>
  <c r="C19" i="29"/>
  <c r="E647" i="30"/>
  <c r="L1111" i="25"/>
  <c r="M1111" i="25" s="1"/>
  <c r="K123" i="1"/>
  <c r="D68" i="26"/>
  <c r="D276" i="26"/>
  <c r="K700" i="25"/>
  <c r="K1345" i="1"/>
  <c r="K649" i="1"/>
  <c r="D257" i="26"/>
  <c r="D43" i="26"/>
  <c r="K64" i="25"/>
  <c r="E413" i="31"/>
  <c r="L557" i="25"/>
  <c r="M557" i="25" s="1"/>
  <c r="L1279" i="25"/>
  <c r="M1279" i="25" s="1"/>
  <c r="L1850" i="25"/>
  <c r="M1850" i="25" s="1"/>
  <c r="L1782" i="25"/>
  <c r="M1782" i="25" s="1"/>
  <c r="L1231" i="25"/>
  <c r="M1231" i="25" s="1"/>
  <c r="K315" i="1"/>
  <c r="K295" i="25"/>
  <c r="K363" i="1"/>
  <c r="K343" i="25"/>
  <c r="K134" i="1"/>
  <c r="D78" i="26"/>
  <c r="D22" i="26"/>
  <c r="K39" i="25"/>
  <c r="C309" i="26"/>
  <c r="J799" i="25"/>
  <c r="J1302" i="25"/>
  <c r="K1250" i="1"/>
  <c r="K1178" i="1"/>
  <c r="C456" i="26"/>
  <c r="K1106" i="1"/>
  <c r="J1086" i="25"/>
  <c r="K1034" i="1"/>
  <c r="J1014" i="25"/>
  <c r="C308" i="26"/>
  <c r="J798" i="25"/>
  <c r="K1351" i="1"/>
  <c r="J1331" i="25"/>
  <c r="K1279" i="1"/>
  <c r="C475" i="26"/>
  <c r="K1135" i="1"/>
  <c r="K1063" i="1"/>
  <c r="J1043" i="25"/>
  <c r="K991" i="1"/>
  <c r="C405" i="26"/>
  <c r="K919" i="1"/>
  <c r="C362" i="26"/>
  <c r="K847" i="1"/>
  <c r="J827" i="25"/>
  <c r="K1325" i="1"/>
  <c r="K1253" i="1"/>
  <c r="J1233" i="25"/>
  <c r="C440" i="26"/>
  <c r="K1037" i="1"/>
  <c r="J1017" i="25"/>
  <c r="K965" i="1"/>
  <c r="C385" i="26"/>
  <c r="J945" i="25"/>
  <c r="K893" i="1"/>
  <c r="C345" i="26"/>
  <c r="K821" i="1"/>
  <c r="K187" i="1"/>
  <c r="C120" i="26"/>
  <c r="K31" i="1"/>
  <c r="C267" i="26"/>
  <c r="J665" i="25"/>
  <c r="C194" i="26"/>
  <c r="J449" i="25"/>
  <c r="J371" i="25"/>
  <c r="C137" i="26"/>
  <c r="J197" i="25"/>
  <c r="K79" i="1"/>
  <c r="K1338" i="1"/>
  <c r="J1318" i="25"/>
  <c r="K1266" i="1"/>
  <c r="J1246" i="25"/>
  <c r="K1194" i="1"/>
  <c r="C464" i="26"/>
  <c r="K1122" i="1"/>
  <c r="K1050" i="1"/>
  <c r="C425" i="26"/>
  <c r="J1030" i="25"/>
  <c r="K978" i="1"/>
  <c r="C396" i="26"/>
  <c r="K906" i="1"/>
  <c r="K834" i="1"/>
  <c r="C316" i="26"/>
  <c r="J742" i="25"/>
  <c r="K690" i="1"/>
  <c r="K612" i="1"/>
  <c r="K371" i="1"/>
  <c r="C175" i="26"/>
  <c r="J351" i="25"/>
  <c r="K233" i="1"/>
  <c r="C144" i="26"/>
  <c r="K737" i="1"/>
  <c r="C283" i="26"/>
  <c r="K665" i="1"/>
  <c r="J645" i="25"/>
  <c r="K593" i="1"/>
  <c r="K521" i="1"/>
  <c r="K443" i="1"/>
  <c r="K329" i="1"/>
  <c r="J309" i="25"/>
  <c r="L1334" i="25"/>
  <c r="M1334" i="25" s="1"/>
  <c r="L1934" i="25"/>
  <c r="M1934" i="25" s="1"/>
  <c r="K1282" i="1"/>
  <c r="K1210" i="1"/>
  <c r="J1190" i="25"/>
  <c r="K1138" i="1"/>
  <c r="K1066" i="1"/>
  <c r="J974" i="25"/>
  <c r="C258" i="26"/>
  <c r="J631" i="25"/>
  <c r="C229" i="26"/>
  <c r="J559" i="25"/>
  <c r="K880" i="1"/>
  <c r="C338" i="26"/>
  <c r="K808" i="1"/>
  <c r="C304" i="26"/>
  <c r="K736" i="1"/>
  <c r="K664" i="1"/>
  <c r="C261" i="26"/>
  <c r="J644" i="25"/>
  <c r="C233" i="26"/>
  <c r="K520" i="1"/>
  <c r="C203" i="26"/>
  <c r="K448" i="1"/>
  <c r="J428" i="25"/>
  <c r="K376" i="1"/>
  <c r="C178" i="26"/>
  <c r="K304" i="1"/>
  <c r="K116" i="1"/>
  <c r="K212" i="1"/>
  <c r="C135" i="26"/>
  <c r="K92" i="1"/>
  <c r="K106" i="1"/>
  <c r="C58" i="26"/>
  <c r="L2004" i="25"/>
  <c r="M2004" i="25" s="1"/>
  <c r="L1383" i="25"/>
  <c r="M1383" i="25" s="1"/>
  <c r="K1388" i="1"/>
  <c r="J1368" i="25"/>
  <c r="K1428" i="1"/>
  <c r="L1408" i="25" s="1"/>
  <c r="M1408" i="25" s="1"/>
  <c r="J1408" i="25"/>
  <c r="L1994" i="25"/>
  <c r="M1994" i="25" s="1"/>
  <c r="L1377" i="25"/>
  <c r="M1377" i="25" s="1"/>
  <c r="L1964" i="25"/>
  <c r="M1964" i="25" s="1"/>
  <c r="L1356" i="25"/>
  <c r="M1356" i="25" s="1"/>
  <c r="K1504" i="1"/>
  <c r="L1484" i="25" s="1"/>
  <c r="M1484" i="25" s="1"/>
  <c r="J1484" i="25"/>
  <c r="K1413" i="1"/>
  <c r="J1393" i="25"/>
  <c r="K1449" i="1"/>
  <c r="L1429" i="25" s="1"/>
  <c r="M1429" i="25" s="1"/>
  <c r="J1429" i="25"/>
  <c r="L1997" i="25"/>
  <c r="M1997" i="25" s="1"/>
  <c r="L1378" i="25"/>
  <c r="M1378" i="25" s="1"/>
  <c r="L2013" i="25"/>
  <c r="M2013" i="25" s="1"/>
  <c r="L1390" i="25"/>
  <c r="M1390" i="25" s="1"/>
  <c r="K76" i="1"/>
  <c r="C38" i="26"/>
  <c r="J56" i="25"/>
  <c r="K348" i="1"/>
  <c r="K204" i="1"/>
  <c r="C129" i="26"/>
  <c r="K60" i="1"/>
  <c r="C23" i="26"/>
  <c r="K582" i="1"/>
  <c r="K486" i="1"/>
  <c r="K390" i="1"/>
  <c r="C184" i="26"/>
  <c r="K246" i="1"/>
  <c r="K102" i="1"/>
  <c r="C56" i="26"/>
  <c r="C75" i="26"/>
  <c r="K185" i="1"/>
  <c r="L165" i="25" s="1"/>
  <c r="M165" i="25" s="1"/>
  <c r="K107" i="1"/>
  <c r="C59" i="26"/>
  <c r="E116" i="29"/>
  <c r="E118" i="31"/>
  <c r="L159" i="25"/>
  <c r="M159" i="25" s="1"/>
  <c r="K95" i="1"/>
  <c r="C51" i="26"/>
  <c r="K40" i="1"/>
  <c r="E8" i="26" s="1"/>
  <c r="D564" i="29"/>
  <c r="J803" i="1"/>
  <c r="K803" i="1" s="1"/>
  <c r="D200" i="29"/>
  <c r="J295" i="1"/>
  <c r="K275" i="25" s="1"/>
  <c r="K436" i="25"/>
  <c r="J307" i="1"/>
  <c r="K287" i="25" s="1"/>
  <c r="J743" i="1"/>
  <c r="D341" i="27" s="1"/>
  <c r="D216" i="29"/>
  <c r="J318" i="1"/>
  <c r="K318" i="1" s="1"/>
  <c r="D200" i="30"/>
  <c r="J377" i="1"/>
  <c r="K357" i="25" s="1"/>
  <c r="K82" i="25"/>
  <c r="J73" i="1"/>
  <c r="D441" i="31"/>
  <c r="J600" i="1"/>
  <c r="J445" i="1"/>
  <c r="J1288" i="1"/>
  <c r="K1268" i="25" s="1"/>
  <c r="D453" i="27"/>
  <c r="J977" i="1"/>
  <c r="D647" i="29"/>
  <c r="J948" i="1"/>
  <c r="D661" i="29" s="1"/>
  <c r="K1574" i="25"/>
  <c r="J1097" i="1"/>
  <c r="D436" i="26" s="1"/>
  <c r="D32" i="31"/>
  <c r="J81" i="1"/>
  <c r="K81" i="1" s="1"/>
  <c r="J1002" i="1"/>
  <c r="D570" i="30" s="1"/>
  <c r="J729" i="1"/>
  <c r="K729" i="1" s="1"/>
  <c r="K921" i="25"/>
  <c r="J633" i="1"/>
  <c r="D244" i="26" s="1"/>
  <c r="D401" i="27"/>
  <c r="J849" i="1"/>
  <c r="D323" i="26" s="1"/>
  <c r="D255" i="29"/>
  <c r="J401" i="1"/>
  <c r="K401" i="1" s="1"/>
  <c r="D422" i="27"/>
  <c r="J888" i="1"/>
  <c r="K868" i="25" s="1"/>
  <c r="D293" i="30"/>
  <c r="J531" i="1"/>
  <c r="D488" i="29"/>
  <c r="J703" i="1"/>
  <c r="D482" i="29" s="1"/>
  <c r="D630" i="29"/>
  <c r="J897" i="1"/>
  <c r="D421" i="27" s="1"/>
  <c r="K419" i="25"/>
  <c r="J296" i="1"/>
  <c r="D34" i="29"/>
  <c r="J58" i="1"/>
  <c r="D213" i="29"/>
  <c r="J313" i="1"/>
  <c r="K313" i="1" s="1"/>
  <c r="K118" i="25"/>
  <c r="J97" i="1"/>
  <c r="K1448" i="25"/>
  <c r="J982" i="1"/>
  <c r="D399" i="26" s="1"/>
  <c r="D230" i="29"/>
  <c r="J340" i="1"/>
  <c r="K340" i="1" s="1"/>
  <c r="D113" i="29"/>
  <c r="J168" i="1"/>
  <c r="D162" i="29"/>
  <c r="J243" i="1"/>
  <c r="K243" i="1" s="1"/>
  <c r="D164" i="30"/>
  <c r="J308" i="1"/>
  <c r="K288" i="25" s="1"/>
  <c r="D695" i="30"/>
  <c r="J1234" i="1"/>
  <c r="K1756" i="25" s="1"/>
  <c r="D605" i="31"/>
  <c r="J864" i="1"/>
  <c r="K864" i="1" s="1"/>
  <c r="K524" i="25"/>
  <c r="J396" i="1"/>
  <c r="D461" i="27"/>
  <c r="J997" i="1"/>
  <c r="D199" i="27"/>
  <c r="J500" i="1"/>
  <c r="K500" i="1" s="1"/>
  <c r="D121" i="27"/>
  <c r="J312" i="1"/>
  <c r="K312" i="1" s="1"/>
  <c r="D495" i="27"/>
  <c r="J1067" i="1"/>
  <c r="J839" i="1"/>
  <c r="K819" i="25" s="1"/>
  <c r="D90" i="27"/>
  <c r="J231" i="1"/>
  <c r="D289" i="31"/>
  <c r="J425" i="1"/>
  <c r="D221" i="30" s="1"/>
  <c r="K1040" i="25"/>
  <c r="J735" i="1"/>
  <c r="D274" i="30"/>
  <c r="J528" i="1"/>
  <c r="K528" i="1" s="1"/>
  <c r="D427" i="30"/>
  <c r="J796" i="1"/>
  <c r="K796" i="1" s="1"/>
  <c r="K1514" i="25"/>
  <c r="J1025" i="1"/>
  <c r="D514" i="27"/>
  <c r="J1109" i="1"/>
  <c r="D440" i="26" s="1"/>
  <c r="D394" i="27"/>
  <c r="J831" i="1"/>
  <c r="D523" i="29"/>
  <c r="J777" i="1"/>
  <c r="D121" i="30"/>
  <c r="J249" i="1"/>
  <c r="J950" i="1"/>
  <c r="K950" i="1" s="1"/>
  <c r="D434" i="27"/>
  <c r="J910" i="1"/>
  <c r="K910" i="1" s="1"/>
  <c r="D709" i="29"/>
  <c r="J1003" i="1"/>
  <c r="D605" i="29"/>
  <c r="J857" i="1"/>
  <c r="K857" i="1" s="1"/>
  <c r="D244" i="30"/>
  <c r="J450" i="1"/>
  <c r="K450" i="1" s="1"/>
  <c r="D292" i="27"/>
  <c r="J640" i="1"/>
  <c r="K640" i="1" s="1"/>
  <c r="D325" i="27"/>
  <c r="J732" i="1"/>
  <c r="D282" i="26" s="1"/>
  <c r="K95" i="25"/>
  <c r="J82" i="1"/>
  <c r="D41" i="26" s="1"/>
  <c r="D180" i="29"/>
  <c r="J300" i="1"/>
  <c r="K280" i="25" s="1"/>
  <c r="D46" i="27"/>
  <c r="J111" i="1"/>
  <c r="D91" i="29"/>
  <c r="J135" i="1"/>
  <c r="K851" i="25"/>
  <c r="J584" i="1"/>
  <c r="D419" i="31" s="1"/>
  <c r="D373" i="27"/>
  <c r="J800" i="1"/>
  <c r="D860" i="29"/>
  <c r="J1196" i="1"/>
  <c r="D730" i="31"/>
  <c r="J1022" i="1"/>
  <c r="D43" i="27"/>
  <c r="J99" i="1"/>
  <c r="K99" i="1" s="1"/>
  <c r="K1481" i="25"/>
  <c r="J1005" i="1"/>
  <c r="K1005" i="1" s="1"/>
  <c r="D284" i="27"/>
  <c r="J628" i="1"/>
  <c r="D432" i="29" s="1"/>
  <c r="J765" i="1"/>
  <c r="K765" i="1" s="1"/>
  <c r="D353" i="30"/>
  <c r="J658" i="1"/>
  <c r="K638" i="25" s="1"/>
  <c r="D426" i="29"/>
  <c r="J613" i="1"/>
  <c r="D162" i="31"/>
  <c r="J246" i="1"/>
  <c r="D73" i="31"/>
  <c r="J138" i="1"/>
  <c r="D82" i="26" s="1"/>
  <c r="D702" i="30"/>
  <c r="J1220" i="1"/>
  <c r="K1727" i="25" s="1"/>
  <c r="D596" i="29"/>
  <c r="J845" i="1"/>
  <c r="K845" i="1" s="1"/>
  <c r="J393" i="1"/>
  <c r="D185" i="26" s="1"/>
  <c r="K1028" i="25"/>
  <c r="J699" i="1"/>
  <c r="D270" i="27"/>
  <c r="J606" i="1"/>
  <c r="K586" i="25" s="1"/>
  <c r="D278" i="27"/>
  <c r="J619" i="1"/>
  <c r="K619" i="1" s="1"/>
  <c r="K460" i="25"/>
  <c r="J325" i="1"/>
  <c r="D522" i="29"/>
  <c r="J748" i="1"/>
  <c r="K728" i="25" s="1"/>
  <c r="D68" i="29"/>
  <c r="J106" i="1"/>
  <c r="D58" i="26" s="1"/>
  <c r="D163" i="29"/>
  <c r="J272" i="1"/>
  <c r="D513" i="29"/>
  <c r="J736" i="1"/>
  <c r="D439" i="27"/>
  <c r="J923" i="1"/>
  <c r="D325" i="29"/>
  <c r="J466" i="1"/>
  <c r="D59" i="27"/>
  <c r="J131" i="1"/>
  <c r="D75" i="26" s="1"/>
  <c r="D219" i="27"/>
  <c r="J510" i="1"/>
  <c r="D740" i="29"/>
  <c r="J1038" i="1"/>
  <c r="K1018" i="25" s="1"/>
  <c r="D163" i="27"/>
  <c r="J385" i="1"/>
  <c r="D277" i="27"/>
  <c r="J616" i="1"/>
  <c r="K616" i="1" s="1"/>
  <c r="D300" i="29"/>
  <c r="J429" i="1"/>
  <c r="K429" i="1" s="1"/>
  <c r="K461" i="25"/>
  <c r="J326" i="1"/>
  <c r="K326" i="1" s="1"/>
  <c r="D336" i="29"/>
  <c r="J485" i="1"/>
  <c r="K465" i="25" s="1"/>
  <c r="K367" i="25"/>
  <c r="J261" i="1"/>
  <c r="K261" i="1" s="1"/>
  <c r="D128" i="31"/>
  <c r="J204" i="1"/>
  <c r="D129" i="26" s="1"/>
  <c r="D115" i="29"/>
  <c r="J201" i="1"/>
  <c r="D126" i="26" s="1"/>
  <c r="K121" i="25"/>
  <c r="J126" i="1"/>
  <c r="K106" i="25" s="1"/>
  <c r="K618" i="25"/>
  <c r="J458" i="1"/>
  <c r="K458" i="1" s="1"/>
  <c r="D188" i="27"/>
  <c r="J476" i="1"/>
  <c r="K456" i="25" s="1"/>
  <c r="K368" i="25"/>
  <c r="J290" i="1"/>
  <c r="D332" i="30"/>
  <c r="J592" i="1"/>
  <c r="D233" i="26" s="1"/>
  <c r="D368" i="27"/>
  <c r="J791" i="1"/>
  <c r="K791" i="1" s="1"/>
  <c r="D259" i="29"/>
  <c r="J378" i="1"/>
  <c r="K378" i="1" s="1"/>
  <c r="K1831" i="25"/>
  <c r="J1238" i="1"/>
  <c r="K1218" i="25" s="1"/>
  <c r="D422" i="30"/>
  <c r="J761" i="1"/>
  <c r="D289" i="26" s="1"/>
  <c r="D477" i="31"/>
  <c r="J655" i="1"/>
  <c r="D363" i="30" s="1"/>
  <c r="D283" i="31"/>
  <c r="J391" i="1"/>
  <c r="K1906" i="25"/>
  <c r="J1287" i="1"/>
  <c r="D54" i="31"/>
  <c r="J83" i="1"/>
  <c r="K83" i="1" s="1"/>
  <c r="D136" i="29"/>
  <c r="J206" i="1"/>
  <c r="D130" i="30"/>
  <c r="J239" i="1"/>
  <c r="D60" i="29"/>
  <c r="J96" i="1"/>
  <c r="D270" i="29"/>
  <c r="J390" i="1"/>
  <c r="D80" i="29"/>
  <c r="J120" i="1"/>
  <c r="D65" i="26" s="1"/>
  <c r="D41" i="29"/>
  <c r="J70" i="1"/>
  <c r="K70" i="1" s="1"/>
  <c r="D401" i="29"/>
  <c r="J576" i="1"/>
  <c r="D227" i="26" s="1"/>
  <c r="D83" i="27"/>
  <c r="J213" i="1"/>
  <c r="D423" i="27"/>
  <c r="J917" i="1"/>
  <c r="D815" i="31"/>
  <c r="J1181" i="1"/>
  <c r="K1181" i="1" s="1"/>
  <c r="K1886" i="25"/>
  <c r="J1301" i="1"/>
  <c r="K1281" i="25" s="1"/>
  <c r="D415" i="29"/>
  <c r="J622" i="1"/>
  <c r="K602" i="25" s="1"/>
  <c r="K1241" i="25"/>
  <c r="J874" i="1"/>
  <c r="K854" i="25" s="1"/>
  <c r="D116" i="31"/>
  <c r="J189" i="1"/>
  <c r="D10" i="27"/>
  <c r="J56" i="1"/>
  <c r="D638" i="29"/>
  <c r="J905" i="1"/>
  <c r="D353" i="26" s="1"/>
  <c r="D407" i="29"/>
  <c r="J583" i="1"/>
  <c r="K583" i="1" s="1"/>
  <c r="K1762" i="25"/>
  <c r="J1190" i="1"/>
  <c r="K1190" i="1" s="1"/>
  <c r="D436" i="30"/>
  <c r="J781" i="1"/>
  <c r="D258" i="27"/>
  <c r="J588" i="1"/>
  <c r="K568" i="25" s="1"/>
  <c r="K1619" i="25"/>
  <c r="J1098" i="1"/>
  <c r="D361" i="27"/>
  <c r="J779" i="1"/>
  <c r="K759" i="25" s="1"/>
  <c r="D262" i="29"/>
  <c r="J381" i="1"/>
  <c r="D730" i="29"/>
  <c r="J1027" i="1"/>
  <c r="D724" i="31" s="1"/>
  <c r="D550" i="29"/>
  <c r="J787" i="1"/>
  <c r="D297" i="26" s="1"/>
  <c r="D139" i="31"/>
  <c r="J190" i="1"/>
  <c r="D125" i="31" s="1"/>
  <c r="D602" i="29"/>
  <c r="J852" i="1"/>
  <c r="D593" i="29" s="1"/>
  <c r="D328" i="27"/>
  <c r="J708" i="1"/>
  <c r="D49" i="27"/>
  <c r="J115" i="1"/>
  <c r="K115" i="1" s="1"/>
  <c r="D212" i="27"/>
  <c r="J498" i="1"/>
  <c r="K498" i="1" s="1"/>
  <c r="D118" i="31"/>
  <c r="J163" i="1"/>
  <c r="D107" i="26" s="1"/>
  <c r="D569" i="30"/>
  <c r="J986" i="1"/>
  <c r="D501" i="29"/>
  <c r="J719" i="1"/>
  <c r="D275" i="26" s="1"/>
  <c r="D494" i="27"/>
  <c r="J1036" i="1"/>
  <c r="K1016" i="25" s="1"/>
  <c r="D310" i="31"/>
  <c r="J433" i="1"/>
  <c r="D271" i="27"/>
  <c r="J607" i="1"/>
  <c r="K587" i="25" s="1"/>
  <c r="D460" i="30"/>
  <c r="J812" i="1"/>
  <c r="K792" i="25" s="1"/>
  <c r="D557" i="27"/>
  <c r="J1160" i="1"/>
  <c r="D811" i="31" s="1"/>
  <c r="K1782" i="25"/>
  <c r="J1203" i="1"/>
  <c r="D12" i="27"/>
  <c r="J34" i="1"/>
  <c r="D453" i="29"/>
  <c r="J652" i="1"/>
  <c r="K652" i="1" s="1"/>
  <c r="D50" i="31"/>
  <c r="J104" i="1"/>
  <c r="K104" i="1" s="1"/>
  <c r="J835" i="1"/>
  <c r="D462" i="30" s="1"/>
  <c r="K102" i="25"/>
  <c r="J87" i="1"/>
  <c r="D79" i="30"/>
  <c r="J145" i="1"/>
  <c r="D674" i="29"/>
  <c r="J984" i="1"/>
  <c r="D847" i="31"/>
  <c r="J1228" i="1"/>
  <c r="D587" i="27" s="1"/>
  <c r="D513" i="27"/>
  <c r="J1108" i="1"/>
  <c r="D439" i="26" s="1"/>
  <c r="D565" i="29"/>
  <c r="J832" i="1"/>
  <c r="K812" i="25" s="1"/>
  <c r="K1264" i="25"/>
  <c r="J862" i="1"/>
  <c r="K862" i="1" s="1"/>
  <c r="D362" i="31"/>
  <c r="J522" i="1"/>
  <c r="D358" i="29" s="1"/>
  <c r="K159" i="25"/>
  <c r="J153" i="1"/>
  <c r="K786" i="25"/>
  <c r="J566" i="1"/>
  <c r="D551" i="27"/>
  <c r="J1151" i="1"/>
  <c r="K1151" i="1" s="1"/>
  <c r="D842" i="29"/>
  <c r="J1175" i="1"/>
  <c r="D705" i="30"/>
  <c r="J1223" i="1"/>
  <c r="K1223" i="1" s="1"/>
  <c r="D147" i="27"/>
  <c r="J349" i="1"/>
  <c r="D743" i="29"/>
  <c r="J1042" i="1"/>
  <c r="K1022" i="25" s="1"/>
  <c r="D355" i="27"/>
  <c r="J769" i="1"/>
  <c r="D154" i="27"/>
  <c r="J366" i="1"/>
  <c r="D172" i="26" s="1"/>
  <c r="D99" i="29"/>
  <c r="J146" i="1"/>
  <c r="D289" i="29"/>
  <c r="J416" i="1"/>
  <c r="D175" i="27" s="1"/>
  <c r="D51" i="27"/>
  <c r="J119" i="1"/>
  <c r="K99" i="25" s="1"/>
  <c r="D264" i="27"/>
  <c r="J595" i="1"/>
  <c r="D254" i="29"/>
  <c r="J372" i="1"/>
  <c r="D65" i="27"/>
  <c r="J147" i="1"/>
  <c r="D721" i="29"/>
  <c r="J1017" i="1"/>
  <c r="D578" i="30" s="1"/>
  <c r="D474" i="29"/>
  <c r="J687" i="1"/>
  <c r="D311" i="27" s="1"/>
  <c r="D111" i="30"/>
  <c r="J202" i="1"/>
  <c r="D68" i="30"/>
  <c r="J121" i="1"/>
  <c r="D348" i="27"/>
  <c r="J780" i="1"/>
  <c r="K780" i="1" s="1"/>
  <c r="D545" i="27"/>
  <c r="J1171" i="1"/>
  <c r="D830" i="29" s="1"/>
  <c r="K1308" i="25"/>
  <c r="J921" i="1"/>
  <c r="D451" i="27"/>
  <c r="J972" i="1"/>
  <c r="K1278" i="25"/>
  <c r="J900" i="1"/>
  <c r="K1640" i="25"/>
  <c r="J1113" i="1"/>
  <c r="K1093" i="25" s="1"/>
  <c r="D833" i="29"/>
  <c r="J1192" i="1"/>
  <c r="K1192" i="1" s="1"/>
  <c r="K1440" i="25"/>
  <c r="J976" i="1"/>
  <c r="K1207" i="25"/>
  <c r="J850" i="1"/>
  <c r="D362" i="30"/>
  <c r="J674" i="1"/>
  <c r="J37" i="1"/>
  <c r="D584" i="29"/>
  <c r="J827" i="1"/>
  <c r="D313" i="26" s="1"/>
  <c r="D338" i="29"/>
  <c r="J487" i="1"/>
  <c r="D550" i="27"/>
  <c r="J1150" i="1"/>
  <c r="D805" i="31" s="1"/>
  <c r="J751" i="1"/>
  <c r="D286" i="26" s="1"/>
  <c r="D234" i="29"/>
  <c r="J344" i="1"/>
  <c r="D244" i="31" s="1"/>
  <c r="D525" i="27"/>
  <c r="J1100" i="1"/>
  <c r="K1100" i="1" s="1"/>
  <c r="D639" i="30"/>
  <c r="J1104" i="1"/>
  <c r="D437" i="26" s="1"/>
  <c r="D621" i="31"/>
  <c r="J871" i="1"/>
  <c r="K871" i="1" s="1"/>
  <c r="D234" i="27"/>
  <c r="J537" i="1"/>
  <c r="D149" i="27"/>
  <c r="J352" i="1"/>
  <c r="K352" i="1" s="1"/>
  <c r="K1222" i="25"/>
  <c r="J833" i="1"/>
  <c r="K813" i="25" s="1"/>
  <c r="D690" i="30"/>
  <c r="J1197" i="1"/>
  <c r="D349" i="27"/>
  <c r="J757" i="1"/>
  <c r="K592" i="25"/>
  <c r="J412" i="1"/>
  <c r="K412" i="1" s="1"/>
  <c r="D281" i="29"/>
  <c r="J404" i="1"/>
  <c r="K947" i="25"/>
  <c r="J650" i="1"/>
  <c r="D91" i="27"/>
  <c r="J205" i="1"/>
  <c r="D128" i="29"/>
  <c r="J194" i="1"/>
  <c r="D7" i="27"/>
  <c r="J22" i="1"/>
  <c r="K22" i="1" s="1"/>
  <c r="D201" i="27"/>
  <c r="J475" i="1"/>
  <c r="K455" i="25" s="1"/>
  <c r="D462" i="27"/>
  <c r="J970" i="1"/>
  <c r="K970" i="1" s="1"/>
  <c r="D465" i="29"/>
  <c r="J673" i="1"/>
  <c r="D219" i="30"/>
  <c r="J405" i="1"/>
  <c r="D849" i="31"/>
  <c r="J1202" i="1"/>
  <c r="D440" i="29"/>
  <c r="J632" i="1"/>
  <c r="K632" i="1" s="1"/>
  <c r="L612" i="25" s="1"/>
  <c r="M612" i="25" s="1"/>
  <c r="D507" i="27"/>
  <c r="J1065" i="1"/>
  <c r="K514" i="25"/>
  <c r="J360" i="1"/>
  <c r="K340" i="25" s="1"/>
  <c r="D456" i="27"/>
  <c r="J955" i="1"/>
  <c r="D413" i="27"/>
  <c r="J875" i="1"/>
  <c r="D533" i="27"/>
  <c r="J1119" i="1"/>
  <c r="D365" i="27"/>
  <c r="J788" i="1"/>
  <c r="D567" i="31" s="1"/>
  <c r="D72" i="31"/>
  <c r="J109" i="1"/>
  <c r="D13" i="27"/>
  <c r="J36" i="1"/>
  <c r="K36" i="1" s="1"/>
  <c r="E12" i="29" s="1"/>
  <c r="D761" i="31"/>
  <c r="J1099" i="1"/>
  <c r="K1079" i="25" s="1"/>
  <c r="D204" i="29"/>
  <c r="J327" i="1"/>
  <c r="D516" i="27"/>
  <c r="J1084" i="1"/>
  <c r="D264" i="29"/>
  <c r="J383" i="1"/>
  <c r="D116" i="27"/>
  <c r="J277" i="1"/>
  <c r="K277" i="1" s="1"/>
  <c r="D654" i="29"/>
  <c r="J959" i="1"/>
  <c r="K939" i="25" s="1"/>
  <c r="D262" i="27"/>
  <c r="J621" i="1"/>
  <c r="K601" i="25" s="1"/>
  <c r="K690" i="25"/>
  <c r="J471" i="1"/>
  <c r="D781" i="29"/>
  <c r="J1096" i="1"/>
  <c r="K1096" i="1" s="1"/>
  <c r="D558" i="27"/>
  <c r="J1163" i="1"/>
  <c r="D824" i="29" s="1"/>
  <c r="K1788" i="25"/>
  <c r="J1207" i="1"/>
  <c r="K1207" i="1" s="1"/>
  <c r="K824" i="25"/>
  <c r="J565" i="1"/>
  <c r="K565" i="1" s="1"/>
  <c r="D763" i="29"/>
  <c r="J1074" i="1"/>
  <c r="D485" i="30"/>
  <c r="J853" i="1"/>
  <c r="D369" i="29"/>
  <c r="J532" i="1"/>
  <c r="K512" i="25" s="1"/>
  <c r="D387" i="27"/>
  <c r="J823" i="1"/>
  <c r="K823" i="1" s="1"/>
  <c r="D774" i="29"/>
  <c r="J1086" i="1"/>
  <c r="K1086" i="1" s="1"/>
  <c r="D216" i="30"/>
  <c r="J402" i="1"/>
  <c r="K402" i="1" s="1"/>
  <c r="D109" i="27"/>
  <c r="J253" i="1"/>
  <c r="K1938" i="25"/>
  <c r="J1310" i="1"/>
  <c r="D778" i="31"/>
  <c r="J1101" i="1"/>
  <c r="K1081" i="25" s="1"/>
  <c r="D352" i="27"/>
  <c r="J762" i="1"/>
  <c r="K742" i="25" s="1"/>
  <c r="D545" i="30"/>
  <c r="J947" i="1"/>
  <c r="D298" i="27"/>
  <c r="J651" i="1"/>
  <c r="D177" i="30"/>
  <c r="J333" i="1"/>
  <c r="D320" i="31"/>
  <c r="J444" i="1"/>
  <c r="D314" i="31" s="1"/>
  <c r="D300" i="27"/>
  <c r="J653" i="1"/>
  <c r="D796" i="29"/>
  <c r="J1115" i="1"/>
  <c r="K1115" i="1" s="1"/>
  <c r="D658" i="29"/>
  <c r="J963" i="1"/>
  <c r="D472" i="29"/>
  <c r="J712" i="1"/>
  <c r="D487" i="29" s="1"/>
  <c r="D136" i="27"/>
  <c r="J330" i="1"/>
  <c r="K330" i="1" s="1"/>
  <c r="D852" i="29"/>
  <c r="J1216" i="1"/>
  <c r="K1721" i="25" s="1"/>
  <c r="D521" i="27"/>
  <c r="J1121" i="1"/>
  <c r="K1121" i="1" s="1"/>
  <c r="K1663" i="25"/>
  <c r="J1157" i="1"/>
  <c r="D452" i="26" s="1"/>
  <c r="D581" i="30"/>
  <c r="J1037" i="1"/>
  <c r="K1017" i="25" s="1"/>
  <c r="D20" i="29"/>
  <c r="J66" i="1"/>
  <c r="K66" i="1" s="1"/>
  <c r="D217" i="29"/>
  <c r="J319" i="1"/>
  <c r="D168" i="30" s="1"/>
  <c r="K1466" i="25"/>
  <c r="J994" i="1"/>
  <c r="K974" i="25" s="1"/>
  <c r="D237" i="30"/>
  <c r="J438" i="1"/>
  <c r="D298" i="29" s="1"/>
  <c r="D501" i="27"/>
  <c r="J1054" i="1"/>
  <c r="D585" i="29"/>
  <c r="J829" i="1"/>
  <c r="D209" i="27"/>
  <c r="J486" i="1"/>
  <c r="D458" i="27"/>
  <c r="J958" i="1"/>
  <c r="D463" i="31"/>
  <c r="J659" i="1"/>
  <c r="K659" i="1" s="1"/>
  <c r="D225" i="29"/>
  <c r="J332" i="1"/>
  <c r="K332" i="1" s="1"/>
  <c r="D548" i="29"/>
  <c r="J784" i="1"/>
  <c r="K764" i="25" s="1"/>
  <c r="D503" i="29"/>
  <c r="J721" i="1"/>
  <c r="D89" i="30"/>
  <c r="J165" i="1"/>
  <c r="D108" i="26" s="1"/>
  <c r="K555" i="25"/>
  <c r="J389" i="1"/>
  <c r="K389" i="1" s="1"/>
  <c r="D518" i="27"/>
  <c r="J1090" i="1"/>
  <c r="K1090" i="1" s="1"/>
  <c r="D163" i="30"/>
  <c r="J305" i="1"/>
  <c r="D130" i="27" s="1"/>
  <c r="D538" i="27"/>
  <c r="J1126" i="1"/>
  <c r="D102" i="27"/>
  <c r="J236" i="1"/>
  <c r="D147" i="26" s="1"/>
  <c r="D738" i="29"/>
  <c r="J1035" i="1"/>
  <c r="D419" i="27"/>
  <c r="J885" i="1"/>
  <c r="K885" i="1" s="1"/>
  <c r="K523" i="25"/>
  <c r="J367" i="1"/>
  <c r="K347" i="25" s="1"/>
  <c r="D20" i="27"/>
  <c r="J51" i="1"/>
  <c r="D486" i="27"/>
  <c r="J1019" i="1"/>
  <c r="D483" i="27" s="1"/>
  <c r="D233" i="27"/>
  <c r="J535" i="1"/>
  <c r="D211" i="26" s="1"/>
  <c r="D684" i="30"/>
  <c r="J1217" i="1"/>
  <c r="K1217" i="1" s="1"/>
  <c r="J1011" i="1"/>
  <c r="K1011" i="1" s="1"/>
  <c r="D834" i="29"/>
  <c r="J1193" i="1"/>
  <c r="K1418" i="25"/>
  <c r="J960" i="1"/>
  <c r="K960" i="1" s="1"/>
  <c r="D620" i="31"/>
  <c r="J896" i="1"/>
  <c r="K1105" i="25"/>
  <c r="J753" i="1"/>
  <c r="D413" i="30" s="1"/>
  <c r="D553" i="29"/>
  <c r="J818" i="1"/>
  <c r="D39" i="29"/>
  <c r="J93" i="1"/>
  <c r="K93" i="1" s="1"/>
  <c r="K293" i="25"/>
  <c r="J238" i="1"/>
  <c r="K218" i="25" s="1"/>
  <c r="K1095" i="25"/>
  <c r="J745" i="1"/>
  <c r="K1956" i="25"/>
  <c r="J1322" i="1"/>
  <c r="K1302" i="25" s="1"/>
  <c r="D293" i="27"/>
  <c r="J643" i="1"/>
  <c r="D122" i="27"/>
  <c r="J285" i="1"/>
  <c r="D202" i="31" s="1"/>
  <c r="D659" i="29"/>
  <c r="J936" i="1"/>
  <c r="D173" i="27"/>
  <c r="J415" i="1"/>
  <c r="D296" i="29"/>
  <c r="J423" i="1"/>
  <c r="D655" i="31"/>
  <c r="J922" i="1"/>
  <c r="K902" i="25" s="1"/>
  <c r="D377" i="29"/>
  <c r="J542" i="1"/>
  <c r="D384" i="30"/>
  <c r="J691" i="1"/>
  <c r="K691" i="1" s="1"/>
  <c r="D228" i="29"/>
  <c r="J337" i="1"/>
  <c r="D27" i="27"/>
  <c r="J63" i="1"/>
  <c r="D400" i="27"/>
  <c r="J847" i="1"/>
  <c r="D2" i="29"/>
  <c r="J41" i="1"/>
  <c r="K21" i="25" s="1"/>
  <c r="D761" i="29"/>
  <c r="K1971" i="25"/>
  <c r="K1761" i="25"/>
  <c r="K1980" i="25"/>
  <c r="K1349" i="25"/>
  <c r="D509" i="27"/>
  <c r="D853" i="29"/>
  <c r="J1552" i="25"/>
  <c r="K1161" i="25"/>
  <c r="D394" i="30"/>
  <c r="J922" i="25"/>
  <c r="D625" i="29"/>
  <c r="K1129" i="25"/>
  <c r="D299" i="31"/>
  <c r="D44" i="30"/>
  <c r="D526" i="30"/>
  <c r="D839" i="31"/>
  <c r="D538" i="31"/>
  <c r="K1272" i="25"/>
  <c r="D174" i="27"/>
  <c r="D391" i="30"/>
  <c r="D395" i="31"/>
  <c r="D29" i="30"/>
  <c r="C55" i="29"/>
  <c r="C107" i="31"/>
  <c r="D191" i="29"/>
  <c r="K922" i="25"/>
  <c r="K1532" i="25"/>
  <c r="D410" i="30"/>
  <c r="J1297" i="25"/>
  <c r="D410" i="27"/>
  <c r="D376" i="27"/>
  <c r="D489" i="29"/>
  <c r="K1523" i="25"/>
  <c r="D242" i="31"/>
  <c r="D827" i="29"/>
  <c r="D266" i="27"/>
  <c r="J481" i="25"/>
  <c r="C284" i="31"/>
  <c r="C219" i="29"/>
  <c r="C160" i="31"/>
  <c r="K103" i="25"/>
  <c r="C111" i="27"/>
  <c r="C69" i="29"/>
  <c r="C64" i="30"/>
  <c r="C117" i="27"/>
  <c r="D111" i="29"/>
  <c r="C25" i="27"/>
  <c r="K123" i="25"/>
  <c r="C49" i="29"/>
  <c r="C101" i="29"/>
  <c r="D14" i="27"/>
  <c r="D156" i="31"/>
  <c r="K377" i="25"/>
  <c r="D502" i="30"/>
  <c r="D141" i="29"/>
  <c r="D67" i="27"/>
  <c r="D239" i="29"/>
  <c r="D546" i="27"/>
  <c r="D267" i="30"/>
  <c r="D99" i="31"/>
  <c r="D601" i="30"/>
  <c r="D604" i="30"/>
  <c r="D465" i="31"/>
  <c r="D848" i="29"/>
  <c r="D217" i="31"/>
  <c r="D455" i="31"/>
  <c r="D146" i="27"/>
  <c r="D55" i="27"/>
  <c r="K885" i="25"/>
  <c r="D541" i="31"/>
  <c r="D252" i="31"/>
  <c r="D471" i="27"/>
  <c r="D167" i="27"/>
  <c r="D141" i="27"/>
  <c r="D599" i="30"/>
  <c r="K1192" i="25"/>
  <c r="J436" i="25"/>
  <c r="D272" i="31"/>
  <c r="D71" i="29"/>
  <c r="D542" i="31"/>
  <c r="C96" i="29"/>
  <c r="D32" i="27"/>
  <c r="D498" i="30"/>
  <c r="K1271" i="25"/>
  <c r="D19" i="27"/>
  <c r="D793" i="29"/>
  <c r="D119" i="27"/>
  <c r="D499" i="29"/>
  <c r="D213" i="31"/>
  <c r="D803" i="29"/>
  <c r="D180" i="27"/>
  <c r="D151" i="29"/>
  <c r="D741" i="29"/>
  <c r="K1461" i="25"/>
  <c r="D576" i="30"/>
  <c r="D589" i="31"/>
  <c r="J367" i="25"/>
  <c r="D198" i="30"/>
  <c r="K284" i="25"/>
  <c r="J73" i="25"/>
  <c r="J207" i="25"/>
  <c r="D189" i="30"/>
  <c r="D321" i="27"/>
  <c r="D745" i="29"/>
  <c r="C15" i="27"/>
  <c r="D282" i="27"/>
  <c r="D172" i="27"/>
  <c r="D707" i="30"/>
  <c r="D110" i="30"/>
  <c r="K1791" i="25"/>
  <c r="D572" i="30"/>
  <c r="D477" i="27"/>
  <c r="D459" i="30"/>
  <c r="K566" i="25"/>
  <c r="K422" i="25"/>
  <c r="D150" i="31"/>
  <c r="D64" i="31"/>
  <c r="D268" i="27"/>
  <c r="D704" i="30"/>
  <c r="D120" i="27"/>
  <c r="D595" i="30"/>
  <c r="D330" i="27"/>
  <c r="C83" i="27"/>
  <c r="D229" i="30"/>
  <c r="D291" i="27"/>
  <c r="D9" i="29"/>
  <c r="D93" i="31"/>
  <c r="D182" i="27"/>
  <c r="D571" i="29"/>
  <c r="K342" i="25"/>
  <c r="D202" i="29"/>
  <c r="D112" i="30"/>
  <c r="D194" i="31"/>
  <c r="K731" i="25"/>
  <c r="D557" i="30"/>
  <c r="D120" i="30"/>
  <c r="J180" i="25"/>
  <c r="D328" i="29"/>
  <c r="D823" i="31"/>
  <c r="D183" i="31"/>
  <c r="D691" i="31"/>
  <c r="K382" i="25"/>
  <c r="D134" i="29"/>
  <c r="D208" i="31"/>
  <c r="D174" i="29"/>
  <c r="D367" i="31"/>
  <c r="D572" i="29"/>
  <c r="D207" i="30"/>
  <c r="D297" i="27"/>
  <c r="K1227" i="25"/>
  <c r="D384" i="29"/>
  <c r="D467" i="29"/>
  <c r="D433" i="27"/>
  <c r="D522" i="27"/>
  <c r="D155" i="27"/>
  <c r="K1578" i="25"/>
  <c r="K1787" i="25"/>
  <c r="K1669" i="25"/>
  <c r="D559" i="27"/>
  <c r="D134" i="30"/>
  <c r="D683" i="29"/>
  <c r="K1104" i="25"/>
  <c r="D200" i="31"/>
  <c r="D101" i="27"/>
  <c r="D222" i="27"/>
  <c r="J996" i="25"/>
  <c r="D417" i="30"/>
  <c r="D407" i="27"/>
  <c r="D635" i="31"/>
  <c r="D618" i="30"/>
  <c r="D492" i="27"/>
  <c r="D421" i="30"/>
  <c r="C101" i="27"/>
  <c r="D257" i="29"/>
  <c r="D268" i="29"/>
  <c r="D644" i="30"/>
  <c r="D223" i="27"/>
  <c r="D8" i="27"/>
  <c r="D21" i="29"/>
  <c r="D326" i="29"/>
  <c r="K1742" i="25"/>
  <c r="D417" i="27"/>
  <c r="K1777" i="25"/>
  <c r="D823" i="29"/>
  <c r="K1685" i="25"/>
  <c r="K1469" i="25"/>
  <c r="D617" i="30"/>
  <c r="D505" i="30"/>
  <c r="K1865" i="25"/>
  <c r="D659" i="30"/>
  <c r="D574" i="30"/>
  <c r="D628" i="29"/>
  <c r="C112" i="30"/>
  <c r="J284" i="25"/>
  <c r="K864" i="25"/>
  <c r="D2" i="30"/>
  <c r="D3" i="29"/>
  <c r="D2" i="27"/>
  <c r="D665" i="29"/>
  <c r="K1083" i="25"/>
  <c r="D703" i="29"/>
  <c r="K1612" i="25"/>
  <c r="J1418" i="25"/>
  <c r="K1304" i="25"/>
  <c r="D435" i="31"/>
  <c r="D469" i="29"/>
  <c r="D379" i="30"/>
  <c r="D497" i="31"/>
  <c r="K1866" i="25"/>
  <c r="D285" i="27"/>
  <c r="D437" i="29"/>
  <c r="D352" i="30"/>
  <c r="D462" i="31"/>
  <c r="K915" i="25"/>
  <c r="K1382" i="25"/>
  <c r="D370" i="29"/>
  <c r="D295" i="30"/>
  <c r="D390" i="31"/>
  <c r="K779" i="25"/>
  <c r="D633" i="30"/>
  <c r="D633" i="31"/>
  <c r="D333" i="30"/>
  <c r="D452" i="27"/>
  <c r="D395" i="30"/>
  <c r="D499" i="31"/>
  <c r="K993" i="25"/>
  <c r="D358" i="31"/>
  <c r="D321" i="29"/>
  <c r="C269" i="31"/>
  <c r="D320" i="30"/>
  <c r="D303" i="30"/>
  <c r="D169" i="27"/>
  <c r="D196" i="30"/>
  <c r="D270" i="31"/>
  <c r="D85" i="27"/>
  <c r="D70" i="27"/>
  <c r="D108" i="29"/>
  <c r="D86" i="30"/>
  <c r="D114" i="31"/>
  <c r="K208" i="25"/>
  <c r="D646" i="30"/>
  <c r="D380" i="27"/>
  <c r="D185" i="27"/>
  <c r="D31" i="29"/>
  <c r="D481" i="30"/>
  <c r="K1451" i="25"/>
  <c r="D666" i="31"/>
  <c r="D778" i="29"/>
  <c r="K998" i="25"/>
  <c r="D503" i="30"/>
  <c r="K1714" i="25"/>
  <c r="D414" i="29"/>
  <c r="J461" i="25"/>
  <c r="D15" i="27"/>
  <c r="D20" i="30"/>
  <c r="K33" i="25"/>
  <c r="K1395" i="25"/>
  <c r="D536" i="30"/>
  <c r="D669" i="29"/>
  <c r="D547" i="30"/>
  <c r="K1402" i="25"/>
  <c r="K1760" i="25"/>
  <c r="K1718" i="25"/>
  <c r="D543" i="30"/>
  <c r="D518" i="29"/>
  <c r="K1090" i="25"/>
  <c r="D314" i="27"/>
  <c r="D473" i="29"/>
  <c r="D382" i="30"/>
  <c r="D503" i="31"/>
  <c r="D245" i="30"/>
  <c r="D326" i="31"/>
  <c r="K649" i="25"/>
  <c r="D5" i="31"/>
  <c r="D5" i="29"/>
  <c r="D503" i="27"/>
  <c r="D751" i="29"/>
  <c r="D752" i="31"/>
  <c r="K1558" i="25"/>
  <c r="D683" i="30"/>
  <c r="D670" i="30"/>
  <c r="D534" i="30"/>
  <c r="D248" i="30"/>
  <c r="D328" i="31"/>
  <c r="K664" i="25"/>
  <c r="D409" i="29"/>
  <c r="K856" i="25"/>
  <c r="D288" i="27"/>
  <c r="D441" i="29"/>
  <c r="D355" i="30"/>
  <c r="K926" i="25"/>
  <c r="K1628" i="25"/>
  <c r="D580" i="29"/>
  <c r="D598" i="31"/>
  <c r="D133" i="27"/>
  <c r="D640" i="30"/>
  <c r="K916" i="25"/>
  <c r="D286" i="27"/>
  <c r="D438" i="29"/>
  <c r="D209" i="29"/>
  <c r="K433" i="25"/>
  <c r="K990" i="25"/>
  <c r="D150" i="29"/>
  <c r="K318" i="25"/>
  <c r="D688" i="29"/>
  <c r="D316" i="29"/>
  <c r="K1000" i="25"/>
  <c r="D274" i="27"/>
  <c r="D26" i="31"/>
  <c r="D6" i="27"/>
  <c r="K1557" i="25"/>
  <c r="D480" i="27"/>
  <c r="D361" i="29"/>
  <c r="D121" i="29"/>
  <c r="K1811" i="25"/>
  <c r="D831" i="29"/>
  <c r="D184" i="30"/>
  <c r="D462" i="29"/>
  <c r="K668" i="25"/>
  <c r="D72" i="27"/>
  <c r="D685" i="29"/>
  <c r="D192" i="31"/>
  <c r="D553" i="27"/>
  <c r="D299" i="30"/>
  <c r="D46" i="29"/>
  <c r="D29" i="29"/>
  <c r="D57" i="30"/>
  <c r="D682" i="29"/>
  <c r="D404" i="30"/>
  <c r="D445" i="27"/>
  <c r="K858" i="25"/>
  <c r="D700" i="29"/>
  <c r="K709" i="25"/>
  <c r="C88" i="29"/>
  <c r="D357" i="31"/>
  <c r="C193" i="31"/>
  <c r="C38" i="27"/>
  <c r="J125" i="25"/>
  <c r="D322" i="27"/>
  <c r="C149" i="30"/>
  <c r="C86" i="27"/>
  <c r="J230" i="25"/>
  <c r="C27" i="30"/>
  <c r="D36" i="27"/>
  <c r="C220" i="31"/>
  <c r="C52" i="27"/>
  <c r="C112" i="29"/>
  <c r="C53" i="27"/>
  <c r="J116" i="25"/>
  <c r="D859" i="29"/>
  <c r="K843" i="25"/>
  <c r="D108" i="30"/>
  <c r="D629" i="30"/>
  <c r="D235" i="29"/>
  <c r="D520" i="27"/>
  <c r="D452" i="30"/>
  <c r="D254" i="27"/>
  <c r="D287" i="27"/>
  <c r="D236" i="30"/>
  <c r="D455" i="30"/>
  <c r="D451" i="31"/>
  <c r="D140" i="30"/>
  <c r="D720" i="29"/>
  <c r="D267" i="27"/>
  <c r="D479" i="29"/>
  <c r="D742" i="31"/>
  <c r="D10" i="29"/>
  <c r="D698" i="29"/>
  <c r="D390" i="29"/>
  <c r="D105" i="29"/>
  <c r="D526" i="27"/>
  <c r="D705" i="29"/>
  <c r="D184" i="29"/>
  <c r="D365" i="29"/>
  <c r="D412" i="27"/>
  <c r="K156" i="25"/>
  <c r="D547" i="31"/>
  <c r="D207" i="29"/>
  <c r="J1264" i="25"/>
  <c r="D4" i="31"/>
  <c r="D4" i="29"/>
  <c r="D374" i="29"/>
  <c r="C24" i="31"/>
  <c r="D22" i="27"/>
  <c r="D62" i="29"/>
  <c r="K13" i="25"/>
  <c r="D706" i="30"/>
  <c r="K1915" i="25"/>
  <c r="D213" i="27"/>
  <c r="C165" i="30"/>
  <c r="D650" i="31"/>
  <c r="D836" i="31"/>
  <c r="D609" i="29"/>
  <c r="K423" i="25"/>
  <c r="D765" i="29"/>
  <c r="C46" i="30"/>
  <c r="D315" i="29"/>
  <c r="C43" i="31"/>
  <c r="J68" i="25"/>
  <c r="D729" i="29"/>
  <c r="D207" i="27"/>
  <c r="D138" i="30"/>
  <c r="C37" i="27"/>
  <c r="D476" i="31"/>
  <c r="D75" i="30"/>
  <c r="C92" i="29"/>
  <c r="J535" i="25"/>
  <c r="C166" i="29"/>
  <c r="C81" i="31"/>
  <c r="C14" i="27"/>
  <c r="C52" i="30"/>
  <c r="D475" i="30"/>
  <c r="D351" i="29"/>
  <c r="D114" i="29"/>
  <c r="D766" i="29"/>
  <c r="D510" i="29"/>
  <c r="D178" i="30"/>
  <c r="D376" i="31"/>
  <c r="D770" i="29"/>
  <c r="D559" i="29"/>
  <c r="D189" i="27"/>
  <c r="D53" i="27"/>
  <c r="D123" i="27"/>
  <c r="D176" i="27"/>
  <c r="K37" i="25"/>
  <c r="D447" i="30"/>
  <c r="D69" i="29"/>
  <c r="D157" i="29"/>
  <c r="D405" i="29"/>
  <c r="D38" i="29"/>
  <c r="D679" i="31"/>
  <c r="D200" i="27"/>
  <c r="D402" i="31"/>
  <c r="K194" i="25"/>
  <c r="K1019" i="25"/>
  <c r="D289" i="30"/>
  <c r="D179" i="29"/>
  <c r="D562" i="30"/>
  <c r="D285" i="30"/>
  <c r="D140" i="29"/>
  <c r="K599" i="25"/>
  <c r="D227" i="27"/>
  <c r="D534" i="31"/>
  <c r="D145" i="29"/>
  <c r="D422" i="29"/>
  <c r="D4" i="27"/>
  <c r="D235" i="27"/>
  <c r="K310" i="25"/>
  <c r="C21" i="30"/>
  <c r="K27" i="25"/>
  <c r="D10" i="30"/>
  <c r="D449" i="27"/>
  <c r="C301" i="29"/>
  <c r="C314" i="29"/>
  <c r="D506" i="30"/>
  <c r="D840" i="29"/>
  <c r="C30" i="29"/>
  <c r="J237" i="25"/>
  <c r="C113" i="30"/>
  <c r="D164" i="29"/>
  <c r="C120" i="30"/>
  <c r="C97" i="27"/>
  <c r="C164" i="30"/>
  <c r="D224" i="31"/>
  <c r="D540" i="29"/>
  <c r="K65" i="25"/>
  <c r="C129" i="30"/>
  <c r="C12" i="30"/>
  <c r="C48" i="27"/>
  <c r="C36" i="27"/>
  <c r="D29" i="31"/>
  <c r="D564" i="27"/>
  <c r="D384" i="27"/>
  <c r="D630" i="30"/>
  <c r="D205" i="29"/>
  <c r="D76" i="27"/>
  <c r="D432" i="30"/>
  <c r="K395" i="25"/>
  <c r="D211" i="29"/>
  <c r="D162" i="27"/>
  <c r="D161" i="31"/>
  <c r="K1577" i="25"/>
  <c r="D366" i="27"/>
  <c r="D65" i="31"/>
  <c r="D252" i="27"/>
  <c r="D153" i="29"/>
  <c r="D400" i="29"/>
  <c r="D715" i="29"/>
  <c r="K1902" i="25"/>
  <c r="D666" i="29"/>
  <c r="D339" i="31"/>
  <c r="D364" i="29"/>
  <c r="D552" i="27"/>
  <c r="D437" i="27"/>
  <c r="D632" i="29"/>
  <c r="D111" i="27"/>
  <c r="D514" i="30"/>
  <c r="K241" i="25"/>
  <c r="D794" i="29"/>
  <c r="D203" i="27"/>
  <c r="D45" i="27"/>
  <c r="D137" i="29"/>
  <c r="D250" i="30"/>
  <c r="D381" i="30"/>
  <c r="D143" i="29"/>
  <c r="D291" i="29"/>
  <c r="D271" i="29"/>
  <c r="D3" i="27"/>
  <c r="K941" i="25"/>
  <c r="C24" i="29"/>
  <c r="D17" i="30"/>
  <c r="D14" i="29"/>
  <c r="C289" i="29"/>
  <c r="D398" i="31"/>
  <c r="D595" i="29"/>
  <c r="D305" i="31"/>
  <c r="D496" i="29"/>
  <c r="C184" i="27"/>
  <c r="J241" i="25"/>
  <c r="C63" i="30"/>
  <c r="C161" i="27"/>
  <c r="D30" i="27"/>
  <c r="C114" i="29"/>
  <c r="C120" i="29"/>
  <c r="D433" i="31"/>
  <c r="C50" i="27"/>
  <c r="C162" i="29"/>
  <c r="K424" i="25"/>
  <c r="C12" i="29"/>
  <c r="C145" i="31"/>
  <c r="C659" i="29"/>
  <c r="C72" i="31"/>
  <c r="C159" i="29"/>
  <c r="D41" i="27"/>
  <c r="D193" i="31"/>
  <c r="D320" i="27"/>
  <c r="D315" i="30"/>
  <c r="D97" i="30"/>
  <c r="D334" i="31"/>
  <c r="D282" i="30"/>
  <c r="K228" i="25"/>
  <c r="K171" i="25"/>
  <c r="D334" i="30"/>
  <c r="D62" i="27"/>
  <c r="K723" i="25"/>
  <c r="D470" i="31"/>
  <c r="J304" i="25"/>
  <c r="D563" i="27"/>
  <c r="J580" i="25"/>
  <c r="D540" i="27"/>
  <c r="D597" i="29"/>
  <c r="D126" i="27"/>
  <c r="C20" i="31"/>
  <c r="D18" i="27"/>
  <c r="D5" i="30"/>
  <c r="C9" i="27"/>
  <c r="C193" i="30"/>
  <c r="C81" i="29"/>
  <c r="C54" i="27"/>
  <c r="C94" i="27"/>
  <c r="D687" i="30"/>
  <c r="C199" i="29"/>
  <c r="D297" i="29"/>
  <c r="D260" i="29"/>
  <c r="C127" i="29"/>
  <c r="C245" i="29"/>
  <c r="C43" i="27"/>
  <c r="C57" i="27"/>
  <c r="K1665" i="25"/>
  <c r="D539" i="29"/>
  <c r="D82" i="29"/>
  <c r="K1060" i="25"/>
  <c r="D31" i="31"/>
  <c r="D473" i="27"/>
  <c r="D35" i="27"/>
  <c r="D402" i="29"/>
  <c r="D52" i="27"/>
  <c r="D752" i="29"/>
  <c r="D486" i="29"/>
  <c r="D245" i="29"/>
  <c r="D652" i="29"/>
  <c r="D231" i="31"/>
  <c r="D549" i="27"/>
  <c r="D309" i="29"/>
  <c r="D248" i="29"/>
  <c r="D445" i="30"/>
  <c r="D90" i="29"/>
  <c r="D278" i="30"/>
  <c r="D106" i="29"/>
  <c r="D332" i="31"/>
  <c r="D539" i="27"/>
  <c r="D403" i="27"/>
  <c r="D29" i="27"/>
  <c r="D532" i="29"/>
  <c r="D35" i="29"/>
  <c r="D8" i="31"/>
  <c r="J921" i="25"/>
  <c r="K646" i="25"/>
  <c r="D615" i="31"/>
  <c r="D366" i="29"/>
  <c r="D533" i="29"/>
  <c r="C149" i="29"/>
  <c r="D135" i="30"/>
  <c r="C232" i="29"/>
  <c r="D212" i="31"/>
  <c r="C100" i="29"/>
  <c r="D639" i="29"/>
  <c r="J508" i="25"/>
  <c r="C108" i="30"/>
  <c r="C17" i="31"/>
  <c r="D230" i="27"/>
  <c r="D139" i="29"/>
  <c r="D416" i="27"/>
  <c r="K362" i="25"/>
  <c r="D58" i="27"/>
  <c r="K369" i="25"/>
  <c r="C116" i="27"/>
  <c r="J243" i="25"/>
  <c r="J396" i="25"/>
  <c r="C28" i="27"/>
  <c r="C66" i="29"/>
  <c r="D223" i="30"/>
  <c r="D40" i="27"/>
  <c r="K583" i="25"/>
  <c r="D22" i="30"/>
  <c r="D6" i="29"/>
  <c r="K1445" i="25"/>
  <c r="K929" i="25"/>
  <c r="D733" i="29"/>
  <c r="D808" i="29"/>
  <c r="D637" i="31"/>
  <c r="D312" i="30"/>
  <c r="D150" i="27"/>
  <c r="D605" i="30"/>
  <c r="K1005" i="25"/>
  <c r="D388" i="27"/>
  <c r="D187" i="27"/>
  <c r="D661" i="30"/>
  <c r="D631" i="29"/>
  <c r="D429" i="27"/>
  <c r="D145" i="30"/>
  <c r="D415" i="27"/>
  <c r="D183" i="27"/>
  <c r="D664" i="29"/>
  <c r="D182" i="30"/>
  <c r="D321" i="30"/>
  <c r="D406" i="27"/>
  <c r="D53" i="29"/>
  <c r="D790" i="29"/>
  <c r="K734" i="25"/>
  <c r="D48" i="29"/>
  <c r="K1535" i="25"/>
  <c r="D301" i="29"/>
  <c r="D11" i="27"/>
  <c r="D58" i="31"/>
  <c r="D40" i="31"/>
  <c r="D398" i="30"/>
  <c r="D104" i="27"/>
  <c r="D243" i="29"/>
  <c r="D7" i="31"/>
  <c r="K230" i="25"/>
  <c r="K248" i="25"/>
  <c r="D323" i="31"/>
  <c r="K1970" i="25"/>
  <c r="D531" i="27"/>
  <c r="D575" i="27"/>
  <c r="D576" i="27"/>
  <c r="D279" i="29"/>
  <c r="J282" i="25"/>
  <c r="D390" i="27"/>
  <c r="C159" i="30"/>
  <c r="J320" i="25"/>
  <c r="C97" i="29"/>
  <c r="J551" i="25"/>
  <c r="D388" i="29"/>
  <c r="C134" i="27"/>
  <c r="C23" i="27"/>
  <c r="J369" i="25"/>
  <c r="C302" i="29"/>
  <c r="D98" i="29"/>
  <c r="J223" i="25"/>
  <c r="C194" i="31"/>
  <c r="C23" i="31"/>
  <c r="C8" i="27"/>
  <c r="J123" i="25"/>
  <c r="D419" i="30"/>
  <c r="D170" i="27"/>
  <c r="D33" i="27"/>
  <c r="D541" i="30"/>
  <c r="K741" i="25"/>
  <c r="D584" i="27"/>
  <c r="K1763" i="25"/>
  <c r="D540" i="30"/>
  <c r="D404" i="29"/>
  <c r="D165" i="27"/>
  <c r="D508" i="27"/>
  <c r="D626" i="31"/>
  <c r="D241" i="27"/>
  <c r="D191" i="27"/>
  <c r="D468" i="29"/>
  <c r="K635" i="25"/>
  <c r="D591" i="30"/>
  <c r="D449" i="29"/>
  <c r="D146" i="29"/>
  <c r="D578" i="27"/>
  <c r="D566" i="27"/>
  <c r="D84" i="27"/>
  <c r="D478" i="30"/>
  <c r="D657" i="31"/>
  <c r="D170" i="29"/>
  <c r="D55" i="29"/>
  <c r="D569" i="29"/>
  <c r="D780" i="29"/>
  <c r="D342" i="29"/>
  <c r="D699" i="31"/>
  <c r="K501" i="25"/>
  <c r="D468" i="27"/>
  <c r="D511" i="27"/>
  <c r="D31" i="27"/>
  <c r="D535" i="27"/>
  <c r="D519" i="27"/>
  <c r="D376" i="30"/>
  <c r="D716" i="29"/>
  <c r="D502" i="31"/>
  <c r="D5" i="27"/>
  <c r="D7" i="29"/>
  <c r="D95" i="30"/>
  <c r="D134" i="31"/>
  <c r="D243" i="30"/>
  <c r="D575" i="29"/>
  <c r="D815" i="29"/>
  <c r="D317" i="27"/>
  <c r="C272" i="31"/>
  <c r="D585" i="31"/>
  <c r="D573" i="29"/>
  <c r="C261" i="30"/>
  <c r="D699" i="29"/>
  <c r="D104" i="29"/>
  <c r="D386" i="27"/>
  <c r="C108" i="31"/>
  <c r="J412" i="25"/>
  <c r="C93" i="29"/>
  <c r="C210" i="31"/>
  <c r="D555" i="29"/>
  <c r="D142" i="27"/>
  <c r="C131" i="30"/>
  <c r="D444" i="27"/>
  <c r="D109" i="30"/>
  <c r="D137" i="31"/>
  <c r="D429" i="31"/>
  <c r="D173" i="31"/>
  <c r="C105" i="29"/>
  <c r="C151" i="29"/>
  <c r="J444" i="25"/>
  <c r="C45" i="29"/>
  <c r="D681" i="29"/>
  <c r="D524" i="29"/>
  <c r="D13" i="30"/>
  <c r="K1900" i="25"/>
  <c r="K1297" i="25"/>
  <c r="D329" i="29"/>
  <c r="D654" i="30"/>
  <c r="D770" i="31"/>
  <c r="D569" i="27"/>
  <c r="D651" i="29"/>
  <c r="D236" i="27"/>
  <c r="D198" i="29"/>
  <c r="D461" i="30"/>
  <c r="K1262" i="25"/>
  <c r="D126" i="30"/>
  <c r="K1482" i="25"/>
  <c r="D139" i="27"/>
  <c r="K978" i="25"/>
  <c r="K579" i="25"/>
  <c r="K934" i="25"/>
  <c r="D131" i="29"/>
  <c r="D700" i="30"/>
  <c r="D449" i="30"/>
  <c r="D779" i="31"/>
  <c r="D339" i="27"/>
  <c r="D94" i="29"/>
  <c r="D506" i="29"/>
  <c r="D193" i="30"/>
  <c r="D525" i="30"/>
  <c r="D78" i="29"/>
  <c r="D448" i="30"/>
  <c r="D626" i="30"/>
  <c r="D535" i="30"/>
  <c r="D126" i="29"/>
  <c r="K1276" i="25"/>
  <c r="D34" i="30"/>
  <c r="D589" i="29"/>
  <c r="D751" i="31"/>
  <c r="D287" i="31"/>
  <c r="D312" i="27"/>
  <c r="D447" i="29"/>
  <c r="C6" i="27"/>
  <c r="D4" i="30"/>
  <c r="J1577" i="25"/>
  <c r="D103" i="30"/>
  <c r="D242" i="29"/>
  <c r="K513" i="25"/>
  <c r="C201" i="30"/>
  <c r="D143" i="27"/>
  <c r="J164" i="25"/>
  <c r="C185" i="31"/>
  <c r="D363" i="27"/>
  <c r="D114" i="27"/>
  <c r="C89" i="29"/>
  <c r="C168" i="29"/>
  <c r="D106" i="30"/>
  <c r="C65" i="27"/>
  <c r="C329" i="31"/>
  <c r="D120" i="29"/>
  <c r="C21" i="27"/>
  <c r="D96" i="27"/>
  <c r="C90" i="27"/>
  <c r="D244" i="27"/>
  <c r="C66" i="27"/>
  <c r="C122" i="30"/>
  <c r="C16" i="30"/>
  <c r="K991" i="25"/>
  <c r="D6" i="31"/>
  <c r="K235" i="25"/>
  <c r="K531" i="25"/>
  <c r="K87" i="25"/>
  <c r="K137" i="25"/>
  <c r="D122" i="29"/>
  <c r="K53" i="25"/>
  <c r="D411" i="30"/>
  <c r="D302" i="27"/>
  <c r="D76" i="31"/>
  <c r="C132" i="30"/>
  <c r="D338" i="27"/>
  <c r="D139" i="30"/>
  <c r="C82" i="29"/>
  <c r="J279" i="25"/>
  <c r="K996" i="25"/>
  <c r="C80" i="27"/>
  <c r="D160" i="30"/>
  <c r="D99" i="30"/>
  <c r="D237" i="27"/>
  <c r="C93" i="27"/>
  <c r="C29" i="27"/>
  <c r="C118" i="29"/>
  <c r="C91" i="29"/>
  <c r="J843" i="25"/>
  <c r="C145" i="27"/>
  <c r="C282" i="29"/>
  <c r="C222" i="29"/>
  <c r="D132" i="30"/>
  <c r="J255" i="25"/>
  <c r="C228" i="31"/>
  <c r="D47" i="27"/>
  <c r="C62" i="27"/>
  <c r="C138" i="27"/>
  <c r="C116" i="29"/>
  <c r="C16" i="27"/>
  <c r="K1552" i="25"/>
  <c r="D3" i="30"/>
  <c r="D844" i="31"/>
  <c r="J66" i="25"/>
  <c r="K962" i="25"/>
  <c r="J173" i="25"/>
  <c r="C74" i="30"/>
  <c r="D321" i="31"/>
  <c r="D310" i="29"/>
  <c r="D582" i="27"/>
  <c r="D498" i="29"/>
  <c r="D308" i="31"/>
  <c r="D611" i="30"/>
  <c r="K594" i="25"/>
  <c r="D522" i="31"/>
  <c r="D568" i="27"/>
  <c r="D715" i="31"/>
  <c r="D580" i="30"/>
  <c r="D87" i="27"/>
  <c r="K937" i="25"/>
  <c r="D225" i="27"/>
  <c r="D343" i="30"/>
  <c r="D516" i="29"/>
  <c r="D181" i="30"/>
  <c r="D171" i="29"/>
  <c r="K247" i="25"/>
  <c r="D23" i="30"/>
  <c r="D574" i="27"/>
  <c r="D612" i="30"/>
  <c r="K1929" i="25"/>
  <c r="D463" i="27"/>
  <c r="D750" i="29"/>
  <c r="D612" i="31"/>
  <c r="D795" i="29"/>
  <c r="K2000" i="25"/>
  <c r="D502" i="27"/>
  <c r="D711" i="29"/>
  <c r="D489" i="31"/>
  <c r="K1644" i="25"/>
  <c r="D528" i="30"/>
  <c r="D342" i="27"/>
  <c r="D233" i="29"/>
  <c r="K499" i="25"/>
  <c r="D110" i="27"/>
  <c r="D102" i="30"/>
  <c r="D25" i="29"/>
  <c r="D716" i="31"/>
  <c r="K1243" i="25"/>
  <c r="K976" i="25"/>
  <c r="D470" i="29"/>
  <c r="D599" i="29"/>
  <c r="K1543" i="25"/>
  <c r="D798" i="29"/>
  <c r="K1453" i="25"/>
  <c r="D458" i="30"/>
  <c r="K163" i="25"/>
  <c r="D144" i="27"/>
  <c r="C252" i="29"/>
  <c r="K1042" i="25"/>
  <c r="D275" i="29"/>
  <c r="D474" i="30"/>
  <c r="D84" i="29"/>
  <c r="C34" i="27"/>
  <c r="D63" i="29"/>
  <c r="J103" i="25"/>
  <c r="K1984" i="25"/>
  <c r="D861" i="29"/>
  <c r="K1780" i="25"/>
  <c r="K1699" i="25"/>
  <c r="K1979" i="25"/>
  <c r="K1487" i="25"/>
  <c r="D532" i="31"/>
  <c r="D496" i="27"/>
  <c r="D515" i="31"/>
  <c r="K914" i="25"/>
  <c r="D719" i="31"/>
  <c r="K1433" i="25"/>
  <c r="K888" i="25"/>
  <c r="K1476" i="25"/>
  <c r="K212" i="25"/>
  <c r="D714" i="29"/>
  <c r="D559" i="30"/>
  <c r="D256" i="31"/>
  <c r="K760" i="25"/>
  <c r="K296" i="25"/>
  <c r="D467" i="31"/>
  <c r="D249" i="31"/>
  <c r="D698" i="30"/>
  <c r="D662" i="31"/>
  <c r="D608" i="29"/>
  <c r="D849" i="29"/>
  <c r="K1741" i="25"/>
  <c r="D286" i="30"/>
  <c r="D277" i="30"/>
  <c r="K1088" i="25"/>
  <c r="K487" i="25"/>
  <c r="K713" i="25"/>
  <c r="D180" i="30"/>
  <c r="D199" i="29"/>
  <c r="K361" i="25"/>
  <c r="K45" i="25"/>
  <c r="C7" i="31"/>
  <c r="D405" i="27"/>
  <c r="C8" i="31"/>
  <c r="K508" i="25"/>
  <c r="J122" i="25"/>
  <c r="K110" i="25"/>
  <c r="K755" i="25"/>
  <c r="D262" i="31"/>
  <c r="D381" i="31"/>
  <c r="D190" i="30"/>
  <c r="D284" i="30"/>
  <c r="K62" i="25"/>
  <c r="D37" i="30"/>
  <c r="K17" i="25"/>
  <c r="D181" i="31"/>
  <c r="D11" i="30"/>
  <c r="C4" i="30"/>
  <c r="E6" i="27"/>
  <c r="D426" i="27"/>
  <c r="D317" i="31"/>
  <c r="K432" i="25"/>
  <c r="D530" i="30"/>
  <c r="K1237" i="25"/>
  <c r="D727" i="29"/>
  <c r="D295" i="27"/>
  <c r="D686" i="30"/>
  <c r="K576" i="25"/>
  <c r="C6" i="29"/>
  <c r="C6" i="31"/>
  <c r="C5" i="27"/>
  <c r="C2" i="27"/>
  <c r="C2" i="30"/>
  <c r="C3" i="29"/>
  <c r="C5" i="29"/>
  <c r="C5" i="31"/>
  <c r="C3" i="27"/>
  <c r="E3" i="27"/>
  <c r="C2" i="29"/>
  <c r="C7" i="29"/>
  <c r="C5" i="30"/>
  <c r="C3" i="30"/>
  <c r="C4" i="31"/>
  <c r="C4" i="27"/>
  <c r="C4" i="29"/>
  <c r="E7" i="31"/>
  <c r="C110" i="30"/>
  <c r="J544" i="25"/>
  <c r="J244" i="25"/>
  <c r="J11" i="25"/>
  <c r="C12" i="31"/>
  <c r="C98" i="31"/>
  <c r="C95" i="29"/>
  <c r="K1375" i="25"/>
  <c r="D835" i="31"/>
  <c r="D442" i="27"/>
  <c r="D656" i="29"/>
  <c r="J319" i="25"/>
  <c r="D127" i="27"/>
  <c r="K1291" i="25"/>
  <c r="K257" i="25"/>
  <c r="D533" i="30"/>
  <c r="D679" i="30"/>
  <c r="D620" i="29"/>
  <c r="K992" i="25"/>
  <c r="D140" i="31"/>
  <c r="K1887" i="25"/>
  <c r="K1965" i="25"/>
  <c r="K1556" i="25"/>
  <c r="D498" i="31"/>
  <c r="D105" i="30"/>
  <c r="D380" i="30"/>
  <c r="D560" i="29"/>
  <c r="K1223" i="25"/>
  <c r="D574" i="29"/>
  <c r="D469" i="31"/>
  <c r="K269" i="25"/>
  <c r="D36" i="29"/>
  <c r="D491" i="31"/>
  <c r="D360" i="30"/>
  <c r="D282" i="29"/>
  <c r="D26" i="27"/>
  <c r="D370" i="27"/>
  <c r="D852" i="31"/>
  <c r="D453" i="30"/>
  <c r="K1314" i="25"/>
  <c r="K1378" i="25"/>
  <c r="K564" i="25"/>
  <c r="D474" i="27"/>
  <c r="D664" i="31"/>
  <c r="D273" i="29"/>
  <c r="K1670" i="25"/>
  <c r="K1348" i="25"/>
  <c r="D558" i="29"/>
  <c r="K1361" i="25"/>
  <c r="C213" i="29"/>
  <c r="D73" i="29"/>
  <c r="C96" i="30"/>
  <c r="C37" i="29"/>
  <c r="K1539" i="25"/>
  <c r="D454" i="29"/>
  <c r="C139" i="31"/>
  <c r="K1061" i="25"/>
  <c r="J177" i="25"/>
  <c r="J474" i="25"/>
  <c r="J34" i="25"/>
  <c r="C246" i="31"/>
  <c r="D413" i="31"/>
  <c r="C21" i="31"/>
  <c r="C226" i="29"/>
  <c r="D456" i="31"/>
  <c r="D508" i="31"/>
  <c r="K1585" i="25"/>
  <c r="K339" i="25"/>
  <c r="C54" i="30"/>
  <c r="K139" i="25"/>
  <c r="K1838" i="25"/>
  <c r="K1745" i="25"/>
  <c r="K1812" i="25"/>
  <c r="K1948" i="25"/>
  <c r="D75" i="31"/>
  <c r="K1403" i="25"/>
  <c r="K663" i="25"/>
  <c r="K936" i="25"/>
  <c r="K402" i="25"/>
  <c r="D64" i="30"/>
  <c r="D678" i="31"/>
  <c r="K2001" i="25"/>
  <c r="K335" i="25"/>
  <c r="D161" i="29"/>
  <c r="D850" i="31"/>
  <c r="C46" i="27"/>
  <c r="C32" i="27"/>
  <c r="K535" i="25"/>
  <c r="K215" i="25"/>
  <c r="D346" i="27"/>
  <c r="K552" i="25"/>
  <c r="D220" i="31"/>
  <c r="D159" i="31"/>
  <c r="D471" i="29"/>
  <c r="D228" i="27"/>
  <c r="K67" i="25"/>
  <c r="D637" i="29"/>
  <c r="K874" i="25"/>
  <c r="D38" i="31"/>
  <c r="J139" i="25"/>
  <c r="K600" i="25"/>
  <c r="D480" i="30"/>
  <c r="K135" i="25"/>
  <c r="D821" i="31"/>
  <c r="K699" i="25"/>
  <c r="D17" i="29"/>
  <c r="J464" i="25"/>
  <c r="C105" i="27"/>
  <c r="K1664" i="25"/>
  <c r="D692" i="30"/>
  <c r="K1990" i="25"/>
  <c r="D801" i="31"/>
  <c r="D788" i="29"/>
  <c r="D382" i="27"/>
  <c r="D324" i="27"/>
  <c r="K944" i="25"/>
  <c r="D357" i="27"/>
  <c r="D502" i="29"/>
  <c r="D354" i="29"/>
  <c r="D843" i="29"/>
  <c r="K1952" i="25"/>
  <c r="D800" i="31"/>
  <c r="D653" i="30"/>
  <c r="D527" i="27"/>
  <c r="D472" i="31"/>
  <c r="K781" i="25"/>
  <c r="D218" i="27"/>
  <c r="K446" i="25"/>
  <c r="K1768" i="25"/>
  <c r="D807" i="29"/>
  <c r="K1662" i="25"/>
  <c r="K1432" i="25"/>
  <c r="K1570" i="25"/>
  <c r="D451" i="29"/>
  <c r="D297" i="30"/>
  <c r="D345" i="31"/>
  <c r="K982" i="25"/>
  <c r="D152" i="27"/>
  <c r="D195" i="30"/>
  <c r="D35" i="31"/>
  <c r="C63" i="29"/>
  <c r="K1824" i="25"/>
  <c r="D798" i="31"/>
  <c r="K1648" i="25"/>
  <c r="D692" i="31"/>
  <c r="D758" i="31"/>
  <c r="D372" i="29"/>
  <c r="D260" i="30"/>
  <c r="K1277" i="25"/>
  <c r="D493" i="31"/>
  <c r="K842" i="25"/>
  <c r="K1559" i="25"/>
  <c r="D790" i="31"/>
  <c r="D558" i="30"/>
  <c r="K1914" i="25"/>
  <c r="D615" i="30"/>
  <c r="K1411" i="25"/>
  <c r="K1150" i="25"/>
  <c r="K144" i="25"/>
  <c r="D324" i="30"/>
  <c r="K172" i="25"/>
  <c r="K1692" i="25"/>
  <c r="D800" i="29"/>
  <c r="D684" i="29"/>
  <c r="D758" i="29"/>
  <c r="D682" i="31"/>
  <c r="K1032" i="25"/>
  <c r="D568" i="31"/>
  <c r="D78" i="31"/>
  <c r="K1283" i="25"/>
  <c r="D94" i="31"/>
  <c r="D858" i="29"/>
  <c r="D812" i="31"/>
  <c r="D673" i="29"/>
  <c r="D511" i="31"/>
  <c r="K541" i="25"/>
  <c r="D75" i="29"/>
  <c r="K807" i="25"/>
  <c r="D624" i="31"/>
  <c r="D60" i="27"/>
  <c r="K1733" i="25"/>
  <c r="K1850" i="25"/>
  <c r="K1936" i="25"/>
  <c r="D820" i="29"/>
  <c r="K1362" i="25"/>
  <c r="K920" i="25"/>
  <c r="D390" i="30"/>
  <c r="K1136" i="25"/>
  <c r="D276" i="31"/>
  <c r="K608" i="25"/>
  <c r="D406" i="31"/>
  <c r="D616" i="29"/>
  <c r="D830" i="31"/>
  <c r="K1859" i="25"/>
  <c r="K1627" i="25"/>
  <c r="D660" i="31"/>
  <c r="K1194" i="25"/>
  <c r="K1034" i="25"/>
  <c r="D464" i="31"/>
  <c r="D562" i="31"/>
  <c r="D202" i="30"/>
  <c r="K744" i="25"/>
  <c r="D303" i="31"/>
  <c r="D245" i="27"/>
  <c r="K1781" i="25"/>
  <c r="D781" i="31"/>
  <c r="K1815" i="25"/>
  <c r="D591" i="31"/>
  <c r="D513" i="31"/>
  <c r="D431" i="30"/>
  <c r="D372" i="31"/>
  <c r="D227" i="30"/>
  <c r="K1923" i="25"/>
  <c r="D369" i="27"/>
  <c r="D430" i="27"/>
  <c r="K23" i="25"/>
  <c r="D62" i="30"/>
  <c r="K997" i="25"/>
  <c r="K221" i="25"/>
  <c r="C46" i="29"/>
  <c r="D15" i="30"/>
  <c r="D170" i="31"/>
  <c r="D71" i="31"/>
  <c r="K1311" i="25"/>
  <c r="D500" i="31"/>
  <c r="K418" i="25"/>
  <c r="D326" i="30"/>
  <c r="D75" i="27"/>
  <c r="D18" i="29"/>
  <c r="D70" i="29"/>
  <c r="K1710" i="25"/>
  <c r="K300" i="25"/>
  <c r="D50" i="29"/>
  <c r="D124" i="29"/>
  <c r="K290" i="25"/>
  <c r="K1637" i="25"/>
  <c r="D669" i="30"/>
  <c r="K401" i="25"/>
  <c r="D118" i="30"/>
  <c r="D347" i="31"/>
  <c r="D115" i="30"/>
  <c r="K1698" i="25"/>
  <c r="D785" i="31"/>
  <c r="D829" i="29"/>
  <c r="K1347" i="25"/>
  <c r="D263" i="30"/>
  <c r="D127" i="30"/>
  <c r="K669" i="25"/>
  <c r="D709" i="31"/>
  <c r="K1822" i="25"/>
  <c r="D814" i="31"/>
  <c r="K1320" i="25"/>
  <c r="K1396" i="25"/>
  <c r="D524" i="30"/>
  <c r="K767" i="25"/>
  <c r="K558" i="25"/>
  <c r="D330" i="31"/>
  <c r="D664" i="30"/>
  <c r="K1986" i="25"/>
  <c r="D529" i="29"/>
  <c r="K1327" i="25"/>
  <c r="D639" i="31"/>
  <c r="D675" i="31"/>
  <c r="D646" i="29"/>
  <c r="D385" i="31"/>
  <c r="D284" i="31"/>
  <c r="D81" i="29"/>
  <c r="D822" i="29"/>
  <c r="D641" i="31"/>
  <c r="D511" i="30"/>
  <c r="D544" i="30"/>
  <c r="D290" i="30"/>
  <c r="D209" i="30"/>
  <c r="D346" i="29"/>
  <c r="D342" i="31"/>
  <c r="D10" i="31"/>
  <c r="D573" i="27"/>
  <c r="D746" i="29"/>
  <c r="K1861" i="25"/>
  <c r="K1686" i="25"/>
  <c r="D735" i="31"/>
  <c r="D588" i="29"/>
  <c r="D336" i="27"/>
  <c r="D357" i="30"/>
  <c r="D420" i="27"/>
  <c r="D329" i="27"/>
  <c r="D590" i="30"/>
  <c r="K636" i="25"/>
  <c r="D708" i="29"/>
  <c r="D341" i="29"/>
  <c r="D92" i="27"/>
  <c r="D339" i="29"/>
  <c r="C73" i="29"/>
  <c r="J373" i="25"/>
  <c r="C209" i="30"/>
  <c r="D57" i="31"/>
  <c r="C54" i="29"/>
  <c r="D63" i="31"/>
  <c r="D74" i="27"/>
  <c r="K1921" i="25"/>
  <c r="D498" i="27"/>
  <c r="D808" i="31"/>
  <c r="D596" i="30"/>
  <c r="D396" i="27"/>
  <c r="D442" i="29"/>
  <c r="K1175" i="25"/>
  <c r="D726" i="29"/>
  <c r="D318" i="31"/>
  <c r="K832" i="25"/>
  <c r="K900" i="25"/>
  <c r="D210" i="27"/>
  <c r="C47" i="27"/>
  <c r="C196" i="31"/>
  <c r="K437" i="25"/>
  <c r="J457" i="25"/>
  <c r="D50" i="30"/>
  <c r="D56" i="30"/>
  <c r="J303" i="25"/>
  <c r="K1397" i="25"/>
  <c r="K1706" i="25"/>
  <c r="K1770" i="25"/>
  <c r="D660" i="30"/>
  <c r="D735" i="29"/>
  <c r="D290" i="27"/>
  <c r="D580" i="31"/>
  <c r="K1111" i="25"/>
  <c r="K1479" i="25"/>
  <c r="D240" i="30"/>
  <c r="D418" i="31"/>
  <c r="K198" i="25"/>
  <c r="J132" i="25"/>
  <c r="C176" i="29"/>
  <c r="J391" i="25"/>
  <c r="C237" i="31"/>
  <c r="K493" i="25"/>
  <c r="D54" i="29"/>
  <c r="D61" i="29"/>
  <c r="D676" i="31"/>
  <c r="D820" i="31"/>
  <c r="D689" i="30"/>
  <c r="D493" i="27"/>
  <c r="K1536" i="25"/>
  <c r="D561" i="29"/>
  <c r="D552" i="31"/>
  <c r="D579" i="30"/>
  <c r="D308" i="29"/>
  <c r="D106" i="31"/>
  <c r="D175" i="30"/>
  <c r="C70" i="31"/>
  <c r="C205" i="31"/>
  <c r="K250" i="25"/>
  <c r="C171" i="30"/>
  <c r="K32" i="25"/>
  <c r="C249" i="30"/>
  <c r="D255" i="31"/>
  <c r="J26" i="25"/>
  <c r="D42" i="27"/>
  <c r="D667" i="29"/>
  <c r="D739" i="31"/>
  <c r="D527" i="29"/>
  <c r="C135" i="30"/>
  <c r="C153" i="30"/>
  <c r="D136" i="31"/>
  <c r="D19" i="30"/>
  <c r="K570" i="25"/>
  <c r="D183" i="30"/>
  <c r="C19" i="31"/>
  <c r="K96" i="25"/>
  <c r="K1773" i="25"/>
  <c r="K58" i="25"/>
  <c r="J52" i="25"/>
  <c r="C187" i="29"/>
  <c r="D104" i="30"/>
  <c r="D290" i="31"/>
  <c r="D236" i="29"/>
  <c r="K184" i="25"/>
  <c r="K790" i="25"/>
  <c r="D33" i="31"/>
  <c r="K871" i="25"/>
  <c r="K297" i="25"/>
  <c r="J93" i="25"/>
  <c r="D123" i="29"/>
  <c r="D213" i="30"/>
  <c r="J194" i="25"/>
  <c r="K2008" i="25"/>
  <c r="D834" i="31"/>
  <c r="D788" i="31"/>
  <c r="K1354" i="25"/>
  <c r="D302" i="30"/>
  <c r="K1189" i="25"/>
  <c r="E19" i="29"/>
  <c r="D336" i="30"/>
  <c r="D147" i="29"/>
  <c r="C52" i="31"/>
  <c r="K417" i="25"/>
  <c r="D277" i="29"/>
  <c r="C104" i="31"/>
  <c r="J528" i="25"/>
  <c r="C76" i="31"/>
  <c r="K1073" i="25"/>
  <c r="K1041" i="25"/>
  <c r="D588" i="31"/>
  <c r="D417" i="29"/>
  <c r="J171" i="25"/>
  <c r="D848" i="31"/>
  <c r="D743" i="31"/>
  <c r="D509" i="29"/>
  <c r="K928" i="25"/>
  <c r="K1299" i="25"/>
  <c r="D516" i="31"/>
  <c r="K1509" i="25"/>
  <c r="D493" i="29"/>
  <c r="D714" i="31"/>
  <c r="K717" i="25"/>
  <c r="D155" i="31"/>
  <c r="D570" i="29"/>
  <c r="D356" i="31"/>
  <c r="C75" i="31"/>
  <c r="C37" i="31"/>
  <c r="D259" i="31"/>
  <c r="C57" i="31"/>
  <c r="D119" i="31"/>
  <c r="C180" i="30"/>
  <c r="D855" i="29"/>
  <c r="K1388" i="25"/>
  <c r="D488" i="27"/>
  <c r="K1298" i="25"/>
  <c r="D565" i="30"/>
  <c r="K563" i="25"/>
  <c r="D239" i="30"/>
  <c r="D293" i="31"/>
  <c r="K975" i="25"/>
  <c r="D217" i="27"/>
  <c r="D225" i="31"/>
  <c r="K1553" i="25"/>
  <c r="D570" i="27"/>
  <c r="D670" i="31"/>
  <c r="D631" i="31"/>
  <c r="K1528" i="25"/>
  <c r="D286" i="31"/>
  <c r="D307" i="29"/>
  <c r="D217" i="30"/>
  <c r="D135" i="31"/>
  <c r="D501" i="30"/>
  <c r="D736" i="31"/>
  <c r="D210" i="30"/>
  <c r="D280" i="29"/>
  <c r="K332" i="25"/>
  <c r="K359" i="25"/>
  <c r="D187" i="30"/>
  <c r="D650" i="29"/>
  <c r="K1658" i="25"/>
  <c r="K1998" i="25"/>
  <c r="K1537" i="25"/>
  <c r="K800" i="25"/>
  <c r="K311" i="25"/>
  <c r="D158" i="29"/>
  <c r="K1808" i="25"/>
  <c r="K1846" i="25"/>
  <c r="K718" i="25"/>
  <c r="D401" i="31"/>
  <c r="K989" i="25"/>
  <c r="C11" i="31"/>
  <c r="D440" i="27"/>
  <c r="D796" i="31"/>
  <c r="D804" i="29"/>
  <c r="K1651" i="25"/>
  <c r="K1614" i="25"/>
  <c r="K1573" i="25"/>
  <c r="K1607" i="25"/>
  <c r="D359" i="31"/>
  <c r="D381" i="29"/>
  <c r="D496" i="31"/>
  <c r="D318" i="29"/>
  <c r="K104" i="25"/>
  <c r="C11" i="29"/>
  <c r="D771" i="31"/>
  <c r="D703" i="30"/>
  <c r="K1188" i="25"/>
  <c r="K845" i="25"/>
  <c r="K83" i="25"/>
  <c r="D775" i="31"/>
  <c r="D635" i="30"/>
  <c r="D760" i="29"/>
  <c r="K1738" i="25"/>
  <c r="K1916" i="25"/>
  <c r="D631" i="30"/>
  <c r="K1999" i="25"/>
  <c r="D587" i="31"/>
  <c r="K1390" i="25"/>
  <c r="K1110" i="25"/>
  <c r="D425" i="31"/>
  <c r="D27" i="30"/>
  <c r="K1285" i="25"/>
  <c r="D832" i="31"/>
  <c r="K1910" i="25"/>
  <c r="K1510" i="25"/>
  <c r="D457" i="30"/>
  <c r="D672" i="31"/>
  <c r="D551" i="31"/>
  <c r="K942" i="25"/>
  <c r="K1901" i="25"/>
  <c r="D760" i="31"/>
  <c r="K1357" i="25"/>
  <c r="K1830" i="25"/>
  <c r="D731" i="31"/>
  <c r="K1307" i="25"/>
  <c r="D471" i="31"/>
  <c r="D47" i="29"/>
  <c r="K1587" i="25"/>
  <c r="D677" i="30"/>
  <c r="D764" i="31"/>
  <c r="D604" i="31"/>
  <c r="K467" i="25"/>
  <c r="D632" i="30"/>
  <c r="D688" i="30"/>
  <c r="D431" i="31"/>
  <c r="D708" i="31"/>
  <c r="D409" i="27"/>
  <c r="D110" i="31"/>
  <c r="K1082" i="25"/>
  <c r="D409" i="31"/>
  <c r="K167" i="25"/>
  <c r="C59" i="29"/>
  <c r="C122" i="31"/>
  <c r="J619" i="25"/>
  <c r="D777" i="29"/>
  <c r="K1992" i="25"/>
  <c r="D84" i="30"/>
  <c r="D537" i="31"/>
  <c r="D43" i="30"/>
  <c r="D92" i="31"/>
  <c r="D49" i="30"/>
  <c r="C41" i="27"/>
  <c r="C77" i="27"/>
  <c r="K1871" i="25"/>
  <c r="D484" i="27"/>
  <c r="K354" i="25"/>
  <c r="K683" i="25"/>
  <c r="K72" i="25"/>
  <c r="D88" i="29"/>
  <c r="D15" i="29"/>
  <c r="K628" i="25"/>
  <c r="K430" i="25"/>
  <c r="K396" i="25"/>
  <c r="K1531" i="25"/>
  <c r="K919" i="25"/>
  <c r="K1026" i="25"/>
  <c r="D256" i="30"/>
  <c r="K1626" i="25"/>
  <c r="D313" i="31"/>
  <c r="D223" i="31"/>
  <c r="D189" i="29"/>
  <c r="K1377" i="25"/>
  <c r="D337" i="31"/>
  <c r="D638" i="30"/>
  <c r="D154" i="30"/>
  <c r="K768" i="25"/>
  <c r="K892" i="25"/>
  <c r="D780" i="31"/>
  <c r="K1636" i="25"/>
  <c r="D439" i="29"/>
  <c r="D775" i="29"/>
  <c r="D656" i="31"/>
  <c r="K1208" i="25"/>
  <c r="K1497" i="25"/>
  <c r="K872" i="25"/>
  <c r="K837" i="25"/>
  <c r="D787" i="29"/>
  <c r="D268" i="30"/>
  <c r="K745" i="25"/>
  <c r="J159" i="25"/>
  <c r="K47" i="25"/>
  <c r="K388" i="25"/>
  <c r="D354" i="30"/>
  <c r="D528" i="31"/>
  <c r="K1292" i="25"/>
  <c r="K1656" i="25"/>
  <c r="D649" i="29"/>
  <c r="K1181" i="25"/>
  <c r="D726" i="31"/>
  <c r="D440" i="31"/>
  <c r="K1054" i="25"/>
  <c r="D421" i="31"/>
  <c r="D373" i="31"/>
  <c r="C86" i="31"/>
  <c r="D28" i="31"/>
  <c r="K1355" i="25"/>
  <c r="D795" i="31"/>
  <c r="K1803" i="25"/>
  <c r="D485" i="29"/>
  <c r="K1542" i="25"/>
  <c r="D584" i="31"/>
  <c r="K1473" i="25"/>
  <c r="D585" i="30"/>
  <c r="K1186" i="25"/>
  <c r="D337" i="30"/>
  <c r="D785" i="29"/>
  <c r="D523" i="31"/>
  <c r="D399" i="29"/>
  <c r="K1279" i="25"/>
  <c r="K1020" i="25"/>
  <c r="D355" i="29"/>
  <c r="C69" i="30"/>
  <c r="D25" i="30"/>
  <c r="K263" i="25"/>
  <c r="D460" i="27"/>
  <c r="D517" i="27"/>
  <c r="K6" i="25"/>
  <c r="D507" i="31"/>
  <c r="K410" i="25"/>
  <c r="K492" i="25"/>
  <c r="D144" i="31"/>
  <c r="K88" i="25"/>
  <c r="D809" i="29"/>
  <c r="K1426" i="25"/>
  <c r="D696" i="30"/>
  <c r="D793" i="31"/>
  <c r="K2014" i="25"/>
  <c r="D586" i="27"/>
  <c r="K1679" i="25"/>
  <c r="K1955" i="25"/>
  <c r="D566" i="29"/>
  <c r="K1490" i="25"/>
  <c r="K1608" i="25"/>
  <c r="D463" i="29"/>
  <c r="D691" i="29"/>
  <c r="D488" i="31"/>
  <c r="D146" i="31"/>
  <c r="D445" i="29"/>
  <c r="D408" i="29"/>
  <c r="D208" i="30"/>
  <c r="J404" i="25"/>
  <c r="D86" i="27"/>
  <c r="D257" i="30"/>
  <c r="C168" i="31"/>
  <c r="D240" i="29"/>
  <c r="K389" i="25"/>
  <c r="K9" i="25"/>
  <c r="D48" i="31"/>
  <c r="K149" i="25"/>
  <c r="D155" i="29"/>
  <c r="J338" i="25"/>
  <c r="K1594" i="25"/>
  <c r="K1713" i="25"/>
  <c r="D377" i="27"/>
  <c r="K1444" i="25"/>
  <c r="D722" i="31"/>
  <c r="D772" i="31"/>
  <c r="D309" i="27"/>
  <c r="D469" i="27"/>
  <c r="D256" i="27"/>
  <c r="D279" i="31"/>
  <c r="K265" i="25"/>
  <c r="J697" i="25"/>
  <c r="K324" i="25"/>
  <c r="D11" i="31"/>
  <c r="K515" i="25"/>
  <c r="D42" i="30"/>
  <c r="D80" i="31"/>
  <c r="J202" i="25"/>
  <c r="K482" i="25"/>
  <c r="D100" i="27"/>
  <c r="C179" i="31"/>
  <c r="K1615" i="25"/>
  <c r="D555" i="30"/>
  <c r="D657" i="30"/>
  <c r="K1746" i="25"/>
  <c r="D832" i="29"/>
  <c r="K1518" i="25"/>
  <c r="D564" i="30"/>
  <c r="K1206" i="25"/>
  <c r="K999" i="25"/>
  <c r="D584" i="30"/>
  <c r="D776" i="29"/>
  <c r="K881" i="25"/>
  <c r="K692" i="25"/>
  <c r="K179" i="25"/>
  <c r="J531" i="25"/>
  <c r="C202" i="27"/>
  <c r="D171" i="31"/>
  <c r="D7" i="30"/>
  <c r="D263" i="31"/>
  <c r="D44" i="29"/>
  <c r="K485" i="25"/>
  <c r="C110" i="31"/>
  <c r="C103" i="27"/>
  <c r="D649" i="30"/>
  <c r="D806" i="31"/>
  <c r="D636" i="30"/>
  <c r="K1623" i="25"/>
  <c r="K1602" i="25"/>
  <c r="D837" i="31"/>
  <c r="K1200" i="25"/>
  <c r="D733" i="31"/>
  <c r="D697" i="31"/>
  <c r="D597" i="31"/>
  <c r="D447" i="31"/>
  <c r="D344" i="31"/>
  <c r="D97" i="31"/>
  <c r="C255" i="29"/>
  <c r="C331" i="29"/>
  <c r="J124" i="25"/>
  <c r="D11" i="29"/>
  <c r="D250" i="31"/>
  <c r="K30" i="25"/>
  <c r="C84" i="30"/>
  <c r="C215" i="31"/>
  <c r="K1878" i="25"/>
  <c r="D680" i="30"/>
  <c r="D594" i="30"/>
  <c r="D690" i="29"/>
  <c r="D579" i="29"/>
  <c r="K1077" i="25"/>
  <c r="D341" i="30"/>
  <c r="K1195" i="25"/>
  <c r="K1102" i="25"/>
  <c r="C65" i="31"/>
  <c r="K201" i="25"/>
  <c r="D231" i="29"/>
  <c r="D20" i="31"/>
  <c r="D850" i="29"/>
  <c r="K1462" i="25"/>
  <c r="K1115" i="25"/>
  <c r="D732" i="29"/>
  <c r="K1196" i="25"/>
  <c r="K1174" i="25"/>
  <c r="D511" i="29"/>
  <c r="D424" i="29"/>
  <c r="K787" i="25"/>
  <c r="K1068" i="25"/>
  <c r="D592" i="31"/>
  <c r="D109" i="31"/>
  <c r="D18" i="30"/>
  <c r="D218" i="31"/>
  <c r="D396" i="31"/>
  <c r="K758" i="25"/>
  <c r="D529" i="31"/>
  <c r="J88" i="25"/>
  <c r="D83" i="30"/>
  <c r="C103" i="29"/>
  <c r="D159" i="30"/>
  <c r="D300" i="30"/>
  <c r="K1006" i="25"/>
  <c r="D382" i="31"/>
  <c r="C45" i="30"/>
  <c r="C173" i="29"/>
  <c r="K500" i="25"/>
  <c r="J86" i="25"/>
  <c r="J178" i="25"/>
  <c r="K478" i="25"/>
  <c r="J328" i="25"/>
  <c r="D201" i="29"/>
  <c r="K416" i="25"/>
  <c r="K1874" i="25"/>
  <c r="D653" i="29"/>
  <c r="K1641" i="25"/>
  <c r="K1798" i="25"/>
  <c r="D624" i="30"/>
  <c r="K1166" i="25"/>
  <c r="K1172" i="25"/>
  <c r="D659" i="31"/>
  <c r="D638" i="31"/>
  <c r="K684" i="25"/>
  <c r="K577" i="25"/>
  <c r="D505" i="31"/>
  <c r="D359" i="29"/>
  <c r="K216" i="25"/>
  <c r="K19" i="25"/>
  <c r="C47" i="29"/>
  <c r="C49" i="31"/>
  <c r="C96" i="31"/>
  <c r="D247" i="31"/>
  <c r="C128" i="30"/>
  <c r="D216" i="31"/>
  <c r="D786" i="31"/>
  <c r="D859" i="31"/>
  <c r="D767" i="29"/>
  <c r="K1950" i="25"/>
  <c r="K1854" i="25"/>
  <c r="K1182" i="25"/>
  <c r="D575" i="31"/>
  <c r="D578" i="31"/>
  <c r="D532" i="30"/>
  <c r="K1446" i="25"/>
  <c r="D509" i="30"/>
  <c r="D338" i="31"/>
  <c r="D218" i="30"/>
  <c r="D477" i="29"/>
  <c r="K852" i="25"/>
  <c r="D120" i="31"/>
  <c r="D16" i="31"/>
  <c r="K251" i="25"/>
  <c r="C43" i="30"/>
  <c r="C63" i="27"/>
  <c r="D227" i="29"/>
  <c r="C156" i="29"/>
  <c r="K327" i="25"/>
  <c r="D157" i="30"/>
  <c r="D701" i="31"/>
  <c r="D107" i="27"/>
  <c r="K136" i="25"/>
  <c r="D651" i="30"/>
  <c r="K1797" i="25"/>
  <c r="D529" i="27"/>
  <c r="D431" i="27"/>
  <c r="K640" i="25"/>
  <c r="K80" i="25"/>
  <c r="D180" i="31"/>
  <c r="K44" i="25"/>
  <c r="D698" i="31"/>
  <c r="K1732" i="25"/>
  <c r="D46" i="31"/>
  <c r="J440" i="25"/>
  <c r="D747" i="29"/>
  <c r="D476" i="29"/>
  <c r="D668" i="29"/>
  <c r="D404" i="27"/>
  <c r="D322" i="31"/>
  <c r="D40" i="30"/>
  <c r="D124" i="27"/>
  <c r="J192" i="25"/>
  <c r="C14" i="30"/>
  <c r="D42" i="29"/>
  <c r="C47" i="30"/>
  <c r="K2006" i="25"/>
  <c r="D388" i="31"/>
  <c r="K25" i="25"/>
  <c r="K901" i="25"/>
  <c r="C143" i="27"/>
  <c r="C39" i="27"/>
  <c r="K1881" i="25"/>
  <c r="K1159" i="25"/>
  <c r="D160" i="27"/>
  <c r="D18" i="31"/>
  <c r="C132" i="31"/>
  <c r="C262" i="31"/>
  <c r="D786" i="29"/>
  <c r="D442" i="30"/>
  <c r="K1249" i="25"/>
  <c r="D348" i="30"/>
  <c r="D776" i="31"/>
  <c r="D551" i="29"/>
  <c r="K1003" i="25"/>
  <c r="D619" i="29"/>
  <c r="D370" i="31"/>
  <c r="D483" i="30"/>
  <c r="D261" i="31"/>
  <c r="D431" i="29"/>
  <c r="K1810" i="25"/>
  <c r="D541" i="27"/>
  <c r="D507" i="30"/>
  <c r="D599" i="31"/>
  <c r="K816" i="25"/>
  <c r="K1613" i="25"/>
  <c r="D365" i="30"/>
  <c r="D398" i="29"/>
  <c r="D414" i="30"/>
  <c r="D319" i="29"/>
  <c r="K2005" i="25"/>
  <c r="K1160" i="25"/>
  <c r="K1202" i="25"/>
  <c r="D636" i="31"/>
  <c r="D207" i="31"/>
  <c r="D442" i="31"/>
  <c r="D598" i="29"/>
  <c r="D90" i="30"/>
  <c r="C107" i="27"/>
  <c r="C150" i="31"/>
  <c r="C56" i="31"/>
  <c r="C190" i="27"/>
  <c r="J293" i="25"/>
  <c r="K1529" i="25"/>
  <c r="D190" i="29"/>
  <c r="K214" i="25"/>
  <c r="D339" i="30"/>
  <c r="C176" i="30"/>
  <c r="C154" i="31"/>
  <c r="K2004" i="25"/>
  <c r="K1805" i="25"/>
  <c r="K1522" i="25"/>
  <c r="D573" i="31"/>
  <c r="D595" i="31"/>
  <c r="D734" i="31"/>
  <c r="K1728" i="25"/>
  <c r="D443" i="30"/>
  <c r="D464" i="30"/>
  <c r="D739" i="29"/>
  <c r="D419" i="29"/>
  <c r="K1091" i="25"/>
  <c r="K1138" i="25"/>
  <c r="K312" i="25"/>
  <c r="C224" i="29"/>
  <c r="C134" i="29"/>
  <c r="C72" i="29"/>
  <c r="J199" i="25"/>
  <c r="K1987" i="25"/>
  <c r="K1488" i="25"/>
  <c r="K1257" i="25"/>
  <c r="D552" i="29"/>
  <c r="D577" i="29"/>
  <c r="K838" i="25"/>
  <c r="D543" i="31"/>
  <c r="K831" i="25"/>
  <c r="D541" i="29"/>
  <c r="D167" i="31"/>
  <c r="K439" i="25"/>
  <c r="D128" i="27"/>
  <c r="J195" i="25"/>
  <c r="K548" i="25"/>
  <c r="K1985" i="25"/>
  <c r="D734" i="29"/>
  <c r="D720" i="31"/>
  <c r="D487" i="30"/>
  <c r="K1193" i="25"/>
  <c r="D422" i="31"/>
  <c r="D519" i="29"/>
  <c r="D319" i="30"/>
  <c r="D358" i="27"/>
  <c r="D123" i="30"/>
  <c r="C105" i="31"/>
  <c r="D204" i="30"/>
  <c r="K1809" i="25"/>
  <c r="D582" i="30"/>
  <c r="K1137" i="25"/>
  <c r="D590" i="31"/>
  <c r="K930" i="25"/>
  <c r="D322" i="30"/>
  <c r="K857" i="25"/>
  <c r="K1059" i="25"/>
  <c r="D396" i="29"/>
  <c r="D58" i="30"/>
  <c r="J18" i="25"/>
  <c r="J143" i="25"/>
  <c r="J248" i="25"/>
  <c r="D265" i="29"/>
  <c r="K1047" i="25"/>
  <c r="K1238" i="25"/>
  <c r="D466" i="31"/>
  <c r="D430" i="31"/>
  <c r="D526" i="31"/>
  <c r="C15" i="31"/>
  <c r="C198" i="30"/>
  <c r="K244" i="25"/>
  <c r="C31" i="31"/>
  <c r="K545" i="25"/>
  <c r="J353" i="25"/>
  <c r="D162" i="30"/>
  <c r="D260" i="31"/>
  <c r="C77" i="31"/>
  <c r="C134" i="31"/>
  <c r="C89" i="31"/>
  <c r="D188" i="29"/>
  <c r="K468" i="25"/>
  <c r="C196" i="29"/>
  <c r="K1734" i="25"/>
  <c r="K1845" i="25"/>
  <c r="D831" i="31"/>
  <c r="D518" i="31"/>
  <c r="D479" i="30"/>
  <c r="D358" i="30"/>
  <c r="D328" i="30"/>
  <c r="K1389" i="25"/>
  <c r="K1454" i="25"/>
  <c r="C16" i="29"/>
  <c r="D133" i="31"/>
  <c r="C28" i="30"/>
  <c r="C189" i="31"/>
  <c r="J311" i="25"/>
  <c r="D208" i="29"/>
  <c r="K258" i="25"/>
  <c r="K486" i="25"/>
  <c r="C74" i="29"/>
  <c r="K804" i="25"/>
  <c r="C122" i="29"/>
  <c r="C72" i="30"/>
  <c r="D118" i="27"/>
  <c r="D243" i="31"/>
  <c r="D844" i="29"/>
  <c r="K1606" i="25"/>
  <c r="D494" i="29"/>
  <c r="D443" i="29"/>
  <c r="D410" i="29"/>
  <c r="D662" i="29"/>
  <c r="K648" i="25"/>
  <c r="K380" i="25"/>
  <c r="D192" i="30"/>
  <c r="C28" i="29"/>
  <c r="C139" i="30"/>
  <c r="C166" i="31"/>
  <c r="D24" i="27"/>
  <c r="D141" i="31"/>
  <c r="J87" i="25"/>
  <c r="D251" i="31"/>
  <c r="D405" i="31"/>
  <c r="C85" i="29"/>
  <c r="J114" i="25"/>
  <c r="D176" i="30"/>
  <c r="K1837" i="25"/>
  <c r="D325" i="31"/>
  <c r="K884" i="25"/>
  <c r="J191" i="25"/>
  <c r="C275" i="31"/>
  <c r="K152" i="25"/>
  <c r="C50" i="31"/>
  <c r="D232" i="29"/>
  <c r="J667" i="25"/>
  <c r="D308" i="30"/>
  <c r="C56" i="27"/>
  <c r="D224" i="29"/>
  <c r="D273" i="30"/>
  <c r="D342" i="30"/>
  <c r="C259" i="29"/>
  <c r="J346" i="25"/>
  <c r="D83" i="31"/>
  <c r="D400" i="30"/>
  <c r="K1586" i="25"/>
  <c r="K1101" i="25"/>
  <c r="D467" i="27"/>
  <c r="D178" i="31"/>
  <c r="D382" i="29"/>
  <c r="K748" i="25"/>
  <c r="K956" i="25"/>
  <c r="K593" i="25"/>
  <c r="K737" i="25"/>
  <c r="K727" i="25"/>
  <c r="K685" i="25"/>
  <c r="D263" i="27"/>
  <c r="D69" i="27"/>
  <c r="K1895" i="25"/>
  <c r="K839" i="25"/>
  <c r="J468" i="25"/>
  <c r="D130" i="29"/>
  <c r="D37" i="27"/>
  <c r="K124" i="25"/>
  <c r="D26" i="30"/>
  <c r="K226" i="25"/>
  <c r="C130" i="31"/>
  <c r="D234" i="30"/>
  <c r="D92" i="29"/>
  <c r="K431" i="25"/>
  <c r="D106" i="27"/>
  <c r="C61" i="27"/>
  <c r="D36" i="31"/>
  <c r="D208" i="27"/>
  <c r="D219" i="31"/>
  <c r="D104" i="31"/>
  <c r="C79" i="29"/>
  <c r="C21" i="29"/>
  <c r="C257" i="29"/>
  <c r="K255" i="25"/>
  <c r="C160" i="29"/>
  <c r="D84" i="31"/>
  <c r="C39" i="31"/>
  <c r="D242" i="27"/>
  <c r="D296" i="31"/>
  <c r="K1024" i="25"/>
  <c r="K1242" i="25"/>
  <c r="D365" i="31"/>
  <c r="D246" i="29"/>
  <c r="D423" i="31"/>
  <c r="C243" i="31"/>
  <c r="D88" i="27"/>
  <c r="D27" i="29"/>
  <c r="D124" i="31"/>
  <c r="C99" i="30"/>
  <c r="D303" i="29"/>
  <c r="D61" i="27"/>
  <c r="J160" i="25"/>
  <c r="D33" i="30"/>
  <c r="D203" i="29"/>
  <c r="D101" i="29"/>
  <c r="C51" i="27"/>
  <c r="K405" i="25"/>
  <c r="C35" i="30"/>
  <c r="D287" i="29"/>
  <c r="D386" i="30"/>
  <c r="D623" i="30"/>
  <c r="D623" i="31"/>
  <c r="K549" i="25"/>
  <c r="K1074" i="25"/>
  <c r="K79" i="25"/>
  <c r="K319" i="25"/>
  <c r="D86" i="31"/>
  <c r="J348" i="25"/>
  <c r="J62" i="25"/>
  <c r="D193" i="29"/>
  <c r="J33" i="25"/>
  <c r="D70" i="31"/>
  <c r="C27" i="27"/>
  <c r="K1882" i="25"/>
  <c r="K331" i="25"/>
  <c r="D481" i="29"/>
  <c r="D671" i="31"/>
  <c r="K1153" i="25"/>
  <c r="D493" i="30"/>
  <c r="D448" i="31"/>
  <c r="K620" i="25"/>
  <c r="D281" i="31"/>
  <c r="D121" i="31"/>
  <c r="D533" i="31"/>
  <c r="K5" i="25"/>
  <c r="D45" i="31"/>
  <c r="D168" i="31"/>
  <c r="D165" i="31"/>
  <c r="D69" i="30"/>
  <c r="J100" i="25"/>
  <c r="K69" i="25"/>
  <c r="K647" i="25"/>
  <c r="C186" i="31"/>
  <c r="C65" i="30"/>
  <c r="C35" i="31"/>
  <c r="K321" i="25"/>
  <c r="C103" i="30"/>
  <c r="K381" i="25"/>
  <c r="C20" i="30"/>
  <c r="D280" i="31"/>
  <c r="D174" i="31"/>
  <c r="K1263" i="25"/>
  <c r="D439" i="30"/>
  <c r="D615" i="29"/>
  <c r="D309" i="31"/>
  <c r="D205" i="30"/>
  <c r="C227" i="31"/>
  <c r="K223" i="25"/>
  <c r="J32" i="25"/>
  <c r="D36" i="30"/>
  <c r="D324" i="31"/>
  <c r="C136" i="30"/>
  <c r="D199" i="31"/>
  <c r="K1515" i="25"/>
  <c r="D327" i="31"/>
  <c r="K605" i="25"/>
  <c r="K695" i="25"/>
  <c r="D618" i="31"/>
  <c r="K766" i="25"/>
  <c r="D425" i="29"/>
  <c r="K765" i="25"/>
  <c r="D158" i="30"/>
  <c r="D233" i="30"/>
  <c r="D266" i="29"/>
  <c r="D227" i="31"/>
  <c r="K898" i="25"/>
  <c r="C211" i="29"/>
  <c r="J102" i="25"/>
  <c r="K352" i="25"/>
  <c r="D123" i="31"/>
  <c r="C49" i="30"/>
  <c r="D154" i="31"/>
  <c r="C19" i="30"/>
  <c r="D313" i="29"/>
  <c r="K68" i="25"/>
  <c r="K627" i="25"/>
  <c r="K706" i="25"/>
  <c r="K426" i="25"/>
  <c r="D147" i="30"/>
  <c r="J306" i="25"/>
  <c r="D593" i="30"/>
  <c r="D247" i="30"/>
  <c r="D294" i="29"/>
  <c r="D259" i="30"/>
  <c r="D840" i="31"/>
  <c r="D488" i="30"/>
  <c r="D384" i="31"/>
  <c r="K691" i="25"/>
  <c r="D288" i="30"/>
  <c r="D165" i="30"/>
  <c r="J285" i="25"/>
  <c r="K4" i="25"/>
  <c r="D453" i="31"/>
  <c r="J618" i="25"/>
  <c r="K373" i="25"/>
  <c r="K517" i="25"/>
  <c r="D188" i="31"/>
  <c r="D91" i="30"/>
  <c r="C52" i="29"/>
  <c r="J55" i="25"/>
  <c r="K879" i="25"/>
  <c r="J313" i="25"/>
  <c r="D39" i="31"/>
  <c r="D312" i="31"/>
  <c r="D352" i="31"/>
  <c r="D222" i="31"/>
  <c r="C163" i="31"/>
  <c r="K177" i="25"/>
  <c r="D603" i="30"/>
  <c r="K1592" i="25"/>
  <c r="D330" i="29"/>
  <c r="D685" i="30"/>
  <c r="K1335" i="25"/>
  <c r="D563" i="31"/>
  <c r="K730" i="25"/>
  <c r="K1165" i="25"/>
  <c r="D343" i="31"/>
  <c r="K865" i="25"/>
  <c r="D363" i="29"/>
  <c r="K205" i="25"/>
  <c r="D9" i="31"/>
  <c r="D429" i="29"/>
  <c r="C308" i="31"/>
  <c r="D196" i="31"/>
  <c r="J60" i="25"/>
  <c r="J650" i="25"/>
  <c r="J174" i="25"/>
  <c r="J12" i="25"/>
  <c r="C30" i="30"/>
  <c r="D445" i="31"/>
  <c r="J75" i="25"/>
  <c r="K612" i="25"/>
  <c r="C124" i="30"/>
  <c r="D35" i="30"/>
  <c r="D235" i="30"/>
  <c r="D161" i="30"/>
  <c r="K1341" i="25"/>
  <c r="D625" i="30"/>
  <c r="K1439" i="25"/>
  <c r="K801" i="25"/>
  <c r="D647" i="31"/>
  <c r="K909" i="25"/>
  <c r="D366" i="31"/>
  <c r="K955" i="25"/>
  <c r="D574" i="31"/>
  <c r="D258" i="30"/>
  <c r="K1228" i="25"/>
  <c r="D436" i="31"/>
  <c r="D111" i="31"/>
  <c r="K268" i="25"/>
  <c r="D6" i="30"/>
  <c r="D176" i="29"/>
  <c r="C31" i="30"/>
  <c r="C246" i="30"/>
  <c r="K304" i="25"/>
  <c r="K174" i="25"/>
  <c r="K345" i="25"/>
  <c r="D89" i="27"/>
  <c r="C95" i="31"/>
  <c r="J437" i="25"/>
  <c r="K187" i="25"/>
  <c r="K710" i="25"/>
  <c r="D340" i="30"/>
  <c r="C148" i="29"/>
  <c r="D37" i="29"/>
  <c r="D305" i="29"/>
  <c r="J334" i="25"/>
  <c r="J299" i="25"/>
  <c r="K170" i="25"/>
  <c r="J89" i="25"/>
  <c r="D641" i="29"/>
  <c r="D351" i="30"/>
  <c r="D347" i="29"/>
  <c r="D606" i="31"/>
  <c r="D85" i="30"/>
  <c r="K475" i="25"/>
  <c r="D145" i="31"/>
  <c r="D28" i="30"/>
  <c r="D8" i="29"/>
  <c r="K48" i="25"/>
  <c r="C283" i="29"/>
  <c r="K625" i="25"/>
  <c r="D95" i="31"/>
  <c r="D184" i="31"/>
  <c r="C75" i="30"/>
  <c r="D101" i="31"/>
  <c r="D354" i="31"/>
  <c r="J150" i="25"/>
  <c r="C177" i="31"/>
  <c r="D28" i="29"/>
  <c r="C18" i="30"/>
  <c r="D490" i="27"/>
  <c r="D540" i="31"/>
  <c r="D375" i="27"/>
  <c r="D299" i="27"/>
  <c r="C147" i="31"/>
  <c r="D269" i="29"/>
  <c r="D515" i="29"/>
  <c r="C132" i="29"/>
  <c r="D164" i="27"/>
  <c r="D481" i="31"/>
  <c r="K788" i="25"/>
  <c r="J339" i="25"/>
  <c r="K472" i="25"/>
  <c r="K1595" i="25"/>
  <c r="K1158" i="25"/>
  <c r="D397" i="31"/>
  <c r="K495" i="25"/>
  <c r="C180" i="31"/>
  <c r="K607" i="25"/>
  <c r="J236" i="25"/>
  <c r="D203" i="31"/>
  <c r="D173" i="30"/>
  <c r="J45" i="25"/>
  <c r="D768" i="31"/>
  <c r="K1504" i="25"/>
  <c r="K1076" i="25"/>
  <c r="D572" i="31"/>
  <c r="D375" i="29"/>
  <c r="D257" i="31"/>
  <c r="D226" i="30"/>
  <c r="C129" i="31"/>
  <c r="D134" i="27"/>
  <c r="J157" i="25"/>
  <c r="C26" i="31"/>
  <c r="K1416" i="25"/>
  <c r="D627" i="30"/>
  <c r="K1847" i="25"/>
  <c r="K1966" i="25"/>
  <c r="D728" i="31"/>
  <c r="D535" i="31"/>
  <c r="K425" i="25"/>
  <c r="D441" i="30"/>
  <c r="J298" i="25"/>
  <c r="J240" i="25"/>
  <c r="D185" i="30"/>
  <c r="C98" i="30"/>
  <c r="C240" i="31"/>
  <c r="K142" i="25"/>
  <c r="C85" i="31"/>
  <c r="C23" i="30"/>
  <c r="D684" i="31"/>
  <c r="K1969" i="25"/>
  <c r="D772" i="29"/>
  <c r="D587" i="30"/>
  <c r="K1642" i="25"/>
  <c r="D221" i="31"/>
  <c r="K1098" i="25"/>
  <c r="C157" i="31"/>
  <c r="C100" i="30"/>
  <c r="D237" i="29"/>
  <c r="K353" i="25"/>
  <c r="J80" i="25"/>
  <c r="K1804" i="25"/>
  <c r="D723" i="29"/>
  <c r="K1180" i="25"/>
  <c r="D546" i="31"/>
  <c r="C142" i="29"/>
  <c r="C131" i="31"/>
  <c r="J146" i="25"/>
  <c r="D189" i="31"/>
  <c r="C46" i="31"/>
  <c r="D551" i="30"/>
  <c r="K1117" i="25"/>
  <c r="D583" i="31"/>
  <c r="C116" i="30"/>
  <c r="C119" i="29"/>
  <c r="C79" i="31"/>
  <c r="D168" i="29"/>
  <c r="K237" i="25"/>
  <c r="J513" i="25"/>
  <c r="C40" i="30"/>
  <c r="D676" i="29"/>
  <c r="K1516" i="25"/>
  <c r="K1087" i="25"/>
  <c r="D451" i="30"/>
  <c r="C67" i="30"/>
  <c r="D130" i="31"/>
  <c r="D474" i="31"/>
  <c r="C42" i="29"/>
  <c r="D366" i="30"/>
  <c r="D858" i="31"/>
  <c r="K1392" i="25"/>
  <c r="D629" i="29"/>
  <c r="K1832" i="25"/>
  <c r="D693" i="29"/>
  <c r="D466" i="30"/>
  <c r="K1220" i="25"/>
  <c r="D388" i="30"/>
  <c r="D663" i="31"/>
  <c r="K629" i="25"/>
  <c r="D829" i="31"/>
  <c r="D253" i="27"/>
  <c r="D275" i="30"/>
  <c r="D340" i="29"/>
  <c r="K597" i="25"/>
  <c r="K131" i="25"/>
  <c r="D25" i="31"/>
  <c r="C82" i="27"/>
  <c r="D192" i="27"/>
  <c r="C190" i="30"/>
  <c r="K292" i="25"/>
  <c r="C103" i="31"/>
  <c r="D499" i="27"/>
  <c r="D774" i="31"/>
  <c r="D316" i="27"/>
  <c r="D523" i="27"/>
  <c r="D699" i="30"/>
  <c r="D634" i="30"/>
  <c r="D411" i="29"/>
  <c r="D674" i="31"/>
  <c r="D427" i="27"/>
  <c r="D555" i="31"/>
  <c r="D621" i="30"/>
  <c r="K1124" i="25"/>
  <c r="D470" i="27"/>
  <c r="D581" i="29"/>
  <c r="K1286" i="25"/>
  <c r="K769" i="25"/>
  <c r="D472" i="30"/>
  <c r="D483" i="29"/>
  <c r="D655" i="29"/>
  <c r="K893" i="25"/>
  <c r="D675" i="30"/>
  <c r="K1089" i="25"/>
  <c r="D350" i="29"/>
  <c r="D224" i="30"/>
  <c r="D166" i="31"/>
  <c r="C93" i="30"/>
  <c r="D69" i="31"/>
  <c r="K671" i="25"/>
  <c r="K115" i="25"/>
  <c r="C243" i="29"/>
  <c r="D153" i="31"/>
  <c r="C81" i="30"/>
  <c r="K1880" i="25"/>
  <c r="K2007" i="25"/>
  <c r="D329" i="30"/>
  <c r="K1118" i="25"/>
  <c r="K1581" i="25"/>
  <c r="K1917" i="25"/>
  <c r="K1937" i="25"/>
  <c r="D779" i="29"/>
  <c r="D259" i="27"/>
  <c r="D542" i="30"/>
  <c r="D531" i="29"/>
  <c r="K1430" i="25"/>
  <c r="D557" i="31"/>
  <c r="K1697" i="25"/>
  <c r="K1332" i="25"/>
  <c r="D627" i="31"/>
  <c r="K1319" i="25"/>
  <c r="D586" i="29"/>
  <c r="K1251" i="25"/>
  <c r="K489" i="25"/>
  <c r="K473" i="25"/>
  <c r="K90" i="25"/>
  <c r="D412" i="30"/>
  <c r="D216" i="27"/>
  <c r="K1255" i="25"/>
  <c r="D288" i="29"/>
  <c r="D122" i="30"/>
  <c r="C64" i="29"/>
  <c r="D61" i="30"/>
  <c r="C124" i="29"/>
  <c r="D331" i="31"/>
  <c r="J389" i="25"/>
  <c r="D60" i="31"/>
  <c r="E8" i="27"/>
  <c r="J76" i="25"/>
  <c r="D783" i="29"/>
  <c r="K1829" i="25"/>
  <c r="K1630" i="25"/>
  <c r="D690" i="31"/>
  <c r="D425" i="30"/>
  <c r="D663" i="30"/>
  <c r="D644" i="31"/>
  <c r="D496" i="30"/>
  <c r="K1465" i="25"/>
  <c r="D510" i="30"/>
  <c r="D254" i="31"/>
  <c r="K562" i="25"/>
  <c r="D245" i="31"/>
  <c r="D51" i="31"/>
  <c r="K1287" i="25"/>
  <c r="K1144" i="25"/>
  <c r="D517" i="29"/>
  <c r="L20" i="25"/>
  <c r="M20" i="25" s="1"/>
  <c r="K776" i="25"/>
  <c r="C42" i="27"/>
  <c r="K166" i="25"/>
  <c r="K249" i="25"/>
  <c r="D251" i="30"/>
  <c r="C203" i="31"/>
  <c r="D55" i="30"/>
  <c r="J9" i="25"/>
  <c r="K375" i="25"/>
  <c r="C44" i="31"/>
  <c r="J263" i="25"/>
  <c r="D641" i="30"/>
  <c r="D556" i="30"/>
  <c r="D821" i="29"/>
  <c r="D517" i="30"/>
  <c r="D618" i="29"/>
  <c r="D285" i="31"/>
  <c r="D628" i="31"/>
  <c r="D566" i="31"/>
  <c r="D343" i="27"/>
  <c r="K948" i="25"/>
  <c r="D389" i="31"/>
  <c r="K262" i="25"/>
  <c r="K101" i="25"/>
  <c r="K100" i="25"/>
  <c r="K537" i="25"/>
  <c r="D91" i="31"/>
  <c r="C30" i="31"/>
  <c r="C151" i="30"/>
  <c r="D58" i="29"/>
  <c r="C39" i="30"/>
  <c r="C144" i="31"/>
  <c r="K2015" i="25"/>
  <c r="K1913" i="25"/>
  <c r="K1209" i="25"/>
  <c r="K1067" i="25"/>
  <c r="K1621" i="25"/>
  <c r="K774" i="25"/>
  <c r="D497" i="30"/>
  <c r="D473" i="31"/>
  <c r="D294" i="30"/>
  <c r="D292" i="31"/>
  <c r="K502" i="25"/>
  <c r="K643" i="25"/>
  <c r="D45" i="30"/>
  <c r="K86" i="25"/>
  <c r="D175" i="31"/>
  <c r="D56" i="31"/>
  <c r="C92" i="31"/>
  <c r="C115" i="29"/>
  <c r="D87" i="29"/>
  <c r="C20" i="27"/>
  <c r="J317" i="25"/>
  <c r="C185" i="29"/>
  <c r="C7" i="30"/>
  <c r="C125" i="30"/>
  <c r="K1250" i="25"/>
  <c r="D467" i="30"/>
  <c r="D475" i="31"/>
  <c r="K1326" i="25"/>
  <c r="D297" i="31"/>
  <c r="K1244" i="25"/>
  <c r="K1301" i="25"/>
  <c r="D292" i="30"/>
  <c r="K543" i="25"/>
  <c r="D452" i="29"/>
  <c r="D231" i="27"/>
  <c r="D188" i="30"/>
  <c r="D172" i="29"/>
  <c r="D242" i="30"/>
  <c r="D49" i="31"/>
  <c r="D52" i="29"/>
  <c r="K51" i="25"/>
  <c r="K328" i="25"/>
  <c r="J129" i="25"/>
  <c r="D51" i="30"/>
  <c r="J158" i="25"/>
  <c r="C154" i="30"/>
  <c r="K1690" i="25"/>
  <c r="K1544" i="25"/>
  <c r="K1957" i="25"/>
  <c r="K1668" i="25"/>
  <c r="K1521" i="25"/>
  <c r="K1398" i="25"/>
  <c r="D614" i="31"/>
  <c r="D582" i="29"/>
  <c r="D367" i="30"/>
  <c r="D513" i="30"/>
  <c r="K1601" i="25"/>
  <c r="K1265" i="25"/>
  <c r="K775" i="25"/>
  <c r="D482" i="30"/>
  <c r="D632" i="31"/>
  <c r="D368" i="29"/>
  <c r="D277" i="31"/>
  <c r="K1269" i="25"/>
  <c r="K836" i="25"/>
  <c r="D241" i="29"/>
  <c r="D312" i="29"/>
  <c r="K346" i="25"/>
  <c r="D45" i="29"/>
  <c r="D30" i="31"/>
  <c r="J486" i="25"/>
  <c r="D128" i="30"/>
  <c r="C68" i="31"/>
  <c r="C83" i="29"/>
  <c r="C189" i="29"/>
  <c r="J16" i="25"/>
  <c r="D810" i="31"/>
  <c r="D744" i="31"/>
  <c r="D802" i="31"/>
  <c r="K1622" i="25"/>
  <c r="K1909" i="25"/>
  <c r="K1941" i="25"/>
  <c r="D677" i="31"/>
  <c r="K1312" i="25"/>
  <c r="D484" i="30"/>
  <c r="K1839" i="25"/>
  <c r="D636" i="29"/>
  <c r="D628" i="30"/>
  <c r="K1502" i="25"/>
  <c r="D610" i="29"/>
  <c r="D600" i="29"/>
  <c r="D624" i="29"/>
  <c r="D203" i="30"/>
  <c r="D420" i="31"/>
  <c r="D353" i="31"/>
  <c r="D185" i="31"/>
  <c r="J94" i="25"/>
  <c r="K674" i="25"/>
  <c r="K409" i="25"/>
  <c r="C251" i="31"/>
  <c r="D156" i="29"/>
  <c r="C204" i="29"/>
  <c r="C119" i="27"/>
  <c r="J20" i="25"/>
  <c r="K1431" i="25"/>
  <c r="D434" i="31"/>
  <c r="K613" i="25"/>
  <c r="D854" i="29"/>
  <c r="D209" i="31"/>
  <c r="K1328" i="25"/>
  <c r="K639" i="25"/>
  <c r="D21" i="27"/>
  <c r="C88" i="27"/>
  <c r="J439" i="25"/>
  <c r="K188" i="25"/>
  <c r="J538" i="25"/>
  <c r="C249" i="31"/>
  <c r="C87" i="31"/>
  <c r="C13" i="31"/>
  <c r="C8" i="30"/>
  <c r="J558" i="25"/>
  <c r="J417" i="25"/>
  <c r="C64" i="27"/>
  <c r="C278" i="31"/>
  <c r="D250" i="29"/>
  <c r="D151" i="30"/>
  <c r="K46" i="25"/>
  <c r="C158" i="31"/>
  <c r="C82" i="30"/>
  <c r="C133" i="31"/>
  <c r="D155" i="30"/>
  <c r="D642" i="31"/>
  <c r="K1460" i="25"/>
  <c r="K823" i="25"/>
  <c r="D319" i="31"/>
  <c r="D102" i="31"/>
  <c r="J145" i="25"/>
  <c r="J261" i="25"/>
  <c r="J226" i="25"/>
  <c r="C70" i="30"/>
  <c r="C9" i="30"/>
  <c r="C217" i="31"/>
  <c r="K173" i="25"/>
  <c r="C263" i="29"/>
  <c r="D185" i="29"/>
  <c r="J515" i="25"/>
  <c r="D27" i="31"/>
  <c r="K286" i="25"/>
  <c r="C36" i="30"/>
  <c r="J1383" i="25"/>
  <c r="C117" i="30"/>
  <c r="K191" i="25"/>
  <c r="K850" i="25"/>
  <c r="D192" i="29"/>
  <c r="D515" i="30"/>
  <c r="K783" i="25"/>
  <c r="D707" i="31"/>
  <c r="K1334" i="25"/>
  <c r="D412" i="31"/>
  <c r="D241" i="30"/>
  <c r="K985" i="25"/>
  <c r="D80" i="30"/>
  <c r="C66" i="30"/>
  <c r="C142" i="31"/>
  <c r="C124" i="31"/>
  <c r="C13" i="29"/>
  <c r="K949" i="25"/>
  <c r="C271" i="29"/>
  <c r="D74" i="30"/>
  <c r="J349" i="25"/>
  <c r="J165" i="25"/>
  <c r="K97" i="25"/>
  <c r="C263" i="31"/>
  <c r="D24" i="30"/>
  <c r="D151" i="31"/>
  <c r="J47" i="25"/>
  <c r="C667" i="31"/>
  <c r="J206" i="25"/>
  <c r="D428" i="31"/>
  <c r="K1021" i="25"/>
  <c r="D394" i="31"/>
  <c r="D697" i="29"/>
  <c r="D646" i="31"/>
  <c r="K557" i="25"/>
  <c r="D495" i="31"/>
  <c r="J53" i="25"/>
  <c r="C76" i="29"/>
  <c r="K451" i="25"/>
  <c r="C107" i="30"/>
  <c r="C92" i="30"/>
  <c r="J152" i="25"/>
  <c r="J510" i="25"/>
  <c r="C187" i="31"/>
  <c r="K150" i="25"/>
  <c r="C90" i="31"/>
  <c r="D55" i="31"/>
  <c r="D26" i="29"/>
  <c r="D114" i="30"/>
  <c r="C19" i="27"/>
  <c r="C537" i="30"/>
  <c r="J634" i="25"/>
  <c r="C112" i="31"/>
  <c r="K866" i="25"/>
  <c r="D385" i="30"/>
  <c r="D298" i="30"/>
  <c r="D518" i="30"/>
  <c r="C32" i="31"/>
  <c r="K138" i="25"/>
  <c r="K530" i="25"/>
  <c r="D233" i="31"/>
  <c r="C83" i="31"/>
  <c r="C137" i="30"/>
  <c r="D81" i="31"/>
  <c r="C73" i="30"/>
  <c r="D48" i="30"/>
  <c r="K61" i="25"/>
  <c r="D135" i="29"/>
  <c r="C316" i="31"/>
  <c r="K1383" i="25"/>
  <c r="D437" i="31"/>
  <c r="D480" i="29"/>
  <c r="D373" i="29"/>
  <c r="D640" i="29"/>
  <c r="K1049" i="25"/>
  <c r="K615" i="25"/>
  <c r="K81" i="25"/>
  <c r="C29" i="30"/>
  <c r="D74" i="31"/>
  <c r="D271" i="31"/>
  <c r="D131" i="27"/>
  <c r="C68" i="30"/>
  <c r="K444" i="25"/>
  <c r="C167" i="29"/>
  <c r="D79" i="29"/>
  <c r="C86" i="29"/>
  <c r="D51" i="29"/>
  <c r="D32" i="30"/>
  <c r="K412" i="25"/>
  <c r="C238" i="30"/>
  <c r="D667" i="31"/>
  <c r="D335" i="30"/>
  <c r="D520" i="31"/>
  <c r="D307" i="31"/>
  <c r="J333" i="25"/>
  <c r="D41" i="30"/>
  <c r="C29" i="29"/>
  <c r="J598" i="25"/>
  <c r="D63" i="30"/>
  <c r="D197" i="30"/>
  <c r="K510" i="25"/>
  <c r="K116" i="25"/>
  <c r="D215" i="31"/>
  <c r="C306" i="29"/>
  <c r="J341" i="25"/>
  <c r="K1007" i="25"/>
  <c r="D537" i="30"/>
  <c r="K598" i="25"/>
  <c r="K751" i="25"/>
  <c r="D231" i="30"/>
  <c r="K578" i="25"/>
  <c r="C176" i="31"/>
  <c r="D47" i="31"/>
  <c r="C298" i="31"/>
  <c r="D72" i="29"/>
  <c r="K551" i="25"/>
  <c r="K283" i="25"/>
  <c r="J138" i="25"/>
  <c r="D61" i="31"/>
  <c r="K158" i="25"/>
  <c r="D196" i="29"/>
  <c r="K306" i="25"/>
  <c r="K157" i="25"/>
  <c r="C182" i="31"/>
  <c r="K573" i="25"/>
  <c r="D506" i="31"/>
  <c r="K794" i="25"/>
  <c r="K860" i="25"/>
  <c r="D298" i="31"/>
  <c r="D377" i="31"/>
  <c r="K676" i="25"/>
  <c r="D43" i="29"/>
  <c r="K52" i="25"/>
  <c r="J268" i="25"/>
  <c r="K366" i="25"/>
  <c r="D149" i="31"/>
  <c r="C74" i="31"/>
  <c r="D59" i="29"/>
  <c r="D83" i="29"/>
  <c r="J136" i="25"/>
  <c r="J30" i="25"/>
  <c r="D163" i="31"/>
  <c r="D85" i="31"/>
  <c r="C133" i="30"/>
  <c r="D145" i="27"/>
  <c r="K1796" i="25"/>
  <c r="D391" i="27"/>
  <c r="K711" i="25"/>
  <c r="D338" i="30"/>
  <c r="K1130" i="25"/>
  <c r="C169" i="31"/>
  <c r="C66" i="31"/>
  <c r="C143" i="30"/>
  <c r="C182" i="29"/>
  <c r="J167" i="25"/>
  <c r="C207" i="30"/>
  <c r="C95" i="30"/>
  <c r="K151" i="25"/>
  <c r="J51" i="25"/>
  <c r="C148" i="31"/>
  <c r="C123" i="31"/>
  <c r="C23" i="29"/>
  <c r="C146" i="27"/>
  <c r="D105" i="27"/>
  <c r="C73" i="27"/>
  <c r="C174" i="29"/>
  <c r="C201" i="29"/>
  <c r="D857" i="31"/>
  <c r="D337" i="29"/>
  <c r="D418" i="29"/>
  <c r="D560" i="31"/>
  <c r="C152" i="29"/>
  <c r="K117" i="25"/>
  <c r="D82" i="31"/>
  <c r="C133" i="29"/>
  <c r="C91" i="30"/>
  <c r="K355" i="25"/>
  <c r="K811" i="25"/>
  <c r="K1643" i="25"/>
  <c r="D787" i="31"/>
  <c r="D535" i="29"/>
  <c r="C98" i="27"/>
  <c r="K452" i="25"/>
  <c r="C44" i="27"/>
  <c r="D62" i="31"/>
  <c r="C59" i="27"/>
  <c r="J59" i="25"/>
  <c r="C113" i="29"/>
  <c r="D190" i="31"/>
  <c r="J185" i="25"/>
  <c r="D309" i="30"/>
  <c r="K1795" i="25"/>
  <c r="D856" i="31"/>
  <c r="D645" i="30"/>
  <c r="K933" i="25"/>
  <c r="K712" i="25"/>
  <c r="D234" i="31"/>
  <c r="J118" i="25"/>
  <c r="C34" i="31"/>
  <c r="D169" i="29"/>
  <c r="C77" i="30"/>
  <c r="J460" i="25"/>
  <c r="J111" i="25"/>
  <c r="K1696" i="25"/>
  <c r="D797" i="29"/>
  <c r="K1103" i="25"/>
  <c r="D359" i="30"/>
  <c r="D355" i="31"/>
  <c r="D169" i="30"/>
  <c r="C63" i="31"/>
  <c r="C32" i="29"/>
  <c r="C173" i="30"/>
  <c r="C59" i="31"/>
  <c r="D548" i="31"/>
  <c r="D444" i="29"/>
  <c r="D266" i="30"/>
  <c r="K479" i="25"/>
  <c r="C56" i="30"/>
  <c r="J251" i="25"/>
  <c r="K522" i="25"/>
  <c r="J424" i="25"/>
  <c r="K556" i="25"/>
  <c r="C53" i="30"/>
  <c r="D813" i="31"/>
  <c r="K1224" i="25"/>
  <c r="K572" i="25"/>
  <c r="C137" i="31"/>
  <c r="D267" i="31"/>
  <c r="C56" i="29"/>
  <c r="D740" i="31"/>
  <c r="K1214" i="25"/>
  <c r="D590" i="29"/>
  <c r="D619" i="31"/>
  <c r="D215" i="30"/>
  <c r="D143" i="31"/>
  <c r="K538" i="25"/>
  <c r="K186" i="25"/>
  <c r="J493" i="25"/>
  <c r="K341" i="25"/>
  <c r="C232" i="30"/>
  <c r="D610" i="30"/>
  <c r="D602" i="30"/>
  <c r="D601" i="31"/>
  <c r="K1213" i="25"/>
  <c r="K1216" i="25"/>
  <c r="D612" i="29"/>
  <c r="K716" i="25"/>
  <c r="D275" i="31"/>
  <c r="J384" i="25"/>
  <c r="K289" i="25"/>
  <c r="D100" i="31"/>
  <c r="C255" i="31"/>
  <c r="K1164" i="25"/>
  <c r="D182" i="31"/>
  <c r="J213" i="25"/>
  <c r="C28" i="31"/>
  <c r="J419" i="25"/>
  <c r="J181" i="25"/>
  <c r="D750" i="31"/>
  <c r="D469" i="30"/>
  <c r="K873" i="25"/>
  <c r="D201" i="30"/>
  <c r="D253" i="31"/>
  <c r="J366" i="25"/>
  <c r="C201" i="31"/>
  <c r="D78" i="30"/>
  <c r="J40" i="25"/>
  <c r="C183" i="30"/>
  <c r="D554" i="29"/>
  <c r="D133" i="30"/>
  <c r="C88" i="30"/>
  <c r="J368" i="25"/>
  <c r="C218" i="31"/>
  <c r="C76" i="30"/>
  <c r="C110" i="29"/>
  <c r="C141" i="27"/>
  <c r="C68" i="27"/>
  <c r="C38" i="29"/>
  <c r="C126" i="27"/>
  <c r="J488" i="25"/>
  <c r="J104" i="25"/>
  <c r="C253" i="31"/>
  <c r="J579" i="25"/>
  <c r="C51" i="30"/>
  <c r="J96" i="25"/>
  <c r="K488" i="25"/>
  <c r="C234" i="29"/>
  <c r="J200" i="25"/>
  <c r="E16" i="30"/>
  <c r="L24" i="25"/>
  <c r="M24" i="25" s="1"/>
  <c r="J1910" i="25"/>
  <c r="C412" i="27"/>
  <c r="C615" i="29"/>
  <c r="C493" i="30"/>
  <c r="C623" i="31"/>
  <c r="J1279" i="25"/>
  <c r="D536" i="29"/>
  <c r="D428" i="30"/>
  <c r="D561" i="31"/>
  <c r="K1131" i="25"/>
  <c r="D380" i="31"/>
  <c r="K754" i="25"/>
  <c r="D283" i="27"/>
  <c r="D436" i="29"/>
  <c r="D461" i="31"/>
  <c r="K913" i="25"/>
  <c r="C22" i="29"/>
  <c r="C22" i="31"/>
  <c r="J37" i="25"/>
  <c r="C420" i="29"/>
  <c r="C443" i="31"/>
  <c r="J877" i="25"/>
  <c r="C216" i="27"/>
  <c r="C350" i="29"/>
  <c r="C275" i="30"/>
  <c r="C370" i="31"/>
  <c r="J734" i="25"/>
  <c r="C237" i="27"/>
  <c r="C375" i="29"/>
  <c r="C397" i="31"/>
  <c r="J788" i="25"/>
  <c r="C494" i="27"/>
  <c r="C739" i="29"/>
  <c r="J1529" i="25"/>
  <c r="C827" i="29"/>
  <c r="C820" i="31"/>
  <c r="J1706" i="25"/>
  <c r="C508" i="29"/>
  <c r="C406" i="30"/>
  <c r="C531" i="31"/>
  <c r="J1070" i="25"/>
  <c r="D182" i="29"/>
  <c r="D149" i="30"/>
  <c r="D201" i="31"/>
  <c r="K384" i="25"/>
  <c r="C455" i="27"/>
  <c r="C671" i="29"/>
  <c r="C681" i="31"/>
  <c r="J1406" i="25"/>
  <c r="C50" i="29"/>
  <c r="J95" i="25"/>
  <c r="C548" i="27"/>
  <c r="C819" i="29"/>
  <c r="C811" i="31"/>
  <c r="J1691" i="25"/>
  <c r="C545" i="27"/>
  <c r="C659" i="30"/>
  <c r="J1685" i="25"/>
  <c r="K1958" i="25"/>
  <c r="J1888" i="25"/>
  <c r="D608" i="30"/>
  <c r="D748" i="31"/>
  <c r="K1550" i="25"/>
  <c r="C630" i="30"/>
  <c r="J1606" i="25"/>
  <c r="C456" i="27"/>
  <c r="C673" i="29"/>
  <c r="C682" i="31"/>
  <c r="J1411" i="25"/>
  <c r="D571" i="27"/>
  <c r="D857" i="29"/>
  <c r="D842" i="31"/>
  <c r="K1767" i="25"/>
  <c r="J2008" i="25"/>
  <c r="D708" i="30"/>
  <c r="K1817" i="25"/>
  <c r="C842" i="29"/>
  <c r="C675" i="30"/>
  <c r="C829" i="31"/>
  <c r="J1732" i="25"/>
  <c r="C499" i="27"/>
  <c r="C747" i="29"/>
  <c r="C605" i="30"/>
  <c r="C744" i="31"/>
  <c r="J1544" i="25"/>
  <c r="C531" i="27"/>
  <c r="C797" i="29"/>
  <c r="C645" i="30"/>
  <c r="C787" i="31"/>
  <c r="J1643" i="25"/>
  <c r="J1882" i="25"/>
  <c r="C574" i="27"/>
  <c r="C698" i="30"/>
  <c r="C854" i="31"/>
  <c r="J1790" i="25"/>
  <c r="C786" i="29"/>
  <c r="C778" i="31"/>
  <c r="J1622" i="25"/>
  <c r="C653" i="30"/>
  <c r="C801" i="31"/>
  <c r="J1665" i="25"/>
  <c r="C440" i="27"/>
  <c r="C650" i="29"/>
  <c r="C530" i="30"/>
  <c r="C657" i="31"/>
  <c r="J1357" i="25"/>
  <c r="C280" i="27"/>
  <c r="C350" i="30"/>
  <c r="C457" i="31"/>
  <c r="J906" i="25"/>
  <c r="C367" i="27"/>
  <c r="C553" i="29"/>
  <c r="C444" i="30"/>
  <c r="J1161" i="25"/>
  <c r="C336" i="27"/>
  <c r="C509" i="29"/>
  <c r="C407" i="30"/>
  <c r="C532" i="31"/>
  <c r="J1073" i="25"/>
  <c r="D248" i="27"/>
  <c r="D391" i="29"/>
  <c r="D313" i="30"/>
  <c r="D410" i="31"/>
  <c r="K818" i="25"/>
  <c r="C425" i="27"/>
  <c r="C627" i="29"/>
  <c r="C504" i="30"/>
  <c r="C634" i="31"/>
  <c r="J1306" i="25"/>
  <c r="D306" i="27"/>
  <c r="D461" i="29"/>
  <c r="D374" i="30"/>
  <c r="D486" i="31"/>
  <c r="K971" i="25"/>
  <c r="D215" i="27"/>
  <c r="D349" i="29"/>
  <c r="D369" i="31"/>
  <c r="K733" i="25"/>
  <c r="C533" i="29"/>
  <c r="C425" i="30"/>
  <c r="C557" i="31"/>
  <c r="J1124" i="25"/>
  <c r="D279" i="27"/>
  <c r="D433" i="29"/>
  <c r="K905" i="25"/>
  <c r="C478" i="30"/>
  <c r="J1237" i="25"/>
  <c r="C300" i="27"/>
  <c r="C367" i="30"/>
  <c r="C475" i="31"/>
  <c r="J954" i="25"/>
  <c r="D291" i="30"/>
  <c r="D387" i="31"/>
  <c r="K773" i="25"/>
  <c r="C423" i="27"/>
  <c r="C625" i="29"/>
  <c r="C503" i="30"/>
  <c r="C633" i="31"/>
  <c r="J1304" i="25"/>
  <c r="C548" i="29"/>
  <c r="C439" i="30"/>
  <c r="J1153" i="25"/>
  <c r="C499" i="29"/>
  <c r="C523" i="31"/>
  <c r="J1054" i="25"/>
  <c r="D294" i="27"/>
  <c r="D448" i="29"/>
  <c r="D361" i="30"/>
  <c r="K940" i="25"/>
  <c r="D204" i="27"/>
  <c r="D348" i="31"/>
  <c r="K702" i="25"/>
  <c r="C177" i="27"/>
  <c r="C295" i="29"/>
  <c r="C302" i="31"/>
  <c r="J606" i="25"/>
  <c r="C235" i="31"/>
  <c r="J453" i="25"/>
  <c r="C143" i="29"/>
  <c r="C118" i="30"/>
  <c r="C159" i="31"/>
  <c r="J300" i="25"/>
  <c r="C49" i="27"/>
  <c r="C75" i="29"/>
  <c r="C78" i="31"/>
  <c r="J144" i="25"/>
  <c r="C276" i="27"/>
  <c r="C428" i="29"/>
  <c r="C452" i="31"/>
  <c r="J895" i="25"/>
  <c r="D386" i="29"/>
  <c r="K809" i="25"/>
  <c r="C207" i="29"/>
  <c r="C223" i="31"/>
  <c r="J430" i="25"/>
  <c r="C84" i="31"/>
  <c r="J156" i="25"/>
  <c r="C10" i="27"/>
  <c r="C14" i="29"/>
  <c r="C10" i="30"/>
  <c r="J13" i="25"/>
  <c r="C320" i="30"/>
  <c r="C418" i="31"/>
  <c r="J832" i="25"/>
  <c r="C160" i="30"/>
  <c r="C221" i="31"/>
  <c r="J425" i="25"/>
  <c r="C247" i="27"/>
  <c r="C389" i="29"/>
  <c r="C311" i="30"/>
  <c r="J815" i="25"/>
  <c r="C209" i="27"/>
  <c r="C337" i="29"/>
  <c r="J711" i="25"/>
  <c r="D67" i="29"/>
  <c r="D60" i="30"/>
  <c r="K130" i="25"/>
  <c r="C781" i="29"/>
  <c r="C636" i="30"/>
  <c r="J1615" i="25"/>
  <c r="C198" i="27"/>
  <c r="C327" i="29"/>
  <c r="C341" i="31"/>
  <c r="J689" i="25"/>
  <c r="D214" i="29"/>
  <c r="D230" i="31"/>
  <c r="K445" i="25"/>
  <c r="C182" i="27"/>
  <c r="C305" i="29"/>
  <c r="C235" i="30"/>
  <c r="C312" i="31"/>
  <c r="J627" i="25"/>
  <c r="C371" i="30"/>
  <c r="C483" i="31"/>
  <c r="J964" i="25"/>
  <c r="C700" i="29"/>
  <c r="J1465" i="25"/>
  <c r="C274" i="27"/>
  <c r="C345" i="30"/>
  <c r="J888" i="25"/>
  <c r="C666" i="29"/>
  <c r="C544" i="30"/>
  <c r="C675" i="31"/>
  <c r="J1396" i="25"/>
  <c r="C400" i="27"/>
  <c r="C598" i="29"/>
  <c r="C480" i="30"/>
  <c r="J1242" i="25"/>
  <c r="C424" i="27"/>
  <c r="C626" i="29"/>
  <c r="J1305" i="25"/>
  <c r="C480" i="27"/>
  <c r="C714" i="29"/>
  <c r="C581" i="30"/>
  <c r="C719" i="31"/>
  <c r="J1487" i="25"/>
  <c r="C338" i="29"/>
  <c r="C266" i="30"/>
  <c r="C355" i="31"/>
  <c r="J712" i="25"/>
  <c r="C372" i="30"/>
  <c r="J968" i="25"/>
  <c r="C175" i="27"/>
  <c r="C293" i="29"/>
  <c r="C301" i="31"/>
  <c r="J604" i="25"/>
  <c r="C264" i="27"/>
  <c r="C335" i="30"/>
  <c r="C437" i="31"/>
  <c r="J866" i="25"/>
  <c r="C837" i="29"/>
  <c r="C671" i="30"/>
  <c r="J1721" i="25"/>
  <c r="C765" i="29"/>
  <c r="C623" i="30"/>
  <c r="J1585" i="25"/>
  <c r="J1902" i="25"/>
  <c r="C473" i="27"/>
  <c r="C697" i="29"/>
  <c r="C707" i="31"/>
  <c r="J1460" i="25"/>
  <c r="C553" i="27"/>
  <c r="C823" i="29"/>
  <c r="C815" i="31"/>
  <c r="J1699" i="25"/>
  <c r="C541" i="27"/>
  <c r="C808" i="29"/>
  <c r="C802" i="31"/>
  <c r="J1668" i="25"/>
  <c r="C763" i="29"/>
  <c r="C621" i="30"/>
  <c r="J1581" i="25"/>
  <c r="C363" i="27"/>
  <c r="C547" i="29"/>
  <c r="C438" i="30"/>
  <c r="C570" i="31"/>
  <c r="J1152" i="25"/>
  <c r="C452" i="27"/>
  <c r="C667" i="29"/>
  <c r="C676" i="31"/>
  <c r="J1397" i="25"/>
  <c r="J1887" i="25"/>
  <c r="C399" i="27"/>
  <c r="C593" i="29"/>
  <c r="C609" i="31"/>
  <c r="J1234" i="25"/>
  <c r="C515" i="27"/>
  <c r="C771" i="29"/>
  <c r="C767" i="31"/>
  <c r="J1593" i="25"/>
  <c r="C580" i="27"/>
  <c r="J1819" i="25"/>
  <c r="J1843" i="25"/>
  <c r="C794" i="29"/>
  <c r="C785" i="31"/>
  <c r="J1637" i="25"/>
  <c r="J1859" i="25"/>
  <c r="C409" i="29"/>
  <c r="J856" i="25"/>
  <c r="C325" i="29"/>
  <c r="C256" i="30"/>
  <c r="C337" i="31"/>
  <c r="J683" i="25"/>
  <c r="C297" i="29"/>
  <c r="C227" i="30"/>
  <c r="C303" i="31"/>
  <c r="J608" i="25"/>
  <c r="C124" i="27"/>
  <c r="C212" i="31"/>
  <c r="J409" i="25"/>
  <c r="C75" i="27"/>
  <c r="C89" i="30"/>
  <c r="C120" i="31"/>
  <c r="J216" i="25"/>
  <c r="D408" i="27"/>
  <c r="D489" i="30"/>
  <c r="K1270" i="25"/>
  <c r="C358" i="27"/>
  <c r="C541" i="29"/>
  <c r="C432" i="30"/>
  <c r="C563" i="31"/>
  <c r="J1138" i="25"/>
  <c r="D269" i="27"/>
  <c r="D423" i="29"/>
  <c r="D446" i="31"/>
  <c r="K880" i="25"/>
  <c r="C245" i="27"/>
  <c r="C384" i="29"/>
  <c r="C406" i="31"/>
  <c r="J807" i="25"/>
  <c r="C272" i="29"/>
  <c r="C285" i="31"/>
  <c r="J562" i="25"/>
  <c r="D167" i="30"/>
  <c r="D232" i="31"/>
  <c r="K447" i="25"/>
  <c r="D93" i="30"/>
  <c r="K227" i="25"/>
  <c r="J3" i="25"/>
  <c r="C160" i="27"/>
  <c r="C262" i="29"/>
  <c r="C203" i="30"/>
  <c r="C277" i="31"/>
  <c r="J543" i="25"/>
  <c r="D430" i="29"/>
  <c r="D347" i="30"/>
  <c r="D454" i="31"/>
  <c r="K899" i="25"/>
  <c r="C317" i="29"/>
  <c r="J670" i="25"/>
  <c r="C229" i="30"/>
  <c r="J612" i="25"/>
  <c r="C254" i="29"/>
  <c r="C197" i="30"/>
  <c r="C271" i="31"/>
  <c r="J530" i="25"/>
  <c r="C142" i="30"/>
  <c r="J363" i="25"/>
  <c r="D64" i="27"/>
  <c r="D95" i="29"/>
  <c r="D98" i="31"/>
  <c r="K180" i="25"/>
  <c r="D16" i="29"/>
  <c r="D12" i="30"/>
  <c r="D15" i="31"/>
  <c r="K18" i="25"/>
  <c r="C234" i="27"/>
  <c r="C373" i="29"/>
  <c r="C298" i="30"/>
  <c r="C394" i="31"/>
  <c r="J783" i="25"/>
  <c r="C362" i="31"/>
  <c r="J723" i="25"/>
  <c r="D196" i="27"/>
  <c r="D324" i="29"/>
  <c r="D336" i="31"/>
  <c r="D255" i="30"/>
  <c r="K682" i="25"/>
  <c r="C154" i="27"/>
  <c r="C250" i="29"/>
  <c r="C267" i="31"/>
  <c r="J522" i="25"/>
  <c r="C106" i="27"/>
  <c r="C164" i="29"/>
  <c r="C184" i="31"/>
  <c r="J345" i="25"/>
  <c r="C104" i="29"/>
  <c r="C83" i="30"/>
  <c r="C109" i="31"/>
  <c r="J201" i="25"/>
  <c r="C319" i="27"/>
  <c r="C479" i="29"/>
  <c r="C507" i="31"/>
  <c r="J1020" i="25"/>
  <c r="D318" i="30"/>
  <c r="D417" i="31"/>
  <c r="K830" i="25"/>
  <c r="D279" i="30"/>
  <c r="D374" i="31"/>
  <c r="K746" i="25"/>
  <c r="C171" i="27"/>
  <c r="C284" i="29"/>
  <c r="C220" i="30"/>
  <c r="C294" i="31"/>
  <c r="J584" i="25"/>
  <c r="C301" i="27"/>
  <c r="C455" i="29"/>
  <c r="C369" i="30"/>
  <c r="C479" i="31"/>
  <c r="J958" i="25"/>
  <c r="C152" i="27"/>
  <c r="C246" i="29"/>
  <c r="J514" i="25"/>
  <c r="C150" i="29"/>
  <c r="J318" i="25"/>
  <c r="C490" i="27"/>
  <c r="C730" i="29"/>
  <c r="J1516" i="25"/>
  <c r="D583" i="27"/>
  <c r="K1833" i="25"/>
  <c r="C533" i="27"/>
  <c r="C800" i="29"/>
  <c r="C790" i="31"/>
  <c r="J1648" i="25"/>
  <c r="C365" i="27"/>
  <c r="C551" i="29"/>
  <c r="C442" i="30"/>
  <c r="J1159" i="25"/>
  <c r="C524" i="29"/>
  <c r="J1102" i="25"/>
  <c r="C192" i="27"/>
  <c r="C319" i="29"/>
  <c r="C332" i="31"/>
  <c r="J674" i="25"/>
  <c r="C419" i="27"/>
  <c r="C501" i="30"/>
  <c r="C631" i="31"/>
  <c r="J1298" i="25"/>
  <c r="C461" i="27"/>
  <c r="C683" i="29"/>
  <c r="C557" i="30"/>
  <c r="C691" i="31"/>
  <c r="J1431" i="25"/>
  <c r="J1965" i="25"/>
  <c r="J1952" i="25"/>
  <c r="J1860" i="25"/>
  <c r="C529" i="27"/>
  <c r="C790" i="29"/>
  <c r="C641" i="30"/>
  <c r="J1630" i="25"/>
  <c r="C738" i="29"/>
  <c r="C736" i="31"/>
  <c r="J1528" i="25"/>
  <c r="C541" i="30"/>
  <c r="C672" i="31"/>
  <c r="J1390" i="25"/>
  <c r="J2004" i="25"/>
  <c r="C571" i="27"/>
  <c r="C857" i="29"/>
  <c r="C842" i="31"/>
  <c r="J1767" i="25"/>
  <c r="D773" i="29"/>
  <c r="D769" i="31"/>
  <c r="K1600" i="25"/>
  <c r="J1984" i="25"/>
  <c r="J1811" i="25"/>
  <c r="C561" i="27"/>
  <c r="C827" i="31"/>
  <c r="J1726" i="25"/>
  <c r="D598" i="30"/>
  <c r="D737" i="31"/>
  <c r="K1530" i="25"/>
  <c r="J1924" i="25"/>
  <c r="C708" i="30"/>
  <c r="J1817" i="25"/>
  <c r="C856" i="29"/>
  <c r="C841" i="31"/>
  <c r="J1766" i="25"/>
  <c r="K1943" i="25"/>
  <c r="K1892" i="25"/>
  <c r="D694" i="30"/>
  <c r="D851" i="31"/>
  <c r="K1784" i="25"/>
  <c r="C688" i="31"/>
  <c r="J1425" i="25"/>
  <c r="J1973" i="25"/>
  <c r="D693" i="30"/>
  <c r="K1783" i="25"/>
  <c r="D560" i="27"/>
  <c r="D838" i="29"/>
  <c r="K1724" i="25"/>
  <c r="J1881" i="25"/>
  <c r="D436" i="27"/>
  <c r="D645" i="29"/>
  <c r="D523" i="30"/>
  <c r="D652" i="31"/>
  <c r="K1346" i="25"/>
  <c r="C573" i="29"/>
  <c r="C592" i="31"/>
  <c r="J1195" i="25"/>
  <c r="D490" i="31"/>
  <c r="K977" i="25"/>
  <c r="C503" i="27"/>
  <c r="C751" i="29"/>
  <c r="C752" i="31"/>
  <c r="J1558" i="25"/>
  <c r="C563" i="29"/>
  <c r="C450" i="30"/>
  <c r="C582" i="31"/>
  <c r="J1179" i="25"/>
  <c r="C522" i="29"/>
  <c r="C546" i="31"/>
  <c r="J1098" i="25"/>
  <c r="C323" i="27"/>
  <c r="C389" i="30"/>
  <c r="J1031" i="25"/>
  <c r="C273" i="27"/>
  <c r="C344" i="30"/>
  <c r="C450" i="31"/>
  <c r="J887" i="25"/>
  <c r="D362" i="27"/>
  <c r="D546" i="29"/>
  <c r="D437" i="30"/>
  <c r="D569" i="31"/>
  <c r="K1151" i="25"/>
  <c r="D372" i="30"/>
  <c r="K968" i="25"/>
  <c r="C388" i="29"/>
  <c r="C309" i="30"/>
  <c r="J811" i="25"/>
  <c r="C421" i="27"/>
  <c r="C623" i="29"/>
  <c r="J1300" i="25"/>
  <c r="D211" i="27"/>
  <c r="D345" i="29"/>
  <c r="D364" i="31"/>
  <c r="K726" i="25"/>
  <c r="C569" i="29"/>
  <c r="C457" i="30"/>
  <c r="C587" i="31"/>
  <c r="J1188" i="25"/>
  <c r="D350" i="27"/>
  <c r="D528" i="29"/>
  <c r="D420" i="30"/>
  <c r="D553" i="31"/>
  <c r="K1112" i="25"/>
  <c r="D276" i="27"/>
  <c r="D428" i="29"/>
  <c r="D452" i="31"/>
  <c r="K895" i="25"/>
  <c r="C395" i="27"/>
  <c r="C587" i="29"/>
  <c r="C473" i="30"/>
  <c r="C603" i="31"/>
  <c r="J1221" i="25"/>
  <c r="C459" i="27"/>
  <c r="C677" i="29"/>
  <c r="C685" i="31"/>
  <c r="J1417" i="25"/>
  <c r="C441" i="27"/>
  <c r="C531" i="30"/>
  <c r="C658" i="31"/>
  <c r="J1360" i="25"/>
  <c r="C415" i="27"/>
  <c r="C618" i="29"/>
  <c r="C496" i="30"/>
  <c r="C627" i="31"/>
  <c r="J1286" i="25"/>
  <c r="C545" i="29"/>
  <c r="C435" i="30"/>
  <c r="C567" i="31"/>
  <c r="J1145" i="25"/>
  <c r="C432" i="29"/>
  <c r="C349" i="30"/>
  <c r="J902" i="25"/>
  <c r="D331" i="27"/>
  <c r="D495" i="29"/>
  <c r="D519" i="31"/>
  <c r="K1048" i="25"/>
  <c r="C219" i="30"/>
  <c r="J578" i="25"/>
  <c r="D210" i="29"/>
  <c r="D226" i="31"/>
  <c r="K438" i="25"/>
  <c r="C137" i="29"/>
  <c r="C115" i="30"/>
  <c r="J290" i="25"/>
  <c r="C65" i="29"/>
  <c r="C59" i="30"/>
  <c r="C67" i="31"/>
  <c r="J128" i="25"/>
  <c r="C386" i="29"/>
  <c r="J809" i="25"/>
  <c r="C179" i="27"/>
  <c r="C299" i="29"/>
  <c r="C230" i="30"/>
  <c r="C306" i="31"/>
  <c r="J614" i="25"/>
  <c r="C156" i="31"/>
  <c r="J297" i="25"/>
  <c r="C71" i="29"/>
  <c r="C73" i="31"/>
  <c r="J137" i="25"/>
  <c r="C10" i="29"/>
  <c r="J6" i="25"/>
  <c r="C250" i="27"/>
  <c r="C394" i="29"/>
  <c r="C415" i="31"/>
  <c r="J828" i="25"/>
  <c r="C237" i="30"/>
  <c r="C314" i="31"/>
  <c r="J632" i="25"/>
  <c r="C197" i="29"/>
  <c r="J415" i="25"/>
  <c r="C203" i="27"/>
  <c r="C263" i="30"/>
  <c r="C347" i="31"/>
  <c r="J699" i="25"/>
  <c r="D210" i="31"/>
  <c r="K404" i="25"/>
  <c r="D39" i="27"/>
  <c r="D57" i="29"/>
  <c r="D54" i="30"/>
  <c r="K114" i="25"/>
  <c r="C716" i="31"/>
  <c r="J1482" i="25"/>
  <c r="D356" i="27"/>
  <c r="D538" i="29"/>
  <c r="D430" i="30"/>
  <c r="K1133" i="25"/>
  <c r="D275" i="27"/>
  <c r="D427" i="29"/>
  <c r="D346" i="30"/>
  <c r="K894" i="25"/>
  <c r="C225" i="27"/>
  <c r="C361" i="29"/>
  <c r="C286" i="30"/>
  <c r="J760" i="25"/>
  <c r="D314" i="29"/>
  <c r="D246" i="30"/>
  <c r="K650" i="25"/>
  <c r="C214" i="29"/>
  <c r="C230" i="31"/>
  <c r="J445" i="25"/>
  <c r="C187" i="27"/>
  <c r="C312" i="29"/>
  <c r="C242" i="30"/>
  <c r="C322" i="31"/>
  <c r="J643" i="25"/>
  <c r="C317" i="27"/>
  <c r="C477" i="29"/>
  <c r="C505" i="31"/>
  <c r="J1006" i="25"/>
  <c r="C540" i="27"/>
  <c r="C807" i="29"/>
  <c r="C652" i="30"/>
  <c r="C800" i="31"/>
  <c r="J1664" i="25"/>
  <c r="C281" i="27"/>
  <c r="C434" i="29"/>
  <c r="C458" i="31"/>
  <c r="J907" i="25"/>
  <c r="C679" i="29"/>
  <c r="C552" i="30"/>
  <c r="J1420" i="25"/>
  <c r="C403" i="27"/>
  <c r="C483" i="30"/>
  <c r="J1249" i="25"/>
  <c r="C429" i="27"/>
  <c r="C636" i="29"/>
  <c r="C513" i="30"/>
  <c r="J1326" i="25"/>
  <c r="C259" i="27"/>
  <c r="C411" i="29"/>
  <c r="C329" i="30"/>
  <c r="C431" i="31"/>
  <c r="J858" i="25"/>
  <c r="C343" i="29"/>
  <c r="C269" i="30"/>
  <c r="C360" i="31"/>
  <c r="J719" i="25"/>
  <c r="C180" i="27"/>
  <c r="C233" i="30"/>
  <c r="C309" i="31"/>
  <c r="J620" i="25"/>
  <c r="C268" i="27"/>
  <c r="C419" i="29"/>
  <c r="C339" i="30"/>
  <c r="C442" i="31"/>
  <c r="J874" i="25"/>
  <c r="C517" i="27"/>
  <c r="C774" i="29"/>
  <c r="C628" i="30"/>
  <c r="J1601" i="25"/>
  <c r="J1955" i="25"/>
  <c r="C546" i="27"/>
  <c r="C660" i="30"/>
  <c r="C808" i="31"/>
  <c r="J1686" i="25"/>
  <c r="C699" i="30"/>
  <c r="C858" i="31"/>
  <c r="J1797" i="25"/>
  <c r="C835" i="29"/>
  <c r="C825" i="31"/>
  <c r="J1719" i="25"/>
  <c r="C514" i="27"/>
  <c r="C770" i="29"/>
  <c r="C625" i="30"/>
  <c r="J1592" i="25"/>
  <c r="C556" i="29"/>
  <c r="C447" i="30"/>
  <c r="J1168" i="25"/>
  <c r="C453" i="27"/>
  <c r="C669" i="29"/>
  <c r="C547" i="30"/>
  <c r="J1402" i="25"/>
  <c r="J1938" i="25"/>
  <c r="C485" i="30"/>
  <c r="J1251" i="25"/>
  <c r="C532" i="27"/>
  <c r="C799" i="29"/>
  <c r="C647" i="30"/>
  <c r="C789" i="31"/>
  <c r="J1647" i="25"/>
  <c r="J1837" i="25"/>
  <c r="C795" i="29"/>
  <c r="C644" i="30"/>
  <c r="C786" i="31"/>
  <c r="J1641" i="25"/>
  <c r="J1861" i="25"/>
  <c r="C537" i="27"/>
  <c r="C803" i="29"/>
  <c r="C795" i="31"/>
  <c r="J1656" i="25"/>
  <c r="J1878" i="25"/>
  <c r="C321" i="29"/>
  <c r="C334" i="31"/>
  <c r="J676" i="25"/>
  <c r="C206" i="31"/>
  <c r="J394" i="25"/>
  <c r="C408" i="27"/>
  <c r="C489" i="30"/>
  <c r="J1270" i="25"/>
  <c r="C269" i="27"/>
  <c r="C423" i="29"/>
  <c r="C446" i="31"/>
  <c r="J880" i="25"/>
  <c r="D66" i="27"/>
  <c r="D102" i="29"/>
  <c r="D105" i="31"/>
  <c r="K195" i="25"/>
  <c r="D148" i="27"/>
  <c r="D238" i="29"/>
  <c r="D186" i="30"/>
  <c r="D258" i="31"/>
  <c r="K496" i="25"/>
  <c r="C385" i="27"/>
  <c r="C578" i="29"/>
  <c r="C465" i="30"/>
  <c r="C596" i="31"/>
  <c r="J1203" i="25"/>
  <c r="C311" i="27"/>
  <c r="C469" i="29"/>
  <c r="C379" i="30"/>
  <c r="C497" i="31"/>
  <c r="J990" i="25"/>
  <c r="C430" i="29"/>
  <c r="C347" i="30"/>
  <c r="C454" i="31"/>
  <c r="J899" i="25"/>
  <c r="C370" i="29"/>
  <c r="C295" i="30"/>
  <c r="C390" i="31"/>
  <c r="J779" i="25"/>
  <c r="C265" i="31"/>
  <c r="J520" i="25"/>
  <c r="D166" i="29"/>
  <c r="D186" i="31"/>
  <c r="D136" i="30"/>
  <c r="K348" i="25"/>
  <c r="D56" i="27"/>
  <c r="D85" i="29"/>
  <c r="D72" i="30"/>
  <c r="D89" i="31"/>
  <c r="K164" i="25"/>
  <c r="D14" i="31"/>
  <c r="K16" i="25"/>
  <c r="C494" i="30"/>
  <c r="J1280" i="25"/>
  <c r="C193" i="27"/>
  <c r="C320" i="29"/>
  <c r="C252" i="30"/>
  <c r="C333" i="31"/>
  <c r="J675" i="25"/>
  <c r="C147" i="27"/>
  <c r="C237" i="29"/>
  <c r="C185" i="30"/>
  <c r="C257" i="31"/>
  <c r="J495" i="25"/>
  <c r="D103" i="27"/>
  <c r="D131" i="30"/>
  <c r="D179" i="31"/>
  <c r="K338" i="25"/>
  <c r="C99" i="31"/>
  <c r="J184" i="25"/>
  <c r="C468" i="29"/>
  <c r="C496" i="31"/>
  <c r="J989" i="25"/>
  <c r="C279" i="30"/>
  <c r="C374" i="31"/>
  <c r="J746" i="25"/>
  <c r="C318" i="30"/>
  <c r="C417" i="31"/>
  <c r="J830" i="25"/>
  <c r="C236" i="30"/>
  <c r="C313" i="31"/>
  <c r="J628" i="25"/>
  <c r="D847" i="29"/>
  <c r="D678" i="30"/>
  <c r="K1740" i="25"/>
  <c r="D856" i="29"/>
  <c r="D841" i="31"/>
  <c r="K1766" i="25"/>
  <c r="C513" i="27"/>
  <c r="C769" i="29"/>
  <c r="C766" i="31"/>
  <c r="J1591" i="25"/>
  <c r="C382" i="27"/>
  <c r="C572" i="29"/>
  <c r="C591" i="31"/>
  <c r="J1194" i="25"/>
  <c r="C383" i="27"/>
  <c r="C576" i="29"/>
  <c r="C463" i="30"/>
  <c r="C594" i="31"/>
  <c r="J1201" i="25"/>
  <c r="C315" i="27"/>
  <c r="C475" i="29"/>
  <c r="C383" i="30"/>
  <c r="C504" i="31"/>
  <c r="J1004" i="25"/>
  <c r="C352" i="29"/>
  <c r="J739" i="25"/>
  <c r="C377" i="27"/>
  <c r="C566" i="29"/>
  <c r="C453" i="30"/>
  <c r="C585" i="31"/>
  <c r="J1182" i="25"/>
  <c r="C485" i="27"/>
  <c r="C722" i="29"/>
  <c r="C586" i="30"/>
  <c r="C727" i="31"/>
  <c r="J1503" i="25"/>
  <c r="C737" i="29"/>
  <c r="J1525" i="25"/>
  <c r="J1950" i="25"/>
  <c r="C167" i="30"/>
  <c r="C232" i="31"/>
  <c r="J447" i="25"/>
  <c r="C205" i="29"/>
  <c r="C161" i="30"/>
  <c r="C222" i="31"/>
  <c r="J426" i="25"/>
  <c r="C611" i="30"/>
  <c r="C751" i="31"/>
  <c r="J1556" i="25"/>
  <c r="J2018" i="25"/>
  <c r="D585" i="27"/>
  <c r="K1851" i="25"/>
  <c r="D524" i="27"/>
  <c r="D784" i="29"/>
  <c r="D777" i="31"/>
  <c r="K1620" i="25"/>
  <c r="D724" i="29"/>
  <c r="D588" i="30"/>
  <c r="D729" i="31"/>
  <c r="K1507" i="25"/>
  <c r="C526" i="27"/>
  <c r="C787" i="29"/>
  <c r="C638" i="30"/>
  <c r="C780" i="31"/>
  <c r="J1626" i="25"/>
  <c r="J1998" i="25"/>
  <c r="J1951" i="25"/>
  <c r="C524" i="27"/>
  <c r="C784" i="29"/>
  <c r="C777" i="31"/>
  <c r="J1620" i="25"/>
  <c r="K1818" i="25"/>
  <c r="C773" i="29"/>
  <c r="C769" i="31"/>
  <c r="J1600" i="25"/>
  <c r="K1976" i="25"/>
  <c r="C811" i="29"/>
  <c r="J1675" i="25"/>
  <c r="C598" i="30"/>
  <c r="C737" i="31"/>
  <c r="J1530" i="25"/>
  <c r="J1872" i="25"/>
  <c r="D702" i="29"/>
  <c r="D710" i="31"/>
  <c r="K1468" i="25"/>
  <c r="K1994" i="25"/>
  <c r="J1943" i="25"/>
  <c r="J1892" i="25"/>
  <c r="K1836" i="25"/>
  <c r="C694" i="30"/>
  <c r="C851" i="31"/>
  <c r="J1784" i="25"/>
  <c r="D459" i="27"/>
  <c r="D677" i="29"/>
  <c r="D685" i="31"/>
  <c r="K1417" i="25"/>
  <c r="J1949" i="25"/>
  <c r="C847" i="31"/>
  <c r="J1777" i="25"/>
  <c r="J1942" i="25"/>
  <c r="C560" i="27"/>
  <c r="C838" i="29"/>
  <c r="J1724" i="25"/>
  <c r="D568" i="30"/>
  <c r="D703" i="31"/>
  <c r="K1452" i="25"/>
  <c r="J1875" i="25"/>
  <c r="C436" i="27"/>
  <c r="C645" i="29"/>
  <c r="C523" i="30"/>
  <c r="C652" i="31"/>
  <c r="J1346" i="25"/>
  <c r="D378" i="27"/>
  <c r="D567" i="29"/>
  <c r="D454" i="30"/>
  <c r="D586" i="31"/>
  <c r="K1185" i="25"/>
  <c r="C304" i="27"/>
  <c r="C459" i="29"/>
  <c r="C484" i="31"/>
  <c r="J969" i="25"/>
  <c r="C626" i="31"/>
  <c r="J1285" i="25"/>
  <c r="D371" i="27"/>
  <c r="D446" i="30"/>
  <c r="D576" i="31"/>
  <c r="K1167" i="25"/>
  <c r="C341" i="27"/>
  <c r="C514" i="29"/>
  <c r="C410" i="30"/>
  <c r="C538" i="31"/>
  <c r="J1083" i="25"/>
  <c r="C581" i="27"/>
  <c r="J1826" i="25"/>
  <c r="C362" i="27"/>
  <c r="C546" i="29"/>
  <c r="C437" i="30"/>
  <c r="C569" i="31"/>
  <c r="J1151" i="25"/>
  <c r="C447" i="29"/>
  <c r="C360" i="30"/>
  <c r="C469" i="31"/>
  <c r="J937" i="25"/>
  <c r="D385" i="29"/>
  <c r="D407" i="31"/>
  <c r="K808" i="25"/>
  <c r="C680" i="31"/>
  <c r="J1405" i="25"/>
  <c r="C418" i="27"/>
  <c r="C622" i="29"/>
  <c r="C500" i="30"/>
  <c r="C630" i="31"/>
  <c r="J1294" i="25"/>
  <c r="D206" i="27"/>
  <c r="D335" i="29"/>
  <c r="D265" i="30"/>
  <c r="D351" i="31"/>
  <c r="K705" i="25"/>
  <c r="C350" i="27"/>
  <c r="C528" i="29"/>
  <c r="C420" i="30"/>
  <c r="C553" i="31"/>
  <c r="J1112" i="25"/>
  <c r="D272" i="27"/>
  <c r="D449" i="31"/>
  <c r="K886" i="25"/>
  <c r="C392" i="27"/>
  <c r="C470" i="30"/>
  <c r="J1215" i="25"/>
  <c r="C220" i="27"/>
  <c r="C356" i="29"/>
  <c r="C280" i="30"/>
  <c r="C375" i="31"/>
  <c r="J747" i="25"/>
  <c r="C254" i="27"/>
  <c r="C399" i="29"/>
  <c r="C421" i="31"/>
  <c r="J837" i="25"/>
  <c r="D494" i="30"/>
  <c r="K1280" i="25"/>
  <c r="C359" i="27"/>
  <c r="C542" i="29"/>
  <c r="C433" i="30"/>
  <c r="C564" i="31"/>
  <c r="J1139" i="25"/>
  <c r="C343" i="30"/>
  <c r="J885" i="25"/>
  <c r="C331" i="27"/>
  <c r="C495" i="29"/>
  <c r="C519" i="31"/>
  <c r="J1048" i="25"/>
  <c r="C279" i="29"/>
  <c r="C215" i="30"/>
  <c r="C292" i="31"/>
  <c r="J572" i="25"/>
  <c r="C209" i="29"/>
  <c r="J433" i="25"/>
  <c r="C131" i="29"/>
  <c r="C146" i="31"/>
  <c r="J269" i="25"/>
  <c r="C58" i="31"/>
  <c r="J110" i="25"/>
  <c r="C402" i="27"/>
  <c r="C601" i="29"/>
  <c r="C613" i="31"/>
  <c r="J1248" i="25"/>
  <c r="C236" i="27"/>
  <c r="C300" i="30"/>
  <c r="C396" i="31"/>
  <c r="J787" i="25"/>
  <c r="C165" i="27"/>
  <c r="C210" i="30"/>
  <c r="C286" i="31"/>
  <c r="J563" i="25"/>
  <c r="C62" i="29"/>
  <c r="C57" i="30"/>
  <c r="C64" i="31"/>
  <c r="J121" i="25"/>
  <c r="C312" i="27"/>
  <c r="C470" i="29"/>
  <c r="C380" i="30"/>
  <c r="C498" i="31"/>
  <c r="J992" i="25"/>
  <c r="D226" i="27"/>
  <c r="D362" i="29"/>
  <c r="D287" i="30"/>
  <c r="D383" i="31"/>
  <c r="K761" i="25"/>
  <c r="C120" i="27"/>
  <c r="C190" i="29"/>
  <c r="C207" i="31"/>
  <c r="J401" i="25"/>
  <c r="C365" i="29"/>
  <c r="J768" i="25"/>
  <c r="D206" i="31"/>
  <c r="K394" i="25"/>
  <c r="D47" i="30"/>
  <c r="D53" i="31"/>
  <c r="K94" i="25"/>
  <c r="D393" i="27"/>
  <c r="D471" i="30"/>
  <c r="D602" i="31"/>
  <c r="K1217" i="25"/>
  <c r="C356" i="27"/>
  <c r="C538" i="29"/>
  <c r="C430" i="30"/>
  <c r="J1133" i="25"/>
  <c r="C275" i="27"/>
  <c r="C427" i="29"/>
  <c r="C346" i="30"/>
  <c r="J894" i="25"/>
  <c r="D249" i="27"/>
  <c r="D392" i="29"/>
  <c r="D314" i="30"/>
  <c r="K821" i="25"/>
  <c r="D272" i="30"/>
  <c r="K725" i="25"/>
  <c r="C186" i="27"/>
  <c r="C310" i="29"/>
  <c r="C321" i="31"/>
  <c r="J641" i="25"/>
  <c r="C202" i="29"/>
  <c r="J422" i="25"/>
  <c r="C191" i="27"/>
  <c r="C318" i="29"/>
  <c r="C251" i="30"/>
  <c r="C331" i="31"/>
  <c r="J671" i="25"/>
  <c r="C322" i="27"/>
  <c r="C483" i="29"/>
  <c r="C388" i="30"/>
  <c r="J1026" i="25"/>
  <c r="C413" i="31"/>
  <c r="J824" i="25"/>
  <c r="C291" i="27"/>
  <c r="C443" i="29"/>
  <c r="C358" i="30"/>
  <c r="C466" i="31"/>
  <c r="J930" i="25"/>
  <c r="C510" i="27"/>
  <c r="C762" i="29"/>
  <c r="C619" i="30"/>
  <c r="J1579" i="25"/>
  <c r="C607" i="29"/>
  <c r="J1259" i="25"/>
  <c r="C439" i="27"/>
  <c r="C649" i="29"/>
  <c r="C656" i="31"/>
  <c r="J1355" i="25"/>
  <c r="C308" i="27"/>
  <c r="C462" i="29"/>
  <c r="C489" i="31"/>
  <c r="J976" i="25"/>
  <c r="C224" i="27"/>
  <c r="C360" i="29"/>
  <c r="C285" i="30"/>
  <c r="J759" i="25"/>
  <c r="C324" i="27"/>
  <c r="C488" i="29"/>
  <c r="C513" i="31"/>
  <c r="J1034" i="25"/>
  <c r="C320" i="31"/>
  <c r="J640" i="25"/>
  <c r="C426" i="29"/>
  <c r="J893" i="25"/>
  <c r="C668" i="29"/>
  <c r="C545" i="30"/>
  <c r="C677" i="31"/>
  <c r="J1398" i="25"/>
  <c r="C521" i="27"/>
  <c r="C778" i="29"/>
  <c r="C633" i="30"/>
  <c r="J1612" i="25"/>
  <c r="J2006" i="25"/>
  <c r="C565" i="27"/>
  <c r="C845" i="29"/>
  <c r="C676" i="30"/>
  <c r="J1735" i="25"/>
  <c r="J1847" i="25"/>
  <c r="C573" i="27"/>
  <c r="C848" i="31"/>
  <c r="J1780" i="25"/>
  <c r="C775" i="29"/>
  <c r="C629" i="30"/>
  <c r="J1605" i="25"/>
  <c r="C455" i="30"/>
  <c r="J1186" i="25"/>
  <c r="C469" i="27"/>
  <c r="C691" i="29"/>
  <c r="C565" i="30"/>
  <c r="C699" i="31"/>
  <c r="J1446" i="25"/>
  <c r="J1991" i="25"/>
  <c r="C407" i="27"/>
  <c r="C612" i="29"/>
  <c r="C619" i="31"/>
  <c r="J1269" i="25"/>
  <c r="C535" i="27"/>
  <c r="C649" i="30"/>
  <c r="C793" i="31"/>
  <c r="J1651" i="25"/>
  <c r="J1853" i="25"/>
  <c r="C538" i="27"/>
  <c r="C804" i="29"/>
  <c r="C796" i="31"/>
  <c r="J1658" i="25"/>
  <c r="J1880" i="25"/>
  <c r="C655" i="30"/>
  <c r="J1672" i="25"/>
  <c r="J1895" i="25"/>
  <c r="C179" i="29"/>
  <c r="C147" i="30"/>
  <c r="C199" i="31"/>
  <c r="J381" i="25"/>
  <c r="D63" i="27"/>
  <c r="D93" i="29"/>
  <c r="D96" i="31"/>
  <c r="K178" i="25"/>
  <c r="C148" i="27"/>
  <c r="C238" i="29"/>
  <c r="C186" i="30"/>
  <c r="C258" i="31"/>
  <c r="J496" i="25"/>
  <c r="C229" i="27"/>
  <c r="C367" i="29"/>
  <c r="C386" i="31"/>
  <c r="J772" i="25"/>
  <c r="C242" i="29"/>
  <c r="C189" i="30"/>
  <c r="J503" i="25"/>
  <c r="D154" i="29"/>
  <c r="D172" i="31"/>
  <c r="K326" i="25"/>
  <c r="D50" i="27"/>
  <c r="D76" i="29"/>
  <c r="D66" i="30"/>
  <c r="K145" i="25"/>
  <c r="D9" i="27"/>
  <c r="D13" i="29"/>
  <c r="D9" i="30"/>
  <c r="D13" i="31"/>
  <c r="K12" i="25"/>
  <c r="C316" i="29"/>
  <c r="C248" i="30"/>
  <c r="C328" i="31"/>
  <c r="J664" i="25"/>
  <c r="C178" i="30"/>
  <c r="J475" i="25"/>
  <c r="C153" i="29"/>
  <c r="C170" i="31"/>
  <c r="J321" i="25"/>
  <c r="C58" i="27"/>
  <c r="C87" i="29"/>
  <c r="C91" i="31"/>
  <c r="J166" i="25"/>
  <c r="D310" i="27"/>
  <c r="D464" i="29"/>
  <c r="D377" i="30"/>
  <c r="D492" i="31"/>
  <c r="K979" i="25"/>
  <c r="D344" i="29"/>
  <c r="D270" i="30"/>
  <c r="D361" i="31"/>
  <c r="K720" i="25"/>
  <c r="D159" i="29"/>
  <c r="D176" i="31"/>
  <c r="K333" i="25"/>
  <c r="C98" i="29"/>
  <c r="C78" i="30"/>
  <c r="C100" i="31"/>
  <c r="J186" i="25"/>
  <c r="C706" i="29"/>
  <c r="C577" i="30"/>
  <c r="C712" i="31"/>
  <c r="J1474" i="25"/>
  <c r="C313" i="27"/>
  <c r="C472" i="29"/>
  <c r="C501" i="31"/>
  <c r="J998" i="25"/>
  <c r="C283" i="31"/>
  <c r="J557" i="25"/>
  <c r="C130" i="27"/>
  <c r="C212" i="29"/>
  <c r="C166" i="30"/>
  <c r="C229" i="31"/>
  <c r="J443" i="25"/>
  <c r="K1908" i="25"/>
  <c r="K1852" i="25"/>
  <c r="C796" i="29"/>
  <c r="J1642" i="25"/>
  <c r="K2011" i="25"/>
  <c r="J1845" i="25"/>
  <c r="C850" i="31"/>
  <c r="J1782" i="25"/>
  <c r="D464" i="27"/>
  <c r="D560" i="30"/>
  <c r="D694" i="31"/>
  <c r="K1434" i="25"/>
  <c r="J1801" i="25"/>
  <c r="J1945" i="25"/>
  <c r="C520" i="27"/>
  <c r="C777" i="29"/>
  <c r="C632" i="30"/>
  <c r="C773" i="31"/>
  <c r="J1609" i="25"/>
  <c r="C608" i="30"/>
  <c r="C748" i="31"/>
  <c r="J1550" i="25"/>
  <c r="J1818" i="25"/>
  <c r="D755" i="29"/>
  <c r="K1564" i="25"/>
  <c r="J1970" i="25"/>
  <c r="J1879" i="25"/>
  <c r="C650" i="30"/>
  <c r="J1657" i="25"/>
  <c r="C431" i="27"/>
  <c r="C639" i="29"/>
  <c r="C517" i="30"/>
  <c r="C644" i="31"/>
  <c r="J1332" i="25"/>
  <c r="J1976" i="25"/>
  <c r="C539" i="27"/>
  <c r="C651" i="30"/>
  <c r="C798" i="31"/>
  <c r="J1662" i="25"/>
  <c r="J1994" i="25"/>
  <c r="J1836" i="25"/>
  <c r="C454" i="27"/>
  <c r="C548" i="30"/>
  <c r="C679" i="31"/>
  <c r="J1404" i="25"/>
  <c r="K1942" i="25"/>
  <c r="C495" i="27"/>
  <c r="C741" i="29"/>
  <c r="C599" i="30"/>
  <c r="J1532" i="25"/>
  <c r="C527" i="27"/>
  <c r="C788" i="29"/>
  <c r="C639" i="30"/>
  <c r="C781" i="31"/>
  <c r="J1627" i="25"/>
  <c r="J1935" i="25"/>
  <c r="C433" i="27"/>
  <c r="C640" i="29"/>
  <c r="C518" i="30"/>
  <c r="C646" i="31"/>
  <c r="J1334" i="25"/>
  <c r="C378" i="27"/>
  <c r="C567" i="29"/>
  <c r="C454" i="30"/>
  <c r="C586" i="31"/>
  <c r="J1185" i="25"/>
  <c r="C510" i="29"/>
  <c r="C533" i="31"/>
  <c r="J1074" i="25"/>
  <c r="D301" i="27"/>
  <c r="D455" i="29"/>
  <c r="D369" i="30"/>
  <c r="D479" i="31"/>
  <c r="K958" i="25"/>
  <c r="C389" i="27"/>
  <c r="C583" i="29"/>
  <c r="C468" i="30"/>
  <c r="C600" i="31"/>
  <c r="J1210" i="25"/>
  <c r="C371" i="27"/>
  <c r="C446" i="30"/>
  <c r="C576" i="31"/>
  <c r="J1167" i="25"/>
  <c r="J1822" i="25"/>
  <c r="C492" i="27"/>
  <c r="C732" i="29"/>
  <c r="C594" i="30"/>
  <c r="C733" i="31"/>
  <c r="J1518" i="25"/>
  <c r="D360" i="27"/>
  <c r="D544" i="29"/>
  <c r="D565" i="31"/>
  <c r="K1143" i="25"/>
  <c r="C445" i="29"/>
  <c r="C467" i="31"/>
  <c r="J934" i="25"/>
  <c r="C242" i="27"/>
  <c r="C382" i="29"/>
  <c r="C306" i="30"/>
  <c r="C402" i="31"/>
  <c r="J801" i="25"/>
  <c r="C540" i="30"/>
  <c r="C670" i="31"/>
  <c r="J1388" i="25"/>
  <c r="C386" i="27"/>
  <c r="C579" i="29"/>
  <c r="C597" i="31"/>
  <c r="J1206" i="25"/>
  <c r="C333" i="27"/>
  <c r="C500" i="29"/>
  <c r="C399" i="30"/>
  <c r="C525" i="31"/>
  <c r="J1056" i="25"/>
  <c r="D198" i="27"/>
  <c r="D327" i="29"/>
  <c r="D341" i="31"/>
  <c r="K689" i="25"/>
  <c r="C411" i="27"/>
  <c r="C614" i="29"/>
  <c r="C492" i="30"/>
  <c r="C622" i="31"/>
  <c r="J1278" i="25"/>
  <c r="C513" i="29"/>
  <c r="C537" i="31"/>
  <c r="J1082" i="25"/>
  <c r="D421" i="29"/>
  <c r="D444" i="31"/>
  <c r="K878" i="25"/>
  <c r="D472" i="27"/>
  <c r="D695" i="29"/>
  <c r="D705" i="31"/>
  <c r="K1455" i="25"/>
  <c r="C388" i="27"/>
  <c r="C582" i="29"/>
  <c r="C467" i="30"/>
  <c r="C599" i="31"/>
  <c r="J1209" i="25"/>
  <c r="C338" i="27"/>
  <c r="C535" i="31"/>
  <c r="J1076" i="25"/>
  <c r="C846" i="31"/>
  <c r="J1776" i="25"/>
  <c r="C379" i="27"/>
  <c r="C568" i="29"/>
  <c r="C456" i="30"/>
  <c r="J1187" i="25"/>
  <c r="C458" i="29"/>
  <c r="J965" i="25"/>
  <c r="C692" i="29"/>
  <c r="C566" i="30"/>
  <c r="C700" i="31"/>
  <c r="J1447" i="25"/>
  <c r="C670" i="29"/>
  <c r="C678" i="31"/>
  <c r="J1403" i="25"/>
  <c r="C289" i="30"/>
  <c r="C384" i="31"/>
  <c r="J766" i="25"/>
  <c r="D403" i="29"/>
  <c r="D325" i="30"/>
  <c r="D424" i="31"/>
  <c r="K844" i="25"/>
  <c r="D542" i="27"/>
  <c r="D810" i="29"/>
  <c r="D803" i="31"/>
  <c r="K1671" i="25"/>
  <c r="C734" i="29"/>
  <c r="C595" i="30"/>
  <c r="C734" i="31"/>
  <c r="J1522" i="25"/>
  <c r="C328" i="27"/>
  <c r="C493" i="29"/>
  <c r="C515" i="31"/>
  <c r="J1041" i="25"/>
  <c r="C231" i="27"/>
  <c r="C369" i="29"/>
  <c r="C294" i="30"/>
  <c r="C389" i="31"/>
  <c r="J776" i="25"/>
  <c r="D168" i="27"/>
  <c r="D276" i="29"/>
  <c r="D212" i="30"/>
  <c r="K569" i="25"/>
  <c r="C194" i="29"/>
  <c r="C213" i="31"/>
  <c r="J410" i="25"/>
  <c r="D125" i="29"/>
  <c r="D138" i="31"/>
  <c r="K254" i="25"/>
  <c r="C48" i="29"/>
  <c r="C51" i="31"/>
  <c r="J90" i="25"/>
  <c r="C53" i="29"/>
  <c r="J101" i="25"/>
  <c r="C306" i="27"/>
  <c r="C461" i="29"/>
  <c r="C374" i="30"/>
  <c r="C486" i="31"/>
  <c r="J971" i="25"/>
  <c r="C226" i="27"/>
  <c r="C362" i="29"/>
  <c r="C287" i="30"/>
  <c r="C383" i="31"/>
  <c r="J761" i="25"/>
  <c r="C439" i="31"/>
  <c r="J870" i="25"/>
  <c r="C270" i="29"/>
  <c r="J556" i="25"/>
  <c r="C100" i="27"/>
  <c r="C155" i="29"/>
  <c r="C127" i="30"/>
  <c r="C173" i="31"/>
  <c r="J327" i="25"/>
  <c r="D28" i="27"/>
  <c r="D39" i="30"/>
  <c r="D44" i="31"/>
  <c r="K76" i="25"/>
  <c r="C393" i="27"/>
  <c r="C471" i="30"/>
  <c r="C602" i="31"/>
  <c r="J1217" i="25"/>
  <c r="C270" i="27"/>
  <c r="C424" i="29"/>
  <c r="C341" i="30"/>
  <c r="C447" i="31"/>
  <c r="J881" i="25"/>
  <c r="C272" i="30"/>
  <c r="J725" i="25"/>
  <c r="D302" i="29"/>
  <c r="D232" i="30"/>
  <c r="K619" i="25"/>
  <c r="D112" i="27"/>
  <c r="D177" i="29"/>
  <c r="D197" i="31"/>
  <c r="K374" i="25"/>
  <c r="C257" i="30"/>
  <c r="C342" i="31"/>
  <c r="J690" i="25"/>
  <c r="C501" i="29"/>
  <c r="C526" i="31"/>
  <c r="J1059" i="25"/>
  <c r="C402" i="30"/>
  <c r="J1063" i="25"/>
  <c r="C454" i="29"/>
  <c r="C477" i="31"/>
  <c r="J956" i="25"/>
  <c r="C402" i="29"/>
  <c r="C324" i="30"/>
  <c r="J842" i="25"/>
  <c r="C406" i="27"/>
  <c r="C610" i="29"/>
  <c r="J1265" i="25"/>
  <c r="C366" i="29"/>
  <c r="J769" i="25"/>
  <c r="C485" i="29"/>
  <c r="J1028" i="25"/>
  <c r="C228" i="27"/>
  <c r="C364" i="29"/>
  <c r="C290" i="30"/>
  <c r="C385" i="31"/>
  <c r="J767" i="25"/>
  <c r="C416" i="30"/>
  <c r="C548" i="31"/>
  <c r="J1103" i="25"/>
  <c r="C282" i="27"/>
  <c r="C351" i="30"/>
  <c r="J909" i="25"/>
  <c r="C680" i="29"/>
  <c r="C554" i="30"/>
  <c r="C687" i="31"/>
  <c r="J1424" i="25"/>
  <c r="C564" i="27"/>
  <c r="C844" i="29"/>
  <c r="C831" i="31"/>
  <c r="J1734" i="25"/>
  <c r="C674" i="29"/>
  <c r="C550" i="30"/>
  <c r="J1412" i="25"/>
  <c r="C702" i="29"/>
  <c r="C710" i="31"/>
  <c r="J1468" i="25"/>
  <c r="J1903" i="25"/>
  <c r="J1830" i="25"/>
  <c r="C523" i="27"/>
  <c r="C783" i="29"/>
  <c r="C776" i="31"/>
  <c r="J1619" i="25"/>
  <c r="C384" i="27"/>
  <c r="C577" i="29"/>
  <c r="C464" i="30"/>
  <c r="C595" i="31"/>
  <c r="J1202" i="25"/>
  <c r="C709" i="31"/>
  <c r="J1466" i="25"/>
  <c r="C681" i="29"/>
  <c r="C555" i="30"/>
  <c r="J1426" i="25"/>
  <c r="C633" i="29"/>
  <c r="C512" i="30"/>
  <c r="J1321" i="25"/>
  <c r="J1874" i="25"/>
  <c r="C812" i="29"/>
  <c r="J1676" i="25"/>
  <c r="J1899" i="25"/>
  <c r="C549" i="27"/>
  <c r="C820" i="29"/>
  <c r="C812" i="31"/>
  <c r="J1692" i="25"/>
  <c r="J1913" i="25"/>
  <c r="C460" i="30"/>
  <c r="C590" i="31"/>
  <c r="J1193" i="25"/>
  <c r="C327" i="27"/>
  <c r="C491" i="29"/>
  <c r="C393" i="30"/>
  <c r="J1039" i="25"/>
  <c r="C218" i="27"/>
  <c r="C354" i="29"/>
  <c r="C278" i="30"/>
  <c r="C372" i="31"/>
  <c r="J744" i="25"/>
  <c r="C110" i="27"/>
  <c r="C171" i="29"/>
  <c r="C192" i="31"/>
  <c r="J361" i="25"/>
  <c r="C188" i="27"/>
  <c r="C243" i="30"/>
  <c r="C323" i="31"/>
  <c r="J646" i="25"/>
  <c r="D54" i="27"/>
  <c r="D70" i="30"/>
  <c r="D87" i="31"/>
  <c r="K160" i="25"/>
  <c r="C351" i="29"/>
  <c r="J737" i="25"/>
  <c r="C177" i="30"/>
  <c r="C245" i="31"/>
  <c r="J473" i="25"/>
  <c r="C142" i="27"/>
  <c r="C231" i="29"/>
  <c r="C250" i="31"/>
  <c r="J485" i="25"/>
  <c r="D97" i="27"/>
  <c r="D148" i="29"/>
  <c r="D124" i="30"/>
  <c r="K313" i="25"/>
  <c r="D66" i="29"/>
  <c r="D68" i="31"/>
  <c r="K129" i="25"/>
  <c r="C7" i="27"/>
  <c r="C8" i="29"/>
  <c r="C6" i="30"/>
  <c r="C9" i="31"/>
  <c r="J4" i="25"/>
  <c r="C244" i="30"/>
  <c r="C325" i="31"/>
  <c r="J648" i="25"/>
  <c r="C225" i="29"/>
  <c r="J472" i="25"/>
  <c r="C145" i="29"/>
  <c r="C121" i="30"/>
  <c r="C165" i="31"/>
  <c r="J310" i="25"/>
  <c r="C78" i="29"/>
  <c r="C80" i="31"/>
  <c r="J149" i="25"/>
  <c r="C310" i="27"/>
  <c r="C464" i="29"/>
  <c r="C377" i="30"/>
  <c r="C492" i="31"/>
  <c r="J979" i="25"/>
  <c r="C340" i="29"/>
  <c r="C268" i="30"/>
  <c r="C357" i="31"/>
  <c r="J716" i="25"/>
  <c r="C154" i="29"/>
  <c r="C172" i="31"/>
  <c r="J326" i="25"/>
  <c r="C93" i="31"/>
  <c r="J170" i="25"/>
  <c r="C678" i="29"/>
  <c r="C686" i="31"/>
  <c r="J1419" i="25"/>
  <c r="C353" i="29"/>
  <c r="C371" i="31"/>
  <c r="J740" i="25"/>
  <c r="C175" i="29"/>
  <c r="C144" i="30"/>
  <c r="C195" i="31"/>
  <c r="J370" i="25"/>
  <c r="K2012" i="25"/>
  <c r="J1908" i="25"/>
  <c r="J1852" i="25"/>
  <c r="D577" i="27"/>
  <c r="K1802" i="25"/>
  <c r="C793" i="29"/>
  <c r="J1636" i="25"/>
  <c r="J2005" i="25"/>
  <c r="C569" i="27"/>
  <c r="C850" i="29"/>
  <c r="C680" i="30"/>
  <c r="C837" i="31"/>
  <c r="J1746" i="25"/>
  <c r="D633" i="29"/>
  <c r="D512" i="30"/>
  <c r="K1321" i="25"/>
  <c r="C563" i="27"/>
  <c r="C843" i="29"/>
  <c r="C830" i="31"/>
  <c r="J1733" i="25"/>
  <c r="C745" i="29"/>
  <c r="C603" i="30"/>
  <c r="J1539" i="25"/>
  <c r="K1873" i="25"/>
  <c r="C755" i="29"/>
  <c r="J1564" i="25"/>
  <c r="K1872" i="25"/>
  <c r="C700" i="30"/>
  <c r="C859" i="31"/>
  <c r="J1798" i="25"/>
  <c r="D534" i="27"/>
  <c r="D792" i="31"/>
  <c r="K1650" i="25"/>
  <c r="D648" i="30"/>
  <c r="D801" i="29"/>
  <c r="D791" i="31"/>
  <c r="K1649" i="25"/>
  <c r="D450" i="27"/>
  <c r="D663" i="29"/>
  <c r="D673" i="31"/>
  <c r="K1391" i="25"/>
  <c r="J1936" i="25"/>
  <c r="J1871" i="25"/>
  <c r="C693" i="30"/>
  <c r="J1783" i="25"/>
  <c r="D782" i="29"/>
  <c r="D637" i="30"/>
  <c r="K1616" i="25"/>
  <c r="J1929" i="25"/>
  <c r="D428" i="27"/>
  <c r="D634" i="29"/>
  <c r="K1322" i="25"/>
  <c r="D563" i="29"/>
  <c r="D450" i="30"/>
  <c r="D582" i="31"/>
  <c r="K1179" i="25"/>
  <c r="C348" i="27"/>
  <c r="C417" i="30"/>
  <c r="J1104" i="25"/>
  <c r="C489" i="27"/>
  <c r="C728" i="29"/>
  <c r="C592" i="30"/>
  <c r="C732" i="31"/>
  <c r="J1511" i="25"/>
  <c r="C596" i="29"/>
  <c r="C479" i="30"/>
  <c r="J1238" i="25"/>
  <c r="D333" i="27"/>
  <c r="D500" i="29"/>
  <c r="D399" i="30"/>
  <c r="D525" i="31"/>
  <c r="K1056" i="25"/>
  <c r="C274" i="30"/>
  <c r="C367" i="31"/>
  <c r="J731" i="25"/>
  <c r="C342" i="27"/>
  <c r="C516" i="29"/>
  <c r="C541" i="31"/>
  <c r="J1088" i="25"/>
  <c r="D397" i="30"/>
  <c r="D497" i="29"/>
  <c r="D521" i="31"/>
  <c r="K1052" i="25"/>
  <c r="C611" i="29"/>
  <c r="J1266" i="25"/>
  <c r="C404" i="30"/>
  <c r="C528" i="31"/>
  <c r="J1067" i="25"/>
  <c r="C261" i="27"/>
  <c r="C413" i="29"/>
  <c r="C332" i="30"/>
  <c r="C434" i="31"/>
  <c r="J863" i="25"/>
  <c r="C472" i="27"/>
  <c r="C695" i="29"/>
  <c r="C705" i="31"/>
  <c r="J1455" i="25"/>
  <c r="C543" i="29"/>
  <c r="C434" i="30"/>
  <c r="J1140" i="25"/>
  <c r="C332" i="27"/>
  <c r="C524" i="31"/>
  <c r="J1055" i="25"/>
  <c r="C859" i="29"/>
  <c r="C688" i="30"/>
  <c r="C843" i="31"/>
  <c r="J1769" i="25"/>
  <c r="C621" i="29"/>
  <c r="C499" i="30"/>
  <c r="C629" i="31"/>
  <c r="J1293" i="25"/>
  <c r="C376" i="27"/>
  <c r="C565" i="29"/>
  <c r="C452" i="30"/>
  <c r="C584" i="31"/>
  <c r="J1181" i="25"/>
  <c r="D415" i="30"/>
  <c r="K1096" i="25"/>
  <c r="C362" i="30"/>
  <c r="C470" i="31"/>
  <c r="J941" i="25"/>
  <c r="C726" i="29"/>
  <c r="C590" i="30"/>
  <c r="C730" i="31"/>
  <c r="J1509" i="25"/>
  <c r="C557" i="29"/>
  <c r="C577" i="31"/>
  <c r="J1171" i="25"/>
  <c r="C502" i="29"/>
  <c r="J1060" i="25"/>
  <c r="C463" i="27"/>
  <c r="C685" i="29"/>
  <c r="C559" i="30"/>
  <c r="C693" i="31"/>
  <c r="J1433" i="25"/>
  <c r="D402" i="27"/>
  <c r="D601" i="29"/>
  <c r="D613" i="31"/>
  <c r="K1248" i="25"/>
  <c r="C542" i="27"/>
  <c r="C810" i="29"/>
  <c r="C803" i="31"/>
  <c r="J1671" i="25"/>
  <c r="D487" i="27"/>
  <c r="D725" i="29"/>
  <c r="D589" i="30"/>
  <c r="K1508" i="25"/>
  <c r="C444" i="27"/>
  <c r="C653" i="29"/>
  <c r="C533" i="30"/>
  <c r="C662" i="31"/>
  <c r="J1375" i="25"/>
  <c r="D315" i="27"/>
  <c r="D475" i="29"/>
  <c r="D383" i="30"/>
  <c r="D504" i="31"/>
  <c r="K1004" i="25"/>
  <c r="C168" i="27"/>
  <c r="C276" i="29"/>
  <c r="C212" i="30"/>
  <c r="J569" i="25"/>
  <c r="C115" i="27"/>
  <c r="C183" i="29"/>
  <c r="C150" i="30"/>
  <c r="C202" i="31"/>
  <c r="J387" i="25"/>
  <c r="C97" i="30"/>
  <c r="C128" i="31"/>
  <c r="J235" i="25"/>
  <c r="C40" i="29"/>
  <c r="C38" i="30"/>
  <c r="C42" i="31"/>
  <c r="J74" i="25"/>
  <c r="C438" i="27"/>
  <c r="C527" i="30"/>
  <c r="C648" i="29"/>
  <c r="C654" i="31"/>
  <c r="J1353" i="25"/>
  <c r="C427" i="30"/>
  <c r="C559" i="31"/>
  <c r="J1129" i="25"/>
  <c r="C189" i="27"/>
  <c r="C313" i="29"/>
  <c r="C324" i="31"/>
  <c r="J647" i="25"/>
  <c r="C170" i="29"/>
  <c r="J359" i="25"/>
  <c r="C102" i="27"/>
  <c r="C158" i="29"/>
  <c r="C175" i="31"/>
  <c r="J332" i="25"/>
  <c r="C87" i="27"/>
  <c r="C126" i="29"/>
  <c r="C105" i="30"/>
  <c r="C140" i="31"/>
  <c r="J257" i="25"/>
  <c r="C31" i="27"/>
  <c r="C44" i="29"/>
  <c r="C48" i="31"/>
  <c r="C42" i="30"/>
  <c r="J83" i="25"/>
  <c r="C357" i="29"/>
  <c r="C281" i="30"/>
  <c r="C376" i="31"/>
  <c r="J748" i="25"/>
  <c r="C140" i="30"/>
  <c r="J354" i="25"/>
  <c r="C297" i="27"/>
  <c r="C451" i="29"/>
  <c r="C364" i="30"/>
  <c r="C472" i="31"/>
  <c r="J944" i="25"/>
  <c r="D161" i="27"/>
  <c r="D263" i="29"/>
  <c r="D278" i="31"/>
  <c r="K544" i="25"/>
  <c r="D98" i="27"/>
  <c r="D152" i="29"/>
  <c r="D169" i="31"/>
  <c r="K320" i="25"/>
  <c r="D33" i="29"/>
  <c r="D31" i="30"/>
  <c r="K60" i="25"/>
  <c r="C498" i="29"/>
  <c r="C398" i="30"/>
  <c r="C522" i="31"/>
  <c r="J1053" i="25"/>
  <c r="C305" i="31"/>
  <c r="J613" i="25"/>
  <c r="C112" i="27"/>
  <c r="C177" i="29"/>
  <c r="C197" i="31"/>
  <c r="J374" i="25"/>
  <c r="C207" i="27"/>
  <c r="C352" i="31"/>
  <c r="J706" i="25"/>
  <c r="C346" i="27"/>
  <c r="C414" i="30"/>
  <c r="J1095" i="25"/>
  <c r="C560" i="29"/>
  <c r="C449" i="30"/>
  <c r="J1174" i="25"/>
  <c r="C309" i="27"/>
  <c r="C463" i="29"/>
  <c r="C491" i="31"/>
  <c r="J978" i="25"/>
  <c r="C412" i="29"/>
  <c r="C331" i="30"/>
  <c r="C433" i="31"/>
  <c r="J860" i="25"/>
  <c r="C621" i="31"/>
  <c r="J1277" i="25"/>
  <c r="C407" i="29"/>
  <c r="C428" i="31"/>
  <c r="J850" i="25"/>
  <c r="C347" i="27"/>
  <c r="C521" i="29"/>
  <c r="C545" i="31"/>
  <c r="J1097" i="25"/>
  <c r="C230" i="27"/>
  <c r="C368" i="29"/>
  <c r="C292" i="30"/>
  <c r="C388" i="31"/>
  <c r="J774" i="25"/>
  <c r="C364" i="27"/>
  <c r="C549" i="29"/>
  <c r="C571" i="31"/>
  <c r="J1157" i="25"/>
  <c r="C339" i="31"/>
  <c r="J685" i="25"/>
  <c r="C303" i="27"/>
  <c r="C457" i="29"/>
  <c r="C482" i="31"/>
  <c r="J963" i="25"/>
  <c r="C468" i="27"/>
  <c r="C690" i="29"/>
  <c r="C564" i="30"/>
  <c r="C697" i="31"/>
  <c r="J1444" i="25"/>
  <c r="C854" i="29"/>
  <c r="C685" i="30"/>
  <c r="C840" i="31"/>
  <c r="J1762" i="25"/>
  <c r="C462" i="27"/>
  <c r="C684" i="29"/>
  <c r="C558" i="30"/>
  <c r="C692" i="31"/>
  <c r="J1432" i="25"/>
  <c r="C715" i="29"/>
  <c r="C582" i="30"/>
  <c r="C720" i="31"/>
  <c r="J1488" i="25"/>
  <c r="J1886" i="25"/>
  <c r="C798" i="29"/>
  <c r="C646" i="30"/>
  <c r="C788" i="31"/>
  <c r="J1644" i="25"/>
  <c r="C394" i="27"/>
  <c r="C586" i="29"/>
  <c r="C472" i="30"/>
  <c r="J1220" i="25"/>
  <c r="C703" i="29"/>
  <c r="C574" i="30"/>
  <c r="J1469" i="25"/>
  <c r="C482" i="27"/>
  <c r="C718" i="29"/>
  <c r="C724" i="31"/>
  <c r="J1495" i="25"/>
  <c r="C638" i="29"/>
  <c r="C515" i="30"/>
  <c r="C642" i="31"/>
  <c r="J1328" i="25"/>
  <c r="C809" i="29"/>
  <c r="C654" i="30"/>
  <c r="J1670" i="25"/>
  <c r="J1893" i="25"/>
  <c r="C550" i="27"/>
  <c r="C813" i="31"/>
  <c r="J1696" i="25"/>
  <c r="J1915" i="25"/>
  <c r="C557" i="27"/>
  <c r="C829" i="29"/>
  <c r="C669" i="30"/>
  <c r="C821" i="31"/>
  <c r="J1710" i="25"/>
  <c r="J1930" i="25"/>
  <c r="C628" i="29"/>
  <c r="C505" i="30"/>
  <c r="J1308" i="25"/>
  <c r="C486" i="29"/>
  <c r="C390" i="30"/>
  <c r="C511" i="31"/>
  <c r="J1032" i="25"/>
  <c r="C271" i="30"/>
  <c r="C363" i="31"/>
  <c r="J724" i="25"/>
  <c r="C162" i="27"/>
  <c r="C265" i="29"/>
  <c r="C204" i="30"/>
  <c r="C280" i="31"/>
  <c r="J548" i="25"/>
  <c r="C210" i="27"/>
  <c r="C341" i="29"/>
  <c r="C358" i="31"/>
  <c r="J717" i="25"/>
  <c r="C307" i="29"/>
  <c r="C239" i="30"/>
  <c r="C317" i="31"/>
  <c r="J635" i="25"/>
  <c r="D48" i="27"/>
  <c r="D74" i="29"/>
  <c r="D65" i="30"/>
  <c r="D77" i="31"/>
  <c r="K143" i="25"/>
  <c r="C689" i="31"/>
  <c r="J1427" i="25"/>
  <c r="D129" i="27"/>
  <c r="D206" i="29"/>
  <c r="K429" i="25"/>
  <c r="C497" i="29"/>
  <c r="C397" i="30"/>
  <c r="C521" i="31"/>
  <c r="J1052" i="25"/>
  <c r="C332" i="29"/>
  <c r="C262" i="30"/>
  <c r="C346" i="31"/>
  <c r="J698" i="25"/>
  <c r="D222" i="29"/>
  <c r="D240" i="31"/>
  <c r="K464" i="25"/>
  <c r="D138" i="29"/>
  <c r="D152" i="31"/>
  <c r="K291" i="25"/>
  <c r="D38" i="27"/>
  <c r="D56" i="29"/>
  <c r="D53" i="30"/>
  <c r="D59" i="31"/>
  <c r="K111" i="25"/>
  <c r="C286" i="27"/>
  <c r="C438" i="29"/>
  <c r="C353" i="30"/>
  <c r="J916" i="25"/>
  <c r="C309" i="29"/>
  <c r="C241" i="30"/>
  <c r="C319" i="31"/>
  <c r="J639" i="25"/>
  <c r="D132" i="27"/>
  <c r="D218" i="29"/>
  <c r="D170" i="30"/>
  <c r="D236" i="31"/>
  <c r="K454" i="25"/>
  <c r="D160" i="31"/>
  <c r="K303" i="25"/>
  <c r="C68" i="29"/>
  <c r="C61" i="30"/>
  <c r="C69" i="31"/>
  <c r="J131" i="25"/>
  <c r="C307" i="27"/>
  <c r="C375" i="30"/>
  <c r="C487" i="31"/>
  <c r="J972" i="25"/>
  <c r="D387" i="29"/>
  <c r="K810" i="25"/>
  <c r="D93" i="27"/>
  <c r="D142" i="29"/>
  <c r="D116" i="30"/>
  <c r="D157" i="31"/>
  <c r="K298" i="25"/>
  <c r="C80" i="29"/>
  <c r="C82" i="31"/>
  <c r="J151" i="25"/>
  <c r="C435" i="27"/>
  <c r="C643" i="29"/>
  <c r="C649" i="31"/>
  <c r="J1340" i="25"/>
  <c r="C351" i="27"/>
  <c r="C530" i="29"/>
  <c r="C554" i="31"/>
  <c r="J1116" i="25"/>
  <c r="C387" i="29"/>
  <c r="J810" i="25"/>
  <c r="C344" i="29"/>
  <c r="C270" i="30"/>
  <c r="C361" i="31"/>
  <c r="J720" i="25"/>
  <c r="J2012" i="25"/>
  <c r="K1959" i="25"/>
  <c r="C577" i="27"/>
  <c r="J1802" i="25"/>
  <c r="C585" i="27"/>
  <c r="J1851" i="25"/>
  <c r="D737" i="29"/>
  <c r="K1525" i="25"/>
  <c r="J1873" i="25"/>
  <c r="D713" i="29"/>
  <c r="D718" i="31"/>
  <c r="K1486" i="25"/>
  <c r="C587" i="27"/>
  <c r="J1865" i="25"/>
  <c r="C861" i="29"/>
  <c r="C690" i="30"/>
  <c r="C844" i="31"/>
  <c r="J1773" i="25"/>
  <c r="C534" i="27"/>
  <c r="C792" i="31"/>
  <c r="J1650" i="25"/>
  <c r="C566" i="27"/>
  <c r="C677" i="30"/>
  <c r="C832" i="31"/>
  <c r="J1738" i="25"/>
  <c r="J1916" i="25"/>
  <c r="J1864" i="25"/>
  <c r="C705" i="30"/>
  <c r="J1810" i="25"/>
  <c r="C519" i="27"/>
  <c r="C776" i="29"/>
  <c r="C772" i="31"/>
  <c r="J1608" i="25"/>
  <c r="C525" i="30"/>
  <c r="J1348" i="25"/>
  <c r="J1840" i="25"/>
  <c r="C770" i="31"/>
  <c r="J1602" i="25"/>
  <c r="C583" i="27"/>
  <c r="J1833" i="25"/>
  <c r="C782" i="29"/>
  <c r="C637" i="30"/>
  <c r="J1616" i="25"/>
  <c r="J1986" i="25"/>
  <c r="C568" i="30"/>
  <c r="C703" i="31"/>
  <c r="J1452" i="25"/>
  <c r="C428" i="27"/>
  <c r="C634" i="29"/>
  <c r="J1322" i="25"/>
  <c r="C840" i="29"/>
  <c r="J1728" i="25"/>
  <c r="C314" i="27"/>
  <c r="C473" i="29"/>
  <c r="C382" i="30"/>
  <c r="C503" i="31"/>
  <c r="J1000" i="25"/>
  <c r="C486" i="27"/>
  <c r="C723" i="29"/>
  <c r="C587" i="30"/>
  <c r="C728" i="31"/>
  <c r="J1504" i="25"/>
  <c r="C360" i="27"/>
  <c r="C544" i="29"/>
  <c r="C565" i="31"/>
  <c r="J1143" i="25"/>
  <c r="C284" i="27"/>
  <c r="J914" i="25"/>
  <c r="C405" i="27"/>
  <c r="C608" i="29"/>
  <c r="J1262" i="25"/>
  <c r="D332" i="27"/>
  <c r="D524" i="31"/>
  <c r="K1055" i="25"/>
  <c r="C397" i="29"/>
  <c r="C419" i="31"/>
  <c r="J835" i="25"/>
  <c r="D424" i="30"/>
  <c r="K1123" i="25"/>
  <c r="C626" i="30"/>
  <c r="J1594" i="25"/>
  <c r="C416" i="27"/>
  <c r="C619" i="29"/>
  <c r="C497" i="30"/>
  <c r="C628" i="31"/>
  <c r="J1287" i="25"/>
  <c r="C373" i="27"/>
  <c r="C561" i="29"/>
  <c r="C580" i="31"/>
  <c r="J1175" i="25"/>
  <c r="C415" i="30"/>
  <c r="J1096" i="25"/>
  <c r="C567" i="27"/>
  <c r="C846" i="29"/>
  <c r="C833" i="31"/>
  <c r="J1739" i="25"/>
  <c r="C369" i="27"/>
  <c r="C445" i="30"/>
  <c r="C574" i="31"/>
  <c r="J1165" i="25"/>
  <c r="C326" i="27"/>
  <c r="C490" i="29"/>
  <c r="C392" i="30"/>
  <c r="C514" i="31"/>
  <c r="J1038" i="25"/>
  <c r="C376" i="30"/>
  <c r="C488" i="31"/>
  <c r="J975" i="25"/>
  <c r="C650" i="31"/>
  <c r="J1341" i="25"/>
  <c r="D398" i="27"/>
  <c r="D591" i="29"/>
  <c r="D607" i="31"/>
  <c r="K1229" i="25"/>
  <c r="C487" i="27"/>
  <c r="C725" i="29"/>
  <c r="C589" i="30"/>
  <c r="J1508" i="25"/>
  <c r="D438" i="27"/>
  <c r="D648" i="29"/>
  <c r="D527" i="30"/>
  <c r="D654" i="31"/>
  <c r="K1353" i="25"/>
  <c r="D383" i="27"/>
  <c r="D576" i="29"/>
  <c r="D463" i="30"/>
  <c r="D594" i="31"/>
  <c r="K1201" i="25"/>
  <c r="C289" i="27"/>
  <c r="C356" i="30"/>
  <c r="J927" i="25"/>
  <c r="D195" i="27"/>
  <c r="D323" i="29"/>
  <c r="D254" i="30"/>
  <c r="K681" i="25"/>
  <c r="C163" i="27"/>
  <c r="C266" i="29"/>
  <c r="C205" i="30"/>
  <c r="C281" i="31"/>
  <c r="J549" i="25"/>
  <c r="C180" i="29"/>
  <c r="C200" i="31"/>
  <c r="J382" i="25"/>
  <c r="C125" i="31"/>
  <c r="J228" i="25"/>
  <c r="C31" i="29"/>
  <c r="C33" i="31"/>
  <c r="J58" i="25"/>
  <c r="C353" i="27"/>
  <c r="C423" i="30"/>
  <c r="C556" i="31"/>
  <c r="J1119" i="25"/>
  <c r="C282" i="30"/>
  <c r="C377" i="31"/>
  <c r="J751" i="25"/>
  <c r="C291" i="29"/>
  <c r="J600" i="25"/>
  <c r="C151" i="27"/>
  <c r="C244" i="29"/>
  <c r="C191" i="30"/>
  <c r="J509" i="25"/>
  <c r="C84" i="27"/>
  <c r="C135" i="31"/>
  <c r="J249" i="25"/>
  <c r="C26" i="27"/>
  <c r="C36" i="29"/>
  <c r="C34" i="30"/>
  <c r="C38" i="31"/>
  <c r="J67" i="25"/>
  <c r="C450" i="27"/>
  <c r="C663" i="29"/>
  <c r="C673" i="31"/>
  <c r="J1391" i="25"/>
  <c r="D420" i="29"/>
  <c r="D443" i="31"/>
  <c r="K877" i="25"/>
  <c r="D243" i="27"/>
  <c r="D383" i="29"/>
  <c r="D403" i="31"/>
  <c r="K802" i="25"/>
  <c r="D352" i="29"/>
  <c r="K739" i="25"/>
  <c r="C268" i="29"/>
  <c r="C208" i="30"/>
  <c r="J552" i="25"/>
  <c r="D158" i="27"/>
  <c r="D258" i="29"/>
  <c r="D199" i="30"/>
  <c r="D274" i="31"/>
  <c r="K536" i="25"/>
  <c r="C139" i="29"/>
  <c r="C153" i="31"/>
  <c r="J292" i="25"/>
  <c r="D17" i="27"/>
  <c r="D24" i="29"/>
  <c r="D21" i="30"/>
  <c r="D24" i="31"/>
  <c r="K41" i="25"/>
  <c r="C176" i="27"/>
  <c r="C294" i="29"/>
  <c r="J605" i="25"/>
  <c r="D108" i="27"/>
  <c r="D167" i="29"/>
  <c r="D137" i="30"/>
  <c r="D187" i="31"/>
  <c r="K349" i="25"/>
  <c r="C212" i="27"/>
  <c r="C346" i="29"/>
  <c r="C273" i="30"/>
  <c r="C365" i="31"/>
  <c r="J727" i="25"/>
  <c r="C441" i="30"/>
  <c r="C550" i="29"/>
  <c r="C572" i="31"/>
  <c r="J1158" i="25"/>
  <c r="C375" i="27"/>
  <c r="C564" i="29"/>
  <c r="C451" i="30"/>
  <c r="C583" i="31"/>
  <c r="J1180" i="25"/>
  <c r="C474" i="29"/>
  <c r="J1003" i="25"/>
  <c r="C413" i="27"/>
  <c r="C616" i="29"/>
  <c r="C624" i="31"/>
  <c r="J1283" i="25"/>
  <c r="C290" i="27"/>
  <c r="C442" i="29"/>
  <c r="C357" i="30"/>
  <c r="C465" i="31"/>
  <c r="J928" i="25"/>
  <c r="C540" i="29"/>
  <c r="J1137" i="25"/>
  <c r="C233" i="27"/>
  <c r="C372" i="29"/>
  <c r="C297" i="30"/>
  <c r="C392" i="31"/>
  <c r="J781" i="25"/>
  <c r="C575" i="29"/>
  <c r="J1200" i="25"/>
  <c r="C205" i="27"/>
  <c r="C333" i="29"/>
  <c r="C264" i="30"/>
  <c r="C349" i="31"/>
  <c r="J703" i="25"/>
  <c r="C465" i="29"/>
  <c r="C493" i="31"/>
  <c r="J982" i="25"/>
  <c r="C475" i="27"/>
  <c r="C701" i="29"/>
  <c r="C573" i="30"/>
  <c r="J1467" i="25"/>
  <c r="J1815" i="25"/>
  <c r="C710" i="29"/>
  <c r="J1480" i="25"/>
  <c r="C736" i="29"/>
  <c r="C597" i="30"/>
  <c r="J1524" i="25"/>
  <c r="J2007" i="25"/>
  <c r="J1937" i="25"/>
  <c r="C815" i="29"/>
  <c r="C657" i="30"/>
  <c r="C806" i="31"/>
  <c r="J1679" i="25"/>
  <c r="C595" i="29"/>
  <c r="C611" i="31"/>
  <c r="J1236" i="25"/>
  <c r="C491" i="27"/>
  <c r="C731" i="29"/>
  <c r="J1517" i="25"/>
  <c r="C643" i="30"/>
  <c r="J1635" i="25"/>
  <c r="C434" i="27"/>
  <c r="C641" i="29"/>
  <c r="C647" i="31"/>
  <c r="J1335" i="25"/>
  <c r="C818" i="29"/>
  <c r="C661" i="30"/>
  <c r="C810" i="31"/>
  <c r="J1690" i="25"/>
  <c r="J1909" i="25"/>
  <c r="C831" i="29"/>
  <c r="J1712" i="25"/>
  <c r="J1934" i="25"/>
  <c r="C839" i="29"/>
  <c r="C673" i="30"/>
  <c r="J1727" i="25"/>
  <c r="J1948" i="25"/>
  <c r="C249" i="27"/>
  <c r="C392" i="29"/>
  <c r="C314" i="30"/>
  <c r="J821" i="25"/>
  <c r="C158" i="27"/>
  <c r="C258" i="29"/>
  <c r="C199" i="30"/>
  <c r="C274" i="31"/>
  <c r="J536" i="25"/>
  <c r="C329" i="29"/>
  <c r="C344" i="31"/>
  <c r="J692" i="25"/>
  <c r="C183" i="27"/>
  <c r="J629" i="25"/>
  <c r="D44" i="27"/>
  <c r="D64" i="29"/>
  <c r="D66" i="31"/>
  <c r="K125" i="25"/>
  <c r="C129" i="27"/>
  <c r="C206" i="29"/>
  <c r="J429" i="25"/>
  <c r="C197" i="27"/>
  <c r="C340" i="31"/>
  <c r="J688" i="25"/>
  <c r="C221" i="29"/>
  <c r="C239" i="31"/>
  <c r="J459" i="25"/>
  <c r="D132" i="29"/>
  <c r="D147" i="31"/>
  <c r="K279" i="25"/>
  <c r="D34" i="27"/>
  <c r="D49" i="29"/>
  <c r="D52" i="31"/>
  <c r="K93" i="25"/>
  <c r="D455" i="27"/>
  <c r="D671" i="29"/>
  <c r="D681" i="31"/>
  <c r="K1406" i="25"/>
  <c r="C398" i="27"/>
  <c r="C591" i="29"/>
  <c r="C607" i="31"/>
  <c r="J1229" i="25"/>
  <c r="C451" i="31"/>
  <c r="J892" i="25"/>
  <c r="C227" i="27"/>
  <c r="C363" i="29"/>
  <c r="C288" i="30"/>
  <c r="J765" i="25"/>
  <c r="C296" i="29"/>
  <c r="C226" i="30"/>
  <c r="J607" i="25"/>
  <c r="C131" i="27"/>
  <c r="C216" i="29"/>
  <c r="C233" i="31"/>
  <c r="J451" i="25"/>
  <c r="C91" i="27"/>
  <c r="C135" i="29"/>
  <c r="C114" i="30"/>
  <c r="C151" i="31"/>
  <c r="J286" i="25"/>
  <c r="C40" i="27"/>
  <c r="C58" i="29"/>
  <c r="C55" i="30"/>
  <c r="C60" i="31"/>
  <c r="J115" i="25"/>
  <c r="D594" i="29"/>
  <c r="D610" i="31"/>
  <c r="K1235" i="25"/>
  <c r="D351" i="27"/>
  <c r="D530" i="29"/>
  <c r="D554" i="31"/>
  <c r="K1116" i="25"/>
  <c r="C456" i="29"/>
  <c r="C370" i="30"/>
  <c r="C480" i="31"/>
  <c r="J961" i="25"/>
  <c r="C238" i="27"/>
  <c r="C376" i="29"/>
  <c r="C301" i="30"/>
  <c r="J789" i="25"/>
  <c r="C315" i="31"/>
  <c r="J633" i="25"/>
  <c r="C138" i="29"/>
  <c r="C152" i="31"/>
  <c r="J291" i="25"/>
  <c r="C45" i="27"/>
  <c r="C70" i="29"/>
  <c r="C62" i="30"/>
  <c r="C71" i="31"/>
  <c r="J135" i="25"/>
  <c r="C404" i="31"/>
  <c r="C307" i="30"/>
  <c r="J803" i="25"/>
  <c r="C208" i="29"/>
  <c r="C162" i="30"/>
  <c r="C224" i="31"/>
  <c r="J431" i="25"/>
  <c r="J1979" i="25"/>
  <c r="C632" i="29"/>
  <c r="C511" i="30"/>
  <c r="C639" i="31"/>
  <c r="J1320" i="25"/>
  <c r="C250" i="30"/>
  <c r="C330" i="31"/>
  <c r="J669" i="25"/>
  <c r="C121" i="29"/>
  <c r="C102" i="30"/>
  <c r="J247" i="25"/>
  <c r="C525" i="29"/>
  <c r="C418" i="30"/>
  <c r="C549" i="31"/>
  <c r="J1108" i="25"/>
  <c r="D239" i="27"/>
  <c r="D378" i="29"/>
  <c r="D304" i="30"/>
  <c r="D399" i="31"/>
  <c r="K795" i="25"/>
  <c r="D113" i="30"/>
  <c r="K285" i="25"/>
  <c r="C502" i="31"/>
  <c r="J999" i="25"/>
  <c r="C492" i="29"/>
  <c r="C394" i="30"/>
  <c r="J1040" i="25"/>
  <c r="C615" i="31"/>
  <c r="J1255" i="25"/>
  <c r="J1964" i="25"/>
  <c r="D181" i="27"/>
  <c r="D304" i="29"/>
  <c r="D311" i="31"/>
  <c r="K626" i="25"/>
  <c r="D52" i="30"/>
  <c r="K107" i="25"/>
  <c r="C223" i="27"/>
  <c r="C359" i="29"/>
  <c r="C382" i="31"/>
  <c r="J758" i="25"/>
  <c r="C419" i="30"/>
  <c r="C551" i="31"/>
  <c r="J1110" i="25"/>
  <c r="C78" i="27"/>
  <c r="C94" i="30"/>
  <c r="C126" i="31"/>
  <c r="J229" i="25"/>
  <c r="C141" i="30"/>
  <c r="J360" i="25"/>
  <c r="J1914" i="25"/>
  <c r="C512" i="27"/>
  <c r="C768" i="29"/>
  <c r="C765" i="31"/>
  <c r="J1588" i="25"/>
  <c r="C496" i="27"/>
  <c r="C601" i="30"/>
  <c r="C739" i="31"/>
  <c r="J1536" i="25"/>
  <c r="J1844" i="25"/>
  <c r="C852" i="29"/>
  <c r="C683" i="30"/>
  <c r="C839" i="31"/>
  <c r="J1760" i="25"/>
  <c r="C497" i="27"/>
  <c r="C744" i="29"/>
  <c r="C741" i="31"/>
  <c r="J1538" i="25"/>
  <c r="D529" i="30"/>
  <c r="K1356" i="25"/>
  <c r="C766" i="29"/>
  <c r="J1586" i="25"/>
  <c r="D489" i="27"/>
  <c r="D728" i="29"/>
  <c r="D592" i="30"/>
  <c r="D732" i="31"/>
  <c r="K1511" i="25"/>
  <c r="K1993" i="25"/>
  <c r="C570" i="27"/>
  <c r="C855" i="29"/>
  <c r="C686" i="30"/>
  <c r="J1763" i="25"/>
  <c r="D555" i="27"/>
  <c r="D826" i="29"/>
  <c r="D667" i="30"/>
  <c r="D818" i="31"/>
  <c r="K1704" i="25"/>
  <c r="C449" i="27"/>
  <c r="C662" i="29"/>
  <c r="C671" i="31"/>
  <c r="J1389" i="25"/>
  <c r="C609" i="29"/>
  <c r="C488" i="30"/>
  <c r="C618" i="31"/>
  <c r="J1263" i="25"/>
  <c r="C791" i="29"/>
  <c r="C642" i="30"/>
  <c r="C783" i="31"/>
  <c r="J1633" i="25"/>
  <c r="D466" i="27"/>
  <c r="D687" i="29"/>
  <c r="D561" i="30"/>
  <c r="K1438" i="25"/>
  <c r="C613" i="29"/>
  <c r="C491" i="30"/>
  <c r="J1273" i="25"/>
  <c r="D374" i="27"/>
  <c r="D562" i="29"/>
  <c r="D581" i="31"/>
  <c r="K1178" i="25"/>
  <c r="C570" i="30"/>
  <c r="J1458" i="25"/>
  <c r="C536" i="29"/>
  <c r="C428" i="30"/>
  <c r="C561" i="31"/>
  <c r="J1131" i="25"/>
  <c r="C467" i="29"/>
  <c r="C495" i="31"/>
  <c r="J985" i="25"/>
  <c r="D247" i="27"/>
  <c r="D389" i="29"/>
  <c r="D311" i="30"/>
  <c r="K815" i="25"/>
  <c r="C599" i="29"/>
  <c r="C481" i="30"/>
  <c r="C612" i="31"/>
  <c r="J1243" i="25"/>
  <c r="C396" i="30"/>
  <c r="C517" i="31"/>
  <c r="J1046" i="25"/>
  <c r="D439" i="31"/>
  <c r="K870" i="25"/>
  <c r="C496" i="29"/>
  <c r="C520" i="31"/>
  <c r="J1049" i="25"/>
  <c r="C516" i="30"/>
  <c r="C643" i="31"/>
  <c r="J1329" i="25"/>
  <c r="C479" i="27"/>
  <c r="C712" i="29"/>
  <c r="C717" i="31"/>
  <c r="J1483" i="25"/>
  <c r="C532" i="29"/>
  <c r="J1122" i="25"/>
  <c r="D311" i="29"/>
  <c r="K642" i="25"/>
  <c r="C155" i="27"/>
  <c r="C195" i="30"/>
  <c r="J524" i="25"/>
  <c r="C172" i="29"/>
  <c r="J362" i="25"/>
  <c r="C72" i="27"/>
  <c r="C116" i="31"/>
  <c r="J212" i="25"/>
  <c r="C580" i="29"/>
  <c r="C598" i="31"/>
  <c r="J1207" i="25"/>
  <c r="D157" i="27"/>
  <c r="D256" i="29"/>
  <c r="D273" i="31"/>
  <c r="K534" i="25"/>
  <c r="C81" i="27"/>
  <c r="C101" i="30"/>
  <c r="J242" i="25"/>
  <c r="C20" i="29"/>
  <c r="C17" i="30"/>
  <c r="J27" i="25"/>
  <c r="D603" i="29"/>
  <c r="D486" i="30"/>
  <c r="K1252" i="25"/>
  <c r="C258" i="27"/>
  <c r="C410" i="29"/>
  <c r="C328" i="30"/>
  <c r="C430" i="31"/>
  <c r="J857" i="25"/>
  <c r="C342" i="29"/>
  <c r="C359" i="31"/>
  <c r="J718" i="25"/>
  <c r="C315" i="29"/>
  <c r="C247" i="30"/>
  <c r="C327" i="31"/>
  <c r="J663" i="25"/>
  <c r="C249" i="29"/>
  <c r="C194" i="30"/>
  <c r="C266" i="31"/>
  <c r="J521" i="25"/>
  <c r="C523" i="29"/>
  <c r="C547" i="31"/>
  <c r="J1101" i="25"/>
  <c r="C239" i="27"/>
  <c r="C378" i="29"/>
  <c r="C304" i="30"/>
  <c r="C399" i="31"/>
  <c r="J795" i="25"/>
  <c r="C380" i="31"/>
  <c r="J754" i="25"/>
  <c r="D214" i="27"/>
  <c r="D348" i="29"/>
  <c r="D368" i="31"/>
  <c r="K732" i="25"/>
  <c r="D113" i="31"/>
  <c r="K207" i="25"/>
  <c r="C422" i="27"/>
  <c r="C624" i="29"/>
  <c r="C632" i="31"/>
  <c r="J1301" i="25"/>
  <c r="C303" i="30"/>
  <c r="C398" i="31"/>
  <c r="J794" i="25"/>
  <c r="C206" i="27"/>
  <c r="C335" i="29"/>
  <c r="C265" i="30"/>
  <c r="C351" i="31"/>
  <c r="J705" i="25"/>
  <c r="C170" i="27"/>
  <c r="C280" i="29"/>
  <c r="C217" i="30"/>
  <c r="C293" i="31"/>
  <c r="J576" i="25"/>
  <c r="D149" i="29"/>
  <c r="D125" i="30"/>
  <c r="K317" i="25"/>
  <c r="C380" i="29"/>
  <c r="C400" i="31"/>
  <c r="J797" i="25"/>
  <c r="C589" i="29"/>
  <c r="C474" i="30"/>
  <c r="J1223" i="25"/>
  <c r="C443" i="27"/>
  <c r="C661" i="31"/>
  <c r="J1374" i="25"/>
  <c r="C381" i="27"/>
  <c r="C571" i="29"/>
  <c r="C459" i="30"/>
  <c r="C589" i="31"/>
  <c r="J1192" i="25"/>
  <c r="C318" i="27"/>
  <c r="C478" i="29"/>
  <c r="C384" i="30"/>
  <c r="C506" i="31"/>
  <c r="J1007" i="25"/>
  <c r="C293" i="27"/>
  <c r="C468" i="31"/>
  <c r="J936" i="25"/>
  <c r="C321" i="27"/>
  <c r="C481" i="29"/>
  <c r="C386" i="30"/>
  <c r="C508" i="31"/>
  <c r="J1024" i="25"/>
  <c r="C414" i="27"/>
  <c r="C617" i="29"/>
  <c r="C495" i="30"/>
  <c r="C625" i="31"/>
  <c r="J1284" i="25"/>
  <c r="C385" i="29"/>
  <c r="C407" i="31"/>
  <c r="J808" i="25"/>
  <c r="C529" i="30"/>
  <c r="J1356" i="25"/>
  <c r="C219" i="27"/>
  <c r="C355" i="29"/>
  <c r="C373" i="31"/>
  <c r="J745" i="25"/>
  <c r="C339" i="27"/>
  <c r="C511" i="29"/>
  <c r="J1077" i="25"/>
  <c r="C729" i="29"/>
  <c r="C593" i="30"/>
  <c r="J1515" i="25"/>
  <c r="J1922" i="25"/>
  <c r="C743" i="29"/>
  <c r="C602" i="30"/>
  <c r="C740" i="31"/>
  <c r="J1537" i="25"/>
  <c r="C498" i="27"/>
  <c r="C746" i="29"/>
  <c r="C604" i="30"/>
  <c r="C743" i="31"/>
  <c r="J1543" i="25"/>
  <c r="C470" i="27"/>
  <c r="C693" i="29"/>
  <c r="C701" i="31"/>
  <c r="J1448" i="25"/>
  <c r="C672" i="29"/>
  <c r="C549" i="30"/>
  <c r="J1410" i="25"/>
  <c r="C779" i="31"/>
  <c r="J1623" i="25"/>
  <c r="C409" i="27"/>
  <c r="C490" i="30"/>
  <c r="J1271" i="25"/>
  <c r="C501" i="27"/>
  <c r="C610" i="30"/>
  <c r="C750" i="31"/>
  <c r="J1553" i="25"/>
  <c r="C853" i="29"/>
  <c r="C684" i="30"/>
  <c r="J1761" i="25"/>
  <c r="C464" i="27"/>
  <c r="C560" i="30"/>
  <c r="C694" i="31"/>
  <c r="J1434" i="25"/>
  <c r="C672" i="30"/>
  <c r="C826" i="31"/>
  <c r="J1725" i="25"/>
  <c r="J1944" i="25"/>
  <c r="C851" i="29"/>
  <c r="C681" i="30"/>
  <c r="J1756" i="25"/>
  <c r="J1966" i="25"/>
  <c r="C860" i="29"/>
  <c r="C689" i="30"/>
  <c r="J1770" i="25"/>
  <c r="J1980" i="25"/>
  <c r="C349" i="27"/>
  <c r="C527" i="29"/>
  <c r="C552" i="31"/>
  <c r="J1111" i="25"/>
  <c r="C278" i="29"/>
  <c r="C214" i="30"/>
  <c r="C291" i="31"/>
  <c r="J571" i="25"/>
  <c r="C240" i="29"/>
  <c r="C187" i="30"/>
  <c r="J501" i="25"/>
  <c r="D519" i="30"/>
  <c r="K1336" i="25"/>
  <c r="D460" i="31"/>
  <c r="K912" i="25"/>
  <c r="C252" i="27"/>
  <c r="C396" i="29"/>
  <c r="C319" i="30"/>
  <c r="J831" i="25"/>
  <c r="C181" i="27"/>
  <c r="C304" i="29"/>
  <c r="C311" i="31"/>
  <c r="J626" i="25"/>
  <c r="D265" i="31"/>
  <c r="K520" i="25"/>
  <c r="D113" i="27"/>
  <c r="D178" i="29"/>
  <c r="D146" i="30"/>
  <c r="D198" i="31"/>
  <c r="K376" i="25"/>
  <c r="D46" i="30"/>
  <c r="K89" i="25"/>
  <c r="D191" i="31"/>
  <c r="K356" i="25"/>
  <c r="C424" i="30"/>
  <c r="J1123" i="25"/>
  <c r="C377" i="29"/>
  <c r="C302" i="30"/>
  <c r="J790" i="25"/>
  <c r="D78" i="27"/>
  <c r="D94" i="30"/>
  <c r="D126" i="31"/>
  <c r="K229" i="25"/>
  <c r="D23" i="27"/>
  <c r="D32" i="29"/>
  <c r="D34" i="31"/>
  <c r="K59" i="25"/>
  <c r="C546" i="30"/>
  <c r="J1399" i="25"/>
  <c r="C255" i="27"/>
  <c r="C406" i="29"/>
  <c r="C427" i="31"/>
  <c r="J849" i="25"/>
  <c r="C169" i="27"/>
  <c r="C277" i="29"/>
  <c r="C213" i="30"/>
  <c r="C290" i="31"/>
  <c r="J570" i="25"/>
  <c r="C123" i="27"/>
  <c r="C193" i="29"/>
  <c r="C211" i="31"/>
  <c r="J405" i="25"/>
  <c r="C106" i="30"/>
  <c r="C141" i="31"/>
  <c r="J258" i="25"/>
  <c r="C41" i="29"/>
  <c r="C45" i="31"/>
  <c r="J79" i="25"/>
  <c r="C446" i="29"/>
  <c r="J935" i="25"/>
  <c r="C199" i="27"/>
  <c r="C328" i="29"/>
  <c r="C258" i="30"/>
  <c r="C343" i="31"/>
  <c r="J691" i="25"/>
  <c r="C267" i="29"/>
  <c r="C206" i="30"/>
  <c r="C282" i="31"/>
  <c r="J550" i="25"/>
  <c r="C140" i="27"/>
  <c r="C229" i="29"/>
  <c r="C179" i="30"/>
  <c r="C248" i="31"/>
  <c r="J480" i="25"/>
  <c r="C125" i="27"/>
  <c r="C195" i="29"/>
  <c r="C156" i="30"/>
  <c r="C214" i="31"/>
  <c r="J411" i="25"/>
  <c r="C285" i="27"/>
  <c r="C437" i="29"/>
  <c r="C352" i="30"/>
  <c r="C462" i="31"/>
  <c r="J915" i="25"/>
  <c r="C235" i="29"/>
  <c r="J492" i="25"/>
  <c r="C200" i="29"/>
  <c r="C158" i="30"/>
  <c r="J418" i="25"/>
  <c r="C138" i="30"/>
  <c r="C188" i="31"/>
  <c r="J352" i="25"/>
  <c r="C128" i="29"/>
  <c r="C143" i="31"/>
  <c r="J262" i="25"/>
  <c r="J1959" i="25"/>
  <c r="C586" i="27"/>
  <c r="J1854" i="25"/>
  <c r="D546" i="30"/>
  <c r="K1399" i="25"/>
  <c r="C457" i="27"/>
  <c r="C675" i="29"/>
  <c r="C683" i="31"/>
  <c r="J1413" i="25"/>
  <c r="C335" i="27"/>
  <c r="C505" i="29"/>
  <c r="C403" i="30"/>
  <c r="J1066" i="25"/>
  <c r="C76" i="27"/>
  <c r="C90" i="30"/>
  <c r="C121" i="31"/>
  <c r="J221" i="25"/>
  <c r="C448" i="27"/>
  <c r="C661" i="29"/>
  <c r="C539" i="30"/>
  <c r="C669" i="31"/>
  <c r="J1385" i="25"/>
  <c r="C163" i="29"/>
  <c r="C134" i="30"/>
  <c r="C183" i="31"/>
  <c r="J342" i="25"/>
  <c r="C507" i="29"/>
  <c r="C405" i="30"/>
  <c r="C530" i="31"/>
  <c r="J1069" i="25"/>
  <c r="C276" i="30"/>
  <c r="J738" i="25"/>
  <c r="C460" i="27"/>
  <c r="C682" i="29"/>
  <c r="C556" i="30"/>
  <c r="C690" i="31"/>
  <c r="J1430" i="25"/>
  <c r="J1928" i="25"/>
  <c r="C122" i="27"/>
  <c r="C192" i="29"/>
  <c r="C155" i="30"/>
  <c r="C209" i="31"/>
  <c r="J403" i="25"/>
  <c r="C292" i="29"/>
  <c r="C225" i="30"/>
  <c r="C300" i="31"/>
  <c r="J601" i="25"/>
  <c r="C594" i="29"/>
  <c r="C610" i="31"/>
  <c r="J1235" i="25"/>
  <c r="D446" i="29"/>
  <c r="K935" i="25"/>
  <c r="D393" i="31"/>
  <c r="K782" i="25"/>
  <c r="D202" i="27"/>
  <c r="D331" i="29"/>
  <c r="D261" i="30"/>
  <c r="K697" i="25"/>
  <c r="C303" i="29"/>
  <c r="C234" i="30"/>
  <c r="C310" i="31"/>
  <c r="J625" i="25"/>
  <c r="D267" i="29"/>
  <c r="D206" i="30"/>
  <c r="D282" i="31"/>
  <c r="K550" i="25"/>
  <c r="D140" i="27"/>
  <c r="D229" i="29"/>
  <c r="D179" i="30"/>
  <c r="D248" i="31"/>
  <c r="K480" i="25"/>
  <c r="D125" i="27"/>
  <c r="D195" i="29"/>
  <c r="D156" i="30"/>
  <c r="D214" i="31"/>
  <c r="K411" i="25"/>
  <c r="C89" i="27"/>
  <c r="C111" i="30"/>
  <c r="C149" i="31"/>
  <c r="J283" i="25"/>
  <c r="C847" i="29"/>
  <c r="C678" i="30"/>
  <c r="J1740" i="25"/>
  <c r="J1832" i="25"/>
  <c r="C554" i="27"/>
  <c r="C825" i="29"/>
  <c r="C666" i="30"/>
  <c r="C817" i="31"/>
  <c r="J1703" i="25"/>
  <c r="C427" i="27"/>
  <c r="C629" i="29"/>
  <c r="C507" i="30"/>
  <c r="C637" i="31"/>
  <c r="J1312" i="25"/>
  <c r="C558" i="27"/>
  <c r="C832" i="29"/>
  <c r="J1713" i="25"/>
  <c r="D481" i="27"/>
  <c r="D583" i="30"/>
  <c r="D721" i="31"/>
  <c r="K1489" i="25"/>
  <c r="K1927" i="25"/>
  <c r="D642" i="29"/>
  <c r="D520" i="30"/>
  <c r="D648" i="31"/>
  <c r="K1339" i="25"/>
  <c r="C481" i="27"/>
  <c r="C583" i="30"/>
  <c r="C721" i="31"/>
  <c r="J1489" i="25"/>
  <c r="J2014" i="25"/>
  <c r="C682" i="30"/>
  <c r="C838" i="31"/>
  <c r="J1759" i="25"/>
  <c r="C819" i="31"/>
  <c r="J1705" i="25"/>
  <c r="J1829" i="25"/>
  <c r="C620" i="30"/>
  <c r="C762" i="31"/>
  <c r="J1580" i="25"/>
  <c r="K1907" i="25"/>
  <c r="C578" i="27"/>
  <c r="C703" i="30"/>
  <c r="J1808" i="25"/>
  <c r="D764" i="29"/>
  <c r="D622" i="30"/>
  <c r="D763" i="31"/>
  <c r="K1584" i="25"/>
  <c r="J1907" i="25"/>
  <c r="C488" i="27"/>
  <c r="C727" i="29"/>
  <c r="C591" i="30"/>
  <c r="C731" i="31"/>
  <c r="J1510" i="25"/>
  <c r="J1838" i="25"/>
  <c r="C556" i="27"/>
  <c r="C828" i="29"/>
  <c r="C668" i="30"/>
  <c r="J1707" i="25"/>
  <c r="J1927" i="25"/>
  <c r="J1957" i="25"/>
  <c r="C698" i="29"/>
  <c r="C572" i="30"/>
  <c r="C708" i="31"/>
  <c r="J1461" i="25"/>
  <c r="D547" i="27"/>
  <c r="D817" i="29"/>
  <c r="D809" i="31"/>
  <c r="K1689" i="25"/>
  <c r="J1969" i="25"/>
  <c r="C849" i="29"/>
  <c r="C679" i="30"/>
  <c r="C835" i="31"/>
  <c r="J1742" i="25"/>
  <c r="C759" i="29"/>
  <c r="C759" i="31"/>
  <c r="J1572" i="25"/>
  <c r="D414" i="27"/>
  <c r="D495" i="30"/>
  <c r="D625" i="31"/>
  <c r="D617" i="29"/>
  <c r="K1284" i="25"/>
  <c r="C544" i="27"/>
  <c r="C814" i="29"/>
  <c r="C656" i="30"/>
  <c r="C805" i="31"/>
  <c r="J1678" i="25"/>
  <c r="C717" i="29"/>
  <c r="C723" i="31"/>
  <c r="J1494" i="25"/>
  <c r="J1987" i="25"/>
  <c r="C830" i="29"/>
  <c r="C822" i="31"/>
  <c r="J1711" i="25"/>
  <c r="C552" i="27"/>
  <c r="C822" i="29"/>
  <c r="C664" i="30"/>
  <c r="C814" i="31"/>
  <c r="J1698" i="25"/>
  <c r="D748" i="29"/>
  <c r="D746" i="31"/>
  <c r="K1546" i="25"/>
  <c r="C655" i="29"/>
  <c r="C445" i="27"/>
  <c r="C663" i="31"/>
  <c r="J1377" i="25"/>
  <c r="C401" i="27"/>
  <c r="C600" i="29"/>
  <c r="C482" i="30"/>
  <c r="J1244" i="25"/>
  <c r="C325" i="27"/>
  <c r="C489" i="29"/>
  <c r="C391" i="30"/>
  <c r="J1035" i="25"/>
  <c r="D508" i="30"/>
  <c r="K1313" i="25"/>
  <c r="D334" i="27"/>
  <c r="D504" i="29"/>
  <c r="D401" i="30"/>
  <c r="D527" i="31"/>
  <c r="K1062" i="25"/>
  <c r="C654" i="29"/>
  <c r="C534" i="30"/>
  <c r="J1376" i="25"/>
  <c r="C396" i="27"/>
  <c r="C588" i="29"/>
  <c r="J1222" i="25"/>
  <c r="C466" i="27"/>
  <c r="C687" i="29"/>
  <c r="C561" i="30"/>
  <c r="J1438" i="25"/>
  <c r="C647" i="29"/>
  <c r="C526" i="30"/>
  <c r="C653" i="31"/>
  <c r="J1349" i="25"/>
  <c r="D307" i="30"/>
  <c r="D404" i="31"/>
  <c r="K803" i="25"/>
  <c r="C477" i="30"/>
  <c r="C608" i="31"/>
  <c r="J1231" i="25"/>
  <c r="C257" i="27"/>
  <c r="C327" i="30"/>
  <c r="J853" i="25"/>
  <c r="D441" i="27"/>
  <c r="D531" i="30"/>
  <c r="D658" i="31"/>
  <c r="K1360" i="25"/>
  <c r="D326" i="27"/>
  <c r="D490" i="29"/>
  <c r="D392" i="30"/>
  <c r="D514" i="31"/>
  <c r="K1038" i="25"/>
  <c r="C404" i="29"/>
  <c r="C425" i="31"/>
  <c r="J845" i="25"/>
  <c r="D340" i="27"/>
  <c r="D512" i="29"/>
  <c r="D408" i="30"/>
  <c r="K1080" i="25"/>
  <c r="C263" i="27"/>
  <c r="C415" i="29"/>
  <c r="C334" i="30"/>
  <c r="C436" i="31"/>
  <c r="J865" i="25"/>
  <c r="C311" i="29"/>
  <c r="J642" i="25"/>
  <c r="D151" i="27"/>
  <c r="D244" i="29"/>
  <c r="D191" i="30"/>
  <c r="K509" i="25"/>
  <c r="C165" i="29"/>
  <c r="J347" i="25"/>
  <c r="C69" i="27"/>
  <c r="C106" i="29"/>
  <c r="C85" i="30"/>
  <c r="C111" i="31"/>
  <c r="J205" i="25"/>
  <c r="C157" i="27"/>
  <c r="C256" i="29"/>
  <c r="C273" i="31"/>
  <c r="J534" i="25"/>
  <c r="D186" i="29"/>
  <c r="D152" i="30"/>
  <c r="D204" i="31"/>
  <c r="K390" i="25"/>
  <c r="C144" i="29"/>
  <c r="C119" i="30"/>
  <c r="C162" i="31"/>
  <c r="J305" i="25"/>
  <c r="C13" i="27"/>
  <c r="C18" i="31"/>
  <c r="J25" i="25"/>
  <c r="C603" i="29"/>
  <c r="C486" i="30"/>
  <c r="J1252" i="25"/>
  <c r="C204" i="27"/>
  <c r="C348" i="31"/>
  <c r="J702" i="25"/>
  <c r="C184" i="30"/>
  <c r="C256" i="31"/>
  <c r="J494" i="25"/>
  <c r="C390" i="27"/>
  <c r="J1213" i="25"/>
  <c r="C487" i="29"/>
  <c r="C512" i="31"/>
  <c r="J1033" i="25"/>
  <c r="C232" i="27"/>
  <c r="C371" i="29"/>
  <c r="C296" i="30"/>
  <c r="C391" i="31"/>
  <c r="J780" i="25"/>
  <c r="C214" i="27"/>
  <c r="C348" i="29"/>
  <c r="C368" i="31"/>
  <c r="J732" i="25"/>
  <c r="D68" i="27"/>
  <c r="D103" i="29"/>
  <c r="D108" i="31"/>
  <c r="K200" i="25"/>
  <c r="C167" i="27"/>
  <c r="C275" i="29"/>
  <c r="C289" i="31"/>
  <c r="J566" i="25"/>
  <c r="C95" i="27"/>
  <c r="C164" i="31"/>
  <c r="J307" i="25"/>
  <c r="C244" i="27"/>
  <c r="C308" i="30"/>
  <c r="C405" i="31"/>
  <c r="J804" i="25"/>
  <c r="C597" i="29"/>
  <c r="J1241" i="25"/>
  <c r="C458" i="27"/>
  <c r="C676" i="29"/>
  <c r="C551" i="30"/>
  <c r="C684" i="31"/>
  <c r="J1416" i="25"/>
  <c r="C574" i="29"/>
  <c r="C461" i="30"/>
  <c r="J1196" i="25"/>
  <c r="C409" i="30"/>
  <c r="C536" i="31"/>
  <c r="J1081" i="25"/>
  <c r="C302" i="27"/>
  <c r="C481" i="31"/>
  <c r="J962" i="25"/>
  <c r="C503" i="29"/>
  <c r="C400" i="30"/>
  <c r="J1061" i="25"/>
  <c r="C417" i="27"/>
  <c r="C620" i="29"/>
  <c r="J1291" i="25"/>
  <c r="C248" i="27"/>
  <c r="C391" i="29"/>
  <c r="C313" i="30"/>
  <c r="C410" i="31"/>
  <c r="J818" i="25"/>
  <c r="C652" i="29"/>
  <c r="C660" i="31"/>
  <c r="J1362" i="25"/>
  <c r="C221" i="27"/>
  <c r="C358" i="29"/>
  <c r="C283" i="30"/>
  <c r="C378" i="31"/>
  <c r="J752" i="25"/>
  <c r="C526" i="29"/>
  <c r="C550" i="31"/>
  <c r="J1109" i="25"/>
  <c r="C742" i="31"/>
  <c r="J1542" i="25"/>
  <c r="J1972" i="25"/>
  <c r="C616" i="30"/>
  <c r="J1571" i="25"/>
  <c r="C483" i="27"/>
  <c r="C720" i="29"/>
  <c r="C585" i="30"/>
  <c r="C726" i="31"/>
  <c r="J1497" i="25"/>
  <c r="C708" i="29"/>
  <c r="C578" i="30"/>
  <c r="C714" i="31"/>
  <c r="J1476" i="25"/>
  <c r="C806" i="29"/>
  <c r="C799" i="31"/>
  <c r="J1663" i="25"/>
  <c r="C426" i="27"/>
  <c r="C635" i="31"/>
  <c r="J1307" i="25"/>
  <c r="C511" i="27"/>
  <c r="C767" i="29"/>
  <c r="C624" i="30"/>
  <c r="C764" i="31"/>
  <c r="J1587" i="25"/>
  <c r="C706" i="30"/>
  <c r="J1812" i="25"/>
  <c r="C569" i="30"/>
  <c r="J1454" i="25"/>
  <c r="C568" i="27"/>
  <c r="C848" i="29"/>
  <c r="C834" i="31"/>
  <c r="J1741" i="25"/>
  <c r="J1962" i="25"/>
  <c r="C572" i="27"/>
  <c r="C862" i="29"/>
  <c r="C691" i="30"/>
  <c r="C845" i="31"/>
  <c r="J1774" i="25"/>
  <c r="J1985" i="25"/>
  <c r="C697" i="30"/>
  <c r="C853" i="31"/>
  <c r="J1789" i="25"/>
  <c r="J1999" i="25"/>
  <c r="C139" i="27"/>
  <c r="C227" i="29"/>
  <c r="C247" i="31"/>
  <c r="J478" i="25"/>
  <c r="C519" i="30"/>
  <c r="J1336" i="25"/>
  <c r="C460" i="31"/>
  <c r="J912" i="25"/>
  <c r="D316" i="30"/>
  <c r="D414" i="31"/>
  <c r="K825" i="25"/>
  <c r="D379" i="31"/>
  <c r="K753" i="25"/>
  <c r="C174" i="27"/>
  <c r="C290" i="29"/>
  <c r="C299" i="31"/>
  <c r="J599" i="25"/>
  <c r="D160" i="29"/>
  <c r="D129" i="30"/>
  <c r="D177" i="31"/>
  <c r="K334" i="25"/>
  <c r="D41" i="31"/>
  <c r="K73" i="25"/>
  <c r="C279" i="27"/>
  <c r="C433" i="29"/>
  <c r="J905" i="25"/>
  <c r="C208" i="27"/>
  <c r="C336" i="29"/>
  <c r="C354" i="31"/>
  <c r="J710" i="25"/>
  <c r="C191" i="31"/>
  <c r="J356" i="25"/>
  <c r="C451" i="27"/>
  <c r="C665" i="29"/>
  <c r="C543" i="30"/>
  <c r="J1395" i="25"/>
  <c r="C213" i="27"/>
  <c r="C347" i="29"/>
  <c r="C366" i="31"/>
  <c r="J730" i="25"/>
  <c r="C127" i="27"/>
  <c r="C198" i="29"/>
  <c r="C157" i="30"/>
  <c r="C216" i="31"/>
  <c r="J416" i="25"/>
  <c r="D77" i="27"/>
  <c r="D112" i="29"/>
  <c r="D122" i="31"/>
  <c r="K222" i="25"/>
  <c r="D23" i="29"/>
  <c r="D23" i="31"/>
  <c r="K40" i="25"/>
  <c r="C343" i="27"/>
  <c r="C517" i="29"/>
  <c r="C412" i="30"/>
  <c r="C542" i="31"/>
  <c r="J1089" i="25"/>
  <c r="C273" i="29"/>
  <c r="C287" i="31"/>
  <c r="J564" i="25"/>
  <c r="C121" i="27"/>
  <c r="C191" i="29"/>
  <c r="C208" i="31"/>
  <c r="J402" i="25"/>
  <c r="D82" i="27"/>
  <c r="D132" i="31"/>
  <c r="K243" i="25"/>
  <c r="C34" i="29"/>
  <c r="C32" i="30"/>
  <c r="J61" i="25"/>
  <c r="C196" i="27"/>
  <c r="C324" i="29"/>
  <c r="C255" i="30"/>
  <c r="C336" i="31"/>
  <c r="J682" i="25"/>
  <c r="C156" i="27"/>
  <c r="C251" i="29"/>
  <c r="C268" i="31"/>
  <c r="J527" i="25"/>
  <c r="C132" i="27"/>
  <c r="C218" i="29"/>
  <c r="C170" i="30"/>
  <c r="C236" i="31"/>
  <c r="J454" i="25"/>
  <c r="C181" i="29"/>
  <c r="C148" i="30"/>
  <c r="J383" i="25"/>
  <c r="C24" i="27"/>
  <c r="C33" i="30"/>
  <c r="C36" i="31"/>
  <c r="J65" i="25"/>
  <c r="D435" i="29"/>
  <c r="D459" i="31"/>
  <c r="K908" i="25"/>
  <c r="C200" i="30"/>
  <c r="J537" i="25"/>
  <c r="C144" i="27"/>
  <c r="C233" i="29"/>
  <c r="C181" i="30"/>
  <c r="C252" i="31"/>
  <c r="J487" i="25"/>
  <c r="C125" i="29"/>
  <c r="C138" i="31"/>
  <c r="J254" i="25"/>
  <c r="J1941" i="25"/>
  <c r="D561" i="27"/>
  <c r="D827" i="31"/>
  <c r="K1726" i="25"/>
  <c r="J2000" i="25"/>
  <c r="C711" i="29"/>
  <c r="C580" i="30"/>
  <c r="C715" i="31"/>
  <c r="J1481" i="25"/>
  <c r="C305" i="27"/>
  <c r="C460" i="29"/>
  <c r="C373" i="30"/>
  <c r="C485" i="31"/>
  <c r="J970" i="25"/>
  <c r="D516" i="30"/>
  <c r="D643" i="31"/>
  <c r="K1329" i="25"/>
  <c r="D719" i="29"/>
  <c r="D725" i="31"/>
  <c r="K1496" i="25"/>
  <c r="C239" i="29"/>
  <c r="C259" i="31"/>
  <c r="J499" i="25"/>
  <c r="C243" i="27"/>
  <c r="C383" i="29"/>
  <c r="C403" i="31"/>
  <c r="J802" i="25"/>
  <c r="C368" i="27"/>
  <c r="C554" i="29"/>
  <c r="J1164" i="25"/>
  <c r="C432" i="27"/>
  <c r="C645" i="31"/>
  <c r="J1333" i="25"/>
  <c r="J1990" i="25"/>
  <c r="C562" i="27"/>
  <c r="C674" i="30"/>
  <c r="C841" i="29"/>
  <c r="C828" i="31"/>
  <c r="J1731" i="25"/>
  <c r="C216" i="30"/>
  <c r="J573" i="25"/>
  <c r="C149" i="27"/>
  <c r="C260" i="31"/>
  <c r="J500" i="25"/>
  <c r="K1801" i="25"/>
  <c r="J2011" i="25"/>
  <c r="C709" i="29"/>
  <c r="C579" i="30"/>
  <c r="J1479" i="25"/>
  <c r="J1900" i="25"/>
  <c r="D650" i="30"/>
  <c r="K1657" i="25"/>
  <c r="C764" i="29"/>
  <c r="C622" i="30"/>
  <c r="C763" i="31"/>
  <c r="J1584" i="25"/>
  <c r="J1931" i="25"/>
  <c r="C689" i="29"/>
  <c r="C563" i="30"/>
  <c r="C696" i="31"/>
  <c r="J1441" i="25"/>
  <c r="C547" i="27"/>
  <c r="C817" i="29"/>
  <c r="C809" i="31"/>
  <c r="J1689" i="25"/>
  <c r="J1963" i="25"/>
  <c r="C662" i="30"/>
  <c r="J1693" i="25"/>
  <c r="D479" i="27"/>
  <c r="D712" i="29"/>
  <c r="D717" i="31"/>
  <c r="K1483" i="25"/>
  <c r="J1923" i="25"/>
  <c r="C505" i="27"/>
  <c r="C756" i="29"/>
  <c r="C614" i="30"/>
  <c r="C756" i="31"/>
  <c r="J1566" i="25"/>
  <c r="C748" i="29"/>
  <c r="C746" i="31"/>
  <c r="J1546" i="25"/>
  <c r="C475" i="30"/>
  <c r="C606" i="31"/>
  <c r="J1228" i="25"/>
  <c r="D280" i="27"/>
  <c r="D350" i="30"/>
  <c r="D457" i="31"/>
  <c r="K906" i="25"/>
  <c r="C508" i="30"/>
  <c r="J1313" i="25"/>
  <c r="C334" i="27"/>
  <c r="C504" i="29"/>
  <c r="C401" i="30"/>
  <c r="C527" i="31"/>
  <c r="J1062" i="25"/>
  <c r="C522" i="30"/>
  <c r="J1343" i="25"/>
  <c r="C482" i="29"/>
  <c r="C387" i="30"/>
  <c r="C509" i="31"/>
  <c r="J1025" i="25"/>
  <c r="C277" i="27"/>
  <c r="C429" i="29"/>
  <c r="C453" i="31"/>
  <c r="J898" i="25"/>
  <c r="D536" i="27"/>
  <c r="D802" i="29"/>
  <c r="D794" i="31"/>
  <c r="K1655" i="25"/>
  <c r="C642" i="29"/>
  <c r="C520" i="30"/>
  <c r="C648" i="31"/>
  <c r="J1339" i="25"/>
  <c r="D240" i="27"/>
  <c r="D379" i="29"/>
  <c r="D305" i="30"/>
  <c r="K796" i="25"/>
  <c r="C605" i="31"/>
  <c r="J1227" i="25"/>
  <c r="D465" i="27"/>
  <c r="D686" i="29"/>
  <c r="D695" i="31"/>
  <c r="K1437" i="25"/>
  <c r="C558" i="29"/>
  <c r="C448" i="30"/>
  <c r="C578" i="31"/>
  <c r="J1172" i="25"/>
  <c r="D327" i="27"/>
  <c r="D491" i="29"/>
  <c r="D393" i="30"/>
  <c r="K1039" i="25"/>
  <c r="D484" i="29"/>
  <c r="D510" i="31"/>
  <c r="K1027" i="25"/>
  <c r="C504" i="27"/>
  <c r="C753" i="29"/>
  <c r="C613" i="30"/>
  <c r="C753" i="31"/>
  <c r="J1560" i="25"/>
  <c r="C518" i="29"/>
  <c r="J1090" i="25"/>
  <c r="C320" i="27"/>
  <c r="C480" i="29"/>
  <c r="C385" i="30"/>
  <c r="J1021" i="25"/>
  <c r="C340" i="27"/>
  <c r="C512" i="29"/>
  <c r="C408" i="30"/>
  <c r="J1080" i="25"/>
  <c r="C240" i="27"/>
  <c r="C379" i="29"/>
  <c r="C305" i="30"/>
  <c r="J796" i="25"/>
  <c r="C300" i="29"/>
  <c r="C231" i="30"/>
  <c r="C307" i="31"/>
  <c r="J615" i="25"/>
  <c r="C150" i="27"/>
  <c r="C241" i="29"/>
  <c r="C188" i="30"/>
  <c r="C261" i="31"/>
  <c r="J502" i="25"/>
  <c r="C161" i="29"/>
  <c r="C130" i="30"/>
  <c r="C178" i="31"/>
  <c r="J335" i="25"/>
  <c r="C67" i="27"/>
  <c r="C106" i="31"/>
  <c r="J198" i="25"/>
  <c r="C401" i="29"/>
  <c r="C323" i="30"/>
  <c r="C423" i="31"/>
  <c r="J839" i="25"/>
  <c r="C185" i="27"/>
  <c r="C308" i="29"/>
  <c r="C240" i="30"/>
  <c r="C318" i="31"/>
  <c r="J636" i="25"/>
  <c r="C281" i="29"/>
  <c r="C218" i="30"/>
  <c r="J577" i="25"/>
  <c r="C186" i="29"/>
  <c r="C152" i="30"/>
  <c r="C204" i="31"/>
  <c r="J390" i="25"/>
  <c r="C12" i="27"/>
  <c r="C18" i="29"/>
  <c r="C15" i="30"/>
  <c r="J23" i="25"/>
  <c r="C200" i="27"/>
  <c r="C330" i="29"/>
  <c r="C259" i="30"/>
  <c r="J695" i="25"/>
  <c r="C223" i="30"/>
  <c r="C297" i="31"/>
  <c r="J594" i="25"/>
  <c r="C230" i="29"/>
  <c r="J482" i="25"/>
  <c r="C471" i="29"/>
  <c r="C381" i="30"/>
  <c r="C500" i="31"/>
  <c r="J997" i="25"/>
  <c r="C440" i="29"/>
  <c r="C464" i="31"/>
  <c r="J920" i="25"/>
  <c r="D138" i="27"/>
  <c r="D226" i="29"/>
  <c r="D246" i="31"/>
  <c r="K474" i="25"/>
  <c r="D96" i="29"/>
  <c r="D76" i="30"/>
  <c r="K181" i="25"/>
  <c r="C288" i="27"/>
  <c r="C355" i="30"/>
  <c r="C441" i="29"/>
  <c r="J926" i="25"/>
  <c r="C403" i="29"/>
  <c r="C325" i="30"/>
  <c r="C424" i="31"/>
  <c r="J844" i="25"/>
  <c r="D153" i="27"/>
  <c r="D247" i="29"/>
  <c r="D264" i="31"/>
  <c r="K516" i="25"/>
  <c r="D133" i="29"/>
  <c r="D148" i="31"/>
  <c r="K282" i="25"/>
  <c r="C312" i="30"/>
  <c r="J816" i="25"/>
  <c r="C606" i="29"/>
  <c r="C617" i="31"/>
  <c r="J1258" i="25"/>
  <c r="C606" i="30"/>
  <c r="C745" i="31"/>
  <c r="J1545" i="25"/>
  <c r="C437" i="27"/>
  <c r="C646" i="29"/>
  <c r="C524" i="30"/>
  <c r="J1347" i="25"/>
  <c r="C355" i="27"/>
  <c r="C535" i="29"/>
  <c r="C560" i="31"/>
  <c r="J1130" i="25"/>
  <c r="C515" i="29"/>
  <c r="C411" i="30"/>
  <c r="C540" i="31"/>
  <c r="J1087" i="25"/>
  <c r="C344" i="27"/>
  <c r="C519" i="29"/>
  <c r="C543" i="31"/>
  <c r="J1091" i="25"/>
  <c r="C245" i="30"/>
  <c r="C326" i="31"/>
  <c r="J649" i="25"/>
  <c r="C400" i="29"/>
  <c r="C322" i="30"/>
  <c r="C422" i="31"/>
  <c r="J838" i="25"/>
  <c r="C474" i="27"/>
  <c r="C699" i="29"/>
  <c r="J1462" i="25"/>
  <c r="C315" i="30"/>
  <c r="C412" i="31"/>
  <c r="J823" i="25"/>
  <c r="C372" i="27"/>
  <c r="C559" i="29"/>
  <c r="C579" i="31"/>
  <c r="J1173" i="25"/>
  <c r="C500" i="27"/>
  <c r="C749" i="29"/>
  <c r="C609" i="30"/>
  <c r="C749" i="31"/>
  <c r="J1551" i="25"/>
  <c r="C631" i="29"/>
  <c r="C510" i="30"/>
  <c r="J1319" i="25"/>
  <c r="C518" i="27"/>
  <c r="C631" i="30"/>
  <c r="C771" i="31"/>
  <c r="J1607" i="25"/>
  <c r="C522" i="27"/>
  <c r="C779" i="29"/>
  <c r="C634" i="30"/>
  <c r="C774" i="31"/>
  <c r="J1613" i="25"/>
  <c r="C733" i="29"/>
  <c r="J1521" i="25"/>
  <c r="C742" i="29"/>
  <c r="C600" i="30"/>
  <c r="J1535" i="25"/>
  <c r="C824" i="29"/>
  <c r="C665" i="30"/>
  <c r="C816" i="31"/>
  <c r="J1700" i="25"/>
  <c r="C630" i="29"/>
  <c r="C509" i="30"/>
  <c r="C638" i="31"/>
  <c r="J1314" i="25"/>
  <c r="C528" i="27"/>
  <c r="C789" i="29"/>
  <c r="C782" i="31"/>
  <c r="J1629" i="25"/>
  <c r="J1866" i="25"/>
  <c r="C484" i="27"/>
  <c r="C721" i="29"/>
  <c r="J1502" i="25"/>
  <c r="C858" i="29"/>
  <c r="C687" i="30"/>
  <c r="J1768" i="25"/>
  <c r="J1978" i="25"/>
  <c r="C855" i="31"/>
  <c r="J1791" i="25"/>
  <c r="J2001" i="25"/>
  <c r="C702" i="30"/>
  <c r="J1805" i="25"/>
  <c r="J2015" i="25"/>
  <c r="C272" i="27"/>
  <c r="C449" i="31"/>
  <c r="J886" i="25"/>
  <c r="C235" i="27"/>
  <c r="C374" i="29"/>
  <c r="C299" i="30"/>
  <c r="C395" i="31"/>
  <c r="J786" i="25"/>
  <c r="C135" i="27"/>
  <c r="C223" i="29"/>
  <c r="C174" i="30"/>
  <c r="C241" i="31"/>
  <c r="J466" i="25"/>
  <c r="C462" i="30"/>
  <c r="C593" i="31"/>
  <c r="J1199" i="25"/>
  <c r="C455" i="31"/>
  <c r="J900" i="25"/>
  <c r="C316" i="30"/>
  <c r="C414" i="31"/>
  <c r="J825" i="25"/>
  <c r="C379" i="31"/>
  <c r="J753" i="25"/>
  <c r="C172" i="27"/>
  <c r="C287" i="29"/>
  <c r="C222" i="30"/>
  <c r="C296" i="31"/>
  <c r="J593" i="25"/>
  <c r="C157" i="29"/>
  <c r="C174" i="31"/>
  <c r="J331" i="25"/>
  <c r="D30" i="29"/>
  <c r="D30" i="30"/>
  <c r="K55" i="25"/>
  <c r="C644" i="29"/>
  <c r="C521" i="30"/>
  <c r="C651" i="31"/>
  <c r="J1342" i="25"/>
  <c r="C337" i="27"/>
  <c r="C534" i="31"/>
  <c r="J1075" i="25"/>
  <c r="C298" i="27"/>
  <c r="C452" i="29"/>
  <c r="C365" i="30"/>
  <c r="C473" i="31"/>
  <c r="J948" i="25"/>
  <c r="C418" i="29"/>
  <c r="C338" i="30"/>
  <c r="C441" i="31"/>
  <c r="J873" i="25"/>
  <c r="D334" i="29"/>
  <c r="D350" i="31"/>
  <c r="K704" i="25"/>
  <c r="C126" i="30"/>
  <c r="C171" i="31"/>
  <c r="J324" i="25"/>
  <c r="D117" i="27"/>
  <c r="D187" i="29"/>
  <c r="D153" i="30"/>
  <c r="D205" i="31"/>
  <c r="K391" i="25"/>
  <c r="D73" i="27"/>
  <c r="D110" i="29"/>
  <c r="D88" i="30"/>
  <c r="D117" i="31"/>
  <c r="K213" i="25"/>
  <c r="D19" i="29"/>
  <c r="D19" i="31"/>
  <c r="K26" i="25"/>
  <c r="C264" i="29"/>
  <c r="C279" i="31"/>
  <c r="J545" i="25"/>
  <c r="D181" i="29"/>
  <c r="D148" i="30"/>
  <c r="K383" i="25"/>
  <c r="D118" i="29"/>
  <c r="D98" i="30"/>
  <c r="D129" i="31"/>
  <c r="K236" i="25"/>
  <c r="C22" i="30"/>
  <c r="C25" i="31"/>
  <c r="J44" i="25"/>
  <c r="C248" i="29"/>
  <c r="J517" i="25"/>
  <c r="C231" i="31"/>
  <c r="J446" i="25"/>
  <c r="C145" i="30"/>
  <c r="J375" i="25"/>
  <c r="C18" i="27"/>
  <c r="C26" i="29"/>
  <c r="C24" i="30"/>
  <c r="C27" i="31"/>
  <c r="J46" i="25"/>
  <c r="C435" i="29"/>
  <c r="C459" i="31"/>
  <c r="J908" i="25"/>
  <c r="C353" i="31"/>
  <c r="J709" i="25"/>
  <c r="C60" i="29"/>
  <c r="C62" i="31"/>
  <c r="J117" i="25"/>
  <c r="J1993" i="25"/>
  <c r="D620" i="30"/>
  <c r="D762" i="31"/>
  <c r="K1580" i="25"/>
  <c r="C404" i="27"/>
  <c r="C602" i="29"/>
  <c r="C484" i="30"/>
  <c r="C614" i="31"/>
  <c r="J1250" i="25"/>
  <c r="C253" i="29"/>
  <c r="C196" i="30"/>
  <c r="C270" i="31"/>
  <c r="J529" i="25"/>
  <c r="C27" i="29"/>
  <c r="C26" i="30"/>
  <c r="C29" i="31"/>
  <c r="J48" i="25"/>
  <c r="C476" i="27"/>
  <c r="C575" i="30"/>
  <c r="C704" i="29"/>
  <c r="C711" i="31"/>
  <c r="J1472" i="25"/>
  <c r="C393" i="29"/>
  <c r="C411" i="31"/>
  <c r="J822" i="25"/>
  <c r="C716" i="29"/>
  <c r="C584" i="30"/>
  <c r="C722" i="31"/>
  <c r="J1490" i="25"/>
  <c r="C528" i="30"/>
  <c r="C655" i="31"/>
  <c r="J1354" i="25"/>
  <c r="C836" i="31"/>
  <c r="J1745" i="25"/>
  <c r="C85" i="27"/>
  <c r="C123" i="29"/>
  <c r="C104" i="30"/>
  <c r="C136" i="31"/>
  <c r="J250" i="25"/>
  <c r="D43" i="31"/>
  <c r="K75" i="25"/>
  <c r="C109" i="30"/>
  <c r="J265" i="25"/>
  <c r="J1901" i="25"/>
  <c r="D556" i="27"/>
  <c r="D828" i="29"/>
  <c r="D668" i="30"/>
  <c r="K1707" i="25"/>
  <c r="J1958" i="25"/>
  <c r="J1992" i="25"/>
  <c r="C575" i="27"/>
  <c r="C856" i="31"/>
  <c r="J1795" i="25"/>
  <c r="C551" i="27"/>
  <c r="C821" i="29"/>
  <c r="C663" i="30"/>
  <c r="J1697" i="25"/>
  <c r="C507" i="27"/>
  <c r="C758" i="29"/>
  <c r="C615" i="30"/>
  <c r="C758" i="31"/>
  <c r="J1570" i="25"/>
  <c r="C571" i="30"/>
  <c r="C696" i="29"/>
  <c r="C706" i="31"/>
  <c r="J1459" i="25"/>
  <c r="J1894" i="25"/>
  <c r="J1794" i="25"/>
  <c r="C508" i="27"/>
  <c r="C760" i="29"/>
  <c r="C760" i="31"/>
  <c r="J1573" i="25"/>
  <c r="D689" i="29"/>
  <c r="D563" i="30"/>
  <c r="D696" i="31"/>
  <c r="K1441" i="25"/>
  <c r="K1977" i="25"/>
  <c r="C836" i="29"/>
  <c r="J1720" i="25"/>
  <c r="K1924" i="25"/>
  <c r="J1850" i="25"/>
  <c r="C780" i="29"/>
  <c r="C635" i="30"/>
  <c r="C775" i="31"/>
  <c r="J1614" i="25"/>
  <c r="C553" i="30"/>
  <c r="J1423" i="25"/>
  <c r="D530" i="27"/>
  <c r="D792" i="29"/>
  <c r="D784" i="31"/>
  <c r="K1634" i="25"/>
  <c r="C477" i="27"/>
  <c r="C705" i="29"/>
  <c r="C576" i="30"/>
  <c r="J1473" i="25"/>
  <c r="J1896" i="25"/>
  <c r="C502" i="27"/>
  <c r="C750" i="29"/>
  <c r="C612" i="30"/>
  <c r="J1557" i="25"/>
  <c r="J1889" i="25"/>
  <c r="D389" i="27"/>
  <c r="D583" i="29"/>
  <c r="D468" i="30"/>
  <c r="D600" i="31"/>
  <c r="K1210" i="25"/>
  <c r="D273" i="27"/>
  <c r="D344" i="30"/>
  <c r="D450" i="31"/>
  <c r="K887" i="25"/>
  <c r="D478" i="27"/>
  <c r="D707" i="29"/>
  <c r="D713" i="31"/>
  <c r="K1475" i="25"/>
  <c r="C605" i="29"/>
  <c r="C487" i="30"/>
  <c r="J1257" i="25"/>
  <c r="C316" i="27"/>
  <c r="C476" i="29"/>
  <c r="J1005" i="25"/>
  <c r="C422" i="29"/>
  <c r="C340" i="30"/>
  <c r="C445" i="31"/>
  <c r="J879" i="25"/>
  <c r="C536" i="27"/>
  <c r="C802" i="29"/>
  <c r="C794" i="31"/>
  <c r="J1655" i="25"/>
  <c r="C430" i="27"/>
  <c r="C637" i="29"/>
  <c r="C514" i="30"/>
  <c r="C641" i="31"/>
  <c r="J1327" i="25"/>
  <c r="D220" i="27"/>
  <c r="D356" i="29"/>
  <c r="D280" i="30"/>
  <c r="D375" i="31"/>
  <c r="K747" i="25"/>
  <c r="C366" i="27"/>
  <c r="C552" i="29"/>
  <c r="C443" i="30"/>
  <c r="C573" i="31"/>
  <c r="J1160" i="25"/>
  <c r="C465" i="27"/>
  <c r="C686" i="29"/>
  <c r="C695" i="31"/>
  <c r="J1437" i="25"/>
  <c r="C410" i="27"/>
  <c r="C620" i="31"/>
  <c r="J1272" i="25"/>
  <c r="D525" i="29"/>
  <c r="D418" i="30"/>
  <c r="D549" i="31"/>
  <c r="K1108" i="25"/>
  <c r="D494" i="31"/>
  <c r="K984" i="25"/>
  <c r="C357" i="27"/>
  <c r="C539" i="29"/>
  <c r="C431" i="30"/>
  <c r="C562" i="31"/>
  <c r="J1136" i="25"/>
  <c r="C484" i="29"/>
  <c r="C510" i="31"/>
  <c r="J1027" i="25"/>
  <c r="C713" i="29"/>
  <c r="C718" i="31"/>
  <c r="J1486" i="25"/>
  <c r="C422" i="30"/>
  <c r="J1117" i="25"/>
  <c r="D456" i="29"/>
  <c r="D370" i="30"/>
  <c r="D480" i="31"/>
  <c r="K961" i="25"/>
  <c r="C178" i="27"/>
  <c r="C298" i="29"/>
  <c r="C228" i="30"/>
  <c r="C304" i="31"/>
  <c r="J611" i="25"/>
  <c r="C228" i="29"/>
  <c r="J479" i="25"/>
  <c r="C99" i="27"/>
  <c r="J325" i="25"/>
  <c r="C94" i="29"/>
  <c r="C97" i="31"/>
  <c r="J179" i="25"/>
  <c r="C493" i="27"/>
  <c r="C735" i="29"/>
  <c r="C596" i="30"/>
  <c r="C735" i="31"/>
  <c r="J1523" i="25"/>
  <c r="C330" i="27"/>
  <c r="C494" i="29"/>
  <c r="C518" i="31"/>
  <c r="J1047" i="25"/>
  <c r="D251" i="27"/>
  <c r="D395" i="29"/>
  <c r="D317" i="30"/>
  <c r="D416" i="31"/>
  <c r="K829" i="25"/>
  <c r="C99" i="29"/>
  <c r="C80" i="30"/>
  <c r="C102" i="31"/>
  <c r="J188" i="25"/>
  <c r="C17" i="29"/>
  <c r="C13" i="30"/>
  <c r="C16" i="31"/>
  <c r="J19" i="25"/>
  <c r="C294" i="27"/>
  <c r="C448" i="29"/>
  <c r="C361" i="30"/>
  <c r="J940" i="25"/>
  <c r="C137" i="27"/>
  <c r="C244" i="31"/>
  <c r="J471" i="25"/>
  <c r="C118" i="31"/>
  <c r="J214" i="25"/>
  <c r="C494" i="31"/>
  <c r="J984" i="25"/>
  <c r="C286" i="29"/>
  <c r="C221" i="30"/>
  <c r="J591" i="25"/>
  <c r="D135" i="27"/>
  <c r="D223" i="29"/>
  <c r="D174" i="30"/>
  <c r="D241" i="31"/>
  <c r="K466" i="25"/>
  <c r="D57" i="27"/>
  <c r="D86" i="29"/>
  <c r="D73" i="30"/>
  <c r="D90" i="31"/>
  <c r="K165" i="25"/>
  <c r="C30" i="27"/>
  <c r="C43" i="29"/>
  <c r="C41" i="30"/>
  <c r="C47" i="31"/>
  <c r="J81" i="25"/>
  <c r="D539" i="31"/>
  <c r="K1084" i="25"/>
  <c r="C283" i="27"/>
  <c r="C436" i="29"/>
  <c r="C461" i="31"/>
  <c r="J913" i="25"/>
  <c r="C153" i="27"/>
  <c r="C247" i="29"/>
  <c r="C264" i="31"/>
  <c r="J516" i="25"/>
  <c r="C129" i="29"/>
  <c r="J264" i="25"/>
  <c r="C262" i="27"/>
  <c r="C414" i="29"/>
  <c r="C333" i="30"/>
  <c r="C435" i="31"/>
  <c r="J864" i="25"/>
  <c r="C256" i="27"/>
  <c r="C408" i="29"/>
  <c r="C326" i="30"/>
  <c r="C429" i="31"/>
  <c r="J852" i="25"/>
  <c r="C656" i="29"/>
  <c r="C535" i="30"/>
  <c r="C664" i="31"/>
  <c r="J1378" i="25"/>
  <c r="C397" i="27"/>
  <c r="C590" i="29"/>
  <c r="C604" i="31"/>
  <c r="J1224" i="25"/>
  <c r="C436" i="30"/>
  <c r="C568" i="31"/>
  <c r="J1150" i="25"/>
  <c r="C352" i="27"/>
  <c r="C531" i="29"/>
  <c r="C555" i="31"/>
  <c r="J1118" i="25"/>
  <c r="C194" i="27"/>
  <c r="C322" i="29"/>
  <c r="C253" i="30"/>
  <c r="C335" i="31"/>
  <c r="J677" i="25"/>
  <c r="C287" i="27"/>
  <c r="C439" i="29"/>
  <c r="C354" i="30"/>
  <c r="C463" i="31"/>
  <c r="J919" i="25"/>
  <c r="C166" i="27"/>
  <c r="C274" i="29"/>
  <c r="C211" i="30"/>
  <c r="C288" i="31"/>
  <c r="J565" i="25"/>
  <c r="C585" i="29"/>
  <c r="J1216" i="25"/>
  <c r="C755" i="31"/>
  <c r="J1565" i="25"/>
  <c r="C576" i="27"/>
  <c r="C857" i="31"/>
  <c r="J1796" i="25"/>
  <c r="C834" i="29"/>
  <c r="C670" i="30"/>
  <c r="C824" i="31"/>
  <c r="J1718" i="25"/>
  <c r="C640" i="30"/>
  <c r="J1628" i="25"/>
  <c r="C754" i="29"/>
  <c r="C754" i="31"/>
  <c r="J1563" i="25"/>
  <c r="C607" i="30"/>
  <c r="C747" i="31"/>
  <c r="J1549" i="25"/>
  <c r="C529" i="29"/>
  <c r="C421" i="30"/>
  <c r="J1115" i="25"/>
  <c r="C635" i="29"/>
  <c r="C640" i="31"/>
  <c r="J1325" i="25"/>
  <c r="C692" i="30"/>
  <c r="C849" i="31"/>
  <c r="J1781" i="25"/>
  <c r="J1921" i="25"/>
  <c r="C724" i="29"/>
  <c r="C588" i="30"/>
  <c r="C729" i="31"/>
  <c r="J1507" i="25"/>
  <c r="C695" i="30"/>
  <c r="J1787" i="25"/>
  <c r="J1997" i="25"/>
  <c r="C704" i="30"/>
  <c r="J1809" i="25"/>
  <c r="J2019" i="25"/>
  <c r="J1823" i="25"/>
  <c r="C555" i="27"/>
  <c r="C826" i="29"/>
  <c r="C667" i="30"/>
  <c r="C818" i="31"/>
  <c r="J1704" i="25"/>
  <c r="D466" i="29"/>
  <c r="D378" i="30"/>
  <c r="K983" i="25"/>
  <c r="D265" i="27"/>
  <c r="D416" i="29"/>
  <c r="D438" i="31"/>
  <c r="K867" i="25"/>
  <c r="C291" i="30"/>
  <c r="C387" i="31"/>
  <c r="J773" i="25"/>
  <c r="C217" i="29"/>
  <c r="C169" i="30"/>
  <c r="C234" i="31"/>
  <c r="J452" i="25"/>
  <c r="C440" i="30"/>
  <c r="J1154" i="25"/>
  <c r="D246" i="27"/>
  <c r="D310" i="30"/>
  <c r="D408" i="31"/>
  <c r="K814" i="25"/>
  <c r="C217" i="27"/>
  <c r="C277" i="30"/>
  <c r="J741" i="25"/>
  <c r="D285" i="29"/>
  <c r="D295" i="31"/>
  <c r="K590" i="25"/>
  <c r="D94" i="27"/>
  <c r="D117" i="30"/>
  <c r="D158" i="31"/>
  <c r="K299" i="25"/>
  <c r="D16" i="27"/>
  <c r="D21" i="31"/>
  <c r="K34" i="25"/>
  <c r="C329" i="27"/>
  <c r="C395" i="30"/>
  <c r="C516" i="31"/>
  <c r="J1042" i="25"/>
  <c r="C253" i="27"/>
  <c r="C398" i="29"/>
  <c r="C321" i="30"/>
  <c r="C420" i="31"/>
  <c r="J836" i="25"/>
  <c r="C334" i="29"/>
  <c r="C350" i="31"/>
  <c r="J704" i="25"/>
  <c r="C136" i="29"/>
  <c r="J289" i="25"/>
  <c r="C184" i="29"/>
  <c r="J388" i="25"/>
  <c r="D107" i="29"/>
  <c r="D112" i="31"/>
  <c r="K206" i="25"/>
  <c r="D16" i="30"/>
  <c r="K24" i="25"/>
  <c r="C159" i="27"/>
  <c r="C261" i="29"/>
  <c r="J542" i="25"/>
  <c r="C114" i="27"/>
  <c r="J380" i="25"/>
  <c r="C74" i="27"/>
  <c r="C111" i="29"/>
  <c r="C119" i="31"/>
  <c r="J215" i="25"/>
  <c r="C543" i="27"/>
  <c r="C813" i="29"/>
  <c r="C804" i="31"/>
  <c r="J1677" i="25"/>
  <c r="C387" i="27"/>
  <c r="C581" i="29"/>
  <c r="C466" i="30"/>
  <c r="J1208" i="25"/>
  <c r="C271" i="27"/>
  <c r="C425" i="29"/>
  <c r="C342" i="30"/>
  <c r="C448" i="31"/>
  <c r="J884" i="25"/>
  <c r="C393" i="31"/>
  <c r="J782" i="25"/>
  <c r="C195" i="27"/>
  <c r="C323" i="29"/>
  <c r="C254" i="30"/>
  <c r="J681" i="25"/>
  <c r="C35" i="27"/>
  <c r="C51" i="29"/>
  <c r="C48" i="30"/>
  <c r="C55" i="31"/>
  <c r="J97" i="25"/>
  <c r="C559" i="27"/>
  <c r="C833" i="29"/>
  <c r="C823" i="31"/>
  <c r="J1714" i="25"/>
  <c r="J1804" i="25"/>
  <c r="D819" i="31"/>
  <c r="K1705" i="25"/>
  <c r="D791" i="29"/>
  <c r="D642" i="30"/>
  <c r="D783" i="31"/>
  <c r="K1633" i="25"/>
  <c r="C490" i="31"/>
  <c r="J977" i="25"/>
  <c r="D418" i="27"/>
  <c r="D622" i="29"/>
  <c r="D500" i="30"/>
  <c r="D630" i="31"/>
  <c r="K1294" i="25"/>
  <c r="D257" i="27"/>
  <c r="D327" i="30"/>
  <c r="K853" i="25"/>
  <c r="D517" i="31"/>
  <c r="D396" i="30"/>
  <c r="K1046" i="25"/>
  <c r="C215" i="27"/>
  <c r="C349" i="29"/>
  <c r="C369" i="31"/>
  <c r="J733" i="25"/>
  <c r="C211" i="27"/>
  <c r="C345" i="29"/>
  <c r="C364" i="31"/>
  <c r="J726" i="25"/>
  <c r="C260" i="29"/>
  <c r="C202" i="30"/>
  <c r="C276" i="31"/>
  <c r="J541" i="25"/>
  <c r="D283" i="29"/>
  <c r="K580" i="25"/>
  <c r="C499" i="31"/>
  <c r="J993" i="25"/>
  <c r="C588" i="27"/>
  <c r="J1867" i="25"/>
  <c r="C816" i="29"/>
  <c r="C658" i="30"/>
  <c r="C807" i="31"/>
  <c r="J1684" i="25"/>
  <c r="D197" i="27"/>
  <c r="D340" i="31"/>
  <c r="K688" i="25"/>
  <c r="D252" i="29"/>
  <c r="D269" i="31"/>
  <c r="K528" i="25"/>
  <c r="D578" i="29"/>
  <c r="D385" i="27"/>
  <c r="D465" i="30"/>
  <c r="D596" i="31"/>
  <c r="K1203" i="25"/>
  <c r="C380" i="27"/>
  <c r="C570" i="29"/>
  <c r="C458" i="30"/>
  <c r="C588" i="31"/>
  <c r="J1189" i="25"/>
  <c r="D255" i="27"/>
  <c r="D406" i="29"/>
  <c r="D427" i="31"/>
  <c r="K849" i="25"/>
  <c r="C128" i="27"/>
  <c r="C203" i="29"/>
  <c r="C219" i="31"/>
  <c r="J423" i="25"/>
  <c r="C467" i="27"/>
  <c r="C688" i="29"/>
  <c r="C562" i="30"/>
  <c r="J1439" i="25"/>
  <c r="C696" i="30"/>
  <c r="C852" i="31"/>
  <c r="J1788" i="25"/>
  <c r="D553" i="30"/>
  <c r="K1423" i="25"/>
  <c r="J1977" i="25"/>
  <c r="J1917" i="25"/>
  <c r="J1824" i="25"/>
  <c r="C509" i="27"/>
  <c r="C761" i="29"/>
  <c r="C618" i="30"/>
  <c r="C761" i="31"/>
  <c r="J1578" i="25"/>
  <c r="C664" i="29"/>
  <c r="C542" i="30"/>
  <c r="C674" i="31"/>
  <c r="J1392" i="25"/>
  <c r="C530" i="27"/>
  <c r="C792" i="29"/>
  <c r="C784" i="31"/>
  <c r="J1634" i="25"/>
  <c r="C698" i="31"/>
  <c r="J1445" i="25"/>
  <c r="K1889" i="25"/>
  <c r="C579" i="27"/>
  <c r="C707" i="30"/>
  <c r="J1816" i="25"/>
  <c r="D250" i="27"/>
  <c r="D394" i="29"/>
  <c r="D415" i="31"/>
  <c r="K828" i="25"/>
  <c r="C478" i="27"/>
  <c r="C707" i="29"/>
  <c r="C713" i="31"/>
  <c r="J1475" i="25"/>
  <c r="C345" i="27"/>
  <c r="C520" i="29"/>
  <c r="C413" i="30"/>
  <c r="C544" i="31"/>
  <c r="J1094" i="25"/>
  <c r="C266" i="27"/>
  <c r="C417" i="29"/>
  <c r="C336" i="30"/>
  <c r="J871" i="25"/>
  <c r="D425" i="27"/>
  <c r="D627" i="29"/>
  <c r="D504" i="30"/>
  <c r="D634" i="31"/>
  <c r="K1306" i="25"/>
  <c r="D395" i="27"/>
  <c r="D587" i="29"/>
  <c r="D473" i="30"/>
  <c r="D603" i="31"/>
  <c r="K1221" i="25"/>
  <c r="C374" i="27"/>
  <c r="C562" i="29"/>
  <c r="C581" i="31"/>
  <c r="J1178" i="25"/>
  <c r="D353" i="29"/>
  <c r="D371" i="31"/>
  <c r="K740" i="25"/>
  <c r="C567" i="30"/>
  <c r="C702" i="31"/>
  <c r="J1451" i="25"/>
  <c r="D543" i="29"/>
  <c r="D434" i="30"/>
  <c r="K1140" i="25"/>
  <c r="D689" i="31"/>
  <c r="K1427" i="25"/>
  <c r="C604" i="29"/>
  <c r="C616" i="31"/>
  <c r="J1256" i="25"/>
  <c r="C368" i="30"/>
  <c r="C478" i="31"/>
  <c r="J957" i="25"/>
  <c r="C506" i="30"/>
  <c r="C636" i="31"/>
  <c r="J1311" i="25"/>
  <c r="C390" i="29"/>
  <c r="C409" i="31"/>
  <c r="J817" i="25"/>
  <c r="C299" i="27"/>
  <c r="C453" i="29"/>
  <c r="C366" i="30"/>
  <c r="C474" i="31"/>
  <c r="J949" i="25"/>
  <c r="C339" i="29"/>
  <c r="C267" i="30"/>
  <c r="C356" i="31"/>
  <c r="J713" i="25"/>
  <c r="D177" i="27"/>
  <c r="D295" i="29"/>
  <c r="D302" i="31"/>
  <c r="K606" i="25"/>
  <c r="C133" i="27"/>
  <c r="C220" i="29"/>
  <c r="C172" i="30"/>
  <c r="C238" i="31"/>
  <c r="J458" i="25"/>
  <c r="C96" i="27"/>
  <c r="C147" i="29"/>
  <c r="C123" i="30"/>
  <c r="C167" i="31"/>
  <c r="J312" i="25"/>
  <c r="C55" i="27"/>
  <c r="C84" i="29"/>
  <c r="C71" i="30"/>
  <c r="C88" i="31"/>
  <c r="J163" i="25"/>
  <c r="C471" i="27"/>
  <c r="C694" i="29"/>
  <c r="C704" i="31"/>
  <c r="J1453" i="25"/>
  <c r="C278" i="27"/>
  <c r="C431" i="29"/>
  <c r="C348" i="30"/>
  <c r="C456" i="31"/>
  <c r="J901" i="25"/>
  <c r="C251" i="27"/>
  <c r="C395" i="29"/>
  <c r="C317" i="30"/>
  <c r="C416" i="31"/>
  <c r="J829" i="25"/>
  <c r="C326" i="29"/>
  <c r="C338" i="31"/>
  <c r="J684" i="25"/>
  <c r="C210" i="29"/>
  <c r="C226" i="31"/>
  <c r="J438" i="25"/>
  <c r="C104" i="27"/>
  <c r="C181" i="31"/>
  <c r="J340" i="25"/>
  <c r="C60" i="27"/>
  <c r="C90" i="29"/>
  <c r="C94" i="31"/>
  <c r="J172" i="25"/>
  <c r="C11" i="27"/>
  <c r="C15" i="29"/>
  <c r="C11" i="30"/>
  <c r="J17" i="25"/>
  <c r="C354" i="27"/>
  <c r="C534" i="29"/>
  <c r="C426" i="30"/>
  <c r="C558" i="31"/>
  <c r="J1125" i="25"/>
  <c r="C292" i="27"/>
  <c r="C444" i="29"/>
  <c r="C359" i="30"/>
  <c r="J933" i="25"/>
  <c r="C293" i="30"/>
  <c r="J775" i="25"/>
  <c r="C215" i="29"/>
  <c r="C168" i="30"/>
  <c r="J450" i="25"/>
  <c r="D77" i="29"/>
  <c r="D67" i="30"/>
  <c r="D79" i="31"/>
  <c r="K146" i="25"/>
  <c r="C805" i="29"/>
  <c r="C797" i="31"/>
  <c r="J1661" i="25"/>
  <c r="C539" i="31"/>
  <c r="J1084" i="25"/>
  <c r="C182" i="30"/>
  <c r="C254" i="31"/>
  <c r="J489" i="25"/>
  <c r="C9" i="29"/>
  <c r="C10" i="31"/>
  <c r="J5" i="25"/>
  <c r="C296" i="27"/>
  <c r="C450" i="29"/>
  <c r="C363" i="30"/>
  <c r="J943" i="25"/>
  <c r="C498" i="30"/>
  <c r="J1292" i="25"/>
  <c r="C267" i="27"/>
  <c r="C337" i="30"/>
  <c r="C440" i="31"/>
  <c r="J872" i="25"/>
  <c r="C447" i="27"/>
  <c r="C660" i="29"/>
  <c r="C538" i="30"/>
  <c r="C668" i="31"/>
  <c r="J1384" i="25"/>
  <c r="C592" i="29"/>
  <c r="C476" i="30"/>
  <c r="J1230" i="25"/>
  <c r="C420" i="27"/>
  <c r="C502" i="30"/>
  <c r="J1299" i="25"/>
  <c r="C370" i="27"/>
  <c r="C555" i="29"/>
  <c r="C575" i="31"/>
  <c r="J1166" i="25"/>
  <c r="C201" i="27"/>
  <c r="C260" i="30"/>
  <c r="C345" i="31"/>
  <c r="J696" i="25"/>
  <c r="C295" i="27"/>
  <c r="C449" i="29"/>
  <c r="C471" i="31"/>
  <c r="J942" i="25"/>
  <c r="C405" i="29"/>
  <c r="C426" i="31"/>
  <c r="J846" i="25"/>
  <c r="C740" i="29"/>
  <c r="C738" i="31"/>
  <c r="J1531" i="25"/>
  <c r="C617" i="30"/>
  <c r="J1574" i="25"/>
  <c r="C584" i="27"/>
  <c r="J1846" i="25"/>
  <c r="C446" i="27"/>
  <c r="C657" i="29"/>
  <c r="C665" i="31"/>
  <c r="J1381" i="25"/>
  <c r="C801" i="29"/>
  <c r="C648" i="30"/>
  <c r="C791" i="31"/>
  <c r="J1649" i="25"/>
  <c r="C516" i="27"/>
  <c r="C772" i="29"/>
  <c r="C627" i="30"/>
  <c r="C768" i="31"/>
  <c r="J1595" i="25"/>
  <c r="C506" i="27"/>
  <c r="C757" i="29"/>
  <c r="C757" i="31"/>
  <c r="J1567" i="25"/>
  <c r="C537" i="29"/>
  <c r="C429" i="30"/>
  <c r="J1132" i="25"/>
  <c r="C658" i="29"/>
  <c r="C666" i="31"/>
  <c r="C536" i="30"/>
  <c r="J1382" i="25"/>
  <c r="C582" i="27"/>
  <c r="J1831" i="25"/>
  <c r="J1971" i="25"/>
  <c r="C752" i="29"/>
  <c r="J1559" i="25"/>
  <c r="C701" i="30"/>
  <c r="J1803" i="25"/>
  <c r="J2013" i="25"/>
  <c r="J1825" i="25"/>
  <c r="C525" i="27"/>
  <c r="C785" i="29"/>
  <c r="J1621" i="25"/>
  <c r="J1839" i="25"/>
  <c r="C719" i="29"/>
  <c r="C725" i="31"/>
  <c r="J1496" i="25"/>
  <c r="C466" i="29"/>
  <c r="C378" i="30"/>
  <c r="J983" i="25"/>
  <c r="C265" i="27"/>
  <c r="C416" i="29"/>
  <c r="C438" i="31"/>
  <c r="J867" i="25"/>
  <c r="C163" i="30"/>
  <c r="C225" i="31"/>
  <c r="J432" i="25"/>
  <c r="C79" i="27"/>
  <c r="C117" i="29"/>
  <c r="C127" i="31"/>
  <c r="J234" i="25"/>
  <c r="C361" i="27"/>
  <c r="C566" i="31"/>
  <c r="J1144" i="25"/>
  <c r="C246" i="27"/>
  <c r="C310" i="30"/>
  <c r="C408" i="31"/>
  <c r="J814" i="25"/>
  <c r="D190" i="27"/>
  <c r="D249" i="30"/>
  <c r="D329" i="31"/>
  <c r="K667" i="25"/>
  <c r="C285" i="29"/>
  <c r="C295" i="31"/>
  <c r="J590" i="25"/>
  <c r="D219" i="29"/>
  <c r="D171" i="30"/>
  <c r="D237" i="31"/>
  <c r="K457" i="25"/>
  <c r="C92" i="27"/>
  <c r="C141" i="29"/>
  <c r="C155" i="31"/>
  <c r="J296" i="25"/>
  <c r="D12" i="29"/>
  <c r="D8" i="30"/>
  <c r="D12" i="31"/>
  <c r="K11" i="25"/>
  <c r="C241" i="27"/>
  <c r="C381" i="29"/>
  <c r="C401" i="31"/>
  <c r="J800" i="25"/>
  <c r="D332" i="29"/>
  <c r="D262" i="30"/>
  <c r="D346" i="31"/>
  <c r="K698" i="25"/>
  <c r="C71" i="27"/>
  <c r="C109" i="29"/>
  <c r="C87" i="30"/>
  <c r="C115" i="31"/>
  <c r="J209" i="25"/>
  <c r="D317" i="29"/>
  <c r="K670" i="25"/>
  <c r="C164" i="27"/>
  <c r="C269" i="29"/>
  <c r="J555" i="25"/>
  <c r="C113" i="27"/>
  <c r="C178" i="29"/>
  <c r="C146" i="30"/>
  <c r="C198" i="31"/>
  <c r="J376" i="25"/>
  <c r="D82" i="30"/>
  <c r="D107" i="31"/>
  <c r="K199" i="25"/>
  <c r="D14" i="30"/>
  <c r="D17" i="31"/>
  <c r="K20" i="25"/>
  <c r="C476" i="31"/>
  <c r="J955" i="25"/>
  <c r="D238" i="27"/>
  <c r="D376" i="29"/>
  <c r="D301" i="30"/>
  <c r="K789" i="25"/>
  <c r="D156" i="27"/>
  <c r="D251" i="29"/>
  <c r="D268" i="31"/>
  <c r="K527" i="25"/>
  <c r="C109" i="27"/>
  <c r="C169" i="29"/>
  <c r="C190" i="31"/>
  <c r="J355" i="25"/>
  <c r="C70" i="27"/>
  <c r="C108" i="29"/>
  <c r="C86" i="30"/>
  <c r="C114" i="31"/>
  <c r="J208" i="25"/>
  <c r="C442" i="27"/>
  <c r="C651" i="29"/>
  <c r="C532" i="30"/>
  <c r="C659" i="31"/>
  <c r="J1361" i="25"/>
  <c r="C506" i="29"/>
  <c r="C529" i="31"/>
  <c r="J1068" i="25"/>
  <c r="C260" i="27"/>
  <c r="C330" i="30"/>
  <c r="C432" i="31"/>
  <c r="J859" i="25"/>
  <c r="C222" i="27"/>
  <c r="C284" i="30"/>
  <c r="C381" i="31"/>
  <c r="J755" i="25"/>
  <c r="C173" i="27"/>
  <c r="C288" i="29"/>
  <c r="C224" i="30"/>
  <c r="J597" i="25"/>
  <c r="C391" i="27"/>
  <c r="C584" i="29"/>
  <c r="C469" i="30"/>
  <c r="C601" i="31"/>
  <c r="J1214" i="25"/>
  <c r="C421" i="29"/>
  <c r="C444" i="31"/>
  <c r="J878" i="25"/>
  <c r="C175" i="30"/>
  <c r="C242" i="31"/>
  <c r="J467" i="25"/>
  <c r="C118" i="27"/>
  <c r="C188" i="29"/>
  <c r="J395" i="25"/>
  <c r="O14" i="25"/>
  <c r="O3" i="25"/>
  <c r="S9" i="25"/>
  <c r="S8" i="25"/>
  <c r="O12" i="25"/>
  <c r="O13" i="25"/>
  <c r="O4" i="25"/>
  <c r="E641" i="30" l="1"/>
  <c r="E788" i="31"/>
  <c r="L1101" i="25"/>
  <c r="M1101" i="25" s="1"/>
  <c r="E777" i="29"/>
  <c r="E775" i="31"/>
  <c r="L1080" i="25"/>
  <c r="M1080" i="25" s="1"/>
  <c r="E445" i="27"/>
  <c r="E541" i="30"/>
  <c r="E674" i="31"/>
  <c r="L940" i="25"/>
  <c r="M940" i="25" s="1"/>
  <c r="E696" i="30"/>
  <c r="E855" i="31"/>
  <c r="L1732" i="25"/>
  <c r="M1732" i="25" s="1"/>
  <c r="L1203" i="25"/>
  <c r="M1203" i="25" s="1"/>
  <c r="E601" i="29"/>
  <c r="E618" i="31"/>
  <c r="L842" i="25"/>
  <c r="M842" i="25" s="1"/>
  <c r="E586" i="29"/>
  <c r="E604" i="31"/>
  <c r="L825" i="25"/>
  <c r="M825" i="25" s="1"/>
  <c r="E469" i="30"/>
  <c r="E290" i="26"/>
  <c r="E352" i="27"/>
  <c r="L745" i="25"/>
  <c r="M745" i="25" s="1"/>
  <c r="E274" i="30"/>
  <c r="E285" i="30"/>
  <c r="E225" i="27"/>
  <c r="E375" i="31"/>
  <c r="L508" i="25"/>
  <c r="M508" i="25" s="1"/>
  <c r="E224" i="31"/>
  <c r="E219" i="29"/>
  <c r="E141" i="27"/>
  <c r="E234" i="31"/>
  <c r="L312" i="25"/>
  <c r="M312" i="25" s="1"/>
  <c r="E191" i="29"/>
  <c r="E203" i="29"/>
  <c r="E165" i="30"/>
  <c r="E221" i="31"/>
  <c r="L292" i="25"/>
  <c r="M292" i="25" s="1"/>
  <c r="E771" i="29"/>
  <c r="E623" i="30"/>
  <c r="E766" i="31"/>
  <c r="L1070" i="25"/>
  <c r="M1070" i="25" s="1"/>
  <c r="E366" i="30"/>
  <c r="E294" i="27"/>
  <c r="L639" i="25"/>
  <c r="M639" i="25" s="1"/>
  <c r="E251" i="26"/>
  <c r="E353" i="30"/>
  <c r="E281" i="27"/>
  <c r="E441" i="29"/>
  <c r="L620" i="25"/>
  <c r="M620" i="25" s="1"/>
  <c r="E267" i="30"/>
  <c r="E342" i="29"/>
  <c r="L480" i="25"/>
  <c r="M480" i="25" s="1"/>
  <c r="E268" i="29"/>
  <c r="E208" i="30"/>
  <c r="L381" i="25"/>
  <c r="M381" i="25" s="1"/>
  <c r="E134" i="27"/>
  <c r="L298" i="25"/>
  <c r="M298" i="25" s="1"/>
  <c r="E605" i="29"/>
  <c r="E632" i="31"/>
  <c r="L865" i="25"/>
  <c r="M865" i="25" s="1"/>
  <c r="E259" i="29"/>
  <c r="E276" i="31"/>
  <c r="L369" i="25"/>
  <c r="M369" i="25" s="1"/>
  <c r="E129" i="27"/>
  <c r="E175" i="30"/>
  <c r="E139" i="27"/>
  <c r="L310" i="25"/>
  <c r="M310" i="25" s="1"/>
  <c r="E236" i="29"/>
  <c r="E250" i="31"/>
  <c r="E183" i="30"/>
  <c r="L332" i="25"/>
  <c r="M332" i="25" s="1"/>
  <c r="E57" i="26"/>
  <c r="E60" i="29"/>
  <c r="E43" i="27"/>
  <c r="E60" i="31"/>
  <c r="L84" i="25"/>
  <c r="M84" i="25" s="1"/>
  <c r="E265" i="30"/>
  <c r="E351" i="31"/>
  <c r="L478" i="25"/>
  <c r="M478" i="25" s="1"/>
  <c r="E831" i="29"/>
  <c r="E679" i="30"/>
  <c r="E844" i="29"/>
  <c r="E833" i="31"/>
  <c r="L1170" i="25"/>
  <c r="M1170" i="25" s="1"/>
  <c r="L1684" i="25"/>
  <c r="M1684" i="25" s="1"/>
  <c r="E16" i="27"/>
  <c r="E32" i="26"/>
  <c r="E27" i="27"/>
  <c r="E27" i="30"/>
  <c r="E36" i="29"/>
  <c r="E35" i="31"/>
  <c r="L50" i="25"/>
  <c r="M50" i="25" s="1"/>
  <c r="E42" i="26"/>
  <c r="E37" i="30"/>
  <c r="L63" i="25"/>
  <c r="M63" i="25" s="1"/>
  <c r="E179" i="26"/>
  <c r="E252" i="29"/>
  <c r="E197" i="30"/>
  <c r="E269" i="31"/>
  <c r="L358" i="25"/>
  <c r="M358" i="25" s="1"/>
  <c r="E156" i="27"/>
  <c r="E192" i="26"/>
  <c r="E290" i="29"/>
  <c r="E303" i="31"/>
  <c r="L409" i="25"/>
  <c r="M409" i="25" s="1"/>
  <c r="E703" i="29"/>
  <c r="E709" i="31"/>
  <c r="L985" i="25"/>
  <c r="M985" i="25" s="1"/>
  <c r="E177" i="27"/>
  <c r="E237" i="30"/>
  <c r="L430" i="25"/>
  <c r="M430" i="25" s="1"/>
  <c r="E40" i="31"/>
  <c r="E52" i="29"/>
  <c r="E50" i="31"/>
  <c r="E42" i="30"/>
  <c r="L73" i="25"/>
  <c r="M73" i="25" s="1"/>
  <c r="E802" i="29"/>
  <c r="E815" i="29"/>
  <c r="E659" i="30"/>
  <c r="E806" i="31"/>
  <c r="E546" i="27"/>
  <c r="L1131" i="25"/>
  <c r="M1131" i="25" s="1"/>
  <c r="E477" i="26"/>
  <c r="E580" i="27"/>
  <c r="L1724" i="25"/>
  <c r="M1724" i="25" s="1"/>
  <c r="L1197" i="25"/>
  <c r="M1197" i="25" s="1"/>
  <c r="E20" i="29"/>
  <c r="E28" i="26"/>
  <c r="E34" i="29"/>
  <c r="E25" i="27"/>
  <c r="E33" i="31"/>
  <c r="L46" i="25"/>
  <c r="M46" i="25" s="1"/>
  <c r="E157" i="27"/>
  <c r="E170" i="27"/>
  <c r="E209" i="30"/>
  <c r="E269" i="29"/>
  <c r="L382" i="25"/>
  <c r="M382" i="25" s="1"/>
  <c r="E549" i="30"/>
  <c r="E681" i="31"/>
  <c r="L950" i="25"/>
  <c r="M950" i="25" s="1"/>
  <c r="E361" i="30"/>
  <c r="L632" i="25"/>
  <c r="M632" i="25" s="1"/>
  <c r="E37" i="27"/>
  <c r="E63" i="26"/>
  <c r="E68" i="29"/>
  <c r="E59" i="30"/>
  <c r="L95" i="25"/>
  <c r="M95" i="25" s="1"/>
  <c r="E418" i="31"/>
  <c r="E400" i="29"/>
  <c r="E253" i="27"/>
  <c r="L563" i="25"/>
  <c r="M563" i="25" s="1"/>
  <c r="E364" i="27"/>
  <c r="E547" i="29"/>
  <c r="E569" i="31"/>
  <c r="L771" i="25"/>
  <c r="M771" i="25" s="1"/>
  <c r="E237" i="26"/>
  <c r="E442" i="31"/>
  <c r="E338" i="30"/>
  <c r="E423" i="29"/>
  <c r="L596" i="25"/>
  <c r="M596" i="25" s="1"/>
  <c r="E341" i="30"/>
  <c r="E444" i="31"/>
  <c r="L599" i="25"/>
  <c r="M599" i="25" s="1"/>
  <c r="E597" i="29"/>
  <c r="E613" i="31"/>
  <c r="L837" i="25"/>
  <c r="M837" i="25" s="1"/>
  <c r="E225" i="29"/>
  <c r="L320" i="25"/>
  <c r="M320" i="25" s="1"/>
  <c r="E771" i="31"/>
  <c r="E627" i="30"/>
  <c r="L1076" i="25"/>
  <c r="M1076" i="25" s="1"/>
  <c r="E270" i="26"/>
  <c r="E313" i="27"/>
  <c r="E494" i="31"/>
  <c r="L671" i="25"/>
  <c r="M671" i="25" s="1"/>
  <c r="E462" i="26"/>
  <c r="E566" i="27"/>
  <c r="E681" i="30"/>
  <c r="E834" i="31"/>
  <c r="L1172" i="25"/>
  <c r="M1172" i="25" s="1"/>
  <c r="L1686" i="25"/>
  <c r="M1686" i="25" s="1"/>
  <c r="E358" i="27"/>
  <c r="E561" i="31"/>
  <c r="L760" i="25"/>
  <c r="M760" i="25" s="1"/>
  <c r="E764" i="31"/>
  <c r="E768" i="29"/>
  <c r="L1066" i="25"/>
  <c r="M1066" i="25" s="1"/>
  <c r="E475" i="26"/>
  <c r="E576" i="27"/>
  <c r="E689" i="30"/>
  <c r="E856" i="29"/>
  <c r="L1187" i="25"/>
  <c r="M1187" i="25" s="1"/>
  <c r="L1707" i="25"/>
  <c r="M1707" i="25" s="1"/>
  <c r="E162" i="27"/>
  <c r="E291" i="31"/>
  <c r="L392" i="25"/>
  <c r="M392" i="25" s="1"/>
  <c r="E487" i="30"/>
  <c r="E407" i="27"/>
  <c r="E609" i="29"/>
  <c r="L851" i="25"/>
  <c r="M851" i="25" s="1"/>
  <c r="E553" i="27"/>
  <c r="L1669" i="25"/>
  <c r="M1669" i="25" s="1"/>
  <c r="L1161" i="25"/>
  <c r="M1161" i="25" s="1"/>
  <c r="E619" i="31"/>
  <c r="E483" i="30"/>
  <c r="L844" i="25"/>
  <c r="M844" i="25" s="1"/>
  <c r="E525" i="31"/>
  <c r="L709" i="25"/>
  <c r="M709" i="25" s="1"/>
  <c r="E576" i="31"/>
  <c r="L783" i="25"/>
  <c r="M783" i="25" s="1"/>
  <c r="E787" i="29"/>
  <c r="E785" i="31"/>
  <c r="L1095" i="25"/>
  <c r="M1095" i="25" s="1"/>
  <c r="E453" i="30"/>
  <c r="E569" i="29"/>
  <c r="E378" i="27"/>
  <c r="E589" i="31"/>
  <c r="L803" i="25"/>
  <c r="M803" i="25" s="1"/>
  <c r="E100" i="27"/>
  <c r="E170" i="29"/>
  <c r="E183" i="31"/>
  <c r="E137" i="30"/>
  <c r="L241" i="25"/>
  <c r="M241" i="25" s="1"/>
  <c r="E356" i="26"/>
  <c r="L890" i="25"/>
  <c r="M890" i="25" s="1"/>
  <c r="E35" i="30"/>
  <c r="E43" i="31"/>
  <c r="L61" i="25"/>
  <c r="M61" i="25" s="1"/>
  <c r="E550" i="29"/>
  <c r="E572" i="31"/>
  <c r="L776" i="25"/>
  <c r="M776" i="25" s="1"/>
  <c r="E216" i="26"/>
  <c r="E233" i="27"/>
  <c r="E375" i="29"/>
  <c r="E392" i="31"/>
  <c r="L527" i="25"/>
  <c r="M527" i="25" s="1"/>
  <c r="E262" i="26"/>
  <c r="E299" i="27"/>
  <c r="E461" i="29"/>
  <c r="L649" i="25"/>
  <c r="M649" i="25" s="1"/>
  <c r="E482" i="27"/>
  <c r="E579" i="30"/>
  <c r="E712" i="29"/>
  <c r="L998" i="25"/>
  <c r="M998" i="25" s="1"/>
  <c r="L1798" i="25"/>
  <c r="M1798" i="25" s="1"/>
  <c r="L1243" i="25"/>
  <c r="M1243" i="25" s="1"/>
  <c r="E386" i="27"/>
  <c r="E323" i="26"/>
  <c r="E394" i="27"/>
  <c r="E590" i="29"/>
  <c r="E607" i="31"/>
  <c r="L829" i="25"/>
  <c r="M829" i="25" s="1"/>
  <c r="E218" i="27"/>
  <c r="E289" i="30"/>
  <c r="E383" i="31"/>
  <c r="E368" i="29"/>
  <c r="L517" i="25"/>
  <c r="M517" i="25" s="1"/>
  <c r="E680" i="29"/>
  <c r="E406" i="26"/>
  <c r="E693" i="29"/>
  <c r="E471" i="27"/>
  <c r="E564" i="30"/>
  <c r="L972" i="25"/>
  <c r="M972" i="25" s="1"/>
  <c r="E651" i="29"/>
  <c r="E441" i="27"/>
  <c r="L915" i="25"/>
  <c r="M915" i="25" s="1"/>
  <c r="D347" i="26"/>
  <c r="K876" i="25"/>
  <c r="D448" i="26"/>
  <c r="K1106" i="25"/>
  <c r="D181" i="26"/>
  <c r="K363" i="25"/>
  <c r="K757" i="1"/>
  <c r="D288" i="26"/>
  <c r="K121" i="1"/>
  <c r="D66" i="26"/>
  <c r="K575" i="25"/>
  <c r="D261" i="27"/>
  <c r="D97" i="26"/>
  <c r="K133" i="25"/>
  <c r="D81" i="30"/>
  <c r="D400" i="26"/>
  <c r="K964" i="25"/>
  <c r="D693" i="31"/>
  <c r="K14" i="25"/>
  <c r="K34" i="1"/>
  <c r="L14" i="25" s="1"/>
  <c r="M14" i="25" s="1"/>
  <c r="D272" i="26"/>
  <c r="D323" i="27"/>
  <c r="D184" i="26"/>
  <c r="K370" i="25"/>
  <c r="K371" i="25"/>
  <c r="D261" i="29"/>
  <c r="K385" i="1"/>
  <c r="K365" i="25"/>
  <c r="D335" i="27"/>
  <c r="D530" i="31"/>
  <c r="E42" i="29"/>
  <c r="E56" i="31"/>
  <c r="E48" i="30"/>
  <c r="L79" i="25"/>
  <c r="M79" i="25" s="1"/>
  <c r="K111" i="1"/>
  <c r="K91" i="25"/>
  <c r="D65" i="29"/>
  <c r="K831" i="1"/>
  <c r="D315" i="26"/>
  <c r="K997" i="1"/>
  <c r="D410" i="26"/>
  <c r="D110" i="26"/>
  <c r="K148" i="25"/>
  <c r="K276" i="25"/>
  <c r="D194" i="29"/>
  <c r="E31" i="27"/>
  <c r="E56" i="26"/>
  <c r="E58" i="29"/>
  <c r="E51" i="30"/>
  <c r="L82" i="25"/>
  <c r="M82" i="25" s="1"/>
  <c r="E36" i="30"/>
  <c r="E51" i="29"/>
  <c r="E49" i="31"/>
  <c r="L72" i="25"/>
  <c r="M72" i="25" s="1"/>
  <c r="K592" i="1"/>
  <c r="E224" i="30"/>
  <c r="E301" i="29"/>
  <c r="E313" i="31"/>
  <c r="L423" i="25"/>
  <c r="M423" i="25" s="1"/>
  <c r="E438" i="31"/>
  <c r="E336" i="30"/>
  <c r="L592" i="25"/>
  <c r="M592" i="25" s="1"/>
  <c r="E791" i="29"/>
  <c r="E642" i="30"/>
  <c r="L1102" i="25"/>
  <c r="M1102" i="25" s="1"/>
  <c r="K391" i="1"/>
  <c r="K874" i="1"/>
  <c r="L854" i="25" s="1"/>
  <c r="M854" i="25" s="1"/>
  <c r="E240" i="26"/>
  <c r="E429" i="29"/>
  <c r="E344" i="30"/>
  <c r="E449" i="31"/>
  <c r="L604" i="25"/>
  <c r="M604" i="25" s="1"/>
  <c r="L1900" i="25"/>
  <c r="M1900" i="25" s="1"/>
  <c r="L1311" i="25"/>
  <c r="M1311" i="25" s="1"/>
  <c r="E67" i="29"/>
  <c r="E77" i="26"/>
  <c r="E70" i="30"/>
  <c r="E56" i="27"/>
  <c r="E80" i="29"/>
  <c r="E82" i="31"/>
  <c r="L113" i="25"/>
  <c r="M113" i="25" s="1"/>
  <c r="E343" i="26"/>
  <c r="E622" i="29"/>
  <c r="E636" i="31"/>
  <c r="L870" i="25"/>
  <c r="M870" i="25" s="1"/>
  <c r="E621" i="29"/>
  <c r="E635" i="31"/>
  <c r="L869" i="25"/>
  <c r="M869" i="25" s="1"/>
  <c r="E27" i="26"/>
  <c r="E32" i="29"/>
  <c r="E24" i="30"/>
  <c r="E31" i="31"/>
  <c r="L44" i="25"/>
  <c r="M44" i="25" s="1"/>
  <c r="E281" i="26"/>
  <c r="E402" i="30"/>
  <c r="E499" i="29"/>
  <c r="L711" i="25"/>
  <c r="M711" i="25" s="1"/>
  <c r="E111" i="26"/>
  <c r="E111" i="29"/>
  <c r="E72" i="27"/>
  <c r="L152" i="25"/>
  <c r="M152" i="25" s="1"/>
  <c r="E202" i="27"/>
  <c r="L484" i="25"/>
  <c r="M484" i="25" s="1"/>
  <c r="E104" i="26"/>
  <c r="E67" i="27"/>
  <c r="E85" i="30"/>
  <c r="E101" i="29"/>
  <c r="E101" i="31"/>
  <c r="L140" i="25"/>
  <c r="M140" i="25" s="1"/>
  <c r="L1359" i="25"/>
  <c r="M1359" i="25" s="1"/>
  <c r="L1969" i="25"/>
  <c r="M1969" i="25" s="1"/>
  <c r="E761" i="29"/>
  <c r="L1058" i="25"/>
  <c r="M1058" i="25" s="1"/>
  <c r="E402" i="29"/>
  <c r="E266" i="27"/>
  <c r="E331" i="30"/>
  <c r="E434" i="31"/>
  <c r="L585" i="25"/>
  <c r="M585" i="25" s="1"/>
  <c r="E502" i="31"/>
  <c r="L682" i="25"/>
  <c r="M682" i="25" s="1"/>
  <c r="L1258" i="25"/>
  <c r="M1258" i="25" s="1"/>
  <c r="L1819" i="25"/>
  <c r="M1819" i="25" s="1"/>
  <c r="K905" i="1"/>
  <c r="E480" i="30"/>
  <c r="E615" i="31"/>
  <c r="E401" i="27"/>
  <c r="L839" i="25"/>
  <c r="M839" i="25" s="1"/>
  <c r="E418" i="26"/>
  <c r="E707" i="29"/>
  <c r="L990" i="25"/>
  <c r="M990" i="25" s="1"/>
  <c r="E58" i="27"/>
  <c r="E102" i="26"/>
  <c r="E99" i="31"/>
  <c r="E99" i="29"/>
  <c r="L138" i="25"/>
  <c r="M138" i="25" s="1"/>
  <c r="K165" i="1"/>
  <c r="E342" i="26"/>
  <c r="E497" i="30"/>
  <c r="E620" i="29"/>
  <c r="L867" i="25"/>
  <c r="M867" i="25" s="1"/>
  <c r="E130" i="30"/>
  <c r="E335" i="30"/>
  <c r="E269" i="27"/>
  <c r="L590" i="25"/>
  <c r="M590" i="25" s="1"/>
  <c r="K1228" i="1"/>
  <c r="E520" i="29"/>
  <c r="L735" i="25"/>
  <c r="M735" i="25" s="1"/>
  <c r="L1336" i="25"/>
  <c r="M1336" i="25" s="1"/>
  <c r="L1936" i="25"/>
  <c r="M1936" i="25" s="1"/>
  <c r="K839" i="1"/>
  <c r="E579" i="29"/>
  <c r="E463" i="30"/>
  <c r="L816" i="25"/>
  <c r="M816" i="25" s="1"/>
  <c r="L1805" i="25"/>
  <c r="M1805" i="25" s="1"/>
  <c r="L1248" i="25"/>
  <c r="M1248" i="25" s="1"/>
  <c r="L1249" i="25"/>
  <c r="M1249" i="25" s="1"/>
  <c r="L1808" i="25"/>
  <c r="M1808" i="25" s="1"/>
  <c r="E302" i="26"/>
  <c r="E553" i="29"/>
  <c r="E439" i="30"/>
  <c r="E575" i="31"/>
  <c r="L782" i="25"/>
  <c r="M782" i="25" s="1"/>
  <c r="E616" i="29"/>
  <c r="E641" i="31"/>
  <c r="L883" i="25"/>
  <c r="M883" i="25" s="1"/>
  <c r="E339" i="29"/>
  <c r="E365" i="31"/>
  <c r="L496" i="25"/>
  <c r="M496" i="25" s="1"/>
  <c r="E70" i="27"/>
  <c r="E104" i="29"/>
  <c r="E87" i="30"/>
  <c r="L144" i="25"/>
  <c r="M144" i="25" s="1"/>
  <c r="E376" i="26"/>
  <c r="E659" i="29"/>
  <c r="E531" i="30"/>
  <c r="L926" i="25"/>
  <c r="M926" i="25" s="1"/>
  <c r="E346" i="30"/>
  <c r="E283" i="27"/>
  <c r="E443" i="29"/>
  <c r="E462" i="31"/>
  <c r="L622" i="25"/>
  <c r="M622" i="25" s="1"/>
  <c r="L1818" i="25"/>
  <c r="M1818" i="25" s="1"/>
  <c r="L1257" i="25"/>
  <c r="M1257" i="25" s="1"/>
  <c r="L1283" i="25"/>
  <c r="M1283" i="25" s="1"/>
  <c r="L1854" i="25"/>
  <c r="M1854" i="25" s="1"/>
  <c r="E685" i="29"/>
  <c r="E412" i="26"/>
  <c r="E705" i="31"/>
  <c r="E569" i="30"/>
  <c r="L979" i="25"/>
  <c r="M979" i="25" s="1"/>
  <c r="E228" i="26"/>
  <c r="E396" i="29"/>
  <c r="E313" i="30"/>
  <c r="E250" i="27"/>
  <c r="L558" i="25"/>
  <c r="M558" i="25" s="1"/>
  <c r="E414" i="29"/>
  <c r="L582" i="25"/>
  <c r="M582" i="25" s="1"/>
  <c r="E317" i="26"/>
  <c r="E387" i="27"/>
  <c r="E581" i="29"/>
  <c r="E465" i="30"/>
  <c r="L818" i="25"/>
  <c r="M818" i="25" s="1"/>
  <c r="E318" i="29"/>
  <c r="E325" i="31"/>
  <c r="E194" i="27"/>
  <c r="L445" i="25"/>
  <c r="M445" i="25" s="1"/>
  <c r="E817" i="31"/>
  <c r="E669" i="30"/>
  <c r="L1649" i="25"/>
  <c r="M1649" i="25" s="1"/>
  <c r="L1148" i="25"/>
  <c r="M1148" i="25" s="1"/>
  <c r="E477" i="29"/>
  <c r="E497" i="31"/>
  <c r="E315" i="27"/>
  <c r="L675" i="25"/>
  <c r="M675" i="25" s="1"/>
  <c r="E408" i="26"/>
  <c r="E703" i="31"/>
  <c r="E566" i="30"/>
  <c r="E696" i="29"/>
  <c r="L975" i="25"/>
  <c r="M975" i="25" s="1"/>
  <c r="L1315" i="25"/>
  <c r="M1315" i="25" s="1"/>
  <c r="L1906" i="25"/>
  <c r="M1906" i="25" s="1"/>
  <c r="E424" i="30"/>
  <c r="E533" i="29"/>
  <c r="E355" i="27"/>
  <c r="L752" i="25"/>
  <c r="M752" i="25" s="1"/>
  <c r="E727" i="31"/>
  <c r="E721" i="29"/>
  <c r="L1010" i="25"/>
  <c r="M1010" i="25" s="1"/>
  <c r="E552" i="29"/>
  <c r="L778" i="25"/>
  <c r="M778" i="25" s="1"/>
  <c r="L1962" i="25"/>
  <c r="M1962" i="25" s="1"/>
  <c r="L1354" i="25"/>
  <c r="M1354" i="25" s="1"/>
  <c r="K1171" i="1"/>
  <c r="E851" i="29"/>
  <c r="E851" i="31"/>
  <c r="L1194" i="25"/>
  <c r="M1194" i="25" s="1"/>
  <c r="L1719" i="25"/>
  <c r="M1719" i="25" s="1"/>
  <c r="K438" i="1"/>
  <c r="L1984" i="25"/>
  <c r="M1984" i="25" s="1"/>
  <c r="L1369" i="25"/>
  <c r="M1369" i="25" s="1"/>
  <c r="E238" i="29"/>
  <c r="E252" i="31"/>
  <c r="L337" i="25"/>
  <c r="M337" i="25" s="1"/>
  <c r="E303" i="30"/>
  <c r="E403" i="31"/>
  <c r="L542" i="25"/>
  <c r="M542" i="25" s="1"/>
  <c r="E314" i="27"/>
  <c r="E382" i="30"/>
  <c r="L673" i="25"/>
  <c r="M673" i="25" s="1"/>
  <c r="L1783" i="25"/>
  <c r="M1783" i="25" s="1"/>
  <c r="L1232" i="25"/>
  <c r="M1232" i="25" s="1"/>
  <c r="E599" i="29"/>
  <c r="E335" i="26"/>
  <c r="E491" i="30"/>
  <c r="E412" i="27"/>
  <c r="L856" i="25"/>
  <c r="M856" i="25" s="1"/>
  <c r="E329" i="26"/>
  <c r="E482" i="30"/>
  <c r="E602" i="29"/>
  <c r="L843" i="25"/>
  <c r="M843" i="25" s="1"/>
  <c r="K788" i="1"/>
  <c r="L1948" i="25"/>
  <c r="M1948" i="25" s="1"/>
  <c r="L1344" i="25"/>
  <c r="M1344" i="25" s="1"/>
  <c r="E340" i="29"/>
  <c r="E217" i="27"/>
  <c r="E366" i="31"/>
  <c r="L497" i="25"/>
  <c r="M497" i="25" s="1"/>
  <c r="E86" i="27"/>
  <c r="E130" i="29"/>
  <c r="E131" i="31"/>
  <c r="L178" i="25"/>
  <c r="M178" i="25" s="1"/>
  <c r="E254" i="30"/>
  <c r="E346" i="31"/>
  <c r="L472" i="25"/>
  <c r="M472" i="25" s="1"/>
  <c r="L1310" i="25"/>
  <c r="M1310" i="25" s="1"/>
  <c r="L1899" i="25"/>
  <c r="M1899" i="25" s="1"/>
  <c r="E603" i="29"/>
  <c r="E617" i="29"/>
  <c r="E495" i="30"/>
  <c r="L862" i="25"/>
  <c r="M862" i="25" s="1"/>
  <c r="E83" i="26"/>
  <c r="E84" i="31"/>
  <c r="L119" i="25"/>
  <c r="M119" i="25" s="1"/>
  <c r="E53" i="26"/>
  <c r="E47" i="30"/>
  <c r="E55" i="31"/>
  <c r="L78" i="25"/>
  <c r="M78" i="25" s="1"/>
  <c r="E526" i="31"/>
  <c r="E33" i="26"/>
  <c r="E37" i="29"/>
  <c r="E36" i="31"/>
  <c r="L51" i="25"/>
  <c r="M51" i="25" s="1"/>
  <c r="E516" i="31"/>
  <c r="L698" i="25"/>
  <c r="M698" i="25" s="1"/>
  <c r="E364" i="30"/>
  <c r="L636" i="25"/>
  <c r="M636" i="25" s="1"/>
  <c r="K425" i="1"/>
  <c r="E710" i="29"/>
  <c r="E589" i="30"/>
  <c r="E729" i="31"/>
  <c r="L1012" i="25"/>
  <c r="M1012" i="25" s="1"/>
  <c r="K1019" i="1"/>
  <c r="E14" i="26"/>
  <c r="E21" i="31"/>
  <c r="E21" i="29"/>
  <c r="E17" i="30"/>
  <c r="L30" i="25"/>
  <c r="M30" i="25" s="1"/>
  <c r="E79" i="30"/>
  <c r="E112" i="26"/>
  <c r="E90" i="30"/>
  <c r="E112" i="31"/>
  <c r="L153" i="25"/>
  <c r="M153" i="25" s="1"/>
  <c r="K982" i="1"/>
  <c r="E180" i="26"/>
  <c r="E270" i="31"/>
  <c r="L359" i="25"/>
  <c r="M359" i="25" s="1"/>
  <c r="E552" i="27"/>
  <c r="E827" i="29"/>
  <c r="E815" i="31"/>
  <c r="E668" i="30"/>
  <c r="L1647" i="25"/>
  <c r="M1647" i="25" s="1"/>
  <c r="L1146" i="25"/>
  <c r="M1146" i="25" s="1"/>
  <c r="E36" i="26"/>
  <c r="E40" i="29"/>
  <c r="E38" i="31"/>
  <c r="E29" i="30"/>
  <c r="L54" i="25"/>
  <c r="M54" i="25" s="1"/>
  <c r="E49" i="26"/>
  <c r="E36" i="27"/>
  <c r="E47" i="31"/>
  <c r="L70" i="25"/>
  <c r="M70" i="25" s="1"/>
  <c r="E450" i="29"/>
  <c r="E304" i="27"/>
  <c r="L656" i="25"/>
  <c r="M656" i="25" s="1"/>
  <c r="E566" i="31"/>
  <c r="E442" i="30"/>
  <c r="L787" i="25"/>
  <c r="M787" i="25" s="1"/>
  <c r="E529" i="29"/>
  <c r="E543" i="29"/>
  <c r="E297" i="26"/>
  <c r="E432" i="30"/>
  <c r="L767" i="25"/>
  <c r="M767" i="25" s="1"/>
  <c r="E9" i="26"/>
  <c r="L22" i="25"/>
  <c r="M22" i="25" s="1"/>
  <c r="E361" i="31"/>
  <c r="E350" i="29"/>
  <c r="L491" i="25"/>
  <c r="M491" i="25" s="1"/>
  <c r="E459" i="26"/>
  <c r="E838" i="29"/>
  <c r="E829" i="31"/>
  <c r="L1163" i="25"/>
  <c r="M1163" i="25" s="1"/>
  <c r="L1671" i="25"/>
  <c r="M1671" i="25" s="1"/>
  <c r="L1350" i="25"/>
  <c r="M1350" i="25" s="1"/>
  <c r="L1956" i="25"/>
  <c r="M1956" i="25" s="1"/>
  <c r="E80" i="26"/>
  <c r="E82" i="29"/>
  <c r="E83" i="31"/>
  <c r="L116" i="25"/>
  <c r="M116" i="25" s="1"/>
  <c r="E427" i="31"/>
  <c r="L575" i="25"/>
  <c r="M575" i="25" s="1"/>
  <c r="E478" i="30"/>
  <c r="E334" i="26"/>
  <c r="E408" i="27"/>
  <c r="E610" i="29"/>
  <c r="E488" i="30"/>
  <c r="E625" i="31"/>
  <c r="L852" i="25"/>
  <c r="M852" i="25" s="1"/>
  <c r="E742" i="31"/>
  <c r="L1034" i="25"/>
  <c r="M1034" i="25" s="1"/>
  <c r="E306" i="27"/>
  <c r="E466" i="29"/>
  <c r="E374" i="30"/>
  <c r="L658" i="25"/>
  <c r="M658" i="25" s="1"/>
  <c r="K827" i="25"/>
  <c r="D470" i="30"/>
  <c r="K423" i="1"/>
  <c r="D191" i="26"/>
  <c r="K403" i="25"/>
  <c r="K745" i="1"/>
  <c r="D409" i="30"/>
  <c r="K51" i="1"/>
  <c r="K31" i="25"/>
  <c r="D22" i="29"/>
  <c r="D259" i="26"/>
  <c r="D289" i="27"/>
  <c r="K633" i="25"/>
  <c r="D432" i="26"/>
  <c r="K1064" i="25"/>
  <c r="K1119" i="1"/>
  <c r="D446" i="26"/>
  <c r="K1099" i="25"/>
  <c r="D789" i="29"/>
  <c r="D472" i="26"/>
  <c r="K1700" i="25"/>
  <c r="K194" i="1"/>
  <c r="D124" i="26"/>
  <c r="D127" i="29"/>
  <c r="D101" i="30"/>
  <c r="D467" i="26"/>
  <c r="K1177" i="25"/>
  <c r="K1693" i="25"/>
  <c r="K37" i="1"/>
  <c r="E5" i="26" s="1"/>
  <c r="D5" i="26"/>
  <c r="D640" i="31"/>
  <c r="D424" i="27"/>
  <c r="D127" i="26"/>
  <c r="K182" i="25"/>
  <c r="K349" i="1"/>
  <c r="D168" i="26"/>
  <c r="K329" i="25"/>
  <c r="K145" i="1"/>
  <c r="D89" i="26"/>
  <c r="D89" i="29"/>
  <c r="D77" i="30"/>
  <c r="K1203" i="1"/>
  <c r="E853" i="29" s="1"/>
  <c r="D473" i="26"/>
  <c r="K1183" i="25"/>
  <c r="D843" i="31"/>
  <c r="K1703" i="25"/>
  <c r="K1078" i="25"/>
  <c r="D773" i="31"/>
  <c r="D19" i="26"/>
  <c r="K36" i="25"/>
  <c r="D360" i="26"/>
  <c r="K897" i="25"/>
  <c r="K290" i="1"/>
  <c r="D158" i="26"/>
  <c r="K270" i="25"/>
  <c r="D157" i="26"/>
  <c r="K252" i="25"/>
  <c r="K699" i="1"/>
  <c r="K679" i="25"/>
  <c r="D318" i="27"/>
  <c r="K613" i="1"/>
  <c r="D236" i="26"/>
  <c r="K1022" i="1"/>
  <c r="D419" i="26"/>
  <c r="K1002" i="25"/>
  <c r="D701" i="29"/>
  <c r="D476" i="27"/>
  <c r="K231" i="1"/>
  <c r="K211" i="25"/>
  <c r="D395" i="26"/>
  <c r="D687" i="31"/>
  <c r="K957" i="25"/>
  <c r="E51" i="26"/>
  <c r="E44" i="30"/>
  <c r="E52" i="31"/>
  <c r="L75" i="25"/>
  <c r="M75" i="25" s="1"/>
  <c r="E135" i="26"/>
  <c r="E94" i="27"/>
  <c r="E139" i="29"/>
  <c r="E145" i="31"/>
  <c r="L192" i="25"/>
  <c r="M192" i="25" s="1"/>
  <c r="K994" i="1"/>
  <c r="E260" i="27"/>
  <c r="E407" i="29"/>
  <c r="E326" i="30"/>
  <c r="L573" i="25"/>
  <c r="M573" i="25" s="1"/>
  <c r="E825" i="31"/>
  <c r="E464" i="26"/>
  <c r="E846" i="29"/>
  <c r="L1174" i="25"/>
  <c r="M1174" i="25" s="1"/>
  <c r="L1690" i="25"/>
  <c r="M1690" i="25" s="1"/>
  <c r="E403" i="26"/>
  <c r="E690" i="29"/>
  <c r="E697" i="31"/>
  <c r="E469" i="27"/>
  <c r="L968" i="25"/>
  <c r="M968" i="25" s="1"/>
  <c r="E66" i="31"/>
  <c r="E58" i="30"/>
  <c r="L93" i="25"/>
  <c r="M93" i="25" s="1"/>
  <c r="E23" i="29"/>
  <c r="E34" i="26"/>
  <c r="E38" i="29"/>
  <c r="L52" i="25"/>
  <c r="M52" i="25" s="1"/>
  <c r="E154" i="31"/>
  <c r="E118" i="30"/>
  <c r="L204" i="25"/>
  <c r="M204" i="25" s="1"/>
  <c r="E162" i="26"/>
  <c r="E209" i="29"/>
  <c r="E169" i="30"/>
  <c r="L301" i="25"/>
  <c r="M301" i="25" s="1"/>
  <c r="E413" i="26"/>
  <c r="E706" i="31"/>
  <c r="L980" i="25"/>
  <c r="M980" i="25" s="1"/>
  <c r="E264" i="27"/>
  <c r="E329" i="30"/>
  <c r="E431" i="31"/>
  <c r="L579" i="25"/>
  <c r="M579" i="25" s="1"/>
  <c r="E676" i="30"/>
  <c r="L1672" i="25"/>
  <c r="M1672" i="25" s="1"/>
  <c r="L1164" i="25"/>
  <c r="M1164" i="25" s="1"/>
  <c r="L1675" i="25"/>
  <c r="M1675" i="25" s="1"/>
  <c r="L1165" i="25"/>
  <c r="M1165" i="25" s="1"/>
  <c r="K119" i="1"/>
  <c r="K82" i="1"/>
  <c r="E133" i="26"/>
  <c r="E108" i="30"/>
  <c r="E137" i="29"/>
  <c r="E91" i="27"/>
  <c r="E141" i="31"/>
  <c r="L188" i="25"/>
  <c r="M188" i="25" s="1"/>
  <c r="E582" i="27"/>
  <c r="E695" i="30"/>
  <c r="E854" i="31"/>
  <c r="L1202" i="25"/>
  <c r="M1202" i="25" s="1"/>
  <c r="L1731" i="25"/>
  <c r="M1731" i="25" s="1"/>
  <c r="L1330" i="25"/>
  <c r="M1330" i="25" s="1"/>
  <c r="L1928" i="25"/>
  <c r="M1928" i="25" s="1"/>
  <c r="K977" i="1"/>
  <c r="E429" i="27"/>
  <c r="E521" i="30"/>
  <c r="E650" i="29"/>
  <c r="E656" i="31"/>
  <c r="L911" i="25"/>
  <c r="M911" i="25" s="1"/>
  <c r="E142" i="26"/>
  <c r="E101" i="27"/>
  <c r="E122" i="30"/>
  <c r="L209" i="25"/>
  <c r="M209" i="25" s="1"/>
  <c r="E368" i="26"/>
  <c r="E517" i="30"/>
  <c r="E646" i="29"/>
  <c r="E653" i="31"/>
  <c r="E435" i="27"/>
  <c r="L906" i="25"/>
  <c r="M906" i="25" s="1"/>
  <c r="L1878" i="25"/>
  <c r="M1878" i="25" s="1"/>
  <c r="L1296" i="25"/>
  <c r="M1296" i="25" s="1"/>
  <c r="E707" i="30"/>
  <c r="L1763" i="25"/>
  <c r="M1763" i="25" s="1"/>
  <c r="L1219" i="25"/>
  <c r="M1219" i="25" s="1"/>
  <c r="L1978" i="25"/>
  <c r="M1978" i="25" s="1"/>
  <c r="L1366" i="25"/>
  <c r="M1366" i="25" s="1"/>
  <c r="E393" i="31"/>
  <c r="E295" i="30"/>
  <c r="L528" i="25"/>
  <c r="M528" i="25" s="1"/>
  <c r="E180" i="31"/>
  <c r="E156" i="26"/>
  <c r="E142" i="30"/>
  <c r="E191" i="31"/>
  <c r="E173" i="29"/>
  <c r="L249" i="25"/>
  <c r="M249" i="25" s="1"/>
  <c r="E508" i="30"/>
  <c r="E366" i="26"/>
  <c r="E434" i="27"/>
  <c r="E516" i="30"/>
  <c r="E651" i="31"/>
  <c r="E645" i="29"/>
  <c r="L904" i="25"/>
  <c r="M904" i="25" s="1"/>
  <c r="E638" i="29"/>
  <c r="L891" i="25"/>
  <c r="M891" i="25" s="1"/>
  <c r="E355" i="26"/>
  <c r="E636" i="29"/>
  <c r="E425" i="27"/>
  <c r="L888" i="25"/>
  <c r="M888" i="25" s="1"/>
  <c r="E580" i="29"/>
  <c r="E464" i="30"/>
  <c r="E599" i="31"/>
  <c r="L817" i="25"/>
  <c r="M817" i="25" s="1"/>
  <c r="L1812" i="25"/>
  <c r="M1812" i="25" s="1"/>
  <c r="L1253" i="25"/>
  <c r="M1253" i="25" s="1"/>
  <c r="E392" i="29"/>
  <c r="E311" i="30"/>
  <c r="L553" i="25"/>
  <c r="M553" i="25" s="1"/>
  <c r="E225" i="30"/>
  <c r="E305" i="29"/>
  <c r="E234" i="30"/>
  <c r="E316" i="31"/>
  <c r="E189" i="27"/>
  <c r="L427" i="25"/>
  <c r="M427" i="25" s="1"/>
  <c r="E81" i="26"/>
  <c r="E83" i="29"/>
  <c r="E72" i="30"/>
  <c r="L117" i="25"/>
  <c r="M117" i="25" s="1"/>
  <c r="E215" i="26"/>
  <c r="E231" i="27"/>
  <c r="E390" i="31"/>
  <c r="L525" i="25"/>
  <c r="M525" i="25" s="1"/>
  <c r="E478" i="26"/>
  <c r="E852" i="31"/>
  <c r="L1198" i="25"/>
  <c r="M1198" i="25" s="1"/>
  <c r="L1725" i="25"/>
  <c r="M1725" i="25" s="1"/>
  <c r="E398" i="29"/>
  <c r="E413" i="29"/>
  <c r="E433" i="31"/>
  <c r="L581" i="25"/>
  <c r="M581" i="25" s="1"/>
  <c r="E536" i="27"/>
  <c r="E800" i="29"/>
  <c r="E794" i="31"/>
  <c r="E648" i="30"/>
  <c r="L1112" i="25"/>
  <c r="M1112" i="25" s="1"/>
  <c r="E87" i="26"/>
  <c r="E61" i="27"/>
  <c r="E87" i="29"/>
  <c r="E87" i="31"/>
  <c r="L123" i="25"/>
  <c r="M123" i="25" s="1"/>
  <c r="E186" i="31"/>
  <c r="L244" i="25"/>
  <c r="M244" i="25" s="1"/>
  <c r="L1872" i="25"/>
  <c r="M1872" i="25" s="1"/>
  <c r="L1292" i="25"/>
  <c r="M1292" i="25" s="1"/>
  <c r="E539" i="27"/>
  <c r="E798" i="31"/>
  <c r="L1119" i="25"/>
  <c r="M1119" i="25" s="1"/>
  <c r="E40" i="26"/>
  <c r="E45" i="29"/>
  <c r="E34" i="30"/>
  <c r="E42" i="31"/>
  <c r="L60" i="25"/>
  <c r="M60" i="25" s="1"/>
  <c r="L1985" i="25"/>
  <c r="M1985" i="25" s="1"/>
  <c r="L1370" i="25"/>
  <c r="M1370" i="25" s="1"/>
  <c r="E48" i="27"/>
  <c r="E86" i="26"/>
  <c r="E86" i="29"/>
  <c r="E76" i="30"/>
  <c r="E86" i="31"/>
  <c r="L122" i="25"/>
  <c r="M122" i="25" s="1"/>
  <c r="E321" i="26"/>
  <c r="E585" i="29"/>
  <c r="E603" i="31"/>
  <c r="L824" i="25"/>
  <c r="M824" i="25" s="1"/>
  <c r="E558" i="27"/>
  <c r="E822" i="31"/>
  <c r="L1658" i="25"/>
  <c r="M1658" i="25" s="1"/>
  <c r="L1154" i="25"/>
  <c r="M1154" i="25" s="1"/>
  <c r="E320" i="27"/>
  <c r="E501" i="31"/>
  <c r="E388" i="30"/>
  <c r="L681" i="25"/>
  <c r="M681" i="25" s="1"/>
  <c r="E333" i="26"/>
  <c r="E624" i="31"/>
  <c r="L850" i="25"/>
  <c r="M850" i="25" s="1"/>
  <c r="E484" i="26"/>
  <c r="L1769" i="25"/>
  <c r="M1769" i="25" s="1"/>
  <c r="L1223" i="25"/>
  <c r="M1223" i="25" s="1"/>
  <c r="E327" i="26"/>
  <c r="E595" i="29"/>
  <c r="E475" i="30"/>
  <c r="E398" i="27"/>
  <c r="E612" i="31"/>
  <c r="L834" i="25"/>
  <c r="M834" i="25" s="1"/>
  <c r="E616" i="31"/>
  <c r="E341" i="26"/>
  <c r="E631" i="31"/>
  <c r="L864" i="25"/>
  <c r="M864" i="25" s="1"/>
  <c r="E113" i="31"/>
  <c r="E121" i="29"/>
  <c r="L166" i="25"/>
  <c r="M166" i="25" s="1"/>
  <c r="E182" i="31"/>
  <c r="L240" i="25"/>
  <c r="M240" i="25" s="1"/>
  <c r="E277" i="27"/>
  <c r="E245" i="26"/>
  <c r="E348" i="30"/>
  <c r="L614" i="25"/>
  <c r="M614" i="25" s="1"/>
  <c r="K779" i="1"/>
  <c r="E474" i="27"/>
  <c r="E581" i="30"/>
  <c r="E720" i="31"/>
  <c r="L1000" i="25"/>
  <c r="M1000" i="25" s="1"/>
  <c r="E481" i="30"/>
  <c r="L840" i="25"/>
  <c r="M840" i="25" s="1"/>
  <c r="E402" i="27"/>
  <c r="E617" i="31"/>
  <c r="E600" i="29"/>
  <c r="L841" i="25"/>
  <c r="M841" i="25" s="1"/>
  <c r="E234" i="29"/>
  <c r="L330" i="25"/>
  <c r="M330" i="25" s="1"/>
  <c r="E230" i="31"/>
  <c r="E227" i="29"/>
  <c r="E243" i="31"/>
  <c r="L322" i="25"/>
  <c r="M322" i="25" s="1"/>
  <c r="E273" i="26"/>
  <c r="E488" i="29"/>
  <c r="E511" i="31"/>
  <c r="E325" i="27"/>
  <c r="E394" i="30"/>
  <c r="L693" i="25"/>
  <c r="M693" i="25" s="1"/>
  <c r="E378" i="26"/>
  <c r="E537" i="30"/>
  <c r="E669" i="31"/>
  <c r="L934" i="25"/>
  <c r="M934" i="25" s="1"/>
  <c r="L1959" i="25"/>
  <c r="M1959" i="25" s="1"/>
  <c r="L1353" i="25"/>
  <c r="M1353" i="25" s="1"/>
  <c r="L1788" i="25"/>
  <c r="M1788" i="25" s="1"/>
  <c r="L1235" i="25"/>
  <c r="M1235" i="25" s="1"/>
  <c r="E62" i="26"/>
  <c r="E46" i="27"/>
  <c r="E55" i="30"/>
  <c r="E64" i="31"/>
  <c r="E64" i="29"/>
  <c r="L90" i="25"/>
  <c r="M90" i="25" s="1"/>
  <c r="E168" i="29"/>
  <c r="E119" i="27"/>
  <c r="L259" i="25"/>
  <c r="M259" i="25" s="1"/>
  <c r="E546" i="29"/>
  <c r="L770" i="25"/>
  <c r="M770" i="25" s="1"/>
  <c r="E598" i="30"/>
  <c r="E738" i="31"/>
  <c r="E734" i="29"/>
  <c r="L1028" i="25"/>
  <c r="M1028" i="25" s="1"/>
  <c r="E210" i="27"/>
  <c r="E355" i="31"/>
  <c r="E270" i="30"/>
  <c r="L483" i="25"/>
  <c r="M483" i="25" s="1"/>
  <c r="E414" i="31"/>
  <c r="E234" i="26"/>
  <c r="E408" i="29"/>
  <c r="E426" i="31"/>
  <c r="L574" i="25"/>
  <c r="M574" i="25" s="1"/>
  <c r="K1104" i="1"/>
  <c r="E298" i="27"/>
  <c r="E459" i="29"/>
  <c r="E369" i="30"/>
  <c r="E482" i="31"/>
  <c r="L647" i="25"/>
  <c r="M647" i="25" s="1"/>
  <c r="E517" i="27"/>
  <c r="E767" i="31"/>
  <c r="E772" i="29"/>
  <c r="L1071" i="25"/>
  <c r="M1071" i="25" s="1"/>
  <c r="E190" i="27"/>
  <c r="E198" i="26"/>
  <c r="E333" i="29"/>
  <c r="E256" i="30"/>
  <c r="L463" i="25"/>
  <c r="M463" i="25" s="1"/>
  <c r="E245" i="27"/>
  <c r="E230" i="26"/>
  <c r="E315" i="30"/>
  <c r="E251" i="27"/>
  <c r="E415" i="31"/>
  <c r="L560" i="25"/>
  <c r="M560" i="25" s="1"/>
  <c r="E231" i="26"/>
  <c r="E316" i="30"/>
  <c r="E416" i="31"/>
  <c r="L561" i="25"/>
  <c r="M561" i="25" s="1"/>
  <c r="E504" i="29"/>
  <c r="E515" i="29"/>
  <c r="E538" i="31"/>
  <c r="L730" i="25"/>
  <c r="M730" i="25" s="1"/>
  <c r="K163" i="1"/>
  <c r="K1238" i="1"/>
  <c r="E336" i="26"/>
  <c r="L857" i="25"/>
  <c r="M857" i="25" s="1"/>
  <c r="E418" i="29"/>
  <c r="E435" i="31"/>
  <c r="L588" i="25"/>
  <c r="M588" i="25" s="1"/>
  <c r="E805" i="31"/>
  <c r="L1130" i="25"/>
  <c r="M1130" i="25" s="1"/>
  <c r="E243" i="30"/>
  <c r="E199" i="27"/>
  <c r="E251" i="30"/>
  <c r="E332" i="31"/>
  <c r="E327" i="29"/>
  <c r="L456" i="25"/>
  <c r="M456" i="25" s="1"/>
  <c r="E146" i="26"/>
  <c r="E125" i="30"/>
  <c r="E105" i="27"/>
  <c r="E162" i="31"/>
  <c r="L215" i="25"/>
  <c r="M215" i="25" s="1"/>
  <c r="E608" i="30"/>
  <c r="E506" i="27"/>
  <c r="L1047" i="25"/>
  <c r="M1047" i="25" s="1"/>
  <c r="E392" i="26"/>
  <c r="E684" i="31"/>
  <c r="E552" i="30"/>
  <c r="E461" i="27"/>
  <c r="L954" i="25"/>
  <c r="M954" i="25" s="1"/>
  <c r="E198" i="30"/>
  <c r="E271" i="31"/>
  <c r="L361" i="25"/>
  <c r="M361" i="25" s="1"/>
  <c r="L1889" i="25"/>
  <c r="M1889" i="25" s="1"/>
  <c r="L1304" i="25"/>
  <c r="M1304" i="25" s="1"/>
  <c r="E153" i="27"/>
  <c r="E184" i="26"/>
  <c r="E260" i="29"/>
  <c r="E277" i="31"/>
  <c r="E163" i="27"/>
  <c r="L370" i="25"/>
  <c r="M370" i="25" s="1"/>
  <c r="E69" i="31"/>
  <c r="L96" i="25"/>
  <c r="M96" i="25" s="1"/>
  <c r="E261" i="26"/>
  <c r="E457" i="29"/>
  <c r="E297" i="27"/>
  <c r="E479" i="31"/>
  <c r="L644" i="25"/>
  <c r="M644" i="25" s="1"/>
  <c r="E505" i="27"/>
  <c r="E753" i="31"/>
  <c r="E750" i="29"/>
  <c r="E607" i="30"/>
  <c r="L1046" i="25"/>
  <c r="M1046" i="25" s="1"/>
  <c r="K762" i="1"/>
  <c r="E724" i="29"/>
  <c r="E732" i="31"/>
  <c r="E592" i="30"/>
  <c r="L1017" i="25"/>
  <c r="M1017" i="25" s="1"/>
  <c r="E405" i="26"/>
  <c r="E563" i="30"/>
  <c r="E700" i="31"/>
  <c r="L971" i="25"/>
  <c r="M971" i="25" s="1"/>
  <c r="E590" i="30"/>
  <c r="L1014" i="25"/>
  <c r="M1014" i="25" s="1"/>
  <c r="E478" i="27"/>
  <c r="E726" i="31"/>
  <c r="E587" i="30"/>
  <c r="E720" i="29"/>
  <c r="L1009" i="25"/>
  <c r="M1009" i="25" s="1"/>
  <c r="E125" i="29"/>
  <c r="E98" i="30"/>
  <c r="L171" i="25"/>
  <c r="M171" i="25" s="1"/>
  <c r="E406" i="30"/>
  <c r="E508" i="29"/>
  <c r="L722" i="25"/>
  <c r="M722" i="25" s="1"/>
  <c r="E490" i="31"/>
  <c r="E468" i="29"/>
  <c r="L660" i="25"/>
  <c r="M660" i="25" s="1"/>
  <c r="E756" i="29"/>
  <c r="E613" i="30"/>
  <c r="E509" i="27"/>
  <c r="E758" i="31"/>
  <c r="L1052" i="25"/>
  <c r="M1052" i="25" s="1"/>
  <c r="E342" i="27"/>
  <c r="E292" i="26"/>
  <c r="E530" i="29"/>
  <c r="L748" i="25"/>
  <c r="M748" i="25" s="1"/>
  <c r="E839" i="29"/>
  <c r="E470" i="26"/>
  <c r="E685" i="30"/>
  <c r="E840" i="31"/>
  <c r="E850" i="29"/>
  <c r="E572" i="27"/>
  <c r="L1180" i="25"/>
  <c r="M1180" i="25" s="1"/>
  <c r="L1698" i="25"/>
  <c r="M1698" i="25" s="1"/>
  <c r="E557" i="29"/>
  <c r="E570" i="29"/>
  <c r="E454" i="30"/>
  <c r="E590" i="31"/>
  <c r="E379" i="27"/>
  <c r="L804" i="25"/>
  <c r="M804" i="25" s="1"/>
  <c r="E708" i="30"/>
  <c r="L1236" i="25"/>
  <c r="M1236" i="25" s="1"/>
  <c r="L1789" i="25"/>
  <c r="M1789" i="25" s="1"/>
  <c r="L1790" i="25"/>
  <c r="M1790" i="25" s="1"/>
  <c r="L1237" i="25"/>
  <c r="M1237" i="25" s="1"/>
  <c r="E656" i="29"/>
  <c r="E382" i="26"/>
  <c r="E455" i="27"/>
  <c r="E671" i="29"/>
  <c r="E675" i="31"/>
  <c r="L941" i="25"/>
  <c r="M941" i="25" s="1"/>
  <c r="E129" i="29"/>
  <c r="E130" i="31"/>
  <c r="L177" i="25"/>
  <c r="M177" i="25" s="1"/>
  <c r="K748" i="1"/>
  <c r="E264" i="26"/>
  <c r="E465" i="29"/>
  <c r="E488" i="31"/>
  <c r="E373" i="30"/>
  <c r="E305" i="27"/>
  <c r="L657" i="25"/>
  <c r="M657" i="25" s="1"/>
  <c r="E32" i="27"/>
  <c r="E59" i="31"/>
  <c r="E59" i="29"/>
  <c r="L83" i="25"/>
  <c r="M83" i="25" s="1"/>
  <c r="K1003" i="1"/>
  <c r="K138" i="1"/>
  <c r="E243" i="29"/>
  <c r="E255" i="29"/>
  <c r="E273" i="31"/>
  <c r="E159" i="27"/>
  <c r="L364" i="25"/>
  <c r="M364" i="25" s="1"/>
  <c r="E109" i="26"/>
  <c r="E106" i="29"/>
  <c r="E106" i="31"/>
  <c r="L146" i="25"/>
  <c r="M146" i="25" s="1"/>
  <c r="E266" i="26"/>
  <c r="L662" i="25"/>
  <c r="M662" i="25" s="1"/>
  <c r="E261" i="27"/>
  <c r="E445" i="31"/>
  <c r="E425" i="29"/>
  <c r="L600" i="25"/>
  <c r="M600" i="25" s="1"/>
  <c r="E339" i="27"/>
  <c r="E533" i="31"/>
  <c r="E507" i="29"/>
  <c r="L721" i="25"/>
  <c r="M721" i="25" s="1"/>
  <c r="L1958" i="25"/>
  <c r="M1958" i="25" s="1"/>
  <c r="L1352" i="25"/>
  <c r="M1352" i="25" s="1"/>
  <c r="E400" i="31"/>
  <c r="L539" i="25"/>
  <c r="M539" i="25" s="1"/>
  <c r="E686" i="29"/>
  <c r="E557" i="30"/>
  <c r="E692" i="31"/>
  <c r="L963" i="25"/>
  <c r="M963" i="25" s="1"/>
  <c r="E297" i="29"/>
  <c r="E184" i="27"/>
  <c r="L417" i="25"/>
  <c r="M417" i="25" s="1"/>
  <c r="E54" i="27"/>
  <c r="E98" i="26"/>
  <c r="E96" i="29"/>
  <c r="E95" i="31"/>
  <c r="E82" i="30"/>
  <c r="L134" i="25"/>
  <c r="M134" i="25" s="1"/>
  <c r="E472" i="29"/>
  <c r="E380" i="30"/>
  <c r="L668" i="25"/>
  <c r="M668" i="25" s="1"/>
  <c r="E473" i="29"/>
  <c r="E274" i="26"/>
  <c r="E395" i="30"/>
  <c r="E512" i="31"/>
  <c r="E489" i="29"/>
  <c r="L694" i="25"/>
  <c r="M694" i="25" s="1"/>
  <c r="L1837" i="25"/>
  <c r="M1837" i="25" s="1"/>
  <c r="L1270" i="25"/>
  <c r="M1270" i="25" s="1"/>
  <c r="E796" i="29"/>
  <c r="E801" i="31"/>
  <c r="E656" i="30"/>
  <c r="E808" i="29"/>
  <c r="L1123" i="25"/>
  <c r="M1123" i="25" s="1"/>
  <c r="E14" i="27"/>
  <c r="L29" i="25"/>
  <c r="M29" i="25" s="1"/>
  <c r="E714" i="29"/>
  <c r="E721" i="31"/>
  <c r="E485" i="27"/>
  <c r="L1001" i="25"/>
  <c r="M1001" i="25" s="1"/>
  <c r="E37" i="26"/>
  <c r="E41" i="29"/>
  <c r="E39" i="31"/>
  <c r="E30" i="30"/>
  <c r="E29" i="27"/>
  <c r="L55" i="25"/>
  <c r="M55" i="25" s="1"/>
  <c r="E140" i="29"/>
  <c r="E148" i="31"/>
  <c r="E97" i="27"/>
  <c r="L195" i="25"/>
  <c r="M195" i="25" s="1"/>
  <c r="E293" i="31"/>
  <c r="L394" i="25"/>
  <c r="M394" i="25" s="1"/>
  <c r="K201" i="1"/>
  <c r="E273" i="29"/>
  <c r="L386" i="25"/>
  <c r="M386" i="25" s="1"/>
  <c r="E419" i="29"/>
  <c r="E268" i="27"/>
  <c r="E334" i="30"/>
  <c r="E436" i="31"/>
  <c r="L589" i="25"/>
  <c r="M589" i="25" s="1"/>
  <c r="E189" i="29"/>
  <c r="E204" i="31"/>
  <c r="E151" i="30"/>
  <c r="L267" i="25"/>
  <c r="M267" i="25" s="1"/>
  <c r="E503" i="27"/>
  <c r="E748" i="29"/>
  <c r="E752" i="31"/>
  <c r="L1044" i="25"/>
  <c r="M1044" i="25" s="1"/>
  <c r="E114" i="26"/>
  <c r="E92" i="30"/>
  <c r="E114" i="31"/>
  <c r="E112" i="29"/>
  <c r="L155" i="25"/>
  <c r="M155" i="25" s="1"/>
  <c r="E425" i="30"/>
  <c r="E554" i="31"/>
  <c r="L753" i="25"/>
  <c r="M753" i="25" s="1"/>
  <c r="L1269" i="25"/>
  <c r="M1269" i="25" s="1"/>
  <c r="L1836" i="25"/>
  <c r="M1836" i="25" s="1"/>
  <c r="L1938" i="25"/>
  <c r="M1938" i="25" s="1"/>
  <c r="L1338" i="25"/>
  <c r="M1338" i="25" s="1"/>
  <c r="K308" i="1"/>
  <c r="K1101" i="1"/>
  <c r="L1081" i="25" s="1"/>
  <c r="M1081" i="25" s="1"/>
  <c r="E239" i="27"/>
  <c r="E410" i="31"/>
  <c r="E310" i="30"/>
  <c r="L552" i="25"/>
  <c r="M552" i="25" s="1"/>
  <c r="E154" i="26"/>
  <c r="E171" i="29"/>
  <c r="E185" i="31"/>
  <c r="E139" i="30"/>
  <c r="L243" i="25"/>
  <c r="M243" i="25" s="1"/>
  <c r="K655" i="1"/>
  <c r="E429" i="26"/>
  <c r="E610" i="30"/>
  <c r="E507" i="27"/>
  <c r="L1049" i="25"/>
  <c r="M1049" i="25" s="1"/>
  <c r="E653" i="29"/>
  <c r="E524" i="30"/>
  <c r="E659" i="31"/>
  <c r="L917" i="25"/>
  <c r="M917" i="25" s="1"/>
  <c r="L1773" i="25"/>
  <c r="M1773" i="25" s="1"/>
  <c r="L1225" i="25"/>
  <c r="M1225" i="25" s="1"/>
  <c r="E224" i="26"/>
  <c r="E306" i="30"/>
  <c r="E388" i="29"/>
  <c r="E244" i="27"/>
  <c r="L548" i="25"/>
  <c r="M548" i="25" s="1"/>
  <c r="E266" i="29"/>
  <c r="E277" i="29"/>
  <c r="E292" i="31"/>
  <c r="E215" i="30"/>
  <c r="L393" i="25"/>
  <c r="M393" i="25" s="1"/>
  <c r="E564" i="31"/>
  <c r="E361" i="27"/>
  <c r="E431" i="30"/>
  <c r="L765" i="25"/>
  <c r="M765" i="25" s="1"/>
  <c r="E704" i="29"/>
  <c r="E718" i="29"/>
  <c r="E723" i="31"/>
  <c r="E585" i="30"/>
  <c r="E488" i="27"/>
  <c r="L1006" i="25"/>
  <c r="M1006" i="25" s="1"/>
  <c r="E332" i="26"/>
  <c r="E607" i="29"/>
  <c r="E623" i="31"/>
  <c r="L849" i="25"/>
  <c r="M849" i="25" s="1"/>
  <c r="L1894" i="25"/>
  <c r="M1894" i="25" s="1"/>
  <c r="L1307" i="25"/>
  <c r="M1307" i="25" s="1"/>
  <c r="E351" i="26"/>
  <c r="E631" i="29"/>
  <c r="E507" i="30"/>
  <c r="L882" i="25"/>
  <c r="M882" i="25" s="1"/>
  <c r="E160" i="31"/>
  <c r="E157" i="29"/>
  <c r="L224" i="25"/>
  <c r="M224" i="25" s="1"/>
  <c r="E280" i="26"/>
  <c r="E498" i="29"/>
  <c r="E524" i="31"/>
  <c r="E401" i="30"/>
  <c r="L708" i="25"/>
  <c r="M708" i="25" s="1"/>
  <c r="E506" i="29"/>
  <c r="E405" i="30"/>
  <c r="E338" i="27"/>
  <c r="E532" i="31"/>
  <c r="L719" i="25"/>
  <c r="M719" i="25" s="1"/>
  <c r="K1163" i="1"/>
  <c r="E522" i="30"/>
  <c r="E529" i="30"/>
  <c r="L924" i="25"/>
  <c r="M924" i="25" s="1"/>
  <c r="E693" i="30"/>
  <c r="L1212" i="25"/>
  <c r="M1212" i="25" s="1"/>
  <c r="L1745" i="25"/>
  <c r="M1745" i="25" s="1"/>
  <c r="E436" i="27"/>
  <c r="E375" i="26"/>
  <c r="E530" i="30"/>
  <c r="E664" i="31"/>
  <c r="E658" i="29"/>
  <c r="L925" i="25"/>
  <c r="M925" i="25" s="1"/>
  <c r="E682" i="30"/>
  <c r="E639" i="31"/>
  <c r="E369" i="26"/>
  <c r="E647" i="29"/>
  <c r="E518" i="30"/>
  <c r="E654" i="31"/>
  <c r="L907" i="25"/>
  <c r="M907" i="25" s="1"/>
  <c r="E13" i="26"/>
  <c r="E20" i="31"/>
  <c r="L28" i="25"/>
  <c r="M28" i="25" s="1"/>
  <c r="E201" i="29"/>
  <c r="E163" i="26"/>
  <c r="E212" i="29"/>
  <c r="L304" i="25"/>
  <c r="M304" i="25" s="1"/>
  <c r="E30" i="26"/>
  <c r="E26" i="30"/>
  <c r="L48" i="25"/>
  <c r="M48" i="25" s="1"/>
  <c r="E837" i="29"/>
  <c r="E675" i="30"/>
  <c r="L1670" i="25"/>
  <c r="M1670" i="25" s="1"/>
  <c r="L1162" i="25"/>
  <c r="M1162" i="25" s="1"/>
  <c r="E443" i="30"/>
  <c r="L789" i="25"/>
  <c r="M789" i="25" s="1"/>
  <c r="E483" i="26"/>
  <c r="L1767" i="25"/>
  <c r="M1767" i="25" s="1"/>
  <c r="L1221" i="25"/>
  <c r="M1221" i="25" s="1"/>
  <c r="E836" i="29"/>
  <c r="E465" i="26"/>
  <c r="E568" i="27"/>
  <c r="E847" i="29"/>
  <c r="E837" i="31"/>
  <c r="L1691" i="25"/>
  <c r="M1691" i="25" s="1"/>
  <c r="L1175" i="25"/>
  <c r="M1175" i="25" s="1"/>
  <c r="E182" i="26"/>
  <c r="E274" i="31"/>
  <c r="L366" i="25"/>
  <c r="M366" i="25" s="1"/>
  <c r="E357" i="29"/>
  <c r="E370" i="31"/>
  <c r="L501" i="25"/>
  <c r="M501" i="25" s="1"/>
  <c r="E362" i="26"/>
  <c r="E647" i="31"/>
  <c r="L899" i="25"/>
  <c r="M899" i="25" s="1"/>
  <c r="E263" i="26"/>
  <c r="E371" i="30"/>
  <c r="E483" i="31"/>
  <c r="E300" i="27"/>
  <c r="L650" i="25"/>
  <c r="M650" i="25" s="1"/>
  <c r="E449" i="26"/>
  <c r="E533" i="27"/>
  <c r="E797" i="29"/>
  <c r="E792" i="31"/>
  <c r="L1108" i="25"/>
  <c r="M1108" i="25" s="1"/>
  <c r="E773" i="29"/>
  <c r="E784" i="31"/>
  <c r="E527" i="27"/>
  <c r="E636" i="30"/>
  <c r="E786" i="29"/>
  <c r="L1093" i="25"/>
  <c r="M1093" i="25" s="1"/>
  <c r="E440" i="31"/>
  <c r="E241" i="26"/>
  <c r="E450" i="31"/>
  <c r="E431" i="29"/>
  <c r="L607" i="25"/>
  <c r="M607" i="25" s="1"/>
  <c r="E722" i="29"/>
  <c r="E424" i="26"/>
  <c r="E737" i="31"/>
  <c r="E596" i="30"/>
  <c r="E496" i="27"/>
  <c r="E732" i="29"/>
  <c r="L1026" i="25"/>
  <c r="M1026" i="25" s="1"/>
  <c r="E156" i="31"/>
  <c r="E127" i="30"/>
  <c r="E167" i="31"/>
  <c r="L220" i="25"/>
  <c r="M220" i="25" s="1"/>
  <c r="E38" i="27"/>
  <c r="E65" i="26"/>
  <c r="E71" i="29"/>
  <c r="E62" i="30"/>
  <c r="E73" i="31"/>
  <c r="E50" i="27"/>
  <c r="L100" i="25"/>
  <c r="M100" i="25" s="1"/>
  <c r="E116" i="27"/>
  <c r="E175" i="29"/>
  <c r="E144" i="30"/>
  <c r="E193" i="31"/>
  <c r="L251" i="25"/>
  <c r="M251" i="25" s="1"/>
  <c r="E521" i="27"/>
  <c r="E631" i="30"/>
  <c r="E776" i="31"/>
  <c r="L1082" i="25"/>
  <c r="M1082" i="25" s="1"/>
  <c r="E322" i="27"/>
  <c r="E507" i="31"/>
  <c r="L687" i="25"/>
  <c r="M687" i="25" s="1"/>
  <c r="E264" i="30"/>
  <c r="E349" i="31"/>
  <c r="E208" i="27"/>
  <c r="L476" i="25"/>
  <c r="M476" i="25" s="1"/>
  <c r="E9" i="27"/>
  <c r="K63" i="1"/>
  <c r="D26" i="26"/>
  <c r="K43" i="25"/>
  <c r="D463" i="26"/>
  <c r="D567" i="27"/>
  <c r="D845" i="29"/>
  <c r="K1173" i="25"/>
  <c r="K1070" i="25"/>
  <c r="D771" i="29"/>
  <c r="D766" i="31"/>
  <c r="K1290" i="25"/>
  <c r="K1867" i="25"/>
  <c r="K853" i="1"/>
  <c r="D326" i="26"/>
  <c r="K833" i="25"/>
  <c r="D611" i="31"/>
  <c r="K471" i="1"/>
  <c r="D195" i="26"/>
  <c r="K327" i="1"/>
  <c r="D215" i="29"/>
  <c r="K307" i="25"/>
  <c r="D137" i="27"/>
  <c r="K855" i="25"/>
  <c r="D490" i="30"/>
  <c r="D411" i="27"/>
  <c r="D188" i="26"/>
  <c r="K385" i="25"/>
  <c r="D171" i="27"/>
  <c r="K205" i="1"/>
  <c r="D130" i="26"/>
  <c r="K674" i="1"/>
  <c r="K654" i="25"/>
  <c r="K952" i="25"/>
  <c r="D550" i="30"/>
  <c r="K687" i="1"/>
  <c r="D268" i="26"/>
  <c r="K87" i="1"/>
  <c r="D46" i="26"/>
  <c r="K986" i="1"/>
  <c r="D402" i="26"/>
  <c r="K966" i="25"/>
  <c r="D121" i="26"/>
  <c r="K169" i="25"/>
  <c r="K193" i="25"/>
  <c r="D95" i="27"/>
  <c r="D148" i="26"/>
  <c r="K219" i="25"/>
  <c r="K490" i="25"/>
  <c r="D360" i="31"/>
  <c r="D466" i="26"/>
  <c r="K1176" i="25"/>
  <c r="D838" i="31"/>
  <c r="D356" i="26"/>
  <c r="K890" i="25"/>
  <c r="D420" i="26"/>
  <c r="D717" i="29"/>
  <c r="E317" i="29"/>
  <c r="E340" i="31"/>
  <c r="E258" i="30"/>
  <c r="L466" i="25"/>
  <c r="M466" i="25" s="1"/>
  <c r="E162" i="30"/>
  <c r="L284" i="25"/>
  <c r="M284" i="25" s="1"/>
  <c r="E530" i="31"/>
  <c r="E335" i="27"/>
  <c r="E404" i="30"/>
  <c r="L716" i="25"/>
  <c r="M716" i="25" s="1"/>
  <c r="E652" i="30"/>
  <c r="E797" i="31"/>
  <c r="E538" i="27"/>
  <c r="L1118" i="25"/>
  <c r="M1118" i="25" s="1"/>
  <c r="E458" i="29"/>
  <c r="E480" i="31"/>
  <c r="E368" i="30"/>
  <c r="L645" i="25"/>
  <c r="M645" i="25" s="1"/>
  <c r="L1803" i="25"/>
  <c r="M1803" i="25" s="1"/>
  <c r="L1246" i="25"/>
  <c r="M1246" i="25" s="1"/>
  <c r="E78" i="26"/>
  <c r="E81" i="29"/>
  <c r="L114" i="25"/>
  <c r="M114" i="25" s="1"/>
  <c r="E202" i="26"/>
  <c r="E364" i="31"/>
  <c r="E354" i="29"/>
  <c r="L495" i="25"/>
  <c r="M495" i="25" s="1"/>
  <c r="E141" i="29"/>
  <c r="E149" i="31"/>
  <c r="E112" i="30"/>
  <c r="L196" i="25"/>
  <c r="M196" i="25" s="1"/>
  <c r="L1380" i="25"/>
  <c r="M1380" i="25" s="1"/>
  <c r="L1999" i="25"/>
  <c r="M1999" i="25" s="1"/>
  <c r="K393" i="1"/>
  <c r="E561" i="29"/>
  <c r="E446" i="30"/>
  <c r="E583" i="31"/>
  <c r="L794" i="25"/>
  <c r="M794" i="25" s="1"/>
  <c r="E657" i="30"/>
  <c r="E809" i="29"/>
  <c r="L1124" i="25"/>
  <c r="M1124" i="25" s="1"/>
  <c r="E484" i="31"/>
  <c r="E462" i="29"/>
  <c r="L651" i="25"/>
  <c r="M651" i="25" s="1"/>
  <c r="L1811" i="25"/>
  <c r="M1811" i="25" s="1"/>
  <c r="L1252" i="25"/>
  <c r="M1252" i="25" s="1"/>
  <c r="E390" i="26"/>
  <c r="E682" i="31"/>
  <c r="E677" i="29"/>
  <c r="L951" i="25"/>
  <c r="M951" i="25" s="1"/>
  <c r="L1308" i="25"/>
  <c r="M1308" i="25" s="1"/>
  <c r="L1895" i="25"/>
  <c r="M1895" i="25" s="1"/>
  <c r="L1274" i="25"/>
  <c r="M1274" i="25" s="1"/>
  <c r="L1843" i="25"/>
  <c r="M1843" i="25" s="1"/>
  <c r="E383" i="27"/>
  <c r="E322" i="26"/>
  <c r="E392" i="27"/>
  <c r="E605" i="31"/>
  <c r="E587" i="29"/>
  <c r="L826" i="25"/>
  <c r="M826" i="25" s="1"/>
  <c r="E233" i="31"/>
  <c r="E140" i="27"/>
  <c r="E218" i="29"/>
  <c r="L311" i="25"/>
  <c r="M311" i="25" s="1"/>
  <c r="E735" i="29"/>
  <c r="E498" i="27"/>
  <c r="E739" i="31"/>
  <c r="L1029" i="25"/>
  <c r="M1029" i="25" s="1"/>
  <c r="E758" i="29"/>
  <c r="E510" i="27"/>
  <c r="L1055" i="25"/>
  <c r="M1055" i="25" s="1"/>
  <c r="E132" i="26"/>
  <c r="E136" i="29"/>
  <c r="E140" i="31"/>
  <c r="E90" i="27"/>
  <c r="L187" i="25"/>
  <c r="M187" i="25" s="1"/>
  <c r="E184" i="29"/>
  <c r="E149" i="30"/>
  <c r="E121" i="27"/>
  <c r="L262" i="25"/>
  <c r="M262" i="25" s="1"/>
  <c r="K405" i="1"/>
  <c r="E347" i="27"/>
  <c r="E414" i="30"/>
  <c r="E519" i="29"/>
  <c r="L734" i="25"/>
  <c r="M734" i="25" s="1"/>
  <c r="E228" i="29"/>
  <c r="E189" i="30"/>
  <c r="L345" i="25"/>
  <c r="M345" i="25" s="1"/>
  <c r="E281" i="29"/>
  <c r="E217" i="30"/>
  <c r="E296" i="31"/>
  <c r="L399" i="25"/>
  <c r="M399" i="25" s="1"/>
  <c r="E682" i="29"/>
  <c r="E409" i="26"/>
  <c r="E567" i="30"/>
  <c r="L976" i="25"/>
  <c r="M976" i="25" s="1"/>
  <c r="E490" i="27"/>
  <c r="E499" i="27"/>
  <c r="E740" i="29"/>
  <c r="E743" i="31"/>
  <c r="L1035" i="25"/>
  <c r="M1035" i="25" s="1"/>
  <c r="E465" i="27"/>
  <c r="E689" i="31"/>
  <c r="L960" i="25"/>
  <c r="M960" i="25" s="1"/>
  <c r="E509" i="30"/>
  <c r="E644" i="31"/>
  <c r="E637" i="29"/>
  <c r="L889" i="25"/>
  <c r="M889" i="25" s="1"/>
  <c r="E92" i="27"/>
  <c r="E142" i="31"/>
  <c r="L189" i="25"/>
  <c r="M189" i="25" s="1"/>
  <c r="E545" i="31"/>
  <c r="L740" i="25"/>
  <c r="M740" i="25" s="1"/>
  <c r="E238" i="26"/>
  <c r="E339" i="30"/>
  <c r="E443" i="31"/>
  <c r="L597" i="25"/>
  <c r="M597" i="25" s="1"/>
  <c r="E528" i="29"/>
  <c r="E565" i="31"/>
  <c r="L766" i="25"/>
  <c r="M766" i="25" s="1"/>
  <c r="L1944" i="25"/>
  <c r="M1944" i="25" s="1"/>
  <c r="L1342" i="25"/>
  <c r="M1342" i="25" s="1"/>
  <c r="E657" i="29"/>
  <c r="E447" i="27"/>
  <c r="E528" i="30"/>
  <c r="E663" i="31"/>
  <c r="L923" i="25"/>
  <c r="M923" i="25" s="1"/>
  <c r="E733" i="29"/>
  <c r="E603" i="30"/>
  <c r="E746" i="31"/>
  <c r="L1038" i="25"/>
  <c r="M1038" i="25" s="1"/>
  <c r="E44" i="26"/>
  <c r="E45" i="31"/>
  <c r="E47" i="29"/>
  <c r="L65" i="25"/>
  <c r="M65" i="25" s="1"/>
  <c r="E407" i="26"/>
  <c r="E565" i="30"/>
  <c r="E694" i="29"/>
  <c r="E701" i="31"/>
  <c r="L973" i="25"/>
  <c r="M973" i="25" s="1"/>
  <c r="E457" i="27"/>
  <c r="E401" i="26"/>
  <c r="E467" i="27"/>
  <c r="E688" i="29"/>
  <c r="E694" i="31"/>
  <c r="E559" i="30"/>
  <c r="L965" i="25"/>
  <c r="M965" i="25" s="1"/>
  <c r="E369" i="27"/>
  <c r="E555" i="29"/>
  <c r="E578" i="31"/>
  <c r="L785" i="25"/>
  <c r="M785" i="25" s="1"/>
  <c r="E249" i="26"/>
  <c r="E280" i="27"/>
  <c r="E351" i="30"/>
  <c r="L618" i="25"/>
  <c r="M618" i="25" s="1"/>
  <c r="E116" i="26"/>
  <c r="E78" i="27"/>
  <c r="E117" i="31"/>
  <c r="L158" i="25"/>
  <c r="M158" i="25" s="1"/>
  <c r="E334" i="31"/>
  <c r="L458" i="25"/>
  <c r="M458" i="25" s="1"/>
  <c r="K344" i="1"/>
  <c r="E383" i="29"/>
  <c r="E399" i="31"/>
  <c r="L538" i="25"/>
  <c r="M538" i="25" s="1"/>
  <c r="E699" i="31"/>
  <c r="E417" i="26"/>
  <c r="L988" i="25"/>
  <c r="M988" i="25" s="1"/>
  <c r="E578" i="27"/>
  <c r="L1713" i="25"/>
  <c r="M1713" i="25" s="1"/>
  <c r="L1191" i="25"/>
  <c r="M1191" i="25" s="1"/>
  <c r="E650" i="30"/>
  <c r="E840" i="29"/>
  <c r="E471" i="26"/>
  <c r="E573" i="27"/>
  <c r="E841" i="31"/>
  <c r="L1699" i="25"/>
  <c r="M1699" i="25" s="1"/>
  <c r="L1181" i="25"/>
  <c r="M1181" i="25" s="1"/>
  <c r="E214" i="31"/>
  <c r="E159" i="30"/>
  <c r="L278" i="25"/>
  <c r="M278" i="25" s="1"/>
  <c r="E68" i="31"/>
  <c r="E76" i="26"/>
  <c r="E69" i="30"/>
  <c r="E55" i="27"/>
  <c r="E79" i="29"/>
  <c r="E81" i="31"/>
  <c r="L112" i="25"/>
  <c r="M112" i="25" s="1"/>
  <c r="L1966" i="25"/>
  <c r="M1966" i="25" s="1"/>
  <c r="L1358" i="25"/>
  <c r="M1358" i="25" s="1"/>
  <c r="L1774" i="25"/>
  <c r="M1774" i="25" s="1"/>
  <c r="L1226" i="25"/>
  <c r="M1226" i="25" s="1"/>
  <c r="E374" i="26"/>
  <c r="E527" i="30"/>
  <c r="E662" i="31"/>
  <c r="L922" i="25"/>
  <c r="M922" i="25" s="1"/>
  <c r="L1943" i="25"/>
  <c r="M1943" i="25" s="1"/>
  <c r="L1341" i="25"/>
  <c r="M1341" i="25" s="1"/>
  <c r="L1295" i="25"/>
  <c r="M1295" i="25" s="1"/>
  <c r="L1875" i="25"/>
  <c r="M1875" i="25" s="1"/>
  <c r="E371" i="26"/>
  <c r="E444" i="27"/>
  <c r="E654" i="29"/>
  <c r="L918" i="25"/>
  <c r="M918" i="25" s="1"/>
  <c r="E391" i="30"/>
  <c r="E506" i="31"/>
  <c r="L686" i="25"/>
  <c r="M686" i="25" s="1"/>
  <c r="E384" i="26"/>
  <c r="E543" i="30"/>
  <c r="L944" i="25"/>
  <c r="M944" i="25" s="1"/>
  <c r="E624" i="30"/>
  <c r="L1072" i="25"/>
  <c r="M1072" i="25" s="1"/>
  <c r="E416" i="26"/>
  <c r="E705" i="29"/>
  <c r="E711" i="31"/>
  <c r="L987" i="25"/>
  <c r="M987" i="25" s="1"/>
  <c r="E370" i="26"/>
  <c r="E657" i="31"/>
  <c r="E439" i="27"/>
  <c r="L913" i="25"/>
  <c r="M913" i="25" s="1"/>
  <c r="E33" i="29"/>
  <c r="E32" i="31"/>
  <c r="L45" i="25"/>
  <c r="M45" i="25" s="1"/>
  <c r="E244" i="30"/>
  <c r="E323" i="31"/>
  <c r="L442" i="25"/>
  <c r="M442" i="25" s="1"/>
  <c r="E135" i="27"/>
  <c r="E211" i="29"/>
  <c r="E171" i="30"/>
  <c r="L303" i="25"/>
  <c r="M303" i="25" s="1"/>
  <c r="E526" i="30"/>
  <c r="L921" i="25"/>
  <c r="M921" i="25" s="1"/>
  <c r="E420" i="27"/>
  <c r="E501" i="30"/>
  <c r="E626" i="29"/>
  <c r="L875" i="25"/>
  <c r="M875" i="25" s="1"/>
  <c r="E443" i="27"/>
  <c r="K168" i="1"/>
  <c r="E520" i="27"/>
  <c r="E790" i="29"/>
  <c r="E640" i="30"/>
  <c r="L1100" i="25"/>
  <c r="M1100" i="25" s="1"/>
  <c r="E226" i="26"/>
  <c r="E394" i="29"/>
  <c r="L555" i="25"/>
  <c r="M555" i="25" s="1"/>
  <c r="E469" i="31"/>
  <c r="E485" i="31"/>
  <c r="E463" i="29"/>
  <c r="L652" i="25"/>
  <c r="M652" i="25" s="1"/>
  <c r="E703" i="30"/>
  <c r="L1759" i="25"/>
  <c r="M1759" i="25" s="1"/>
  <c r="L1215" i="25"/>
  <c r="M1215" i="25" s="1"/>
  <c r="L1859" i="25"/>
  <c r="M1859" i="25" s="1"/>
  <c r="L1284" i="25"/>
  <c r="M1284" i="25" s="1"/>
  <c r="K1017" i="1"/>
  <c r="E25" i="26"/>
  <c r="E31" i="29"/>
  <c r="E30" i="31"/>
  <c r="E23" i="30"/>
  <c r="E22" i="27"/>
  <c r="L42" i="25"/>
  <c r="M42" i="25" s="1"/>
  <c r="E474" i="26"/>
  <c r="E688" i="30"/>
  <c r="E854" i="29"/>
  <c r="E844" i="31"/>
  <c r="L1704" i="25"/>
  <c r="M1704" i="25" s="1"/>
  <c r="L1184" i="25"/>
  <c r="M1184" i="25" s="1"/>
  <c r="E355" i="29"/>
  <c r="E367" i="31"/>
  <c r="L498" i="25"/>
  <c r="M498" i="25" s="1"/>
  <c r="E103" i="30"/>
  <c r="E133" i="31"/>
  <c r="L180" i="25"/>
  <c r="M180" i="25" s="1"/>
  <c r="K1126" i="1"/>
  <c r="K653" i="1"/>
  <c r="E371" i="27"/>
  <c r="E311" i="26"/>
  <c r="E568" i="29"/>
  <c r="L802" i="25"/>
  <c r="M802" i="25" s="1"/>
  <c r="L1234" i="25"/>
  <c r="M1234" i="25" s="1"/>
  <c r="L1787" i="25"/>
  <c r="M1787" i="25" s="1"/>
  <c r="L1873" i="25"/>
  <c r="M1873" i="25" s="1"/>
  <c r="L1293" i="25"/>
  <c r="M1293" i="25" s="1"/>
  <c r="K1310" i="1"/>
  <c r="E573" i="30"/>
  <c r="E829" i="29"/>
  <c r="E144" i="29"/>
  <c r="E158" i="29"/>
  <c r="E131" i="30"/>
  <c r="L226" i="25"/>
  <c r="M226" i="25" s="1"/>
  <c r="E474" i="29"/>
  <c r="L670" i="25"/>
  <c r="M670" i="25" s="1"/>
  <c r="E54" i="26"/>
  <c r="E56" i="29"/>
  <c r="E57" i="31"/>
  <c r="E49" i="30"/>
  <c r="E41" i="27"/>
  <c r="L80" i="25"/>
  <c r="M80" i="25" s="1"/>
  <c r="E271" i="26"/>
  <c r="E478" i="29"/>
  <c r="E316" i="27"/>
  <c r="E384" i="30"/>
  <c r="L676" i="25"/>
  <c r="M676" i="25" s="1"/>
  <c r="E138" i="29"/>
  <c r="E147" i="26"/>
  <c r="E152" i="29"/>
  <c r="E163" i="31"/>
  <c r="E106" i="27"/>
  <c r="L216" i="25"/>
  <c r="M216" i="25" s="1"/>
  <c r="L1927" i="25"/>
  <c r="M1927" i="25" s="1"/>
  <c r="L1329" i="25"/>
  <c r="M1329" i="25" s="1"/>
  <c r="E165" i="26"/>
  <c r="E236" i="31"/>
  <c r="L314" i="25"/>
  <c r="M314" i="25" s="1"/>
  <c r="E84" i="27"/>
  <c r="E136" i="26"/>
  <c r="E111" i="30"/>
  <c r="E96" i="27"/>
  <c r="E147" i="31"/>
  <c r="L194" i="25"/>
  <c r="M194" i="25" s="1"/>
  <c r="E652" i="29"/>
  <c r="E380" i="26"/>
  <c r="E452" i="27"/>
  <c r="E671" i="31"/>
  <c r="L936" i="25"/>
  <c r="M936" i="25" s="1"/>
  <c r="D272" i="29"/>
  <c r="D381" i="27"/>
  <c r="D407" i="30"/>
  <c r="D344" i="27"/>
  <c r="E399" i="29"/>
  <c r="E252" i="27"/>
  <c r="E417" i="31"/>
  <c r="E317" i="30"/>
  <c r="L562" i="25"/>
  <c r="M562" i="25" s="1"/>
  <c r="E316" i="26"/>
  <c r="E384" i="27"/>
  <c r="E577" i="29"/>
  <c r="E597" i="31"/>
  <c r="L814" i="25"/>
  <c r="M814" i="25" s="1"/>
  <c r="K1109" i="1"/>
  <c r="E747" i="29"/>
  <c r="L1043" i="25"/>
  <c r="M1043" i="25" s="1"/>
  <c r="E511" i="27"/>
  <c r="L1086" i="25"/>
  <c r="M1086" i="25" s="1"/>
  <c r="E15" i="26"/>
  <c r="E22" i="31"/>
  <c r="L32" i="25"/>
  <c r="M32" i="25" s="1"/>
  <c r="K360" i="1"/>
  <c r="E72" i="26"/>
  <c r="E77" i="29"/>
  <c r="E78" i="31"/>
  <c r="L108" i="25"/>
  <c r="M108" i="25" s="1"/>
  <c r="E220" i="31"/>
  <c r="L290" i="25"/>
  <c r="M290" i="25" s="1"/>
  <c r="E418" i="27"/>
  <c r="E619" i="29"/>
  <c r="E633" i="31"/>
  <c r="L866" i="25"/>
  <c r="M866" i="25" s="1"/>
  <c r="E403" i="30"/>
  <c r="E287" i="26"/>
  <c r="E345" i="27"/>
  <c r="E412" i="30"/>
  <c r="E517" i="29"/>
  <c r="L732" i="25"/>
  <c r="M732" i="25" s="1"/>
  <c r="K1216" i="1"/>
  <c r="K743" i="1"/>
  <c r="L1896" i="25"/>
  <c r="M1896" i="25" s="1"/>
  <c r="L1309" i="25"/>
  <c r="M1309" i="25" s="1"/>
  <c r="E623" i="29"/>
  <c r="E358" i="26"/>
  <c r="E511" i="30"/>
  <c r="L895" i="25"/>
  <c r="M895" i="25" s="1"/>
  <c r="E69" i="26"/>
  <c r="E74" i="29"/>
  <c r="E65" i="30"/>
  <c r="L104" i="25"/>
  <c r="M104" i="25" s="1"/>
  <c r="E23" i="27"/>
  <c r="E43" i="26"/>
  <c r="E44" i="31"/>
  <c r="E33" i="27"/>
  <c r="L64" i="25"/>
  <c r="M64" i="25" s="1"/>
  <c r="E47" i="27"/>
  <c r="E84" i="26"/>
  <c r="E85" i="31"/>
  <c r="E84" i="29"/>
  <c r="E74" i="30"/>
  <c r="L120" i="25"/>
  <c r="M120" i="25" s="1"/>
  <c r="E310" i="26"/>
  <c r="E376" i="27"/>
  <c r="E566" i="29"/>
  <c r="E451" i="30"/>
  <c r="L800" i="25"/>
  <c r="M800" i="25" s="1"/>
  <c r="L1950" i="25"/>
  <c r="M1950" i="25" s="1"/>
  <c r="L1346" i="25"/>
  <c r="M1346" i="25" s="1"/>
  <c r="E257" i="29"/>
  <c r="E210" i="30"/>
  <c r="L383" i="25"/>
  <c r="M383" i="25" s="1"/>
  <c r="L1242" i="25"/>
  <c r="M1242" i="25" s="1"/>
  <c r="L1797" i="25"/>
  <c r="M1797" i="25" s="1"/>
  <c r="E137" i="26"/>
  <c r="E113" i="30"/>
  <c r="E150" i="31"/>
  <c r="E142" i="29"/>
  <c r="L197" i="25"/>
  <c r="M197" i="25" s="1"/>
  <c r="E410" i="29"/>
  <c r="E327" i="30"/>
  <c r="E428" i="31"/>
  <c r="E262" i="27"/>
  <c r="L576" i="25"/>
  <c r="M576" i="25" s="1"/>
  <c r="E103" i="27"/>
  <c r="E190" i="31"/>
  <c r="E115" i="27"/>
  <c r="L248" i="25"/>
  <c r="M248" i="25" s="1"/>
  <c r="E52" i="27"/>
  <c r="E96" i="26"/>
  <c r="E94" i="29"/>
  <c r="E94" i="31"/>
  <c r="L132" i="25"/>
  <c r="M132" i="25" s="1"/>
  <c r="E43" i="30"/>
  <c r="E51" i="31"/>
  <c r="L74" i="25"/>
  <c r="M74" i="25" s="1"/>
  <c r="E495" i="31"/>
  <c r="E381" i="30"/>
  <c r="E475" i="29"/>
  <c r="L672" i="25"/>
  <c r="M672" i="25" s="1"/>
  <c r="E373" i="26"/>
  <c r="E446" i="27"/>
  <c r="E661" i="31"/>
  <c r="L920" i="25"/>
  <c r="M920" i="25" s="1"/>
  <c r="E243" i="26"/>
  <c r="E435" i="29"/>
  <c r="E454" i="31"/>
  <c r="L611" i="25"/>
  <c r="M611" i="25" s="1"/>
  <c r="E489" i="27"/>
  <c r="E738" i="29"/>
  <c r="L1032" i="25"/>
  <c r="M1032" i="25" s="1"/>
  <c r="E649" i="29"/>
  <c r="E377" i="26"/>
  <c r="E534" i="30"/>
  <c r="E664" i="29"/>
  <c r="E449" i="27"/>
  <c r="L931" i="25"/>
  <c r="M931" i="25" s="1"/>
  <c r="K972" i="1"/>
  <c r="E49" i="29"/>
  <c r="E60" i="26"/>
  <c r="E54" i="30"/>
  <c r="E62" i="31"/>
  <c r="E44" i="27"/>
  <c r="L88" i="25"/>
  <c r="M88" i="25" s="1"/>
  <c r="E232" i="31"/>
  <c r="L308" i="25"/>
  <c r="M308" i="25" s="1"/>
  <c r="E453" i="26"/>
  <c r="E665" i="30"/>
  <c r="E823" i="29"/>
  <c r="E812" i="31"/>
  <c r="L1142" i="25"/>
  <c r="M1142" i="25" s="1"/>
  <c r="L1641" i="25"/>
  <c r="M1641" i="25" s="1"/>
  <c r="E393" i="27"/>
  <c r="E479" i="30"/>
  <c r="E614" i="31"/>
  <c r="E400" i="27"/>
  <c r="L838" i="25"/>
  <c r="M838" i="25" s="1"/>
  <c r="K917" i="1"/>
  <c r="E799" i="29"/>
  <c r="E793" i="31"/>
  <c r="E535" i="27"/>
  <c r="L1110" i="25"/>
  <c r="M1110" i="25" s="1"/>
  <c r="E530" i="27"/>
  <c r="L1117" i="25"/>
  <c r="M1117" i="25" s="1"/>
  <c r="E550" i="31"/>
  <c r="E430" i="30"/>
  <c r="E562" i="31"/>
  <c r="L763" i="25"/>
  <c r="M763" i="25" s="1"/>
  <c r="E205" i="29"/>
  <c r="E223" i="31"/>
  <c r="L294" i="25"/>
  <c r="M294" i="25" s="1"/>
  <c r="E666" i="29"/>
  <c r="E391" i="26"/>
  <c r="E460" i="27"/>
  <c r="E551" i="30"/>
  <c r="E683" i="31"/>
  <c r="L953" i="25"/>
  <c r="M953" i="25" s="1"/>
  <c r="E107" i="30"/>
  <c r="E188" i="29"/>
  <c r="E203" i="31"/>
  <c r="L266" i="25"/>
  <c r="M266" i="25" s="1"/>
  <c r="E177" i="29"/>
  <c r="E146" i="30"/>
  <c r="L253" i="25"/>
  <c r="M253" i="25" s="1"/>
  <c r="E377" i="29"/>
  <c r="E395" i="31"/>
  <c r="L530" i="25"/>
  <c r="M530" i="25" s="1"/>
  <c r="K416" i="1"/>
  <c r="E367" i="30"/>
  <c r="L661" i="25"/>
  <c r="M661" i="25" s="1"/>
  <c r="K239" i="1"/>
  <c r="E763" i="29"/>
  <c r="E617" i="30"/>
  <c r="E761" i="31"/>
  <c r="L1060" i="25"/>
  <c r="M1060" i="25" s="1"/>
  <c r="E223" i="30"/>
  <c r="E288" i="29"/>
  <c r="E302" i="31"/>
  <c r="L407" i="25"/>
  <c r="M407" i="25" s="1"/>
  <c r="E149" i="26"/>
  <c r="E159" i="29"/>
  <c r="E172" i="31"/>
  <c r="L227" i="25"/>
  <c r="M227" i="25" s="1"/>
  <c r="L1826" i="25"/>
  <c r="M1826" i="25" s="1"/>
  <c r="L1263" i="25"/>
  <c r="M1263" i="25" s="1"/>
  <c r="E692" i="29"/>
  <c r="E406" i="27"/>
  <c r="E344" i="26"/>
  <c r="E637" i="31"/>
  <c r="L871" i="25"/>
  <c r="M871" i="25" s="1"/>
  <c r="E239" i="30"/>
  <c r="E309" i="29"/>
  <c r="L432" i="25"/>
  <c r="M432" i="25" s="1"/>
  <c r="E422" i="27"/>
  <c r="E359" i="26"/>
  <c r="E646" i="31"/>
  <c r="E430" i="27"/>
  <c r="L896" i="25"/>
  <c r="M896" i="25" s="1"/>
  <c r="L1880" i="25"/>
  <c r="M1880" i="25" s="1"/>
  <c r="L1298" i="25"/>
  <c r="M1298" i="25" s="1"/>
  <c r="E160" i="26"/>
  <c r="E160" i="30"/>
  <c r="E196" i="29"/>
  <c r="E215" i="31"/>
  <c r="L279" i="25"/>
  <c r="M279" i="25" s="1"/>
  <c r="E254" i="26"/>
  <c r="E465" i="31"/>
  <c r="L625" i="25"/>
  <c r="M625" i="25" s="1"/>
  <c r="E15" i="27"/>
  <c r="E31" i="26"/>
  <c r="L49" i="25"/>
  <c r="M49" i="25" s="1"/>
  <c r="E125" i="26"/>
  <c r="E102" i="30"/>
  <c r="E129" i="31"/>
  <c r="L176" i="25"/>
  <c r="M176" i="25" s="1"/>
  <c r="E285" i="27"/>
  <c r="E444" i="29"/>
  <c r="E464" i="31"/>
  <c r="L624" i="25"/>
  <c r="M624" i="25" s="1"/>
  <c r="E189" i="26"/>
  <c r="E213" i="30"/>
  <c r="L387" i="25"/>
  <c r="M387" i="25" s="1"/>
  <c r="K576" i="1"/>
  <c r="E414" i="26"/>
  <c r="E702" i="29"/>
  <c r="E571" i="30"/>
  <c r="L984" i="25"/>
  <c r="M984" i="25" s="1"/>
  <c r="E734" i="31"/>
  <c r="E427" i="26"/>
  <c r="E604" i="30"/>
  <c r="E747" i="31"/>
  <c r="L1039" i="25"/>
  <c r="M1039" i="25" s="1"/>
  <c r="E190" i="29"/>
  <c r="E154" i="30"/>
  <c r="E208" i="31"/>
  <c r="E125" i="27"/>
  <c r="L271" i="25"/>
  <c r="M271" i="25" s="1"/>
  <c r="E290" i="30"/>
  <c r="E386" i="31"/>
  <c r="E371" i="29"/>
  <c r="L520" i="25"/>
  <c r="M520" i="25" s="1"/>
  <c r="K1098" i="1"/>
  <c r="E714" i="31"/>
  <c r="L993" i="25"/>
  <c r="M993" i="25" s="1"/>
  <c r="E82" i="27"/>
  <c r="E134" i="26"/>
  <c r="E143" i="31"/>
  <c r="L190" i="25"/>
  <c r="M190" i="25" s="1"/>
  <c r="K153" i="1"/>
  <c r="E170" i="26"/>
  <c r="E239" i="29"/>
  <c r="E186" i="30"/>
  <c r="L338" i="25"/>
  <c r="M338" i="25" s="1"/>
  <c r="K296" i="1"/>
  <c r="E193" i="27"/>
  <c r="E260" i="30"/>
  <c r="E343" i="31"/>
  <c r="E335" i="29"/>
  <c r="L469" i="25"/>
  <c r="M469" i="25" s="1"/>
  <c r="E287" i="27"/>
  <c r="E358" i="30"/>
  <c r="E466" i="31"/>
  <c r="L627" i="25"/>
  <c r="M627" i="25" s="1"/>
  <c r="E549" i="27"/>
  <c r="E455" i="26"/>
  <c r="E824" i="31"/>
  <c r="E672" i="30"/>
  <c r="E559" i="27"/>
  <c r="L1662" i="25"/>
  <c r="M1662" i="25" s="1"/>
  <c r="L1156" i="25"/>
  <c r="M1156" i="25" s="1"/>
  <c r="E373" i="27"/>
  <c r="E582" i="31"/>
  <c r="E444" i="30"/>
  <c r="L791" i="25"/>
  <c r="M791" i="25" s="1"/>
  <c r="L1287" i="25"/>
  <c r="M1287" i="25" s="1"/>
  <c r="L1864" i="25"/>
  <c r="M1864" i="25" s="1"/>
  <c r="E39" i="26"/>
  <c r="E32" i="30"/>
  <c r="E43" i="29"/>
  <c r="L58" i="25"/>
  <c r="M58" i="25" s="1"/>
  <c r="E277" i="26"/>
  <c r="E521" i="31"/>
  <c r="L704" i="25"/>
  <c r="M704" i="25" s="1"/>
  <c r="L1306" i="25"/>
  <c r="M1306" i="25" s="1"/>
  <c r="L1893" i="25"/>
  <c r="M1893" i="25" s="1"/>
  <c r="K835" i="1"/>
  <c r="L1804" i="25"/>
  <c r="M1804" i="25" s="1"/>
  <c r="L1247" i="25"/>
  <c r="M1247" i="25" s="1"/>
  <c r="E403" i="27"/>
  <c r="E337" i="26"/>
  <c r="E414" i="27"/>
  <c r="E493" i="30"/>
  <c r="E614" i="29"/>
  <c r="L859" i="25"/>
  <c r="M859" i="25" s="1"/>
  <c r="E201" i="26"/>
  <c r="E277" i="30"/>
  <c r="E353" i="29"/>
  <c r="E363" i="31"/>
  <c r="L494" i="25"/>
  <c r="M494" i="25" s="1"/>
  <c r="E18" i="27"/>
  <c r="E38" i="26"/>
  <c r="E31" i="30"/>
  <c r="E30" i="27"/>
  <c r="L56" i="25"/>
  <c r="M56" i="25" s="1"/>
  <c r="E385" i="26"/>
  <c r="E456" i="27"/>
  <c r="E673" i="29"/>
  <c r="E544" i="30"/>
  <c r="E678" i="31"/>
  <c r="L945" i="25"/>
  <c r="M945" i="25" s="1"/>
  <c r="E349" i="26"/>
  <c r="E504" i="30"/>
  <c r="E423" i="27"/>
  <c r="L879" i="25"/>
  <c r="M879" i="25" s="1"/>
  <c r="E176" i="30"/>
  <c r="E142" i="27"/>
  <c r="E220" i="29"/>
  <c r="L313" i="25"/>
  <c r="M313" i="25" s="1"/>
  <c r="E341" i="31"/>
  <c r="L467" i="25"/>
  <c r="M467" i="25" s="1"/>
  <c r="E73" i="26"/>
  <c r="E68" i="30"/>
  <c r="E79" i="31"/>
  <c r="L109" i="25"/>
  <c r="M109" i="25" s="1"/>
  <c r="E260" i="26"/>
  <c r="L641" i="25"/>
  <c r="M641" i="25" s="1"/>
  <c r="K185" i="25"/>
  <c r="K337" i="1"/>
  <c r="D166" i="26"/>
  <c r="D239" i="31"/>
  <c r="E702" i="31"/>
  <c r="E574" i="30"/>
  <c r="L991" i="25"/>
  <c r="M991" i="25" s="1"/>
  <c r="D381" i="26"/>
  <c r="K938" i="25"/>
  <c r="D454" i="27"/>
  <c r="D220" i="29"/>
  <c r="D235" i="31"/>
  <c r="K253" i="1"/>
  <c r="K233" i="25"/>
  <c r="D757" i="29"/>
  <c r="D614" i="30"/>
  <c r="D379" i="26"/>
  <c r="D538" i="30"/>
  <c r="K673" i="1"/>
  <c r="L653" i="25" s="1"/>
  <c r="M653" i="25" s="1"/>
  <c r="K653" i="25"/>
  <c r="K650" i="1"/>
  <c r="K630" i="25"/>
  <c r="D324" i="26"/>
  <c r="D608" i="31"/>
  <c r="D364" i="26"/>
  <c r="D643" i="29"/>
  <c r="D649" i="31"/>
  <c r="D432" i="27"/>
  <c r="K146" i="1"/>
  <c r="D90" i="26"/>
  <c r="K126" i="25"/>
  <c r="K1155" i="25"/>
  <c r="K1661" i="25"/>
  <c r="K781" i="1"/>
  <c r="D295" i="26"/>
  <c r="D359" i="27"/>
  <c r="K206" i="1"/>
  <c r="D131" i="26"/>
  <c r="E321" i="31"/>
  <c r="E313" i="29"/>
  <c r="L438" i="25"/>
  <c r="M438" i="25" s="1"/>
  <c r="E128" i="27"/>
  <c r="E173" i="30"/>
  <c r="E214" i="29"/>
  <c r="L306" i="25"/>
  <c r="M306" i="25" s="1"/>
  <c r="D290" i="26"/>
  <c r="D550" i="31"/>
  <c r="D300" i="26"/>
  <c r="D438" i="30"/>
  <c r="K780" i="25"/>
  <c r="E663" i="29"/>
  <c r="E666" i="31"/>
  <c r="L930" i="25"/>
  <c r="M930" i="25" s="1"/>
  <c r="D506" i="27"/>
  <c r="D754" i="31"/>
  <c r="K97" i="1"/>
  <c r="D52" i="26"/>
  <c r="K77" i="25"/>
  <c r="K531" i="1"/>
  <c r="D208" i="26"/>
  <c r="K511" i="25"/>
  <c r="D378" i="31"/>
  <c r="K445" i="1"/>
  <c r="E303" i="29" s="1"/>
  <c r="D315" i="31"/>
  <c r="E178" i="26"/>
  <c r="E251" i="29"/>
  <c r="E267" i="31"/>
  <c r="E195" i="30"/>
  <c r="E155" i="27"/>
  <c r="L356" i="25"/>
  <c r="M356" i="25" s="1"/>
  <c r="E304" i="26"/>
  <c r="E580" i="31"/>
  <c r="E558" i="29"/>
  <c r="L788" i="25"/>
  <c r="M788" i="25" s="1"/>
  <c r="E859" i="29"/>
  <c r="L1712" i="25"/>
  <c r="M1712" i="25" s="1"/>
  <c r="L1190" i="25"/>
  <c r="M1190" i="25" s="1"/>
  <c r="E283" i="26"/>
  <c r="E336" i="27"/>
  <c r="L717" i="25"/>
  <c r="M717" i="25" s="1"/>
  <c r="E496" i="30"/>
  <c r="E634" i="29"/>
  <c r="E643" i="31"/>
  <c r="L886" i="25"/>
  <c r="M886" i="25" s="1"/>
  <c r="L1909" i="25"/>
  <c r="M1909" i="25" s="1"/>
  <c r="L1318" i="25"/>
  <c r="M1318" i="25" s="1"/>
  <c r="E796" i="31"/>
  <c r="L1115" i="25"/>
  <c r="M1115" i="25" s="1"/>
  <c r="E178" i="30"/>
  <c r="E257" i="31"/>
  <c r="L343" i="25"/>
  <c r="M343" i="25" s="1"/>
  <c r="E279" i="27"/>
  <c r="E257" i="26"/>
  <c r="E360" i="30"/>
  <c r="E468" i="31"/>
  <c r="E288" i="27"/>
  <c r="E447" i="29"/>
  <c r="L629" i="25"/>
  <c r="M629" i="25" s="1"/>
  <c r="E164" i="30"/>
  <c r="E144" i="27"/>
  <c r="E238" i="31"/>
  <c r="L316" i="25"/>
  <c r="M316" i="25" s="1"/>
  <c r="E53" i="29"/>
  <c r="E67" i="31"/>
  <c r="L94" i="25"/>
  <c r="M94" i="25" s="1"/>
  <c r="E150" i="27"/>
  <c r="E158" i="27"/>
  <c r="E254" i="29"/>
  <c r="E272" i="31"/>
  <c r="L362" i="25"/>
  <c r="M362" i="25" s="1"/>
  <c r="E208" i="29"/>
  <c r="E226" i="31"/>
  <c r="L300" i="25"/>
  <c r="M300" i="25" s="1"/>
  <c r="E354" i="31"/>
  <c r="E352" i="29"/>
  <c r="E276" i="30"/>
  <c r="E362" i="31"/>
  <c r="L493" i="25"/>
  <c r="M493" i="25" s="1"/>
  <c r="E318" i="26"/>
  <c r="E466" i="30"/>
  <c r="E600" i="31"/>
  <c r="L820" i="25"/>
  <c r="M820" i="25" s="1"/>
  <c r="L1917" i="25"/>
  <c r="M1917" i="25" s="1"/>
  <c r="L1324" i="25"/>
  <c r="M1324" i="25" s="1"/>
  <c r="E419" i="30"/>
  <c r="E548" i="31"/>
  <c r="E526" i="29"/>
  <c r="L743" i="25"/>
  <c r="M743" i="25" s="1"/>
  <c r="K896" i="1"/>
  <c r="L1937" i="25"/>
  <c r="M1937" i="25" s="1"/>
  <c r="L1337" i="25"/>
  <c r="M1337" i="25" s="1"/>
  <c r="E206" i="29"/>
  <c r="E167" i="30"/>
  <c r="L296" i="25"/>
  <c r="M296" i="25" s="1"/>
  <c r="E499" i="30"/>
  <c r="L872" i="25"/>
  <c r="M872" i="25" s="1"/>
  <c r="E184" i="30"/>
  <c r="E251" i="31"/>
  <c r="L333" i="25"/>
  <c r="M333" i="25" s="1"/>
  <c r="E503" i="29"/>
  <c r="E285" i="26"/>
  <c r="E537" i="31"/>
  <c r="E411" i="30"/>
  <c r="E514" i="29"/>
  <c r="L729" i="25"/>
  <c r="M729" i="25" s="1"/>
  <c r="E361" i="26"/>
  <c r="L898" i="25"/>
  <c r="M898" i="25" s="1"/>
  <c r="E812" i="29"/>
  <c r="E544" i="27"/>
  <c r="E803" i="31"/>
  <c r="L1127" i="25"/>
  <c r="M1127" i="25" s="1"/>
  <c r="L1314" i="25"/>
  <c r="M1314" i="25" s="1"/>
  <c r="L1903" i="25"/>
  <c r="M1903" i="25" s="1"/>
  <c r="E350" i="26"/>
  <c r="E506" i="30"/>
  <c r="L881" i="25"/>
  <c r="M881" i="25" s="1"/>
  <c r="E271" i="29"/>
  <c r="E282" i="29"/>
  <c r="E218" i="30"/>
  <c r="E297" i="31"/>
  <c r="L400" i="25"/>
  <c r="M400" i="25" s="1"/>
  <c r="K202" i="1"/>
  <c r="E591" i="31"/>
  <c r="E380" i="27"/>
  <c r="E572" i="29"/>
  <c r="L806" i="25"/>
  <c r="M806" i="25" s="1"/>
  <c r="E527" i="29"/>
  <c r="E549" i="31"/>
  <c r="L744" i="25"/>
  <c r="M744" i="25" s="1"/>
  <c r="E708" i="29"/>
  <c r="E575" i="30"/>
  <c r="E713" i="31"/>
  <c r="L992" i="25"/>
  <c r="M992" i="25" s="1"/>
  <c r="E192" i="27"/>
  <c r="E322" i="31"/>
  <c r="L441" i="25"/>
  <c r="M441" i="25" s="1"/>
  <c r="E428" i="26"/>
  <c r="E752" i="29"/>
  <c r="E755" i="31"/>
  <c r="E609" i="30"/>
  <c r="L1048" i="25"/>
  <c r="M1048" i="25" s="1"/>
  <c r="K703" i="1"/>
  <c r="E784" i="29"/>
  <c r="E532" i="27"/>
  <c r="E791" i="31"/>
  <c r="L1107" i="25"/>
  <c r="M1107" i="25" s="1"/>
  <c r="E398" i="26"/>
  <c r="E684" i="29"/>
  <c r="E556" i="30"/>
  <c r="E690" i="31"/>
  <c r="L961" i="25"/>
  <c r="M961" i="25" s="1"/>
  <c r="E139" i="26"/>
  <c r="E98" i="27"/>
  <c r="E115" i="30"/>
  <c r="E152" i="31"/>
  <c r="L200" i="25"/>
  <c r="M200" i="25" s="1"/>
  <c r="K832" i="1"/>
  <c r="K1234" i="1"/>
  <c r="E269" i="26"/>
  <c r="E493" i="31"/>
  <c r="L669" i="25"/>
  <c r="M669" i="25" s="1"/>
  <c r="E715" i="31"/>
  <c r="L995" i="25"/>
  <c r="M995" i="25" s="1"/>
  <c r="E476" i="30"/>
  <c r="E331" i="26"/>
  <c r="E485" i="30"/>
  <c r="E404" i="27"/>
  <c r="E621" i="31"/>
  <c r="L847" i="25"/>
  <c r="M847" i="25" s="1"/>
  <c r="E253" i="29"/>
  <c r="E285" i="31"/>
  <c r="E267" i="29"/>
  <c r="L379" i="25"/>
  <c r="M379" i="25" s="1"/>
  <c r="E308" i="30"/>
  <c r="E229" i="26"/>
  <c r="E314" i="30"/>
  <c r="L559" i="25"/>
  <c r="M559" i="25" s="1"/>
  <c r="E858" i="29"/>
  <c r="E848" i="31"/>
  <c r="L1711" i="25"/>
  <c r="M1711" i="25" s="1"/>
  <c r="L1189" i="25"/>
  <c r="M1189" i="25" s="1"/>
  <c r="E584" i="27"/>
  <c r="E857" i="31"/>
  <c r="L1205" i="25"/>
  <c r="M1205" i="25" s="1"/>
  <c r="L1734" i="25"/>
  <c r="M1734" i="25" s="1"/>
  <c r="E59" i="27"/>
  <c r="E103" i="26"/>
  <c r="E100" i="29"/>
  <c r="E100" i="31"/>
  <c r="E66" i="27"/>
  <c r="E84" i="30"/>
  <c r="L139" i="25"/>
  <c r="M139" i="25" s="1"/>
  <c r="E250" i="26"/>
  <c r="E459" i="31"/>
  <c r="E352" i="30"/>
  <c r="L619" i="25"/>
  <c r="M619" i="25" s="1"/>
  <c r="L1987" i="25"/>
  <c r="M1987" i="25" s="1"/>
  <c r="L1372" i="25"/>
  <c r="M1372" i="25" s="1"/>
  <c r="E215" i="29"/>
  <c r="E230" i="29"/>
  <c r="L325" i="25"/>
  <c r="M325" i="25" s="1"/>
  <c r="E334" i="29"/>
  <c r="E259" i="30"/>
  <c r="E342" i="31"/>
  <c r="L468" i="25"/>
  <c r="M468" i="25" s="1"/>
  <c r="K753" i="1"/>
  <c r="E256" i="26"/>
  <c r="E446" i="29"/>
  <c r="E467" i="31"/>
  <c r="E359" i="30"/>
  <c r="L628" i="25"/>
  <c r="M628" i="25" s="1"/>
  <c r="E803" i="29"/>
  <c r="E807" i="31"/>
  <c r="E816" i="29"/>
  <c r="L1132" i="25"/>
  <c r="M1132" i="25" s="1"/>
  <c r="E266" i="30"/>
  <c r="E352" i="31"/>
  <c r="L479" i="25"/>
  <c r="M479" i="25" s="1"/>
  <c r="L1935" i="25"/>
  <c r="M1935" i="25" s="1"/>
  <c r="L1335" i="25"/>
  <c r="M1335" i="25" s="1"/>
  <c r="L1260" i="25"/>
  <c r="M1260" i="25" s="1"/>
  <c r="L1823" i="25"/>
  <c r="M1823" i="25" s="1"/>
  <c r="E172" i="29"/>
  <c r="E140" i="30"/>
  <c r="E188" i="31"/>
  <c r="L246" i="25"/>
  <c r="M246" i="25" s="1"/>
  <c r="E118" i="27"/>
  <c r="E195" i="31"/>
  <c r="E180" i="29"/>
  <c r="L256" i="25"/>
  <c r="M256" i="25" s="1"/>
  <c r="E339" i="31"/>
  <c r="E257" i="30"/>
  <c r="L464" i="25"/>
  <c r="M464" i="25" s="1"/>
  <c r="E709" i="29"/>
  <c r="E576" i="30"/>
  <c r="L994" i="25"/>
  <c r="M994" i="25" s="1"/>
  <c r="E340" i="26"/>
  <c r="E618" i="29"/>
  <c r="E630" i="31"/>
  <c r="E417" i="27"/>
  <c r="L863" i="25"/>
  <c r="M863" i="25" s="1"/>
  <c r="E22" i="26"/>
  <c r="E22" i="30"/>
  <c r="E27" i="31"/>
  <c r="E29" i="29"/>
  <c r="L39" i="25"/>
  <c r="M39" i="25" s="1"/>
  <c r="E210" i="26"/>
  <c r="E229" i="27"/>
  <c r="E365" i="29"/>
  <c r="L514" i="25"/>
  <c r="M514" i="25" s="1"/>
  <c r="E131" i="27"/>
  <c r="E148" i="27"/>
  <c r="E231" i="29"/>
  <c r="E245" i="31"/>
  <c r="L326" i="25"/>
  <c r="M326" i="25" s="1"/>
  <c r="E294" i="26"/>
  <c r="E559" i="31"/>
  <c r="E538" i="29"/>
  <c r="L758" i="25"/>
  <c r="M758" i="25" s="1"/>
  <c r="E514" i="31"/>
  <c r="E397" i="30"/>
  <c r="L696" i="25"/>
  <c r="M696" i="25" s="1"/>
  <c r="K1036" i="1"/>
  <c r="E440" i="29"/>
  <c r="E477" i="31"/>
  <c r="L640" i="25"/>
  <c r="M640" i="25" s="1"/>
  <c r="E454" i="26"/>
  <c r="E825" i="29"/>
  <c r="E666" i="30"/>
  <c r="E813" i="31"/>
  <c r="L1144" i="25"/>
  <c r="M1144" i="25" s="1"/>
  <c r="L1643" i="25"/>
  <c r="M1643" i="25" s="1"/>
  <c r="E437" i="30"/>
  <c r="E574" i="31"/>
  <c r="L779" i="25"/>
  <c r="M779" i="25" s="1"/>
  <c r="E431" i="26"/>
  <c r="E616" i="30"/>
  <c r="E760" i="31"/>
  <c r="E762" i="29"/>
  <c r="L1059" i="25"/>
  <c r="M1059" i="25" s="1"/>
  <c r="E606" i="30"/>
  <c r="E759" i="29"/>
  <c r="L1056" i="25"/>
  <c r="M1056" i="25" s="1"/>
  <c r="E118" i="29"/>
  <c r="E120" i="31"/>
  <c r="E80" i="27"/>
  <c r="L162" i="25"/>
  <c r="M162" i="25" s="1"/>
  <c r="K900" i="1"/>
  <c r="K712" i="1"/>
  <c r="K1042" i="1"/>
  <c r="E200" i="26"/>
  <c r="E341" i="29"/>
  <c r="E209" i="27"/>
  <c r="L477" i="25"/>
  <c r="M477" i="25" s="1"/>
  <c r="K588" i="1"/>
  <c r="E670" i="30"/>
  <c r="E819" i="31"/>
  <c r="E555" i="27"/>
  <c r="L1651" i="25"/>
  <c r="M1651" i="25" s="1"/>
  <c r="L1150" i="25"/>
  <c r="M1150" i="25" s="1"/>
  <c r="E387" i="26"/>
  <c r="E546" i="30"/>
  <c r="L947" i="25"/>
  <c r="M947" i="25" s="1"/>
  <c r="E501" i="27"/>
  <c r="E765" i="29"/>
  <c r="L1062" i="25"/>
  <c r="M1062" i="25" s="1"/>
  <c r="E744" i="29"/>
  <c r="E430" i="26"/>
  <c r="E508" i="27"/>
  <c r="E755" i="29"/>
  <c r="E757" i="31"/>
  <c r="E612" i="30"/>
  <c r="L1051" i="25"/>
  <c r="M1051" i="25" s="1"/>
  <c r="E75" i="27"/>
  <c r="E123" i="26"/>
  <c r="E100" i="30"/>
  <c r="E127" i="31"/>
  <c r="L173" i="25"/>
  <c r="M173" i="25" s="1"/>
  <c r="E171" i="26"/>
  <c r="E242" i="29"/>
  <c r="E256" i="31"/>
  <c r="L342" i="25"/>
  <c r="M342" i="25" s="1"/>
  <c r="E348" i="27"/>
  <c r="E521" i="29"/>
  <c r="E541" i="31"/>
  <c r="L736" i="25"/>
  <c r="M736" i="25" s="1"/>
  <c r="E459" i="27"/>
  <c r="E696" i="31"/>
  <c r="E561" i="30"/>
  <c r="L967" i="25"/>
  <c r="M967" i="25" s="1"/>
  <c r="K56" i="1"/>
  <c r="E109" i="30"/>
  <c r="E146" i="29"/>
  <c r="E119" i="30"/>
  <c r="E155" i="31"/>
  <c r="L205" i="25"/>
  <c r="M205" i="25" s="1"/>
  <c r="E291" i="29"/>
  <c r="E304" i="31"/>
  <c r="E181" i="27"/>
  <c r="L410" i="25"/>
  <c r="M410" i="25" s="1"/>
  <c r="E370" i="29"/>
  <c r="E385" i="29"/>
  <c r="E302" i="30"/>
  <c r="E402" i="31"/>
  <c r="L541" i="25"/>
  <c r="M541" i="25" s="1"/>
  <c r="E284" i="26"/>
  <c r="E408" i="30"/>
  <c r="E510" i="29"/>
  <c r="E535" i="31"/>
  <c r="L724" i="25"/>
  <c r="M724" i="25" s="1"/>
  <c r="L1777" i="25"/>
  <c r="M1777" i="25" s="1"/>
  <c r="L1228" i="25"/>
  <c r="M1228" i="25" s="1"/>
  <c r="E301" i="26"/>
  <c r="L781" i="25"/>
  <c r="M781" i="25" s="1"/>
  <c r="E434" i="26"/>
  <c r="E622" i="30"/>
  <c r="E765" i="31"/>
  <c r="E516" i="27"/>
  <c r="L1069" i="25"/>
  <c r="M1069" i="25" s="1"/>
  <c r="K606" i="1"/>
  <c r="E438" i="26"/>
  <c r="E524" i="27"/>
  <c r="E779" i="31"/>
  <c r="E634" i="30"/>
  <c r="E781" i="29"/>
  <c r="L1087" i="25"/>
  <c r="M1087" i="25" s="1"/>
  <c r="E128" i="29"/>
  <c r="E117" i="30"/>
  <c r="L202" i="25"/>
  <c r="M202" i="25" s="1"/>
  <c r="K238" i="1"/>
  <c r="E468" i="26"/>
  <c r="E570" i="27"/>
  <c r="E839" i="31"/>
  <c r="L1178" i="25"/>
  <c r="M1178" i="25" s="1"/>
  <c r="L1696" i="25"/>
  <c r="M1696" i="25" s="1"/>
  <c r="E278" i="26"/>
  <c r="E496" i="29"/>
  <c r="E522" i="31"/>
  <c r="L705" i="25"/>
  <c r="M705" i="25" s="1"/>
  <c r="E346" i="26"/>
  <c r="E625" i="29"/>
  <c r="L874" i="25"/>
  <c r="M874" i="25" s="1"/>
  <c r="E339" i="26"/>
  <c r="E416" i="27"/>
  <c r="L861" i="25"/>
  <c r="M861" i="25" s="1"/>
  <c r="L1319" i="25"/>
  <c r="M1319" i="25" s="1"/>
  <c r="L1910" i="25"/>
  <c r="M1910" i="25" s="1"/>
  <c r="E519" i="30"/>
  <c r="E372" i="26"/>
  <c r="E655" i="29"/>
  <c r="E525" i="30"/>
  <c r="E660" i="31"/>
  <c r="L919" i="25"/>
  <c r="M919" i="25" s="1"/>
  <c r="K751" i="1"/>
  <c r="E206" i="26"/>
  <c r="E224" i="27"/>
  <c r="E374" i="31"/>
  <c r="L507" i="25"/>
  <c r="M507" i="25" s="1"/>
  <c r="E415" i="30"/>
  <c r="E555" i="31"/>
  <c r="E534" i="29"/>
  <c r="L754" i="25"/>
  <c r="M754" i="25" s="1"/>
  <c r="L1280" i="25"/>
  <c r="M1280" i="25" s="1"/>
  <c r="L1851" i="25"/>
  <c r="M1851" i="25" s="1"/>
  <c r="L1914" i="25"/>
  <c r="M1914" i="25" s="1"/>
  <c r="L1321" i="25"/>
  <c r="M1321" i="25" s="1"/>
  <c r="E575" i="27"/>
  <c r="L1766" i="25"/>
  <c r="M1766" i="25" s="1"/>
  <c r="L1220" i="25"/>
  <c r="M1220" i="25" s="1"/>
  <c r="L1824" i="25"/>
  <c r="M1824" i="25" s="1"/>
  <c r="L1261" i="25"/>
  <c r="M1261" i="25" s="1"/>
  <c r="E93" i="26"/>
  <c r="E91" i="31"/>
  <c r="L129" i="25"/>
  <c r="M129" i="25" s="1"/>
  <c r="E433" i="29"/>
  <c r="E452" i="31"/>
  <c r="L609" i="25"/>
  <c r="M609" i="25" s="1"/>
  <c r="E661" i="29"/>
  <c r="E533" i="30"/>
  <c r="L928" i="25"/>
  <c r="M928" i="25" s="1"/>
  <c r="E194" i="31"/>
  <c r="E179" i="29"/>
  <c r="L255" i="25"/>
  <c r="M255" i="25" s="1"/>
  <c r="L1852" i="25"/>
  <c r="M1852" i="25" s="1"/>
  <c r="L1281" i="25"/>
  <c r="M1281" i="25" s="1"/>
  <c r="E172" i="27"/>
  <c r="E193" i="26"/>
  <c r="E311" i="31"/>
  <c r="L421" i="25"/>
  <c r="M421" i="25" s="1"/>
  <c r="E394" i="26"/>
  <c r="E686" i="31"/>
  <c r="L956" i="25"/>
  <c r="M956" i="25" s="1"/>
  <c r="E811" i="31"/>
  <c r="E822" i="29"/>
  <c r="L1140" i="25"/>
  <c r="M1140" i="25" s="1"/>
  <c r="E107" i="31"/>
  <c r="E119" i="31"/>
  <c r="L160" i="25"/>
  <c r="M160" i="25" s="1"/>
  <c r="E441" i="26"/>
  <c r="E781" i="31"/>
  <c r="L1090" i="25"/>
  <c r="M1090" i="25" s="1"/>
  <c r="D702" i="31"/>
  <c r="D416" i="30"/>
  <c r="D397" i="27"/>
  <c r="D670" i="29"/>
  <c r="D186" i="27"/>
  <c r="E48" i="29"/>
  <c r="E59" i="26"/>
  <c r="E63" i="29"/>
  <c r="E61" i="31"/>
  <c r="L87" i="25"/>
  <c r="M87" i="25" s="1"/>
  <c r="E23" i="26"/>
  <c r="E28" i="31"/>
  <c r="L40" i="25"/>
  <c r="M40" i="25" s="1"/>
  <c r="L1980" i="25"/>
  <c r="M1980" i="25" s="1"/>
  <c r="L1368" i="25"/>
  <c r="M1368" i="25" s="1"/>
  <c r="L1825" i="25"/>
  <c r="M1825" i="25" s="1"/>
  <c r="L1262" i="25"/>
  <c r="M1262" i="25" s="1"/>
  <c r="E44" i="29"/>
  <c r="E33" i="30"/>
  <c r="E41" i="31"/>
  <c r="L59" i="25"/>
  <c r="M59" i="25" s="1"/>
  <c r="E120" i="26"/>
  <c r="E122" i="29"/>
  <c r="E123" i="31"/>
  <c r="L167" i="25"/>
  <c r="M167" i="25" s="1"/>
  <c r="E456" i="26"/>
  <c r="E560" i="27"/>
  <c r="E826" i="31"/>
  <c r="E835" i="29"/>
  <c r="E673" i="30"/>
  <c r="L1158" i="25"/>
  <c r="M1158" i="25" s="1"/>
  <c r="L1664" i="25"/>
  <c r="M1664" i="25" s="1"/>
  <c r="L1921" i="25"/>
  <c r="M1921" i="25" s="1"/>
  <c r="L1325" i="25"/>
  <c r="M1325" i="25" s="1"/>
  <c r="E300" i="30"/>
  <c r="E223" i="26"/>
  <c r="E243" i="27"/>
  <c r="E387" i="29"/>
  <c r="E408" i="31"/>
  <c r="L547" i="25"/>
  <c r="M547" i="25" s="1"/>
  <c r="E401" i="29"/>
  <c r="E319" i="30"/>
  <c r="E254" i="27"/>
  <c r="E420" i="31"/>
  <c r="L565" i="25"/>
  <c r="M565" i="25" s="1"/>
  <c r="K1288" i="1"/>
  <c r="E639" i="29"/>
  <c r="L892" i="25"/>
  <c r="M892" i="25" s="1"/>
  <c r="E719" i="29"/>
  <c r="E423" i="26"/>
  <c r="E729" i="29"/>
  <c r="E495" i="27"/>
  <c r="E594" i="30"/>
  <c r="L1023" i="25"/>
  <c r="M1023" i="25" s="1"/>
  <c r="E312" i="26"/>
  <c r="E571" i="29"/>
  <c r="L805" i="25"/>
  <c r="M805" i="25" s="1"/>
  <c r="E411" i="26"/>
  <c r="E704" i="31"/>
  <c r="L978" i="25"/>
  <c r="M978" i="25" s="1"/>
  <c r="K607" i="1"/>
  <c r="K126" i="1"/>
  <c r="E132" i="29"/>
  <c r="E141" i="26"/>
  <c r="L208" i="25"/>
  <c r="M208" i="25" s="1"/>
  <c r="E258" i="29"/>
  <c r="L368" i="25"/>
  <c r="M368" i="25" s="1"/>
  <c r="E440" i="27"/>
  <c r="E523" i="30"/>
  <c r="L914" i="25"/>
  <c r="M914" i="25" s="1"/>
  <c r="E167" i="29"/>
  <c r="E179" i="31"/>
  <c r="L237" i="25"/>
  <c r="M237" i="25" s="1"/>
  <c r="E470" i="27"/>
  <c r="E691" i="29"/>
  <c r="L970" i="25"/>
  <c r="M970" i="25" s="1"/>
  <c r="K1193" i="1"/>
  <c r="L1726" i="25"/>
  <c r="M1726" i="25" s="1"/>
  <c r="E853" i="31"/>
  <c r="E581" i="27"/>
  <c r="L1199" i="25"/>
  <c r="M1199" i="25" s="1"/>
  <c r="E197" i="29"/>
  <c r="E216" i="31"/>
  <c r="L281" i="25"/>
  <c r="M281" i="25" s="1"/>
  <c r="E170" i="30"/>
  <c r="E227" i="31"/>
  <c r="L302" i="25"/>
  <c r="M302" i="25" s="1"/>
  <c r="E343" i="30"/>
  <c r="E247" i="26"/>
  <c r="E278" i="27"/>
  <c r="E349" i="30"/>
  <c r="E456" i="31"/>
  <c r="E438" i="29"/>
  <c r="L616" i="25"/>
  <c r="M616" i="25" s="1"/>
  <c r="E535" i="29"/>
  <c r="E556" i="31"/>
  <c r="L755" i="25"/>
  <c r="M755" i="25" s="1"/>
  <c r="E601" i="30"/>
  <c r="E741" i="31"/>
  <c r="E739" i="29"/>
  <c r="L1033" i="25"/>
  <c r="M1033" i="25" s="1"/>
  <c r="E545" i="30"/>
  <c r="E462" i="27"/>
  <c r="E553" i="30"/>
  <c r="E393" i="26"/>
  <c r="E679" i="29"/>
  <c r="E685" i="31"/>
  <c r="L955" i="25"/>
  <c r="M955" i="25" s="1"/>
  <c r="E296" i="26"/>
  <c r="E360" i="27"/>
  <c r="E540" i="29"/>
  <c r="E429" i="30"/>
  <c r="L762" i="25"/>
  <c r="M762" i="25" s="1"/>
  <c r="K959" i="1"/>
  <c r="E134" i="30"/>
  <c r="L232" i="25"/>
  <c r="M232" i="25" s="1"/>
  <c r="E186" i="26"/>
  <c r="E169" i="27"/>
  <c r="E286" i="31"/>
  <c r="L380" i="25"/>
  <c r="M380" i="25" s="1"/>
  <c r="L1861" i="25"/>
  <c r="M1861" i="25" s="1"/>
  <c r="L1286" i="25"/>
  <c r="M1286" i="25" s="1"/>
  <c r="E520" i="30"/>
  <c r="E655" i="31"/>
  <c r="L910" i="25"/>
  <c r="M910" i="25" s="1"/>
  <c r="E99" i="27"/>
  <c r="E153" i="26"/>
  <c r="E169" i="29"/>
  <c r="E181" i="31"/>
  <c r="L239" i="25"/>
  <c r="M239" i="25" s="1"/>
  <c r="E678" i="29"/>
  <c r="E404" i="26"/>
  <c r="E562" i="30"/>
  <c r="E698" i="31"/>
  <c r="L969" i="25"/>
  <c r="M969" i="25" s="1"/>
  <c r="E753" i="29"/>
  <c r="E515" i="27"/>
  <c r="E620" i="30"/>
  <c r="E769" i="29"/>
  <c r="L1067" i="25"/>
  <c r="M1067" i="25" s="1"/>
  <c r="K1202" i="1"/>
  <c r="L1931" i="25"/>
  <c r="M1931" i="25" s="1"/>
  <c r="L1333" i="25"/>
  <c r="M1333" i="25" s="1"/>
  <c r="L1941" i="25"/>
  <c r="M1941" i="25" s="1"/>
  <c r="L1339" i="25"/>
  <c r="M1339" i="25" s="1"/>
  <c r="E55" i="26"/>
  <c r="E57" i="29"/>
  <c r="E50" i="30"/>
  <c r="E58" i="31"/>
  <c r="E42" i="27"/>
  <c r="L81" i="25"/>
  <c r="M81" i="25" s="1"/>
  <c r="L1240" i="25"/>
  <c r="M1240" i="25" s="1"/>
  <c r="L1795" i="25"/>
  <c r="M1795" i="25" s="1"/>
  <c r="E60" i="27"/>
  <c r="E106" i="26"/>
  <c r="E86" i="30"/>
  <c r="E103" i="31"/>
  <c r="E102" i="29"/>
  <c r="L142" i="25"/>
  <c r="M142" i="25" s="1"/>
  <c r="E160" i="29"/>
  <c r="E173" i="31"/>
  <c r="L228" i="25"/>
  <c r="M228" i="25" s="1"/>
  <c r="K622" i="1"/>
  <c r="E330" i="31"/>
  <c r="E198" i="27"/>
  <c r="E249" i="30"/>
  <c r="E326" i="29"/>
  <c r="L453" i="25"/>
  <c r="M453" i="25" s="1"/>
  <c r="E247" i="27"/>
  <c r="E309" i="30"/>
  <c r="E391" i="29"/>
  <c r="L551" i="25"/>
  <c r="M551" i="25" s="1"/>
  <c r="E325" i="26"/>
  <c r="E609" i="31"/>
  <c r="E472" i="30"/>
  <c r="E395" i="27"/>
  <c r="E592" i="29"/>
  <c r="L831" i="25"/>
  <c r="M831" i="25" s="1"/>
  <c r="L1332" i="25"/>
  <c r="M1332" i="25" s="1"/>
  <c r="L1930" i="25"/>
  <c r="M1930" i="25" s="1"/>
  <c r="E221" i="26"/>
  <c r="E405" i="31"/>
  <c r="L544" i="25"/>
  <c r="M544" i="25" s="1"/>
  <c r="E730" i="29"/>
  <c r="E736" i="31"/>
  <c r="L1024" i="25"/>
  <c r="M1024" i="25" s="1"/>
  <c r="E76" i="31"/>
  <c r="E85" i="26"/>
  <c r="E75" i="30"/>
  <c r="E85" i="29"/>
  <c r="L121" i="25"/>
  <c r="M121" i="25" s="1"/>
  <c r="K485" i="1"/>
  <c r="E704" i="30"/>
  <c r="L1760" i="25"/>
  <c r="M1760" i="25" s="1"/>
  <c r="L1216" i="25"/>
  <c r="M1216" i="25" s="1"/>
  <c r="E760" i="29"/>
  <c r="E615" i="30"/>
  <c r="E512" i="27"/>
  <c r="L1057" i="25"/>
  <c r="M1057" i="25" s="1"/>
  <c r="E307" i="29"/>
  <c r="E194" i="26"/>
  <c r="E322" i="29"/>
  <c r="L449" i="25"/>
  <c r="M449" i="25" s="1"/>
  <c r="E105" i="26"/>
  <c r="E102" i="31"/>
  <c r="L141" i="25"/>
  <c r="M141" i="25" s="1"/>
  <c r="E150" i="26"/>
  <c r="E109" i="27"/>
  <c r="E175" i="31"/>
  <c r="E132" i="30"/>
  <c r="L230" i="25"/>
  <c r="M230" i="25" s="1"/>
  <c r="E481" i="31"/>
  <c r="L646" i="25"/>
  <c r="M646" i="25" s="1"/>
  <c r="L1768" i="25"/>
  <c r="M1768" i="25" s="1"/>
  <c r="L1222" i="25"/>
  <c r="M1222" i="25" s="1"/>
  <c r="E804" i="31"/>
  <c r="E828" i="29"/>
  <c r="E816" i="31"/>
  <c r="L1147" i="25"/>
  <c r="M1147" i="25" s="1"/>
  <c r="L1648" i="25"/>
  <c r="M1648" i="25" s="1"/>
  <c r="E169" i="26"/>
  <c r="E237" i="29"/>
  <c r="L334" i="25"/>
  <c r="M334" i="25" s="1"/>
  <c r="E344" i="29"/>
  <c r="E269" i="30"/>
  <c r="L482" i="25"/>
  <c r="M482" i="25" s="1"/>
  <c r="E173" i="26"/>
  <c r="E261" i="31"/>
  <c r="L348" i="25"/>
  <c r="M348" i="25" s="1"/>
  <c r="L1801" i="25"/>
  <c r="M1801" i="25" s="1"/>
  <c r="L1244" i="25"/>
  <c r="M1244" i="25" s="1"/>
  <c r="K719" i="1"/>
  <c r="E585" i="31"/>
  <c r="E448" i="30"/>
  <c r="L796" i="25"/>
  <c r="M796" i="25" s="1"/>
  <c r="L1882" i="25"/>
  <c r="M1882" i="25" s="1"/>
  <c r="L1300" i="25"/>
  <c r="M1300" i="25" s="1"/>
  <c r="E95" i="26"/>
  <c r="E93" i="29"/>
  <c r="E93" i="31"/>
  <c r="E80" i="30"/>
  <c r="L131" i="25"/>
  <c r="M131" i="25" s="1"/>
  <c r="E214" i="27"/>
  <c r="E207" i="26"/>
  <c r="E362" i="29"/>
  <c r="E376" i="31"/>
  <c r="L509" i="25"/>
  <c r="M509" i="25" s="1"/>
  <c r="L1386" i="25"/>
  <c r="M1386" i="25" s="1"/>
  <c r="L2007" i="25"/>
  <c r="M2007" i="25" s="1"/>
  <c r="E166" i="29"/>
  <c r="E178" i="31"/>
  <c r="L236" i="25"/>
  <c r="M236" i="25" s="1"/>
  <c r="L1809" i="25"/>
  <c r="M1809" i="25" s="1"/>
  <c r="L1250" i="25"/>
  <c r="M1250" i="25" s="1"/>
  <c r="E668" i="31"/>
  <c r="E536" i="30"/>
  <c r="L933" i="25"/>
  <c r="M933" i="25" s="1"/>
  <c r="E354" i="26"/>
  <c r="E635" i="29"/>
  <c r="L887" i="25"/>
  <c r="M887" i="25" s="1"/>
  <c r="E151" i="29"/>
  <c r="E152" i="26"/>
  <c r="E165" i="29"/>
  <c r="E136" i="30"/>
  <c r="L235" i="25"/>
  <c r="M235" i="25" s="1"/>
  <c r="E110" i="31"/>
  <c r="E118" i="26"/>
  <c r="E95" i="30"/>
  <c r="E119" i="29"/>
  <c r="L163" i="25"/>
  <c r="M163" i="25" s="1"/>
  <c r="E495" i="29"/>
  <c r="E442" i="27"/>
  <c r="E658" i="31"/>
  <c r="L916" i="25"/>
  <c r="M916" i="25" s="1"/>
  <c r="E278" i="29"/>
  <c r="E289" i="29"/>
  <c r="E179" i="27"/>
  <c r="L408" i="25"/>
  <c r="M408" i="25" s="1"/>
  <c r="D855" i="31"/>
  <c r="D270" i="26"/>
  <c r="D313" i="27"/>
  <c r="K818" i="1"/>
  <c r="D308" i="26"/>
  <c r="K798" i="25"/>
  <c r="D477" i="26"/>
  <c r="K1197" i="25"/>
  <c r="D580" i="27"/>
  <c r="K1035" i="1"/>
  <c r="K1015" i="25"/>
  <c r="D28" i="26"/>
  <c r="D25" i="27"/>
  <c r="K651" i="1"/>
  <c r="D258" i="26"/>
  <c r="K631" i="25"/>
  <c r="E373" i="29"/>
  <c r="E406" i="31"/>
  <c r="L545" i="25"/>
  <c r="M545" i="25" s="1"/>
  <c r="K950" i="25"/>
  <c r="D549" i="30"/>
  <c r="D187" i="26"/>
  <c r="D288" i="31"/>
  <c r="D211" i="30"/>
  <c r="D394" i="26"/>
  <c r="D680" i="29"/>
  <c r="D686" i="31"/>
  <c r="K147" i="1"/>
  <c r="D91" i="26"/>
  <c r="K127" i="25"/>
  <c r="D57" i="26"/>
  <c r="K84" i="25"/>
  <c r="K1170" i="25"/>
  <c r="D833" i="31"/>
  <c r="K1684" i="25"/>
  <c r="D32" i="26"/>
  <c r="K50" i="25"/>
  <c r="D42" i="26"/>
  <c r="K63" i="25"/>
  <c r="D179" i="26"/>
  <c r="K358" i="25"/>
  <c r="D192" i="26"/>
  <c r="D290" i="29"/>
  <c r="K325" i="1"/>
  <c r="D164" i="26"/>
  <c r="D172" i="30"/>
  <c r="K305" i="25"/>
  <c r="D229" i="31"/>
  <c r="D251" i="26"/>
  <c r="D281" i="27"/>
  <c r="E192" i="29"/>
  <c r="E222" i="31"/>
  <c r="L293" i="25"/>
  <c r="M293" i="25" s="1"/>
  <c r="D412" i="29"/>
  <c r="D432" i="31"/>
  <c r="E317" i="31"/>
  <c r="E235" i="30"/>
  <c r="E306" i="29"/>
  <c r="L428" i="25"/>
  <c r="M428" i="25" s="1"/>
  <c r="E338" i="26"/>
  <c r="E415" i="27"/>
  <c r="E629" i="31"/>
  <c r="E494" i="30"/>
  <c r="E615" i="29"/>
  <c r="L860" i="25"/>
  <c r="M860" i="25" s="1"/>
  <c r="E144" i="26"/>
  <c r="E150" i="29"/>
  <c r="E124" i="30"/>
  <c r="L213" i="25"/>
  <c r="M213" i="25" s="1"/>
  <c r="E670" i="29"/>
  <c r="E396" i="26"/>
  <c r="E464" i="27"/>
  <c r="E554" i="30"/>
  <c r="E688" i="31"/>
  <c r="E681" i="29"/>
  <c r="L958" i="25"/>
  <c r="M958" i="25" s="1"/>
  <c r="E377" i="27"/>
  <c r="E567" i="29"/>
  <c r="E452" i="30"/>
  <c r="E588" i="31"/>
  <c r="L801" i="25"/>
  <c r="M801" i="25" s="1"/>
  <c r="L1784" i="25"/>
  <c r="M1784" i="25" s="1"/>
  <c r="L1233" i="25"/>
  <c r="M1233" i="25" s="1"/>
  <c r="L1781" i="25"/>
  <c r="M1781" i="25" s="1"/>
  <c r="L1230" i="25"/>
  <c r="M1230" i="25" s="1"/>
  <c r="E166" i="30"/>
  <c r="L295" i="25"/>
  <c r="M295" i="25" s="1"/>
  <c r="E171" i="31"/>
  <c r="L238" i="25"/>
  <c r="M238" i="25" s="1"/>
  <c r="E64" i="26"/>
  <c r="E71" i="31"/>
  <c r="E69" i="29"/>
  <c r="L98" i="25"/>
  <c r="M98" i="25" s="1"/>
  <c r="E52" i="30"/>
  <c r="E61" i="29"/>
  <c r="L85" i="25"/>
  <c r="M85" i="25" s="1"/>
  <c r="E310" i="29"/>
  <c r="L434" i="25"/>
  <c r="M434" i="25" s="1"/>
  <c r="E165" i="27"/>
  <c r="E279" i="31"/>
  <c r="E262" i="29"/>
  <c r="L372" i="25"/>
  <c r="M372" i="25" s="1"/>
  <c r="L1942" i="25"/>
  <c r="M1942" i="25" s="1"/>
  <c r="L1340" i="25"/>
  <c r="M1340" i="25" s="1"/>
  <c r="E662" i="29"/>
  <c r="E388" i="26"/>
  <c r="E547" i="30"/>
  <c r="E679" i="31"/>
  <c r="E675" i="29"/>
  <c r="L948" i="25"/>
  <c r="M948" i="25" s="1"/>
  <c r="K897" i="1"/>
  <c r="E122" i="26"/>
  <c r="E126" i="31"/>
  <c r="E99" i="30"/>
  <c r="E126" i="29"/>
  <c r="L172" i="25"/>
  <c r="M172" i="25" s="1"/>
  <c r="E174" i="29"/>
  <c r="E143" i="30"/>
  <c r="E192" i="31"/>
  <c r="L250" i="25"/>
  <c r="M250" i="25" s="1"/>
  <c r="E180" i="27"/>
  <c r="L440" i="25"/>
  <c r="M440" i="25" s="1"/>
  <c r="E166" i="27"/>
  <c r="E204" i="30"/>
  <c r="E281" i="31"/>
  <c r="L375" i="25"/>
  <c r="M375" i="25" s="1"/>
  <c r="E737" i="29"/>
  <c r="E502" i="27"/>
  <c r="E746" i="29"/>
  <c r="E750" i="31"/>
  <c r="L1042" i="25"/>
  <c r="M1042" i="25" s="1"/>
  <c r="E120" i="29"/>
  <c r="E144" i="31"/>
  <c r="L191" i="25"/>
  <c r="M191" i="25" s="1"/>
  <c r="L1271" i="25"/>
  <c r="M1271" i="25" s="1"/>
  <c r="L1838" i="25"/>
  <c r="M1838" i="25" s="1"/>
  <c r="E70" i="26"/>
  <c r="E75" i="29"/>
  <c r="L105" i="25"/>
  <c r="M105" i="25" s="1"/>
  <c r="K510" i="1"/>
  <c r="L1379" i="25"/>
  <c r="M1379" i="25" s="1"/>
  <c r="L1998" i="25"/>
  <c r="M1998" i="25" s="1"/>
  <c r="E55" i="29"/>
  <c r="E60" i="30"/>
  <c r="L97" i="25"/>
  <c r="M97" i="25" s="1"/>
  <c r="E263" i="29"/>
  <c r="L374" i="25"/>
  <c r="M374" i="25" s="1"/>
  <c r="E348" i="26"/>
  <c r="L878" i="25"/>
  <c r="M878" i="25" s="1"/>
  <c r="E279" i="30"/>
  <c r="E385" i="31"/>
  <c r="L519" i="25"/>
  <c r="M519" i="25" s="1"/>
  <c r="E794" i="29"/>
  <c r="E540" i="27"/>
  <c r="E799" i="31"/>
  <c r="L1120" i="25"/>
  <c r="M1120" i="25" s="1"/>
  <c r="E561" i="27"/>
  <c r="E469" i="26"/>
  <c r="E849" i="29"/>
  <c r="E571" i="27"/>
  <c r="E684" i="30"/>
  <c r="L1697" i="25"/>
  <c r="M1697" i="25" s="1"/>
  <c r="L1179" i="25"/>
  <c r="M1179" i="25" s="1"/>
  <c r="E94" i="26"/>
  <c r="E92" i="29"/>
  <c r="E64" i="27"/>
  <c r="E92" i="31"/>
  <c r="L130" i="25"/>
  <c r="M130" i="25" s="1"/>
  <c r="E352" i="26"/>
  <c r="E642" i="31"/>
  <c r="E632" i="29"/>
  <c r="L884" i="25"/>
  <c r="M884" i="25" s="1"/>
  <c r="E121" i="30"/>
  <c r="E157" i="31"/>
  <c r="E147" i="29"/>
  <c r="L207" i="25"/>
  <c r="M207" i="25" s="1"/>
  <c r="K761" i="1"/>
  <c r="K1002" i="1"/>
  <c r="E745" i="29"/>
  <c r="E749" i="31"/>
  <c r="L1041" i="25"/>
  <c r="M1041" i="25" s="1"/>
  <c r="E653" i="30"/>
  <c r="E821" i="29"/>
  <c r="L1139" i="25"/>
  <c r="M1139" i="25" s="1"/>
  <c r="E177" i="26"/>
  <c r="E154" i="27"/>
  <c r="E194" i="30"/>
  <c r="L353" i="25"/>
  <c r="M353" i="25" s="1"/>
  <c r="E101" i="26"/>
  <c r="E98" i="31"/>
  <c r="L137" i="25"/>
  <c r="M137" i="25" s="1"/>
  <c r="E200" i="29"/>
  <c r="L286" i="25"/>
  <c r="M286" i="25" s="1"/>
  <c r="E76" i="27"/>
  <c r="E93" i="30"/>
  <c r="E115" i="31"/>
  <c r="E113" i="29"/>
  <c r="L156" i="25"/>
  <c r="M156" i="25" s="1"/>
  <c r="E164" i="27"/>
  <c r="E176" i="27"/>
  <c r="E294" i="31"/>
  <c r="E279" i="29"/>
  <c r="L397" i="25"/>
  <c r="M397" i="25" s="1"/>
  <c r="E383" i="30"/>
  <c r="E496" i="31"/>
  <c r="L674" i="25"/>
  <c r="M674" i="25" s="1"/>
  <c r="E665" i="29"/>
  <c r="E450" i="27"/>
  <c r="E535" i="30"/>
  <c r="E667" i="31"/>
  <c r="L932" i="25"/>
  <c r="M932" i="25" s="1"/>
  <c r="E860" i="29"/>
  <c r="E856" i="31"/>
  <c r="E583" i="27"/>
  <c r="L1733" i="25"/>
  <c r="M1733" i="25" s="1"/>
  <c r="L1204" i="25"/>
  <c r="M1204" i="25" s="1"/>
  <c r="E536" i="29"/>
  <c r="E427" i="30"/>
  <c r="E557" i="31"/>
  <c r="L756" i="25"/>
  <c r="M756" i="25" s="1"/>
  <c r="L1957" i="25"/>
  <c r="M1957" i="25" s="1"/>
  <c r="L1351" i="25"/>
  <c r="M1351" i="25" s="1"/>
  <c r="E660" i="30"/>
  <c r="E113" i="26"/>
  <c r="E74" i="27"/>
  <c r="E91" i="30"/>
  <c r="L154" i="25"/>
  <c r="M154" i="25" s="1"/>
  <c r="E212" i="30"/>
  <c r="E222" i="30"/>
  <c r="E301" i="31"/>
  <c r="E287" i="29"/>
  <c r="L406" i="25"/>
  <c r="M406" i="25" s="1"/>
  <c r="E182" i="29"/>
  <c r="E198" i="31"/>
  <c r="L260" i="25"/>
  <c r="M260" i="25" s="1"/>
  <c r="E218" i="26"/>
  <c r="E237" i="27"/>
  <c r="E298" i="30"/>
  <c r="L536" i="25"/>
  <c r="M536" i="25" s="1"/>
  <c r="E151" i="26"/>
  <c r="E162" i="29"/>
  <c r="E133" i="30"/>
  <c r="E176" i="31"/>
  <c r="E110" i="27"/>
  <c r="L231" i="25"/>
  <c r="M231" i="25" s="1"/>
  <c r="E460" i="31"/>
  <c r="E452" i="29"/>
  <c r="E290" i="27"/>
  <c r="E362" i="30"/>
  <c r="E473" i="31"/>
  <c r="L634" i="25"/>
  <c r="M634" i="25" s="1"/>
  <c r="E664" i="30"/>
  <c r="L1138" i="25"/>
  <c r="M1138" i="25" s="1"/>
  <c r="K955" i="1"/>
  <c r="E71" i="30"/>
  <c r="E99" i="26"/>
  <c r="E96" i="31"/>
  <c r="E97" i="29"/>
  <c r="L135" i="25"/>
  <c r="M135" i="25" s="1"/>
  <c r="E143" i="26"/>
  <c r="E123" i="30"/>
  <c r="L212" i="25"/>
  <c r="M212" i="25" s="1"/>
  <c r="E270" i="29"/>
  <c r="E280" i="29"/>
  <c r="L398" i="25"/>
  <c r="M398" i="25" s="1"/>
  <c r="K850" i="1"/>
  <c r="E197" i="26"/>
  <c r="E328" i="29"/>
  <c r="E333" i="31"/>
  <c r="E252" i="30"/>
  <c r="L457" i="25"/>
  <c r="M457" i="25" s="1"/>
  <c r="K1108" i="1"/>
  <c r="K732" i="1"/>
  <c r="E71" i="26"/>
  <c r="E77" i="31"/>
  <c r="E76" i="29"/>
  <c r="L107" i="25"/>
  <c r="M107" i="25" s="1"/>
  <c r="E813" i="29"/>
  <c r="L1128" i="25"/>
  <c r="M1128" i="25" s="1"/>
  <c r="E68" i="27"/>
  <c r="E117" i="26"/>
  <c r="E117" i="29"/>
  <c r="L161" i="25"/>
  <c r="M161" i="25" s="1"/>
  <c r="K535" i="1"/>
  <c r="K784" i="1"/>
  <c r="E444" i="26"/>
  <c r="E637" i="30"/>
  <c r="L1094" i="25"/>
  <c r="M1094" i="25" s="1"/>
  <c r="E225" i="26"/>
  <c r="E389" i="29"/>
  <c r="E307" i="30"/>
  <c r="L549" i="25"/>
  <c r="M549" i="25" s="1"/>
  <c r="E517" i="31"/>
  <c r="E505" i="29"/>
  <c r="E531" i="31"/>
  <c r="L718" i="25"/>
  <c r="M718" i="25" s="1"/>
  <c r="L1874" i="25"/>
  <c r="M1874" i="25" s="1"/>
  <c r="L1294" i="25"/>
  <c r="M1294" i="25" s="1"/>
  <c r="E751" i="29"/>
  <c r="E433" i="26"/>
  <c r="E763" i="31"/>
  <c r="E619" i="30"/>
  <c r="L1065" i="25"/>
  <c r="M1065" i="25" s="1"/>
  <c r="E421" i="26"/>
  <c r="E726" i="29"/>
  <c r="E593" i="30"/>
  <c r="L1019" i="25"/>
  <c r="M1019" i="25" s="1"/>
  <c r="E804" i="29"/>
  <c r="E548" i="27"/>
  <c r="E817" i="29"/>
  <c r="E808" i="31"/>
  <c r="L1134" i="25"/>
  <c r="M1134" i="25" s="1"/>
  <c r="K1175" i="1"/>
  <c r="E19" i="27"/>
  <c r="L57" i="25"/>
  <c r="M57" i="25" s="1"/>
  <c r="K633" i="1"/>
  <c r="L1640" i="25"/>
  <c r="M1640" i="25" s="1"/>
  <c r="L1141" i="25"/>
  <c r="M1141" i="25" s="1"/>
  <c r="E167" i="26"/>
  <c r="E145" i="27"/>
  <c r="E177" i="30"/>
  <c r="E223" i="29"/>
  <c r="E240" i="31"/>
  <c r="L318" i="25"/>
  <c r="M318" i="25" s="1"/>
  <c r="K658" i="1"/>
  <c r="E29" i="26"/>
  <c r="E25" i="30"/>
  <c r="E34" i="31"/>
  <c r="E26" i="27"/>
  <c r="L47" i="25"/>
  <c r="M47" i="25" s="1"/>
  <c r="K366" i="1"/>
  <c r="E405" i="27"/>
  <c r="E606" i="29"/>
  <c r="E486" i="30"/>
  <c r="E622" i="31"/>
  <c r="L848" i="25"/>
  <c r="M848" i="25" s="1"/>
  <c r="L1915" i="25"/>
  <c r="M1915" i="25" s="1"/>
  <c r="L1322" i="25"/>
  <c r="M1322" i="25" s="1"/>
  <c r="E18" i="26"/>
  <c r="E19" i="30"/>
  <c r="E23" i="31"/>
  <c r="E25" i="29"/>
  <c r="L35" i="25"/>
  <c r="M35" i="25" s="1"/>
  <c r="E832" i="29"/>
  <c r="E461" i="26"/>
  <c r="E565" i="27"/>
  <c r="E680" i="30"/>
  <c r="L1685" i="25"/>
  <c r="M1685" i="25" s="1"/>
  <c r="L1171" i="25"/>
  <c r="M1171" i="25" s="1"/>
  <c r="E128" i="31"/>
  <c r="E129" i="26"/>
  <c r="E106" i="30"/>
  <c r="E89" i="27"/>
  <c r="E137" i="31"/>
  <c r="L184" i="25"/>
  <c r="M184" i="25" s="1"/>
  <c r="L2018" i="25"/>
  <c r="M2018" i="25" s="1"/>
  <c r="L1393" i="25"/>
  <c r="M1393" i="25" s="1"/>
  <c r="L1892" i="25"/>
  <c r="M1892" i="25" s="1"/>
  <c r="L1305" i="25"/>
  <c r="M1305" i="25" s="1"/>
  <c r="L1822" i="25"/>
  <c r="M1822" i="25" s="1"/>
  <c r="L1259" i="25"/>
  <c r="M1259" i="25" s="1"/>
  <c r="E303" i="26"/>
  <c r="E370" i="27"/>
  <c r="E556" i="29"/>
  <c r="E441" i="30"/>
  <c r="E579" i="31"/>
  <c r="L786" i="25"/>
  <c r="M786" i="25" s="1"/>
  <c r="L1303" i="25"/>
  <c r="M1303" i="25" s="1"/>
  <c r="L1888" i="25"/>
  <c r="M1888" i="25" s="1"/>
  <c r="E205" i="30"/>
  <c r="E282" i="31"/>
  <c r="L376" i="25"/>
  <c r="M376" i="25" s="1"/>
  <c r="E324" i="31"/>
  <c r="L444" i="25"/>
  <c r="M444" i="25" s="1"/>
  <c r="E475" i="31"/>
  <c r="E292" i="27"/>
  <c r="L637" i="25"/>
  <c r="M637" i="25" s="1"/>
  <c r="E226" i="29"/>
  <c r="E242" i="31"/>
  <c r="L321" i="25"/>
  <c r="M321" i="25" s="1"/>
  <c r="E181" i="26"/>
  <c r="E199" i="30"/>
  <c r="L363" i="25"/>
  <c r="M363" i="25" s="1"/>
  <c r="E400" i="26"/>
  <c r="E558" i="30"/>
  <c r="E687" i="29"/>
  <c r="E693" i="31"/>
  <c r="L964" i="25"/>
  <c r="M964" i="25" s="1"/>
  <c r="E50" i="26"/>
  <c r="E50" i="29"/>
  <c r="E48" i="31"/>
  <c r="L71" i="25"/>
  <c r="M71" i="25" s="1"/>
  <c r="E132" i="31"/>
  <c r="E87" i="27"/>
  <c r="L179" i="25"/>
  <c r="M179" i="25" s="1"/>
  <c r="E563" i="27"/>
  <c r="E830" i="31"/>
  <c r="E841" i="29"/>
  <c r="L1677" i="25"/>
  <c r="M1677" i="25" s="1"/>
  <c r="L1167" i="25"/>
  <c r="M1167" i="25" s="1"/>
  <c r="E588" i="30"/>
  <c r="L1011" i="25"/>
  <c r="M1011" i="25" s="1"/>
  <c r="E253" i="31"/>
  <c r="E176" i="26"/>
  <c r="E265" i="31"/>
  <c r="E249" i="29"/>
  <c r="L352" i="25"/>
  <c r="M352" i="25" s="1"/>
  <c r="L1802" i="25"/>
  <c r="M1802" i="25" s="1"/>
  <c r="L1245" i="25"/>
  <c r="M1245" i="25" s="1"/>
  <c r="L1945" i="25"/>
  <c r="M1945" i="25" s="1"/>
  <c r="L1343" i="25"/>
  <c r="M1343" i="25" s="1"/>
  <c r="E45" i="26"/>
  <c r="E38" i="30"/>
  <c r="L66" i="25"/>
  <c r="M66" i="25" s="1"/>
  <c r="E319" i="29"/>
  <c r="L446" i="25"/>
  <c r="M446" i="25" s="1"/>
  <c r="E205" i="26"/>
  <c r="E360" i="29"/>
  <c r="E372" i="31"/>
  <c r="L505" i="25"/>
  <c r="M505" i="25" s="1"/>
  <c r="K1084" i="1"/>
  <c r="E421" i="29"/>
  <c r="E437" i="31"/>
  <c r="L591" i="25"/>
  <c r="M591" i="25" s="1"/>
  <c r="K708" i="1"/>
  <c r="L1251" i="25"/>
  <c r="M1251" i="25" s="1"/>
  <c r="L1810" i="25"/>
  <c r="M1810" i="25" s="1"/>
  <c r="E830" i="29"/>
  <c r="E460" i="26"/>
  <c r="E843" i="29"/>
  <c r="E678" i="30"/>
  <c r="E832" i="31"/>
  <c r="L1679" i="25"/>
  <c r="M1679" i="25" s="1"/>
  <c r="L1169" i="25"/>
  <c r="M1169" i="25" s="1"/>
  <c r="E178" i="29"/>
  <c r="L254" i="25"/>
  <c r="M254" i="25" s="1"/>
  <c r="E24" i="27"/>
  <c r="E47" i="26"/>
  <c r="E40" i="30"/>
  <c r="E34" i="27"/>
  <c r="L68" i="25"/>
  <c r="M68" i="25" s="1"/>
  <c r="E196" i="26"/>
  <c r="E248" i="30"/>
  <c r="E325" i="29"/>
  <c r="E329" i="31"/>
  <c r="L452" i="25"/>
  <c r="M452" i="25" s="1"/>
  <c r="E120" i="27"/>
  <c r="E148" i="30"/>
  <c r="E199" i="31"/>
  <c r="E183" i="29"/>
  <c r="L261" i="25"/>
  <c r="M261" i="25" s="1"/>
  <c r="K1074" i="1"/>
  <c r="E179" i="30"/>
  <c r="L323" i="25"/>
  <c r="M323" i="25" s="1"/>
  <c r="L1254" i="25"/>
  <c r="M1254" i="25" s="1"/>
  <c r="L1815" i="25"/>
  <c r="M1815" i="25" s="1"/>
  <c r="E630" i="30"/>
  <c r="E445" i="26"/>
  <c r="E638" i="30"/>
  <c r="L1097" i="25"/>
  <c r="M1097" i="25" s="1"/>
  <c r="K444" i="1"/>
  <c r="E219" i="26"/>
  <c r="E301" i="30"/>
  <c r="E401" i="31"/>
  <c r="E384" i="29"/>
  <c r="E240" i="27"/>
  <c r="L540" i="25"/>
  <c r="M540" i="25" s="1"/>
  <c r="E217" i="26"/>
  <c r="E378" i="29"/>
  <c r="E236" i="27"/>
  <c r="E396" i="31"/>
  <c r="E296" i="30"/>
  <c r="L531" i="25"/>
  <c r="M531" i="25" s="1"/>
  <c r="E276" i="26"/>
  <c r="E398" i="30"/>
  <c r="E518" i="31"/>
  <c r="E330" i="27"/>
  <c r="L700" i="25"/>
  <c r="M700" i="25" s="1"/>
  <c r="L1276" i="25"/>
  <c r="M1276" i="25" s="1"/>
  <c r="L1845" i="25"/>
  <c r="M1845" i="25" s="1"/>
  <c r="E385" i="27"/>
  <c r="E606" i="31"/>
  <c r="E589" i="29"/>
  <c r="L828" i="25"/>
  <c r="M828" i="25" s="1"/>
  <c r="K921" i="1"/>
  <c r="K628" i="1"/>
  <c r="L1210" i="25"/>
  <c r="M1210" i="25" s="1"/>
  <c r="L1741" i="25"/>
  <c r="M1741" i="25" s="1"/>
  <c r="E699" i="29"/>
  <c r="E707" i="31"/>
  <c r="E475" i="27"/>
  <c r="L981" i="25"/>
  <c r="M981" i="25" s="1"/>
  <c r="K1027" i="1"/>
  <c r="E805" i="29"/>
  <c r="E451" i="26"/>
  <c r="E818" i="29"/>
  <c r="L1135" i="25"/>
  <c r="M1135" i="25" s="1"/>
  <c r="K213" i="1"/>
  <c r="K922" i="1"/>
  <c r="E361" i="29"/>
  <c r="E376" i="29"/>
  <c r="E394" i="31"/>
  <c r="E234" i="27"/>
  <c r="L529" i="25"/>
  <c r="M529" i="25" s="1"/>
  <c r="E220" i="26"/>
  <c r="E241" i="27"/>
  <c r="E386" i="29"/>
  <c r="E404" i="31"/>
  <c r="E304" i="30"/>
  <c r="L543" i="25"/>
  <c r="M543" i="25" s="1"/>
  <c r="L1865" i="25"/>
  <c r="M1865" i="25" s="1"/>
  <c r="L1288" i="25"/>
  <c r="M1288" i="25" s="1"/>
  <c r="K1220" i="1"/>
  <c r="E426" i="26"/>
  <c r="E602" i="30"/>
  <c r="E742" i="29"/>
  <c r="E745" i="31"/>
  <c r="E500" i="27"/>
  <c r="L1037" i="25"/>
  <c r="M1037" i="25" s="1"/>
  <c r="E16" i="26"/>
  <c r="E18" i="30"/>
  <c r="L33" i="25"/>
  <c r="M33" i="25" s="1"/>
  <c r="E100" i="26"/>
  <c r="E65" i="27"/>
  <c r="E98" i="29"/>
  <c r="E83" i="30"/>
  <c r="E97" i="31"/>
  <c r="L136" i="25"/>
  <c r="M136" i="25" s="1"/>
  <c r="E120" i="30"/>
  <c r="L206" i="25"/>
  <c r="M206" i="25" s="1"/>
  <c r="L1676" i="25"/>
  <c r="M1676" i="25" s="1"/>
  <c r="L1166" i="25"/>
  <c r="M1166" i="25" s="1"/>
  <c r="K367" i="1"/>
  <c r="E364" i="29"/>
  <c r="E297" i="30"/>
  <c r="L533" i="25"/>
  <c r="M533" i="25" s="1"/>
  <c r="E321" i="29"/>
  <c r="E327" i="31"/>
  <c r="E195" i="27"/>
  <c r="L448" i="25"/>
  <c r="M448" i="25" s="1"/>
  <c r="K272" i="1"/>
  <c r="E159" i="26"/>
  <c r="E213" i="31"/>
  <c r="E158" i="30"/>
  <c r="E195" i="29"/>
  <c r="L277" i="25"/>
  <c r="M277" i="25" s="1"/>
  <c r="E393" i="29"/>
  <c r="L554" i="25"/>
  <c r="M554" i="25" s="1"/>
  <c r="E299" i="29"/>
  <c r="E310" i="31"/>
  <c r="E230" i="30"/>
  <c r="L420" i="25"/>
  <c r="M420" i="25" s="1"/>
  <c r="E483" i="29"/>
  <c r="E390" i="30"/>
  <c r="E505" i="31"/>
  <c r="L685" i="25"/>
  <c r="M685" i="25" s="1"/>
  <c r="L1316" i="25"/>
  <c r="M1316" i="25" s="1"/>
  <c r="L1907" i="25"/>
  <c r="M1907" i="25" s="1"/>
  <c r="K888" i="1"/>
  <c r="E498" i="30" s="1"/>
  <c r="E751" i="31"/>
  <c r="E102" i="27"/>
  <c r="E158" i="31"/>
  <c r="L210" i="25"/>
  <c r="M210" i="25" s="1"/>
  <c r="E48" i="26"/>
  <c r="E41" i="30"/>
  <c r="L69" i="25"/>
  <c r="M69" i="25" s="1"/>
  <c r="E311" i="29"/>
  <c r="E250" i="30"/>
  <c r="L454" i="25"/>
  <c r="M454" i="25" s="1"/>
  <c r="E188" i="30"/>
  <c r="E258" i="31"/>
  <c r="L344" i="25"/>
  <c r="M344" i="25" s="1"/>
  <c r="K305" i="1"/>
  <c r="E299" i="26"/>
  <c r="E573" i="31"/>
  <c r="E551" i="29"/>
  <c r="L777" i="25"/>
  <c r="M777" i="25" s="1"/>
  <c r="E448" i="27"/>
  <c r="E386" i="26"/>
  <c r="E674" i="29"/>
  <c r="L946" i="25"/>
  <c r="M946" i="25" s="1"/>
  <c r="K1025" i="1"/>
  <c r="E301" i="27"/>
  <c r="E267" i="26"/>
  <c r="E378" i="30"/>
  <c r="E310" i="27"/>
  <c r="E470" i="29"/>
  <c r="E491" i="31"/>
  <c r="L665" i="25"/>
  <c r="M665" i="25" s="1"/>
  <c r="E367" i="26"/>
  <c r="E652" i="31"/>
  <c r="L905" i="25"/>
  <c r="M905" i="25" s="1"/>
  <c r="E411" i="31"/>
  <c r="E232" i="26"/>
  <c r="E424" i="31"/>
  <c r="E324" i="30"/>
  <c r="L571" i="25"/>
  <c r="M571" i="25" s="1"/>
  <c r="E409" i="29"/>
  <c r="E422" i="29"/>
  <c r="E270" i="27"/>
  <c r="E441" i="31"/>
  <c r="L595" i="25"/>
  <c r="M595" i="25" s="1"/>
  <c r="E312" i="30"/>
  <c r="E256" i="27"/>
  <c r="E321" i="30"/>
  <c r="L567" i="25"/>
  <c r="M567" i="25" s="1"/>
  <c r="E443" i="26"/>
  <c r="E783" i="31"/>
  <c r="E785" i="29"/>
  <c r="L1092" i="25"/>
  <c r="M1092" i="25" s="1"/>
  <c r="L1320" i="25"/>
  <c r="M1320" i="25" s="1"/>
  <c r="L1913" i="25"/>
  <c r="M1913" i="25" s="1"/>
  <c r="L1963" i="25"/>
  <c r="M1963" i="25" s="1"/>
  <c r="L1355" i="25"/>
  <c r="M1355" i="25" s="1"/>
  <c r="E272" i="30"/>
  <c r="E204" i="26"/>
  <c r="E282" i="30"/>
  <c r="E359" i="29"/>
  <c r="E222" i="27"/>
  <c r="L504" i="25"/>
  <c r="M504" i="25" s="1"/>
  <c r="E552" i="31"/>
  <c r="L747" i="25"/>
  <c r="M747" i="25" s="1"/>
  <c r="L1831" i="25"/>
  <c r="M1831" i="25" s="1"/>
  <c r="L1266" i="25"/>
  <c r="M1266" i="25" s="1"/>
  <c r="L1949" i="25"/>
  <c r="M1949" i="25" s="1"/>
  <c r="L1345" i="25"/>
  <c r="M1345" i="25" s="1"/>
  <c r="E780" i="29"/>
  <c r="E447" i="26"/>
  <c r="E792" i="29"/>
  <c r="E643" i="30"/>
  <c r="E789" i="31"/>
  <c r="L1103" i="25"/>
  <c r="M1103" i="25" s="1"/>
  <c r="K542" i="1"/>
  <c r="D213" i="26"/>
  <c r="D253" i="26"/>
  <c r="K623" i="25"/>
  <c r="D356" i="30"/>
  <c r="K721" i="1"/>
  <c r="K701" i="25"/>
  <c r="K829" i="1"/>
  <c r="D314" i="26"/>
  <c r="K963" i="1"/>
  <c r="D383" i="26"/>
  <c r="D672" i="29"/>
  <c r="K943" i="25"/>
  <c r="K927" i="25"/>
  <c r="D660" i="29"/>
  <c r="D665" i="31"/>
  <c r="D768" i="29"/>
  <c r="K1066" i="25"/>
  <c r="D475" i="26"/>
  <c r="K1187" i="25"/>
  <c r="E108" i="27"/>
  <c r="E181" i="29"/>
  <c r="E196" i="31"/>
  <c r="L257" i="25"/>
  <c r="M257" i="25" s="1"/>
  <c r="K109" i="1"/>
  <c r="E63" i="31" s="1"/>
  <c r="D61" i="26"/>
  <c r="K1045" i="25"/>
  <c r="D504" i="27"/>
  <c r="D749" i="29"/>
  <c r="K392" i="25"/>
  <c r="D291" i="31"/>
  <c r="D462" i="26"/>
  <c r="D681" i="30"/>
  <c r="D176" i="26"/>
  <c r="D249" i="29"/>
  <c r="K769" i="1"/>
  <c r="D293" i="26"/>
  <c r="K749" i="25"/>
  <c r="K566" i="1"/>
  <c r="D222" i="26"/>
  <c r="K546" i="25"/>
  <c r="D480" i="26"/>
  <c r="K1739" i="25"/>
  <c r="D450" i="29"/>
  <c r="K632" i="25"/>
  <c r="K433" i="1"/>
  <c r="K413" i="25"/>
  <c r="D63" i="26"/>
  <c r="D59" i="30"/>
  <c r="K1287" i="1"/>
  <c r="K1267" i="25"/>
  <c r="K771" i="25"/>
  <c r="D547" i="29"/>
  <c r="D364" i="27"/>
  <c r="D237" i="26"/>
  <c r="K596" i="25"/>
  <c r="D365" i="26"/>
  <c r="K903" i="25"/>
  <c r="D644" i="29"/>
  <c r="K135" i="1"/>
  <c r="D79" i="26"/>
  <c r="K757" i="25"/>
  <c r="D537" i="29"/>
  <c r="D558" i="31"/>
  <c r="K735" i="1"/>
  <c r="K715" i="25"/>
  <c r="E143" i="29"/>
  <c r="E129" i="30"/>
  <c r="E170" i="31"/>
  <c r="L223" i="25"/>
  <c r="M223" i="25" s="1"/>
  <c r="D21" i="26"/>
  <c r="K38" i="25"/>
  <c r="K58" i="1"/>
  <c r="E26" i="31" s="1"/>
  <c r="K73" i="1"/>
  <c r="D35" i="26"/>
  <c r="D37" i="31"/>
  <c r="K131" i="1"/>
  <c r="E235" i="31"/>
  <c r="E181" i="30"/>
  <c r="E247" i="31"/>
  <c r="L328" i="25"/>
  <c r="M328" i="25" s="1"/>
  <c r="E203" i="26"/>
  <c r="E219" i="27"/>
  <c r="E369" i="31"/>
  <c r="E356" i="29"/>
  <c r="L500" i="25"/>
  <c r="M500" i="25" s="1"/>
  <c r="K319" i="1"/>
  <c r="E345" i="26"/>
  <c r="E500" i="30"/>
  <c r="E624" i="29"/>
  <c r="L873" i="25"/>
  <c r="M873" i="25" s="1"/>
  <c r="K1322" i="1"/>
  <c r="E332" i="29"/>
  <c r="E201" i="27"/>
  <c r="E337" i="31"/>
  <c r="L462" i="25"/>
  <c r="M462" i="25" s="1"/>
  <c r="E92" i="26"/>
  <c r="L128" i="25"/>
  <c r="M128" i="25" s="1"/>
  <c r="E115" i="26"/>
  <c r="E114" i="29"/>
  <c r="E94" i="30"/>
  <c r="E116" i="31"/>
  <c r="E77" i="27"/>
  <c r="L157" i="25"/>
  <c r="M157" i="25" s="1"/>
  <c r="E373" i="31"/>
  <c r="E223" i="27"/>
  <c r="E284" i="30"/>
  <c r="L506" i="25"/>
  <c r="M506" i="25" s="1"/>
  <c r="E236" i="30"/>
  <c r="E318" i="31"/>
  <c r="L429" i="25"/>
  <c r="M429" i="25" s="1"/>
  <c r="E422" i="26"/>
  <c r="E494" i="27"/>
  <c r="E727" i="29"/>
  <c r="L1020" i="25"/>
  <c r="M1020" i="25" s="1"/>
  <c r="E389" i="26"/>
  <c r="E458" i="27"/>
  <c r="E676" i="29"/>
  <c r="E680" i="31"/>
  <c r="E548" i="30"/>
  <c r="L949" i="25"/>
  <c r="M949" i="25" s="1"/>
  <c r="E283" i="30"/>
  <c r="E190" i="26"/>
  <c r="E274" i="29"/>
  <c r="L388" i="25"/>
  <c r="M388" i="25" s="1"/>
  <c r="L1976" i="25"/>
  <c r="M1976" i="25" s="1"/>
  <c r="L1364" i="25"/>
  <c r="M1364" i="25" s="1"/>
  <c r="K532" i="1"/>
  <c r="E415" i="26"/>
  <c r="E710" i="31"/>
  <c r="E572" i="30"/>
  <c r="L986" i="25"/>
  <c r="M986" i="25" s="1"/>
  <c r="E209" i="26"/>
  <c r="E380" i="31"/>
  <c r="E228" i="27"/>
  <c r="L513" i="25"/>
  <c r="M513" i="25" s="1"/>
  <c r="E537" i="27"/>
  <c r="E649" i="30"/>
  <c r="L1114" i="25"/>
  <c r="M1114" i="25" s="1"/>
  <c r="K833" i="1"/>
  <c r="E554" i="29"/>
  <c r="E309" i="26"/>
  <c r="E565" i="29"/>
  <c r="E450" i="30"/>
  <c r="L799" i="25"/>
  <c r="M799" i="25" s="1"/>
  <c r="L1977" i="25"/>
  <c r="M1977" i="25" s="1"/>
  <c r="L1365" i="25"/>
  <c r="M1365" i="25" s="1"/>
  <c r="E74" i="26"/>
  <c r="E78" i="29"/>
  <c r="L110" i="25"/>
  <c r="M110" i="25" s="1"/>
  <c r="L1367" i="25"/>
  <c r="M1367" i="25" s="1"/>
  <c r="L1979" i="25"/>
  <c r="M1979" i="25" s="1"/>
  <c r="L1986" i="25"/>
  <c r="M1986" i="25" s="1"/>
  <c r="L1371" i="25"/>
  <c r="M1371" i="25" s="1"/>
  <c r="E651" i="30"/>
  <c r="E819" i="29"/>
  <c r="E809" i="31"/>
  <c r="E663" i="30"/>
  <c r="L1136" i="25"/>
  <c r="M1136" i="25" s="1"/>
  <c r="E454" i="29"/>
  <c r="E469" i="29"/>
  <c r="E376" i="30"/>
  <c r="E308" i="27"/>
  <c r="L663" i="25"/>
  <c r="M663" i="25" s="1"/>
  <c r="E836" i="31"/>
  <c r="E476" i="26"/>
  <c r="E579" i="27"/>
  <c r="E849" i="31"/>
  <c r="E861" i="29"/>
  <c r="L1192" i="25"/>
  <c r="M1192" i="25" s="1"/>
  <c r="L1714" i="25"/>
  <c r="M1714" i="25" s="1"/>
  <c r="E140" i="26"/>
  <c r="E153" i="31"/>
  <c r="L203" i="25"/>
  <c r="M203" i="25" s="1"/>
  <c r="E471" i="31"/>
  <c r="E303" i="27"/>
  <c r="E464" i="29"/>
  <c r="E487" i="31"/>
  <c r="L655" i="25"/>
  <c r="M655" i="25" s="1"/>
  <c r="E440" i="30"/>
  <c r="E306" i="26"/>
  <c r="E445" i="30"/>
  <c r="L793" i="25"/>
  <c r="M793" i="25" s="1"/>
  <c r="E112" i="27"/>
  <c r="E156" i="30"/>
  <c r="E127" i="27"/>
  <c r="E211" i="31"/>
  <c r="L274" i="25"/>
  <c r="M274" i="25" s="1"/>
  <c r="K377" i="1"/>
  <c r="E335" i="31"/>
  <c r="E262" i="30"/>
  <c r="E345" i="31"/>
  <c r="E337" i="29"/>
  <c r="L471" i="25"/>
  <c r="M471" i="25" s="1"/>
  <c r="E795" i="31"/>
  <c r="E801" i="29"/>
  <c r="L1113" i="25"/>
  <c r="M1113" i="25" s="1"/>
  <c r="L1922" i="25"/>
  <c r="M1922" i="25" s="1"/>
  <c r="L1326" i="25"/>
  <c r="M1326" i="25" s="1"/>
  <c r="E40" i="27"/>
  <c r="E72" i="29"/>
  <c r="E67" i="26"/>
  <c r="E63" i="30"/>
  <c r="E74" i="31"/>
  <c r="L102" i="25"/>
  <c r="M102" i="25" s="1"/>
  <c r="E122" i="31"/>
  <c r="E85" i="27"/>
  <c r="L175" i="25"/>
  <c r="M175" i="25" s="1"/>
  <c r="E450" i="26"/>
  <c r="E534" i="27"/>
  <c r="E798" i="29"/>
  <c r="E646" i="30"/>
  <c r="L1109" i="25"/>
  <c r="M1109" i="25" s="1"/>
  <c r="E161" i="26"/>
  <c r="E217" i="31"/>
  <c r="L282" i="25"/>
  <c r="M282" i="25" s="1"/>
  <c r="E174" i="26"/>
  <c r="E247" i="29"/>
  <c r="E263" i="31"/>
  <c r="L350" i="25"/>
  <c r="M350" i="25" s="1"/>
  <c r="E706" i="29"/>
  <c r="E586" i="30"/>
  <c r="E725" i="31"/>
  <c r="L1008" i="25"/>
  <c r="M1008" i="25" s="1"/>
  <c r="K522" i="1"/>
  <c r="E20" i="26"/>
  <c r="E20" i="27"/>
  <c r="E25" i="31"/>
  <c r="E21" i="30"/>
  <c r="E27" i="29"/>
  <c r="L37" i="25"/>
  <c r="M37" i="25" s="1"/>
  <c r="E35" i="27"/>
  <c r="E66" i="29"/>
  <c r="E57" i="30"/>
  <c r="L92" i="25"/>
  <c r="M92" i="25" s="1"/>
  <c r="E291" i="26"/>
  <c r="E353" i="27"/>
  <c r="E551" i="31"/>
  <c r="E420" i="30"/>
  <c r="L746" i="25"/>
  <c r="M746" i="25" s="1"/>
  <c r="L1952" i="25"/>
  <c r="M1952" i="25" s="1"/>
  <c r="L1348" i="25"/>
  <c r="M1348" i="25" s="1"/>
  <c r="K643" i="1"/>
  <c r="K923" i="1"/>
  <c r="E272" i="27"/>
  <c r="E248" i="26"/>
  <c r="E439" i="29"/>
  <c r="E350" i="30"/>
  <c r="E457" i="31"/>
  <c r="L617" i="25"/>
  <c r="M617" i="25" s="1"/>
  <c r="E207" i="30"/>
  <c r="E284" i="31"/>
  <c r="E168" i="27"/>
  <c r="L378" i="25"/>
  <c r="M378" i="25" s="1"/>
  <c r="E145" i="26"/>
  <c r="E161" i="31"/>
  <c r="E104" i="27"/>
  <c r="L214" i="25"/>
  <c r="M214" i="25" s="1"/>
  <c r="L1289" i="25"/>
  <c r="M1289" i="25" s="1"/>
  <c r="L1866" i="25"/>
  <c r="M1866" i="25" s="1"/>
  <c r="L2019" i="25"/>
  <c r="M2019" i="25" s="1"/>
  <c r="L1394" i="25"/>
  <c r="M1394" i="25" s="1"/>
  <c r="E123" i="29"/>
  <c r="E124" i="31"/>
  <c r="L168" i="25"/>
  <c r="M168" i="25" s="1"/>
  <c r="K958" i="1"/>
  <c r="E330" i="29"/>
  <c r="E253" i="30"/>
  <c r="L459" i="25"/>
  <c r="M459" i="25" s="1"/>
  <c r="E484" i="29"/>
  <c r="E279" i="26"/>
  <c r="E331" i="27"/>
  <c r="E497" i="29"/>
  <c r="E523" i="31"/>
  <c r="E400" i="30"/>
  <c r="L706" i="25"/>
  <c r="M706" i="25" s="1"/>
  <c r="E743" i="29"/>
  <c r="E756" i="31"/>
  <c r="E611" i="30"/>
  <c r="E754" i="29"/>
  <c r="L1050" i="25"/>
  <c r="M1050" i="25" s="1"/>
  <c r="E265" i="26"/>
  <c r="E307" i="27"/>
  <c r="E375" i="30"/>
  <c r="E467" i="29"/>
  <c r="E489" i="31"/>
  <c r="L659" i="25"/>
  <c r="M659" i="25" s="1"/>
  <c r="K41" i="1"/>
  <c r="L21" i="25" s="1"/>
  <c r="M21" i="25" s="1"/>
  <c r="E66" i="30"/>
  <c r="E88" i="26"/>
  <c r="E88" i="31"/>
  <c r="E88" i="29"/>
  <c r="L124" i="25"/>
  <c r="M124" i="25" s="1"/>
  <c r="K285" i="1"/>
  <c r="K621" i="1"/>
  <c r="E458" i="26"/>
  <c r="E828" i="31"/>
  <c r="L1160" i="25"/>
  <c r="M1160" i="25" s="1"/>
  <c r="L1668" i="25"/>
  <c r="M1668" i="25" s="1"/>
  <c r="E542" i="29"/>
  <c r="E577" i="31"/>
  <c r="L784" i="25"/>
  <c r="M784" i="25" s="1"/>
  <c r="E185" i="29"/>
  <c r="E200" i="31"/>
  <c r="L263" i="25"/>
  <c r="M263" i="25" s="1"/>
  <c r="K295" i="1"/>
  <c r="L275" i="25" s="1"/>
  <c r="M275" i="25" s="1"/>
  <c r="L1844" i="25"/>
  <c r="M1844" i="25" s="1"/>
  <c r="L1275" i="25"/>
  <c r="M1275" i="25" s="1"/>
  <c r="L1839" i="25"/>
  <c r="M1839" i="25" s="1"/>
  <c r="L1272" i="25"/>
  <c r="M1272" i="25" s="1"/>
  <c r="L1728" i="25"/>
  <c r="M1728" i="25" s="1"/>
  <c r="L1201" i="25"/>
  <c r="M1201" i="25" s="1"/>
  <c r="E382" i="27"/>
  <c r="E319" i="26"/>
  <c r="E390" i="27"/>
  <c r="E583" i="29"/>
  <c r="E601" i="31"/>
  <c r="L821" i="25"/>
  <c r="M821" i="25" s="1"/>
  <c r="E327" i="27"/>
  <c r="E334" i="27"/>
  <c r="E529" i="31"/>
  <c r="E501" i="29"/>
  <c r="L714" i="25"/>
  <c r="M714" i="25" s="1"/>
  <c r="E153" i="29"/>
  <c r="E164" i="31"/>
  <c r="L217" i="25"/>
  <c r="M217" i="25" s="1"/>
  <c r="E328" i="26"/>
  <c r="E399" i="27"/>
  <c r="E477" i="30"/>
  <c r="L836" i="25"/>
  <c r="M836" i="25" s="1"/>
  <c r="L1238" i="25"/>
  <c r="M1238" i="25" s="1"/>
  <c r="L1791" i="25"/>
  <c r="M1791" i="25" s="1"/>
  <c r="E362" i="27"/>
  <c r="E305" i="26"/>
  <c r="E372" i="27"/>
  <c r="E559" i="29"/>
  <c r="E581" i="31"/>
  <c r="L790" i="25"/>
  <c r="M790" i="25" s="1"/>
  <c r="K1157" i="1"/>
  <c r="E442" i="26"/>
  <c r="E782" i="31"/>
  <c r="E635" i="30"/>
  <c r="E525" i="27"/>
  <c r="L1091" i="25"/>
  <c r="M1091" i="25" s="1"/>
  <c r="E862" i="29"/>
  <c r="E479" i="26"/>
  <c r="E585" i="27"/>
  <c r="E697" i="30"/>
  <c r="L1735" i="25"/>
  <c r="M1735" i="25" s="1"/>
  <c r="L1206" i="25"/>
  <c r="M1206" i="25" s="1"/>
  <c r="E419" i="27"/>
  <c r="E357" i="26"/>
  <c r="E427" i="27"/>
  <c r="E645" i="31"/>
  <c r="E640" i="29"/>
  <c r="L893" i="25"/>
  <c r="M893" i="25" s="1"/>
  <c r="E138" i="26"/>
  <c r="E114" i="30"/>
  <c r="L198" i="25"/>
  <c r="M198" i="25" s="1"/>
  <c r="E766" i="29"/>
  <c r="E779" i="29"/>
  <c r="E778" i="31"/>
  <c r="L1085" i="25"/>
  <c r="M1085" i="25" s="1"/>
  <c r="K812" i="1"/>
  <c r="E107" i="29"/>
  <c r="E71" i="27"/>
  <c r="L147" i="25"/>
  <c r="M147" i="25" s="1"/>
  <c r="E191" i="30"/>
  <c r="E262" i="31"/>
  <c r="E246" i="29"/>
  <c r="E152" i="27"/>
  <c r="L349" i="25"/>
  <c r="M349" i="25" s="1"/>
  <c r="E215" i="27"/>
  <c r="E275" i="30"/>
  <c r="L492" i="25"/>
  <c r="M492" i="25" s="1"/>
  <c r="E308" i="29"/>
  <c r="E238" i="30"/>
  <c r="L431" i="25"/>
  <c r="M431" i="25" s="1"/>
  <c r="K875" i="1"/>
  <c r="E482" i="26"/>
  <c r="E701" i="30"/>
  <c r="L1746" i="25"/>
  <c r="M1746" i="25" s="1"/>
  <c r="L1213" i="25"/>
  <c r="M1213" i="25" s="1"/>
  <c r="E422" i="30"/>
  <c r="E532" i="29"/>
  <c r="E354" i="27"/>
  <c r="E553" i="31"/>
  <c r="L750" i="25"/>
  <c r="M750" i="25" s="1"/>
  <c r="E307" i="26"/>
  <c r="E447" i="30"/>
  <c r="E584" i="31"/>
  <c r="E374" i="27"/>
  <c r="L795" i="25"/>
  <c r="M795" i="25" s="1"/>
  <c r="E229" i="30"/>
  <c r="E296" i="29"/>
  <c r="L416" i="25"/>
  <c r="M416" i="25" s="1"/>
  <c r="E305" i="31"/>
  <c r="E292" i="29"/>
  <c r="L411" i="25"/>
  <c r="M411" i="25" s="1"/>
  <c r="E217" i="29"/>
  <c r="E246" i="31"/>
  <c r="E232" i="29"/>
  <c r="L327" i="25"/>
  <c r="M327" i="25" s="1"/>
  <c r="K307" i="1"/>
  <c r="L287" i="25" s="1"/>
  <c r="M287" i="25" s="1"/>
  <c r="E397" i="26"/>
  <c r="E555" i="30"/>
  <c r="L959" i="25"/>
  <c r="M959" i="25" s="1"/>
  <c r="E435" i="26"/>
  <c r="E518" i="27"/>
  <c r="E625" i="30"/>
  <c r="E774" i="29"/>
  <c r="E769" i="31"/>
  <c r="L1074" i="25"/>
  <c r="M1074" i="25" s="1"/>
  <c r="E119" i="26"/>
  <c r="E81" i="27"/>
  <c r="E96" i="30"/>
  <c r="E121" i="31"/>
  <c r="L164" i="25"/>
  <c r="M164" i="25" s="1"/>
  <c r="E554" i="27"/>
  <c r="E818" i="31"/>
  <c r="L1650" i="25"/>
  <c r="M1650" i="25" s="1"/>
  <c r="L1149" i="25"/>
  <c r="M1149" i="25" s="1"/>
  <c r="E2" i="29"/>
  <c r="E58" i="26"/>
  <c r="E53" i="30"/>
  <c r="E62" i="29"/>
  <c r="L86" i="25"/>
  <c r="M86" i="25" s="1"/>
  <c r="E216" i="29"/>
  <c r="E138" i="27"/>
  <c r="L309" i="25"/>
  <c r="M309" i="25" s="1"/>
  <c r="E175" i="26"/>
  <c r="E248" i="29"/>
  <c r="E193" i="30"/>
  <c r="E264" i="31"/>
  <c r="L351" i="25"/>
  <c r="M351" i="25" s="1"/>
  <c r="E425" i="26"/>
  <c r="E736" i="29"/>
  <c r="E740" i="31"/>
  <c r="E599" i="30"/>
  <c r="L1030" i="25"/>
  <c r="M1030" i="25" s="1"/>
  <c r="E470" i="30"/>
  <c r="E588" i="29"/>
  <c r="L827" i="25"/>
  <c r="M827" i="25" s="1"/>
  <c r="L1929" i="25"/>
  <c r="M1929" i="25" s="1"/>
  <c r="L1331" i="25"/>
  <c r="M1331" i="25" s="1"/>
  <c r="E68" i="26"/>
  <c r="E75" i="31"/>
  <c r="E73" i="29"/>
  <c r="E64" i="30"/>
  <c r="L103" i="25"/>
  <c r="M103" i="25" s="1"/>
  <c r="E806" i="29"/>
  <c r="E654" i="30"/>
  <c r="E541" i="27"/>
  <c r="L1121" i="25"/>
  <c r="M1121" i="25" s="1"/>
  <c r="E145" i="29"/>
  <c r="E174" i="31"/>
  <c r="E161" i="29"/>
  <c r="L229" i="25"/>
  <c r="M229" i="25" s="1"/>
  <c r="E328" i="30"/>
  <c r="E430" i="31"/>
  <c r="L578" i="25"/>
  <c r="M578" i="25" s="1"/>
  <c r="E212" i="26"/>
  <c r="E367" i="29"/>
  <c r="E288" i="30"/>
  <c r="E382" i="31"/>
  <c r="L516" i="25"/>
  <c r="M516" i="25" s="1"/>
  <c r="E437" i="27"/>
  <c r="E648" i="29"/>
  <c r="L908" i="25"/>
  <c r="M908" i="25" s="1"/>
  <c r="E239" i="26"/>
  <c r="E424" i="29"/>
  <c r="E340" i="30"/>
  <c r="L598" i="25"/>
  <c r="M598" i="25" s="1"/>
  <c r="E491" i="27"/>
  <c r="E741" i="29"/>
  <c r="E744" i="31"/>
  <c r="L1036" i="25"/>
  <c r="M1036" i="25" s="1"/>
  <c r="E331" i="31"/>
  <c r="L455" i="25"/>
  <c r="M455" i="25" s="1"/>
  <c r="E560" i="29"/>
  <c r="E313" i="26"/>
  <c r="E381" i="27"/>
  <c r="E592" i="31"/>
  <c r="L807" i="25"/>
  <c r="M807" i="25" s="1"/>
  <c r="L1794" i="25"/>
  <c r="M1794" i="25" s="1"/>
  <c r="L1239" i="25"/>
  <c r="M1239" i="25" s="1"/>
  <c r="E728" i="29"/>
  <c r="L1021" i="25"/>
  <c r="M1021" i="25" s="1"/>
  <c r="E330" i="30"/>
  <c r="E416" i="29"/>
  <c r="L584" i="25"/>
  <c r="M584" i="25" s="1"/>
  <c r="E420" i="29"/>
  <c r="E242" i="26"/>
  <c r="E453" i="31"/>
  <c r="E275" i="27"/>
  <c r="E434" i="29"/>
  <c r="L610" i="25"/>
  <c r="M610" i="25" s="1"/>
  <c r="E855" i="29"/>
  <c r="E846" i="31"/>
  <c r="L1706" i="25"/>
  <c r="M1706" i="25" s="1"/>
  <c r="L1186" i="25"/>
  <c r="M1186" i="25" s="1"/>
  <c r="L1317" i="25"/>
  <c r="M1317" i="25" s="1"/>
  <c r="L1908" i="25"/>
  <c r="M1908" i="25" s="1"/>
  <c r="E155" i="26"/>
  <c r="E187" i="31"/>
  <c r="L245" i="25"/>
  <c r="M245" i="25" s="1"/>
  <c r="E79" i="27"/>
  <c r="E128" i="26"/>
  <c r="E133" i="29"/>
  <c r="E136" i="31"/>
  <c r="L183" i="25"/>
  <c r="M183" i="25" s="1"/>
  <c r="E54" i="29"/>
  <c r="E53" i="31"/>
  <c r="E45" i="30"/>
  <c r="L76" i="25"/>
  <c r="M76" i="25" s="1"/>
  <c r="E114" i="27"/>
  <c r="E138" i="30"/>
  <c r="E184" i="31"/>
  <c r="L242" i="25"/>
  <c r="M242" i="25" s="1"/>
  <c r="K189" i="1"/>
  <c r="E124" i="29" s="1"/>
  <c r="E369" i="29"/>
  <c r="E384" i="31"/>
  <c r="E230" i="27"/>
  <c r="L518" i="25"/>
  <c r="M518" i="25" s="1"/>
  <c r="E187" i="26"/>
  <c r="E288" i="31"/>
  <c r="E211" i="30"/>
  <c r="L384" i="25"/>
  <c r="M384" i="25" s="1"/>
  <c r="E318" i="30"/>
  <c r="E235" i="26"/>
  <c r="E263" i="27"/>
  <c r="E411" i="29"/>
  <c r="E429" i="31"/>
  <c r="L577" i="25"/>
  <c r="M577" i="25" s="1"/>
  <c r="E593" i="29"/>
  <c r="E473" i="30"/>
  <c r="E396" i="27"/>
  <c r="E610" i="31"/>
  <c r="L832" i="25"/>
  <c r="M832" i="25" s="1"/>
  <c r="L1829" i="25"/>
  <c r="M1829" i="25" s="1"/>
  <c r="L1264" i="25"/>
  <c r="M1264" i="25" s="1"/>
  <c r="L1916" i="25"/>
  <c r="M1916" i="25" s="1"/>
  <c r="L1323" i="25"/>
  <c r="M1323" i="25" s="1"/>
  <c r="K1196" i="1"/>
  <c r="K1197" i="1"/>
  <c r="E320" i="26"/>
  <c r="E602" i="31"/>
  <c r="E391" i="27"/>
  <c r="E467" i="30"/>
  <c r="L822" i="25"/>
  <c r="M822" i="25" s="1"/>
  <c r="E182" i="27"/>
  <c r="E293" i="29"/>
  <c r="E306" i="31"/>
  <c r="L412" i="25"/>
  <c r="M412" i="25" s="1"/>
  <c r="E155" i="30"/>
  <c r="E209" i="31"/>
  <c r="L272" i="25"/>
  <c r="M272" i="25" s="1"/>
  <c r="E214" i="26"/>
  <c r="E293" i="30"/>
  <c r="L524" i="25"/>
  <c r="M524" i="25" s="1"/>
  <c r="E326" i="31"/>
  <c r="E320" i="29"/>
  <c r="L447" i="25"/>
  <c r="M447" i="25" s="1"/>
  <c r="E543" i="27"/>
  <c r="E802" i="31"/>
  <c r="L1126" i="25"/>
  <c r="M1126" i="25" s="1"/>
  <c r="E845" i="31"/>
  <c r="L1185" i="25"/>
  <c r="M1185" i="25" s="1"/>
  <c r="L1705" i="25"/>
  <c r="M1705" i="25" s="1"/>
  <c r="E481" i="26"/>
  <c r="E700" i="30"/>
  <c r="L1211" i="25"/>
  <c r="M1211" i="25" s="1"/>
  <c r="L1742" i="25"/>
  <c r="M1742" i="25" s="1"/>
  <c r="E577" i="27"/>
  <c r="E857" i="29"/>
  <c r="E847" i="31"/>
  <c r="E690" i="30"/>
  <c r="L1710" i="25"/>
  <c r="M1710" i="25" s="1"/>
  <c r="L1188" i="25"/>
  <c r="M1188" i="25" s="1"/>
  <c r="E330" i="26"/>
  <c r="E604" i="29"/>
  <c r="E484" i="30"/>
  <c r="E620" i="31"/>
  <c r="L846" i="25"/>
  <c r="M846" i="25" s="1"/>
  <c r="K190" i="1"/>
  <c r="E389" i="30"/>
  <c r="E504" i="31"/>
  <c r="L684" i="25"/>
  <c r="M684" i="25" s="1"/>
  <c r="E448" i="31"/>
  <c r="E428" i="29"/>
  <c r="L603" i="25"/>
  <c r="M603" i="25" s="1"/>
  <c r="E298" i="26"/>
  <c r="E434" i="30"/>
  <c r="E570" i="31"/>
  <c r="E365" i="27"/>
  <c r="L772" i="25"/>
  <c r="M772" i="25" s="1"/>
  <c r="E513" i="31"/>
  <c r="E396" i="30"/>
  <c r="L695" i="25"/>
  <c r="M695" i="25" s="1"/>
  <c r="E426" i="27"/>
  <c r="E363" i="26"/>
  <c r="E431" i="27"/>
  <c r="E642" i="29"/>
  <c r="E513" i="30"/>
  <c r="E648" i="31"/>
  <c r="L900" i="25"/>
  <c r="M900" i="25" s="1"/>
  <c r="K1065" i="1"/>
  <c r="E227" i="30"/>
  <c r="E308" i="31"/>
  <c r="E295" i="29"/>
  <c r="L414" i="25"/>
  <c r="M414" i="25" s="1"/>
  <c r="E387" i="30"/>
  <c r="E319" i="27"/>
  <c r="E481" i="29"/>
  <c r="L680" i="25"/>
  <c r="M680" i="25" s="1"/>
  <c r="E387" i="31"/>
  <c r="E238" i="27"/>
  <c r="E382" i="29"/>
  <c r="E299" i="30"/>
  <c r="E398" i="31"/>
  <c r="L537" i="25"/>
  <c r="M537" i="25" s="1"/>
  <c r="L1853" i="25"/>
  <c r="M1853" i="25" s="1"/>
  <c r="L1282" i="25"/>
  <c r="M1282" i="25" s="1"/>
  <c r="E658" i="30"/>
  <c r="E810" i="29"/>
  <c r="L1125" i="25"/>
  <c r="M1125" i="25" s="1"/>
  <c r="K1099" i="1"/>
  <c r="E807" i="29"/>
  <c r="E542" i="27"/>
  <c r="E655" i="30"/>
  <c r="E800" i="31"/>
  <c r="L1122" i="25"/>
  <c r="M1122" i="25" s="1"/>
  <c r="E730" i="31"/>
  <c r="L1013" i="25"/>
  <c r="M1013" i="25" s="1"/>
  <c r="E205" i="31"/>
  <c r="E123" i="27"/>
  <c r="E152" i="30"/>
  <c r="L268" i="25"/>
  <c r="M268" i="25" s="1"/>
  <c r="E199" i="26"/>
  <c r="E205" i="27"/>
  <c r="E261" i="30"/>
  <c r="E344" i="31"/>
  <c r="E336" i="29"/>
  <c r="L470" i="25"/>
  <c r="M470" i="25" s="1"/>
  <c r="E185" i="30"/>
  <c r="L336" i="25"/>
  <c r="M336" i="25" s="1"/>
  <c r="E271" i="27"/>
  <c r="E246" i="26"/>
  <c r="E437" i="29"/>
  <c r="L615" i="25"/>
  <c r="M615" i="25" s="1"/>
  <c r="E309" i="31"/>
  <c r="L419" i="25"/>
  <c r="M419" i="25" s="1"/>
  <c r="L1951" i="25"/>
  <c r="M1951" i="25" s="1"/>
  <c r="L1347" i="25"/>
  <c r="M1347" i="25" s="1"/>
  <c r="L1273" i="25"/>
  <c r="M1273" i="25" s="1"/>
  <c r="L1840" i="25"/>
  <c r="M1840" i="25" s="1"/>
  <c r="E24" i="26"/>
  <c r="E30" i="29"/>
  <c r="E29" i="31"/>
  <c r="L41" i="25"/>
  <c r="M41" i="25" s="1"/>
  <c r="E17" i="26"/>
  <c r="E24" i="29"/>
  <c r="L34" i="25"/>
  <c r="M34" i="25" s="1"/>
  <c r="K300" i="1"/>
  <c r="E286" i="29"/>
  <c r="E220" i="30"/>
  <c r="E300" i="31"/>
  <c r="L404" i="25"/>
  <c r="M404" i="25" s="1"/>
  <c r="E252" i="26"/>
  <c r="E442" i="29"/>
  <c r="E354" i="30"/>
  <c r="E461" i="31"/>
  <c r="L621" i="25"/>
  <c r="M621" i="25" s="1"/>
  <c r="E588" i="27"/>
  <c r="E699" i="30"/>
  <c r="L1209" i="25"/>
  <c r="M1209" i="25" s="1"/>
  <c r="L1740" i="25"/>
  <c r="M1740" i="25" s="1"/>
  <c r="L1278" i="25"/>
  <c r="M1278" i="25" s="1"/>
  <c r="L1847" i="25"/>
  <c r="M1847" i="25" s="1"/>
  <c r="E438" i="27"/>
  <c r="E294" i="30"/>
  <c r="E374" i="29"/>
  <c r="E391" i="31"/>
  <c r="E232" i="27"/>
  <c r="L526" i="25"/>
  <c r="M526" i="25" s="1"/>
  <c r="E255" i="26"/>
  <c r="E357" i="30"/>
  <c r="E445" i="29"/>
  <c r="E286" i="27"/>
  <c r="L626" i="25"/>
  <c r="M626" i="25" s="1"/>
  <c r="K584" i="1"/>
  <c r="K777" i="1"/>
  <c r="E126" i="27"/>
  <c r="E210" i="31"/>
  <c r="L273" i="25"/>
  <c r="M273" i="25" s="1"/>
  <c r="E237" i="31"/>
  <c r="E221" i="29"/>
  <c r="E143" i="27"/>
  <c r="L315" i="25"/>
  <c r="M315" i="25" s="1"/>
  <c r="E281" i="30"/>
  <c r="E371" i="31"/>
  <c r="E221" i="27"/>
  <c r="L503" i="25"/>
  <c r="M503" i="25" s="1"/>
  <c r="K947" i="1"/>
  <c r="K800" i="1"/>
  <c r="L1860" i="25"/>
  <c r="M1860" i="25" s="1"/>
  <c r="L1285" i="25"/>
  <c r="M1285" i="25" s="1"/>
  <c r="E379" i="29"/>
  <c r="L532" i="25"/>
  <c r="M532" i="25" s="1"/>
  <c r="E212" i="27"/>
  <c r="E347" i="29"/>
  <c r="E358" i="31"/>
  <c r="L488" i="25"/>
  <c r="M488" i="25" s="1"/>
  <c r="E350" i="31"/>
  <c r="E213" i="27"/>
  <c r="E348" i="29"/>
  <c r="E273" i="30"/>
  <c r="L489" i="25"/>
  <c r="M489" i="25" s="1"/>
  <c r="K600" i="1"/>
  <c r="K1038" i="1"/>
  <c r="K1097" i="1"/>
  <c r="E600" i="30"/>
  <c r="L1031" i="25"/>
  <c r="M1031" i="25" s="1"/>
  <c r="E551" i="27"/>
  <c r="E457" i="26"/>
  <c r="E827" i="31"/>
  <c r="L1665" i="25"/>
  <c r="M1665" i="25" s="1"/>
  <c r="E674" i="30"/>
  <c r="L1159" i="25"/>
  <c r="M1159" i="25" s="1"/>
  <c r="E192" i="30"/>
  <c r="E183" i="26"/>
  <c r="E161" i="27"/>
  <c r="E201" i="30"/>
  <c r="E275" i="31"/>
  <c r="L367" i="25"/>
  <c r="M367" i="25" s="1"/>
  <c r="S10" i="25"/>
  <c r="E4" i="30"/>
  <c r="E8" i="31"/>
  <c r="E4" i="29"/>
  <c r="E3" i="30"/>
  <c r="E4" i="31"/>
  <c r="E4" i="27"/>
  <c r="E5" i="30"/>
  <c r="E7" i="29"/>
  <c r="E2" i="27"/>
  <c r="E3" i="29"/>
  <c r="E2" i="30"/>
  <c r="E5" i="27"/>
  <c r="E6" i="31"/>
  <c r="E6" i="29"/>
  <c r="E5" i="29"/>
  <c r="E5" i="31"/>
  <c r="L26" i="25"/>
  <c r="M26" i="25" s="1"/>
  <c r="E11" i="31"/>
  <c r="E7" i="30"/>
  <c r="E19" i="31"/>
  <c r="E17" i="31"/>
  <c r="E14" i="30"/>
  <c r="L9" i="25"/>
  <c r="M9" i="25" s="1"/>
  <c r="E11" i="29"/>
  <c r="K3" i="25"/>
  <c r="L12" i="25"/>
  <c r="M12" i="25" s="1"/>
  <c r="E13" i="31"/>
  <c r="E9" i="30"/>
  <c r="E13" i="29"/>
  <c r="L11" i="25"/>
  <c r="M11" i="25" s="1"/>
  <c r="E12" i="31"/>
  <c r="E8" i="30"/>
  <c r="P3" i="25"/>
  <c r="R26" i="1"/>
  <c r="P22" i="25" s="1"/>
  <c r="P13" i="25"/>
  <c r="E14" i="31"/>
  <c r="L16" i="25"/>
  <c r="M16" i="25" s="1"/>
  <c r="E12" i="27"/>
  <c r="E18" i="29"/>
  <c r="E15" i="30"/>
  <c r="L23" i="25"/>
  <c r="M23" i="25" s="1"/>
  <c r="E10" i="29"/>
  <c r="L6" i="25"/>
  <c r="M6" i="25" s="1"/>
  <c r="R28" i="1"/>
  <c r="P24" i="25" s="1"/>
  <c r="Q28" i="1"/>
  <c r="O24" i="25" s="1"/>
  <c r="E13" i="27"/>
  <c r="E18" i="31"/>
  <c r="L25" i="25"/>
  <c r="M25" i="25" s="1"/>
  <c r="E7" i="27"/>
  <c r="E8" i="29"/>
  <c r="E6" i="30"/>
  <c r="E9" i="31"/>
  <c r="L4" i="25"/>
  <c r="M4" i="25" s="1"/>
  <c r="S26" i="1"/>
  <c r="Q22" i="25" s="1"/>
  <c r="Q26" i="1"/>
  <c r="O22" i="25" s="1"/>
  <c r="L3" i="25"/>
  <c r="S25" i="1"/>
  <c r="Q21" i="25" s="1"/>
  <c r="Q24" i="1"/>
  <c r="O20" i="25" s="1"/>
  <c r="E10" i="27"/>
  <c r="E14" i="29"/>
  <c r="E10" i="30"/>
  <c r="L13" i="25"/>
  <c r="M13" i="25" s="1"/>
  <c r="E9" i="29"/>
  <c r="E10" i="31"/>
  <c r="L5" i="25"/>
  <c r="M5" i="25" s="1"/>
  <c r="S27" i="1"/>
  <c r="Q23" i="25" s="1"/>
  <c r="E17" i="29"/>
  <c r="E13" i="30"/>
  <c r="E16" i="31"/>
  <c r="L19" i="25"/>
  <c r="M19" i="25" s="1"/>
  <c r="E11" i="27"/>
  <c r="E15" i="29"/>
  <c r="E11" i="30"/>
  <c r="L17" i="25"/>
  <c r="M17" i="25" s="1"/>
  <c r="E16" i="29"/>
  <c r="E12" i="30"/>
  <c r="L18" i="25"/>
  <c r="M18" i="25" s="1"/>
  <c r="E300" i="26" l="1"/>
  <c r="E438" i="30"/>
  <c r="E368" i="27"/>
  <c r="L780" i="25"/>
  <c r="M780" i="25" s="1"/>
  <c r="E73" i="27"/>
  <c r="E125" i="31"/>
  <c r="L170" i="25"/>
  <c r="M170" i="25" s="1"/>
  <c r="E358" i="29"/>
  <c r="E220" i="27"/>
  <c r="E280" i="30"/>
  <c r="L502" i="25"/>
  <c r="M502" i="25" s="1"/>
  <c r="E147" i="27"/>
  <c r="E268" i="31"/>
  <c r="E196" i="30"/>
  <c r="L357" i="25"/>
  <c r="M357" i="25" s="1"/>
  <c r="E294" i="29"/>
  <c r="E307" i="31"/>
  <c r="E226" i="30"/>
  <c r="L413" i="25"/>
  <c r="M413" i="25" s="1"/>
  <c r="E383" i="26"/>
  <c r="E672" i="29"/>
  <c r="E542" i="30"/>
  <c r="E677" i="31"/>
  <c r="L943" i="25"/>
  <c r="M943" i="25" s="1"/>
  <c r="E420" i="26"/>
  <c r="E717" i="29"/>
  <c r="E722" i="31"/>
  <c r="E584" i="30"/>
  <c r="L1005" i="25"/>
  <c r="M1005" i="25" s="1"/>
  <c r="E83" i="27"/>
  <c r="E95" i="27"/>
  <c r="E146" i="31"/>
  <c r="E110" i="30"/>
  <c r="L193" i="25"/>
  <c r="M193" i="25" s="1"/>
  <c r="E451" i="31"/>
  <c r="L608" i="25"/>
  <c r="M608" i="25" s="1"/>
  <c r="E163" i="30"/>
  <c r="E692" i="30"/>
  <c r="L1196" i="25"/>
  <c r="M1196" i="25" s="1"/>
  <c r="L1721" i="25"/>
  <c r="M1721" i="25" s="1"/>
  <c r="E402" i="26"/>
  <c r="E689" i="29"/>
  <c r="E468" i="27"/>
  <c r="E695" i="31"/>
  <c r="E560" i="30"/>
  <c r="L966" i="25"/>
  <c r="M966" i="25" s="1"/>
  <c r="E219" i="31"/>
  <c r="L288" i="25"/>
  <c r="M288" i="25" s="1"/>
  <c r="E89" i="26"/>
  <c r="E89" i="29"/>
  <c r="E89" i="31"/>
  <c r="L125" i="25"/>
  <c r="M125" i="25" s="1"/>
  <c r="E77" i="30"/>
  <c r="E202" i="30"/>
  <c r="E278" i="31"/>
  <c r="E261" i="29"/>
  <c r="L371" i="25"/>
  <c r="M371" i="25" s="1"/>
  <c r="E541" i="29"/>
  <c r="E563" i="31"/>
  <c r="L764" i="25"/>
  <c r="M764" i="25" s="1"/>
  <c r="T27" i="1"/>
  <c r="R23" i="25" s="1"/>
  <c r="E532" i="30"/>
  <c r="E660" i="29"/>
  <c r="E665" i="31"/>
  <c r="L927" i="25"/>
  <c r="M927" i="25" s="1"/>
  <c r="E523" i="29"/>
  <c r="E537" i="29"/>
  <c r="E558" i="31"/>
  <c r="E356" i="27"/>
  <c r="L757" i="25"/>
  <c r="M757" i="25" s="1"/>
  <c r="E461" i="30"/>
  <c r="L813" i="25"/>
  <c r="M813" i="25" s="1"/>
  <c r="E351" i="29"/>
  <c r="E379" i="31"/>
  <c r="L512" i="25"/>
  <c r="M512" i="25" s="1"/>
  <c r="L1887" i="25"/>
  <c r="M1887" i="25" s="1"/>
  <c r="L1302" i="25"/>
  <c r="M1302" i="25" s="1"/>
  <c r="E245" i="29"/>
  <c r="E190" i="30"/>
  <c r="E260" i="31"/>
  <c r="L347" i="25"/>
  <c r="M347" i="25" s="1"/>
  <c r="E364" i="26"/>
  <c r="E432" i="27"/>
  <c r="E649" i="31"/>
  <c r="E514" i="30"/>
  <c r="E643" i="29"/>
  <c r="L901" i="25"/>
  <c r="M901" i="25" s="1"/>
  <c r="E186" i="27"/>
  <c r="E314" i="31"/>
  <c r="E232" i="30"/>
  <c r="L424" i="25"/>
  <c r="M424" i="25" s="1"/>
  <c r="E302" i="29"/>
  <c r="E312" i="27"/>
  <c r="E272" i="26"/>
  <c r="E485" i="29"/>
  <c r="E508" i="31"/>
  <c r="L688" i="25"/>
  <c r="M688" i="25" s="1"/>
  <c r="E202" i="29"/>
  <c r="E164" i="26"/>
  <c r="E136" i="27"/>
  <c r="E213" i="29"/>
  <c r="E229" i="31"/>
  <c r="E172" i="30"/>
  <c r="L305" i="25"/>
  <c r="M305" i="25" s="1"/>
  <c r="L1833" i="25"/>
  <c r="M1833" i="25" s="1"/>
  <c r="L1268" i="25"/>
  <c r="M1268" i="25" s="1"/>
  <c r="E216" i="27"/>
  <c r="E208" i="26"/>
  <c r="E227" i="27"/>
  <c r="E378" i="31"/>
  <c r="L511" i="25"/>
  <c r="M511" i="25" s="1"/>
  <c r="E113" i="27"/>
  <c r="E157" i="30"/>
  <c r="E212" i="31"/>
  <c r="L276" i="25"/>
  <c r="M276" i="25" s="1"/>
  <c r="E194" i="29"/>
  <c r="E773" i="31"/>
  <c r="E628" i="30"/>
  <c r="L1078" i="25"/>
  <c r="M1078" i="25" s="1"/>
  <c r="E148" i="26"/>
  <c r="E154" i="29"/>
  <c r="E166" i="31"/>
  <c r="E107" i="27"/>
  <c r="E126" i="30"/>
  <c r="L219" i="25"/>
  <c r="M219" i="25" s="1"/>
  <c r="E514" i="27"/>
  <c r="E440" i="26"/>
  <c r="E783" i="29"/>
  <c r="L1089" i="25"/>
  <c r="M1089" i="25" s="1"/>
  <c r="E453" i="29"/>
  <c r="E291" i="27"/>
  <c r="E474" i="31"/>
  <c r="E363" i="30"/>
  <c r="L635" i="25"/>
  <c r="M635" i="25" s="1"/>
  <c r="E236" i="26"/>
  <c r="E439" i="31"/>
  <c r="L593" i="25"/>
  <c r="M593" i="25" s="1"/>
  <c r="E698" i="29"/>
  <c r="E713" i="29"/>
  <c r="E719" i="31"/>
  <c r="E580" i="30"/>
  <c r="E483" i="27"/>
  <c r="L999" i="25"/>
  <c r="M999" i="25" s="1"/>
  <c r="E62" i="27"/>
  <c r="E108" i="26"/>
  <c r="E88" i="30"/>
  <c r="E105" i="29"/>
  <c r="E105" i="31"/>
  <c r="L145" i="25"/>
  <c r="M145" i="25" s="1"/>
  <c r="E282" i="26"/>
  <c r="E500" i="29"/>
  <c r="E333" i="27"/>
  <c r="E527" i="31"/>
  <c r="L712" i="25"/>
  <c r="M712" i="25" s="1"/>
  <c r="E700" i="29"/>
  <c r="L982" i="25"/>
  <c r="M982" i="25" s="1"/>
  <c r="E570" i="30"/>
  <c r="Q27" i="1"/>
  <c r="O23" i="25" s="1"/>
  <c r="S24" i="1"/>
  <c r="Q20" i="25" s="1"/>
  <c r="R27" i="1"/>
  <c r="P23" i="25" s="1"/>
  <c r="Q23" i="1"/>
  <c r="O19" i="25" s="1"/>
  <c r="E419" i="31"/>
  <c r="L564" i="25"/>
  <c r="M564" i="25" s="1"/>
  <c r="E504" i="27"/>
  <c r="E749" i="29"/>
  <c r="L1045" i="25"/>
  <c r="M1045" i="25" s="1"/>
  <c r="E598" i="29"/>
  <c r="E490" i="30"/>
  <c r="E627" i="31"/>
  <c r="E411" i="27"/>
  <c r="L855" i="25"/>
  <c r="M855" i="25" s="1"/>
  <c r="E273" i="27"/>
  <c r="E426" i="29"/>
  <c r="E446" i="31"/>
  <c r="E342" i="30"/>
  <c r="L601" i="25"/>
  <c r="M601" i="25" s="1"/>
  <c r="E562" i="29"/>
  <c r="E314" i="26"/>
  <c r="E457" i="30"/>
  <c r="E594" i="31"/>
  <c r="L809" i="25"/>
  <c r="M809" i="25" s="1"/>
  <c r="E244" i="26"/>
  <c r="E436" i="29"/>
  <c r="E455" i="31"/>
  <c r="E276" i="27"/>
  <c r="L613" i="25"/>
  <c r="M613" i="25" s="1"/>
  <c r="E562" i="27"/>
  <c r="E472" i="26"/>
  <c r="E852" i="29"/>
  <c r="E686" i="30"/>
  <c r="E842" i="31"/>
  <c r="L1182" i="25"/>
  <c r="M1182" i="25" s="1"/>
  <c r="L1700" i="25"/>
  <c r="M1700" i="25" s="1"/>
  <c r="E295" i="26"/>
  <c r="E359" i="27"/>
  <c r="E539" i="29"/>
  <c r="L761" i="25"/>
  <c r="M761" i="25" s="1"/>
  <c r="E347" i="30"/>
  <c r="E481" i="27"/>
  <c r="E578" i="30"/>
  <c r="E717" i="31"/>
  <c r="E711" i="29"/>
  <c r="L997" i="25"/>
  <c r="M997" i="25" s="1"/>
  <c r="E35" i="29"/>
  <c r="E46" i="26"/>
  <c r="E39" i="30"/>
  <c r="E46" i="31"/>
  <c r="L67" i="25"/>
  <c r="M67" i="25" s="1"/>
  <c r="E389" i="27"/>
  <c r="E326" i="26"/>
  <c r="E397" i="27"/>
  <c r="E474" i="30"/>
  <c r="E611" i="31"/>
  <c r="E594" i="29"/>
  <c r="L833" i="25"/>
  <c r="M833" i="25" s="1"/>
  <c r="E26" i="26"/>
  <c r="L43" i="25"/>
  <c r="M43" i="25" s="1"/>
  <c r="E437" i="26"/>
  <c r="E522" i="27"/>
  <c r="E778" i="29"/>
  <c r="E633" i="30"/>
  <c r="L1084" i="25"/>
  <c r="M1084" i="25" s="1"/>
  <c r="E399" i="26"/>
  <c r="E691" i="31"/>
  <c r="E466" i="27"/>
  <c r="L962" i="25"/>
  <c r="M962" i="25" s="1"/>
  <c r="E353" i="26"/>
  <c r="E633" i="29"/>
  <c r="L885" i="25"/>
  <c r="M885" i="25" s="1"/>
  <c r="E683" i="29"/>
  <c r="E410" i="26"/>
  <c r="E473" i="27"/>
  <c r="E697" i="29"/>
  <c r="E568" i="30"/>
  <c r="L977" i="25"/>
  <c r="M977" i="25" s="1"/>
  <c r="T24" i="1"/>
  <c r="R20" i="25" s="1"/>
  <c r="E202" i="31"/>
  <c r="E187" i="29"/>
  <c r="L265" i="25"/>
  <c r="M265" i="25" s="1"/>
  <c r="E735" i="31"/>
  <c r="L1022" i="25"/>
  <c r="M1022" i="25" s="1"/>
  <c r="E432" i="29"/>
  <c r="E410" i="27"/>
  <c r="E347" i="26"/>
  <c r="E502" i="30"/>
  <c r="E627" i="29"/>
  <c r="E638" i="31"/>
  <c r="L876" i="25"/>
  <c r="M876" i="25" s="1"/>
  <c r="E448" i="29"/>
  <c r="L630" i="25"/>
  <c r="M630" i="25" s="1"/>
  <c r="E132" i="27"/>
  <c r="E168" i="26"/>
  <c r="E233" i="29"/>
  <c r="E182" i="30"/>
  <c r="E248" i="31"/>
  <c r="L329" i="25"/>
  <c r="M329" i="25" s="1"/>
  <c r="E428" i="30"/>
  <c r="E244" i="29"/>
  <c r="E256" i="29"/>
  <c r="L365" i="25"/>
  <c r="M365" i="25" s="1"/>
  <c r="E479" i="29"/>
  <c r="E493" i="29"/>
  <c r="E519" i="31"/>
  <c r="L701" i="25"/>
  <c r="M701" i="25" s="1"/>
  <c r="E324" i="26"/>
  <c r="E591" i="29"/>
  <c r="E608" i="31"/>
  <c r="E471" i="30"/>
  <c r="L830" i="25"/>
  <c r="M830" i="25" s="1"/>
  <c r="E379" i="26"/>
  <c r="E667" i="29"/>
  <c r="E451" i="27"/>
  <c r="E670" i="31"/>
  <c r="E538" i="30"/>
  <c r="L935" i="25"/>
  <c r="M935" i="25" s="1"/>
  <c r="E447" i="31"/>
  <c r="E427" i="29"/>
  <c r="L602" i="25"/>
  <c r="M602" i="25" s="1"/>
  <c r="E324" i="27"/>
  <c r="E487" i="29"/>
  <c r="E510" i="31"/>
  <c r="L692" i="25"/>
  <c r="M692" i="25" s="1"/>
  <c r="E346" i="27"/>
  <c r="E413" i="30"/>
  <c r="E518" i="29"/>
  <c r="E540" i="31"/>
  <c r="L733" i="25"/>
  <c r="M733" i="25" s="1"/>
  <c r="E28" i="27"/>
  <c r="E52" i="26"/>
  <c r="E46" i="30"/>
  <c r="L77" i="25"/>
  <c r="M77" i="25" s="1"/>
  <c r="E175" i="27"/>
  <c r="E216" i="30"/>
  <c r="L396" i="25"/>
  <c r="M396" i="25" s="1"/>
  <c r="E302" i="27"/>
  <c r="E268" i="26"/>
  <c r="E311" i="27"/>
  <c r="E379" i="30"/>
  <c r="E492" i="31"/>
  <c r="E471" i="29"/>
  <c r="L667" i="25"/>
  <c r="M667" i="25" s="1"/>
  <c r="E323" i="27"/>
  <c r="E115" i="29"/>
  <c r="E126" i="26"/>
  <c r="E131" i="29"/>
  <c r="E88" i="27"/>
  <c r="E134" i="31"/>
  <c r="L181" i="25"/>
  <c r="M181" i="25" s="1"/>
  <c r="E82" i="26"/>
  <c r="E73" i="30"/>
  <c r="L118" i="25"/>
  <c r="M118" i="25" s="1"/>
  <c r="E410" i="30"/>
  <c r="E343" i="27"/>
  <c r="L728" i="25"/>
  <c r="M728" i="25" s="1"/>
  <c r="E472" i="27"/>
  <c r="E695" i="29"/>
  <c r="L974" i="25"/>
  <c r="M974" i="25" s="1"/>
  <c r="E309" i="27"/>
  <c r="E318" i="27"/>
  <c r="E480" i="29"/>
  <c r="E499" i="31"/>
  <c r="E386" i="30"/>
  <c r="L679" i="25"/>
  <c r="M679" i="25" s="1"/>
  <c r="E124" i="26"/>
  <c r="E127" i="29"/>
  <c r="E101" i="30"/>
  <c r="L174" i="25"/>
  <c r="M174" i="25" s="1"/>
  <c r="E480" i="26"/>
  <c r="E587" i="27"/>
  <c r="E859" i="31"/>
  <c r="L1208" i="25"/>
  <c r="M1208" i="25" s="1"/>
  <c r="L1739" i="25"/>
  <c r="M1739" i="25" s="1"/>
  <c r="E564" i="29"/>
  <c r="E315" i="26"/>
  <c r="E575" i="29"/>
  <c r="E596" i="31"/>
  <c r="E459" i="30"/>
  <c r="L811" i="25"/>
  <c r="M811" i="25" s="1"/>
  <c r="E493" i="27"/>
  <c r="E725" i="29"/>
  <c r="E733" i="31"/>
  <c r="L1018" i="25"/>
  <c r="M1018" i="25" s="1"/>
  <c r="E15" i="31"/>
  <c r="E467" i="26"/>
  <c r="E683" i="30"/>
  <c r="L1693" i="25"/>
  <c r="M1693" i="25" s="1"/>
  <c r="L1177" i="25"/>
  <c r="M1177" i="25" s="1"/>
  <c r="S23" i="1"/>
  <c r="Q19" i="25" s="1"/>
  <c r="E161" i="30"/>
  <c r="L280" i="25"/>
  <c r="M280" i="25" s="1"/>
  <c r="E466" i="26"/>
  <c r="E848" i="29"/>
  <c r="E569" i="27"/>
  <c r="E838" i="31"/>
  <c r="L1176" i="25"/>
  <c r="M1176" i="25" s="1"/>
  <c r="L1692" i="25"/>
  <c r="M1692" i="25" s="1"/>
  <c r="E121" i="26"/>
  <c r="E97" i="30"/>
  <c r="L169" i="25"/>
  <c r="M169" i="25" s="1"/>
  <c r="E548" i="29"/>
  <c r="L792" i="25"/>
  <c r="M792" i="25" s="1"/>
  <c r="E629" i="29"/>
  <c r="E365" i="26"/>
  <c r="E644" i="29"/>
  <c r="E650" i="31"/>
  <c r="L903" i="25"/>
  <c r="M903" i="25" s="1"/>
  <c r="E75" i="26"/>
  <c r="E80" i="31"/>
  <c r="L111" i="25"/>
  <c r="M111" i="25" s="1"/>
  <c r="E492" i="29"/>
  <c r="E502" i="29"/>
  <c r="L715" i="25"/>
  <c r="M715" i="25" s="1"/>
  <c r="E157" i="26"/>
  <c r="E145" i="30"/>
  <c r="E176" i="29"/>
  <c r="E117" i="27"/>
  <c r="L252" i="25"/>
  <c r="M252" i="25" s="1"/>
  <c r="E477" i="27"/>
  <c r="E724" i="31"/>
  <c r="L1007" i="25"/>
  <c r="M1007" i="25" s="1"/>
  <c r="E432" i="26"/>
  <c r="E767" i="29"/>
  <c r="L1064" i="25"/>
  <c r="M1064" i="25" s="1"/>
  <c r="E293" i="27"/>
  <c r="E365" i="30"/>
  <c r="E476" i="31"/>
  <c r="L638" i="25"/>
  <c r="M638" i="25" s="1"/>
  <c r="L1661" i="25"/>
  <c r="M1661" i="25" s="1"/>
  <c r="E823" i="31"/>
  <c r="E833" i="29"/>
  <c r="L1155" i="25"/>
  <c r="M1155" i="25" s="1"/>
  <c r="E613" i="29"/>
  <c r="E628" i="29"/>
  <c r="E503" i="30"/>
  <c r="E421" i="27"/>
  <c r="L877" i="25"/>
  <c r="M877" i="25" s="1"/>
  <c r="E51" i="27"/>
  <c r="E63" i="27"/>
  <c r="E91" i="26"/>
  <c r="E91" i="29"/>
  <c r="L127" i="25"/>
  <c r="M127" i="25" s="1"/>
  <c r="E308" i="26"/>
  <c r="E449" i="30"/>
  <c r="E587" i="31"/>
  <c r="L798" i="25"/>
  <c r="M798" i="25" s="1"/>
  <c r="E540" i="30"/>
  <c r="L939" i="25"/>
  <c r="M939" i="25" s="1"/>
  <c r="E417" i="29"/>
  <c r="E267" i="27"/>
  <c r="E332" i="30"/>
  <c r="L586" i="25"/>
  <c r="M586" i="25" s="1"/>
  <c r="E505" i="30"/>
  <c r="E630" i="29"/>
  <c r="E640" i="31"/>
  <c r="E424" i="27"/>
  <c r="L880" i="25"/>
  <c r="M880" i="25" s="1"/>
  <c r="E702" i="30"/>
  <c r="L1214" i="25"/>
  <c r="M1214" i="25" s="1"/>
  <c r="L1756" i="25"/>
  <c r="M1756" i="25" s="1"/>
  <c r="E455" i="30"/>
  <c r="E578" i="29"/>
  <c r="E462" i="30"/>
  <c r="E598" i="31"/>
  <c r="L815" i="25"/>
  <c r="M815" i="25" s="1"/>
  <c r="E187" i="30"/>
  <c r="E240" i="29"/>
  <c r="L340" i="25"/>
  <c r="M340" i="25" s="1"/>
  <c r="E255" i="31"/>
  <c r="E824" i="29"/>
  <c r="L1642" i="25"/>
  <c r="M1642" i="25" s="1"/>
  <c r="L1143" i="25"/>
  <c r="M1143" i="25" s="1"/>
  <c r="E476" i="27"/>
  <c r="E708" i="31"/>
  <c r="E701" i="29"/>
  <c r="L983" i="25"/>
  <c r="M983" i="25" s="1"/>
  <c r="E295" i="31"/>
  <c r="E298" i="29"/>
  <c r="L418" i="25"/>
  <c r="M418" i="25" s="1"/>
  <c r="E372" i="30"/>
  <c r="E213" i="26"/>
  <c r="E388" i="31"/>
  <c r="L522" i="25"/>
  <c r="M522" i="25" s="1"/>
  <c r="R25" i="1"/>
  <c r="P21" i="25" s="1"/>
  <c r="R24" i="1"/>
  <c r="P20" i="25" s="1"/>
  <c r="T23" i="1"/>
  <c r="R19" i="25" s="1"/>
  <c r="E774" i="31"/>
  <c r="E629" i="30"/>
  <c r="L1079" i="25"/>
  <c r="M1079" i="25" s="1"/>
  <c r="E452" i="26"/>
  <c r="E810" i="31"/>
  <c r="E820" i="29"/>
  <c r="L1137" i="25"/>
  <c r="M1137" i="25" s="1"/>
  <c r="E253" i="26"/>
  <c r="E284" i="27"/>
  <c r="E463" i="31"/>
  <c r="E356" i="30"/>
  <c r="L623" i="25"/>
  <c r="M623" i="25" s="1"/>
  <c r="E612" i="29"/>
  <c r="E463" i="26"/>
  <c r="E845" i="29"/>
  <c r="E835" i="31"/>
  <c r="E567" i="27"/>
  <c r="L1689" i="25"/>
  <c r="M1689" i="25" s="1"/>
  <c r="L1173" i="25"/>
  <c r="M1173" i="25" s="1"/>
  <c r="E718" i="31"/>
  <c r="E591" i="30"/>
  <c r="L1016" i="25"/>
  <c r="M1016" i="25" s="1"/>
  <c r="E274" i="27"/>
  <c r="E576" i="29"/>
  <c r="E460" i="30"/>
  <c r="L812" i="25"/>
  <c r="M812" i="25" s="1"/>
  <c r="E127" i="26"/>
  <c r="E104" i="30"/>
  <c r="E135" i="31"/>
  <c r="L182" i="25"/>
  <c r="M182" i="25" s="1"/>
  <c r="E53" i="27"/>
  <c r="E97" i="26"/>
  <c r="E81" i="30"/>
  <c r="L133" i="25"/>
  <c r="M133" i="25" s="1"/>
  <c r="E550" i="30"/>
  <c r="L952" i="25"/>
  <c r="M952" i="25" s="1"/>
  <c r="E282" i="27"/>
  <c r="E259" i="26"/>
  <c r="E289" i="27"/>
  <c r="E451" i="29"/>
  <c r="E472" i="31"/>
  <c r="L633" i="25"/>
  <c r="M633" i="25" s="1"/>
  <c r="E340" i="27"/>
  <c r="E525" i="29"/>
  <c r="E418" i="30"/>
  <c r="E547" i="31"/>
  <c r="L742" i="25"/>
  <c r="M742" i="25" s="1"/>
  <c r="E134" i="29"/>
  <c r="E159" i="31"/>
  <c r="E148" i="29"/>
  <c r="L211" i="25"/>
  <c r="M211" i="25" s="1"/>
  <c r="E22" i="29"/>
  <c r="L31" i="25"/>
  <c r="M31" i="25" s="1"/>
  <c r="E221" i="30"/>
  <c r="L405" i="25"/>
  <c r="M405" i="25" s="1"/>
  <c r="E351" i="27"/>
  <c r="E544" i="29"/>
  <c r="E567" i="31"/>
  <c r="L768" i="25"/>
  <c r="M768" i="25" s="1"/>
  <c r="E183" i="27"/>
  <c r="R23" i="1"/>
  <c r="P19" i="25" s="1"/>
  <c r="Q25" i="1"/>
  <c r="O21" i="25" s="1"/>
  <c r="T28" i="1"/>
  <c r="R24" i="25" s="1"/>
  <c r="E381" i="26"/>
  <c r="E454" i="27"/>
  <c r="E669" i="29"/>
  <c r="E673" i="31"/>
  <c r="L938" i="25"/>
  <c r="M938" i="25" s="1"/>
  <c r="E207" i="29"/>
  <c r="E168" i="30"/>
  <c r="E225" i="31"/>
  <c r="L299" i="25"/>
  <c r="M299" i="25" s="1"/>
  <c r="E235" i="27"/>
  <c r="E222" i="26"/>
  <c r="E407" i="31"/>
  <c r="E305" i="30"/>
  <c r="L546" i="25"/>
  <c r="M546" i="25" s="1"/>
  <c r="E193" i="29"/>
  <c r="E458" i="31"/>
  <c r="E258" i="26"/>
  <c r="E470" i="31"/>
  <c r="E449" i="29"/>
  <c r="L631" i="25"/>
  <c r="M631" i="25" s="1"/>
  <c r="E275" i="26"/>
  <c r="E329" i="27"/>
  <c r="E491" i="29"/>
  <c r="L699" i="25"/>
  <c r="M699" i="25" s="1"/>
  <c r="E286" i="26"/>
  <c r="E516" i="29"/>
  <c r="E539" i="31"/>
  <c r="E344" i="27"/>
  <c r="L731" i="25"/>
  <c r="M731" i="25" s="1"/>
  <c r="E165" i="31"/>
  <c r="L218" i="25"/>
  <c r="M218" i="25" s="1"/>
  <c r="E90" i="26"/>
  <c r="E90" i="31"/>
  <c r="E78" i="30"/>
  <c r="E90" i="29"/>
  <c r="L126" i="25"/>
  <c r="M126" i="25" s="1"/>
  <c r="E523" i="27"/>
  <c r="E448" i="26"/>
  <c r="E531" i="27"/>
  <c r="E645" i="30"/>
  <c r="E790" i="31"/>
  <c r="E795" i="29"/>
  <c r="L1106" i="25"/>
  <c r="M1106" i="25" s="1"/>
  <c r="E95" i="29"/>
  <c r="E110" i="26"/>
  <c r="E108" i="29"/>
  <c r="E108" i="31"/>
  <c r="L148" i="25"/>
  <c r="M148" i="25" s="1"/>
  <c r="E54" i="31"/>
  <c r="E56" i="30"/>
  <c r="E65" i="29"/>
  <c r="E65" i="31"/>
  <c r="L91" i="25"/>
  <c r="M91" i="25" s="1"/>
  <c r="E436" i="26"/>
  <c r="E776" i="29"/>
  <c r="L1077" i="25"/>
  <c r="M1077" i="25" s="1"/>
  <c r="E17" i="27"/>
  <c r="E35" i="26"/>
  <c r="E37" i="31"/>
  <c r="E28" i="30"/>
  <c r="E39" i="29"/>
  <c r="L53" i="25"/>
  <c r="M53" i="25" s="1"/>
  <c r="L1267" i="25"/>
  <c r="M1267" i="25" s="1"/>
  <c r="L1832" i="25"/>
  <c r="M1832" i="25" s="1"/>
  <c r="E242" i="27"/>
  <c r="E227" i="26"/>
  <c r="E395" i="29"/>
  <c r="E249" i="27"/>
  <c r="E412" i="31"/>
  <c r="L556" i="25"/>
  <c r="M556" i="25" s="1"/>
  <c r="E185" i="26"/>
  <c r="E203" i="30"/>
  <c r="E280" i="31"/>
  <c r="L373" i="25"/>
  <c r="M373" i="25" s="1"/>
  <c r="E486" i="31"/>
  <c r="L654" i="25"/>
  <c r="M654" i="25" s="1"/>
  <c r="E204" i="29"/>
  <c r="E137" i="27"/>
  <c r="E174" i="30"/>
  <c r="E231" i="31"/>
  <c r="L307" i="25"/>
  <c r="M307" i="25" s="1"/>
  <c r="E433" i="27"/>
  <c r="E706" i="30"/>
  <c r="L1218" i="25"/>
  <c r="M1218" i="25" s="1"/>
  <c r="L1762" i="25"/>
  <c r="M1762" i="25" s="1"/>
  <c r="E395" i="26"/>
  <c r="E463" i="27"/>
  <c r="E687" i="31"/>
  <c r="L957" i="25"/>
  <c r="M957" i="25" s="1"/>
  <c r="E473" i="26"/>
  <c r="E687" i="30"/>
  <c r="E843" i="31"/>
  <c r="E574" i="27"/>
  <c r="L1183" i="25"/>
  <c r="M1183" i="25" s="1"/>
  <c r="L1703" i="25"/>
  <c r="M1703" i="25" s="1"/>
  <c r="E332" i="27"/>
  <c r="E409" i="30"/>
  <c r="E511" i="29"/>
  <c r="L725" i="25"/>
  <c r="M725" i="25" s="1"/>
  <c r="L1867" i="25"/>
  <c r="M1867" i="25" s="1"/>
  <c r="L1290" i="25"/>
  <c r="M1290" i="25" s="1"/>
  <c r="E200" i="30"/>
  <c r="E188" i="26"/>
  <c r="E171" i="27"/>
  <c r="L385" i="25"/>
  <c r="M385" i="25" s="1"/>
  <c r="E272" i="29"/>
  <c r="E107" i="26"/>
  <c r="E69" i="27"/>
  <c r="E104" i="31"/>
  <c r="E103" i="29"/>
  <c r="L143" i="25"/>
  <c r="M143" i="25" s="1"/>
  <c r="E416" i="30"/>
  <c r="E560" i="31"/>
  <c r="E357" i="27"/>
  <c r="L759" i="25"/>
  <c r="M759" i="25" s="1"/>
  <c r="E158" i="26"/>
  <c r="E124" i="27"/>
  <c r="E207" i="31"/>
  <c r="L270" i="25"/>
  <c r="M270" i="25" s="1"/>
  <c r="E39" i="27"/>
  <c r="E66" i="26"/>
  <c r="L101" i="25"/>
  <c r="M101" i="25" s="1"/>
  <c r="E21" i="26"/>
  <c r="E21" i="27"/>
  <c r="E28" i="29"/>
  <c r="L38" i="25"/>
  <c r="M38" i="25" s="1"/>
  <c r="T25" i="1"/>
  <c r="R21" i="25" s="1"/>
  <c r="T26" i="1"/>
  <c r="R22" i="25" s="1"/>
  <c r="S28" i="1"/>
  <c r="Q24" i="25" s="1"/>
  <c r="E397" i="29"/>
  <c r="E412" i="29"/>
  <c r="E432" i="31"/>
  <c r="L580" i="25"/>
  <c r="M580" i="25" s="1"/>
  <c r="E70" i="31"/>
  <c r="E79" i="26"/>
  <c r="L115" i="25"/>
  <c r="M115" i="25" s="1"/>
  <c r="E293" i="26"/>
  <c r="E531" i="29"/>
  <c r="E421" i="30"/>
  <c r="L749" i="25"/>
  <c r="M749" i="25" s="1"/>
  <c r="E614" i="30"/>
  <c r="E757" i="29"/>
  <c r="L1054" i="25"/>
  <c r="M1054" i="25" s="1"/>
  <c r="E211" i="26"/>
  <c r="E287" i="30"/>
  <c r="E381" i="31"/>
  <c r="L515" i="25"/>
  <c r="M515" i="25" s="1"/>
  <c r="E366" i="29"/>
  <c r="E513" i="27"/>
  <c r="E439" i="26"/>
  <c r="E782" i="29"/>
  <c r="E780" i="31"/>
  <c r="L1088" i="25"/>
  <c r="M1088" i="25" s="1"/>
  <c r="E57" i="27"/>
  <c r="E289" i="26"/>
  <c r="E524" i="29"/>
  <c r="E546" i="31"/>
  <c r="L741" i="25"/>
  <c r="M741" i="25" s="1"/>
  <c r="E333" i="30"/>
  <c r="L587" i="25"/>
  <c r="M587" i="25" s="1"/>
  <c r="E550" i="27"/>
  <c r="E19" i="26"/>
  <c r="E26" i="29"/>
  <c r="E24" i="31"/>
  <c r="E20" i="30"/>
  <c r="L36" i="25"/>
  <c r="M36" i="25" s="1"/>
  <c r="E257" i="27"/>
  <c r="E403" i="29"/>
  <c r="E423" i="31"/>
  <c r="L568" i="25"/>
  <c r="M568" i="25" s="1"/>
  <c r="E210" i="29"/>
  <c r="E166" i="26"/>
  <c r="E239" i="31"/>
  <c r="E222" i="29"/>
  <c r="L317" i="25"/>
  <c r="M317" i="25" s="1"/>
  <c r="E360" i="26"/>
  <c r="E512" i="30"/>
  <c r="E641" i="29"/>
  <c r="L897" i="25"/>
  <c r="M897" i="25" s="1"/>
  <c r="E130" i="26"/>
  <c r="E135" i="29"/>
  <c r="E138" i="31"/>
  <c r="L185" i="25"/>
  <c r="M185" i="25" s="1"/>
  <c r="E319" i="31"/>
  <c r="E195" i="26"/>
  <c r="E324" i="29"/>
  <c r="E247" i="30"/>
  <c r="L451" i="25"/>
  <c r="M451" i="25" s="1"/>
  <c r="E41" i="26"/>
  <c r="E46" i="29"/>
  <c r="L62" i="25"/>
  <c r="M62" i="25" s="1"/>
  <c r="E772" i="31"/>
  <c r="E446" i="26"/>
  <c r="E529" i="27"/>
  <c r="E789" i="29"/>
  <c r="E639" i="30"/>
  <c r="E787" i="31"/>
  <c r="L1099" i="25"/>
  <c r="M1099" i="25" s="1"/>
  <c r="E545" i="27"/>
  <c r="E556" i="27"/>
  <c r="E820" i="31"/>
  <c r="L1655" i="25"/>
  <c r="M1655" i="25" s="1"/>
  <c r="L1151" i="25"/>
  <c r="M1151" i="25" s="1"/>
  <c r="E265" i="27"/>
  <c r="E61" i="26"/>
  <c r="E45" i="27"/>
  <c r="L89" i="25"/>
  <c r="M89" i="25" s="1"/>
  <c r="E218" i="31"/>
  <c r="E199" i="29"/>
  <c r="E130" i="27"/>
  <c r="L285" i="25"/>
  <c r="M285" i="25" s="1"/>
  <c r="E694" i="30"/>
  <c r="L1200" i="25"/>
  <c r="M1200" i="25" s="1"/>
  <c r="L1727" i="25"/>
  <c r="M1727" i="25" s="1"/>
  <c r="E67" i="30"/>
  <c r="L106" i="25"/>
  <c r="M106" i="25" s="1"/>
  <c r="E482" i="29"/>
  <c r="E503" i="31"/>
  <c r="L683" i="25"/>
  <c r="M683" i="25" s="1"/>
  <c r="E174" i="27"/>
  <c r="E187" i="27"/>
  <c r="E315" i="31"/>
  <c r="L425" i="25"/>
  <c r="M425" i="25" s="1"/>
  <c r="E608" i="29"/>
  <c r="E634" i="31"/>
  <c r="L868" i="25"/>
  <c r="M868" i="25" s="1"/>
  <c r="E515" i="30"/>
  <c r="L902" i="25"/>
  <c r="M902" i="25" s="1"/>
  <c r="E172" i="26"/>
  <c r="E259" i="31"/>
  <c r="E151" i="27"/>
  <c r="L346" i="25"/>
  <c r="M346" i="25" s="1"/>
  <c r="E349" i="29"/>
  <c r="E360" i="31"/>
  <c r="L490" i="25"/>
  <c r="M490" i="25" s="1"/>
  <c r="E479" i="27"/>
  <c r="E492" i="27"/>
  <c r="E731" i="31"/>
  <c r="E723" i="29"/>
  <c r="L1015" i="25"/>
  <c r="M1015" i="25" s="1"/>
  <c r="E203" i="27"/>
  <c r="L465" i="25"/>
  <c r="M465" i="25" s="1"/>
  <c r="E131" i="26"/>
  <c r="E139" i="31"/>
  <c r="L186" i="25"/>
  <c r="M186" i="25" s="1"/>
  <c r="E149" i="29"/>
  <c r="E163" i="29"/>
  <c r="E111" i="27"/>
  <c r="E177" i="31"/>
  <c r="E135" i="30"/>
  <c r="L233" i="25"/>
  <c r="M233" i="25" s="1"/>
  <c r="E407" i="30"/>
  <c r="E341" i="27"/>
  <c r="E534" i="31"/>
  <c r="L723" i="25"/>
  <c r="M723" i="25" s="1"/>
  <c r="E180" i="30"/>
  <c r="E244" i="31"/>
  <c r="E229" i="29"/>
  <c r="L324" i="25"/>
  <c r="M324" i="25" s="1"/>
  <c r="E70" i="29"/>
  <c r="E49" i="27"/>
  <c r="E72" i="31"/>
  <c r="E61" i="30"/>
  <c r="L99" i="25"/>
  <c r="M99" i="25" s="1"/>
  <c r="E419" i="26"/>
  <c r="E715" i="29"/>
  <c r="E582" i="30"/>
  <c r="E486" i="27"/>
  <c r="L1002" i="25"/>
  <c r="M1002" i="25" s="1"/>
  <c r="E287" i="31"/>
  <c r="E191" i="26"/>
  <c r="E285" i="29"/>
  <c r="L403" i="25"/>
  <c r="M403" i="25" s="1"/>
  <c r="E582" i="29"/>
  <c r="E388" i="27"/>
  <c r="L819" i="25"/>
  <c r="M819" i="25" s="1"/>
  <c r="E259" i="27"/>
  <c r="E233" i="26"/>
  <c r="E425" i="31"/>
  <c r="E325" i="30"/>
  <c r="E406" i="29"/>
  <c r="L572" i="25"/>
  <c r="M572" i="25" s="1"/>
  <c r="E509" i="29"/>
  <c r="E349" i="27"/>
  <c r="E288" i="26"/>
  <c r="E542" i="31"/>
  <c r="L737" i="25"/>
  <c r="M737" i="25" s="1"/>
  <c r="M3" i="25"/>
  <c r="O11" i="25" s="1"/>
  <c r="I6" i="31" l="1"/>
  <c r="K5" i="26"/>
  <c r="K7" i="29"/>
  <c r="J8" i="29"/>
  <c r="H6" i="30"/>
  <c r="H6" i="27"/>
  <c r="J7" i="29"/>
  <c r="H5" i="31"/>
  <c r="J5" i="29"/>
  <c r="I8" i="29"/>
  <c r="K6" i="27"/>
  <c r="I7" i="30"/>
  <c r="K8" i="27"/>
  <c r="P6" i="25"/>
  <c r="I6" i="29"/>
  <c r="O7" i="25"/>
  <c r="H6" i="31"/>
  <c r="J7" i="27"/>
  <c r="K6" i="26"/>
  <c r="H7" i="27"/>
  <c r="Q9" i="25"/>
  <c r="H5" i="30"/>
  <c r="I7" i="26"/>
  <c r="J6" i="29"/>
  <c r="I8" i="31"/>
  <c r="K6" i="30"/>
  <c r="K5" i="31"/>
  <c r="J8" i="30"/>
  <c r="K7" i="30"/>
  <c r="J5" i="27"/>
  <c r="I7" i="31"/>
  <c r="H6" i="29"/>
  <c r="I8" i="26"/>
  <c r="I9" i="26" s="1"/>
  <c r="R8" i="25"/>
  <c r="K7" i="31"/>
  <c r="I6" i="27"/>
  <c r="H5" i="29"/>
  <c r="K8" i="30"/>
  <c r="K9" i="30" s="1"/>
  <c r="K8" i="31"/>
  <c r="J7" i="31"/>
  <c r="R7" i="25"/>
  <c r="I7" i="27"/>
  <c r="I5" i="26"/>
  <c r="J6" i="26"/>
  <c r="I6" i="26"/>
  <c r="K8" i="26"/>
  <c r="I5" i="27"/>
  <c r="H8" i="29"/>
  <c r="J6" i="30"/>
  <c r="J6" i="31"/>
  <c r="Q7" i="25"/>
  <c r="R6" i="25"/>
  <c r="J8" i="27"/>
  <c r="I5" i="29"/>
  <c r="I7" i="29"/>
  <c r="H8" i="30"/>
  <c r="I5" i="31"/>
  <c r="O9" i="25"/>
  <c r="R9" i="25"/>
  <c r="O6" i="25"/>
  <c r="K8" i="29"/>
  <c r="K9" i="29" s="1"/>
  <c r="K5" i="29"/>
  <c r="I8" i="30"/>
  <c r="I9" i="30" s="1"/>
  <c r="J5" i="31"/>
  <c r="Q8" i="25"/>
  <c r="H8" i="31"/>
  <c r="H6" i="26"/>
  <c r="H8" i="26"/>
  <c r="P9" i="25"/>
  <c r="I8" i="27"/>
  <c r="I9" i="27" s="1"/>
  <c r="K5" i="30"/>
  <c r="K5" i="27"/>
  <c r="H7" i="29"/>
  <c r="H7" i="31"/>
  <c r="I6" i="30"/>
  <c r="K6" i="31"/>
  <c r="P7" i="25"/>
  <c r="K7" i="27"/>
  <c r="J7" i="26"/>
  <c r="H7" i="26"/>
  <c r="K7" i="26"/>
  <c r="J6" i="27"/>
  <c r="L6" i="27" s="1"/>
  <c r="J7" i="30"/>
  <c r="H7" i="30"/>
  <c r="H9" i="30" s="1"/>
  <c r="Q6" i="25"/>
  <c r="H8" i="27"/>
  <c r="H9" i="27" s="1"/>
  <c r="K6" i="29"/>
  <c r="L6" i="29" s="1"/>
  <c r="I5" i="30"/>
  <c r="J8" i="31"/>
  <c r="J9" i="31" s="1"/>
  <c r="J8" i="26"/>
  <c r="H5" i="27"/>
  <c r="P8" i="25"/>
  <c r="J5" i="30"/>
  <c r="O8" i="25"/>
  <c r="O10" i="25" s="1"/>
  <c r="J5" i="26"/>
  <c r="H5" i="26"/>
  <c r="K9" i="31"/>
  <c r="J9" i="27"/>
  <c r="J9" i="29"/>
  <c r="Q10" i="25" l="1"/>
  <c r="S7" i="25"/>
  <c r="R10" i="25"/>
  <c r="I9" i="29"/>
  <c r="I9" i="31"/>
  <c r="K9" i="27"/>
  <c r="L6" i="30"/>
  <c r="J9" i="30"/>
  <c r="P10" i="25"/>
  <c r="H9" i="31"/>
  <c r="L6" i="31"/>
  <c r="H9" i="29"/>
  <c r="J9" i="26"/>
  <c r="H9" i="26"/>
  <c r="L6" i="26"/>
  <c r="K9" i="26"/>
  <c r="K18" i="26" l="1"/>
  <c r="J18" i="26"/>
  <c r="I18" i="26"/>
  <c r="H18" i="26"/>
  <c r="K19" i="26" l="1"/>
  <c r="K20" i="26"/>
  <c r="H20" i="26"/>
  <c r="J22" i="26"/>
  <c r="K22" i="26"/>
  <c r="J20" i="26"/>
  <c r="J21" i="26"/>
  <c r="K21" i="26"/>
  <c r="I23" i="26"/>
  <c r="H22" i="26"/>
  <c r="H19" i="26"/>
  <c r="J23" i="26"/>
  <c r="H21" i="26"/>
  <c r="K23" i="26"/>
  <c r="I21" i="26"/>
  <c r="I19" i="26"/>
  <c r="H23" i="26"/>
  <c r="J19" i="26"/>
  <c r="I22" i="26"/>
  <c r="I20" i="2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<sst xmlns="http://schemas.openxmlformats.org/spreadsheetml/2006/main" count="287" uniqueCount="138">
  <si>
    <t>FT1 Index</t>
  </si>
  <si>
    <t>Dates</t>
  </si>
  <si>
    <t>PX_OPEN_AM</t>
  </si>
  <si>
    <t>PX_HIGH_AM</t>
  </si>
  <si>
    <t>PX_LOW_AM</t>
  </si>
  <si>
    <t>PX_LAST_AM</t>
  </si>
  <si>
    <t>H-L</t>
  </si>
  <si>
    <t>C-O</t>
  </si>
  <si>
    <t>C-O/H-L</t>
  </si>
  <si>
    <r>
      <rPr>
        <sz val="12"/>
        <color theme="1"/>
        <rFont val="新細明體"/>
        <family val="2"/>
        <charset val="136"/>
      </rPr>
      <t>當日高低級距</t>
    </r>
    <phoneticPr fontId="2" type="noConversion"/>
  </si>
  <si>
    <r>
      <rPr>
        <sz val="12"/>
        <color theme="1"/>
        <rFont val="新細明體"/>
        <family val="2"/>
        <charset val="136"/>
      </rPr>
      <t>當日開收比例</t>
    </r>
    <phoneticPr fontId="2" type="noConversion"/>
  </si>
  <si>
    <r>
      <rPr>
        <sz val="12"/>
        <color theme="1"/>
        <rFont val="新細明體"/>
        <family val="2"/>
        <charset val="136"/>
      </rPr>
      <t>象限</t>
    </r>
    <phoneticPr fontId="2" type="noConversion"/>
  </si>
  <si>
    <r>
      <rPr>
        <sz val="12"/>
        <color theme="1"/>
        <rFont val="新細明體"/>
        <family val="2"/>
        <charset val="136"/>
      </rPr>
      <t>單日最大獲利</t>
    </r>
    <phoneticPr fontId="2" type="noConversion"/>
  </si>
  <si>
    <r>
      <rPr>
        <sz val="12"/>
        <color theme="1"/>
        <rFont val="新細明體"/>
        <family val="2"/>
        <charset val="136"/>
      </rPr>
      <t>單日最大虧損</t>
    </r>
    <phoneticPr fontId="2" type="noConversion"/>
  </si>
  <si>
    <r>
      <rPr>
        <sz val="12"/>
        <color theme="1"/>
        <rFont val="新細明體"/>
        <family val="2"/>
        <charset val="136"/>
      </rPr>
      <t>頻率</t>
    </r>
    <phoneticPr fontId="2" type="noConversion"/>
  </si>
  <si>
    <r>
      <rPr>
        <sz val="12"/>
        <color theme="1"/>
        <rFont val="新細明體"/>
        <family val="2"/>
        <charset val="136"/>
      </rPr>
      <t>損益</t>
    </r>
    <phoneticPr fontId="2" type="noConversion"/>
  </si>
  <si>
    <t>勝率</t>
    <phoneticPr fontId="2" type="noConversion"/>
  </si>
  <si>
    <t>賺賠比</t>
    <phoneticPr fontId="2" type="noConversion"/>
  </si>
  <si>
    <t>期望值</t>
    <phoneticPr fontId="2" type="noConversion"/>
  </si>
  <si>
    <t>交易時間比例</t>
    <phoneticPr fontId="2" type="noConversion"/>
  </si>
  <si>
    <t>策略:</t>
    <phoneticPr fontId="2" type="noConversion"/>
  </si>
  <si>
    <t>Total</t>
    <phoneticPr fontId="2" type="noConversion"/>
  </si>
  <si>
    <t xml:space="preserve">備註: </t>
    <phoneticPr fontId="2" type="noConversion"/>
  </si>
  <si>
    <t>分批出場 = 多空單收益達原始資金特定%</t>
    <phoneticPr fontId="2" type="noConversion"/>
  </si>
  <si>
    <t>期間</t>
  </si>
  <si>
    <t>獲利(¤)</t>
  </si>
  <si>
    <t>濾網 = 布林通道變寬</t>
    <phoneticPr fontId="2" type="noConversion"/>
  </si>
  <si>
    <t>多加入加碼條件</t>
    <phoneticPr fontId="2" type="noConversion"/>
  </si>
  <si>
    <t>將波動大的日子的進場倉位增加(6-&gt;9)</t>
    <phoneticPr fontId="2" type="noConversion"/>
  </si>
  <si>
    <t>平均虧損</t>
    <phoneticPr fontId="2" type="noConversion"/>
  </si>
  <si>
    <t>平均獲利</t>
    <phoneticPr fontId="2" type="noConversion"/>
  </si>
  <si>
    <t>若有停損過，則下一筆交易進場多單減少，空單增加</t>
    <phoneticPr fontId="2" type="noConversion"/>
  </si>
  <si>
    <t>觸及停損次數</t>
    <phoneticPr fontId="2" type="noConversion"/>
  </si>
  <si>
    <t>增加多單出場條件</t>
    <phoneticPr fontId="2" type="noConversion"/>
  </si>
  <si>
    <t>X</t>
    <phoneticPr fontId="2" type="noConversion"/>
  </si>
  <si>
    <t>分隔</t>
    <phoneticPr fontId="2" type="noConversion"/>
  </si>
  <si>
    <t>Y</t>
    <phoneticPr fontId="2" type="noConversion"/>
  </si>
  <si>
    <r>
      <t>多單進場  =  時間介於9:10-</t>
    </r>
    <r>
      <rPr>
        <sz val="12"/>
        <color theme="5"/>
        <rFont val="新細明體"/>
        <family val="1"/>
        <charset val="136"/>
        <scheme val="minor"/>
      </rPr>
      <t>13:10</t>
    </r>
    <r>
      <rPr>
        <sz val="12"/>
        <color theme="1"/>
        <rFont val="新細明體"/>
        <family val="2"/>
        <charset val="136"/>
        <scheme val="minor"/>
      </rPr>
      <t xml:space="preserve"> + Close &gt; 支撐線</t>
    </r>
    <phoneticPr fontId="2" type="noConversion"/>
  </si>
  <si>
    <r>
      <t>空單進場  =  時間介於9:10-</t>
    </r>
    <r>
      <rPr>
        <sz val="12"/>
        <color theme="5"/>
        <rFont val="新細明體"/>
        <family val="1"/>
        <charset val="136"/>
        <scheme val="minor"/>
      </rPr>
      <t>13:10</t>
    </r>
    <r>
      <rPr>
        <sz val="12"/>
        <color theme="1"/>
        <rFont val="新細明體"/>
        <family val="2"/>
        <charset val="136"/>
        <scheme val="minor"/>
      </rPr>
      <t xml:space="preserve"> + Close &lt; 支撐線</t>
    </r>
    <phoneticPr fontId="2" type="noConversion"/>
  </si>
  <si>
    <t xml:space="preserve">      </t>
    <phoneticPr fontId="2" type="noConversion"/>
  </si>
  <si>
    <t>備註: 需較增加一個可以過濾掉空單幅度小的濾網 +改進出場條件</t>
    <phoneticPr fontId="2" type="noConversion"/>
  </si>
  <si>
    <t>多單進場  = (9:00以後) 收盤價&gt;前今日最高值</t>
    <phoneticPr fontId="2" type="noConversion"/>
  </si>
  <si>
    <t>空單進場  =  (9:00以後) 收盤價&lt;前今日最低值</t>
    <phoneticPr fontId="2" type="noConversion"/>
  </si>
  <si>
    <t>濾網 = 日ATR&gt;30根K棒的平均ATR+Bolling及RSI綜合指標避免市場過熱</t>
    <phoneticPr fontId="2" type="noConversion"/>
  </si>
  <si>
    <t>將波動小的日子的進場倉位增加(6-&gt;9)</t>
    <phoneticPr fontId="2" type="noConversion"/>
  </si>
  <si>
    <t>加碼條件: 符合進場條件，多單*1.5，空單*3</t>
    <phoneticPr fontId="2" type="noConversion"/>
  </si>
  <si>
    <t>多單進場  = (9:00以後) BBI=1</t>
    <phoneticPr fontId="2" type="noConversion"/>
  </si>
  <si>
    <t>空單進場  =  (9:00以後) BBI=-1</t>
    <phoneticPr fontId="2" type="noConversion"/>
  </si>
  <si>
    <t>濾網 = 兩分鐘BBI</t>
    <phoneticPr fontId="2" type="noConversion"/>
  </si>
  <si>
    <t xml:space="preserve">加碼條件: </t>
    <phoneticPr fontId="2" type="noConversion"/>
  </si>
  <si>
    <t>分批出場 = 多空單達到特定點數</t>
    <phoneticPr fontId="2" type="noConversion"/>
  </si>
  <si>
    <t>多單進場  = (9:00以後) Cloud</t>
    <phoneticPr fontId="2" type="noConversion"/>
  </si>
  <si>
    <t>空單進場  =  (9:00以後) Cloud</t>
    <phoneticPr fontId="2" type="noConversion"/>
  </si>
  <si>
    <t xml:space="preserve">分批出場 </t>
    <phoneticPr fontId="2" type="noConversion"/>
  </si>
  <si>
    <t>濾網</t>
    <phoneticPr fontId="2" type="noConversion"/>
  </si>
  <si>
    <t>備註: 調整ADX標準</t>
    <phoneticPr fontId="2" type="noConversion"/>
  </si>
  <si>
    <t>多單進場  = (9:00以後) +DI&gt;-DI 且 轉換線 跌破基準線</t>
    <phoneticPr fontId="2" type="noConversion"/>
  </si>
  <si>
    <t>空單進場  = (9:00以後) +DI跌破-DI 且 轉換線&lt;基準線</t>
    <phoneticPr fontId="2" type="noConversion"/>
  </si>
  <si>
    <t>分批出場  = 高價</t>
    <phoneticPr fontId="2" type="noConversion"/>
  </si>
  <si>
    <t>濾網 = 前半小時變動率介於20到150之間</t>
    <phoneticPr fontId="2" type="noConversion"/>
  </si>
  <si>
    <t>Dual Thrust Strategy</t>
    <phoneticPr fontId="2" type="noConversion"/>
  </si>
  <si>
    <t>Break Through Price Strategy</t>
    <phoneticPr fontId="2" type="noConversion"/>
  </si>
  <si>
    <t>BBI Strategy</t>
    <phoneticPr fontId="2" type="noConversion"/>
  </si>
  <si>
    <t>Cloud Strategy</t>
    <phoneticPr fontId="2" type="noConversion"/>
  </si>
  <si>
    <t>DMI Strategy</t>
    <phoneticPr fontId="2" type="noConversion"/>
  </si>
  <si>
    <t>RVI Strategy</t>
    <phoneticPr fontId="2" type="noConversion"/>
  </si>
  <si>
    <r>
      <rPr>
        <b/>
        <sz val="12"/>
        <color theme="1"/>
        <rFont val="細明體"/>
        <family val="2"/>
        <charset val="136"/>
      </rPr>
      <t>綜合</t>
    </r>
    <phoneticPr fontId="2" type="noConversion"/>
  </si>
  <si>
    <t>當日高低級距</t>
  </si>
  <si>
    <t>當日開收比例</t>
  </si>
  <si>
    <t>象限</t>
  </si>
  <si>
    <t>單日最大獲利</t>
  </si>
  <si>
    <t>單日最大虧損</t>
  </si>
  <si>
    <t>Total</t>
  </si>
  <si>
    <t>策略:</t>
  </si>
  <si>
    <t>頻率</t>
  </si>
  <si>
    <t>損益</t>
  </si>
  <si>
    <t>勝率</t>
  </si>
  <si>
    <t>賺賠比</t>
  </si>
  <si>
    <t>期望值</t>
  </si>
  <si>
    <t>交易時間比例</t>
  </si>
  <si>
    <t>平均虧損</t>
  </si>
  <si>
    <t>平均獲利</t>
  </si>
  <si>
    <t>觸及停損次數</t>
  </si>
  <si>
    <t xml:space="preserve">      </t>
  </si>
  <si>
    <t>備註: 調整ADX標準</t>
  </si>
  <si>
    <t>多單進場  = (9:00以後) +DI&gt;-DI 且 轉換線 跌破基準線</t>
  </si>
  <si>
    <t>空單進場  = (9:00以後) +DI跌破-DI 且 轉換線&lt;基準線</t>
  </si>
  <si>
    <t>分批出場  = 高價</t>
  </si>
  <si>
    <t>濾網 = 前半小時變動率介於20到150之間</t>
  </si>
  <si>
    <t xml:space="preserve">加碼條件: </t>
  </si>
  <si>
    <t>TX 臺股期貨近期</t>
    <phoneticPr fontId="2" type="noConversion"/>
  </si>
  <si>
    <t>開盤價</t>
    <phoneticPr fontId="2" type="noConversion"/>
  </si>
  <si>
    <t>最高價</t>
    <phoneticPr fontId="2" type="noConversion"/>
  </si>
  <si>
    <t>最低價</t>
    <phoneticPr fontId="2" type="noConversion"/>
  </si>
  <si>
    <t>收盤價</t>
    <phoneticPr fontId="2" type="noConversion"/>
  </si>
  <si>
    <t>格式：一般總覽/TX/指定/20180502-/遞減/期貨交易行情表/日期/日////每一期</t>
    <phoneticPr fontId="2" type="noConversion"/>
  </si>
  <si>
    <t>基準日:最近一日</t>
    <phoneticPr fontId="2" type="noConversion"/>
  </si>
  <si>
    <t>更新標題:是</t>
    <phoneticPr fontId="2" type="noConversion"/>
  </si>
  <si>
    <t>表格欄位/代號種類^=^Z^;^週期編號^=^D^;^AllCMenuIDs^=^M092,M092,M092,M092^;^是否轉置^=^False^;^檢視方式^=^1^;^AllFields^=^開盤價,最高價,最低價,收盤價^;^MainTable^=^M092^;^ListType^=^日期^;^SelectDate^=^20180502-^;^SelectCMenuID^=^M092^;^SelectDate種類^=^3^;^AllFieldsNO^=^,,,^;^自訂欄位公式^=^|||^;^自訂欄位Where條件^=^|||^;^多期數值處理方式^=^1^;^多欄指定個股方式^=^1|1|1|1^;^多欄指定個股^=^BRF|BRF|BRF|BRF^;^多欄指定群組名稱^=^|||^;^欄位顯示狀態^=^1|1|1|1^;^欄位轉換日期方式^=^日^;^欄位排序方式^=^|||^;^欄位採用各期最新^=^|||^;^樣本表系統定義全部代號^=^^;^單項目比較欄位^=^^;^單項目比較欄位編號^=^^;^表格類型^=^</t>
    <phoneticPr fontId="2" type="noConversion"/>
  </si>
  <si>
    <t>資料日期/</t>
    <phoneticPr fontId="2" type="noConversion"/>
  </si>
  <si>
    <t>參考標題</t>
    <phoneticPr fontId="2" type="noConversion"/>
  </si>
  <si>
    <t>日期</t>
    <phoneticPr fontId="2" type="noConversion"/>
  </si>
  <si>
    <t>期貨交易行情表.開盤價/</t>
    <phoneticPr fontId="2" type="noConversion"/>
  </si>
  <si>
    <t>期貨交易行情表.最高價/</t>
    <phoneticPr fontId="2" type="noConversion"/>
  </si>
  <si>
    <t>期貨交易行情表.最低價/</t>
    <phoneticPr fontId="2" type="noConversion"/>
  </si>
  <si>
    <t>期貨交易行情表.收盤價/</t>
    <phoneticPr fontId="2" type="noConversion"/>
  </si>
  <si>
    <t>MDD</t>
  </si>
  <si>
    <t>202209</t>
  </si>
  <si>
    <t>202208</t>
  </si>
  <si>
    <t>202207</t>
  </si>
  <si>
    <t>202206</t>
  </si>
  <si>
    <t>202205</t>
  </si>
  <si>
    <t>202204</t>
  </si>
  <si>
    <t>202203</t>
  </si>
  <si>
    <t>202202</t>
  </si>
  <si>
    <t>202311</t>
    <phoneticPr fontId="2" type="noConversion"/>
  </si>
  <si>
    <t>202310</t>
    <phoneticPr fontId="2" type="noConversion"/>
  </si>
  <si>
    <t>202309</t>
    <phoneticPr fontId="2" type="noConversion"/>
  </si>
  <si>
    <t>202308</t>
    <phoneticPr fontId="2" type="noConversion"/>
  </si>
  <si>
    <t>202307</t>
    <phoneticPr fontId="2" type="noConversion"/>
  </si>
  <si>
    <t>202306</t>
    <phoneticPr fontId="2" type="noConversion"/>
  </si>
  <si>
    <t>202305</t>
    <phoneticPr fontId="2" type="noConversion"/>
  </si>
  <si>
    <t>202304</t>
    <phoneticPr fontId="2" type="noConversion"/>
  </si>
  <si>
    <t>202303</t>
    <phoneticPr fontId="2" type="noConversion"/>
  </si>
  <si>
    <t>202302</t>
    <phoneticPr fontId="2" type="noConversion"/>
  </si>
  <si>
    <t>202301</t>
    <phoneticPr fontId="2" type="noConversion"/>
  </si>
  <si>
    <t>202212</t>
    <phoneticPr fontId="2" type="noConversion"/>
  </si>
  <si>
    <t>202211</t>
    <phoneticPr fontId="2" type="noConversion"/>
  </si>
  <si>
    <t>202210</t>
    <phoneticPr fontId="2" type="noConversion"/>
  </si>
  <si>
    <t>202201</t>
    <phoneticPr fontId="2" type="noConversion"/>
  </si>
  <si>
    <r>
      <rPr>
        <b/>
        <sz val="12"/>
        <color theme="1"/>
        <rFont val="微軟正黑體"/>
        <family val="2"/>
        <charset val="136"/>
      </rPr>
      <t>期間</t>
    </r>
  </si>
  <si>
    <r>
      <rPr>
        <b/>
        <sz val="12"/>
        <color theme="1"/>
        <rFont val="微軟正黑體"/>
        <family val="2"/>
        <charset val="136"/>
      </rPr>
      <t>綜合損益</t>
    </r>
  </si>
  <si>
    <r>
      <rPr>
        <b/>
        <sz val="12"/>
        <color theme="1"/>
        <rFont val="微軟正黑體"/>
        <family val="2"/>
        <charset val="136"/>
      </rPr>
      <t>累計損益</t>
    </r>
  </si>
  <si>
    <r>
      <rPr>
        <b/>
        <sz val="12"/>
        <color theme="1"/>
        <rFont val="微軟正黑體"/>
        <family val="2"/>
        <charset val="136"/>
      </rPr>
      <t>月份</t>
    </r>
  </si>
  <si>
    <r>
      <rPr>
        <b/>
        <sz val="12"/>
        <color theme="1"/>
        <rFont val="微軟正黑體"/>
        <family val="2"/>
        <charset val="136"/>
      </rPr>
      <t>月損益</t>
    </r>
  </si>
  <si>
    <r>
      <rPr>
        <b/>
        <sz val="12"/>
        <color theme="1"/>
        <rFont val="微軟正黑體"/>
        <family val="2"/>
        <charset val="136"/>
      </rPr>
      <t>年分</t>
    </r>
  </si>
  <si>
    <r>
      <rPr>
        <b/>
        <sz val="12"/>
        <color theme="1"/>
        <rFont val="微軟正黑體"/>
        <family val="2"/>
        <charset val="136"/>
      </rPr>
      <t>年損益</t>
    </r>
  </si>
  <si>
    <t>TXF0007 Strategy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</si>
</sst>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76" formatCode="#,##0_);[Red]\(#,##0\)"/>
    <numFmt numFmtId="177" formatCode="0.0%"/>
    <numFmt numFmtId="178" formatCode="#,##0.00_);[Red]\(#,##0.00\)"/>
    <numFmt numFmtId="179" formatCode="0.00_);[Red]\(0.00\)"/>
    <numFmt numFmtId="180" formatCode="0.0000"/>
    <numFmt numFmtId="181" formatCode="#,##0.00_ ;[Red]\-#,##0.00\ "/>
  </numFmts>
  <fonts count="18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sz val="12"/>
      <color theme="1"/>
      <name val="新細明體"/>
      <family val="2"/>
      <charset val="136"/>
    </font>
    <font>
      <sz val="12"/>
      <color theme="1"/>
      <name val="細明體"/>
      <family val="3"/>
      <charset val="136"/>
    </font>
    <font>
      <sz val="12"/>
      <color rgb="FF000000"/>
      <name val="細明體"/>
      <family val="3"/>
      <charset val="136"/>
    </font>
    <font>
      <sz val="12"/>
      <color rgb="FF000000"/>
      <name val="Calibri"/>
      <family val="2"/>
    </font>
    <font>
      <sz val="12"/>
      <color theme="8"/>
      <name val="新細明體"/>
      <family val="1"/>
      <charset val="136"/>
      <scheme val="minor"/>
    </font>
    <font>
      <sz val="14.4"/>
      <color theme="1"/>
      <name val="Calibri"/>
      <family val="2"/>
    </font>
    <font>
      <sz val="12"/>
      <color theme="1"/>
      <name val="細明體"/>
      <family val="2"/>
      <charset val="136"/>
    </font>
    <font>
      <sz val="12"/>
      <color theme="5"/>
      <name val="新細明體"/>
      <family val="1"/>
      <charset val="136"/>
      <scheme val="minor"/>
    </font>
    <font>
      <b/>
      <sz val="12"/>
      <color theme="1"/>
      <name val="Calibri"/>
      <family val="2"/>
    </font>
    <font>
      <b/>
      <sz val="12"/>
      <color theme="1"/>
      <name val="細明體"/>
      <family val="2"/>
      <charset val="136"/>
    </font>
    <font>
      <b/>
      <sz val="12"/>
      <color theme="1"/>
      <name val="微軟正黑體"/>
      <family val="2"/>
      <charset val="136"/>
    </font>
    <font>
      <sz val="12"/>
      <name val="新細明體"/>
      <family val="2"/>
      <charset val="136"/>
      <scheme val="minor"/>
    </font>
    <font>
      <sz val="12"/>
      <color indexed="23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76" fontId="3" fillId="2" borderId="0" xfId="0" applyNumberFormat="1" applyFont="1" applyFill="1" applyAlignment="1">
      <alignment horizontal="left" vertical="center"/>
    </xf>
    <xf numFmtId="178" fontId="3" fillId="2" borderId="0" xfId="1" applyNumberFormat="1" applyFont="1" applyFill="1" applyAlignment="1">
      <alignment horizontal="left" vertical="center"/>
    </xf>
    <xf numFmtId="0" fontId="0" fillId="0" borderId="0" xfId="0">
      <alignment vertical="center"/>
    </xf>
    <xf numFmtId="0" fontId="8" fillId="0" borderId="0" xfId="0" applyFont="1">
      <alignment vertical="center"/>
    </xf>
    <xf numFmtId="176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0" fontId="9" fillId="0" borderId="0" xfId="0" applyFont="1">
      <alignment vertical="center"/>
    </xf>
    <xf numFmtId="17" fontId="3" fillId="0" borderId="0" xfId="0" applyNumberFormat="1" applyFont="1">
      <alignment vertical="center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10" fontId="0" fillId="0" borderId="0" xfId="1" applyNumberFormat="1" applyFont="1" applyBorder="1">
      <alignment vertical="center"/>
    </xf>
    <xf numFmtId="10" fontId="0" fillId="0" borderId="5" xfId="1" applyNumberFormat="1" applyFont="1" applyBorder="1">
      <alignment vertical="center"/>
    </xf>
    <xf numFmtId="0" fontId="0" fillId="0" borderId="6" xfId="0" applyBorder="1">
      <alignment vertical="center"/>
    </xf>
    <xf numFmtId="10" fontId="0" fillId="0" borderId="7" xfId="1" applyNumberFormat="1" applyFont="1" applyBorder="1">
      <alignment vertical="center"/>
    </xf>
    <xf numFmtId="10" fontId="0" fillId="0" borderId="8" xfId="1" applyNumberFormat="1" applyFont="1" applyBorder="1">
      <alignment vertical="center"/>
    </xf>
    <xf numFmtId="0" fontId="3" fillId="2" borderId="1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2" borderId="4" xfId="0" applyFont="1" applyFill="1" applyBorder="1">
      <alignment vertical="center"/>
    </xf>
    <xf numFmtId="10" fontId="3" fillId="2" borderId="0" xfId="1" applyNumberFormat="1" applyFont="1" applyFill="1" applyBorder="1">
      <alignment vertical="center"/>
    </xf>
    <xf numFmtId="10" fontId="3" fillId="2" borderId="5" xfId="1" applyNumberFormat="1" applyFont="1" applyFill="1" applyBorder="1">
      <alignment vertical="center"/>
    </xf>
    <xf numFmtId="0" fontId="3" fillId="2" borderId="6" xfId="0" applyFont="1" applyFill="1" applyBorder="1">
      <alignment vertical="center"/>
    </xf>
    <xf numFmtId="10" fontId="3" fillId="2" borderId="7" xfId="1" applyNumberFormat="1" applyFont="1" applyFill="1" applyBorder="1">
      <alignment vertical="center"/>
    </xf>
    <xf numFmtId="10" fontId="3" fillId="2" borderId="8" xfId="1" applyNumberFormat="1" applyFont="1" applyFill="1" applyBorder="1">
      <alignment vertical="center"/>
    </xf>
    <xf numFmtId="0" fontId="3" fillId="0" borderId="0" xfId="0" applyFont="1" applyAlignment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10" fontId="3" fillId="2" borderId="0" xfId="1" applyNumberFormat="1" applyFont="1" applyFill="1">
      <alignment vertical="center"/>
    </xf>
    <xf numFmtId="0" fontId="3" fillId="2" borderId="0" xfId="0" applyFont="1" applyFill="1" applyAlignment="1">
      <alignment horizontal="left" vertical="center"/>
    </xf>
    <xf numFmtId="10" fontId="3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7" fontId="3" fillId="2" borderId="0" xfId="1" applyNumberFormat="1" applyFont="1" applyFill="1" applyAlignment="1">
      <alignment horizontal="left" vertical="center"/>
    </xf>
    <xf numFmtId="2" fontId="3" fillId="2" borderId="0" xfId="0" applyNumberFormat="1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8" fillId="0" borderId="0" xfId="0" applyFont="1">
      <alignment vertical="center"/>
    </xf>
    <xf numFmtId="177" fontId="3" fillId="2" borderId="0" xfId="1" applyNumberFormat="1" applyFont="1" applyFill="1">
      <alignment vertical="center"/>
    </xf>
    <xf numFmtId="2" fontId="3" fillId="2" borderId="0" xfId="0" applyNumberFormat="1" applyFont="1" applyFill="1">
      <alignment vertical="center"/>
    </xf>
    <xf numFmtId="179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14" fontId="3" fillId="0" borderId="0" xfId="0" applyNumberFormat="1" applyFont="1">
      <alignment vertical="center"/>
    </xf>
    <xf numFmtId="0" fontId="9" fillId="0" borderId="0" xfId="0" applyFont="1">
      <alignment vertical="center"/>
    </xf>
    <xf numFmtId="17" fontId="3" fillId="0" borderId="0" xfId="0" applyNumberFormat="1" applyFont="1">
      <alignment vertical="center"/>
    </xf>
    <xf numFmtId="180" fontId="3" fillId="2" borderId="0" xfId="0" applyNumberFormat="1" applyFont="1" applyFill="1" applyAlignment="1">
      <alignment horizontal="left" vertical="center"/>
    </xf>
    <xf numFmtId="0" fontId="10" fillId="2" borderId="0" xfId="0" applyFont="1" applyFill="1">
      <alignment vertical="center"/>
    </xf>
    <xf numFmtId="179" fontId="3" fillId="2" borderId="0" xfId="1" applyNumberFormat="1" applyFont="1" applyFill="1">
      <alignment vertical="center"/>
    </xf>
    <xf numFmtId="10" fontId="7" fillId="2" borderId="0" xfId="0" applyNumberFormat="1" applyFont="1" applyFill="1" applyAlignment="1">
      <alignment horizontal="right" vertical="center"/>
    </xf>
    <xf numFmtId="43" fontId="3" fillId="2" borderId="0" xfId="2" applyFont="1" applyFill="1">
      <alignment vertical="center"/>
    </xf>
    <xf numFmtId="179" fontId="3" fillId="0" borderId="10" xfId="0" applyNumberFormat="1" applyFont="1" applyBorder="1">
      <alignment vertical="center"/>
    </xf>
    <xf numFmtId="179" fontId="12" fillId="0" borderId="9" xfId="0" applyNumberFormat="1" applyFont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>
      <alignment vertical="center"/>
    </xf>
    <xf numFmtId="179" fontId="3" fillId="0" borderId="0" xfId="0" applyNumberFormat="1" applyFont="1" applyBorder="1">
      <alignment vertical="center"/>
    </xf>
    <xf numFmtId="0" fontId="12" fillId="0" borderId="0" xfId="0" applyFont="1">
      <alignment vertical="center"/>
    </xf>
    <xf numFmtId="0" fontId="0" fillId="0" borderId="0" xfId="0">
      <alignment vertical="center"/>
    </xf>
    <xf numFmtId="0" fontId="15" fillId="0" borderId="0" xfId="0" applyNumberFormat="1" applyFont="1">
      <alignment vertical="center"/>
    </xf>
    <xf numFmtId="0" fontId="16" fillId="0" borderId="0" xfId="0" applyNumberFormat="1" applyFont="1">
      <alignment vertical="center"/>
    </xf>
    <xf numFmtId="14" fontId="15" fillId="0" borderId="0" xfId="0" applyNumberFormat="1" applyFont="1" applyAlignment="1">
      <alignment vertical="center"/>
    </xf>
    <xf numFmtId="0" fontId="15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14" fontId="17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181" fontId="12" fillId="0" borderId="0" xfId="2" applyNumberFormat="1" applyFont="1">
      <alignment vertical="center"/>
    </xf>
    <xf numFmtId="49" fontId="12" fillId="0" borderId="0" xfId="0" applyNumberFormat="1" applyFont="1">
      <alignment vertical="center"/>
    </xf>
    <xf numFmtId="181" fontId="3" fillId="0" borderId="0" xfId="2" applyNumberFormat="1" applyFont="1">
      <alignment vertical="center"/>
    </xf>
    <xf numFmtId="49" fontId="3" fillId="0" borderId="11" xfId="0" applyNumberFormat="1" applyFont="1" applyBorder="1">
      <alignment vertical="center"/>
    </xf>
    <xf numFmtId="181" fontId="3" fillId="0" borderId="12" xfId="2" applyNumberFormat="1" applyFont="1" applyBorder="1">
      <alignment vertical="center"/>
    </xf>
    <xf numFmtId="49" fontId="3" fillId="0" borderId="13" xfId="0" applyNumberFormat="1" applyFont="1" applyBorder="1">
      <alignment vertical="center"/>
    </xf>
    <xf numFmtId="181" fontId="3" fillId="0" borderId="14" xfId="2" applyNumberFormat="1" applyFont="1" applyBorder="1">
      <alignment vertical="center"/>
    </xf>
    <xf numFmtId="49" fontId="3" fillId="0" borderId="15" xfId="0" applyNumberFormat="1" applyFont="1" applyBorder="1">
      <alignment vertical="center"/>
    </xf>
    <xf numFmtId="181" fontId="3" fillId="0" borderId="16" xfId="2" applyNumberFormat="1" applyFont="1" applyBorder="1">
      <alignment vertical="center"/>
    </xf>
  </cellXfs>
  <cellStyles count="3">
    <cellStyle name="一般" xfId="0" builtinId="0"/>
    <cellStyle name="千分位" xfId="2" builtinId="3"/>
    <cellStyle name="百分比" xfId="1" builtinId="5"/>
  </cellStyles>
  <dxfs count="40"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週期分析!$C$1</c:f>
              <c:strCache>
                <c:ptCount val="1"/>
                <c:pt idx="0">
                  <c:v>累計損益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週期分析!$A$2:$A$2019</c:f>
              <c:numCache>
                <c:formatCode>m/d/yyyy</c:formatCode>
                <c:ptCount val="2018"/>
                <c:pt idx="0">
                  <c:v>45670</c:v>
                </c:pt>
                <c:pt idx="1">
                  <c:v>45667</c:v>
                </c:pt>
                <c:pt idx="2">
                  <c:v>45666</c:v>
                </c:pt>
                <c:pt idx="3">
                  <c:v>45665</c:v>
                </c:pt>
                <c:pt idx="4">
                  <c:v>45664</c:v>
                </c:pt>
                <c:pt idx="5">
                  <c:v>45663</c:v>
                </c:pt>
                <c:pt idx="6">
                  <c:v>45660</c:v>
                </c:pt>
                <c:pt idx="7">
                  <c:v>45659</c:v>
                </c:pt>
                <c:pt idx="8">
                  <c:v>45657</c:v>
                </c:pt>
                <c:pt idx="9">
                  <c:v>45656</c:v>
                </c:pt>
                <c:pt idx="10">
                  <c:v>45653</c:v>
                </c:pt>
                <c:pt idx="11">
                  <c:v>45652</c:v>
                </c:pt>
                <c:pt idx="12">
                  <c:v>45651</c:v>
                </c:pt>
                <c:pt idx="13">
                  <c:v>45650</c:v>
                </c:pt>
                <c:pt idx="14">
                  <c:v>45649</c:v>
                </c:pt>
                <c:pt idx="15">
                  <c:v>45646</c:v>
                </c:pt>
                <c:pt idx="16">
                  <c:v>45645</c:v>
                </c:pt>
                <c:pt idx="17">
                  <c:v>45644</c:v>
                </c:pt>
                <c:pt idx="18">
                  <c:v>45643</c:v>
                </c:pt>
                <c:pt idx="19">
                  <c:v>45642</c:v>
                </c:pt>
                <c:pt idx="20">
                  <c:v>45639</c:v>
                </c:pt>
                <c:pt idx="21">
                  <c:v>45638</c:v>
                </c:pt>
                <c:pt idx="22">
                  <c:v>45637</c:v>
                </c:pt>
                <c:pt idx="23">
                  <c:v>45636</c:v>
                </c:pt>
                <c:pt idx="24">
                  <c:v>45635</c:v>
                </c:pt>
                <c:pt idx="25">
                  <c:v>45632</c:v>
                </c:pt>
                <c:pt idx="26">
                  <c:v>45631</c:v>
                </c:pt>
                <c:pt idx="27">
                  <c:v>45630</c:v>
                </c:pt>
                <c:pt idx="28">
                  <c:v>45629</c:v>
                </c:pt>
                <c:pt idx="29">
                  <c:v>45628</c:v>
                </c:pt>
                <c:pt idx="30">
                  <c:v>45625</c:v>
                </c:pt>
                <c:pt idx="31">
                  <c:v>45624</c:v>
                </c:pt>
                <c:pt idx="32">
                  <c:v>45623</c:v>
                </c:pt>
                <c:pt idx="33">
                  <c:v>45622</c:v>
                </c:pt>
                <c:pt idx="34">
                  <c:v>45621</c:v>
                </c:pt>
                <c:pt idx="35">
                  <c:v>45618</c:v>
                </c:pt>
                <c:pt idx="36">
                  <c:v>45617</c:v>
                </c:pt>
                <c:pt idx="37">
                  <c:v>45616</c:v>
                </c:pt>
                <c:pt idx="38">
                  <c:v>45615</c:v>
                </c:pt>
                <c:pt idx="39">
                  <c:v>45614</c:v>
                </c:pt>
                <c:pt idx="40">
                  <c:v>45611</c:v>
                </c:pt>
                <c:pt idx="41">
                  <c:v>45610</c:v>
                </c:pt>
                <c:pt idx="42">
                  <c:v>45609</c:v>
                </c:pt>
                <c:pt idx="43">
                  <c:v>45608</c:v>
                </c:pt>
                <c:pt idx="44">
                  <c:v>45607</c:v>
                </c:pt>
                <c:pt idx="45">
                  <c:v>45604</c:v>
                </c:pt>
                <c:pt idx="46">
                  <c:v>45603</c:v>
                </c:pt>
                <c:pt idx="47">
                  <c:v>45602</c:v>
                </c:pt>
                <c:pt idx="48">
                  <c:v>45601</c:v>
                </c:pt>
                <c:pt idx="49">
                  <c:v>45600</c:v>
                </c:pt>
                <c:pt idx="50">
                  <c:v>45597</c:v>
                </c:pt>
                <c:pt idx="51">
                  <c:v>45595</c:v>
                </c:pt>
                <c:pt idx="52">
                  <c:v>45594</c:v>
                </c:pt>
                <c:pt idx="53">
                  <c:v>45593</c:v>
                </c:pt>
                <c:pt idx="54">
                  <c:v>45590</c:v>
                </c:pt>
                <c:pt idx="55">
                  <c:v>45589</c:v>
                </c:pt>
                <c:pt idx="56">
                  <c:v>45588</c:v>
                </c:pt>
                <c:pt idx="57">
                  <c:v>45587</c:v>
                </c:pt>
                <c:pt idx="58">
                  <c:v>45586</c:v>
                </c:pt>
                <c:pt idx="59">
                  <c:v>45583</c:v>
                </c:pt>
                <c:pt idx="60">
                  <c:v>45582</c:v>
                </c:pt>
                <c:pt idx="61">
                  <c:v>45581</c:v>
                </c:pt>
                <c:pt idx="62">
                  <c:v>45580</c:v>
                </c:pt>
                <c:pt idx="63">
                  <c:v>45579</c:v>
                </c:pt>
                <c:pt idx="64">
                  <c:v>45576</c:v>
                </c:pt>
                <c:pt idx="65">
                  <c:v>45574</c:v>
                </c:pt>
                <c:pt idx="66">
                  <c:v>45573</c:v>
                </c:pt>
                <c:pt idx="67">
                  <c:v>45572</c:v>
                </c:pt>
                <c:pt idx="68">
                  <c:v>45569</c:v>
                </c:pt>
                <c:pt idx="69">
                  <c:v>45566</c:v>
                </c:pt>
                <c:pt idx="70">
                  <c:v>45565</c:v>
                </c:pt>
                <c:pt idx="71">
                  <c:v>45562</c:v>
                </c:pt>
                <c:pt idx="72">
                  <c:v>45561</c:v>
                </c:pt>
                <c:pt idx="73">
                  <c:v>45560</c:v>
                </c:pt>
                <c:pt idx="74">
                  <c:v>45559</c:v>
                </c:pt>
                <c:pt idx="75">
                  <c:v>45558</c:v>
                </c:pt>
                <c:pt idx="76">
                  <c:v>45555</c:v>
                </c:pt>
                <c:pt idx="77">
                  <c:v>45554</c:v>
                </c:pt>
                <c:pt idx="78">
                  <c:v>45553</c:v>
                </c:pt>
                <c:pt idx="79">
                  <c:v>45551</c:v>
                </c:pt>
                <c:pt idx="80">
                  <c:v>45548</c:v>
                </c:pt>
                <c:pt idx="81">
                  <c:v>45547</c:v>
                </c:pt>
                <c:pt idx="82">
                  <c:v>45546</c:v>
                </c:pt>
                <c:pt idx="83">
                  <c:v>45545</c:v>
                </c:pt>
                <c:pt idx="84">
                  <c:v>45544</c:v>
                </c:pt>
                <c:pt idx="85">
                  <c:v>45541</c:v>
                </c:pt>
                <c:pt idx="86">
                  <c:v>45540</c:v>
                </c:pt>
                <c:pt idx="87">
                  <c:v>45539</c:v>
                </c:pt>
                <c:pt idx="88">
                  <c:v>45538</c:v>
                </c:pt>
                <c:pt idx="89">
                  <c:v>45537</c:v>
                </c:pt>
                <c:pt idx="90">
                  <c:v>45534</c:v>
                </c:pt>
                <c:pt idx="91">
                  <c:v>45533</c:v>
                </c:pt>
                <c:pt idx="92">
                  <c:v>45532</c:v>
                </c:pt>
                <c:pt idx="93">
                  <c:v>45531</c:v>
                </c:pt>
                <c:pt idx="94">
                  <c:v>45530</c:v>
                </c:pt>
                <c:pt idx="95">
                  <c:v>45527</c:v>
                </c:pt>
                <c:pt idx="96">
                  <c:v>45526</c:v>
                </c:pt>
                <c:pt idx="97">
                  <c:v>45525</c:v>
                </c:pt>
                <c:pt idx="98">
                  <c:v>45524</c:v>
                </c:pt>
                <c:pt idx="99">
                  <c:v>45523</c:v>
                </c:pt>
                <c:pt idx="100">
                  <c:v>45520</c:v>
                </c:pt>
                <c:pt idx="101">
                  <c:v>45519</c:v>
                </c:pt>
                <c:pt idx="102">
                  <c:v>45518</c:v>
                </c:pt>
                <c:pt idx="103">
                  <c:v>45517</c:v>
                </c:pt>
                <c:pt idx="104">
                  <c:v>45516</c:v>
                </c:pt>
                <c:pt idx="105">
                  <c:v>45513</c:v>
                </c:pt>
                <c:pt idx="106">
                  <c:v>45512</c:v>
                </c:pt>
                <c:pt idx="107">
                  <c:v>45511</c:v>
                </c:pt>
                <c:pt idx="108">
                  <c:v>45510</c:v>
                </c:pt>
                <c:pt idx="109">
                  <c:v>45509</c:v>
                </c:pt>
                <c:pt idx="110">
                  <c:v>45506</c:v>
                </c:pt>
                <c:pt idx="111">
                  <c:v>45505</c:v>
                </c:pt>
                <c:pt idx="112">
                  <c:v>45504</c:v>
                </c:pt>
                <c:pt idx="113">
                  <c:v>45503</c:v>
                </c:pt>
                <c:pt idx="114">
                  <c:v>45502</c:v>
                </c:pt>
                <c:pt idx="115">
                  <c:v>45499</c:v>
                </c:pt>
                <c:pt idx="116">
                  <c:v>45496</c:v>
                </c:pt>
                <c:pt idx="117">
                  <c:v>45495</c:v>
                </c:pt>
                <c:pt idx="118">
                  <c:v>45492</c:v>
                </c:pt>
                <c:pt idx="119">
                  <c:v>45491</c:v>
                </c:pt>
                <c:pt idx="120">
                  <c:v>45490</c:v>
                </c:pt>
                <c:pt idx="121">
                  <c:v>45489</c:v>
                </c:pt>
                <c:pt idx="122">
                  <c:v>45488</c:v>
                </c:pt>
                <c:pt idx="123">
                  <c:v>45485</c:v>
                </c:pt>
                <c:pt idx="124">
                  <c:v>45484</c:v>
                </c:pt>
                <c:pt idx="125">
                  <c:v>45483</c:v>
                </c:pt>
                <c:pt idx="126">
                  <c:v>45482</c:v>
                </c:pt>
                <c:pt idx="127">
                  <c:v>45481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45471</c:v>
                </c:pt>
                <c:pt idx="134">
                  <c:v>45470</c:v>
                </c:pt>
                <c:pt idx="135">
                  <c:v>45469</c:v>
                </c:pt>
                <c:pt idx="136">
                  <c:v>45468</c:v>
                </c:pt>
                <c:pt idx="137">
                  <c:v>45467</c:v>
                </c:pt>
                <c:pt idx="138">
                  <c:v>45464</c:v>
                </c:pt>
                <c:pt idx="139">
                  <c:v>45463</c:v>
                </c:pt>
                <c:pt idx="140">
                  <c:v>45462</c:v>
                </c:pt>
                <c:pt idx="141">
                  <c:v>45461</c:v>
                </c:pt>
                <c:pt idx="142">
                  <c:v>45460</c:v>
                </c:pt>
                <c:pt idx="143">
                  <c:v>45457</c:v>
                </c:pt>
                <c:pt idx="144">
                  <c:v>45456</c:v>
                </c:pt>
                <c:pt idx="145">
                  <c:v>45455</c:v>
                </c:pt>
                <c:pt idx="146">
                  <c:v>45454</c:v>
                </c:pt>
                <c:pt idx="147">
                  <c:v>45450</c:v>
                </c:pt>
                <c:pt idx="148">
                  <c:v>45449</c:v>
                </c:pt>
                <c:pt idx="149">
                  <c:v>45448</c:v>
                </c:pt>
                <c:pt idx="150">
                  <c:v>45447</c:v>
                </c:pt>
                <c:pt idx="151">
                  <c:v>45446</c:v>
                </c:pt>
                <c:pt idx="152">
                  <c:v>45443</c:v>
                </c:pt>
                <c:pt idx="153">
                  <c:v>45442</c:v>
                </c:pt>
                <c:pt idx="154">
                  <c:v>45441</c:v>
                </c:pt>
                <c:pt idx="155">
                  <c:v>45440</c:v>
                </c:pt>
                <c:pt idx="156">
                  <c:v>45439</c:v>
                </c:pt>
                <c:pt idx="157">
                  <c:v>45436</c:v>
                </c:pt>
                <c:pt idx="158">
                  <c:v>45435</c:v>
                </c:pt>
                <c:pt idx="159">
                  <c:v>45434</c:v>
                </c:pt>
                <c:pt idx="160">
                  <c:v>45433</c:v>
                </c:pt>
                <c:pt idx="161">
                  <c:v>45432</c:v>
                </c:pt>
                <c:pt idx="162">
                  <c:v>45429</c:v>
                </c:pt>
                <c:pt idx="163">
                  <c:v>45428</c:v>
                </c:pt>
                <c:pt idx="164">
                  <c:v>45427</c:v>
                </c:pt>
                <c:pt idx="165">
                  <c:v>45426</c:v>
                </c:pt>
                <c:pt idx="166">
                  <c:v>45425</c:v>
                </c:pt>
                <c:pt idx="167">
                  <c:v>45422</c:v>
                </c:pt>
                <c:pt idx="168">
                  <c:v>45421</c:v>
                </c:pt>
                <c:pt idx="169">
                  <c:v>45420</c:v>
                </c:pt>
                <c:pt idx="170">
                  <c:v>45419</c:v>
                </c:pt>
                <c:pt idx="171">
                  <c:v>45418</c:v>
                </c:pt>
                <c:pt idx="172">
                  <c:v>45415</c:v>
                </c:pt>
                <c:pt idx="173">
                  <c:v>45414</c:v>
                </c:pt>
                <c:pt idx="174">
                  <c:v>45412</c:v>
                </c:pt>
                <c:pt idx="175">
                  <c:v>45411</c:v>
                </c:pt>
                <c:pt idx="176">
                  <c:v>45408</c:v>
                </c:pt>
                <c:pt idx="177">
                  <c:v>45407</c:v>
                </c:pt>
                <c:pt idx="178">
                  <c:v>45406</c:v>
                </c:pt>
                <c:pt idx="179">
                  <c:v>45405</c:v>
                </c:pt>
                <c:pt idx="180">
                  <c:v>45404</c:v>
                </c:pt>
                <c:pt idx="181">
                  <c:v>45401</c:v>
                </c:pt>
                <c:pt idx="182">
                  <c:v>45400</c:v>
                </c:pt>
                <c:pt idx="183">
                  <c:v>45399</c:v>
                </c:pt>
                <c:pt idx="184">
                  <c:v>45398</c:v>
                </c:pt>
                <c:pt idx="185">
                  <c:v>45397</c:v>
                </c:pt>
                <c:pt idx="186">
                  <c:v>45394</c:v>
                </c:pt>
                <c:pt idx="187">
                  <c:v>45393</c:v>
                </c:pt>
                <c:pt idx="188">
                  <c:v>45392</c:v>
                </c:pt>
                <c:pt idx="189">
                  <c:v>45391</c:v>
                </c:pt>
                <c:pt idx="190">
                  <c:v>45390</c:v>
                </c:pt>
                <c:pt idx="191">
                  <c:v>45385</c:v>
                </c:pt>
                <c:pt idx="192">
                  <c:v>45384</c:v>
                </c:pt>
                <c:pt idx="193">
                  <c:v>45383</c:v>
                </c:pt>
                <c:pt idx="194">
                  <c:v>45380</c:v>
                </c:pt>
                <c:pt idx="195">
                  <c:v>45379</c:v>
                </c:pt>
                <c:pt idx="196">
                  <c:v>45378</c:v>
                </c:pt>
                <c:pt idx="197">
                  <c:v>45377</c:v>
                </c:pt>
                <c:pt idx="198">
                  <c:v>45376</c:v>
                </c:pt>
                <c:pt idx="199">
                  <c:v>45373</c:v>
                </c:pt>
                <c:pt idx="200">
                  <c:v>45372</c:v>
                </c:pt>
                <c:pt idx="201">
                  <c:v>45371</c:v>
                </c:pt>
                <c:pt idx="202">
                  <c:v>45370</c:v>
                </c:pt>
                <c:pt idx="203">
                  <c:v>45369</c:v>
                </c:pt>
                <c:pt idx="204">
                  <c:v>45366</c:v>
                </c:pt>
                <c:pt idx="205">
                  <c:v>45365</c:v>
                </c:pt>
                <c:pt idx="206">
                  <c:v>45364</c:v>
                </c:pt>
                <c:pt idx="207">
                  <c:v>45363</c:v>
                </c:pt>
                <c:pt idx="208">
                  <c:v>45362</c:v>
                </c:pt>
                <c:pt idx="209">
                  <c:v>45359</c:v>
                </c:pt>
                <c:pt idx="210">
                  <c:v>45358</c:v>
                </c:pt>
                <c:pt idx="211">
                  <c:v>45357</c:v>
                </c:pt>
                <c:pt idx="212">
                  <c:v>45356</c:v>
                </c:pt>
                <c:pt idx="213">
                  <c:v>45355</c:v>
                </c:pt>
                <c:pt idx="214">
                  <c:v>45352</c:v>
                </c:pt>
                <c:pt idx="215">
                  <c:v>45351</c:v>
                </c:pt>
                <c:pt idx="216">
                  <c:v>45349</c:v>
                </c:pt>
                <c:pt idx="217">
                  <c:v>45348</c:v>
                </c:pt>
                <c:pt idx="218">
                  <c:v>45345</c:v>
                </c:pt>
                <c:pt idx="219">
                  <c:v>45344</c:v>
                </c:pt>
                <c:pt idx="220">
                  <c:v>45343</c:v>
                </c:pt>
                <c:pt idx="221">
                  <c:v>45342</c:v>
                </c:pt>
                <c:pt idx="222">
                  <c:v>45341</c:v>
                </c:pt>
                <c:pt idx="223">
                  <c:v>45338</c:v>
                </c:pt>
                <c:pt idx="224">
                  <c:v>45337</c:v>
                </c:pt>
                <c:pt idx="225">
                  <c:v>45327</c:v>
                </c:pt>
                <c:pt idx="226">
                  <c:v>45324</c:v>
                </c:pt>
                <c:pt idx="227">
                  <c:v>45323</c:v>
                </c:pt>
                <c:pt idx="228">
                  <c:v>45322</c:v>
                </c:pt>
                <c:pt idx="229">
                  <c:v>45321</c:v>
                </c:pt>
                <c:pt idx="230">
                  <c:v>45320</c:v>
                </c:pt>
                <c:pt idx="231">
                  <c:v>45317</c:v>
                </c:pt>
                <c:pt idx="232">
                  <c:v>45316</c:v>
                </c:pt>
                <c:pt idx="233">
                  <c:v>45315</c:v>
                </c:pt>
                <c:pt idx="234">
                  <c:v>45314</c:v>
                </c:pt>
                <c:pt idx="235">
                  <c:v>45313</c:v>
                </c:pt>
                <c:pt idx="236">
                  <c:v>45310</c:v>
                </c:pt>
                <c:pt idx="237">
                  <c:v>45309</c:v>
                </c:pt>
                <c:pt idx="238">
                  <c:v>45308</c:v>
                </c:pt>
                <c:pt idx="239">
                  <c:v>45307</c:v>
                </c:pt>
                <c:pt idx="240">
                  <c:v>45306</c:v>
                </c:pt>
                <c:pt idx="241">
                  <c:v>45303</c:v>
                </c:pt>
                <c:pt idx="242">
                  <c:v>45302</c:v>
                </c:pt>
                <c:pt idx="243">
                  <c:v>45301</c:v>
                </c:pt>
                <c:pt idx="244">
                  <c:v>45300</c:v>
                </c:pt>
                <c:pt idx="245">
                  <c:v>45299</c:v>
                </c:pt>
                <c:pt idx="246">
                  <c:v>45296</c:v>
                </c:pt>
                <c:pt idx="247">
                  <c:v>45295</c:v>
                </c:pt>
                <c:pt idx="248">
                  <c:v>45294</c:v>
                </c:pt>
                <c:pt idx="249">
                  <c:v>45293</c:v>
                </c:pt>
                <c:pt idx="250">
                  <c:v>45289</c:v>
                </c:pt>
                <c:pt idx="251">
                  <c:v>45288</c:v>
                </c:pt>
                <c:pt idx="252">
                  <c:v>45287</c:v>
                </c:pt>
                <c:pt idx="253">
                  <c:v>45286</c:v>
                </c:pt>
                <c:pt idx="254">
                  <c:v>45285</c:v>
                </c:pt>
                <c:pt idx="255">
                  <c:v>45282</c:v>
                </c:pt>
                <c:pt idx="256">
                  <c:v>45281</c:v>
                </c:pt>
                <c:pt idx="257">
                  <c:v>45280</c:v>
                </c:pt>
                <c:pt idx="258">
                  <c:v>45279</c:v>
                </c:pt>
                <c:pt idx="259">
                  <c:v>45278</c:v>
                </c:pt>
                <c:pt idx="260">
                  <c:v>45275</c:v>
                </c:pt>
                <c:pt idx="261">
                  <c:v>45274</c:v>
                </c:pt>
                <c:pt idx="262">
                  <c:v>45273</c:v>
                </c:pt>
                <c:pt idx="263">
                  <c:v>45272</c:v>
                </c:pt>
                <c:pt idx="264">
                  <c:v>45271</c:v>
                </c:pt>
                <c:pt idx="265">
                  <c:v>45268</c:v>
                </c:pt>
                <c:pt idx="266">
                  <c:v>45267</c:v>
                </c:pt>
                <c:pt idx="267">
                  <c:v>45266</c:v>
                </c:pt>
                <c:pt idx="268">
                  <c:v>45265</c:v>
                </c:pt>
                <c:pt idx="269">
                  <c:v>45264</c:v>
                </c:pt>
                <c:pt idx="270">
                  <c:v>45261</c:v>
                </c:pt>
                <c:pt idx="271">
                  <c:v>45260</c:v>
                </c:pt>
                <c:pt idx="272">
                  <c:v>45259</c:v>
                </c:pt>
                <c:pt idx="273">
                  <c:v>45258</c:v>
                </c:pt>
                <c:pt idx="274">
                  <c:v>45257</c:v>
                </c:pt>
                <c:pt idx="275">
                  <c:v>45254</c:v>
                </c:pt>
                <c:pt idx="276">
                  <c:v>45253</c:v>
                </c:pt>
                <c:pt idx="277">
                  <c:v>45252</c:v>
                </c:pt>
                <c:pt idx="278">
                  <c:v>45251</c:v>
                </c:pt>
                <c:pt idx="279">
                  <c:v>45250</c:v>
                </c:pt>
                <c:pt idx="280">
                  <c:v>45247</c:v>
                </c:pt>
                <c:pt idx="281">
                  <c:v>45246</c:v>
                </c:pt>
                <c:pt idx="282">
                  <c:v>45245</c:v>
                </c:pt>
                <c:pt idx="283">
                  <c:v>45244</c:v>
                </c:pt>
                <c:pt idx="284">
                  <c:v>45243</c:v>
                </c:pt>
                <c:pt idx="285">
                  <c:v>45240</c:v>
                </c:pt>
                <c:pt idx="286">
                  <c:v>45239</c:v>
                </c:pt>
                <c:pt idx="287">
                  <c:v>45238</c:v>
                </c:pt>
                <c:pt idx="288">
                  <c:v>45237</c:v>
                </c:pt>
                <c:pt idx="289">
                  <c:v>45236</c:v>
                </c:pt>
                <c:pt idx="290">
                  <c:v>45233</c:v>
                </c:pt>
                <c:pt idx="291">
                  <c:v>45232</c:v>
                </c:pt>
                <c:pt idx="292">
                  <c:v>45231</c:v>
                </c:pt>
                <c:pt idx="293">
                  <c:v>45230</c:v>
                </c:pt>
                <c:pt idx="294">
                  <c:v>45229</c:v>
                </c:pt>
                <c:pt idx="295">
                  <c:v>45226</c:v>
                </c:pt>
                <c:pt idx="296">
                  <c:v>45225</c:v>
                </c:pt>
                <c:pt idx="297">
                  <c:v>45224</c:v>
                </c:pt>
                <c:pt idx="298">
                  <c:v>45223</c:v>
                </c:pt>
                <c:pt idx="299">
                  <c:v>45222</c:v>
                </c:pt>
                <c:pt idx="300">
                  <c:v>45219</c:v>
                </c:pt>
                <c:pt idx="301">
                  <c:v>45218</c:v>
                </c:pt>
                <c:pt idx="302">
                  <c:v>45217</c:v>
                </c:pt>
                <c:pt idx="303">
                  <c:v>45216</c:v>
                </c:pt>
                <c:pt idx="304">
                  <c:v>45215</c:v>
                </c:pt>
                <c:pt idx="305">
                  <c:v>45212</c:v>
                </c:pt>
                <c:pt idx="306">
                  <c:v>45211</c:v>
                </c:pt>
                <c:pt idx="307">
                  <c:v>45210</c:v>
                </c:pt>
                <c:pt idx="308">
                  <c:v>45205</c:v>
                </c:pt>
                <c:pt idx="309">
                  <c:v>45204</c:v>
                </c:pt>
                <c:pt idx="310">
                  <c:v>45203</c:v>
                </c:pt>
                <c:pt idx="311">
                  <c:v>45202</c:v>
                </c:pt>
                <c:pt idx="312">
                  <c:v>45201</c:v>
                </c:pt>
                <c:pt idx="313">
                  <c:v>45197</c:v>
                </c:pt>
                <c:pt idx="314">
                  <c:v>45196</c:v>
                </c:pt>
                <c:pt idx="315">
                  <c:v>45195</c:v>
                </c:pt>
                <c:pt idx="316">
                  <c:v>45194</c:v>
                </c:pt>
                <c:pt idx="317">
                  <c:v>45191</c:v>
                </c:pt>
                <c:pt idx="318">
                  <c:v>45190</c:v>
                </c:pt>
                <c:pt idx="319">
                  <c:v>45189</c:v>
                </c:pt>
                <c:pt idx="320">
                  <c:v>45188</c:v>
                </c:pt>
                <c:pt idx="321">
                  <c:v>45187</c:v>
                </c:pt>
                <c:pt idx="322">
                  <c:v>45184</c:v>
                </c:pt>
                <c:pt idx="323">
                  <c:v>45183</c:v>
                </c:pt>
                <c:pt idx="324">
                  <c:v>45182</c:v>
                </c:pt>
                <c:pt idx="325">
                  <c:v>45181</c:v>
                </c:pt>
                <c:pt idx="326">
                  <c:v>45180</c:v>
                </c:pt>
                <c:pt idx="327">
                  <c:v>45177</c:v>
                </c:pt>
                <c:pt idx="328">
                  <c:v>45176</c:v>
                </c:pt>
                <c:pt idx="329">
                  <c:v>45175</c:v>
                </c:pt>
                <c:pt idx="330">
                  <c:v>45174</c:v>
                </c:pt>
                <c:pt idx="331">
                  <c:v>45173</c:v>
                </c:pt>
                <c:pt idx="332">
                  <c:v>45170</c:v>
                </c:pt>
                <c:pt idx="333">
                  <c:v>45169</c:v>
                </c:pt>
                <c:pt idx="334">
                  <c:v>45168</c:v>
                </c:pt>
                <c:pt idx="335">
                  <c:v>45167</c:v>
                </c:pt>
                <c:pt idx="336">
                  <c:v>45166</c:v>
                </c:pt>
                <c:pt idx="337">
                  <c:v>45163</c:v>
                </c:pt>
                <c:pt idx="338">
                  <c:v>45162</c:v>
                </c:pt>
                <c:pt idx="339">
                  <c:v>45161</c:v>
                </c:pt>
                <c:pt idx="340">
                  <c:v>45160</c:v>
                </c:pt>
                <c:pt idx="341">
                  <c:v>45159</c:v>
                </c:pt>
                <c:pt idx="342">
                  <c:v>45156</c:v>
                </c:pt>
                <c:pt idx="343">
                  <c:v>45155</c:v>
                </c:pt>
                <c:pt idx="344">
                  <c:v>45154</c:v>
                </c:pt>
                <c:pt idx="345">
                  <c:v>45153</c:v>
                </c:pt>
                <c:pt idx="346">
                  <c:v>45152</c:v>
                </c:pt>
                <c:pt idx="347">
                  <c:v>45149</c:v>
                </c:pt>
                <c:pt idx="348">
                  <c:v>45148</c:v>
                </c:pt>
                <c:pt idx="349">
                  <c:v>45147</c:v>
                </c:pt>
                <c:pt idx="350">
                  <c:v>45146</c:v>
                </c:pt>
                <c:pt idx="351">
                  <c:v>45145</c:v>
                </c:pt>
                <c:pt idx="352">
                  <c:v>45142</c:v>
                </c:pt>
                <c:pt idx="353">
                  <c:v>45140</c:v>
                </c:pt>
                <c:pt idx="354">
                  <c:v>45139</c:v>
                </c:pt>
                <c:pt idx="355">
                  <c:v>45138</c:v>
                </c:pt>
                <c:pt idx="356">
                  <c:v>45135</c:v>
                </c:pt>
                <c:pt idx="357">
                  <c:v>45134</c:v>
                </c:pt>
                <c:pt idx="358">
                  <c:v>45133</c:v>
                </c:pt>
                <c:pt idx="359">
                  <c:v>45132</c:v>
                </c:pt>
                <c:pt idx="360">
                  <c:v>45131</c:v>
                </c:pt>
                <c:pt idx="361">
                  <c:v>45128</c:v>
                </c:pt>
                <c:pt idx="362">
                  <c:v>45127</c:v>
                </c:pt>
                <c:pt idx="363">
                  <c:v>45126</c:v>
                </c:pt>
                <c:pt idx="364">
                  <c:v>45125</c:v>
                </c:pt>
                <c:pt idx="365">
                  <c:v>45124</c:v>
                </c:pt>
                <c:pt idx="366">
                  <c:v>45121</c:v>
                </c:pt>
                <c:pt idx="367">
                  <c:v>45120</c:v>
                </c:pt>
                <c:pt idx="368">
                  <c:v>45119</c:v>
                </c:pt>
                <c:pt idx="369">
                  <c:v>45118</c:v>
                </c:pt>
                <c:pt idx="370">
                  <c:v>45117</c:v>
                </c:pt>
                <c:pt idx="371">
                  <c:v>45114</c:v>
                </c:pt>
                <c:pt idx="372">
                  <c:v>45113</c:v>
                </c:pt>
                <c:pt idx="373">
                  <c:v>45112</c:v>
                </c:pt>
                <c:pt idx="374">
                  <c:v>45111</c:v>
                </c:pt>
                <c:pt idx="375">
                  <c:v>45110</c:v>
                </c:pt>
                <c:pt idx="376">
                  <c:v>45107</c:v>
                </c:pt>
                <c:pt idx="377">
                  <c:v>45106</c:v>
                </c:pt>
                <c:pt idx="378">
                  <c:v>45105</c:v>
                </c:pt>
                <c:pt idx="379">
                  <c:v>45104</c:v>
                </c:pt>
                <c:pt idx="380">
                  <c:v>45103</c:v>
                </c:pt>
                <c:pt idx="381">
                  <c:v>45098</c:v>
                </c:pt>
                <c:pt idx="382">
                  <c:v>45097</c:v>
                </c:pt>
                <c:pt idx="383">
                  <c:v>45096</c:v>
                </c:pt>
                <c:pt idx="384">
                  <c:v>45093</c:v>
                </c:pt>
                <c:pt idx="385">
                  <c:v>45092</c:v>
                </c:pt>
                <c:pt idx="386">
                  <c:v>45091</c:v>
                </c:pt>
                <c:pt idx="387">
                  <c:v>45090</c:v>
                </c:pt>
                <c:pt idx="388">
                  <c:v>45089</c:v>
                </c:pt>
                <c:pt idx="389">
                  <c:v>45086</c:v>
                </c:pt>
                <c:pt idx="390">
                  <c:v>45085</c:v>
                </c:pt>
                <c:pt idx="391">
                  <c:v>45084</c:v>
                </c:pt>
                <c:pt idx="392">
                  <c:v>45083</c:v>
                </c:pt>
                <c:pt idx="393">
                  <c:v>45082</c:v>
                </c:pt>
                <c:pt idx="394">
                  <c:v>45079</c:v>
                </c:pt>
                <c:pt idx="395">
                  <c:v>45078</c:v>
                </c:pt>
                <c:pt idx="396">
                  <c:v>45077</c:v>
                </c:pt>
                <c:pt idx="397">
                  <c:v>45076</c:v>
                </c:pt>
                <c:pt idx="398">
                  <c:v>45075</c:v>
                </c:pt>
                <c:pt idx="399">
                  <c:v>45072</c:v>
                </c:pt>
                <c:pt idx="400">
                  <c:v>45071</c:v>
                </c:pt>
                <c:pt idx="401">
                  <c:v>45070</c:v>
                </c:pt>
                <c:pt idx="402">
                  <c:v>45069</c:v>
                </c:pt>
                <c:pt idx="403">
                  <c:v>45068</c:v>
                </c:pt>
                <c:pt idx="404">
                  <c:v>45065</c:v>
                </c:pt>
                <c:pt idx="405">
                  <c:v>45064</c:v>
                </c:pt>
                <c:pt idx="406">
                  <c:v>45063</c:v>
                </c:pt>
                <c:pt idx="407">
                  <c:v>45062</c:v>
                </c:pt>
                <c:pt idx="408">
                  <c:v>45061</c:v>
                </c:pt>
                <c:pt idx="409">
                  <c:v>45058</c:v>
                </c:pt>
                <c:pt idx="410">
                  <c:v>45057</c:v>
                </c:pt>
                <c:pt idx="411">
                  <c:v>45056</c:v>
                </c:pt>
                <c:pt idx="412">
                  <c:v>45055</c:v>
                </c:pt>
                <c:pt idx="413">
                  <c:v>45054</c:v>
                </c:pt>
                <c:pt idx="414">
                  <c:v>45051</c:v>
                </c:pt>
                <c:pt idx="415">
                  <c:v>45050</c:v>
                </c:pt>
                <c:pt idx="416">
                  <c:v>45049</c:v>
                </c:pt>
                <c:pt idx="417">
                  <c:v>45048</c:v>
                </c:pt>
                <c:pt idx="418">
                  <c:v>45044</c:v>
                </c:pt>
                <c:pt idx="419">
                  <c:v>45043</c:v>
                </c:pt>
                <c:pt idx="420">
                  <c:v>45042</c:v>
                </c:pt>
                <c:pt idx="421">
                  <c:v>45041</c:v>
                </c:pt>
                <c:pt idx="422">
                  <c:v>45040</c:v>
                </c:pt>
                <c:pt idx="423">
                  <c:v>45037</c:v>
                </c:pt>
                <c:pt idx="424">
                  <c:v>45036</c:v>
                </c:pt>
                <c:pt idx="425">
                  <c:v>45035</c:v>
                </c:pt>
                <c:pt idx="426">
                  <c:v>45034</c:v>
                </c:pt>
                <c:pt idx="427">
                  <c:v>45033</c:v>
                </c:pt>
                <c:pt idx="428">
                  <c:v>45030</c:v>
                </c:pt>
                <c:pt idx="429">
                  <c:v>45029</c:v>
                </c:pt>
                <c:pt idx="430">
                  <c:v>45028</c:v>
                </c:pt>
                <c:pt idx="431">
                  <c:v>45027</c:v>
                </c:pt>
                <c:pt idx="432">
                  <c:v>45026</c:v>
                </c:pt>
                <c:pt idx="433">
                  <c:v>45023</c:v>
                </c:pt>
                <c:pt idx="434">
                  <c:v>45022</c:v>
                </c:pt>
                <c:pt idx="435">
                  <c:v>45016</c:v>
                </c:pt>
                <c:pt idx="436">
                  <c:v>45015</c:v>
                </c:pt>
                <c:pt idx="437">
                  <c:v>45014</c:v>
                </c:pt>
                <c:pt idx="438">
                  <c:v>45013</c:v>
                </c:pt>
                <c:pt idx="439">
                  <c:v>45012</c:v>
                </c:pt>
                <c:pt idx="440">
                  <c:v>45009</c:v>
                </c:pt>
                <c:pt idx="441">
                  <c:v>45008</c:v>
                </c:pt>
                <c:pt idx="442">
                  <c:v>45007</c:v>
                </c:pt>
                <c:pt idx="443">
                  <c:v>45006</c:v>
                </c:pt>
                <c:pt idx="444">
                  <c:v>45005</c:v>
                </c:pt>
                <c:pt idx="445">
                  <c:v>45002</c:v>
                </c:pt>
                <c:pt idx="446">
                  <c:v>45001</c:v>
                </c:pt>
                <c:pt idx="447">
                  <c:v>45000</c:v>
                </c:pt>
                <c:pt idx="448">
                  <c:v>44999</c:v>
                </c:pt>
                <c:pt idx="449">
                  <c:v>44998</c:v>
                </c:pt>
                <c:pt idx="450">
                  <c:v>44995</c:v>
                </c:pt>
                <c:pt idx="451">
                  <c:v>44994</c:v>
                </c:pt>
                <c:pt idx="452">
                  <c:v>44993</c:v>
                </c:pt>
                <c:pt idx="453">
                  <c:v>44992</c:v>
                </c:pt>
                <c:pt idx="454">
                  <c:v>44991</c:v>
                </c:pt>
                <c:pt idx="455">
                  <c:v>44988</c:v>
                </c:pt>
                <c:pt idx="456">
                  <c:v>44987</c:v>
                </c:pt>
                <c:pt idx="457">
                  <c:v>44986</c:v>
                </c:pt>
                <c:pt idx="458">
                  <c:v>44981</c:v>
                </c:pt>
                <c:pt idx="459">
                  <c:v>44980</c:v>
                </c:pt>
                <c:pt idx="460">
                  <c:v>44979</c:v>
                </c:pt>
                <c:pt idx="461">
                  <c:v>44978</c:v>
                </c:pt>
                <c:pt idx="462">
                  <c:v>44977</c:v>
                </c:pt>
                <c:pt idx="463">
                  <c:v>44974</c:v>
                </c:pt>
                <c:pt idx="464">
                  <c:v>44973</c:v>
                </c:pt>
                <c:pt idx="465">
                  <c:v>44972</c:v>
                </c:pt>
                <c:pt idx="466">
                  <c:v>44971</c:v>
                </c:pt>
                <c:pt idx="467">
                  <c:v>44970</c:v>
                </c:pt>
                <c:pt idx="468">
                  <c:v>44967</c:v>
                </c:pt>
                <c:pt idx="469">
                  <c:v>44966</c:v>
                </c:pt>
                <c:pt idx="470">
                  <c:v>44965</c:v>
                </c:pt>
                <c:pt idx="471">
                  <c:v>44964</c:v>
                </c:pt>
                <c:pt idx="472">
                  <c:v>44963</c:v>
                </c:pt>
                <c:pt idx="473">
                  <c:v>44960</c:v>
                </c:pt>
                <c:pt idx="474">
                  <c:v>44959</c:v>
                </c:pt>
                <c:pt idx="475">
                  <c:v>44958</c:v>
                </c:pt>
                <c:pt idx="476">
                  <c:v>44957</c:v>
                </c:pt>
                <c:pt idx="477">
                  <c:v>44956</c:v>
                </c:pt>
                <c:pt idx="478">
                  <c:v>44943</c:v>
                </c:pt>
                <c:pt idx="479">
                  <c:v>44942</c:v>
                </c:pt>
                <c:pt idx="480">
                  <c:v>44939</c:v>
                </c:pt>
                <c:pt idx="481">
                  <c:v>44938</c:v>
                </c:pt>
                <c:pt idx="482">
                  <c:v>44937</c:v>
                </c:pt>
                <c:pt idx="483">
                  <c:v>44936</c:v>
                </c:pt>
                <c:pt idx="484">
                  <c:v>44935</c:v>
                </c:pt>
                <c:pt idx="485">
                  <c:v>44932</c:v>
                </c:pt>
                <c:pt idx="486">
                  <c:v>44931</c:v>
                </c:pt>
                <c:pt idx="487">
                  <c:v>44930</c:v>
                </c:pt>
                <c:pt idx="488">
                  <c:v>44929</c:v>
                </c:pt>
                <c:pt idx="489">
                  <c:v>44925</c:v>
                </c:pt>
                <c:pt idx="490">
                  <c:v>44924</c:v>
                </c:pt>
                <c:pt idx="491">
                  <c:v>44923</c:v>
                </c:pt>
                <c:pt idx="492">
                  <c:v>44922</c:v>
                </c:pt>
                <c:pt idx="493">
                  <c:v>44921</c:v>
                </c:pt>
                <c:pt idx="494">
                  <c:v>44918</c:v>
                </c:pt>
                <c:pt idx="495">
                  <c:v>44917</c:v>
                </c:pt>
                <c:pt idx="496">
                  <c:v>44916</c:v>
                </c:pt>
                <c:pt idx="497">
                  <c:v>44915</c:v>
                </c:pt>
                <c:pt idx="498">
                  <c:v>44914</c:v>
                </c:pt>
                <c:pt idx="499">
                  <c:v>44911</c:v>
                </c:pt>
                <c:pt idx="500">
                  <c:v>44910</c:v>
                </c:pt>
                <c:pt idx="501">
                  <c:v>44909</c:v>
                </c:pt>
                <c:pt idx="502">
                  <c:v>44908</c:v>
                </c:pt>
                <c:pt idx="503">
                  <c:v>44907</c:v>
                </c:pt>
                <c:pt idx="504">
                  <c:v>44904</c:v>
                </c:pt>
                <c:pt idx="505">
                  <c:v>44903</c:v>
                </c:pt>
                <c:pt idx="506">
                  <c:v>44902</c:v>
                </c:pt>
                <c:pt idx="507">
                  <c:v>44901</c:v>
                </c:pt>
                <c:pt idx="508">
                  <c:v>44900</c:v>
                </c:pt>
                <c:pt idx="509">
                  <c:v>44897</c:v>
                </c:pt>
                <c:pt idx="510">
                  <c:v>44896</c:v>
                </c:pt>
                <c:pt idx="511">
                  <c:v>44895</c:v>
                </c:pt>
                <c:pt idx="512">
                  <c:v>44894</c:v>
                </c:pt>
                <c:pt idx="513">
                  <c:v>44893</c:v>
                </c:pt>
                <c:pt idx="514">
                  <c:v>44890</c:v>
                </c:pt>
                <c:pt idx="515">
                  <c:v>44889</c:v>
                </c:pt>
                <c:pt idx="516">
                  <c:v>44888</c:v>
                </c:pt>
                <c:pt idx="517">
                  <c:v>44887</c:v>
                </c:pt>
                <c:pt idx="518">
                  <c:v>44886</c:v>
                </c:pt>
                <c:pt idx="519">
                  <c:v>44883</c:v>
                </c:pt>
                <c:pt idx="520">
                  <c:v>44882</c:v>
                </c:pt>
                <c:pt idx="521">
                  <c:v>44881</c:v>
                </c:pt>
                <c:pt idx="522">
                  <c:v>44880</c:v>
                </c:pt>
                <c:pt idx="523">
                  <c:v>44879</c:v>
                </c:pt>
                <c:pt idx="524">
                  <c:v>44876</c:v>
                </c:pt>
                <c:pt idx="525">
                  <c:v>44875</c:v>
                </c:pt>
                <c:pt idx="526">
                  <c:v>44874</c:v>
                </c:pt>
                <c:pt idx="527">
                  <c:v>44873</c:v>
                </c:pt>
                <c:pt idx="528">
                  <c:v>44872</c:v>
                </c:pt>
                <c:pt idx="529">
                  <c:v>44869</c:v>
                </c:pt>
                <c:pt idx="530">
                  <c:v>44868</c:v>
                </c:pt>
                <c:pt idx="531">
                  <c:v>44867</c:v>
                </c:pt>
                <c:pt idx="532">
                  <c:v>44866</c:v>
                </c:pt>
                <c:pt idx="533">
                  <c:v>44865</c:v>
                </c:pt>
                <c:pt idx="534">
                  <c:v>44862</c:v>
                </c:pt>
                <c:pt idx="535">
                  <c:v>44861</c:v>
                </c:pt>
                <c:pt idx="536">
                  <c:v>44860</c:v>
                </c:pt>
                <c:pt idx="537">
                  <c:v>44859</c:v>
                </c:pt>
                <c:pt idx="538">
                  <c:v>44858</c:v>
                </c:pt>
                <c:pt idx="539">
                  <c:v>44855</c:v>
                </c:pt>
                <c:pt idx="540">
                  <c:v>44854</c:v>
                </c:pt>
                <c:pt idx="541">
                  <c:v>44853</c:v>
                </c:pt>
                <c:pt idx="542">
                  <c:v>44852</c:v>
                </c:pt>
                <c:pt idx="543">
                  <c:v>44851</c:v>
                </c:pt>
                <c:pt idx="544">
                  <c:v>44848</c:v>
                </c:pt>
                <c:pt idx="545">
                  <c:v>44847</c:v>
                </c:pt>
                <c:pt idx="546">
                  <c:v>44846</c:v>
                </c:pt>
                <c:pt idx="547">
                  <c:v>44845</c:v>
                </c:pt>
                <c:pt idx="548">
                  <c:v>44841</c:v>
                </c:pt>
                <c:pt idx="549">
                  <c:v>44840</c:v>
                </c:pt>
                <c:pt idx="550">
                  <c:v>44839</c:v>
                </c:pt>
                <c:pt idx="551">
                  <c:v>44838</c:v>
                </c:pt>
                <c:pt idx="552">
                  <c:v>44837</c:v>
                </c:pt>
                <c:pt idx="553">
                  <c:v>44834</c:v>
                </c:pt>
                <c:pt idx="554">
                  <c:v>44833</c:v>
                </c:pt>
                <c:pt idx="555">
                  <c:v>44832</c:v>
                </c:pt>
                <c:pt idx="556">
                  <c:v>44831</c:v>
                </c:pt>
                <c:pt idx="557">
                  <c:v>44830</c:v>
                </c:pt>
                <c:pt idx="558">
                  <c:v>44827</c:v>
                </c:pt>
                <c:pt idx="559">
                  <c:v>44826</c:v>
                </c:pt>
                <c:pt idx="560">
                  <c:v>44825</c:v>
                </c:pt>
                <c:pt idx="561">
                  <c:v>44824</c:v>
                </c:pt>
                <c:pt idx="562">
                  <c:v>44823</c:v>
                </c:pt>
                <c:pt idx="563">
                  <c:v>44820</c:v>
                </c:pt>
                <c:pt idx="564">
                  <c:v>44819</c:v>
                </c:pt>
                <c:pt idx="565">
                  <c:v>44818</c:v>
                </c:pt>
                <c:pt idx="566">
                  <c:v>44817</c:v>
                </c:pt>
                <c:pt idx="567">
                  <c:v>44816</c:v>
                </c:pt>
                <c:pt idx="568">
                  <c:v>44812</c:v>
                </c:pt>
                <c:pt idx="569">
                  <c:v>44811</c:v>
                </c:pt>
                <c:pt idx="570">
                  <c:v>44810</c:v>
                </c:pt>
                <c:pt idx="571">
                  <c:v>44809</c:v>
                </c:pt>
                <c:pt idx="572">
                  <c:v>44806</c:v>
                </c:pt>
                <c:pt idx="573">
                  <c:v>44805</c:v>
                </c:pt>
                <c:pt idx="574">
                  <c:v>44804</c:v>
                </c:pt>
                <c:pt idx="575">
                  <c:v>44803</c:v>
                </c:pt>
                <c:pt idx="576">
                  <c:v>44802</c:v>
                </c:pt>
                <c:pt idx="577">
                  <c:v>44799</c:v>
                </c:pt>
                <c:pt idx="578">
                  <c:v>44798</c:v>
                </c:pt>
                <c:pt idx="579">
                  <c:v>44797</c:v>
                </c:pt>
                <c:pt idx="580">
                  <c:v>44796</c:v>
                </c:pt>
                <c:pt idx="581">
                  <c:v>44795</c:v>
                </c:pt>
                <c:pt idx="582">
                  <c:v>44792</c:v>
                </c:pt>
                <c:pt idx="583">
                  <c:v>44791</c:v>
                </c:pt>
                <c:pt idx="584">
                  <c:v>44790</c:v>
                </c:pt>
                <c:pt idx="585">
                  <c:v>44789</c:v>
                </c:pt>
                <c:pt idx="586">
                  <c:v>44788</c:v>
                </c:pt>
                <c:pt idx="587">
                  <c:v>44785</c:v>
                </c:pt>
                <c:pt idx="588">
                  <c:v>44784</c:v>
                </c:pt>
                <c:pt idx="589">
                  <c:v>44783</c:v>
                </c:pt>
                <c:pt idx="590">
                  <c:v>44782</c:v>
                </c:pt>
                <c:pt idx="591">
                  <c:v>44781</c:v>
                </c:pt>
                <c:pt idx="592">
                  <c:v>44778</c:v>
                </c:pt>
                <c:pt idx="593">
                  <c:v>44777</c:v>
                </c:pt>
                <c:pt idx="594">
                  <c:v>44776</c:v>
                </c:pt>
                <c:pt idx="595">
                  <c:v>44775</c:v>
                </c:pt>
                <c:pt idx="596">
                  <c:v>44774</c:v>
                </c:pt>
                <c:pt idx="597">
                  <c:v>44771</c:v>
                </c:pt>
                <c:pt idx="598">
                  <c:v>44770</c:v>
                </c:pt>
                <c:pt idx="599">
                  <c:v>44769</c:v>
                </c:pt>
                <c:pt idx="600">
                  <c:v>44768</c:v>
                </c:pt>
                <c:pt idx="601">
                  <c:v>44767</c:v>
                </c:pt>
                <c:pt idx="602">
                  <c:v>44764</c:v>
                </c:pt>
                <c:pt idx="603">
                  <c:v>44763</c:v>
                </c:pt>
                <c:pt idx="604">
                  <c:v>44762</c:v>
                </c:pt>
                <c:pt idx="605">
                  <c:v>44761</c:v>
                </c:pt>
                <c:pt idx="606">
                  <c:v>44760</c:v>
                </c:pt>
                <c:pt idx="607">
                  <c:v>44757</c:v>
                </c:pt>
                <c:pt idx="608">
                  <c:v>44756</c:v>
                </c:pt>
                <c:pt idx="609">
                  <c:v>44755</c:v>
                </c:pt>
                <c:pt idx="610">
                  <c:v>44754</c:v>
                </c:pt>
                <c:pt idx="611">
                  <c:v>44753</c:v>
                </c:pt>
                <c:pt idx="612">
                  <c:v>44750</c:v>
                </c:pt>
                <c:pt idx="613">
                  <c:v>44749</c:v>
                </c:pt>
                <c:pt idx="614">
                  <c:v>44748</c:v>
                </c:pt>
                <c:pt idx="615">
                  <c:v>44747</c:v>
                </c:pt>
                <c:pt idx="616">
                  <c:v>44746</c:v>
                </c:pt>
                <c:pt idx="617">
                  <c:v>44743</c:v>
                </c:pt>
                <c:pt idx="618">
                  <c:v>44742</c:v>
                </c:pt>
                <c:pt idx="619">
                  <c:v>44741</c:v>
                </c:pt>
                <c:pt idx="620">
                  <c:v>44740</c:v>
                </c:pt>
                <c:pt idx="621">
                  <c:v>44739</c:v>
                </c:pt>
                <c:pt idx="622">
                  <c:v>44736</c:v>
                </c:pt>
                <c:pt idx="623">
                  <c:v>44735</c:v>
                </c:pt>
                <c:pt idx="624">
                  <c:v>44734</c:v>
                </c:pt>
                <c:pt idx="625">
                  <c:v>44733</c:v>
                </c:pt>
                <c:pt idx="626">
                  <c:v>44732</c:v>
                </c:pt>
                <c:pt idx="627">
                  <c:v>44729</c:v>
                </c:pt>
                <c:pt idx="628">
                  <c:v>44728</c:v>
                </c:pt>
                <c:pt idx="629">
                  <c:v>44727</c:v>
                </c:pt>
                <c:pt idx="630">
                  <c:v>44726</c:v>
                </c:pt>
                <c:pt idx="631">
                  <c:v>44725</c:v>
                </c:pt>
                <c:pt idx="632">
                  <c:v>44722</c:v>
                </c:pt>
                <c:pt idx="633">
                  <c:v>44721</c:v>
                </c:pt>
                <c:pt idx="634">
                  <c:v>44720</c:v>
                </c:pt>
                <c:pt idx="635">
                  <c:v>44719</c:v>
                </c:pt>
                <c:pt idx="636">
                  <c:v>44718</c:v>
                </c:pt>
                <c:pt idx="637">
                  <c:v>44714</c:v>
                </c:pt>
                <c:pt idx="638">
                  <c:v>44713</c:v>
                </c:pt>
                <c:pt idx="639">
                  <c:v>44712</c:v>
                </c:pt>
                <c:pt idx="640">
                  <c:v>44711</c:v>
                </c:pt>
                <c:pt idx="641">
                  <c:v>44708</c:v>
                </c:pt>
                <c:pt idx="642">
                  <c:v>44707</c:v>
                </c:pt>
                <c:pt idx="643">
                  <c:v>44706</c:v>
                </c:pt>
                <c:pt idx="644">
                  <c:v>44705</c:v>
                </c:pt>
                <c:pt idx="645">
                  <c:v>44704</c:v>
                </c:pt>
                <c:pt idx="646">
                  <c:v>44701</c:v>
                </c:pt>
                <c:pt idx="647">
                  <c:v>44700</c:v>
                </c:pt>
                <c:pt idx="648">
                  <c:v>44699</c:v>
                </c:pt>
                <c:pt idx="649">
                  <c:v>44698</c:v>
                </c:pt>
                <c:pt idx="650">
                  <c:v>44697</c:v>
                </c:pt>
                <c:pt idx="651">
                  <c:v>44694</c:v>
                </c:pt>
                <c:pt idx="652">
                  <c:v>44693</c:v>
                </c:pt>
                <c:pt idx="653">
                  <c:v>44692</c:v>
                </c:pt>
                <c:pt idx="654">
                  <c:v>44691</c:v>
                </c:pt>
                <c:pt idx="655">
                  <c:v>44690</c:v>
                </c:pt>
                <c:pt idx="656">
                  <c:v>44687</c:v>
                </c:pt>
                <c:pt idx="657">
                  <c:v>44686</c:v>
                </c:pt>
                <c:pt idx="658">
                  <c:v>44685</c:v>
                </c:pt>
                <c:pt idx="659">
                  <c:v>44684</c:v>
                </c:pt>
                <c:pt idx="660">
                  <c:v>44680</c:v>
                </c:pt>
                <c:pt idx="661">
                  <c:v>44679</c:v>
                </c:pt>
                <c:pt idx="662">
                  <c:v>44678</c:v>
                </c:pt>
                <c:pt idx="663">
                  <c:v>44677</c:v>
                </c:pt>
                <c:pt idx="664">
                  <c:v>44676</c:v>
                </c:pt>
                <c:pt idx="665">
                  <c:v>44673</c:v>
                </c:pt>
                <c:pt idx="666">
                  <c:v>44672</c:v>
                </c:pt>
                <c:pt idx="667">
                  <c:v>44671</c:v>
                </c:pt>
                <c:pt idx="668">
                  <c:v>44670</c:v>
                </c:pt>
                <c:pt idx="669">
                  <c:v>44669</c:v>
                </c:pt>
                <c:pt idx="670">
                  <c:v>44666</c:v>
                </c:pt>
                <c:pt idx="671">
                  <c:v>44665</c:v>
                </c:pt>
                <c:pt idx="672">
                  <c:v>44664</c:v>
                </c:pt>
                <c:pt idx="673">
                  <c:v>44663</c:v>
                </c:pt>
                <c:pt idx="674">
                  <c:v>44662</c:v>
                </c:pt>
                <c:pt idx="675">
                  <c:v>44659</c:v>
                </c:pt>
                <c:pt idx="676">
                  <c:v>44658</c:v>
                </c:pt>
                <c:pt idx="677">
                  <c:v>44657</c:v>
                </c:pt>
                <c:pt idx="678">
                  <c:v>44652</c:v>
                </c:pt>
                <c:pt idx="679">
                  <c:v>44651</c:v>
                </c:pt>
                <c:pt idx="680">
                  <c:v>44650</c:v>
                </c:pt>
                <c:pt idx="681">
                  <c:v>44649</c:v>
                </c:pt>
                <c:pt idx="682">
                  <c:v>44648</c:v>
                </c:pt>
                <c:pt idx="683">
                  <c:v>44645</c:v>
                </c:pt>
                <c:pt idx="684">
                  <c:v>44644</c:v>
                </c:pt>
                <c:pt idx="685">
                  <c:v>44643</c:v>
                </c:pt>
                <c:pt idx="686">
                  <c:v>44642</c:v>
                </c:pt>
                <c:pt idx="687">
                  <c:v>44641</c:v>
                </c:pt>
                <c:pt idx="688">
                  <c:v>44638</c:v>
                </c:pt>
                <c:pt idx="689">
                  <c:v>44637</c:v>
                </c:pt>
                <c:pt idx="690">
                  <c:v>44636</c:v>
                </c:pt>
                <c:pt idx="691">
                  <c:v>44635</c:v>
                </c:pt>
                <c:pt idx="692">
                  <c:v>44634</c:v>
                </c:pt>
                <c:pt idx="693">
                  <c:v>44631</c:v>
                </c:pt>
                <c:pt idx="694">
                  <c:v>44630</c:v>
                </c:pt>
                <c:pt idx="695">
                  <c:v>44629</c:v>
                </c:pt>
                <c:pt idx="696">
                  <c:v>44628</c:v>
                </c:pt>
                <c:pt idx="697">
                  <c:v>44627</c:v>
                </c:pt>
                <c:pt idx="698">
                  <c:v>44624</c:v>
                </c:pt>
                <c:pt idx="699">
                  <c:v>44623</c:v>
                </c:pt>
                <c:pt idx="700">
                  <c:v>44622</c:v>
                </c:pt>
                <c:pt idx="701">
                  <c:v>44621</c:v>
                </c:pt>
                <c:pt idx="702">
                  <c:v>44617</c:v>
                </c:pt>
                <c:pt idx="703">
                  <c:v>44616</c:v>
                </c:pt>
                <c:pt idx="704">
                  <c:v>44615</c:v>
                </c:pt>
                <c:pt idx="705">
                  <c:v>44614</c:v>
                </c:pt>
                <c:pt idx="706">
                  <c:v>44613</c:v>
                </c:pt>
                <c:pt idx="707">
                  <c:v>44610</c:v>
                </c:pt>
                <c:pt idx="708">
                  <c:v>44609</c:v>
                </c:pt>
                <c:pt idx="709">
                  <c:v>44608</c:v>
                </c:pt>
                <c:pt idx="710">
                  <c:v>44607</c:v>
                </c:pt>
                <c:pt idx="711">
                  <c:v>44606</c:v>
                </c:pt>
                <c:pt idx="712">
                  <c:v>44603</c:v>
                </c:pt>
                <c:pt idx="713">
                  <c:v>44602</c:v>
                </c:pt>
                <c:pt idx="714">
                  <c:v>44601</c:v>
                </c:pt>
                <c:pt idx="715">
                  <c:v>44600</c:v>
                </c:pt>
                <c:pt idx="716">
                  <c:v>44599</c:v>
                </c:pt>
                <c:pt idx="717">
                  <c:v>44587</c:v>
                </c:pt>
                <c:pt idx="718">
                  <c:v>44586</c:v>
                </c:pt>
                <c:pt idx="719">
                  <c:v>44585</c:v>
                </c:pt>
                <c:pt idx="720">
                  <c:v>44582</c:v>
                </c:pt>
                <c:pt idx="721">
                  <c:v>44581</c:v>
                </c:pt>
                <c:pt idx="722">
                  <c:v>44580</c:v>
                </c:pt>
                <c:pt idx="723">
                  <c:v>44579</c:v>
                </c:pt>
                <c:pt idx="724">
                  <c:v>44578</c:v>
                </c:pt>
                <c:pt idx="725">
                  <c:v>44575</c:v>
                </c:pt>
                <c:pt idx="726">
                  <c:v>44574</c:v>
                </c:pt>
                <c:pt idx="727">
                  <c:v>44573</c:v>
                </c:pt>
                <c:pt idx="728">
                  <c:v>44572</c:v>
                </c:pt>
                <c:pt idx="729">
                  <c:v>44571</c:v>
                </c:pt>
                <c:pt idx="730">
                  <c:v>44568</c:v>
                </c:pt>
                <c:pt idx="731">
                  <c:v>44567</c:v>
                </c:pt>
                <c:pt idx="732">
                  <c:v>44566</c:v>
                </c:pt>
                <c:pt idx="733">
                  <c:v>44565</c:v>
                </c:pt>
                <c:pt idx="734">
                  <c:v>44564</c:v>
                </c:pt>
                <c:pt idx="735">
                  <c:v>44560</c:v>
                </c:pt>
                <c:pt idx="736">
                  <c:v>44559</c:v>
                </c:pt>
                <c:pt idx="737">
                  <c:v>44558</c:v>
                </c:pt>
                <c:pt idx="738">
                  <c:v>44557</c:v>
                </c:pt>
                <c:pt idx="739">
                  <c:v>44554</c:v>
                </c:pt>
                <c:pt idx="740">
                  <c:v>44553</c:v>
                </c:pt>
                <c:pt idx="741">
                  <c:v>44552</c:v>
                </c:pt>
                <c:pt idx="742">
                  <c:v>44551</c:v>
                </c:pt>
                <c:pt idx="743">
                  <c:v>44550</c:v>
                </c:pt>
                <c:pt idx="744">
                  <c:v>44547</c:v>
                </c:pt>
                <c:pt idx="745">
                  <c:v>44546</c:v>
                </c:pt>
                <c:pt idx="746">
                  <c:v>44545</c:v>
                </c:pt>
                <c:pt idx="747">
                  <c:v>44544</c:v>
                </c:pt>
                <c:pt idx="748">
                  <c:v>44543</c:v>
                </c:pt>
                <c:pt idx="749">
                  <c:v>44540</c:v>
                </c:pt>
                <c:pt idx="750">
                  <c:v>44539</c:v>
                </c:pt>
                <c:pt idx="751">
                  <c:v>44538</c:v>
                </c:pt>
                <c:pt idx="752">
                  <c:v>44537</c:v>
                </c:pt>
                <c:pt idx="753">
                  <c:v>44536</c:v>
                </c:pt>
                <c:pt idx="754">
                  <c:v>44533</c:v>
                </c:pt>
                <c:pt idx="755">
                  <c:v>44532</c:v>
                </c:pt>
                <c:pt idx="756">
                  <c:v>44531</c:v>
                </c:pt>
                <c:pt idx="757">
                  <c:v>44530</c:v>
                </c:pt>
                <c:pt idx="758">
                  <c:v>44529</c:v>
                </c:pt>
                <c:pt idx="759">
                  <c:v>44526</c:v>
                </c:pt>
                <c:pt idx="760">
                  <c:v>44525</c:v>
                </c:pt>
                <c:pt idx="761">
                  <c:v>44524</c:v>
                </c:pt>
                <c:pt idx="762">
                  <c:v>44523</c:v>
                </c:pt>
                <c:pt idx="763">
                  <c:v>44522</c:v>
                </c:pt>
                <c:pt idx="764">
                  <c:v>44519</c:v>
                </c:pt>
                <c:pt idx="765">
                  <c:v>44518</c:v>
                </c:pt>
                <c:pt idx="766">
                  <c:v>44517</c:v>
                </c:pt>
                <c:pt idx="767">
                  <c:v>44516</c:v>
                </c:pt>
                <c:pt idx="768">
                  <c:v>44515</c:v>
                </c:pt>
                <c:pt idx="769">
                  <c:v>44512</c:v>
                </c:pt>
                <c:pt idx="770">
                  <c:v>44511</c:v>
                </c:pt>
                <c:pt idx="771">
                  <c:v>44510</c:v>
                </c:pt>
                <c:pt idx="772">
                  <c:v>44509</c:v>
                </c:pt>
                <c:pt idx="773">
                  <c:v>44508</c:v>
                </c:pt>
                <c:pt idx="774">
                  <c:v>44505</c:v>
                </c:pt>
                <c:pt idx="775">
                  <c:v>44504</c:v>
                </c:pt>
                <c:pt idx="776">
                  <c:v>44503</c:v>
                </c:pt>
                <c:pt idx="777">
                  <c:v>44502</c:v>
                </c:pt>
                <c:pt idx="778">
                  <c:v>44501</c:v>
                </c:pt>
                <c:pt idx="779">
                  <c:v>44498</c:v>
                </c:pt>
                <c:pt idx="780">
                  <c:v>44497</c:v>
                </c:pt>
                <c:pt idx="781">
                  <c:v>44496</c:v>
                </c:pt>
                <c:pt idx="782">
                  <c:v>44495</c:v>
                </c:pt>
                <c:pt idx="783">
                  <c:v>44494</c:v>
                </c:pt>
                <c:pt idx="784">
                  <c:v>44491</c:v>
                </c:pt>
                <c:pt idx="785">
                  <c:v>44490</c:v>
                </c:pt>
                <c:pt idx="786">
                  <c:v>44489</c:v>
                </c:pt>
                <c:pt idx="787">
                  <c:v>44488</c:v>
                </c:pt>
                <c:pt idx="788">
                  <c:v>44487</c:v>
                </c:pt>
                <c:pt idx="789">
                  <c:v>44484</c:v>
                </c:pt>
                <c:pt idx="790">
                  <c:v>44483</c:v>
                </c:pt>
                <c:pt idx="791">
                  <c:v>44482</c:v>
                </c:pt>
                <c:pt idx="792">
                  <c:v>44481</c:v>
                </c:pt>
                <c:pt idx="793">
                  <c:v>44477</c:v>
                </c:pt>
                <c:pt idx="794">
                  <c:v>44476</c:v>
                </c:pt>
                <c:pt idx="795">
                  <c:v>44475</c:v>
                </c:pt>
                <c:pt idx="796">
                  <c:v>44474</c:v>
                </c:pt>
                <c:pt idx="797">
                  <c:v>44473</c:v>
                </c:pt>
                <c:pt idx="798">
                  <c:v>44470</c:v>
                </c:pt>
                <c:pt idx="799">
                  <c:v>44469</c:v>
                </c:pt>
                <c:pt idx="800">
                  <c:v>44468</c:v>
                </c:pt>
                <c:pt idx="801">
                  <c:v>44467</c:v>
                </c:pt>
                <c:pt idx="802">
                  <c:v>44466</c:v>
                </c:pt>
                <c:pt idx="803">
                  <c:v>44463</c:v>
                </c:pt>
                <c:pt idx="804">
                  <c:v>44462</c:v>
                </c:pt>
                <c:pt idx="805">
                  <c:v>44461</c:v>
                </c:pt>
                <c:pt idx="806">
                  <c:v>44456</c:v>
                </c:pt>
                <c:pt idx="807">
                  <c:v>44455</c:v>
                </c:pt>
                <c:pt idx="808">
                  <c:v>44454</c:v>
                </c:pt>
                <c:pt idx="809">
                  <c:v>44453</c:v>
                </c:pt>
                <c:pt idx="810">
                  <c:v>44452</c:v>
                </c:pt>
                <c:pt idx="811">
                  <c:v>44449</c:v>
                </c:pt>
                <c:pt idx="812">
                  <c:v>44448</c:v>
                </c:pt>
                <c:pt idx="813">
                  <c:v>44447</c:v>
                </c:pt>
                <c:pt idx="814">
                  <c:v>44446</c:v>
                </c:pt>
                <c:pt idx="815">
                  <c:v>44445</c:v>
                </c:pt>
                <c:pt idx="816">
                  <c:v>44442</c:v>
                </c:pt>
                <c:pt idx="817">
                  <c:v>44441</c:v>
                </c:pt>
                <c:pt idx="818">
                  <c:v>44440</c:v>
                </c:pt>
                <c:pt idx="819">
                  <c:v>44439</c:v>
                </c:pt>
                <c:pt idx="820">
                  <c:v>44438</c:v>
                </c:pt>
                <c:pt idx="821">
                  <c:v>44435</c:v>
                </c:pt>
                <c:pt idx="822">
                  <c:v>44434</c:v>
                </c:pt>
                <c:pt idx="823">
                  <c:v>44433</c:v>
                </c:pt>
                <c:pt idx="824">
                  <c:v>44432</c:v>
                </c:pt>
                <c:pt idx="825">
                  <c:v>44431</c:v>
                </c:pt>
                <c:pt idx="826">
                  <c:v>44428</c:v>
                </c:pt>
                <c:pt idx="827">
                  <c:v>44427</c:v>
                </c:pt>
                <c:pt idx="828">
                  <c:v>44426</c:v>
                </c:pt>
                <c:pt idx="829">
                  <c:v>44425</c:v>
                </c:pt>
                <c:pt idx="830">
                  <c:v>44424</c:v>
                </c:pt>
                <c:pt idx="831">
                  <c:v>44421</c:v>
                </c:pt>
                <c:pt idx="832">
                  <c:v>44420</c:v>
                </c:pt>
                <c:pt idx="833">
                  <c:v>44419</c:v>
                </c:pt>
                <c:pt idx="834">
                  <c:v>44418</c:v>
                </c:pt>
                <c:pt idx="835">
                  <c:v>44417</c:v>
                </c:pt>
                <c:pt idx="836">
                  <c:v>44414</c:v>
                </c:pt>
                <c:pt idx="837">
                  <c:v>44413</c:v>
                </c:pt>
                <c:pt idx="838">
                  <c:v>44412</c:v>
                </c:pt>
                <c:pt idx="839">
                  <c:v>44411</c:v>
                </c:pt>
                <c:pt idx="840">
                  <c:v>44410</c:v>
                </c:pt>
                <c:pt idx="841">
                  <c:v>44407</c:v>
                </c:pt>
                <c:pt idx="842">
                  <c:v>44406</c:v>
                </c:pt>
                <c:pt idx="843">
                  <c:v>44405</c:v>
                </c:pt>
                <c:pt idx="844">
                  <c:v>44404</c:v>
                </c:pt>
                <c:pt idx="845">
                  <c:v>44403</c:v>
                </c:pt>
                <c:pt idx="846">
                  <c:v>44400</c:v>
                </c:pt>
                <c:pt idx="847">
                  <c:v>44399</c:v>
                </c:pt>
                <c:pt idx="848">
                  <c:v>44398</c:v>
                </c:pt>
                <c:pt idx="849">
                  <c:v>44397</c:v>
                </c:pt>
                <c:pt idx="850">
                  <c:v>44396</c:v>
                </c:pt>
                <c:pt idx="851">
                  <c:v>44393</c:v>
                </c:pt>
                <c:pt idx="852">
                  <c:v>44392</c:v>
                </c:pt>
                <c:pt idx="853">
                  <c:v>44391</c:v>
                </c:pt>
                <c:pt idx="854">
                  <c:v>44390</c:v>
                </c:pt>
                <c:pt idx="855">
                  <c:v>44389</c:v>
                </c:pt>
                <c:pt idx="856">
                  <c:v>44386</c:v>
                </c:pt>
                <c:pt idx="857">
                  <c:v>44385</c:v>
                </c:pt>
                <c:pt idx="858">
                  <c:v>44384</c:v>
                </c:pt>
                <c:pt idx="859">
                  <c:v>44383</c:v>
                </c:pt>
                <c:pt idx="860">
                  <c:v>44382</c:v>
                </c:pt>
                <c:pt idx="861">
                  <c:v>44379</c:v>
                </c:pt>
                <c:pt idx="862">
                  <c:v>44378</c:v>
                </c:pt>
                <c:pt idx="863">
                  <c:v>44377</c:v>
                </c:pt>
                <c:pt idx="864">
                  <c:v>44376</c:v>
                </c:pt>
                <c:pt idx="865">
                  <c:v>44375</c:v>
                </c:pt>
                <c:pt idx="866">
                  <c:v>44372</c:v>
                </c:pt>
                <c:pt idx="867">
                  <c:v>44371</c:v>
                </c:pt>
                <c:pt idx="868">
                  <c:v>44370</c:v>
                </c:pt>
                <c:pt idx="869">
                  <c:v>44369</c:v>
                </c:pt>
                <c:pt idx="870">
                  <c:v>44368</c:v>
                </c:pt>
                <c:pt idx="871">
                  <c:v>44365</c:v>
                </c:pt>
                <c:pt idx="872">
                  <c:v>44364</c:v>
                </c:pt>
                <c:pt idx="873">
                  <c:v>44363</c:v>
                </c:pt>
                <c:pt idx="874">
                  <c:v>44362</c:v>
                </c:pt>
                <c:pt idx="875">
                  <c:v>44358</c:v>
                </c:pt>
                <c:pt idx="876">
                  <c:v>44357</c:v>
                </c:pt>
                <c:pt idx="877">
                  <c:v>44356</c:v>
                </c:pt>
                <c:pt idx="878">
                  <c:v>44355</c:v>
                </c:pt>
                <c:pt idx="879">
                  <c:v>44354</c:v>
                </c:pt>
                <c:pt idx="880">
                  <c:v>44351</c:v>
                </c:pt>
                <c:pt idx="881">
                  <c:v>44350</c:v>
                </c:pt>
                <c:pt idx="882">
                  <c:v>44349</c:v>
                </c:pt>
                <c:pt idx="883">
                  <c:v>44348</c:v>
                </c:pt>
                <c:pt idx="884">
                  <c:v>44347</c:v>
                </c:pt>
                <c:pt idx="885">
                  <c:v>44344</c:v>
                </c:pt>
                <c:pt idx="886">
                  <c:v>44343</c:v>
                </c:pt>
                <c:pt idx="887">
                  <c:v>44342</c:v>
                </c:pt>
                <c:pt idx="888">
                  <c:v>44341</c:v>
                </c:pt>
                <c:pt idx="889">
                  <c:v>44340</c:v>
                </c:pt>
                <c:pt idx="890">
                  <c:v>44337</c:v>
                </c:pt>
                <c:pt idx="891">
                  <c:v>44336</c:v>
                </c:pt>
                <c:pt idx="892">
                  <c:v>44335</c:v>
                </c:pt>
                <c:pt idx="893">
                  <c:v>44334</c:v>
                </c:pt>
                <c:pt idx="894">
                  <c:v>44333</c:v>
                </c:pt>
                <c:pt idx="895">
                  <c:v>44330</c:v>
                </c:pt>
                <c:pt idx="896">
                  <c:v>44329</c:v>
                </c:pt>
                <c:pt idx="897">
                  <c:v>44328</c:v>
                </c:pt>
                <c:pt idx="898">
                  <c:v>44327</c:v>
                </c:pt>
                <c:pt idx="899">
                  <c:v>44326</c:v>
                </c:pt>
                <c:pt idx="900">
                  <c:v>44323</c:v>
                </c:pt>
                <c:pt idx="901">
                  <c:v>44322</c:v>
                </c:pt>
                <c:pt idx="902">
                  <c:v>44321</c:v>
                </c:pt>
                <c:pt idx="903">
                  <c:v>44320</c:v>
                </c:pt>
                <c:pt idx="904">
                  <c:v>44319</c:v>
                </c:pt>
                <c:pt idx="905">
                  <c:v>44315</c:v>
                </c:pt>
                <c:pt idx="906">
                  <c:v>44314</c:v>
                </c:pt>
                <c:pt idx="907">
                  <c:v>44313</c:v>
                </c:pt>
                <c:pt idx="908">
                  <c:v>44312</c:v>
                </c:pt>
                <c:pt idx="909">
                  <c:v>44309</c:v>
                </c:pt>
                <c:pt idx="910">
                  <c:v>44308</c:v>
                </c:pt>
                <c:pt idx="911">
                  <c:v>44307</c:v>
                </c:pt>
                <c:pt idx="912">
                  <c:v>44306</c:v>
                </c:pt>
                <c:pt idx="913">
                  <c:v>44305</c:v>
                </c:pt>
                <c:pt idx="914">
                  <c:v>44302</c:v>
                </c:pt>
                <c:pt idx="915">
                  <c:v>44301</c:v>
                </c:pt>
                <c:pt idx="916">
                  <c:v>44300</c:v>
                </c:pt>
                <c:pt idx="917">
                  <c:v>44299</c:v>
                </c:pt>
                <c:pt idx="918">
                  <c:v>44298</c:v>
                </c:pt>
                <c:pt idx="919">
                  <c:v>44295</c:v>
                </c:pt>
                <c:pt idx="920">
                  <c:v>44294</c:v>
                </c:pt>
                <c:pt idx="921">
                  <c:v>44293</c:v>
                </c:pt>
                <c:pt idx="922">
                  <c:v>44292</c:v>
                </c:pt>
                <c:pt idx="923">
                  <c:v>44287</c:v>
                </c:pt>
                <c:pt idx="924">
                  <c:v>44286</c:v>
                </c:pt>
                <c:pt idx="925">
                  <c:v>44285</c:v>
                </c:pt>
                <c:pt idx="926">
                  <c:v>44284</c:v>
                </c:pt>
                <c:pt idx="927">
                  <c:v>44281</c:v>
                </c:pt>
                <c:pt idx="928">
                  <c:v>44280</c:v>
                </c:pt>
                <c:pt idx="929">
                  <c:v>44279</c:v>
                </c:pt>
                <c:pt idx="930">
                  <c:v>44278</c:v>
                </c:pt>
                <c:pt idx="931">
                  <c:v>44277</c:v>
                </c:pt>
                <c:pt idx="932">
                  <c:v>44274</c:v>
                </c:pt>
                <c:pt idx="933">
                  <c:v>44273</c:v>
                </c:pt>
                <c:pt idx="934">
                  <c:v>44272</c:v>
                </c:pt>
                <c:pt idx="935">
                  <c:v>44271</c:v>
                </c:pt>
                <c:pt idx="936">
                  <c:v>44270</c:v>
                </c:pt>
                <c:pt idx="937">
                  <c:v>44267</c:v>
                </c:pt>
                <c:pt idx="938">
                  <c:v>44266</c:v>
                </c:pt>
                <c:pt idx="939">
                  <c:v>44265</c:v>
                </c:pt>
                <c:pt idx="940">
                  <c:v>44264</c:v>
                </c:pt>
                <c:pt idx="941">
                  <c:v>44263</c:v>
                </c:pt>
                <c:pt idx="942">
                  <c:v>44260</c:v>
                </c:pt>
                <c:pt idx="943">
                  <c:v>44259</c:v>
                </c:pt>
                <c:pt idx="944">
                  <c:v>44258</c:v>
                </c:pt>
                <c:pt idx="945">
                  <c:v>44257</c:v>
                </c:pt>
                <c:pt idx="946">
                  <c:v>44253</c:v>
                </c:pt>
                <c:pt idx="947">
                  <c:v>44252</c:v>
                </c:pt>
                <c:pt idx="948">
                  <c:v>44251</c:v>
                </c:pt>
                <c:pt idx="949">
                  <c:v>44250</c:v>
                </c:pt>
                <c:pt idx="950">
                  <c:v>44249</c:v>
                </c:pt>
                <c:pt idx="951">
                  <c:v>44246</c:v>
                </c:pt>
                <c:pt idx="952">
                  <c:v>44245</c:v>
                </c:pt>
                <c:pt idx="953">
                  <c:v>44244</c:v>
                </c:pt>
                <c:pt idx="954">
                  <c:v>44232</c:v>
                </c:pt>
                <c:pt idx="955">
                  <c:v>44231</c:v>
                </c:pt>
                <c:pt idx="956">
                  <c:v>44230</c:v>
                </c:pt>
                <c:pt idx="957">
                  <c:v>44229</c:v>
                </c:pt>
                <c:pt idx="958">
                  <c:v>44228</c:v>
                </c:pt>
                <c:pt idx="959">
                  <c:v>44225</c:v>
                </c:pt>
                <c:pt idx="960">
                  <c:v>44224</c:v>
                </c:pt>
                <c:pt idx="961">
                  <c:v>44223</c:v>
                </c:pt>
                <c:pt idx="962">
                  <c:v>44222</c:v>
                </c:pt>
                <c:pt idx="963">
                  <c:v>44221</c:v>
                </c:pt>
                <c:pt idx="964">
                  <c:v>44218</c:v>
                </c:pt>
                <c:pt idx="965">
                  <c:v>44217</c:v>
                </c:pt>
                <c:pt idx="966">
                  <c:v>44216</c:v>
                </c:pt>
                <c:pt idx="967">
                  <c:v>44215</c:v>
                </c:pt>
                <c:pt idx="968">
                  <c:v>44214</c:v>
                </c:pt>
                <c:pt idx="969">
                  <c:v>44211</c:v>
                </c:pt>
                <c:pt idx="970">
                  <c:v>44210</c:v>
                </c:pt>
                <c:pt idx="971">
                  <c:v>44209</c:v>
                </c:pt>
                <c:pt idx="972">
                  <c:v>44208</c:v>
                </c:pt>
                <c:pt idx="973">
                  <c:v>44207</c:v>
                </c:pt>
                <c:pt idx="974">
                  <c:v>44204</c:v>
                </c:pt>
                <c:pt idx="975">
                  <c:v>44203</c:v>
                </c:pt>
                <c:pt idx="976">
                  <c:v>44202</c:v>
                </c:pt>
                <c:pt idx="977">
                  <c:v>44201</c:v>
                </c:pt>
                <c:pt idx="978">
                  <c:v>44200</c:v>
                </c:pt>
                <c:pt idx="979">
                  <c:v>44196</c:v>
                </c:pt>
                <c:pt idx="980">
                  <c:v>44195</c:v>
                </c:pt>
                <c:pt idx="981">
                  <c:v>44194</c:v>
                </c:pt>
                <c:pt idx="982">
                  <c:v>44193</c:v>
                </c:pt>
                <c:pt idx="983">
                  <c:v>44190</c:v>
                </c:pt>
                <c:pt idx="984">
                  <c:v>44189</c:v>
                </c:pt>
                <c:pt idx="985">
                  <c:v>44188</c:v>
                </c:pt>
                <c:pt idx="986">
                  <c:v>44187</c:v>
                </c:pt>
                <c:pt idx="987">
                  <c:v>44186</c:v>
                </c:pt>
                <c:pt idx="988">
                  <c:v>44183</c:v>
                </c:pt>
                <c:pt idx="989">
                  <c:v>44182</c:v>
                </c:pt>
                <c:pt idx="990">
                  <c:v>44181</c:v>
                </c:pt>
                <c:pt idx="991">
                  <c:v>44180</c:v>
                </c:pt>
                <c:pt idx="992">
                  <c:v>44179</c:v>
                </c:pt>
                <c:pt idx="993">
                  <c:v>44176</c:v>
                </c:pt>
                <c:pt idx="994">
                  <c:v>44175</c:v>
                </c:pt>
                <c:pt idx="995">
                  <c:v>44174</c:v>
                </c:pt>
                <c:pt idx="996">
                  <c:v>44173</c:v>
                </c:pt>
                <c:pt idx="997">
                  <c:v>44172</c:v>
                </c:pt>
                <c:pt idx="998">
                  <c:v>44169</c:v>
                </c:pt>
                <c:pt idx="999">
                  <c:v>44168</c:v>
                </c:pt>
                <c:pt idx="1000">
                  <c:v>44167</c:v>
                </c:pt>
                <c:pt idx="1001">
                  <c:v>44166</c:v>
                </c:pt>
                <c:pt idx="1002">
                  <c:v>44165</c:v>
                </c:pt>
                <c:pt idx="1003">
                  <c:v>44162</c:v>
                </c:pt>
                <c:pt idx="1004">
                  <c:v>44161</c:v>
                </c:pt>
                <c:pt idx="1005">
                  <c:v>44160</c:v>
                </c:pt>
                <c:pt idx="1006">
                  <c:v>44159</c:v>
                </c:pt>
                <c:pt idx="1007">
                  <c:v>44158</c:v>
                </c:pt>
                <c:pt idx="1008">
                  <c:v>44155</c:v>
                </c:pt>
                <c:pt idx="1009">
                  <c:v>44154</c:v>
                </c:pt>
                <c:pt idx="1010">
                  <c:v>44153</c:v>
                </c:pt>
                <c:pt idx="1011">
                  <c:v>44152</c:v>
                </c:pt>
                <c:pt idx="1012">
                  <c:v>44151</c:v>
                </c:pt>
                <c:pt idx="1013">
                  <c:v>44148</c:v>
                </c:pt>
                <c:pt idx="1014">
                  <c:v>44147</c:v>
                </c:pt>
                <c:pt idx="1015">
                  <c:v>44146</c:v>
                </c:pt>
                <c:pt idx="1016">
                  <c:v>44145</c:v>
                </c:pt>
                <c:pt idx="1017">
                  <c:v>44144</c:v>
                </c:pt>
                <c:pt idx="1018">
                  <c:v>44141</c:v>
                </c:pt>
                <c:pt idx="1019">
                  <c:v>44140</c:v>
                </c:pt>
                <c:pt idx="1020">
                  <c:v>44139</c:v>
                </c:pt>
                <c:pt idx="1021">
                  <c:v>44138</c:v>
                </c:pt>
                <c:pt idx="1022">
                  <c:v>44137</c:v>
                </c:pt>
                <c:pt idx="1023">
                  <c:v>44134</c:v>
                </c:pt>
                <c:pt idx="1024">
                  <c:v>44133</c:v>
                </c:pt>
                <c:pt idx="1025">
                  <c:v>44132</c:v>
                </c:pt>
                <c:pt idx="1026">
                  <c:v>44131</c:v>
                </c:pt>
                <c:pt idx="1027">
                  <c:v>44130</c:v>
                </c:pt>
                <c:pt idx="1028">
                  <c:v>44127</c:v>
                </c:pt>
                <c:pt idx="1029">
                  <c:v>44126</c:v>
                </c:pt>
                <c:pt idx="1030">
                  <c:v>44125</c:v>
                </c:pt>
                <c:pt idx="1031">
                  <c:v>44124</c:v>
                </c:pt>
                <c:pt idx="1032">
                  <c:v>44123</c:v>
                </c:pt>
                <c:pt idx="1033">
                  <c:v>44120</c:v>
                </c:pt>
                <c:pt idx="1034">
                  <c:v>44119</c:v>
                </c:pt>
                <c:pt idx="1035">
                  <c:v>44118</c:v>
                </c:pt>
                <c:pt idx="1036">
                  <c:v>44117</c:v>
                </c:pt>
                <c:pt idx="1037">
                  <c:v>44116</c:v>
                </c:pt>
                <c:pt idx="1038">
                  <c:v>44112</c:v>
                </c:pt>
                <c:pt idx="1039">
                  <c:v>44111</c:v>
                </c:pt>
                <c:pt idx="1040">
                  <c:v>44110</c:v>
                </c:pt>
                <c:pt idx="1041">
                  <c:v>44109</c:v>
                </c:pt>
                <c:pt idx="1042">
                  <c:v>44104</c:v>
                </c:pt>
                <c:pt idx="1043">
                  <c:v>44103</c:v>
                </c:pt>
                <c:pt idx="1044">
                  <c:v>44102</c:v>
                </c:pt>
                <c:pt idx="1045">
                  <c:v>44099</c:v>
                </c:pt>
                <c:pt idx="1046">
                  <c:v>44098</c:v>
                </c:pt>
                <c:pt idx="1047">
                  <c:v>44097</c:v>
                </c:pt>
                <c:pt idx="1048">
                  <c:v>44096</c:v>
                </c:pt>
                <c:pt idx="1049">
                  <c:v>44095</c:v>
                </c:pt>
                <c:pt idx="1050">
                  <c:v>44092</c:v>
                </c:pt>
                <c:pt idx="1051">
                  <c:v>44091</c:v>
                </c:pt>
                <c:pt idx="1052">
                  <c:v>44090</c:v>
                </c:pt>
                <c:pt idx="1053">
                  <c:v>44089</c:v>
                </c:pt>
                <c:pt idx="1054">
                  <c:v>44088</c:v>
                </c:pt>
                <c:pt idx="1055">
                  <c:v>44085</c:v>
                </c:pt>
                <c:pt idx="1056">
                  <c:v>44084</c:v>
                </c:pt>
                <c:pt idx="1057">
                  <c:v>44083</c:v>
                </c:pt>
                <c:pt idx="1058">
                  <c:v>44082</c:v>
                </c:pt>
                <c:pt idx="1059">
                  <c:v>44081</c:v>
                </c:pt>
                <c:pt idx="1060">
                  <c:v>44078</c:v>
                </c:pt>
                <c:pt idx="1061">
                  <c:v>44077</c:v>
                </c:pt>
                <c:pt idx="1062">
                  <c:v>44076</c:v>
                </c:pt>
                <c:pt idx="1063">
                  <c:v>44075</c:v>
                </c:pt>
                <c:pt idx="1064">
                  <c:v>44074</c:v>
                </c:pt>
                <c:pt idx="1065">
                  <c:v>44071</c:v>
                </c:pt>
                <c:pt idx="1066">
                  <c:v>44070</c:v>
                </c:pt>
                <c:pt idx="1067">
                  <c:v>44069</c:v>
                </c:pt>
                <c:pt idx="1068">
                  <c:v>44068</c:v>
                </c:pt>
                <c:pt idx="1069">
                  <c:v>44067</c:v>
                </c:pt>
                <c:pt idx="1070">
                  <c:v>44064</c:v>
                </c:pt>
                <c:pt idx="1071">
                  <c:v>44063</c:v>
                </c:pt>
                <c:pt idx="1072">
                  <c:v>44062</c:v>
                </c:pt>
                <c:pt idx="1073">
                  <c:v>44061</c:v>
                </c:pt>
                <c:pt idx="1074">
                  <c:v>44060</c:v>
                </c:pt>
                <c:pt idx="1075">
                  <c:v>44057</c:v>
                </c:pt>
                <c:pt idx="1076">
                  <c:v>44056</c:v>
                </c:pt>
                <c:pt idx="1077">
                  <c:v>44055</c:v>
                </c:pt>
                <c:pt idx="1078">
                  <c:v>44054</c:v>
                </c:pt>
                <c:pt idx="1079">
                  <c:v>44053</c:v>
                </c:pt>
                <c:pt idx="1080">
                  <c:v>44050</c:v>
                </c:pt>
                <c:pt idx="1081">
                  <c:v>44049</c:v>
                </c:pt>
                <c:pt idx="1082">
                  <c:v>44048</c:v>
                </c:pt>
                <c:pt idx="1083">
                  <c:v>44047</c:v>
                </c:pt>
                <c:pt idx="1084">
                  <c:v>44046</c:v>
                </c:pt>
                <c:pt idx="1085">
                  <c:v>44043</c:v>
                </c:pt>
                <c:pt idx="1086">
                  <c:v>44042</c:v>
                </c:pt>
                <c:pt idx="1087">
                  <c:v>44041</c:v>
                </c:pt>
                <c:pt idx="1088">
                  <c:v>44040</c:v>
                </c:pt>
                <c:pt idx="1089">
                  <c:v>44039</c:v>
                </c:pt>
                <c:pt idx="1090">
                  <c:v>44036</c:v>
                </c:pt>
                <c:pt idx="1091">
                  <c:v>44035</c:v>
                </c:pt>
                <c:pt idx="1092">
                  <c:v>44034</c:v>
                </c:pt>
                <c:pt idx="1093">
                  <c:v>44033</c:v>
                </c:pt>
                <c:pt idx="1094">
                  <c:v>44032</c:v>
                </c:pt>
                <c:pt idx="1095">
                  <c:v>44029</c:v>
                </c:pt>
                <c:pt idx="1096">
                  <c:v>44028</c:v>
                </c:pt>
                <c:pt idx="1097">
                  <c:v>44027</c:v>
                </c:pt>
                <c:pt idx="1098">
                  <c:v>44026</c:v>
                </c:pt>
                <c:pt idx="1099">
                  <c:v>44025</c:v>
                </c:pt>
                <c:pt idx="1100">
                  <c:v>44022</c:v>
                </c:pt>
                <c:pt idx="1101">
                  <c:v>44021</c:v>
                </c:pt>
                <c:pt idx="1102">
                  <c:v>44020</c:v>
                </c:pt>
                <c:pt idx="1103">
                  <c:v>44019</c:v>
                </c:pt>
                <c:pt idx="1104">
                  <c:v>44018</c:v>
                </c:pt>
                <c:pt idx="1105">
                  <c:v>44015</c:v>
                </c:pt>
                <c:pt idx="1106">
                  <c:v>44014</c:v>
                </c:pt>
                <c:pt idx="1107">
                  <c:v>44013</c:v>
                </c:pt>
                <c:pt idx="1108">
                  <c:v>44012</c:v>
                </c:pt>
                <c:pt idx="1109">
                  <c:v>44011</c:v>
                </c:pt>
                <c:pt idx="1110">
                  <c:v>44006</c:v>
                </c:pt>
                <c:pt idx="1111">
                  <c:v>44005</c:v>
                </c:pt>
                <c:pt idx="1112">
                  <c:v>44004</c:v>
                </c:pt>
                <c:pt idx="1113">
                  <c:v>44001</c:v>
                </c:pt>
                <c:pt idx="1114">
                  <c:v>44000</c:v>
                </c:pt>
                <c:pt idx="1115">
                  <c:v>43999</c:v>
                </c:pt>
                <c:pt idx="1116">
                  <c:v>43998</c:v>
                </c:pt>
                <c:pt idx="1117">
                  <c:v>43997</c:v>
                </c:pt>
                <c:pt idx="1118">
                  <c:v>43994</c:v>
                </c:pt>
                <c:pt idx="1119">
                  <c:v>43993</c:v>
                </c:pt>
                <c:pt idx="1120">
                  <c:v>43992</c:v>
                </c:pt>
                <c:pt idx="1121">
                  <c:v>43991</c:v>
                </c:pt>
                <c:pt idx="1122">
                  <c:v>43990</c:v>
                </c:pt>
                <c:pt idx="1123">
                  <c:v>43987</c:v>
                </c:pt>
                <c:pt idx="1124">
                  <c:v>43986</c:v>
                </c:pt>
                <c:pt idx="1125">
                  <c:v>43985</c:v>
                </c:pt>
                <c:pt idx="1126">
                  <c:v>43984</c:v>
                </c:pt>
                <c:pt idx="1127">
                  <c:v>43983</c:v>
                </c:pt>
                <c:pt idx="1128">
                  <c:v>43980</c:v>
                </c:pt>
                <c:pt idx="1129">
                  <c:v>43979</c:v>
                </c:pt>
                <c:pt idx="1130">
                  <c:v>43978</c:v>
                </c:pt>
                <c:pt idx="1131">
                  <c:v>43977</c:v>
                </c:pt>
                <c:pt idx="1132">
                  <c:v>43976</c:v>
                </c:pt>
                <c:pt idx="1133">
                  <c:v>43973</c:v>
                </c:pt>
                <c:pt idx="1134">
                  <c:v>43972</c:v>
                </c:pt>
                <c:pt idx="1135">
                  <c:v>43971</c:v>
                </c:pt>
                <c:pt idx="1136">
                  <c:v>43970</c:v>
                </c:pt>
                <c:pt idx="1137">
                  <c:v>43969</c:v>
                </c:pt>
                <c:pt idx="1138">
                  <c:v>43966</c:v>
                </c:pt>
                <c:pt idx="1139">
                  <c:v>43965</c:v>
                </c:pt>
                <c:pt idx="1140">
                  <c:v>43964</c:v>
                </c:pt>
                <c:pt idx="1141">
                  <c:v>43963</c:v>
                </c:pt>
                <c:pt idx="1142">
                  <c:v>43962</c:v>
                </c:pt>
                <c:pt idx="1143">
                  <c:v>43959</c:v>
                </c:pt>
                <c:pt idx="1144">
                  <c:v>43958</c:v>
                </c:pt>
                <c:pt idx="1145">
                  <c:v>43957</c:v>
                </c:pt>
                <c:pt idx="1146">
                  <c:v>43956</c:v>
                </c:pt>
                <c:pt idx="1147">
                  <c:v>43955</c:v>
                </c:pt>
                <c:pt idx="1148">
                  <c:v>43951</c:v>
                </c:pt>
                <c:pt idx="1149">
                  <c:v>43950</c:v>
                </c:pt>
                <c:pt idx="1150">
                  <c:v>43949</c:v>
                </c:pt>
                <c:pt idx="1151">
                  <c:v>43948</c:v>
                </c:pt>
                <c:pt idx="1152">
                  <c:v>43945</c:v>
                </c:pt>
                <c:pt idx="1153">
                  <c:v>43944</c:v>
                </c:pt>
                <c:pt idx="1154">
                  <c:v>43943</c:v>
                </c:pt>
                <c:pt idx="1155">
                  <c:v>43942</c:v>
                </c:pt>
                <c:pt idx="1156">
                  <c:v>43941</c:v>
                </c:pt>
                <c:pt idx="1157">
                  <c:v>43938</c:v>
                </c:pt>
                <c:pt idx="1158">
                  <c:v>43937</c:v>
                </c:pt>
                <c:pt idx="1159">
                  <c:v>43936</c:v>
                </c:pt>
                <c:pt idx="1160">
                  <c:v>43935</c:v>
                </c:pt>
                <c:pt idx="1161">
                  <c:v>43934</c:v>
                </c:pt>
                <c:pt idx="1162">
                  <c:v>43931</c:v>
                </c:pt>
                <c:pt idx="1163">
                  <c:v>43930</c:v>
                </c:pt>
                <c:pt idx="1164">
                  <c:v>43929</c:v>
                </c:pt>
                <c:pt idx="1165">
                  <c:v>43928</c:v>
                </c:pt>
                <c:pt idx="1166">
                  <c:v>43927</c:v>
                </c:pt>
                <c:pt idx="1167">
                  <c:v>43922</c:v>
                </c:pt>
                <c:pt idx="1168">
                  <c:v>43921</c:v>
                </c:pt>
                <c:pt idx="1169">
                  <c:v>43920</c:v>
                </c:pt>
                <c:pt idx="1170">
                  <c:v>43917</c:v>
                </c:pt>
                <c:pt idx="1171">
                  <c:v>43916</c:v>
                </c:pt>
                <c:pt idx="1172">
                  <c:v>43915</c:v>
                </c:pt>
                <c:pt idx="1173">
                  <c:v>43914</c:v>
                </c:pt>
                <c:pt idx="1174">
                  <c:v>43913</c:v>
                </c:pt>
                <c:pt idx="1175">
                  <c:v>43910</c:v>
                </c:pt>
                <c:pt idx="1176">
                  <c:v>43909</c:v>
                </c:pt>
                <c:pt idx="1177">
                  <c:v>43908</c:v>
                </c:pt>
                <c:pt idx="1178">
                  <c:v>43907</c:v>
                </c:pt>
                <c:pt idx="1179">
                  <c:v>43906</c:v>
                </c:pt>
                <c:pt idx="1180">
                  <c:v>43903</c:v>
                </c:pt>
                <c:pt idx="1181">
                  <c:v>43902</c:v>
                </c:pt>
                <c:pt idx="1182">
                  <c:v>43901</c:v>
                </c:pt>
                <c:pt idx="1183">
                  <c:v>43900</c:v>
                </c:pt>
                <c:pt idx="1184">
                  <c:v>43899</c:v>
                </c:pt>
                <c:pt idx="1185">
                  <c:v>43896</c:v>
                </c:pt>
                <c:pt idx="1186">
                  <c:v>43895</c:v>
                </c:pt>
                <c:pt idx="1187">
                  <c:v>43894</c:v>
                </c:pt>
                <c:pt idx="1188">
                  <c:v>43893</c:v>
                </c:pt>
                <c:pt idx="1189">
                  <c:v>43892</c:v>
                </c:pt>
                <c:pt idx="1190">
                  <c:v>43888</c:v>
                </c:pt>
                <c:pt idx="1191">
                  <c:v>43887</c:v>
                </c:pt>
                <c:pt idx="1192">
                  <c:v>43886</c:v>
                </c:pt>
                <c:pt idx="1193">
                  <c:v>43885</c:v>
                </c:pt>
                <c:pt idx="1194">
                  <c:v>43882</c:v>
                </c:pt>
                <c:pt idx="1195">
                  <c:v>43881</c:v>
                </c:pt>
                <c:pt idx="1196">
                  <c:v>43880</c:v>
                </c:pt>
                <c:pt idx="1197">
                  <c:v>43879</c:v>
                </c:pt>
                <c:pt idx="1198">
                  <c:v>43878</c:v>
                </c:pt>
                <c:pt idx="1199">
                  <c:v>43875</c:v>
                </c:pt>
                <c:pt idx="1200">
                  <c:v>43874</c:v>
                </c:pt>
                <c:pt idx="1201">
                  <c:v>43873</c:v>
                </c:pt>
                <c:pt idx="1202">
                  <c:v>43872</c:v>
                </c:pt>
                <c:pt idx="1203">
                  <c:v>43871</c:v>
                </c:pt>
                <c:pt idx="1204">
                  <c:v>43868</c:v>
                </c:pt>
                <c:pt idx="1205">
                  <c:v>43867</c:v>
                </c:pt>
                <c:pt idx="1206">
                  <c:v>43866</c:v>
                </c:pt>
                <c:pt idx="1207">
                  <c:v>43865</c:v>
                </c:pt>
                <c:pt idx="1208">
                  <c:v>43864</c:v>
                </c:pt>
                <c:pt idx="1209">
                  <c:v>43861</c:v>
                </c:pt>
                <c:pt idx="1210">
                  <c:v>43860</c:v>
                </c:pt>
                <c:pt idx="1211">
                  <c:v>43850</c:v>
                </c:pt>
                <c:pt idx="1212">
                  <c:v>43847</c:v>
                </c:pt>
                <c:pt idx="1213">
                  <c:v>43846</c:v>
                </c:pt>
                <c:pt idx="1214">
                  <c:v>43845</c:v>
                </c:pt>
                <c:pt idx="1215">
                  <c:v>43844</c:v>
                </c:pt>
                <c:pt idx="1216">
                  <c:v>43843</c:v>
                </c:pt>
                <c:pt idx="1217">
                  <c:v>43840</c:v>
                </c:pt>
                <c:pt idx="1218">
                  <c:v>43839</c:v>
                </c:pt>
                <c:pt idx="1219">
                  <c:v>43838</c:v>
                </c:pt>
                <c:pt idx="1220">
                  <c:v>43837</c:v>
                </c:pt>
                <c:pt idx="1221">
                  <c:v>43836</c:v>
                </c:pt>
                <c:pt idx="1222">
                  <c:v>43833</c:v>
                </c:pt>
                <c:pt idx="1223">
                  <c:v>43832</c:v>
                </c:pt>
              </c:numCache>
            </c:numRef>
          </c:cat>
          <c:val>
            <c:numRef>
              <c:f>週期分析!$C$2:$C$2019</c:f>
              <c:numCache>
                <c:formatCode>#,##0.00_ ;[Red]\-#,##0.00\ </c:formatCode>
                <c:ptCount val="2018"/>
                <c:pt idx="0">
                  <c:v>7117693.7760000033</c:v>
                </c:pt>
                <c:pt idx="1">
                  <c:v>6935853.064000003</c:v>
                </c:pt>
                <c:pt idx="2">
                  <c:v>6939569.0000000028</c:v>
                </c:pt>
                <c:pt idx="3">
                  <c:v>6835823.2800000031</c:v>
                </c:pt>
                <c:pt idx="4">
                  <c:v>6799633.6000000034</c:v>
                </c:pt>
                <c:pt idx="5">
                  <c:v>6779056.6240000036</c:v>
                </c:pt>
                <c:pt idx="6">
                  <c:v>6779056.6240000036</c:v>
                </c:pt>
                <c:pt idx="7">
                  <c:v>6779056.6240000036</c:v>
                </c:pt>
                <c:pt idx="8">
                  <c:v>6839398.3920000037</c:v>
                </c:pt>
                <c:pt idx="9">
                  <c:v>6853129.7040000036</c:v>
                </c:pt>
                <c:pt idx="10">
                  <c:v>6813270.6480000038</c:v>
                </c:pt>
                <c:pt idx="11">
                  <c:v>6766069.7040000036</c:v>
                </c:pt>
                <c:pt idx="12">
                  <c:v>6766069.7040000036</c:v>
                </c:pt>
                <c:pt idx="13">
                  <c:v>6792944.0720000034</c:v>
                </c:pt>
                <c:pt idx="14">
                  <c:v>6730675.240000003</c:v>
                </c:pt>
                <c:pt idx="15">
                  <c:v>6730675.240000003</c:v>
                </c:pt>
                <c:pt idx="16">
                  <c:v>6708709.3920000028</c:v>
                </c:pt>
                <c:pt idx="17">
                  <c:v>6708709.3920000028</c:v>
                </c:pt>
                <c:pt idx="18">
                  <c:v>6834237.3120000027</c:v>
                </c:pt>
                <c:pt idx="19">
                  <c:v>6784973.7760000024</c:v>
                </c:pt>
                <c:pt idx="20">
                  <c:v>6684915.1840000022</c:v>
                </c:pt>
                <c:pt idx="21">
                  <c:v>6693533.1760000018</c:v>
                </c:pt>
                <c:pt idx="22">
                  <c:v>6705165.2080000015</c:v>
                </c:pt>
                <c:pt idx="23">
                  <c:v>6659156.9440000011</c:v>
                </c:pt>
                <c:pt idx="24">
                  <c:v>6595891.1920000007</c:v>
                </c:pt>
                <c:pt idx="25">
                  <c:v>6595891.1920000007</c:v>
                </c:pt>
                <c:pt idx="26">
                  <c:v>6513264.2080000006</c:v>
                </c:pt>
                <c:pt idx="27">
                  <c:v>6510017.7520000003</c:v>
                </c:pt>
                <c:pt idx="28">
                  <c:v>6510017.7520000003</c:v>
                </c:pt>
                <c:pt idx="29">
                  <c:v>6510943.8640000001</c:v>
                </c:pt>
                <c:pt idx="30">
                  <c:v>6471518.1679999996</c:v>
                </c:pt>
                <c:pt idx="31">
                  <c:v>6471518.1679999996</c:v>
                </c:pt>
                <c:pt idx="32">
                  <c:v>6471518.1679999996</c:v>
                </c:pt>
                <c:pt idx="33">
                  <c:v>6418976.9759999998</c:v>
                </c:pt>
                <c:pt idx="34">
                  <c:v>6408441.2400000002</c:v>
                </c:pt>
                <c:pt idx="35">
                  <c:v>6362365.1680000005</c:v>
                </c:pt>
                <c:pt idx="36">
                  <c:v>6316670.6640000008</c:v>
                </c:pt>
                <c:pt idx="37">
                  <c:v>6295922.904000001</c:v>
                </c:pt>
                <c:pt idx="38">
                  <c:v>6226873.7520000013</c:v>
                </c:pt>
                <c:pt idx="39">
                  <c:v>6211661.472000001</c:v>
                </c:pt>
                <c:pt idx="40">
                  <c:v>6211661.472000001</c:v>
                </c:pt>
                <c:pt idx="41">
                  <c:v>6268618.080000001</c:v>
                </c:pt>
                <c:pt idx="42">
                  <c:v>6296792.3360000011</c:v>
                </c:pt>
                <c:pt idx="43">
                  <c:v>6296691.4000000013</c:v>
                </c:pt>
                <c:pt idx="44">
                  <c:v>6269608.9680000013</c:v>
                </c:pt>
                <c:pt idx="45">
                  <c:v>6268592.5840000017</c:v>
                </c:pt>
                <c:pt idx="46">
                  <c:v>6290401.8400000017</c:v>
                </c:pt>
                <c:pt idx="47">
                  <c:v>6281459.6640000017</c:v>
                </c:pt>
                <c:pt idx="48">
                  <c:v>6305080.8880000021</c:v>
                </c:pt>
                <c:pt idx="49">
                  <c:v>6305080.8880000021</c:v>
                </c:pt>
                <c:pt idx="50">
                  <c:v>6282080.4880000018</c:v>
                </c:pt>
                <c:pt idx="51">
                  <c:v>6282080.4880000018</c:v>
                </c:pt>
                <c:pt idx="52">
                  <c:v>6192098.7120000022</c:v>
                </c:pt>
                <c:pt idx="53">
                  <c:v>6192098.7120000022</c:v>
                </c:pt>
                <c:pt idx="54">
                  <c:v>6120100.0880000023</c:v>
                </c:pt>
                <c:pt idx="55">
                  <c:v>6203706.9680000022</c:v>
                </c:pt>
                <c:pt idx="56">
                  <c:v>6190058.5440000026</c:v>
                </c:pt>
                <c:pt idx="57">
                  <c:v>6236625.4080000026</c:v>
                </c:pt>
                <c:pt idx="58">
                  <c:v>6361147.0080000022</c:v>
                </c:pt>
                <c:pt idx="59">
                  <c:v>6361147.0080000022</c:v>
                </c:pt>
                <c:pt idx="60">
                  <c:v>6322076.8160000024</c:v>
                </c:pt>
                <c:pt idx="61">
                  <c:v>6218727.6480000028</c:v>
                </c:pt>
                <c:pt idx="62">
                  <c:v>6131254.4880000027</c:v>
                </c:pt>
                <c:pt idx="63">
                  <c:v>6131254.4880000027</c:v>
                </c:pt>
                <c:pt idx="64">
                  <c:v>6203290.0480000023</c:v>
                </c:pt>
                <c:pt idx="65">
                  <c:v>6248784.6080000019</c:v>
                </c:pt>
                <c:pt idx="66">
                  <c:v>6202524.2240000023</c:v>
                </c:pt>
                <c:pt idx="67">
                  <c:v>6330477.8400000026</c:v>
                </c:pt>
                <c:pt idx="68">
                  <c:v>6330477.8400000026</c:v>
                </c:pt>
                <c:pt idx="69">
                  <c:v>6311018.1600000029</c:v>
                </c:pt>
                <c:pt idx="70">
                  <c:v>6323844.4800000032</c:v>
                </c:pt>
                <c:pt idx="71">
                  <c:v>6230080.3280000035</c:v>
                </c:pt>
                <c:pt idx="72">
                  <c:v>6078931.3440000033</c:v>
                </c:pt>
                <c:pt idx="73">
                  <c:v>6046636.9680000031</c:v>
                </c:pt>
                <c:pt idx="74">
                  <c:v>6071815.3360000029</c:v>
                </c:pt>
                <c:pt idx="75">
                  <c:v>6126364.8400000026</c:v>
                </c:pt>
                <c:pt idx="76">
                  <c:v>6126364.8400000026</c:v>
                </c:pt>
                <c:pt idx="77">
                  <c:v>6109830.8880000031</c:v>
                </c:pt>
                <c:pt idx="78">
                  <c:v>6109830.8880000031</c:v>
                </c:pt>
                <c:pt idx="79">
                  <c:v>6047045.6080000028</c:v>
                </c:pt>
                <c:pt idx="80">
                  <c:v>6125822.5680000028</c:v>
                </c:pt>
                <c:pt idx="81">
                  <c:v>6181155.6480000028</c:v>
                </c:pt>
                <c:pt idx="82">
                  <c:v>6305291.3280000025</c:v>
                </c:pt>
                <c:pt idx="83">
                  <c:v>6254136.200000003</c:v>
                </c:pt>
                <c:pt idx="84">
                  <c:v>6210965.2080000034</c:v>
                </c:pt>
                <c:pt idx="85">
                  <c:v>6198189.416000003</c:v>
                </c:pt>
                <c:pt idx="86">
                  <c:v>6241492.7440000027</c:v>
                </c:pt>
                <c:pt idx="87">
                  <c:v>6203967.5600000024</c:v>
                </c:pt>
                <c:pt idx="88">
                  <c:v>6136593.376000002</c:v>
                </c:pt>
                <c:pt idx="89">
                  <c:v>6094179.2320000017</c:v>
                </c:pt>
                <c:pt idx="90">
                  <c:v>6096977.2800000021</c:v>
                </c:pt>
                <c:pt idx="91">
                  <c:v>6092190.0160000017</c:v>
                </c:pt>
                <c:pt idx="92">
                  <c:v>6101785.3280000016</c:v>
                </c:pt>
                <c:pt idx="93">
                  <c:v>6101785.3280000016</c:v>
                </c:pt>
                <c:pt idx="94">
                  <c:v>6058835.1520000016</c:v>
                </c:pt>
                <c:pt idx="95">
                  <c:v>6094784.984000002</c:v>
                </c:pt>
                <c:pt idx="96">
                  <c:v>6094784.984000002</c:v>
                </c:pt>
                <c:pt idx="97">
                  <c:v>6031005.4160000021</c:v>
                </c:pt>
                <c:pt idx="98">
                  <c:v>6035063.8720000023</c:v>
                </c:pt>
                <c:pt idx="99">
                  <c:v>6006646.1360000027</c:v>
                </c:pt>
                <c:pt idx="100">
                  <c:v>5986539.9760000026</c:v>
                </c:pt>
                <c:pt idx="101">
                  <c:v>6020356.4320000028</c:v>
                </c:pt>
                <c:pt idx="102">
                  <c:v>6020356.4320000028</c:v>
                </c:pt>
                <c:pt idx="103">
                  <c:v>6049920.2560000028</c:v>
                </c:pt>
                <c:pt idx="104">
                  <c:v>6047606.768000003</c:v>
                </c:pt>
                <c:pt idx="105">
                  <c:v>6052247.2640000032</c:v>
                </c:pt>
                <c:pt idx="106">
                  <c:v>6057706.200000003</c:v>
                </c:pt>
                <c:pt idx="107">
                  <c:v>6031104.9920000033</c:v>
                </c:pt>
                <c:pt idx="108">
                  <c:v>6031104.9920000033</c:v>
                </c:pt>
                <c:pt idx="109">
                  <c:v>6031104.9920000033</c:v>
                </c:pt>
                <c:pt idx="110">
                  <c:v>6010054.3840000033</c:v>
                </c:pt>
                <c:pt idx="111">
                  <c:v>5798594.024000003</c:v>
                </c:pt>
                <c:pt idx="112">
                  <c:v>5816533.5120000029</c:v>
                </c:pt>
                <c:pt idx="113">
                  <c:v>5816533.5120000029</c:v>
                </c:pt>
                <c:pt idx="114">
                  <c:v>5927896.7840000028</c:v>
                </c:pt>
                <c:pt idx="115">
                  <c:v>5891497.7600000026</c:v>
                </c:pt>
                <c:pt idx="116">
                  <c:v>5891497.7600000026</c:v>
                </c:pt>
                <c:pt idx="117">
                  <c:v>5920585.0640000021</c:v>
                </c:pt>
                <c:pt idx="118">
                  <c:v>5822049.8560000025</c:v>
                </c:pt>
                <c:pt idx="119">
                  <c:v>5824150.4800000023</c:v>
                </c:pt>
                <c:pt idx="120">
                  <c:v>5812665.1120000025</c:v>
                </c:pt>
                <c:pt idx="121">
                  <c:v>5770421.0320000025</c:v>
                </c:pt>
                <c:pt idx="122">
                  <c:v>5770421.0320000025</c:v>
                </c:pt>
                <c:pt idx="123">
                  <c:v>5720512.8160000024</c:v>
                </c:pt>
                <c:pt idx="124">
                  <c:v>5670752.7840000028</c:v>
                </c:pt>
                <c:pt idx="125">
                  <c:v>5670752.7840000028</c:v>
                </c:pt>
                <c:pt idx="126">
                  <c:v>5713241.4080000026</c:v>
                </c:pt>
                <c:pt idx="127">
                  <c:v>5585361.6160000023</c:v>
                </c:pt>
                <c:pt idx="128">
                  <c:v>5585361.6160000023</c:v>
                </c:pt>
                <c:pt idx="129">
                  <c:v>5585361.6160000023</c:v>
                </c:pt>
                <c:pt idx="130">
                  <c:v>5584472.6880000019</c:v>
                </c:pt>
                <c:pt idx="131">
                  <c:v>5584472.6880000019</c:v>
                </c:pt>
                <c:pt idx="132">
                  <c:v>5584472.6880000019</c:v>
                </c:pt>
                <c:pt idx="133">
                  <c:v>5530987.9520000024</c:v>
                </c:pt>
                <c:pt idx="134">
                  <c:v>5530987.9520000024</c:v>
                </c:pt>
                <c:pt idx="135">
                  <c:v>5530987.9520000024</c:v>
                </c:pt>
                <c:pt idx="136">
                  <c:v>5507777.6000000024</c:v>
                </c:pt>
                <c:pt idx="137">
                  <c:v>5631027.1040000021</c:v>
                </c:pt>
                <c:pt idx="138">
                  <c:v>5620903.0800000019</c:v>
                </c:pt>
                <c:pt idx="139">
                  <c:v>5620903.0800000019</c:v>
                </c:pt>
                <c:pt idx="140">
                  <c:v>5516812.0880000023</c:v>
                </c:pt>
                <c:pt idx="141">
                  <c:v>5429254.8800000027</c:v>
                </c:pt>
                <c:pt idx="142">
                  <c:v>5429254.8800000027</c:v>
                </c:pt>
                <c:pt idx="143">
                  <c:v>5454926.8160000024</c:v>
                </c:pt>
                <c:pt idx="144">
                  <c:v>5432600.768000002</c:v>
                </c:pt>
                <c:pt idx="145">
                  <c:v>5432600.768000002</c:v>
                </c:pt>
                <c:pt idx="146">
                  <c:v>5361413.4640000025</c:v>
                </c:pt>
                <c:pt idx="147">
                  <c:v>5347200.3120000027</c:v>
                </c:pt>
                <c:pt idx="148">
                  <c:v>5347200.3120000027</c:v>
                </c:pt>
                <c:pt idx="149">
                  <c:v>5347200.3120000027</c:v>
                </c:pt>
                <c:pt idx="150">
                  <c:v>5397471.0160000026</c:v>
                </c:pt>
                <c:pt idx="151">
                  <c:v>5331262.4960000031</c:v>
                </c:pt>
                <c:pt idx="152">
                  <c:v>5329815.1680000033</c:v>
                </c:pt>
                <c:pt idx="153">
                  <c:v>5202538.1600000029</c:v>
                </c:pt>
                <c:pt idx="154">
                  <c:v>5139335.5680000028</c:v>
                </c:pt>
                <c:pt idx="155">
                  <c:v>5061774.9120000023</c:v>
                </c:pt>
                <c:pt idx="156">
                  <c:v>5061774.9120000023</c:v>
                </c:pt>
                <c:pt idx="157">
                  <c:v>4999151.512000002</c:v>
                </c:pt>
                <c:pt idx="158">
                  <c:v>4999151.512000002</c:v>
                </c:pt>
                <c:pt idx="159">
                  <c:v>5039304.7600000016</c:v>
                </c:pt>
                <c:pt idx="160">
                  <c:v>5039304.7600000016</c:v>
                </c:pt>
                <c:pt idx="161">
                  <c:v>5038767.9280000012</c:v>
                </c:pt>
                <c:pt idx="162">
                  <c:v>5107653.7840000009</c:v>
                </c:pt>
                <c:pt idx="163">
                  <c:v>5111598.5760000013</c:v>
                </c:pt>
                <c:pt idx="164">
                  <c:v>5026532.6320000011</c:v>
                </c:pt>
                <c:pt idx="165">
                  <c:v>5026532.6320000011</c:v>
                </c:pt>
                <c:pt idx="166">
                  <c:v>5020195.2880000016</c:v>
                </c:pt>
                <c:pt idx="167">
                  <c:v>5037010.4640000015</c:v>
                </c:pt>
                <c:pt idx="168">
                  <c:v>5164953.6960000014</c:v>
                </c:pt>
                <c:pt idx="169">
                  <c:v>5040874.5200000014</c:v>
                </c:pt>
                <c:pt idx="170">
                  <c:v>5040874.5200000014</c:v>
                </c:pt>
                <c:pt idx="171">
                  <c:v>5011831.4800000014</c:v>
                </c:pt>
                <c:pt idx="172">
                  <c:v>4995774.8800000018</c:v>
                </c:pt>
                <c:pt idx="173">
                  <c:v>4974288.2480000015</c:v>
                </c:pt>
                <c:pt idx="174">
                  <c:v>4974288.2480000015</c:v>
                </c:pt>
                <c:pt idx="175">
                  <c:v>4974288.2480000015</c:v>
                </c:pt>
                <c:pt idx="176">
                  <c:v>4974288.2480000015</c:v>
                </c:pt>
                <c:pt idx="177">
                  <c:v>4974288.2480000015</c:v>
                </c:pt>
                <c:pt idx="178">
                  <c:v>4974288.2480000015</c:v>
                </c:pt>
                <c:pt idx="179">
                  <c:v>4998192.6560000014</c:v>
                </c:pt>
                <c:pt idx="180">
                  <c:v>5047164.8320000013</c:v>
                </c:pt>
                <c:pt idx="181">
                  <c:v>5037436.7840000009</c:v>
                </c:pt>
                <c:pt idx="182">
                  <c:v>4813026.1680000005</c:v>
                </c:pt>
                <c:pt idx="183">
                  <c:v>4715296.2160000009</c:v>
                </c:pt>
                <c:pt idx="184">
                  <c:v>4840143.4960000012</c:v>
                </c:pt>
                <c:pt idx="185">
                  <c:v>4602770.8720000014</c:v>
                </c:pt>
                <c:pt idx="186">
                  <c:v>4571476.1680000015</c:v>
                </c:pt>
                <c:pt idx="187">
                  <c:v>4703427.6800000016</c:v>
                </c:pt>
                <c:pt idx="188">
                  <c:v>4835361.768000002</c:v>
                </c:pt>
                <c:pt idx="189">
                  <c:v>4856966.1840000022</c:v>
                </c:pt>
                <c:pt idx="190">
                  <c:v>4435104.120000002</c:v>
                </c:pt>
                <c:pt idx="191">
                  <c:v>4435104.120000002</c:v>
                </c:pt>
                <c:pt idx="192">
                  <c:v>4394342.0560000017</c:v>
                </c:pt>
                <c:pt idx="193">
                  <c:v>4275215.944000002</c:v>
                </c:pt>
                <c:pt idx="194">
                  <c:v>4297429.5200000023</c:v>
                </c:pt>
                <c:pt idx="195">
                  <c:v>4272239.0400000019</c:v>
                </c:pt>
                <c:pt idx="196">
                  <c:v>4260859.1840000022</c:v>
                </c:pt>
                <c:pt idx="197">
                  <c:v>4260859.1840000022</c:v>
                </c:pt>
                <c:pt idx="198">
                  <c:v>4238702.984000002</c:v>
                </c:pt>
                <c:pt idx="199">
                  <c:v>4238702.984000002</c:v>
                </c:pt>
                <c:pt idx="200">
                  <c:v>4290320.6080000019</c:v>
                </c:pt>
                <c:pt idx="201">
                  <c:v>4290320.6080000019</c:v>
                </c:pt>
                <c:pt idx="202">
                  <c:v>4232679.5200000014</c:v>
                </c:pt>
                <c:pt idx="203">
                  <c:v>4232679.5200000014</c:v>
                </c:pt>
                <c:pt idx="204">
                  <c:v>4171247.1440000013</c:v>
                </c:pt>
                <c:pt idx="205">
                  <c:v>4104938.0240000011</c:v>
                </c:pt>
                <c:pt idx="206">
                  <c:v>4230668.3600000013</c:v>
                </c:pt>
                <c:pt idx="207">
                  <c:v>4142523.8080000016</c:v>
                </c:pt>
                <c:pt idx="208">
                  <c:v>4015274.1280000014</c:v>
                </c:pt>
                <c:pt idx="209">
                  <c:v>4107363.2800000012</c:v>
                </c:pt>
                <c:pt idx="210">
                  <c:v>4107363.2800000012</c:v>
                </c:pt>
                <c:pt idx="211">
                  <c:v>4107363.2800000012</c:v>
                </c:pt>
                <c:pt idx="212">
                  <c:v>4107363.2800000012</c:v>
                </c:pt>
                <c:pt idx="213">
                  <c:v>4107363.2800000012</c:v>
                </c:pt>
                <c:pt idx="214">
                  <c:v>4051718.8880000012</c:v>
                </c:pt>
                <c:pt idx="215">
                  <c:v>4051718.8880000012</c:v>
                </c:pt>
                <c:pt idx="216">
                  <c:v>4177154.8880000012</c:v>
                </c:pt>
                <c:pt idx="217">
                  <c:v>4189790.600000001</c:v>
                </c:pt>
                <c:pt idx="218">
                  <c:v>4167560.2240000009</c:v>
                </c:pt>
                <c:pt idx="219">
                  <c:v>4129502.3920000009</c:v>
                </c:pt>
                <c:pt idx="220">
                  <c:v>4129502.3920000009</c:v>
                </c:pt>
                <c:pt idx="221">
                  <c:v>4101483.4080000008</c:v>
                </c:pt>
                <c:pt idx="222">
                  <c:v>4145276.4960000007</c:v>
                </c:pt>
                <c:pt idx="223">
                  <c:v>4145276.4960000007</c:v>
                </c:pt>
                <c:pt idx="224">
                  <c:v>4144856.8160000006</c:v>
                </c:pt>
                <c:pt idx="225">
                  <c:v>4144440.0160000008</c:v>
                </c:pt>
                <c:pt idx="226">
                  <c:v>4130110.824000001</c:v>
                </c:pt>
                <c:pt idx="227">
                  <c:v>4117317.1440000008</c:v>
                </c:pt>
                <c:pt idx="228">
                  <c:v>4243743.6400000006</c:v>
                </c:pt>
                <c:pt idx="229">
                  <c:v>4174911.2720000008</c:v>
                </c:pt>
                <c:pt idx="230">
                  <c:v>4171718.7440000009</c:v>
                </c:pt>
                <c:pt idx="231">
                  <c:v>4296047.864000001</c:v>
                </c:pt>
                <c:pt idx="232">
                  <c:v>4327219.7600000007</c:v>
                </c:pt>
                <c:pt idx="233">
                  <c:v>4388988.8480000012</c:v>
                </c:pt>
                <c:pt idx="234">
                  <c:v>4393284.1280000014</c:v>
                </c:pt>
                <c:pt idx="235">
                  <c:v>4393284.1280000014</c:v>
                </c:pt>
                <c:pt idx="236">
                  <c:v>4393284.1280000014</c:v>
                </c:pt>
                <c:pt idx="237">
                  <c:v>4393284.1280000014</c:v>
                </c:pt>
                <c:pt idx="238">
                  <c:v>4393284.1280000014</c:v>
                </c:pt>
                <c:pt idx="239">
                  <c:v>4319101.120000001</c:v>
                </c:pt>
                <c:pt idx="240">
                  <c:v>4319101.120000001</c:v>
                </c:pt>
                <c:pt idx="241">
                  <c:v>4319101.120000001</c:v>
                </c:pt>
                <c:pt idx="242">
                  <c:v>4308543.5680000009</c:v>
                </c:pt>
                <c:pt idx="243">
                  <c:v>4263194.2240000013</c:v>
                </c:pt>
                <c:pt idx="244">
                  <c:v>4259383.6640000017</c:v>
                </c:pt>
                <c:pt idx="245">
                  <c:v>4206738.3920000019</c:v>
                </c:pt>
                <c:pt idx="246">
                  <c:v>4206738.3920000019</c:v>
                </c:pt>
                <c:pt idx="247">
                  <c:v>4287483.2320000017</c:v>
                </c:pt>
                <c:pt idx="248">
                  <c:v>4305418.4000000013</c:v>
                </c:pt>
                <c:pt idx="249">
                  <c:v>4156168.8320000009</c:v>
                </c:pt>
                <c:pt idx="250">
                  <c:v>4156168.8320000009</c:v>
                </c:pt>
                <c:pt idx="251">
                  <c:v>4156168.8320000009</c:v>
                </c:pt>
                <c:pt idx="252">
                  <c:v>4269646.688000001</c:v>
                </c:pt>
                <c:pt idx="253">
                  <c:v>4229527.4240000006</c:v>
                </c:pt>
                <c:pt idx="254">
                  <c:v>4218684.0320000006</c:v>
                </c:pt>
                <c:pt idx="255">
                  <c:v>4214805.1920000007</c:v>
                </c:pt>
                <c:pt idx="256">
                  <c:v>4232748.4240000006</c:v>
                </c:pt>
                <c:pt idx="257">
                  <c:v>4232748.4240000006</c:v>
                </c:pt>
                <c:pt idx="258">
                  <c:v>4232748.4240000006</c:v>
                </c:pt>
                <c:pt idx="259">
                  <c:v>4198607.9120000005</c:v>
                </c:pt>
                <c:pt idx="260">
                  <c:v>4246534.9520000005</c:v>
                </c:pt>
                <c:pt idx="261">
                  <c:v>4246534.9520000005</c:v>
                </c:pt>
                <c:pt idx="262">
                  <c:v>4272014.8400000008</c:v>
                </c:pt>
                <c:pt idx="263">
                  <c:v>4272014.8400000008</c:v>
                </c:pt>
                <c:pt idx="264">
                  <c:v>4261116.2160000009</c:v>
                </c:pt>
                <c:pt idx="265">
                  <c:v>4314198.0080000013</c:v>
                </c:pt>
                <c:pt idx="266">
                  <c:v>4364895.4880000018</c:v>
                </c:pt>
                <c:pt idx="267">
                  <c:v>4331501.5680000018</c:v>
                </c:pt>
                <c:pt idx="268">
                  <c:v>4332905.4240000015</c:v>
                </c:pt>
                <c:pt idx="269">
                  <c:v>4396172.7600000016</c:v>
                </c:pt>
                <c:pt idx="270">
                  <c:v>4377118.1680000015</c:v>
                </c:pt>
                <c:pt idx="271">
                  <c:v>4377118.1680000015</c:v>
                </c:pt>
                <c:pt idx="272">
                  <c:v>4503347.4320000019</c:v>
                </c:pt>
                <c:pt idx="273">
                  <c:v>4503347.4320000019</c:v>
                </c:pt>
                <c:pt idx="274">
                  <c:v>4503347.4320000019</c:v>
                </c:pt>
                <c:pt idx="275">
                  <c:v>4352952.9760000017</c:v>
                </c:pt>
                <c:pt idx="276">
                  <c:v>4387420.3120000018</c:v>
                </c:pt>
                <c:pt idx="277">
                  <c:v>4423947.4400000013</c:v>
                </c:pt>
                <c:pt idx="278">
                  <c:v>4500984.1120000016</c:v>
                </c:pt>
                <c:pt idx="279">
                  <c:v>4447353.8480000012</c:v>
                </c:pt>
                <c:pt idx="280">
                  <c:v>4490704.2800000012</c:v>
                </c:pt>
                <c:pt idx="281">
                  <c:v>4439366.472000001</c:v>
                </c:pt>
                <c:pt idx="282">
                  <c:v>4559602.7920000013</c:v>
                </c:pt>
                <c:pt idx="283">
                  <c:v>4522225.0000000009</c:v>
                </c:pt>
                <c:pt idx="284">
                  <c:v>4522225.0000000009</c:v>
                </c:pt>
                <c:pt idx="285">
                  <c:v>4435709.5840000007</c:v>
                </c:pt>
                <c:pt idx="286">
                  <c:v>4565517.9440000011</c:v>
                </c:pt>
                <c:pt idx="287">
                  <c:v>4565517.9440000011</c:v>
                </c:pt>
                <c:pt idx="288">
                  <c:v>4695355.3440000014</c:v>
                </c:pt>
                <c:pt idx="289">
                  <c:v>4695355.3440000014</c:v>
                </c:pt>
                <c:pt idx="290">
                  <c:v>4695355.3440000014</c:v>
                </c:pt>
                <c:pt idx="291">
                  <c:v>4759696.6560000014</c:v>
                </c:pt>
                <c:pt idx="292">
                  <c:v>4759696.6560000014</c:v>
                </c:pt>
                <c:pt idx="293">
                  <c:v>4783456.9760000017</c:v>
                </c:pt>
                <c:pt idx="294">
                  <c:v>4679141.6240000017</c:v>
                </c:pt>
                <c:pt idx="295">
                  <c:v>4701017.8640000019</c:v>
                </c:pt>
                <c:pt idx="296">
                  <c:v>4682894.8240000019</c:v>
                </c:pt>
                <c:pt idx="297">
                  <c:v>4679890.6480000019</c:v>
                </c:pt>
                <c:pt idx="298">
                  <c:v>4654944.4400000023</c:v>
                </c:pt>
                <c:pt idx="299">
                  <c:v>4652664.3680000026</c:v>
                </c:pt>
                <c:pt idx="300">
                  <c:v>4652588.9760000026</c:v>
                </c:pt>
                <c:pt idx="301">
                  <c:v>4652588.9760000026</c:v>
                </c:pt>
                <c:pt idx="302">
                  <c:v>4733713.1520000026</c:v>
                </c:pt>
                <c:pt idx="303">
                  <c:v>4689814.7280000029</c:v>
                </c:pt>
                <c:pt idx="304">
                  <c:v>4577031.5760000031</c:v>
                </c:pt>
                <c:pt idx="305">
                  <c:v>4577031.5760000031</c:v>
                </c:pt>
                <c:pt idx="306">
                  <c:v>4671677.9520000033</c:v>
                </c:pt>
                <c:pt idx="307">
                  <c:v>4633316.7200000035</c:v>
                </c:pt>
                <c:pt idx="308">
                  <c:v>4633316.7200000035</c:v>
                </c:pt>
                <c:pt idx="309">
                  <c:v>4633316.7200000035</c:v>
                </c:pt>
                <c:pt idx="310">
                  <c:v>4490228.1520000035</c:v>
                </c:pt>
                <c:pt idx="311">
                  <c:v>4496848.1040000031</c:v>
                </c:pt>
                <c:pt idx="312">
                  <c:v>4422957.3120000027</c:v>
                </c:pt>
                <c:pt idx="313">
                  <c:v>4422957.3120000027</c:v>
                </c:pt>
                <c:pt idx="314">
                  <c:v>4448064.5280000027</c:v>
                </c:pt>
                <c:pt idx="315">
                  <c:v>4439977.2480000025</c:v>
                </c:pt>
                <c:pt idx="316">
                  <c:v>4441070.3520000027</c:v>
                </c:pt>
                <c:pt idx="317">
                  <c:v>4357813.9360000025</c:v>
                </c:pt>
                <c:pt idx="318">
                  <c:v>4379731.2160000028</c:v>
                </c:pt>
                <c:pt idx="319">
                  <c:v>4165413.0960000032</c:v>
                </c:pt>
                <c:pt idx="320">
                  <c:v>4133375.592000003</c:v>
                </c:pt>
                <c:pt idx="321">
                  <c:v>4070365.152000003</c:v>
                </c:pt>
                <c:pt idx="322">
                  <c:v>4134028.368000003</c:v>
                </c:pt>
                <c:pt idx="323">
                  <c:v>4102134.1280000028</c:v>
                </c:pt>
                <c:pt idx="324">
                  <c:v>4031997.1280000028</c:v>
                </c:pt>
                <c:pt idx="325">
                  <c:v>4098549.5360000026</c:v>
                </c:pt>
                <c:pt idx="326">
                  <c:v>4226459.9360000025</c:v>
                </c:pt>
                <c:pt idx="327">
                  <c:v>4021962.6080000028</c:v>
                </c:pt>
                <c:pt idx="328">
                  <c:v>4021962.6080000028</c:v>
                </c:pt>
                <c:pt idx="329">
                  <c:v>4061127.760000003</c:v>
                </c:pt>
                <c:pt idx="330">
                  <c:v>4048551.4480000031</c:v>
                </c:pt>
                <c:pt idx="331">
                  <c:v>4110174.4080000031</c:v>
                </c:pt>
                <c:pt idx="332">
                  <c:v>4063000.3440000033</c:v>
                </c:pt>
                <c:pt idx="333">
                  <c:v>4063000.3440000033</c:v>
                </c:pt>
                <c:pt idx="334">
                  <c:v>3957593.6800000034</c:v>
                </c:pt>
                <c:pt idx="335">
                  <c:v>4032050.4800000032</c:v>
                </c:pt>
                <c:pt idx="336">
                  <c:v>4159795.544000003</c:v>
                </c:pt>
                <c:pt idx="337">
                  <c:v>4146929.240000003</c:v>
                </c:pt>
                <c:pt idx="338">
                  <c:v>4093279.9280000031</c:v>
                </c:pt>
                <c:pt idx="339">
                  <c:v>4159102.1600000029</c:v>
                </c:pt>
                <c:pt idx="340">
                  <c:v>4159102.1600000029</c:v>
                </c:pt>
                <c:pt idx="341">
                  <c:v>4286816.5520000029</c:v>
                </c:pt>
                <c:pt idx="342">
                  <c:v>4281276.9440000029</c:v>
                </c:pt>
                <c:pt idx="343">
                  <c:v>4199570.5120000029</c:v>
                </c:pt>
                <c:pt idx="344">
                  <c:v>4325826.4480000027</c:v>
                </c:pt>
                <c:pt idx="345">
                  <c:v>4325826.4480000027</c:v>
                </c:pt>
                <c:pt idx="346">
                  <c:v>4303352.6400000025</c:v>
                </c:pt>
                <c:pt idx="347">
                  <c:v>4167463.2080000029</c:v>
                </c:pt>
                <c:pt idx="348">
                  <c:v>4293848.5520000029</c:v>
                </c:pt>
                <c:pt idx="349">
                  <c:v>4223252.1120000025</c:v>
                </c:pt>
                <c:pt idx="350">
                  <c:v>4293522.4560000021</c:v>
                </c:pt>
                <c:pt idx="351">
                  <c:v>4098798.984000002</c:v>
                </c:pt>
                <c:pt idx="352">
                  <c:v>4115880.0640000021</c:v>
                </c:pt>
                <c:pt idx="353">
                  <c:v>4115880.0640000021</c:v>
                </c:pt>
                <c:pt idx="354">
                  <c:v>3846977.592000002</c:v>
                </c:pt>
                <c:pt idx="355">
                  <c:v>3975217.2720000022</c:v>
                </c:pt>
                <c:pt idx="356">
                  <c:v>3840646.984000002</c:v>
                </c:pt>
                <c:pt idx="357">
                  <c:v>3840646.984000002</c:v>
                </c:pt>
                <c:pt idx="358">
                  <c:v>3840646.984000002</c:v>
                </c:pt>
                <c:pt idx="359">
                  <c:v>3750052.6640000022</c:v>
                </c:pt>
                <c:pt idx="360">
                  <c:v>3597268.160000002</c:v>
                </c:pt>
                <c:pt idx="361">
                  <c:v>3622570.4160000021</c:v>
                </c:pt>
                <c:pt idx="362">
                  <c:v>3578078.728000002</c:v>
                </c:pt>
                <c:pt idx="363">
                  <c:v>3641867.0800000019</c:v>
                </c:pt>
                <c:pt idx="364">
                  <c:v>3543620.0240000021</c:v>
                </c:pt>
                <c:pt idx="365">
                  <c:v>3403506.6960000019</c:v>
                </c:pt>
                <c:pt idx="366">
                  <c:v>3403506.6960000019</c:v>
                </c:pt>
                <c:pt idx="367">
                  <c:v>3521123.6640000017</c:v>
                </c:pt>
                <c:pt idx="368">
                  <c:v>3290415.3840000019</c:v>
                </c:pt>
                <c:pt idx="369">
                  <c:v>3291162.7040000018</c:v>
                </c:pt>
                <c:pt idx="370">
                  <c:v>3291162.7040000018</c:v>
                </c:pt>
                <c:pt idx="371">
                  <c:v>3417168.8640000019</c:v>
                </c:pt>
                <c:pt idx="372">
                  <c:v>3541947.3600000017</c:v>
                </c:pt>
                <c:pt idx="373">
                  <c:v>3671853.9280000017</c:v>
                </c:pt>
                <c:pt idx="374">
                  <c:v>3672036.7920000018</c:v>
                </c:pt>
                <c:pt idx="375">
                  <c:v>3672036.7920000018</c:v>
                </c:pt>
                <c:pt idx="376">
                  <c:v>3686541.4320000019</c:v>
                </c:pt>
                <c:pt idx="377">
                  <c:v>3667963.6960000019</c:v>
                </c:pt>
                <c:pt idx="378">
                  <c:v>3588408.0160000017</c:v>
                </c:pt>
                <c:pt idx="379">
                  <c:v>3532032.2880000016</c:v>
                </c:pt>
                <c:pt idx="380">
                  <c:v>3525050.7280000015</c:v>
                </c:pt>
                <c:pt idx="381">
                  <c:v>3486333.7520000017</c:v>
                </c:pt>
                <c:pt idx="382">
                  <c:v>3451261.3680000016</c:v>
                </c:pt>
                <c:pt idx="383">
                  <c:v>3485252.1760000018</c:v>
                </c:pt>
                <c:pt idx="384">
                  <c:v>3485252.1760000018</c:v>
                </c:pt>
                <c:pt idx="385">
                  <c:v>3610761.944000002</c:v>
                </c:pt>
                <c:pt idx="386">
                  <c:v>3562950.9680000022</c:v>
                </c:pt>
                <c:pt idx="387">
                  <c:v>3562950.9680000022</c:v>
                </c:pt>
                <c:pt idx="388">
                  <c:v>3613776.4560000021</c:v>
                </c:pt>
                <c:pt idx="389">
                  <c:v>3613776.4560000021</c:v>
                </c:pt>
                <c:pt idx="390">
                  <c:v>3582682.9200000023</c:v>
                </c:pt>
                <c:pt idx="391">
                  <c:v>3437125.8160000024</c:v>
                </c:pt>
                <c:pt idx="392">
                  <c:v>3338641.5200000023</c:v>
                </c:pt>
                <c:pt idx="393">
                  <c:v>3338641.5200000023</c:v>
                </c:pt>
                <c:pt idx="394">
                  <c:v>3276453.6560000023</c:v>
                </c:pt>
                <c:pt idx="395">
                  <c:v>3183061.4240000024</c:v>
                </c:pt>
                <c:pt idx="396">
                  <c:v>3183061.4240000024</c:v>
                </c:pt>
                <c:pt idx="397">
                  <c:v>3134007.6080000023</c:v>
                </c:pt>
                <c:pt idx="398">
                  <c:v>3261764.3360000025</c:v>
                </c:pt>
                <c:pt idx="399">
                  <c:v>3261764.3360000025</c:v>
                </c:pt>
                <c:pt idx="400">
                  <c:v>3205489.9600000023</c:v>
                </c:pt>
                <c:pt idx="401">
                  <c:v>3205489.9600000023</c:v>
                </c:pt>
                <c:pt idx="402">
                  <c:v>3287880.2400000021</c:v>
                </c:pt>
                <c:pt idx="403">
                  <c:v>3415614.4800000023</c:v>
                </c:pt>
                <c:pt idx="404">
                  <c:v>3415614.4800000023</c:v>
                </c:pt>
                <c:pt idx="405">
                  <c:v>3424431.2080000024</c:v>
                </c:pt>
                <c:pt idx="406">
                  <c:v>3424431.2080000024</c:v>
                </c:pt>
                <c:pt idx="407">
                  <c:v>3553712.6240000026</c:v>
                </c:pt>
                <c:pt idx="408">
                  <c:v>3553712.6240000026</c:v>
                </c:pt>
                <c:pt idx="409">
                  <c:v>3553712.6240000026</c:v>
                </c:pt>
                <c:pt idx="410">
                  <c:v>3465502.9120000028</c:v>
                </c:pt>
                <c:pt idx="411">
                  <c:v>3331718.4480000027</c:v>
                </c:pt>
                <c:pt idx="412">
                  <c:v>3302914.4880000027</c:v>
                </c:pt>
                <c:pt idx="413">
                  <c:v>3431946.1680000029</c:v>
                </c:pt>
                <c:pt idx="414">
                  <c:v>3431946.1680000029</c:v>
                </c:pt>
                <c:pt idx="415">
                  <c:v>3431946.1680000029</c:v>
                </c:pt>
                <c:pt idx="416">
                  <c:v>3415434.1680000029</c:v>
                </c:pt>
                <c:pt idx="417">
                  <c:v>3437195.3840000029</c:v>
                </c:pt>
                <c:pt idx="418">
                  <c:v>3564679.544000003</c:v>
                </c:pt>
                <c:pt idx="419">
                  <c:v>3564679.544000003</c:v>
                </c:pt>
                <c:pt idx="420">
                  <c:v>3514135.3200000031</c:v>
                </c:pt>
                <c:pt idx="421">
                  <c:v>3514135.3200000031</c:v>
                </c:pt>
                <c:pt idx="422">
                  <c:v>3254387.1680000033</c:v>
                </c:pt>
                <c:pt idx="423">
                  <c:v>3311530.2560000033</c:v>
                </c:pt>
                <c:pt idx="424">
                  <c:v>3197058.0960000032</c:v>
                </c:pt>
                <c:pt idx="425">
                  <c:v>3197058.0960000032</c:v>
                </c:pt>
                <c:pt idx="426">
                  <c:v>3129351.7760000033</c:v>
                </c:pt>
                <c:pt idx="427">
                  <c:v>3085020.0480000032</c:v>
                </c:pt>
                <c:pt idx="428">
                  <c:v>3193537.1680000033</c:v>
                </c:pt>
                <c:pt idx="429">
                  <c:v>3322932.6320000035</c:v>
                </c:pt>
                <c:pt idx="430">
                  <c:v>3239492.5280000037</c:v>
                </c:pt>
                <c:pt idx="431">
                  <c:v>3238840.9280000036</c:v>
                </c:pt>
                <c:pt idx="432">
                  <c:v>3195152.5520000034</c:v>
                </c:pt>
                <c:pt idx="433">
                  <c:v>3194841.2560000033</c:v>
                </c:pt>
                <c:pt idx="434">
                  <c:v>3247313.2560000033</c:v>
                </c:pt>
                <c:pt idx="435">
                  <c:v>3282013.1520000035</c:v>
                </c:pt>
                <c:pt idx="436">
                  <c:v>3259309.1520000035</c:v>
                </c:pt>
                <c:pt idx="437">
                  <c:v>3306901.7920000036</c:v>
                </c:pt>
                <c:pt idx="438">
                  <c:v>3432580.3520000037</c:v>
                </c:pt>
                <c:pt idx="439">
                  <c:v>3558277.3920000037</c:v>
                </c:pt>
                <c:pt idx="440">
                  <c:v>3687411.0240000035</c:v>
                </c:pt>
                <c:pt idx="441">
                  <c:v>3813504.9120000033</c:v>
                </c:pt>
                <c:pt idx="442">
                  <c:v>3694729.1680000033</c:v>
                </c:pt>
                <c:pt idx="443">
                  <c:v>3694729.1680000033</c:v>
                </c:pt>
                <c:pt idx="444">
                  <c:v>3770120.7120000036</c:v>
                </c:pt>
                <c:pt idx="445">
                  <c:v>3785763.3600000036</c:v>
                </c:pt>
                <c:pt idx="446">
                  <c:v>3762459.7200000035</c:v>
                </c:pt>
                <c:pt idx="447">
                  <c:v>3734170.6400000034</c:v>
                </c:pt>
                <c:pt idx="448">
                  <c:v>3644741.4160000035</c:v>
                </c:pt>
                <c:pt idx="449">
                  <c:v>3669424.8160000034</c:v>
                </c:pt>
                <c:pt idx="450">
                  <c:v>3669424.8160000034</c:v>
                </c:pt>
                <c:pt idx="451">
                  <c:v>3525335.9840000034</c:v>
                </c:pt>
                <c:pt idx="452">
                  <c:v>3516635.7120000036</c:v>
                </c:pt>
                <c:pt idx="453">
                  <c:v>3611531.4080000035</c:v>
                </c:pt>
                <c:pt idx="454">
                  <c:v>3583698.6560000037</c:v>
                </c:pt>
                <c:pt idx="455">
                  <c:v>3708237.2480000039</c:v>
                </c:pt>
                <c:pt idx="456">
                  <c:v>3728831.104000004</c:v>
                </c:pt>
                <c:pt idx="457">
                  <c:v>3852554.2240000041</c:v>
                </c:pt>
                <c:pt idx="458">
                  <c:v>3976993.456000004</c:v>
                </c:pt>
                <c:pt idx="459">
                  <c:v>3946072.7920000041</c:v>
                </c:pt>
                <c:pt idx="460">
                  <c:v>3947561.9920000043</c:v>
                </c:pt>
                <c:pt idx="461">
                  <c:v>4076402.4400000041</c:v>
                </c:pt>
                <c:pt idx="462">
                  <c:v>4076402.4400000041</c:v>
                </c:pt>
                <c:pt idx="463">
                  <c:v>3982897.9360000039</c:v>
                </c:pt>
                <c:pt idx="464">
                  <c:v>4112045.7680000039</c:v>
                </c:pt>
                <c:pt idx="465">
                  <c:v>4098777.1680000038</c:v>
                </c:pt>
                <c:pt idx="466">
                  <c:v>4032219.1120000039</c:v>
                </c:pt>
                <c:pt idx="467">
                  <c:v>4076733.848000004</c:v>
                </c:pt>
                <c:pt idx="468">
                  <c:v>4137599.4320000038</c:v>
                </c:pt>
                <c:pt idx="469">
                  <c:v>4137599.4320000038</c:v>
                </c:pt>
                <c:pt idx="470">
                  <c:v>4064780.0880000037</c:v>
                </c:pt>
                <c:pt idx="471">
                  <c:v>3944358.3920000037</c:v>
                </c:pt>
                <c:pt idx="472">
                  <c:v>3979991.2880000039</c:v>
                </c:pt>
                <c:pt idx="473">
                  <c:v>3979991.2880000039</c:v>
                </c:pt>
                <c:pt idx="474">
                  <c:v>4028819.3040000037</c:v>
                </c:pt>
                <c:pt idx="475">
                  <c:v>4154779.5600000038</c:v>
                </c:pt>
                <c:pt idx="476">
                  <c:v>4283875.6480000038</c:v>
                </c:pt>
                <c:pt idx="477">
                  <c:v>4220151.0800000038</c:v>
                </c:pt>
                <c:pt idx="478">
                  <c:v>4345727.8320000041</c:v>
                </c:pt>
                <c:pt idx="479">
                  <c:v>4345727.8320000041</c:v>
                </c:pt>
                <c:pt idx="480">
                  <c:v>4364897.1120000044</c:v>
                </c:pt>
                <c:pt idx="481">
                  <c:v>4134016.0240000044</c:v>
                </c:pt>
                <c:pt idx="482">
                  <c:v>4047009.2800000045</c:v>
                </c:pt>
                <c:pt idx="483">
                  <c:v>3977784.2640000046</c:v>
                </c:pt>
                <c:pt idx="484">
                  <c:v>4061149.3360000048</c:v>
                </c:pt>
                <c:pt idx="485">
                  <c:v>3925920.7040000046</c:v>
                </c:pt>
                <c:pt idx="486">
                  <c:v>3915924.8720000046</c:v>
                </c:pt>
                <c:pt idx="487">
                  <c:v>3943692.5360000045</c:v>
                </c:pt>
                <c:pt idx="488">
                  <c:v>3958831.9040000043</c:v>
                </c:pt>
                <c:pt idx="489">
                  <c:v>4087226.2800000045</c:v>
                </c:pt>
                <c:pt idx="490">
                  <c:v>4019541.0240000044</c:v>
                </c:pt>
                <c:pt idx="491">
                  <c:v>3990256.4960000045</c:v>
                </c:pt>
                <c:pt idx="492">
                  <c:v>3911683.0880000046</c:v>
                </c:pt>
                <c:pt idx="493">
                  <c:v>3894778.8960000048</c:v>
                </c:pt>
                <c:pt idx="494">
                  <c:v>3872127.5520000048</c:v>
                </c:pt>
                <c:pt idx="495">
                  <c:v>3943185.536000005</c:v>
                </c:pt>
                <c:pt idx="496">
                  <c:v>3988998.1280000051</c:v>
                </c:pt>
                <c:pt idx="497">
                  <c:v>3951920.8640000052</c:v>
                </c:pt>
                <c:pt idx="498">
                  <c:v>4077436.0640000054</c:v>
                </c:pt>
                <c:pt idx="499">
                  <c:v>4028773.3680000054</c:v>
                </c:pt>
                <c:pt idx="500">
                  <c:v>4154036.9680000055</c:v>
                </c:pt>
                <c:pt idx="501">
                  <c:v>4279367.0960000055</c:v>
                </c:pt>
                <c:pt idx="502">
                  <c:v>4271599.5440000053</c:v>
                </c:pt>
                <c:pt idx="503">
                  <c:v>4234089.5040000053</c:v>
                </c:pt>
                <c:pt idx="504">
                  <c:v>4234089.5040000053</c:v>
                </c:pt>
                <c:pt idx="505">
                  <c:v>4358313.3120000055</c:v>
                </c:pt>
                <c:pt idx="506">
                  <c:v>4307299.1040000059</c:v>
                </c:pt>
                <c:pt idx="507">
                  <c:v>4325629.9200000055</c:v>
                </c:pt>
                <c:pt idx="508">
                  <c:v>4451010.4480000054</c:v>
                </c:pt>
                <c:pt idx="509">
                  <c:v>4421031.4640000053</c:v>
                </c:pt>
                <c:pt idx="510">
                  <c:v>4421031.4640000053</c:v>
                </c:pt>
                <c:pt idx="511">
                  <c:v>4421031.4640000053</c:v>
                </c:pt>
                <c:pt idx="512">
                  <c:v>4421031.4640000053</c:v>
                </c:pt>
                <c:pt idx="513">
                  <c:v>4421031.4640000053</c:v>
                </c:pt>
                <c:pt idx="514">
                  <c:v>4421031.4640000053</c:v>
                </c:pt>
                <c:pt idx="515">
                  <c:v>4434098.7440000055</c:v>
                </c:pt>
                <c:pt idx="516">
                  <c:v>4349758.5680000056</c:v>
                </c:pt>
                <c:pt idx="517">
                  <c:v>4349758.5680000056</c:v>
                </c:pt>
                <c:pt idx="518">
                  <c:v>4473912.6800000053</c:v>
                </c:pt>
                <c:pt idx="519">
                  <c:v>4521274.2800000049</c:v>
                </c:pt>
                <c:pt idx="520">
                  <c:v>4501441.3520000046</c:v>
                </c:pt>
                <c:pt idx="521">
                  <c:v>4624905.9920000043</c:v>
                </c:pt>
                <c:pt idx="522">
                  <c:v>4668378.7920000041</c:v>
                </c:pt>
                <c:pt idx="523">
                  <c:v>4668378.7920000041</c:v>
                </c:pt>
                <c:pt idx="524">
                  <c:v>4672924.7680000039</c:v>
                </c:pt>
                <c:pt idx="525">
                  <c:v>4649636.496000004</c:v>
                </c:pt>
                <c:pt idx="526">
                  <c:v>4713954.9920000043</c:v>
                </c:pt>
                <c:pt idx="527">
                  <c:v>4713954.9920000043</c:v>
                </c:pt>
                <c:pt idx="528">
                  <c:v>4696839.3120000046</c:v>
                </c:pt>
                <c:pt idx="529">
                  <c:v>4821892.5600000042</c:v>
                </c:pt>
                <c:pt idx="530">
                  <c:v>4850551.5200000042</c:v>
                </c:pt>
                <c:pt idx="531">
                  <c:v>4850551.5200000042</c:v>
                </c:pt>
                <c:pt idx="532">
                  <c:v>4917969.0560000045</c:v>
                </c:pt>
                <c:pt idx="533">
                  <c:v>4903725.5840000045</c:v>
                </c:pt>
                <c:pt idx="534">
                  <c:v>5027437.3280000044</c:v>
                </c:pt>
                <c:pt idx="535">
                  <c:v>4960338.2960000047</c:v>
                </c:pt>
                <c:pt idx="536">
                  <c:v>4960338.2960000047</c:v>
                </c:pt>
                <c:pt idx="537">
                  <c:v>4988382.4560000049</c:v>
                </c:pt>
                <c:pt idx="538">
                  <c:v>4898039.0960000046</c:v>
                </c:pt>
                <c:pt idx="539">
                  <c:v>4808962.4560000049</c:v>
                </c:pt>
                <c:pt idx="540">
                  <c:v>4741861.3840000052</c:v>
                </c:pt>
                <c:pt idx="541">
                  <c:v>4864928.3440000052</c:v>
                </c:pt>
                <c:pt idx="542">
                  <c:v>4868672.9200000055</c:v>
                </c:pt>
                <c:pt idx="543">
                  <c:v>4764066.8160000052</c:v>
                </c:pt>
                <c:pt idx="544">
                  <c:v>4764066.8160000052</c:v>
                </c:pt>
                <c:pt idx="545">
                  <c:v>4887853.7280000048</c:v>
                </c:pt>
                <c:pt idx="546">
                  <c:v>4784752.8240000047</c:v>
                </c:pt>
                <c:pt idx="547">
                  <c:v>4780892.144000005</c:v>
                </c:pt>
                <c:pt idx="548">
                  <c:v>4696529.4800000051</c:v>
                </c:pt>
                <c:pt idx="549">
                  <c:v>4655420.5520000048</c:v>
                </c:pt>
                <c:pt idx="550">
                  <c:v>4655420.5520000048</c:v>
                </c:pt>
                <c:pt idx="551">
                  <c:v>4694189.0480000051</c:v>
                </c:pt>
                <c:pt idx="552">
                  <c:v>4694189.0480000051</c:v>
                </c:pt>
                <c:pt idx="553">
                  <c:v>4646822.8080000049</c:v>
                </c:pt>
                <c:pt idx="554">
                  <c:v>4646822.8080000049</c:v>
                </c:pt>
                <c:pt idx="555">
                  <c:v>4621918.008000005</c:v>
                </c:pt>
                <c:pt idx="556">
                  <c:v>4311575.4960000049</c:v>
                </c:pt>
                <c:pt idx="557">
                  <c:v>4311575.4960000049</c:v>
                </c:pt>
                <c:pt idx="558">
                  <c:v>4102501.1200000048</c:v>
                </c:pt>
                <c:pt idx="559">
                  <c:v>4074369.0000000047</c:v>
                </c:pt>
                <c:pt idx="560">
                  <c:v>4199541.8800000045</c:v>
                </c:pt>
                <c:pt idx="561">
                  <c:v>4130987.6000000043</c:v>
                </c:pt>
                <c:pt idx="562">
                  <c:v>4217066.6560000041</c:v>
                </c:pt>
                <c:pt idx="563">
                  <c:v>4101930.6400000039</c:v>
                </c:pt>
                <c:pt idx="564">
                  <c:v>4105398.104000004</c:v>
                </c:pt>
                <c:pt idx="565">
                  <c:v>4092119.6640000041</c:v>
                </c:pt>
                <c:pt idx="566">
                  <c:v>4141827.9520000042</c:v>
                </c:pt>
                <c:pt idx="567">
                  <c:v>4166420.9120000042</c:v>
                </c:pt>
                <c:pt idx="568">
                  <c:v>4166420.9120000042</c:v>
                </c:pt>
                <c:pt idx="569">
                  <c:v>4293271.3040000042</c:v>
                </c:pt>
                <c:pt idx="570">
                  <c:v>4298089.8800000045</c:v>
                </c:pt>
                <c:pt idx="571">
                  <c:v>4343292.0240000049</c:v>
                </c:pt>
                <c:pt idx="572">
                  <c:v>4399207.1040000049</c:v>
                </c:pt>
                <c:pt idx="573">
                  <c:v>4352227.1760000046</c:v>
                </c:pt>
                <c:pt idx="574">
                  <c:v>4391756.3760000048</c:v>
                </c:pt>
                <c:pt idx="575">
                  <c:v>4189674.6480000047</c:v>
                </c:pt>
                <c:pt idx="576">
                  <c:v>4264219.8640000047</c:v>
                </c:pt>
                <c:pt idx="577">
                  <c:v>4264219.8640000047</c:v>
                </c:pt>
                <c:pt idx="578">
                  <c:v>4338882.752000005</c:v>
                </c:pt>
                <c:pt idx="579">
                  <c:v>4312679.6800000053</c:v>
                </c:pt>
                <c:pt idx="580">
                  <c:v>4439771.1280000051</c:v>
                </c:pt>
                <c:pt idx="581">
                  <c:v>4439771.1280000051</c:v>
                </c:pt>
                <c:pt idx="582">
                  <c:v>4568805.4400000051</c:v>
                </c:pt>
                <c:pt idx="583">
                  <c:v>4570036.4240000052</c:v>
                </c:pt>
                <c:pt idx="584">
                  <c:v>4570036.4240000052</c:v>
                </c:pt>
                <c:pt idx="585">
                  <c:v>4570036.4240000052</c:v>
                </c:pt>
                <c:pt idx="586">
                  <c:v>4601432.7440000055</c:v>
                </c:pt>
                <c:pt idx="587">
                  <c:v>4601432.7440000055</c:v>
                </c:pt>
                <c:pt idx="588">
                  <c:v>4595031.8000000054</c:v>
                </c:pt>
                <c:pt idx="589">
                  <c:v>4595031.8000000054</c:v>
                </c:pt>
                <c:pt idx="590">
                  <c:v>4655715.0800000057</c:v>
                </c:pt>
                <c:pt idx="591">
                  <c:v>4780012.9040000057</c:v>
                </c:pt>
                <c:pt idx="592">
                  <c:v>4830079.7520000059</c:v>
                </c:pt>
                <c:pt idx="593">
                  <c:v>4819360.4240000062</c:v>
                </c:pt>
                <c:pt idx="594">
                  <c:v>4849964.8480000058</c:v>
                </c:pt>
                <c:pt idx="595">
                  <c:v>4895178.5120000057</c:v>
                </c:pt>
                <c:pt idx="596">
                  <c:v>4895178.5120000057</c:v>
                </c:pt>
                <c:pt idx="597">
                  <c:v>4866064.5520000057</c:v>
                </c:pt>
                <c:pt idx="598">
                  <c:v>4915960.0720000053</c:v>
                </c:pt>
                <c:pt idx="599">
                  <c:v>4929827.3680000054</c:v>
                </c:pt>
                <c:pt idx="600">
                  <c:v>4837074.9120000051</c:v>
                </c:pt>
                <c:pt idx="601">
                  <c:v>4896503.616000005</c:v>
                </c:pt>
                <c:pt idx="602">
                  <c:v>4896503.616000005</c:v>
                </c:pt>
                <c:pt idx="603">
                  <c:v>4870065.5920000048</c:v>
                </c:pt>
                <c:pt idx="604">
                  <c:v>4747005.7040000046</c:v>
                </c:pt>
                <c:pt idx="605">
                  <c:v>4627817.0960000046</c:v>
                </c:pt>
                <c:pt idx="606">
                  <c:v>4638350.9200000046</c:v>
                </c:pt>
                <c:pt idx="607">
                  <c:v>4638350.9200000046</c:v>
                </c:pt>
                <c:pt idx="608">
                  <c:v>4684510.360000005</c:v>
                </c:pt>
                <c:pt idx="609">
                  <c:v>4684510.360000005</c:v>
                </c:pt>
                <c:pt idx="610">
                  <c:v>4733655.9600000046</c:v>
                </c:pt>
                <c:pt idx="611">
                  <c:v>4765922.9360000044</c:v>
                </c:pt>
                <c:pt idx="612">
                  <c:v>4707271.536000004</c:v>
                </c:pt>
                <c:pt idx="613">
                  <c:v>4742828.7520000041</c:v>
                </c:pt>
                <c:pt idx="614">
                  <c:v>4865505.6160000041</c:v>
                </c:pt>
                <c:pt idx="615">
                  <c:v>4706200.672000004</c:v>
                </c:pt>
                <c:pt idx="616">
                  <c:v>4779715.4080000035</c:v>
                </c:pt>
                <c:pt idx="617">
                  <c:v>4796623.1600000039</c:v>
                </c:pt>
                <c:pt idx="618">
                  <c:v>4485088.4000000041</c:v>
                </c:pt>
                <c:pt idx="619">
                  <c:v>4208665.4320000038</c:v>
                </c:pt>
                <c:pt idx="620">
                  <c:v>4218989.8960000034</c:v>
                </c:pt>
                <c:pt idx="621">
                  <c:v>4256959.1440000031</c:v>
                </c:pt>
                <c:pt idx="622">
                  <c:v>4256959.1440000031</c:v>
                </c:pt>
                <c:pt idx="623">
                  <c:v>4236924.5440000035</c:v>
                </c:pt>
                <c:pt idx="624">
                  <c:v>4146519.2640000032</c:v>
                </c:pt>
                <c:pt idx="625">
                  <c:v>4021097.6960000033</c:v>
                </c:pt>
                <c:pt idx="626">
                  <c:v>4021097.6960000033</c:v>
                </c:pt>
                <c:pt idx="627">
                  <c:v>3944027.2240000032</c:v>
                </c:pt>
                <c:pt idx="628">
                  <c:v>3930720.7520000031</c:v>
                </c:pt>
                <c:pt idx="629">
                  <c:v>3906017.2720000031</c:v>
                </c:pt>
                <c:pt idx="630">
                  <c:v>3899962.2800000031</c:v>
                </c:pt>
                <c:pt idx="631">
                  <c:v>3899962.2800000031</c:v>
                </c:pt>
                <c:pt idx="632">
                  <c:v>3896184.2480000029</c:v>
                </c:pt>
                <c:pt idx="633">
                  <c:v>3896184.2480000029</c:v>
                </c:pt>
                <c:pt idx="634">
                  <c:v>3896184.2480000029</c:v>
                </c:pt>
                <c:pt idx="635">
                  <c:v>3896184.2480000029</c:v>
                </c:pt>
                <c:pt idx="636">
                  <c:v>3876136.808000003</c:v>
                </c:pt>
                <c:pt idx="637">
                  <c:v>3919116.848000003</c:v>
                </c:pt>
                <c:pt idx="638">
                  <c:v>3919116.848000003</c:v>
                </c:pt>
                <c:pt idx="639">
                  <c:v>3821503.3440000028</c:v>
                </c:pt>
                <c:pt idx="640">
                  <c:v>3821503.3440000028</c:v>
                </c:pt>
                <c:pt idx="641">
                  <c:v>3839670.3600000027</c:v>
                </c:pt>
                <c:pt idx="642">
                  <c:v>3839670.3600000027</c:v>
                </c:pt>
                <c:pt idx="643">
                  <c:v>3749941.0720000025</c:v>
                </c:pt>
                <c:pt idx="644">
                  <c:v>3749941.0720000025</c:v>
                </c:pt>
                <c:pt idx="645">
                  <c:v>3598481.6720000026</c:v>
                </c:pt>
                <c:pt idx="646">
                  <c:v>3689844.1840000027</c:v>
                </c:pt>
                <c:pt idx="647">
                  <c:v>3689844.1840000027</c:v>
                </c:pt>
                <c:pt idx="648">
                  <c:v>3815942.2960000029</c:v>
                </c:pt>
                <c:pt idx="649">
                  <c:v>3815942.2960000029</c:v>
                </c:pt>
                <c:pt idx="650">
                  <c:v>3815942.2960000029</c:v>
                </c:pt>
                <c:pt idx="651">
                  <c:v>3942083.416000003</c:v>
                </c:pt>
                <c:pt idx="652">
                  <c:v>3983881.416000003</c:v>
                </c:pt>
                <c:pt idx="653">
                  <c:v>3887864.3200000031</c:v>
                </c:pt>
                <c:pt idx="654">
                  <c:v>3887864.3200000031</c:v>
                </c:pt>
                <c:pt idx="655">
                  <c:v>4011662.8000000031</c:v>
                </c:pt>
                <c:pt idx="656">
                  <c:v>3995881.3120000032</c:v>
                </c:pt>
                <c:pt idx="657">
                  <c:v>4121768.8640000033</c:v>
                </c:pt>
                <c:pt idx="658">
                  <c:v>4087379.9040000034</c:v>
                </c:pt>
                <c:pt idx="659">
                  <c:v>4089343.5040000034</c:v>
                </c:pt>
                <c:pt idx="660">
                  <c:v>4089343.5040000034</c:v>
                </c:pt>
                <c:pt idx="661">
                  <c:v>4113107.4960000035</c:v>
                </c:pt>
                <c:pt idx="662">
                  <c:v>4113107.4960000035</c:v>
                </c:pt>
                <c:pt idx="663">
                  <c:v>4238965.8160000034</c:v>
                </c:pt>
                <c:pt idx="664">
                  <c:v>4188748.6560000037</c:v>
                </c:pt>
                <c:pt idx="665">
                  <c:v>4144728.5760000036</c:v>
                </c:pt>
                <c:pt idx="666">
                  <c:v>4144728.5760000036</c:v>
                </c:pt>
                <c:pt idx="667">
                  <c:v>4052155.6800000034</c:v>
                </c:pt>
                <c:pt idx="668">
                  <c:v>4106259.8880000035</c:v>
                </c:pt>
                <c:pt idx="669">
                  <c:v>4106259.8880000035</c:v>
                </c:pt>
                <c:pt idx="670">
                  <c:v>4120918.4720000033</c:v>
                </c:pt>
                <c:pt idx="671">
                  <c:v>4037406.2000000034</c:v>
                </c:pt>
                <c:pt idx="672">
                  <c:v>4024955.2480000034</c:v>
                </c:pt>
                <c:pt idx="673">
                  <c:v>4024955.2480000034</c:v>
                </c:pt>
                <c:pt idx="674">
                  <c:v>4052647.6480000033</c:v>
                </c:pt>
                <c:pt idx="675">
                  <c:v>3863184.2720000031</c:v>
                </c:pt>
                <c:pt idx="676">
                  <c:v>3989793.8720000032</c:v>
                </c:pt>
                <c:pt idx="677">
                  <c:v>3864434.6400000034</c:v>
                </c:pt>
                <c:pt idx="678">
                  <c:v>3804826.2160000033</c:v>
                </c:pt>
                <c:pt idx="679">
                  <c:v>3804826.2160000033</c:v>
                </c:pt>
                <c:pt idx="680">
                  <c:v>3804826.2160000033</c:v>
                </c:pt>
                <c:pt idx="681">
                  <c:v>3877974.7600000035</c:v>
                </c:pt>
                <c:pt idx="682">
                  <c:v>3899699.0800000033</c:v>
                </c:pt>
                <c:pt idx="683">
                  <c:v>3849848.3760000034</c:v>
                </c:pt>
                <c:pt idx="684">
                  <c:v>3810732.0320000034</c:v>
                </c:pt>
                <c:pt idx="685">
                  <c:v>3810732.0320000034</c:v>
                </c:pt>
                <c:pt idx="686">
                  <c:v>3813028.1440000036</c:v>
                </c:pt>
                <c:pt idx="687">
                  <c:v>3853188.7200000035</c:v>
                </c:pt>
                <c:pt idx="688">
                  <c:v>3853188.7200000035</c:v>
                </c:pt>
                <c:pt idx="689">
                  <c:v>3862993.2960000033</c:v>
                </c:pt>
                <c:pt idx="690">
                  <c:v>3844011.1200000034</c:v>
                </c:pt>
                <c:pt idx="691">
                  <c:v>3830046.4800000032</c:v>
                </c:pt>
                <c:pt idx="692">
                  <c:v>3632324.1040000031</c:v>
                </c:pt>
                <c:pt idx="693">
                  <c:v>3674454.504000003</c:v>
                </c:pt>
                <c:pt idx="694">
                  <c:v>3674454.504000003</c:v>
                </c:pt>
                <c:pt idx="695">
                  <c:v>3674454.504000003</c:v>
                </c:pt>
                <c:pt idx="696">
                  <c:v>3673493.1680000029</c:v>
                </c:pt>
                <c:pt idx="697">
                  <c:v>3598315.7280000029</c:v>
                </c:pt>
                <c:pt idx="698">
                  <c:v>3598315.7280000029</c:v>
                </c:pt>
                <c:pt idx="699">
                  <c:v>3598315.7280000029</c:v>
                </c:pt>
                <c:pt idx="700">
                  <c:v>3709854.504000003</c:v>
                </c:pt>
                <c:pt idx="701">
                  <c:v>3709854.504000003</c:v>
                </c:pt>
                <c:pt idx="702">
                  <c:v>3709854.504000003</c:v>
                </c:pt>
                <c:pt idx="703">
                  <c:v>3766828.6160000032</c:v>
                </c:pt>
                <c:pt idx="704">
                  <c:v>3560229.376000003</c:v>
                </c:pt>
                <c:pt idx="705">
                  <c:v>3560229.376000003</c:v>
                </c:pt>
                <c:pt idx="706">
                  <c:v>3527177.8320000027</c:v>
                </c:pt>
                <c:pt idx="707">
                  <c:v>3527177.8320000027</c:v>
                </c:pt>
                <c:pt idx="708">
                  <c:v>3527177.8320000027</c:v>
                </c:pt>
                <c:pt idx="709">
                  <c:v>3566904.4560000026</c:v>
                </c:pt>
                <c:pt idx="710">
                  <c:v>3565120.8400000026</c:v>
                </c:pt>
                <c:pt idx="711">
                  <c:v>3557305.3440000028</c:v>
                </c:pt>
                <c:pt idx="712">
                  <c:v>3528687.8800000027</c:v>
                </c:pt>
                <c:pt idx="713">
                  <c:v>3528687.8800000027</c:v>
                </c:pt>
                <c:pt idx="714">
                  <c:v>3641943.5920000025</c:v>
                </c:pt>
                <c:pt idx="715">
                  <c:v>3584165.6800000025</c:v>
                </c:pt>
                <c:pt idx="716">
                  <c:v>3584165.6800000025</c:v>
                </c:pt>
                <c:pt idx="717">
                  <c:v>3505389.6880000024</c:v>
                </c:pt>
                <c:pt idx="718">
                  <c:v>3452981.0080000022</c:v>
                </c:pt>
                <c:pt idx="719">
                  <c:v>3496365.7760000024</c:v>
                </c:pt>
                <c:pt idx="720">
                  <c:v>3430728.3200000026</c:v>
                </c:pt>
                <c:pt idx="721">
                  <c:v>3417023.6000000024</c:v>
                </c:pt>
                <c:pt idx="722">
                  <c:v>3360993.5680000023</c:v>
                </c:pt>
                <c:pt idx="723">
                  <c:v>3277911.1680000024</c:v>
                </c:pt>
                <c:pt idx="724">
                  <c:v>3167736.6960000023</c:v>
                </c:pt>
                <c:pt idx="725">
                  <c:v>3167736.6960000023</c:v>
                </c:pt>
                <c:pt idx="726">
                  <c:v>3248053.3680000021</c:v>
                </c:pt>
                <c:pt idx="727">
                  <c:v>3312156.7440000023</c:v>
                </c:pt>
                <c:pt idx="728">
                  <c:v>3365434.9200000023</c:v>
                </c:pt>
                <c:pt idx="729">
                  <c:v>3365434.9200000023</c:v>
                </c:pt>
                <c:pt idx="730">
                  <c:v>3365434.9200000023</c:v>
                </c:pt>
                <c:pt idx="731">
                  <c:v>3111977.0960000022</c:v>
                </c:pt>
                <c:pt idx="732">
                  <c:v>3072965.8080000021</c:v>
                </c:pt>
                <c:pt idx="733">
                  <c:v>3091485.8880000021</c:v>
                </c:pt>
                <c:pt idx="734">
                  <c:v>3091485.8880000021</c:v>
                </c:pt>
                <c:pt idx="735">
                  <c:v>3165693.120000002</c:v>
                </c:pt>
                <c:pt idx="736">
                  <c:v>3132164.376000002</c:v>
                </c:pt>
                <c:pt idx="737">
                  <c:v>3082524.6640000022</c:v>
                </c:pt>
                <c:pt idx="738">
                  <c:v>3012178.3040000023</c:v>
                </c:pt>
                <c:pt idx="739">
                  <c:v>3012178.3040000023</c:v>
                </c:pt>
                <c:pt idx="740">
                  <c:v>2928932.1920000021</c:v>
                </c:pt>
                <c:pt idx="741">
                  <c:v>2928932.1920000021</c:v>
                </c:pt>
                <c:pt idx="742">
                  <c:v>2934209.592000002</c:v>
                </c:pt>
                <c:pt idx="743">
                  <c:v>2947481.4720000019</c:v>
                </c:pt>
                <c:pt idx="744">
                  <c:v>2923999.2720000017</c:v>
                </c:pt>
                <c:pt idx="745">
                  <c:v>2977418.9440000015</c:v>
                </c:pt>
                <c:pt idx="746">
                  <c:v>2933338.8800000018</c:v>
                </c:pt>
                <c:pt idx="747">
                  <c:v>2933338.8800000018</c:v>
                </c:pt>
                <c:pt idx="748">
                  <c:v>2894808.4960000017</c:v>
                </c:pt>
                <c:pt idx="749">
                  <c:v>2814538.1840000018</c:v>
                </c:pt>
                <c:pt idx="750">
                  <c:v>2941376.2640000018</c:v>
                </c:pt>
                <c:pt idx="751">
                  <c:v>2965985.5040000021</c:v>
                </c:pt>
                <c:pt idx="752">
                  <c:v>2931245.6640000022</c:v>
                </c:pt>
                <c:pt idx="753">
                  <c:v>3046943.288000002</c:v>
                </c:pt>
                <c:pt idx="754">
                  <c:v>3046943.288000002</c:v>
                </c:pt>
                <c:pt idx="755">
                  <c:v>3082197.4080000021</c:v>
                </c:pt>
                <c:pt idx="756">
                  <c:v>3082197.4080000021</c:v>
                </c:pt>
                <c:pt idx="757">
                  <c:v>3047341.2160000023</c:v>
                </c:pt>
                <c:pt idx="758">
                  <c:v>3062662.8400000022</c:v>
                </c:pt>
                <c:pt idx="759">
                  <c:v>3042791.8320000023</c:v>
                </c:pt>
                <c:pt idx="760">
                  <c:v>3042791.8320000023</c:v>
                </c:pt>
                <c:pt idx="761">
                  <c:v>3097077.1920000021</c:v>
                </c:pt>
                <c:pt idx="762">
                  <c:v>3194004.4000000022</c:v>
                </c:pt>
                <c:pt idx="763">
                  <c:v>3185939.5040000021</c:v>
                </c:pt>
                <c:pt idx="764">
                  <c:v>3268935.9280000022</c:v>
                </c:pt>
                <c:pt idx="765">
                  <c:v>3296582.072000002</c:v>
                </c:pt>
                <c:pt idx="766">
                  <c:v>3296582.072000002</c:v>
                </c:pt>
                <c:pt idx="767">
                  <c:v>3296582.072000002</c:v>
                </c:pt>
                <c:pt idx="768">
                  <c:v>3336619.8320000018</c:v>
                </c:pt>
                <c:pt idx="769">
                  <c:v>3466931.904000002</c:v>
                </c:pt>
                <c:pt idx="770">
                  <c:v>3446310.120000002</c:v>
                </c:pt>
                <c:pt idx="771">
                  <c:v>3433822.4400000018</c:v>
                </c:pt>
                <c:pt idx="772">
                  <c:v>3455804.904000002</c:v>
                </c:pt>
                <c:pt idx="773">
                  <c:v>3491097.5040000021</c:v>
                </c:pt>
                <c:pt idx="774">
                  <c:v>3491097.5040000021</c:v>
                </c:pt>
                <c:pt idx="775">
                  <c:v>3491097.5040000021</c:v>
                </c:pt>
                <c:pt idx="776">
                  <c:v>3319111.1280000019</c:v>
                </c:pt>
                <c:pt idx="777">
                  <c:v>3449130.160000002</c:v>
                </c:pt>
                <c:pt idx="778">
                  <c:v>3394866.208000002</c:v>
                </c:pt>
                <c:pt idx="779">
                  <c:v>3394866.208000002</c:v>
                </c:pt>
                <c:pt idx="780">
                  <c:v>3286186.5280000018</c:v>
                </c:pt>
                <c:pt idx="781">
                  <c:v>3291795.8800000018</c:v>
                </c:pt>
                <c:pt idx="782">
                  <c:v>3211360.3520000018</c:v>
                </c:pt>
                <c:pt idx="783">
                  <c:v>3200515.3200000017</c:v>
                </c:pt>
                <c:pt idx="784">
                  <c:v>3165174.0960000018</c:v>
                </c:pt>
                <c:pt idx="785">
                  <c:v>3165174.0960000018</c:v>
                </c:pt>
                <c:pt idx="786">
                  <c:v>3023079.1120000016</c:v>
                </c:pt>
                <c:pt idx="787">
                  <c:v>3013436.0000000014</c:v>
                </c:pt>
                <c:pt idx="788">
                  <c:v>3068746.4480000013</c:v>
                </c:pt>
                <c:pt idx="789">
                  <c:v>3026768.4000000013</c:v>
                </c:pt>
                <c:pt idx="790">
                  <c:v>3026768.4000000013</c:v>
                </c:pt>
                <c:pt idx="791">
                  <c:v>3026768.4000000013</c:v>
                </c:pt>
                <c:pt idx="792">
                  <c:v>3010122.6800000011</c:v>
                </c:pt>
                <c:pt idx="793">
                  <c:v>3038071.7680000011</c:v>
                </c:pt>
                <c:pt idx="794">
                  <c:v>2975865.5520000011</c:v>
                </c:pt>
                <c:pt idx="795">
                  <c:v>2975865.5520000011</c:v>
                </c:pt>
                <c:pt idx="796">
                  <c:v>2939595.992000001</c:v>
                </c:pt>
                <c:pt idx="797">
                  <c:v>3054694.9360000012</c:v>
                </c:pt>
                <c:pt idx="798">
                  <c:v>2960962.9360000012</c:v>
                </c:pt>
                <c:pt idx="799">
                  <c:v>2784746.9120000009</c:v>
                </c:pt>
                <c:pt idx="800">
                  <c:v>2784746.9120000009</c:v>
                </c:pt>
                <c:pt idx="801">
                  <c:v>2749771.1920000007</c:v>
                </c:pt>
                <c:pt idx="802">
                  <c:v>2784260.0560000008</c:v>
                </c:pt>
                <c:pt idx="803">
                  <c:v>2836264.2880000006</c:v>
                </c:pt>
                <c:pt idx="804">
                  <c:v>2837631.2800000007</c:v>
                </c:pt>
                <c:pt idx="805">
                  <c:v>2837631.2800000007</c:v>
                </c:pt>
                <c:pt idx="806">
                  <c:v>2961670.0000000009</c:v>
                </c:pt>
                <c:pt idx="807">
                  <c:v>3089724.3760000011</c:v>
                </c:pt>
                <c:pt idx="808">
                  <c:v>3072172.080000001</c:v>
                </c:pt>
                <c:pt idx="809">
                  <c:v>3072172.080000001</c:v>
                </c:pt>
                <c:pt idx="810">
                  <c:v>3062362.2400000012</c:v>
                </c:pt>
                <c:pt idx="811">
                  <c:v>3068580.208000001</c:v>
                </c:pt>
                <c:pt idx="812">
                  <c:v>3068580.208000001</c:v>
                </c:pt>
                <c:pt idx="813">
                  <c:v>3193530.6400000011</c:v>
                </c:pt>
                <c:pt idx="814">
                  <c:v>3114075.208000001</c:v>
                </c:pt>
                <c:pt idx="815">
                  <c:v>3044038.4400000009</c:v>
                </c:pt>
                <c:pt idx="816">
                  <c:v>3075193.3040000009</c:v>
                </c:pt>
                <c:pt idx="817">
                  <c:v>3075193.3040000009</c:v>
                </c:pt>
                <c:pt idx="818">
                  <c:v>2955427.3200000008</c:v>
                </c:pt>
                <c:pt idx="819">
                  <c:v>2955427.3200000008</c:v>
                </c:pt>
                <c:pt idx="820">
                  <c:v>3066400.5520000006</c:v>
                </c:pt>
                <c:pt idx="821">
                  <c:v>3192605.2880000006</c:v>
                </c:pt>
                <c:pt idx="822">
                  <c:v>3192605.2880000006</c:v>
                </c:pt>
                <c:pt idx="823">
                  <c:v>3042515.3920000005</c:v>
                </c:pt>
                <c:pt idx="824">
                  <c:v>2981554.2640000004</c:v>
                </c:pt>
                <c:pt idx="825">
                  <c:v>2981554.2640000004</c:v>
                </c:pt>
                <c:pt idx="826">
                  <c:v>2981554.2640000004</c:v>
                </c:pt>
                <c:pt idx="827">
                  <c:v>2965469.4640000006</c:v>
                </c:pt>
                <c:pt idx="828">
                  <c:v>2725382.9840000006</c:v>
                </c:pt>
                <c:pt idx="829">
                  <c:v>2848531.0160000008</c:v>
                </c:pt>
                <c:pt idx="830">
                  <c:v>2798951.2400000007</c:v>
                </c:pt>
                <c:pt idx="831">
                  <c:v>2798951.2400000007</c:v>
                </c:pt>
                <c:pt idx="832">
                  <c:v>2549904.6320000007</c:v>
                </c:pt>
                <c:pt idx="833">
                  <c:v>2585067.8720000009</c:v>
                </c:pt>
                <c:pt idx="834">
                  <c:v>2711254.8000000007</c:v>
                </c:pt>
                <c:pt idx="835">
                  <c:v>2689916.2000000007</c:v>
                </c:pt>
                <c:pt idx="836">
                  <c:v>2712219.7120000008</c:v>
                </c:pt>
                <c:pt idx="837">
                  <c:v>2712219.7120000008</c:v>
                </c:pt>
                <c:pt idx="838">
                  <c:v>2712219.7120000008</c:v>
                </c:pt>
                <c:pt idx="839">
                  <c:v>2712219.7120000008</c:v>
                </c:pt>
                <c:pt idx="840">
                  <c:v>2712219.7120000008</c:v>
                </c:pt>
                <c:pt idx="841">
                  <c:v>2836352.9920000006</c:v>
                </c:pt>
                <c:pt idx="842">
                  <c:v>2735730.1760000004</c:v>
                </c:pt>
                <c:pt idx="843">
                  <c:v>2860663.9040000006</c:v>
                </c:pt>
                <c:pt idx="844">
                  <c:v>2985577.1840000004</c:v>
                </c:pt>
                <c:pt idx="845">
                  <c:v>2846135.6320000002</c:v>
                </c:pt>
                <c:pt idx="846">
                  <c:v>2567705.7440000004</c:v>
                </c:pt>
                <c:pt idx="847">
                  <c:v>2452147.6320000002</c:v>
                </c:pt>
                <c:pt idx="848">
                  <c:v>2441667.0240000002</c:v>
                </c:pt>
                <c:pt idx="849">
                  <c:v>2265991.344</c:v>
                </c:pt>
                <c:pt idx="850">
                  <c:v>2137094.48</c:v>
                </c:pt>
                <c:pt idx="851">
                  <c:v>2067520.8</c:v>
                </c:pt>
                <c:pt idx="852">
                  <c:v>2066397.6640000001</c:v>
                </c:pt>
                <c:pt idx="853">
                  <c:v>2066397.6640000001</c:v>
                </c:pt>
                <c:pt idx="854">
                  <c:v>2044994.3280000002</c:v>
                </c:pt>
                <c:pt idx="855">
                  <c:v>1948357.4720000003</c:v>
                </c:pt>
                <c:pt idx="856">
                  <c:v>1967889.0560000003</c:v>
                </c:pt>
                <c:pt idx="857">
                  <c:v>2012121.6800000004</c:v>
                </c:pt>
                <c:pt idx="858">
                  <c:v>2012121.6800000004</c:v>
                </c:pt>
                <c:pt idx="859">
                  <c:v>1957369.8400000003</c:v>
                </c:pt>
                <c:pt idx="860">
                  <c:v>1957369.8400000003</c:v>
                </c:pt>
                <c:pt idx="861">
                  <c:v>1957369.8400000003</c:v>
                </c:pt>
                <c:pt idx="862">
                  <c:v>2085840.8800000004</c:v>
                </c:pt>
                <c:pt idx="863">
                  <c:v>2034312.4000000004</c:v>
                </c:pt>
                <c:pt idx="864">
                  <c:v>1933354.1200000003</c:v>
                </c:pt>
                <c:pt idx="865">
                  <c:v>1957196.1360000004</c:v>
                </c:pt>
                <c:pt idx="866">
                  <c:v>2083905.5760000004</c:v>
                </c:pt>
                <c:pt idx="867">
                  <c:v>2000157.0400000003</c:v>
                </c:pt>
                <c:pt idx="868">
                  <c:v>2130156.4000000004</c:v>
                </c:pt>
                <c:pt idx="869">
                  <c:v>2130156.4000000004</c:v>
                </c:pt>
                <c:pt idx="870">
                  <c:v>2073831.4880000006</c:v>
                </c:pt>
                <c:pt idx="871">
                  <c:v>2119893.7280000006</c:v>
                </c:pt>
                <c:pt idx="872">
                  <c:v>2112034.6880000005</c:v>
                </c:pt>
                <c:pt idx="873">
                  <c:v>2056405.3520000007</c:v>
                </c:pt>
                <c:pt idx="874">
                  <c:v>2092519.7600000007</c:v>
                </c:pt>
                <c:pt idx="875">
                  <c:v>2092519.7600000007</c:v>
                </c:pt>
                <c:pt idx="876">
                  <c:v>2092519.7600000007</c:v>
                </c:pt>
                <c:pt idx="877">
                  <c:v>2073460.6880000008</c:v>
                </c:pt>
                <c:pt idx="878">
                  <c:v>2067940.1760000007</c:v>
                </c:pt>
                <c:pt idx="879">
                  <c:v>2128053.4560000007</c:v>
                </c:pt>
                <c:pt idx="880">
                  <c:v>1955370.1920000007</c:v>
                </c:pt>
                <c:pt idx="881">
                  <c:v>2081942.1600000008</c:v>
                </c:pt>
                <c:pt idx="882">
                  <c:v>2094754.2320000008</c:v>
                </c:pt>
                <c:pt idx="883">
                  <c:v>2125319.6720000007</c:v>
                </c:pt>
                <c:pt idx="884">
                  <c:v>2125319.6720000007</c:v>
                </c:pt>
                <c:pt idx="885">
                  <c:v>2194027.1360000009</c:v>
                </c:pt>
                <c:pt idx="886">
                  <c:v>2194027.1360000009</c:v>
                </c:pt>
                <c:pt idx="887">
                  <c:v>2194027.1360000009</c:v>
                </c:pt>
                <c:pt idx="888">
                  <c:v>2283958.7520000008</c:v>
                </c:pt>
                <c:pt idx="889">
                  <c:v>2283958.7520000008</c:v>
                </c:pt>
                <c:pt idx="890">
                  <c:v>2283958.7520000008</c:v>
                </c:pt>
                <c:pt idx="891">
                  <c:v>2283958.7520000008</c:v>
                </c:pt>
                <c:pt idx="892">
                  <c:v>2301258.0720000006</c:v>
                </c:pt>
                <c:pt idx="893">
                  <c:v>2301258.0720000006</c:v>
                </c:pt>
                <c:pt idx="894">
                  <c:v>2287629.5760000008</c:v>
                </c:pt>
                <c:pt idx="895">
                  <c:v>2225299.168000001</c:v>
                </c:pt>
                <c:pt idx="896">
                  <c:v>2248566.2320000008</c:v>
                </c:pt>
                <c:pt idx="897">
                  <c:v>2213222.2320000008</c:v>
                </c:pt>
                <c:pt idx="898">
                  <c:v>2213222.2320000008</c:v>
                </c:pt>
                <c:pt idx="899">
                  <c:v>2131016.4640000006</c:v>
                </c:pt>
                <c:pt idx="900">
                  <c:v>2083183.8880000007</c:v>
                </c:pt>
                <c:pt idx="901">
                  <c:v>2030612.3040000007</c:v>
                </c:pt>
                <c:pt idx="902">
                  <c:v>1948241.0560000008</c:v>
                </c:pt>
                <c:pt idx="903">
                  <c:v>1948241.0560000008</c:v>
                </c:pt>
                <c:pt idx="904">
                  <c:v>1524951.9120000007</c:v>
                </c:pt>
                <c:pt idx="905">
                  <c:v>1559971.9120000007</c:v>
                </c:pt>
                <c:pt idx="906">
                  <c:v>1528079.6320000007</c:v>
                </c:pt>
                <c:pt idx="907">
                  <c:v>1658164.8160000008</c:v>
                </c:pt>
                <c:pt idx="908">
                  <c:v>1786571.5360000008</c:v>
                </c:pt>
                <c:pt idx="909">
                  <c:v>1786571.5360000008</c:v>
                </c:pt>
                <c:pt idx="910">
                  <c:v>1715572.1040000007</c:v>
                </c:pt>
                <c:pt idx="911">
                  <c:v>1284269.5600000008</c:v>
                </c:pt>
                <c:pt idx="912">
                  <c:v>1243498.5600000008</c:v>
                </c:pt>
                <c:pt idx="913">
                  <c:v>1342771.0800000008</c:v>
                </c:pt>
                <c:pt idx="914">
                  <c:v>1306536.5360000008</c:v>
                </c:pt>
                <c:pt idx="915">
                  <c:v>1431358.4640000009</c:v>
                </c:pt>
                <c:pt idx="916">
                  <c:v>1561098.0480000009</c:v>
                </c:pt>
                <c:pt idx="917">
                  <c:v>1690790.4000000008</c:v>
                </c:pt>
                <c:pt idx="918">
                  <c:v>1407708.6720000007</c:v>
                </c:pt>
                <c:pt idx="919">
                  <c:v>1537443.6480000007</c:v>
                </c:pt>
                <c:pt idx="920">
                  <c:v>1417763.0960000008</c:v>
                </c:pt>
                <c:pt idx="921">
                  <c:v>1547591.5200000009</c:v>
                </c:pt>
                <c:pt idx="922">
                  <c:v>1670020.6080000009</c:v>
                </c:pt>
                <c:pt idx="923">
                  <c:v>1721846.7600000009</c:v>
                </c:pt>
                <c:pt idx="924">
                  <c:v>1809995.968000001</c:v>
                </c:pt>
                <c:pt idx="925">
                  <c:v>1749110.080000001</c:v>
                </c:pt>
                <c:pt idx="926">
                  <c:v>1876829.6560000011</c:v>
                </c:pt>
                <c:pt idx="927">
                  <c:v>1876829.6560000011</c:v>
                </c:pt>
                <c:pt idx="928">
                  <c:v>1703267.7920000011</c:v>
                </c:pt>
                <c:pt idx="929">
                  <c:v>1731049.5040000011</c:v>
                </c:pt>
                <c:pt idx="930">
                  <c:v>1720853.424000001</c:v>
                </c:pt>
                <c:pt idx="931">
                  <c:v>1845521.904000001</c:v>
                </c:pt>
                <c:pt idx="932">
                  <c:v>1845521.904000001</c:v>
                </c:pt>
                <c:pt idx="933">
                  <c:v>1973225.424000001</c:v>
                </c:pt>
                <c:pt idx="934">
                  <c:v>1958581.968000001</c:v>
                </c:pt>
                <c:pt idx="935">
                  <c:v>1805698.3120000011</c:v>
                </c:pt>
                <c:pt idx="936">
                  <c:v>1836380.1520000012</c:v>
                </c:pt>
                <c:pt idx="937">
                  <c:v>1836380.1520000012</c:v>
                </c:pt>
                <c:pt idx="938">
                  <c:v>1836380.1520000012</c:v>
                </c:pt>
                <c:pt idx="939">
                  <c:v>1836380.1520000012</c:v>
                </c:pt>
                <c:pt idx="940">
                  <c:v>1841066.4400000011</c:v>
                </c:pt>
                <c:pt idx="941">
                  <c:v>1841066.4400000011</c:v>
                </c:pt>
                <c:pt idx="942">
                  <c:v>1867301.7200000011</c:v>
                </c:pt>
                <c:pt idx="943">
                  <c:v>1991814.968000001</c:v>
                </c:pt>
                <c:pt idx="944">
                  <c:v>1831159.3280000011</c:v>
                </c:pt>
                <c:pt idx="945">
                  <c:v>1954993.8080000011</c:v>
                </c:pt>
                <c:pt idx="946">
                  <c:v>1875673.2000000011</c:v>
                </c:pt>
                <c:pt idx="947">
                  <c:v>2000269.3920000012</c:v>
                </c:pt>
                <c:pt idx="948">
                  <c:v>2128101.0720000011</c:v>
                </c:pt>
                <c:pt idx="949">
                  <c:v>1928156.2480000011</c:v>
                </c:pt>
                <c:pt idx="950">
                  <c:v>1928156.2480000011</c:v>
                </c:pt>
                <c:pt idx="951">
                  <c:v>1928156.2480000011</c:v>
                </c:pt>
                <c:pt idx="952">
                  <c:v>2054019.9440000011</c:v>
                </c:pt>
                <c:pt idx="953">
                  <c:v>2176380.6800000011</c:v>
                </c:pt>
                <c:pt idx="954">
                  <c:v>2176289.8000000012</c:v>
                </c:pt>
                <c:pt idx="955">
                  <c:v>2239331.7520000013</c:v>
                </c:pt>
                <c:pt idx="956">
                  <c:v>2237491.6400000011</c:v>
                </c:pt>
                <c:pt idx="957">
                  <c:v>2260032.6800000011</c:v>
                </c:pt>
                <c:pt idx="958">
                  <c:v>2260032.6800000011</c:v>
                </c:pt>
                <c:pt idx="959">
                  <c:v>2213715.2400000012</c:v>
                </c:pt>
                <c:pt idx="960">
                  <c:v>1975650.672000001</c:v>
                </c:pt>
                <c:pt idx="961">
                  <c:v>1954612.1840000011</c:v>
                </c:pt>
                <c:pt idx="962">
                  <c:v>1927723.3920000012</c:v>
                </c:pt>
                <c:pt idx="963">
                  <c:v>2051533.3920000012</c:v>
                </c:pt>
                <c:pt idx="964">
                  <c:v>2058027.9040000013</c:v>
                </c:pt>
                <c:pt idx="965">
                  <c:v>2023667.4000000013</c:v>
                </c:pt>
                <c:pt idx="966">
                  <c:v>2023667.4000000013</c:v>
                </c:pt>
                <c:pt idx="967">
                  <c:v>1865761.0480000013</c:v>
                </c:pt>
                <c:pt idx="968">
                  <c:v>1865761.0480000013</c:v>
                </c:pt>
                <c:pt idx="969">
                  <c:v>1737307.1840000013</c:v>
                </c:pt>
                <c:pt idx="970">
                  <c:v>1625693.9760000012</c:v>
                </c:pt>
                <c:pt idx="971">
                  <c:v>1625693.9760000012</c:v>
                </c:pt>
                <c:pt idx="972">
                  <c:v>1625693.9760000012</c:v>
                </c:pt>
                <c:pt idx="973">
                  <c:v>1551094.0800000012</c:v>
                </c:pt>
                <c:pt idx="974">
                  <c:v>1675543.9680000013</c:v>
                </c:pt>
                <c:pt idx="975">
                  <c:v>1706365.0560000013</c:v>
                </c:pt>
                <c:pt idx="976">
                  <c:v>1594796.3600000013</c:v>
                </c:pt>
                <c:pt idx="977">
                  <c:v>1715416.3520000014</c:v>
                </c:pt>
                <c:pt idx="978">
                  <c:v>1842555.8720000014</c:v>
                </c:pt>
                <c:pt idx="979">
                  <c:v>1842555.8720000014</c:v>
                </c:pt>
                <c:pt idx="980">
                  <c:v>1921678.4400000013</c:v>
                </c:pt>
                <c:pt idx="981">
                  <c:v>1794856.5680000014</c:v>
                </c:pt>
                <c:pt idx="982">
                  <c:v>1881783.4480000015</c:v>
                </c:pt>
                <c:pt idx="983">
                  <c:v>1858897.1440000015</c:v>
                </c:pt>
                <c:pt idx="984">
                  <c:v>1829765.9440000015</c:v>
                </c:pt>
                <c:pt idx="985">
                  <c:v>1923803.4480000015</c:v>
                </c:pt>
                <c:pt idx="986">
                  <c:v>1923803.4480000015</c:v>
                </c:pt>
                <c:pt idx="987">
                  <c:v>1612877.6240000015</c:v>
                </c:pt>
                <c:pt idx="988">
                  <c:v>1740998.0720000016</c:v>
                </c:pt>
                <c:pt idx="989">
                  <c:v>1705947.3200000015</c:v>
                </c:pt>
                <c:pt idx="990">
                  <c:v>1583102.7360000014</c:v>
                </c:pt>
                <c:pt idx="991">
                  <c:v>1658469.8400000015</c:v>
                </c:pt>
                <c:pt idx="992">
                  <c:v>1607876.7520000015</c:v>
                </c:pt>
                <c:pt idx="993">
                  <c:v>1607876.7520000015</c:v>
                </c:pt>
                <c:pt idx="994">
                  <c:v>1736117.5840000014</c:v>
                </c:pt>
                <c:pt idx="995">
                  <c:v>1754946.0640000014</c:v>
                </c:pt>
                <c:pt idx="996">
                  <c:v>1754946.0640000014</c:v>
                </c:pt>
                <c:pt idx="997">
                  <c:v>1754946.0640000014</c:v>
                </c:pt>
                <c:pt idx="998">
                  <c:v>1880377.1680000015</c:v>
                </c:pt>
                <c:pt idx="999">
                  <c:v>1712008.7440000013</c:v>
                </c:pt>
                <c:pt idx="1000">
                  <c:v>1840378.8320000013</c:v>
                </c:pt>
                <c:pt idx="1001">
                  <c:v>1968376.0160000012</c:v>
                </c:pt>
                <c:pt idx="1002">
                  <c:v>1947836.0000000012</c:v>
                </c:pt>
                <c:pt idx="1003">
                  <c:v>2074452.6800000011</c:v>
                </c:pt>
                <c:pt idx="1004">
                  <c:v>2005101.1600000011</c:v>
                </c:pt>
                <c:pt idx="1005">
                  <c:v>2077674.6400000011</c:v>
                </c:pt>
                <c:pt idx="1006">
                  <c:v>1903021.0480000011</c:v>
                </c:pt>
                <c:pt idx="1007">
                  <c:v>1882993.144000001</c:v>
                </c:pt>
                <c:pt idx="1008">
                  <c:v>1882993.144000001</c:v>
                </c:pt>
                <c:pt idx="1009">
                  <c:v>1949626.4800000009</c:v>
                </c:pt>
                <c:pt idx="1010">
                  <c:v>1935372.2000000009</c:v>
                </c:pt>
                <c:pt idx="1011">
                  <c:v>1878127.1600000008</c:v>
                </c:pt>
                <c:pt idx="1012">
                  <c:v>1859248.7120000008</c:v>
                </c:pt>
                <c:pt idx="1013">
                  <c:v>1859248.7120000008</c:v>
                </c:pt>
                <c:pt idx="1014">
                  <c:v>1859248.7120000008</c:v>
                </c:pt>
                <c:pt idx="1015">
                  <c:v>1871599.8320000009</c:v>
                </c:pt>
                <c:pt idx="1016">
                  <c:v>1698266.2320000008</c:v>
                </c:pt>
                <c:pt idx="1017">
                  <c:v>1669806.4400000009</c:v>
                </c:pt>
                <c:pt idx="1018">
                  <c:v>1703241.7840000009</c:v>
                </c:pt>
                <c:pt idx="1019">
                  <c:v>1702525.8800000008</c:v>
                </c:pt>
                <c:pt idx="1020">
                  <c:v>1741796.5360000008</c:v>
                </c:pt>
                <c:pt idx="1021">
                  <c:v>1867894.3840000008</c:v>
                </c:pt>
                <c:pt idx="1022">
                  <c:v>1867894.3840000008</c:v>
                </c:pt>
                <c:pt idx="1023">
                  <c:v>1764690.1360000009</c:v>
                </c:pt>
                <c:pt idx="1024">
                  <c:v>1546493.2560000008</c:v>
                </c:pt>
                <c:pt idx="1025">
                  <c:v>1673724.9360000007</c:v>
                </c:pt>
                <c:pt idx="1026">
                  <c:v>1573834.1120000007</c:v>
                </c:pt>
                <c:pt idx="1027">
                  <c:v>1573834.1120000007</c:v>
                </c:pt>
                <c:pt idx="1028">
                  <c:v>1629411.4000000006</c:v>
                </c:pt>
                <c:pt idx="1029">
                  <c:v>1646321.7760000005</c:v>
                </c:pt>
                <c:pt idx="1030">
                  <c:v>1646321.7760000005</c:v>
                </c:pt>
                <c:pt idx="1031">
                  <c:v>1624042.1600000006</c:v>
                </c:pt>
                <c:pt idx="1032">
                  <c:v>1624042.1600000006</c:v>
                </c:pt>
                <c:pt idx="1033">
                  <c:v>1624042.1600000006</c:v>
                </c:pt>
                <c:pt idx="1034">
                  <c:v>1751418.9920000006</c:v>
                </c:pt>
                <c:pt idx="1035">
                  <c:v>1878797.5520000006</c:v>
                </c:pt>
                <c:pt idx="1036">
                  <c:v>1893424.7840000007</c:v>
                </c:pt>
                <c:pt idx="1037">
                  <c:v>1868248.5120000006</c:v>
                </c:pt>
                <c:pt idx="1038">
                  <c:v>1839870.2720000006</c:v>
                </c:pt>
                <c:pt idx="1039">
                  <c:v>1967248.8320000006</c:v>
                </c:pt>
                <c:pt idx="1040">
                  <c:v>1847938.1120000007</c:v>
                </c:pt>
                <c:pt idx="1041">
                  <c:v>1873601.6640000006</c:v>
                </c:pt>
                <c:pt idx="1042">
                  <c:v>1916808.5760000006</c:v>
                </c:pt>
                <c:pt idx="1043">
                  <c:v>1918994.3200000005</c:v>
                </c:pt>
                <c:pt idx="1044">
                  <c:v>1947551.5520000006</c:v>
                </c:pt>
                <c:pt idx="1045">
                  <c:v>1788075.9280000005</c:v>
                </c:pt>
                <c:pt idx="1046">
                  <c:v>1781729.2640000004</c:v>
                </c:pt>
                <c:pt idx="1047">
                  <c:v>1620457.3360000004</c:v>
                </c:pt>
                <c:pt idx="1048">
                  <c:v>1573860.9840000004</c:v>
                </c:pt>
                <c:pt idx="1049">
                  <c:v>1553466.0960000004</c:v>
                </c:pt>
                <c:pt idx="1050">
                  <c:v>1678384.5600000003</c:v>
                </c:pt>
                <c:pt idx="1051">
                  <c:v>1692923.0160000003</c:v>
                </c:pt>
                <c:pt idx="1052">
                  <c:v>1820337.2880000004</c:v>
                </c:pt>
                <c:pt idx="1053">
                  <c:v>1820337.2880000004</c:v>
                </c:pt>
                <c:pt idx="1054">
                  <c:v>1827451.8640000003</c:v>
                </c:pt>
                <c:pt idx="1055">
                  <c:v>1827451.8640000003</c:v>
                </c:pt>
                <c:pt idx="1056">
                  <c:v>1913933.9440000004</c:v>
                </c:pt>
                <c:pt idx="1057">
                  <c:v>1957210.6240000003</c:v>
                </c:pt>
                <c:pt idx="1058">
                  <c:v>2074232.2240000004</c:v>
                </c:pt>
                <c:pt idx="1059">
                  <c:v>2190106.8400000003</c:v>
                </c:pt>
                <c:pt idx="1060">
                  <c:v>2153334.9440000001</c:v>
                </c:pt>
                <c:pt idx="1061">
                  <c:v>2278172</c:v>
                </c:pt>
                <c:pt idx="1062">
                  <c:v>2405909.5440000002</c:v>
                </c:pt>
                <c:pt idx="1063">
                  <c:v>2413352.7920000004</c:v>
                </c:pt>
                <c:pt idx="1064">
                  <c:v>2413352.7920000004</c:v>
                </c:pt>
                <c:pt idx="1065">
                  <c:v>2362586.6560000004</c:v>
                </c:pt>
                <c:pt idx="1066">
                  <c:v>2487258.8960000006</c:v>
                </c:pt>
                <c:pt idx="1067">
                  <c:v>2405181.0080000008</c:v>
                </c:pt>
                <c:pt idx="1068">
                  <c:v>2488095.2720000008</c:v>
                </c:pt>
                <c:pt idx="1069">
                  <c:v>2488095.2720000008</c:v>
                </c:pt>
                <c:pt idx="1070">
                  <c:v>2611117.1120000007</c:v>
                </c:pt>
                <c:pt idx="1071">
                  <c:v>2611117.1120000007</c:v>
                </c:pt>
                <c:pt idx="1072">
                  <c:v>2031434.9840000009</c:v>
                </c:pt>
                <c:pt idx="1073">
                  <c:v>1972175.3840000008</c:v>
                </c:pt>
                <c:pt idx="1074">
                  <c:v>1936301.9360000007</c:v>
                </c:pt>
                <c:pt idx="1075">
                  <c:v>1936301.9360000007</c:v>
                </c:pt>
                <c:pt idx="1076">
                  <c:v>2061177.7760000008</c:v>
                </c:pt>
                <c:pt idx="1077">
                  <c:v>1994073.5840000007</c:v>
                </c:pt>
                <c:pt idx="1078">
                  <c:v>1907521.1520000007</c:v>
                </c:pt>
                <c:pt idx="1079">
                  <c:v>1802612.5440000007</c:v>
                </c:pt>
                <c:pt idx="1080">
                  <c:v>1928728.9680000006</c:v>
                </c:pt>
                <c:pt idx="1081">
                  <c:v>1835449.7360000005</c:v>
                </c:pt>
                <c:pt idx="1082">
                  <c:v>1915615.8880000005</c:v>
                </c:pt>
                <c:pt idx="1083">
                  <c:v>2041703.7280000006</c:v>
                </c:pt>
                <c:pt idx="1084">
                  <c:v>1979930.5360000005</c:v>
                </c:pt>
                <c:pt idx="1085">
                  <c:v>1948715.1280000005</c:v>
                </c:pt>
                <c:pt idx="1086">
                  <c:v>1948731.0880000005</c:v>
                </c:pt>
                <c:pt idx="1087">
                  <c:v>1904544.3120000004</c:v>
                </c:pt>
                <c:pt idx="1088">
                  <c:v>1910131.2560000003</c:v>
                </c:pt>
                <c:pt idx="1089">
                  <c:v>1770351.5360000003</c:v>
                </c:pt>
                <c:pt idx="1090">
                  <c:v>1788749.0400000003</c:v>
                </c:pt>
                <c:pt idx="1091">
                  <c:v>1708491.0560000003</c:v>
                </c:pt>
                <c:pt idx="1092">
                  <c:v>1761614.9520000003</c:v>
                </c:pt>
                <c:pt idx="1093">
                  <c:v>1788496.1520000002</c:v>
                </c:pt>
                <c:pt idx="1094">
                  <c:v>1484143.4400000002</c:v>
                </c:pt>
                <c:pt idx="1095">
                  <c:v>1611057.7440000002</c:v>
                </c:pt>
                <c:pt idx="1096">
                  <c:v>1669749.8240000003</c:v>
                </c:pt>
                <c:pt idx="1097">
                  <c:v>1523788.6880000003</c:v>
                </c:pt>
                <c:pt idx="1098">
                  <c:v>1472851.0480000004</c:v>
                </c:pt>
                <c:pt idx="1099">
                  <c:v>1536690.9680000003</c:v>
                </c:pt>
                <c:pt idx="1100">
                  <c:v>1496955.9680000003</c:v>
                </c:pt>
                <c:pt idx="1101">
                  <c:v>1352732.0480000004</c:v>
                </c:pt>
                <c:pt idx="1102">
                  <c:v>1479729.8720000004</c:v>
                </c:pt>
                <c:pt idx="1103">
                  <c:v>1479729.8720000004</c:v>
                </c:pt>
                <c:pt idx="1104">
                  <c:v>1368691.3840000003</c:v>
                </c:pt>
                <c:pt idx="1105">
                  <c:v>1156850.6160000004</c:v>
                </c:pt>
                <c:pt idx="1106">
                  <c:v>1280347.4560000005</c:v>
                </c:pt>
                <c:pt idx="1107">
                  <c:v>1253522.6800000004</c:v>
                </c:pt>
                <c:pt idx="1108">
                  <c:v>1177122.3840000003</c:v>
                </c:pt>
                <c:pt idx="1109">
                  <c:v>1177122.3840000003</c:v>
                </c:pt>
                <c:pt idx="1110">
                  <c:v>1166578.5440000002</c:v>
                </c:pt>
                <c:pt idx="1111">
                  <c:v>1166578.5440000002</c:v>
                </c:pt>
                <c:pt idx="1112">
                  <c:v>1125624.4000000001</c:v>
                </c:pt>
                <c:pt idx="1113">
                  <c:v>1154492.3520000002</c:v>
                </c:pt>
                <c:pt idx="1114">
                  <c:v>1197268.8000000003</c:v>
                </c:pt>
                <c:pt idx="1115">
                  <c:v>1271993.2800000003</c:v>
                </c:pt>
                <c:pt idx="1116">
                  <c:v>1269262.5120000003</c:v>
                </c:pt>
                <c:pt idx="1117">
                  <c:v>1275930.8800000004</c:v>
                </c:pt>
                <c:pt idx="1118">
                  <c:v>1189642.2800000003</c:v>
                </c:pt>
                <c:pt idx="1119">
                  <c:v>1204926.9200000002</c:v>
                </c:pt>
                <c:pt idx="1120">
                  <c:v>912482.20000000007</c:v>
                </c:pt>
                <c:pt idx="1121">
                  <c:v>969618.23200000008</c:v>
                </c:pt>
                <c:pt idx="1122">
                  <c:v>1096726.9280000001</c:v>
                </c:pt>
                <c:pt idx="1123">
                  <c:v>1215587.432</c:v>
                </c:pt>
                <c:pt idx="1124">
                  <c:v>1215587.432</c:v>
                </c:pt>
                <c:pt idx="1125">
                  <c:v>1289321.5760000001</c:v>
                </c:pt>
                <c:pt idx="1126">
                  <c:v>1415792.9360000002</c:v>
                </c:pt>
                <c:pt idx="1127">
                  <c:v>1431389.0000000002</c:v>
                </c:pt>
                <c:pt idx="1128">
                  <c:v>1431389.0000000002</c:v>
                </c:pt>
                <c:pt idx="1129">
                  <c:v>1509249.2160000002</c:v>
                </c:pt>
                <c:pt idx="1130">
                  <c:v>1432724.5040000002</c:v>
                </c:pt>
                <c:pt idx="1131">
                  <c:v>1505731.0320000001</c:v>
                </c:pt>
                <c:pt idx="1132">
                  <c:v>1505731.0320000001</c:v>
                </c:pt>
                <c:pt idx="1133">
                  <c:v>1629735.304</c:v>
                </c:pt>
                <c:pt idx="1134">
                  <c:v>1460237.2720000001</c:v>
                </c:pt>
                <c:pt idx="1135">
                  <c:v>1460237.2720000001</c:v>
                </c:pt>
                <c:pt idx="1136">
                  <c:v>1460237.2720000001</c:v>
                </c:pt>
                <c:pt idx="1137">
                  <c:v>1415417.76</c:v>
                </c:pt>
                <c:pt idx="1138">
                  <c:v>1415417.76</c:v>
                </c:pt>
                <c:pt idx="1139">
                  <c:v>1442685.64</c:v>
                </c:pt>
                <c:pt idx="1140">
                  <c:v>1565502.808</c:v>
                </c:pt>
                <c:pt idx="1141">
                  <c:v>1545690.9039999999</c:v>
                </c:pt>
                <c:pt idx="1142">
                  <c:v>1598977.8879999998</c:v>
                </c:pt>
                <c:pt idx="1143">
                  <c:v>1633730.4639999997</c:v>
                </c:pt>
                <c:pt idx="1144">
                  <c:v>1633730.4639999997</c:v>
                </c:pt>
                <c:pt idx="1145">
                  <c:v>1565556.1599999997</c:v>
                </c:pt>
                <c:pt idx="1146">
                  <c:v>1687623.4239999996</c:v>
                </c:pt>
                <c:pt idx="1147">
                  <c:v>1677740.1439999996</c:v>
                </c:pt>
                <c:pt idx="1148">
                  <c:v>1630203.5759999997</c:v>
                </c:pt>
                <c:pt idx="1149">
                  <c:v>1630203.5759999997</c:v>
                </c:pt>
                <c:pt idx="1150">
                  <c:v>1510319.2879999997</c:v>
                </c:pt>
                <c:pt idx="1151">
                  <c:v>1539856.9279999996</c:v>
                </c:pt>
                <c:pt idx="1152">
                  <c:v>1523693.3119999997</c:v>
                </c:pt>
                <c:pt idx="1153">
                  <c:v>1523693.3119999997</c:v>
                </c:pt>
                <c:pt idx="1154">
                  <c:v>1511557.5599999996</c:v>
                </c:pt>
                <c:pt idx="1155">
                  <c:v>1471691.9439999997</c:v>
                </c:pt>
                <c:pt idx="1156">
                  <c:v>1299741.4399999997</c:v>
                </c:pt>
                <c:pt idx="1157">
                  <c:v>1299741.4399999997</c:v>
                </c:pt>
                <c:pt idx="1158">
                  <c:v>1356484.2239999997</c:v>
                </c:pt>
                <c:pt idx="1159">
                  <c:v>1415950.7359999998</c:v>
                </c:pt>
                <c:pt idx="1160">
                  <c:v>1415950.7359999998</c:v>
                </c:pt>
                <c:pt idx="1161">
                  <c:v>1156777.5359999998</c:v>
                </c:pt>
                <c:pt idx="1162">
                  <c:v>1136646.9119999998</c:v>
                </c:pt>
                <c:pt idx="1163">
                  <c:v>1083357.2719999999</c:v>
                </c:pt>
                <c:pt idx="1164">
                  <c:v>1037949.048</c:v>
                </c:pt>
                <c:pt idx="1165">
                  <c:v>983046.6399999999</c:v>
                </c:pt>
                <c:pt idx="1166">
                  <c:v>970682.39199999988</c:v>
                </c:pt>
                <c:pt idx="1167">
                  <c:v>970682.39199999988</c:v>
                </c:pt>
                <c:pt idx="1168">
                  <c:v>970682.39199999988</c:v>
                </c:pt>
                <c:pt idx="1169">
                  <c:v>951123.7919999999</c:v>
                </c:pt>
                <c:pt idx="1170">
                  <c:v>1072475.808</c:v>
                </c:pt>
                <c:pt idx="1171">
                  <c:v>1040049.7760000001</c:v>
                </c:pt>
                <c:pt idx="1172">
                  <c:v>1091487.4080000001</c:v>
                </c:pt>
                <c:pt idx="1173">
                  <c:v>1105461.24</c:v>
                </c:pt>
                <c:pt idx="1174">
                  <c:v>1117940.8400000001</c:v>
                </c:pt>
                <c:pt idx="1175">
                  <c:v>1117940.8400000001</c:v>
                </c:pt>
                <c:pt idx="1176">
                  <c:v>1117940.8400000001</c:v>
                </c:pt>
                <c:pt idx="1177">
                  <c:v>1026966.736</c:v>
                </c:pt>
                <c:pt idx="1178">
                  <c:v>972511.89600000007</c:v>
                </c:pt>
                <c:pt idx="1179">
                  <c:v>972511.89600000007</c:v>
                </c:pt>
                <c:pt idx="1180">
                  <c:v>914980.12800000003</c:v>
                </c:pt>
                <c:pt idx="1181">
                  <c:v>914980.12800000003</c:v>
                </c:pt>
                <c:pt idx="1182">
                  <c:v>656577.96799999999</c:v>
                </c:pt>
                <c:pt idx="1183">
                  <c:v>557187.00800000003</c:v>
                </c:pt>
                <c:pt idx="1184">
                  <c:v>678756.03200000001</c:v>
                </c:pt>
                <c:pt idx="1185">
                  <c:v>651909.19999999995</c:v>
                </c:pt>
                <c:pt idx="1186">
                  <c:v>553849.93599999999</c:v>
                </c:pt>
                <c:pt idx="1187">
                  <c:v>569363.45600000001</c:v>
                </c:pt>
                <c:pt idx="1188">
                  <c:v>543318.59200000006</c:v>
                </c:pt>
                <c:pt idx="1189">
                  <c:v>543318.59200000006</c:v>
                </c:pt>
                <c:pt idx="1190">
                  <c:v>517741.60000000009</c:v>
                </c:pt>
                <c:pt idx="1191">
                  <c:v>520132.52000000008</c:v>
                </c:pt>
                <c:pt idx="1192">
                  <c:v>522874.0400000001</c:v>
                </c:pt>
                <c:pt idx="1193">
                  <c:v>545644.84000000008</c:v>
                </c:pt>
                <c:pt idx="1194">
                  <c:v>583107.16</c:v>
                </c:pt>
                <c:pt idx="1195">
                  <c:v>685109.51199999999</c:v>
                </c:pt>
                <c:pt idx="1196">
                  <c:v>526675.54399999999</c:v>
                </c:pt>
                <c:pt idx="1197">
                  <c:v>521661.70399999997</c:v>
                </c:pt>
                <c:pt idx="1198">
                  <c:v>521661.70399999997</c:v>
                </c:pt>
                <c:pt idx="1199">
                  <c:v>574172.93599999999</c:v>
                </c:pt>
                <c:pt idx="1200">
                  <c:v>550477.88</c:v>
                </c:pt>
                <c:pt idx="1201">
                  <c:v>490570.70399999997</c:v>
                </c:pt>
                <c:pt idx="1202">
                  <c:v>490570.70399999997</c:v>
                </c:pt>
                <c:pt idx="1203">
                  <c:v>493088.63199999998</c:v>
                </c:pt>
                <c:pt idx="1204">
                  <c:v>617492.53599999996</c:v>
                </c:pt>
                <c:pt idx="1205">
                  <c:v>568249.19199999992</c:v>
                </c:pt>
                <c:pt idx="1206">
                  <c:v>568249.19199999992</c:v>
                </c:pt>
                <c:pt idx="1207">
                  <c:v>529422.19999999995</c:v>
                </c:pt>
                <c:pt idx="1208">
                  <c:v>396571.35200000001</c:v>
                </c:pt>
                <c:pt idx="1209">
                  <c:v>396571.35200000001</c:v>
                </c:pt>
                <c:pt idx="1210">
                  <c:v>396571.35200000001</c:v>
                </c:pt>
                <c:pt idx="1211">
                  <c:v>211333.37600000002</c:v>
                </c:pt>
                <c:pt idx="1212">
                  <c:v>211333.37600000002</c:v>
                </c:pt>
                <c:pt idx="1213">
                  <c:v>215388.89600000001</c:v>
                </c:pt>
                <c:pt idx="1214">
                  <c:v>236732.576</c:v>
                </c:pt>
                <c:pt idx="1215">
                  <c:v>166882.016</c:v>
                </c:pt>
                <c:pt idx="1216">
                  <c:v>240723.61600000001</c:v>
                </c:pt>
                <c:pt idx="1217">
                  <c:v>245375.39200000002</c:v>
                </c:pt>
                <c:pt idx="1218">
                  <c:v>250565.87200000003</c:v>
                </c:pt>
                <c:pt idx="1219">
                  <c:v>318456.04800000001</c:v>
                </c:pt>
                <c:pt idx="1220">
                  <c:v>263629.24800000002</c:v>
                </c:pt>
                <c:pt idx="1221">
                  <c:v>227332.36800000002</c:v>
                </c:pt>
                <c:pt idx="1222">
                  <c:v>93833.856</c:v>
                </c:pt>
                <c:pt idx="12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4-48E7-B1DA-E43135361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822040"/>
        <c:axId val="821817776"/>
      </c:lineChart>
      <c:dateAx>
        <c:axId val="821822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1817776"/>
        <c:crosses val="autoZero"/>
        <c:auto val="1"/>
        <c:lblOffset val="100"/>
        <c:baseTimeUnit val="days"/>
      </c:dateAx>
      <c:valAx>
        <c:axId val="8218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182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週期分析!$D$1</c:f>
              <c:strCache>
                <c:ptCount val="1"/>
                <c:pt idx="0">
                  <c:v>MDD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週期分析!$A$2:$A$2019</c:f>
              <c:numCache>
                <c:formatCode>m/d/yyyy</c:formatCode>
                <c:ptCount val="2018"/>
                <c:pt idx="0">
                  <c:v>45670</c:v>
                </c:pt>
                <c:pt idx="1">
                  <c:v>45667</c:v>
                </c:pt>
                <c:pt idx="2">
                  <c:v>45666</c:v>
                </c:pt>
                <c:pt idx="3">
                  <c:v>45665</c:v>
                </c:pt>
                <c:pt idx="4">
                  <c:v>45664</c:v>
                </c:pt>
                <c:pt idx="5">
                  <c:v>45663</c:v>
                </c:pt>
                <c:pt idx="6">
                  <c:v>45660</c:v>
                </c:pt>
                <c:pt idx="7">
                  <c:v>45659</c:v>
                </c:pt>
                <c:pt idx="8">
                  <c:v>45657</c:v>
                </c:pt>
                <c:pt idx="9">
                  <c:v>45656</c:v>
                </c:pt>
                <c:pt idx="10">
                  <c:v>45653</c:v>
                </c:pt>
                <c:pt idx="11">
                  <c:v>45652</c:v>
                </c:pt>
                <c:pt idx="12">
                  <c:v>45651</c:v>
                </c:pt>
                <c:pt idx="13">
                  <c:v>45650</c:v>
                </c:pt>
                <c:pt idx="14">
                  <c:v>45649</c:v>
                </c:pt>
                <c:pt idx="15">
                  <c:v>45646</c:v>
                </c:pt>
                <c:pt idx="16">
                  <c:v>45645</c:v>
                </c:pt>
                <c:pt idx="17">
                  <c:v>45644</c:v>
                </c:pt>
                <c:pt idx="18">
                  <c:v>45643</c:v>
                </c:pt>
                <c:pt idx="19">
                  <c:v>45642</c:v>
                </c:pt>
                <c:pt idx="20">
                  <c:v>45639</c:v>
                </c:pt>
                <c:pt idx="21">
                  <c:v>45638</c:v>
                </c:pt>
                <c:pt idx="22">
                  <c:v>45637</c:v>
                </c:pt>
                <c:pt idx="23">
                  <c:v>45636</c:v>
                </c:pt>
                <c:pt idx="24">
                  <c:v>45635</c:v>
                </c:pt>
                <c:pt idx="25">
                  <c:v>45632</c:v>
                </c:pt>
                <c:pt idx="26">
                  <c:v>45631</c:v>
                </c:pt>
                <c:pt idx="27">
                  <c:v>45630</c:v>
                </c:pt>
                <c:pt idx="28">
                  <c:v>45629</c:v>
                </c:pt>
                <c:pt idx="29">
                  <c:v>45628</c:v>
                </c:pt>
                <c:pt idx="30">
                  <c:v>45625</c:v>
                </c:pt>
                <c:pt idx="31">
                  <c:v>45624</c:v>
                </c:pt>
                <c:pt idx="32">
                  <c:v>45623</c:v>
                </c:pt>
                <c:pt idx="33">
                  <c:v>45622</c:v>
                </c:pt>
                <c:pt idx="34">
                  <c:v>45621</c:v>
                </c:pt>
                <c:pt idx="35">
                  <c:v>45618</c:v>
                </c:pt>
                <c:pt idx="36">
                  <c:v>45617</c:v>
                </c:pt>
                <c:pt idx="37">
                  <c:v>45616</c:v>
                </c:pt>
                <c:pt idx="38">
                  <c:v>45615</c:v>
                </c:pt>
                <c:pt idx="39">
                  <c:v>45614</c:v>
                </c:pt>
                <c:pt idx="40">
                  <c:v>45611</c:v>
                </c:pt>
                <c:pt idx="41">
                  <c:v>45610</c:v>
                </c:pt>
                <c:pt idx="42">
                  <c:v>45609</c:v>
                </c:pt>
                <c:pt idx="43">
                  <c:v>45608</c:v>
                </c:pt>
                <c:pt idx="44">
                  <c:v>45607</c:v>
                </c:pt>
                <c:pt idx="45">
                  <c:v>45604</c:v>
                </c:pt>
                <c:pt idx="46">
                  <c:v>45603</c:v>
                </c:pt>
                <c:pt idx="47">
                  <c:v>45602</c:v>
                </c:pt>
                <c:pt idx="48">
                  <c:v>45601</c:v>
                </c:pt>
                <c:pt idx="49">
                  <c:v>45600</c:v>
                </c:pt>
                <c:pt idx="50">
                  <c:v>45597</c:v>
                </c:pt>
                <c:pt idx="51">
                  <c:v>45595</c:v>
                </c:pt>
                <c:pt idx="52">
                  <c:v>45594</c:v>
                </c:pt>
                <c:pt idx="53">
                  <c:v>45593</c:v>
                </c:pt>
                <c:pt idx="54">
                  <c:v>45590</c:v>
                </c:pt>
                <c:pt idx="55">
                  <c:v>45589</c:v>
                </c:pt>
                <c:pt idx="56">
                  <c:v>45588</c:v>
                </c:pt>
                <c:pt idx="57">
                  <c:v>45587</c:v>
                </c:pt>
                <c:pt idx="58">
                  <c:v>45586</c:v>
                </c:pt>
                <c:pt idx="59">
                  <c:v>45583</c:v>
                </c:pt>
                <c:pt idx="60">
                  <c:v>45582</c:v>
                </c:pt>
                <c:pt idx="61">
                  <c:v>45581</c:v>
                </c:pt>
                <c:pt idx="62">
                  <c:v>45580</c:v>
                </c:pt>
                <c:pt idx="63">
                  <c:v>45579</c:v>
                </c:pt>
                <c:pt idx="64">
                  <c:v>45576</c:v>
                </c:pt>
                <c:pt idx="65">
                  <c:v>45574</c:v>
                </c:pt>
                <c:pt idx="66">
                  <c:v>45573</c:v>
                </c:pt>
                <c:pt idx="67">
                  <c:v>45572</c:v>
                </c:pt>
                <c:pt idx="68">
                  <c:v>45569</c:v>
                </c:pt>
                <c:pt idx="69">
                  <c:v>45566</c:v>
                </c:pt>
                <c:pt idx="70">
                  <c:v>45565</c:v>
                </c:pt>
                <c:pt idx="71">
                  <c:v>45562</c:v>
                </c:pt>
                <c:pt idx="72">
                  <c:v>45561</c:v>
                </c:pt>
                <c:pt idx="73">
                  <c:v>45560</c:v>
                </c:pt>
                <c:pt idx="74">
                  <c:v>45559</c:v>
                </c:pt>
                <c:pt idx="75">
                  <c:v>45558</c:v>
                </c:pt>
                <c:pt idx="76">
                  <c:v>45555</c:v>
                </c:pt>
                <c:pt idx="77">
                  <c:v>45554</c:v>
                </c:pt>
                <c:pt idx="78">
                  <c:v>45553</c:v>
                </c:pt>
                <c:pt idx="79">
                  <c:v>45551</c:v>
                </c:pt>
                <c:pt idx="80">
                  <c:v>45548</c:v>
                </c:pt>
                <c:pt idx="81">
                  <c:v>45547</c:v>
                </c:pt>
                <c:pt idx="82">
                  <c:v>45546</c:v>
                </c:pt>
                <c:pt idx="83">
                  <c:v>45545</c:v>
                </c:pt>
                <c:pt idx="84">
                  <c:v>45544</c:v>
                </c:pt>
                <c:pt idx="85">
                  <c:v>45541</c:v>
                </c:pt>
                <c:pt idx="86">
                  <c:v>45540</c:v>
                </c:pt>
                <c:pt idx="87">
                  <c:v>45539</c:v>
                </c:pt>
                <c:pt idx="88">
                  <c:v>45538</c:v>
                </c:pt>
                <c:pt idx="89">
                  <c:v>45537</c:v>
                </c:pt>
                <c:pt idx="90">
                  <c:v>45534</c:v>
                </c:pt>
                <c:pt idx="91">
                  <c:v>45533</c:v>
                </c:pt>
                <c:pt idx="92">
                  <c:v>45532</c:v>
                </c:pt>
                <c:pt idx="93">
                  <c:v>45531</c:v>
                </c:pt>
                <c:pt idx="94">
                  <c:v>45530</c:v>
                </c:pt>
                <c:pt idx="95">
                  <c:v>45527</c:v>
                </c:pt>
                <c:pt idx="96">
                  <c:v>45526</c:v>
                </c:pt>
                <c:pt idx="97">
                  <c:v>45525</c:v>
                </c:pt>
                <c:pt idx="98">
                  <c:v>45524</c:v>
                </c:pt>
                <c:pt idx="99">
                  <c:v>45523</c:v>
                </c:pt>
                <c:pt idx="100">
                  <c:v>45520</c:v>
                </c:pt>
                <c:pt idx="101">
                  <c:v>45519</c:v>
                </c:pt>
                <c:pt idx="102">
                  <c:v>45518</c:v>
                </c:pt>
                <c:pt idx="103">
                  <c:v>45517</c:v>
                </c:pt>
                <c:pt idx="104">
                  <c:v>45516</c:v>
                </c:pt>
                <c:pt idx="105">
                  <c:v>45513</c:v>
                </c:pt>
                <c:pt idx="106">
                  <c:v>45512</c:v>
                </c:pt>
                <c:pt idx="107">
                  <c:v>45511</c:v>
                </c:pt>
                <c:pt idx="108">
                  <c:v>45510</c:v>
                </c:pt>
                <c:pt idx="109">
                  <c:v>45509</c:v>
                </c:pt>
                <c:pt idx="110">
                  <c:v>45506</c:v>
                </c:pt>
                <c:pt idx="111">
                  <c:v>45505</c:v>
                </c:pt>
                <c:pt idx="112">
                  <c:v>45504</c:v>
                </c:pt>
                <c:pt idx="113">
                  <c:v>45503</c:v>
                </c:pt>
                <c:pt idx="114">
                  <c:v>45502</c:v>
                </c:pt>
                <c:pt idx="115">
                  <c:v>45499</c:v>
                </c:pt>
                <c:pt idx="116">
                  <c:v>45496</c:v>
                </c:pt>
                <c:pt idx="117">
                  <c:v>45495</c:v>
                </c:pt>
                <c:pt idx="118">
                  <c:v>45492</c:v>
                </c:pt>
                <c:pt idx="119">
                  <c:v>45491</c:v>
                </c:pt>
                <c:pt idx="120">
                  <c:v>45490</c:v>
                </c:pt>
                <c:pt idx="121">
                  <c:v>45489</c:v>
                </c:pt>
                <c:pt idx="122">
                  <c:v>45488</c:v>
                </c:pt>
                <c:pt idx="123">
                  <c:v>45485</c:v>
                </c:pt>
                <c:pt idx="124">
                  <c:v>45484</c:v>
                </c:pt>
                <c:pt idx="125">
                  <c:v>45483</c:v>
                </c:pt>
                <c:pt idx="126">
                  <c:v>45482</c:v>
                </c:pt>
                <c:pt idx="127">
                  <c:v>45481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45471</c:v>
                </c:pt>
                <c:pt idx="134">
                  <c:v>45470</c:v>
                </c:pt>
                <c:pt idx="135">
                  <c:v>45469</c:v>
                </c:pt>
                <c:pt idx="136">
                  <c:v>45468</c:v>
                </c:pt>
                <c:pt idx="137">
                  <c:v>45467</c:v>
                </c:pt>
                <c:pt idx="138">
                  <c:v>45464</c:v>
                </c:pt>
                <c:pt idx="139">
                  <c:v>45463</c:v>
                </c:pt>
                <c:pt idx="140">
                  <c:v>45462</c:v>
                </c:pt>
                <c:pt idx="141">
                  <c:v>45461</c:v>
                </c:pt>
                <c:pt idx="142">
                  <c:v>45460</c:v>
                </c:pt>
                <c:pt idx="143">
                  <c:v>45457</c:v>
                </c:pt>
                <c:pt idx="144">
                  <c:v>45456</c:v>
                </c:pt>
                <c:pt idx="145">
                  <c:v>45455</c:v>
                </c:pt>
                <c:pt idx="146">
                  <c:v>45454</c:v>
                </c:pt>
                <c:pt idx="147">
                  <c:v>45450</c:v>
                </c:pt>
                <c:pt idx="148">
                  <c:v>45449</c:v>
                </c:pt>
                <c:pt idx="149">
                  <c:v>45448</c:v>
                </c:pt>
                <c:pt idx="150">
                  <c:v>45447</c:v>
                </c:pt>
                <c:pt idx="151">
                  <c:v>45446</c:v>
                </c:pt>
                <c:pt idx="152">
                  <c:v>45443</c:v>
                </c:pt>
                <c:pt idx="153">
                  <c:v>45442</c:v>
                </c:pt>
                <c:pt idx="154">
                  <c:v>45441</c:v>
                </c:pt>
                <c:pt idx="155">
                  <c:v>45440</c:v>
                </c:pt>
                <c:pt idx="156">
                  <c:v>45439</c:v>
                </c:pt>
                <c:pt idx="157">
                  <c:v>45436</c:v>
                </c:pt>
                <c:pt idx="158">
                  <c:v>45435</c:v>
                </c:pt>
                <c:pt idx="159">
                  <c:v>45434</c:v>
                </c:pt>
                <c:pt idx="160">
                  <c:v>45433</c:v>
                </c:pt>
                <c:pt idx="161">
                  <c:v>45432</c:v>
                </c:pt>
                <c:pt idx="162">
                  <c:v>45429</c:v>
                </c:pt>
                <c:pt idx="163">
                  <c:v>45428</c:v>
                </c:pt>
                <c:pt idx="164">
                  <c:v>45427</c:v>
                </c:pt>
                <c:pt idx="165">
                  <c:v>45426</c:v>
                </c:pt>
                <c:pt idx="166">
                  <c:v>45425</c:v>
                </c:pt>
                <c:pt idx="167">
                  <c:v>45422</c:v>
                </c:pt>
                <c:pt idx="168">
                  <c:v>45421</c:v>
                </c:pt>
                <c:pt idx="169">
                  <c:v>45420</c:v>
                </c:pt>
                <c:pt idx="170">
                  <c:v>45419</c:v>
                </c:pt>
                <c:pt idx="171">
                  <c:v>45418</c:v>
                </c:pt>
                <c:pt idx="172">
                  <c:v>45415</c:v>
                </c:pt>
                <c:pt idx="173">
                  <c:v>45414</c:v>
                </c:pt>
                <c:pt idx="174">
                  <c:v>45412</c:v>
                </c:pt>
                <c:pt idx="175">
                  <c:v>45411</c:v>
                </c:pt>
                <c:pt idx="176">
                  <c:v>45408</c:v>
                </c:pt>
                <c:pt idx="177">
                  <c:v>45407</c:v>
                </c:pt>
                <c:pt idx="178">
                  <c:v>45406</c:v>
                </c:pt>
                <c:pt idx="179">
                  <c:v>45405</c:v>
                </c:pt>
                <c:pt idx="180">
                  <c:v>45404</c:v>
                </c:pt>
                <c:pt idx="181">
                  <c:v>45401</c:v>
                </c:pt>
                <c:pt idx="182">
                  <c:v>45400</c:v>
                </c:pt>
                <c:pt idx="183">
                  <c:v>45399</c:v>
                </c:pt>
                <c:pt idx="184">
                  <c:v>45398</c:v>
                </c:pt>
                <c:pt idx="185">
                  <c:v>45397</c:v>
                </c:pt>
                <c:pt idx="186">
                  <c:v>45394</c:v>
                </c:pt>
                <c:pt idx="187">
                  <c:v>45393</c:v>
                </c:pt>
                <c:pt idx="188">
                  <c:v>45392</c:v>
                </c:pt>
                <c:pt idx="189">
                  <c:v>45391</c:v>
                </c:pt>
                <c:pt idx="190">
                  <c:v>45390</c:v>
                </c:pt>
                <c:pt idx="191">
                  <c:v>45385</c:v>
                </c:pt>
                <c:pt idx="192">
                  <c:v>45384</c:v>
                </c:pt>
                <c:pt idx="193">
                  <c:v>45383</c:v>
                </c:pt>
                <c:pt idx="194">
                  <c:v>45380</c:v>
                </c:pt>
                <c:pt idx="195">
                  <c:v>45379</c:v>
                </c:pt>
                <c:pt idx="196">
                  <c:v>45378</c:v>
                </c:pt>
                <c:pt idx="197">
                  <c:v>45377</c:v>
                </c:pt>
                <c:pt idx="198">
                  <c:v>45376</c:v>
                </c:pt>
                <c:pt idx="199">
                  <c:v>45373</c:v>
                </c:pt>
                <c:pt idx="200">
                  <c:v>45372</c:v>
                </c:pt>
                <c:pt idx="201">
                  <c:v>45371</c:v>
                </c:pt>
                <c:pt idx="202">
                  <c:v>45370</c:v>
                </c:pt>
                <c:pt idx="203">
                  <c:v>45369</c:v>
                </c:pt>
                <c:pt idx="204">
                  <c:v>45366</c:v>
                </c:pt>
                <c:pt idx="205">
                  <c:v>45365</c:v>
                </c:pt>
                <c:pt idx="206">
                  <c:v>45364</c:v>
                </c:pt>
                <c:pt idx="207">
                  <c:v>45363</c:v>
                </c:pt>
                <c:pt idx="208">
                  <c:v>45362</c:v>
                </c:pt>
                <c:pt idx="209">
                  <c:v>45359</c:v>
                </c:pt>
                <c:pt idx="210">
                  <c:v>45358</c:v>
                </c:pt>
                <c:pt idx="211">
                  <c:v>45357</c:v>
                </c:pt>
                <c:pt idx="212">
                  <c:v>45356</c:v>
                </c:pt>
                <c:pt idx="213">
                  <c:v>45355</c:v>
                </c:pt>
                <c:pt idx="214">
                  <c:v>45352</c:v>
                </c:pt>
                <c:pt idx="215">
                  <c:v>45351</c:v>
                </c:pt>
                <c:pt idx="216">
                  <c:v>45349</c:v>
                </c:pt>
                <c:pt idx="217">
                  <c:v>45348</c:v>
                </c:pt>
                <c:pt idx="218">
                  <c:v>45345</c:v>
                </c:pt>
                <c:pt idx="219">
                  <c:v>45344</c:v>
                </c:pt>
                <c:pt idx="220">
                  <c:v>45343</c:v>
                </c:pt>
                <c:pt idx="221">
                  <c:v>45342</c:v>
                </c:pt>
                <c:pt idx="222">
                  <c:v>45341</c:v>
                </c:pt>
                <c:pt idx="223">
                  <c:v>45338</c:v>
                </c:pt>
                <c:pt idx="224">
                  <c:v>45337</c:v>
                </c:pt>
                <c:pt idx="225">
                  <c:v>45327</c:v>
                </c:pt>
                <c:pt idx="226">
                  <c:v>45324</c:v>
                </c:pt>
                <c:pt idx="227">
                  <c:v>45323</c:v>
                </c:pt>
                <c:pt idx="228">
                  <c:v>45322</c:v>
                </c:pt>
                <c:pt idx="229">
                  <c:v>45321</c:v>
                </c:pt>
                <c:pt idx="230">
                  <c:v>45320</c:v>
                </c:pt>
                <c:pt idx="231">
                  <c:v>45317</c:v>
                </c:pt>
                <c:pt idx="232">
                  <c:v>45316</c:v>
                </c:pt>
                <c:pt idx="233">
                  <c:v>45315</c:v>
                </c:pt>
                <c:pt idx="234">
                  <c:v>45314</c:v>
                </c:pt>
                <c:pt idx="235">
                  <c:v>45313</c:v>
                </c:pt>
                <c:pt idx="236">
                  <c:v>45310</c:v>
                </c:pt>
                <c:pt idx="237">
                  <c:v>45309</c:v>
                </c:pt>
                <c:pt idx="238">
                  <c:v>45308</c:v>
                </c:pt>
                <c:pt idx="239">
                  <c:v>45307</c:v>
                </c:pt>
                <c:pt idx="240">
                  <c:v>45306</c:v>
                </c:pt>
                <c:pt idx="241">
                  <c:v>45303</c:v>
                </c:pt>
                <c:pt idx="242">
                  <c:v>45302</c:v>
                </c:pt>
                <c:pt idx="243">
                  <c:v>45301</c:v>
                </c:pt>
                <c:pt idx="244">
                  <c:v>45300</c:v>
                </c:pt>
                <c:pt idx="245">
                  <c:v>45299</c:v>
                </c:pt>
                <c:pt idx="246">
                  <c:v>45296</c:v>
                </c:pt>
                <c:pt idx="247">
                  <c:v>45295</c:v>
                </c:pt>
                <c:pt idx="248">
                  <c:v>45294</c:v>
                </c:pt>
                <c:pt idx="249">
                  <c:v>45293</c:v>
                </c:pt>
                <c:pt idx="250">
                  <c:v>45289</c:v>
                </c:pt>
                <c:pt idx="251">
                  <c:v>45288</c:v>
                </c:pt>
                <c:pt idx="252">
                  <c:v>45287</c:v>
                </c:pt>
                <c:pt idx="253">
                  <c:v>45286</c:v>
                </c:pt>
                <c:pt idx="254">
                  <c:v>45285</c:v>
                </c:pt>
                <c:pt idx="255">
                  <c:v>45282</c:v>
                </c:pt>
                <c:pt idx="256">
                  <c:v>45281</c:v>
                </c:pt>
                <c:pt idx="257">
                  <c:v>45280</c:v>
                </c:pt>
                <c:pt idx="258">
                  <c:v>45279</c:v>
                </c:pt>
                <c:pt idx="259">
                  <c:v>45278</c:v>
                </c:pt>
                <c:pt idx="260">
                  <c:v>45275</c:v>
                </c:pt>
                <c:pt idx="261">
                  <c:v>45274</c:v>
                </c:pt>
                <c:pt idx="262">
                  <c:v>45273</c:v>
                </c:pt>
                <c:pt idx="263">
                  <c:v>45272</c:v>
                </c:pt>
                <c:pt idx="264">
                  <c:v>45271</c:v>
                </c:pt>
                <c:pt idx="265">
                  <c:v>45268</c:v>
                </c:pt>
                <c:pt idx="266">
                  <c:v>45267</c:v>
                </c:pt>
                <c:pt idx="267">
                  <c:v>45266</c:v>
                </c:pt>
                <c:pt idx="268">
                  <c:v>45265</c:v>
                </c:pt>
                <c:pt idx="269">
                  <c:v>45264</c:v>
                </c:pt>
                <c:pt idx="270">
                  <c:v>45261</c:v>
                </c:pt>
                <c:pt idx="271">
                  <c:v>45260</c:v>
                </c:pt>
                <c:pt idx="272">
                  <c:v>45259</c:v>
                </c:pt>
                <c:pt idx="273">
                  <c:v>45258</c:v>
                </c:pt>
                <c:pt idx="274">
                  <c:v>45257</c:v>
                </c:pt>
                <c:pt idx="275">
                  <c:v>45254</c:v>
                </c:pt>
                <c:pt idx="276">
                  <c:v>45253</c:v>
                </c:pt>
                <c:pt idx="277">
                  <c:v>45252</c:v>
                </c:pt>
                <c:pt idx="278">
                  <c:v>45251</c:v>
                </c:pt>
                <c:pt idx="279">
                  <c:v>45250</c:v>
                </c:pt>
                <c:pt idx="280">
                  <c:v>45247</c:v>
                </c:pt>
                <c:pt idx="281">
                  <c:v>45246</c:v>
                </c:pt>
                <c:pt idx="282">
                  <c:v>45245</c:v>
                </c:pt>
                <c:pt idx="283">
                  <c:v>45244</c:v>
                </c:pt>
                <c:pt idx="284">
                  <c:v>45243</c:v>
                </c:pt>
                <c:pt idx="285">
                  <c:v>45240</c:v>
                </c:pt>
                <c:pt idx="286">
                  <c:v>45239</c:v>
                </c:pt>
                <c:pt idx="287">
                  <c:v>45238</c:v>
                </c:pt>
                <c:pt idx="288">
                  <c:v>45237</c:v>
                </c:pt>
                <c:pt idx="289">
                  <c:v>45236</c:v>
                </c:pt>
                <c:pt idx="290">
                  <c:v>45233</c:v>
                </c:pt>
                <c:pt idx="291">
                  <c:v>45232</c:v>
                </c:pt>
                <c:pt idx="292">
                  <c:v>45231</c:v>
                </c:pt>
                <c:pt idx="293">
                  <c:v>45230</c:v>
                </c:pt>
                <c:pt idx="294">
                  <c:v>45229</c:v>
                </c:pt>
                <c:pt idx="295">
                  <c:v>45226</c:v>
                </c:pt>
                <c:pt idx="296">
                  <c:v>45225</c:v>
                </c:pt>
                <c:pt idx="297">
                  <c:v>45224</c:v>
                </c:pt>
                <c:pt idx="298">
                  <c:v>45223</c:v>
                </c:pt>
                <c:pt idx="299">
                  <c:v>45222</c:v>
                </c:pt>
                <c:pt idx="300">
                  <c:v>45219</c:v>
                </c:pt>
                <c:pt idx="301">
                  <c:v>45218</c:v>
                </c:pt>
                <c:pt idx="302">
                  <c:v>45217</c:v>
                </c:pt>
                <c:pt idx="303">
                  <c:v>45216</c:v>
                </c:pt>
                <c:pt idx="304">
                  <c:v>45215</c:v>
                </c:pt>
                <c:pt idx="305">
                  <c:v>45212</c:v>
                </c:pt>
                <c:pt idx="306">
                  <c:v>45211</c:v>
                </c:pt>
                <c:pt idx="307">
                  <c:v>45210</c:v>
                </c:pt>
                <c:pt idx="308">
                  <c:v>45205</c:v>
                </c:pt>
                <c:pt idx="309">
                  <c:v>45204</c:v>
                </c:pt>
                <c:pt idx="310">
                  <c:v>45203</c:v>
                </c:pt>
                <c:pt idx="311">
                  <c:v>45202</c:v>
                </c:pt>
                <c:pt idx="312">
                  <c:v>45201</c:v>
                </c:pt>
                <c:pt idx="313">
                  <c:v>45197</c:v>
                </c:pt>
                <c:pt idx="314">
                  <c:v>45196</c:v>
                </c:pt>
                <c:pt idx="315">
                  <c:v>45195</c:v>
                </c:pt>
                <c:pt idx="316">
                  <c:v>45194</c:v>
                </c:pt>
                <c:pt idx="317">
                  <c:v>45191</c:v>
                </c:pt>
                <c:pt idx="318">
                  <c:v>45190</c:v>
                </c:pt>
                <c:pt idx="319">
                  <c:v>45189</c:v>
                </c:pt>
                <c:pt idx="320">
                  <c:v>45188</c:v>
                </c:pt>
                <c:pt idx="321">
                  <c:v>45187</c:v>
                </c:pt>
                <c:pt idx="322">
                  <c:v>45184</c:v>
                </c:pt>
                <c:pt idx="323">
                  <c:v>45183</c:v>
                </c:pt>
                <c:pt idx="324">
                  <c:v>45182</c:v>
                </c:pt>
                <c:pt idx="325">
                  <c:v>45181</c:v>
                </c:pt>
                <c:pt idx="326">
                  <c:v>45180</c:v>
                </c:pt>
                <c:pt idx="327">
                  <c:v>45177</c:v>
                </c:pt>
                <c:pt idx="328">
                  <c:v>45176</c:v>
                </c:pt>
                <c:pt idx="329">
                  <c:v>45175</c:v>
                </c:pt>
                <c:pt idx="330">
                  <c:v>45174</c:v>
                </c:pt>
                <c:pt idx="331">
                  <c:v>45173</c:v>
                </c:pt>
                <c:pt idx="332">
                  <c:v>45170</c:v>
                </c:pt>
                <c:pt idx="333">
                  <c:v>45169</c:v>
                </c:pt>
                <c:pt idx="334">
                  <c:v>45168</c:v>
                </c:pt>
                <c:pt idx="335">
                  <c:v>45167</c:v>
                </c:pt>
                <c:pt idx="336">
                  <c:v>45166</c:v>
                </c:pt>
                <c:pt idx="337">
                  <c:v>45163</c:v>
                </c:pt>
                <c:pt idx="338">
                  <c:v>45162</c:v>
                </c:pt>
                <c:pt idx="339">
                  <c:v>45161</c:v>
                </c:pt>
                <c:pt idx="340">
                  <c:v>45160</c:v>
                </c:pt>
                <c:pt idx="341">
                  <c:v>45159</c:v>
                </c:pt>
                <c:pt idx="342">
                  <c:v>45156</c:v>
                </c:pt>
                <c:pt idx="343">
                  <c:v>45155</c:v>
                </c:pt>
                <c:pt idx="344">
                  <c:v>45154</c:v>
                </c:pt>
                <c:pt idx="345">
                  <c:v>45153</c:v>
                </c:pt>
                <c:pt idx="346">
                  <c:v>45152</c:v>
                </c:pt>
                <c:pt idx="347">
                  <c:v>45149</c:v>
                </c:pt>
                <c:pt idx="348">
                  <c:v>45148</c:v>
                </c:pt>
                <c:pt idx="349">
                  <c:v>45147</c:v>
                </c:pt>
                <c:pt idx="350">
                  <c:v>45146</c:v>
                </c:pt>
                <c:pt idx="351">
                  <c:v>45145</c:v>
                </c:pt>
                <c:pt idx="352">
                  <c:v>45142</c:v>
                </c:pt>
                <c:pt idx="353">
                  <c:v>45140</c:v>
                </c:pt>
                <c:pt idx="354">
                  <c:v>45139</c:v>
                </c:pt>
                <c:pt idx="355">
                  <c:v>45138</c:v>
                </c:pt>
                <c:pt idx="356">
                  <c:v>45135</c:v>
                </c:pt>
                <c:pt idx="357">
                  <c:v>45134</c:v>
                </c:pt>
                <c:pt idx="358">
                  <c:v>45133</c:v>
                </c:pt>
                <c:pt idx="359">
                  <c:v>45132</c:v>
                </c:pt>
                <c:pt idx="360">
                  <c:v>45131</c:v>
                </c:pt>
                <c:pt idx="361">
                  <c:v>45128</c:v>
                </c:pt>
                <c:pt idx="362">
                  <c:v>45127</c:v>
                </c:pt>
                <c:pt idx="363">
                  <c:v>45126</c:v>
                </c:pt>
                <c:pt idx="364">
                  <c:v>45125</c:v>
                </c:pt>
                <c:pt idx="365">
                  <c:v>45124</c:v>
                </c:pt>
                <c:pt idx="366">
                  <c:v>45121</c:v>
                </c:pt>
                <c:pt idx="367">
                  <c:v>45120</c:v>
                </c:pt>
                <c:pt idx="368">
                  <c:v>45119</c:v>
                </c:pt>
                <c:pt idx="369">
                  <c:v>45118</c:v>
                </c:pt>
                <c:pt idx="370">
                  <c:v>45117</c:v>
                </c:pt>
                <c:pt idx="371">
                  <c:v>45114</c:v>
                </c:pt>
                <c:pt idx="372">
                  <c:v>45113</c:v>
                </c:pt>
                <c:pt idx="373">
                  <c:v>45112</c:v>
                </c:pt>
                <c:pt idx="374">
                  <c:v>45111</c:v>
                </c:pt>
                <c:pt idx="375">
                  <c:v>45110</c:v>
                </c:pt>
                <c:pt idx="376">
                  <c:v>45107</c:v>
                </c:pt>
                <c:pt idx="377">
                  <c:v>45106</c:v>
                </c:pt>
                <c:pt idx="378">
                  <c:v>45105</c:v>
                </c:pt>
                <c:pt idx="379">
                  <c:v>45104</c:v>
                </c:pt>
                <c:pt idx="380">
                  <c:v>45103</c:v>
                </c:pt>
                <c:pt idx="381">
                  <c:v>45098</c:v>
                </c:pt>
                <c:pt idx="382">
                  <c:v>45097</c:v>
                </c:pt>
                <c:pt idx="383">
                  <c:v>45096</c:v>
                </c:pt>
                <c:pt idx="384">
                  <c:v>45093</c:v>
                </c:pt>
                <c:pt idx="385">
                  <c:v>45092</c:v>
                </c:pt>
                <c:pt idx="386">
                  <c:v>45091</c:v>
                </c:pt>
                <c:pt idx="387">
                  <c:v>45090</c:v>
                </c:pt>
                <c:pt idx="388">
                  <c:v>45089</c:v>
                </c:pt>
                <c:pt idx="389">
                  <c:v>45086</c:v>
                </c:pt>
                <c:pt idx="390">
                  <c:v>45085</c:v>
                </c:pt>
                <c:pt idx="391">
                  <c:v>45084</c:v>
                </c:pt>
                <c:pt idx="392">
                  <c:v>45083</c:v>
                </c:pt>
                <c:pt idx="393">
                  <c:v>45082</c:v>
                </c:pt>
                <c:pt idx="394">
                  <c:v>45079</c:v>
                </c:pt>
                <c:pt idx="395">
                  <c:v>45078</c:v>
                </c:pt>
                <c:pt idx="396">
                  <c:v>45077</c:v>
                </c:pt>
                <c:pt idx="397">
                  <c:v>45076</c:v>
                </c:pt>
                <c:pt idx="398">
                  <c:v>45075</c:v>
                </c:pt>
                <c:pt idx="399">
                  <c:v>45072</c:v>
                </c:pt>
                <c:pt idx="400">
                  <c:v>45071</c:v>
                </c:pt>
                <c:pt idx="401">
                  <c:v>45070</c:v>
                </c:pt>
                <c:pt idx="402">
                  <c:v>45069</c:v>
                </c:pt>
                <c:pt idx="403">
                  <c:v>45068</c:v>
                </c:pt>
                <c:pt idx="404">
                  <c:v>45065</c:v>
                </c:pt>
                <c:pt idx="405">
                  <c:v>45064</c:v>
                </c:pt>
                <c:pt idx="406">
                  <c:v>45063</c:v>
                </c:pt>
                <c:pt idx="407">
                  <c:v>45062</c:v>
                </c:pt>
                <c:pt idx="408">
                  <c:v>45061</c:v>
                </c:pt>
                <c:pt idx="409">
                  <c:v>45058</c:v>
                </c:pt>
                <c:pt idx="410">
                  <c:v>45057</c:v>
                </c:pt>
                <c:pt idx="411">
                  <c:v>45056</c:v>
                </c:pt>
                <c:pt idx="412">
                  <c:v>45055</c:v>
                </c:pt>
                <c:pt idx="413">
                  <c:v>45054</c:v>
                </c:pt>
                <c:pt idx="414">
                  <c:v>45051</c:v>
                </c:pt>
                <c:pt idx="415">
                  <c:v>45050</c:v>
                </c:pt>
                <c:pt idx="416">
                  <c:v>45049</c:v>
                </c:pt>
                <c:pt idx="417">
                  <c:v>45048</c:v>
                </c:pt>
                <c:pt idx="418">
                  <c:v>45044</c:v>
                </c:pt>
                <c:pt idx="419">
                  <c:v>45043</c:v>
                </c:pt>
                <c:pt idx="420">
                  <c:v>45042</c:v>
                </c:pt>
                <c:pt idx="421">
                  <c:v>45041</c:v>
                </c:pt>
                <c:pt idx="422">
                  <c:v>45040</c:v>
                </c:pt>
                <c:pt idx="423">
                  <c:v>45037</c:v>
                </c:pt>
                <c:pt idx="424">
                  <c:v>45036</c:v>
                </c:pt>
                <c:pt idx="425">
                  <c:v>45035</c:v>
                </c:pt>
                <c:pt idx="426">
                  <c:v>45034</c:v>
                </c:pt>
                <c:pt idx="427">
                  <c:v>45033</c:v>
                </c:pt>
                <c:pt idx="428">
                  <c:v>45030</c:v>
                </c:pt>
                <c:pt idx="429">
                  <c:v>45029</c:v>
                </c:pt>
                <c:pt idx="430">
                  <c:v>45028</c:v>
                </c:pt>
                <c:pt idx="431">
                  <c:v>45027</c:v>
                </c:pt>
                <c:pt idx="432">
                  <c:v>45026</c:v>
                </c:pt>
                <c:pt idx="433">
                  <c:v>45023</c:v>
                </c:pt>
                <c:pt idx="434">
                  <c:v>45022</c:v>
                </c:pt>
                <c:pt idx="435">
                  <c:v>45016</c:v>
                </c:pt>
                <c:pt idx="436">
                  <c:v>45015</c:v>
                </c:pt>
                <c:pt idx="437">
                  <c:v>45014</c:v>
                </c:pt>
                <c:pt idx="438">
                  <c:v>45013</c:v>
                </c:pt>
                <c:pt idx="439">
                  <c:v>45012</c:v>
                </c:pt>
                <c:pt idx="440">
                  <c:v>45009</c:v>
                </c:pt>
                <c:pt idx="441">
                  <c:v>45008</c:v>
                </c:pt>
                <c:pt idx="442">
                  <c:v>45007</c:v>
                </c:pt>
                <c:pt idx="443">
                  <c:v>45006</c:v>
                </c:pt>
                <c:pt idx="444">
                  <c:v>45005</c:v>
                </c:pt>
                <c:pt idx="445">
                  <c:v>45002</c:v>
                </c:pt>
                <c:pt idx="446">
                  <c:v>45001</c:v>
                </c:pt>
                <c:pt idx="447">
                  <c:v>45000</c:v>
                </c:pt>
                <c:pt idx="448">
                  <c:v>44999</c:v>
                </c:pt>
                <c:pt idx="449">
                  <c:v>44998</c:v>
                </c:pt>
                <c:pt idx="450">
                  <c:v>44995</c:v>
                </c:pt>
                <c:pt idx="451">
                  <c:v>44994</c:v>
                </c:pt>
                <c:pt idx="452">
                  <c:v>44993</c:v>
                </c:pt>
                <c:pt idx="453">
                  <c:v>44992</c:v>
                </c:pt>
                <c:pt idx="454">
                  <c:v>44991</c:v>
                </c:pt>
                <c:pt idx="455">
                  <c:v>44988</c:v>
                </c:pt>
                <c:pt idx="456">
                  <c:v>44987</c:v>
                </c:pt>
                <c:pt idx="457">
                  <c:v>44986</c:v>
                </c:pt>
                <c:pt idx="458">
                  <c:v>44981</c:v>
                </c:pt>
                <c:pt idx="459">
                  <c:v>44980</c:v>
                </c:pt>
                <c:pt idx="460">
                  <c:v>44979</c:v>
                </c:pt>
                <c:pt idx="461">
                  <c:v>44978</c:v>
                </c:pt>
                <c:pt idx="462">
                  <c:v>44977</c:v>
                </c:pt>
                <c:pt idx="463">
                  <c:v>44974</c:v>
                </c:pt>
                <c:pt idx="464">
                  <c:v>44973</c:v>
                </c:pt>
                <c:pt idx="465">
                  <c:v>44972</c:v>
                </c:pt>
                <c:pt idx="466">
                  <c:v>44971</c:v>
                </c:pt>
                <c:pt idx="467">
                  <c:v>44970</c:v>
                </c:pt>
                <c:pt idx="468">
                  <c:v>44967</c:v>
                </c:pt>
                <c:pt idx="469">
                  <c:v>44966</c:v>
                </c:pt>
                <c:pt idx="470">
                  <c:v>44965</c:v>
                </c:pt>
                <c:pt idx="471">
                  <c:v>44964</c:v>
                </c:pt>
                <c:pt idx="472">
                  <c:v>44963</c:v>
                </c:pt>
                <c:pt idx="473">
                  <c:v>44960</c:v>
                </c:pt>
                <c:pt idx="474">
                  <c:v>44959</c:v>
                </c:pt>
                <c:pt idx="475">
                  <c:v>44958</c:v>
                </c:pt>
                <c:pt idx="476">
                  <c:v>44957</c:v>
                </c:pt>
                <c:pt idx="477">
                  <c:v>44956</c:v>
                </c:pt>
                <c:pt idx="478">
                  <c:v>44943</c:v>
                </c:pt>
                <c:pt idx="479">
                  <c:v>44942</c:v>
                </c:pt>
                <c:pt idx="480">
                  <c:v>44939</c:v>
                </c:pt>
                <c:pt idx="481">
                  <c:v>44938</c:v>
                </c:pt>
                <c:pt idx="482">
                  <c:v>44937</c:v>
                </c:pt>
                <c:pt idx="483">
                  <c:v>44936</c:v>
                </c:pt>
                <c:pt idx="484">
                  <c:v>44935</c:v>
                </c:pt>
                <c:pt idx="485">
                  <c:v>44932</c:v>
                </c:pt>
                <c:pt idx="486">
                  <c:v>44931</c:v>
                </c:pt>
                <c:pt idx="487">
                  <c:v>44930</c:v>
                </c:pt>
                <c:pt idx="488">
                  <c:v>44929</c:v>
                </c:pt>
                <c:pt idx="489">
                  <c:v>44925</c:v>
                </c:pt>
                <c:pt idx="490">
                  <c:v>44924</c:v>
                </c:pt>
                <c:pt idx="491">
                  <c:v>44923</c:v>
                </c:pt>
                <c:pt idx="492">
                  <c:v>44922</c:v>
                </c:pt>
                <c:pt idx="493">
                  <c:v>44921</c:v>
                </c:pt>
                <c:pt idx="494">
                  <c:v>44918</c:v>
                </c:pt>
                <c:pt idx="495">
                  <c:v>44917</c:v>
                </c:pt>
                <c:pt idx="496">
                  <c:v>44916</c:v>
                </c:pt>
                <c:pt idx="497">
                  <c:v>44915</c:v>
                </c:pt>
                <c:pt idx="498">
                  <c:v>44914</c:v>
                </c:pt>
                <c:pt idx="499">
                  <c:v>44911</c:v>
                </c:pt>
                <c:pt idx="500">
                  <c:v>44910</c:v>
                </c:pt>
                <c:pt idx="501">
                  <c:v>44909</c:v>
                </c:pt>
                <c:pt idx="502">
                  <c:v>44908</c:v>
                </c:pt>
                <c:pt idx="503">
                  <c:v>44907</c:v>
                </c:pt>
                <c:pt idx="504">
                  <c:v>44904</c:v>
                </c:pt>
                <c:pt idx="505">
                  <c:v>44903</c:v>
                </c:pt>
                <c:pt idx="506">
                  <c:v>44902</c:v>
                </c:pt>
                <c:pt idx="507">
                  <c:v>44901</c:v>
                </c:pt>
                <c:pt idx="508">
                  <c:v>44900</c:v>
                </c:pt>
                <c:pt idx="509">
                  <c:v>44897</c:v>
                </c:pt>
                <c:pt idx="510">
                  <c:v>44896</c:v>
                </c:pt>
                <c:pt idx="511">
                  <c:v>44895</c:v>
                </c:pt>
                <c:pt idx="512">
                  <c:v>44894</c:v>
                </c:pt>
                <c:pt idx="513">
                  <c:v>44893</c:v>
                </c:pt>
                <c:pt idx="514">
                  <c:v>44890</c:v>
                </c:pt>
                <c:pt idx="515">
                  <c:v>44889</c:v>
                </c:pt>
                <c:pt idx="516">
                  <c:v>44888</c:v>
                </c:pt>
                <c:pt idx="517">
                  <c:v>44887</c:v>
                </c:pt>
                <c:pt idx="518">
                  <c:v>44886</c:v>
                </c:pt>
                <c:pt idx="519">
                  <c:v>44883</c:v>
                </c:pt>
                <c:pt idx="520">
                  <c:v>44882</c:v>
                </c:pt>
                <c:pt idx="521">
                  <c:v>44881</c:v>
                </c:pt>
                <c:pt idx="522">
                  <c:v>44880</c:v>
                </c:pt>
                <c:pt idx="523">
                  <c:v>44879</c:v>
                </c:pt>
                <c:pt idx="524">
                  <c:v>44876</c:v>
                </c:pt>
                <c:pt idx="525">
                  <c:v>44875</c:v>
                </c:pt>
                <c:pt idx="526">
                  <c:v>44874</c:v>
                </c:pt>
                <c:pt idx="527">
                  <c:v>44873</c:v>
                </c:pt>
                <c:pt idx="528">
                  <c:v>44872</c:v>
                </c:pt>
                <c:pt idx="529">
                  <c:v>44869</c:v>
                </c:pt>
                <c:pt idx="530">
                  <c:v>44868</c:v>
                </c:pt>
                <c:pt idx="531">
                  <c:v>44867</c:v>
                </c:pt>
                <c:pt idx="532">
                  <c:v>44866</c:v>
                </c:pt>
                <c:pt idx="533">
                  <c:v>44865</c:v>
                </c:pt>
                <c:pt idx="534">
                  <c:v>44862</c:v>
                </c:pt>
                <c:pt idx="535">
                  <c:v>44861</c:v>
                </c:pt>
                <c:pt idx="536">
                  <c:v>44860</c:v>
                </c:pt>
                <c:pt idx="537">
                  <c:v>44859</c:v>
                </c:pt>
                <c:pt idx="538">
                  <c:v>44858</c:v>
                </c:pt>
                <c:pt idx="539">
                  <c:v>44855</c:v>
                </c:pt>
                <c:pt idx="540">
                  <c:v>44854</c:v>
                </c:pt>
                <c:pt idx="541">
                  <c:v>44853</c:v>
                </c:pt>
                <c:pt idx="542">
                  <c:v>44852</c:v>
                </c:pt>
                <c:pt idx="543">
                  <c:v>44851</c:v>
                </c:pt>
                <c:pt idx="544">
                  <c:v>44848</c:v>
                </c:pt>
                <c:pt idx="545">
                  <c:v>44847</c:v>
                </c:pt>
                <c:pt idx="546">
                  <c:v>44846</c:v>
                </c:pt>
                <c:pt idx="547">
                  <c:v>44845</c:v>
                </c:pt>
                <c:pt idx="548">
                  <c:v>44841</c:v>
                </c:pt>
                <c:pt idx="549">
                  <c:v>44840</c:v>
                </c:pt>
                <c:pt idx="550">
                  <c:v>44839</c:v>
                </c:pt>
                <c:pt idx="551">
                  <c:v>44838</c:v>
                </c:pt>
                <c:pt idx="552">
                  <c:v>44837</c:v>
                </c:pt>
                <c:pt idx="553">
                  <c:v>44834</c:v>
                </c:pt>
                <c:pt idx="554">
                  <c:v>44833</c:v>
                </c:pt>
                <c:pt idx="555">
                  <c:v>44832</c:v>
                </c:pt>
                <c:pt idx="556">
                  <c:v>44831</c:v>
                </c:pt>
                <c:pt idx="557">
                  <c:v>44830</c:v>
                </c:pt>
                <c:pt idx="558">
                  <c:v>44827</c:v>
                </c:pt>
                <c:pt idx="559">
                  <c:v>44826</c:v>
                </c:pt>
                <c:pt idx="560">
                  <c:v>44825</c:v>
                </c:pt>
                <c:pt idx="561">
                  <c:v>44824</c:v>
                </c:pt>
                <c:pt idx="562">
                  <c:v>44823</c:v>
                </c:pt>
                <c:pt idx="563">
                  <c:v>44820</c:v>
                </c:pt>
                <c:pt idx="564">
                  <c:v>44819</c:v>
                </c:pt>
                <c:pt idx="565">
                  <c:v>44818</c:v>
                </c:pt>
                <c:pt idx="566">
                  <c:v>44817</c:v>
                </c:pt>
                <c:pt idx="567">
                  <c:v>44816</c:v>
                </c:pt>
                <c:pt idx="568">
                  <c:v>44812</c:v>
                </c:pt>
                <c:pt idx="569">
                  <c:v>44811</c:v>
                </c:pt>
                <c:pt idx="570">
                  <c:v>44810</c:v>
                </c:pt>
                <c:pt idx="571">
                  <c:v>44809</c:v>
                </c:pt>
                <c:pt idx="572">
                  <c:v>44806</c:v>
                </c:pt>
                <c:pt idx="573">
                  <c:v>44805</c:v>
                </c:pt>
                <c:pt idx="574">
                  <c:v>44804</c:v>
                </c:pt>
                <c:pt idx="575">
                  <c:v>44803</c:v>
                </c:pt>
                <c:pt idx="576">
                  <c:v>44802</c:v>
                </c:pt>
                <c:pt idx="577">
                  <c:v>44799</c:v>
                </c:pt>
                <c:pt idx="578">
                  <c:v>44798</c:v>
                </c:pt>
                <c:pt idx="579">
                  <c:v>44797</c:v>
                </c:pt>
                <c:pt idx="580">
                  <c:v>44796</c:v>
                </c:pt>
                <c:pt idx="581">
                  <c:v>44795</c:v>
                </c:pt>
                <c:pt idx="582">
                  <c:v>44792</c:v>
                </c:pt>
                <c:pt idx="583">
                  <c:v>44791</c:v>
                </c:pt>
                <c:pt idx="584">
                  <c:v>44790</c:v>
                </c:pt>
                <c:pt idx="585">
                  <c:v>44789</c:v>
                </c:pt>
                <c:pt idx="586">
                  <c:v>44788</c:v>
                </c:pt>
                <c:pt idx="587">
                  <c:v>44785</c:v>
                </c:pt>
                <c:pt idx="588">
                  <c:v>44784</c:v>
                </c:pt>
                <c:pt idx="589">
                  <c:v>44783</c:v>
                </c:pt>
                <c:pt idx="590">
                  <c:v>44782</c:v>
                </c:pt>
                <c:pt idx="591">
                  <c:v>44781</c:v>
                </c:pt>
                <c:pt idx="592">
                  <c:v>44778</c:v>
                </c:pt>
                <c:pt idx="593">
                  <c:v>44777</c:v>
                </c:pt>
                <c:pt idx="594">
                  <c:v>44776</c:v>
                </c:pt>
                <c:pt idx="595">
                  <c:v>44775</c:v>
                </c:pt>
                <c:pt idx="596">
                  <c:v>44774</c:v>
                </c:pt>
                <c:pt idx="597">
                  <c:v>44771</c:v>
                </c:pt>
                <c:pt idx="598">
                  <c:v>44770</c:v>
                </c:pt>
                <c:pt idx="599">
                  <c:v>44769</c:v>
                </c:pt>
                <c:pt idx="600">
                  <c:v>44768</c:v>
                </c:pt>
                <c:pt idx="601">
                  <c:v>44767</c:v>
                </c:pt>
                <c:pt idx="602">
                  <c:v>44764</c:v>
                </c:pt>
                <c:pt idx="603">
                  <c:v>44763</c:v>
                </c:pt>
                <c:pt idx="604">
                  <c:v>44762</c:v>
                </c:pt>
                <c:pt idx="605">
                  <c:v>44761</c:v>
                </c:pt>
                <c:pt idx="606">
                  <c:v>44760</c:v>
                </c:pt>
                <c:pt idx="607">
                  <c:v>44757</c:v>
                </c:pt>
                <c:pt idx="608">
                  <c:v>44756</c:v>
                </c:pt>
                <c:pt idx="609">
                  <c:v>44755</c:v>
                </c:pt>
                <c:pt idx="610">
                  <c:v>44754</c:v>
                </c:pt>
                <c:pt idx="611">
                  <c:v>44753</c:v>
                </c:pt>
                <c:pt idx="612">
                  <c:v>44750</c:v>
                </c:pt>
                <c:pt idx="613">
                  <c:v>44749</c:v>
                </c:pt>
                <c:pt idx="614">
                  <c:v>44748</c:v>
                </c:pt>
                <c:pt idx="615">
                  <c:v>44747</c:v>
                </c:pt>
                <c:pt idx="616">
                  <c:v>44746</c:v>
                </c:pt>
                <c:pt idx="617">
                  <c:v>44743</c:v>
                </c:pt>
                <c:pt idx="618">
                  <c:v>44742</c:v>
                </c:pt>
                <c:pt idx="619">
                  <c:v>44741</c:v>
                </c:pt>
                <c:pt idx="620">
                  <c:v>44740</c:v>
                </c:pt>
                <c:pt idx="621">
                  <c:v>44739</c:v>
                </c:pt>
                <c:pt idx="622">
                  <c:v>44736</c:v>
                </c:pt>
                <c:pt idx="623">
                  <c:v>44735</c:v>
                </c:pt>
                <c:pt idx="624">
                  <c:v>44734</c:v>
                </c:pt>
                <c:pt idx="625">
                  <c:v>44733</c:v>
                </c:pt>
                <c:pt idx="626">
                  <c:v>44732</c:v>
                </c:pt>
                <c:pt idx="627">
                  <c:v>44729</c:v>
                </c:pt>
                <c:pt idx="628">
                  <c:v>44728</c:v>
                </c:pt>
                <c:pt idx="629">
                  <c:v>44727</c:v>
                </c:pt>
                <c:pt idx="630">
                  <c:v>44726</c:v>
                </c:pt>
                <c:pt idx="631">
                  <c:v>44725</c:v>
                </c:pt>
                <c:pt idx="632">
                  <c:v>44722</c:v>
                </c:pt>
                <c:pt idx="633">
                  <c:v>44721</c:v>
                </c:pt>
                <c:pt idx="634">
                  <c:v>44720</c:v>
                </c:pt>
                <c:pt idx="635">
                  <c:v>44719</c:v>
                </c:pt>
                <c:pt idx="636">
                  <c:v>44718</c:v>
                </c:pt>
                <c:pt idx="637">
                  <c:v>44714</c:v>
                </c:pt>
                <c:pt idx="638">
                  <c:v>44713</c:v>
                </c:pt>
                <c:pt idx="639">
                  <c:v>44712</c:v>
                </c:pt>
                <c:pt idx="640">
                  <c:v>44711</c:v>
                </c:pt>
                <c:pt idx="641">
                  <c:v>44708</c:v>
                </c:pt>
                <c:pt idx="642">
                  <c:v>44707</c:v>
                </c:pt>
                <c:pt idx="643">
                  <c:v>44706</c:v>
                </c:pt>
                <c:pt idx="644">
                  <c:v>44705</c:v>
                </c:pt>
                <c:pt idx="645">
                  <c:v>44704</c:v>
                </c:pt>
                <c:pt idx="646">
                  <c:v>44701</c:v>
                </c:pt>
                <c:pt idx="647">
                  <c:v>44700</c:v>
                </c:pt>
                <c:pt idx="648">
                  <c:v>44699</c:v>
                </c:pt>
                <c:pt idx="649">
                  <c:v>44698</c:v>
                </c:pt>
                <c:pt idx="650">
                  <c:v>44697</c:v>
                </c:pt>
                <c:pt idx="651">
                  <c:v>44694</c:v>
                </c:pt>
                <c:pt idx="652">
                  <c:v>44693</c:v>
                </c:pt>
                <c:pt idx="653">
                  <c:v>44692</c:v>
                </c:pt>
                <c:pt idx="654">
                  <c:v>44691</c:v>
                </c:pt>
                <c:pt idx="655">
                  <c:v>44690</c:v>
                </c:pt>
                <c:pt idx="656">
                  <c:v>44687</c:v>
                </c:pt>
                <c:pt idx="657">
                  <c:v>44686</c:v>
                </c:pt>
                <c:pt idx="658">
                  <c:v>44685</c:v>
                </c:pt>
                <c:pt idx="659">
                  <c:v>44684</c:v>
                </c:pt>
                <c:pt idx="660">
                  <c:v>44680</c:v>
                </c:pt>
                <c:pt idx="661">
                  <c:v>44679</c:v>
                </c:pt>
                <c:pt idx="662">
                  <c:v>44678</c:v>
                </c:pt>
                <c:pt idx="663">
                  <c:v>44677</c:v>
                </c:pt>
                <c:pt idx="664">
                  <c:v>44676</c:v>
                </c:pt>
                <c:pt idx="665">
                  <c:v>44673</c:v>
                </c:pt>
                <c:pt idx="666">
                  <c:v>44672</c:v>
                </c:pt>
                <c:pt idx="667">
                  <c:v>44671</c:v>
                </c:pt>
                <c:pt idx="668">
                  <c:v>44670</c:v>
                </c:pt>
                <c:pt idx="669">
                  <c:v>44669</c:v>
                </c:pt>
                <c:pt idx="670">
                  <c:v>44666</c:v>
                </c:pt>
                <c:pt idx="671">
                  <c:v>44665</c:v>
                </c:pt>
                <c:pt idx="672">
                  <c:v>44664</c:v>
                </c:pt>
                <c:pt idx="673">
                  <c:v>44663</c:v>
                </c:pt>
                <c:pt idx="674">
                  <c:v>44662</c:v>
                </c:pt>
                <c:pt idx="675">
                  <c:v>44659</c:v>
                </c:pt>
                <c:pt idx="676">
                  <c:v>44658</c:v>
                </c:pt>
                <c:pt idx="677">
                  <c:v>44657</c:v>
                </c:pt>
                <c:pt idx="678">
                  <c:v>44652</c:v>
                </c:pt>
                <c:pt idx="679">
                  <c:v>44651</c:v>
                </c:pt>
                <c:pt idx="680">
                  <c:v>44650</c:v>
                </c:pt>
                <c:pt idx="681">
                  <c:v>44649</c:v>
                </c:pt>
                <c:pt idx="682">
                  <c:v>44648</c:v>
                </c:pt>
                <c:pt idx="683">
                  <c:v>44645</c:v>
                </c:pt>
                <c:pt idx="684">
                  <c:v>44644</c:v>
                </c:pt>
                <c:pt idx="685">
                  <c:v>44643</c:v>
                </c:pt>
                <c:pt idx="686">
                  <c:v>44642</c:v>
                </c:pt>
                <c:pt idx="687">
                  <c:v>44641</c:v>
                </c:pt>
                <c:pt idx="688">
                  <c:v>44638</c:v>
                </c:pt>
                <c:pt idx="689">
                  <c:v>44637</c:v>
                </c:pt>
                <c:pt idx="690">
                  <c:v>44636</c:v>
                </c:pt>
                <c:pt idx="691">
                  <c:v>44635</c:v>
                </c:pt>
                <c:pt idx="692">
                  <c:v>44634</c:v>
                </c:pt>
                <c:pt idx="693">
                  <c:v>44631</c:v>
                </c:pt>
                <c:pt idx="694">
                  <c:v>44630</c:v>
                </c:pt>
                <c:pt idx="695">
                  <c:v>44629</c:v>
                </c:pt>
                <c:pt idx="696">
                  <c:v>44628</c:v>
                </c:pt>
                <c:pt idx="697">
                  <c:v>44627</c:v>
                </c:pt>
                <c:pt idx="698">
                  <c:v>44624</c:v>
                </c:pt>
                <c:pt idx="699">
                  <c:v>44623</c:v>
                </c:pt>
                <c:pt idx="700">
                  <c:v>44622</c:v>
                </c:pt>
                <c:pt idx="701">
                  <c:v>44621</c:v>
                </c:pt>
                <c:pt idx="702">
                  <c:v>44617</c:v>
                </c:pt>
                <c:pt idx="703">
                  <c:v>44616</c:v>
                </c:pt>
                <c:pt idx="704">
                  <c:v>44615</c:v>
                </c:pt>
                <c:pt idx="705">
                  <c:v>44614</c:v>
                </c:pt>
                <c:pt idx="706">
                  <c:v>44613</c:v>
                </c:pt>
                <c:pt idx="707">
                  <c:v>44610</c:v>
                </c:pt>
                <c:pt idx="708">
                  <c:v>44609</c:v>
                </c:pt>
                <c:pt idx="709">
                  <c:v>44608</c:v>
                </c:pt>
                <c:pt idx="710">
                  <c:v>44607</c:v>
                </c:pt>
                <c:pt idx="711">
                  <c:v>44606</c:v>
                </c:pt>
                <c:pt idx="712">
                  <c:v>44603</c:v>
                </c:pt>
                <c:pt idx="713">
                  <c:v>44602</c:v>
                </c:pt>
                <c:pt idx="714">
                  <c:v>44601</c:v>
                </c:pt>
                <c:pt idx="715">
                  <c:v>44600</c:v>
                </c:pt>
                <c:pt idx="716">
                  <c:v>44599</c:v>
                </c:pt>
                <c:pt idx="717">
                  <c:v>44587</c:v>
                </c:pt>
                <c:pt idx="718">
                  <c:v>44586</c:v>
                </c:pt>
                <c:pt idx="719">
                  <c:v>44585</c:v>
                </c:pt>
                <c:pt idx="720">
                  <c:v>44582</c:v>
                </c:pt>
                <c:pt idx="721">
                  <c:v>44581</c:v>
                </c:pt>
                <c:pt idx="722">
                  <c:v>44580</c:v>
                </c:pt>
                <c:pt idx="723">
                  <c:v>44579</c:v>
                </c:pt>
                <c:pt idx="724">
                  <c:v>44578</c:v>
                </c:pt>
                <c:pt idx="725">
                  <c:v>44575</c:v>
                </c:pt>
                <c:pt idx="726">
                  <c:v>44574</c:v>
                </c:pt>
                <c:pt idx="727">
                  <c:v>44573</c:v>
                </c:pt>
                <c:pt idx="728">
                  <c:v>44572</c:v>
                </c:pt>
                <c:pt idx="729">
                  <c:v>44571</c:v>
                </c:pt>
                <c:pt idx="730">
                  <c:v>44568</c:v>
                </c:pt>
                <c:pt idx="731">
                  <c:v>44567</c:v>
                </c:pt>
                <c:pt idx="732">
                  <c:v>44566</c:v>
                </c:pt>
                <c:pt idx="733">
                  <c:v>44565</c:v>
                </c:pt>
                <c:pt idx="734">
                  <c:v>44564</c:v>
                </c:pt>
                <c:pt idx="735">
                  <c:v>44560</c:v>
                </c:pt>
                <c:pt idx="736">
                  <c:v>44559</c:v>
                </c:pt>
                <c:pt idx="737">
                  <c:v>44558</c:v>
                </c:pt>
                <c:pt idx="738">
                  <c:v>44557</c:v>
                </c:pt>
                <c:pt idx="739">
                  <c:v>44554</c:v>
                </c:pt>
                <c:pt idx="740">
                  <c:v>44553</c:v>
                </c:pt>
                <c:pt idx="741">
                  <c:v>44552</c:v>
                </c:pt>
                <c:pt idx="742">
                  <c:v>44551</c:v>
                </c:pt>
                <c:pt idx="743">
                  <c:v>44550</c:v>
                </c:pt>
                <c:pt idx="744">
                  <c:v>44547</c:v>
                </c:pt>
                <c:pt idx="745">
                  <c:v>44546</c:v>
                </c:pt>
                <c:pt idx="746">
                  <c:v>44545</c:v>
                </c:pt>
                <c:pt idx="747">
                  <c:v>44544</c:v>
                </c:pt>
                <c:pt idx="748">
                  <c:v>44543</c:v>
                </c:pt>
                <c:pt idx="749">
                  <c:v>44540</c:v>
                </c:pt>
                <c:pt idx="750">
                  <c:v>44539</c:v>
                </c:pt>
                <c:pt idx="751">
                  <c:v>44538</c:v>
                </c:pt>
                <c:pt idx="752">
                  <c:v>44537</c:v>
                </c:pt>
                <c:pt idx="753">
                  <c:v>44536</c:v>
                </c:pt>
                <c:pt idx="754">
                  <c:v>44533</c:v>
                </c:pt>
                <c:pt idx="755">
                  <c:v>44532</c:v>
                </c:pt>
                <c:pt idx="756">
                  <c:v>44531</c:v>
                </c:pt>
                <c:pt idx="757">
                  <c:v>44530</c:v>
                </c:pt>
                <c:pt idx="758">
                  <c:v>44529</c:v>
                </c:pt>
                <c:pt idx="759">
                  <c:v>44526</c:v>
                </c:pt>
                <c:pt idx="760">
                  <c:v>44525</c:v>
                </c:pt>
                <c:pt idx="761">
                  <c:v>44524</c:v>
                </c:pt>
                <c:pt idx="762">
                  <c:v>44523</c:v>
                </c:pt>
                <c:pt idx="763">
                  <c:v>44522</c:v>
                </c:pt>
                <c:pt idx="764">
                  <c:v>44519</c:v>
                </c:pt>
                <c:pt idx="765">
                  <c:v>44518</c:v>
                </c:pt>
                <c:pt idx="766">
                  <c:v>44517</c:v>
                </c:pt>
                <c:pt idx="767">
                  <c:v>44516</c:v>
                </c:pt>
                <c:pt idx="768">
                  <c:v>44515</c:v>
                </c:pt>
                <c:pt idx="769">
                  <c:v>44512</c:v>
                </c:pt>
                <c:pt idx="770">
                  <c:v>44511</c:v>
                </c:pt>
                <c:pt idx="771">
                  <c:v>44510</c:v>
                </c:pt>
                <c:pt idx="772">
                  <c:v>44509</c:v>
                </c:pt>
                <c:pt idx="773">
                  <c:v>44508</c:v>
                </c:pt>
                <c:pt idx="774">
                  <c:v>44505</c:v>
                </c:pt>
                <c:pt idx="775">
                  <c:v>44504</c:v>
                </c:pt>
                <c:pt idx="776">
                  <c:v>44503</c:v>
                </c:pt>
                <c:pt idx="777">
                  <c:v>44502</c:v>
                </c:pt>
                <c:pt idx="778">
                  <c:v>44501</c:v>
                </c:pt>
                <c:pt idx="779">
                  <c:v>44498</c:v>
                </c:pt>
                <c:pt idx="780">
                  <c:v>44497</c:v>
                </c:pt>
                <c:pt idx="781">
                  <c:v>44496</c:v>
                </c:pt>
                <c:pt idx="782">
                  <c:v>44495</c:v>
                </c:pt>
                <c:pt idx="783">
                  <c:v>44494</c:v>
                </c:pt>
                <c:pt idx="784">
                  <c:v>44491</c:v>
                </c:pt>
                <c:pt idx="785">
                  <c:v>44490</c:v>
                </c:pt>
                <c:pt idx="786">
                  <c:v>44489</c:v>
                </c:pt>
                <c:pt idx="787">
                  <c:v>44488</c:v>
                </c:pt>
                <c:pt idx="788">
                  <c:v>44487</c:v>
                </c:pt>
                <c:pt idx="789">
                  <c:v>44484</c:v>
                </c:pt>
                <c:pt idx="790">
                  <c:v>44483</c:v>
                </c:pt>
                <c:pt idx="791">
                  <c:v>44482</c:v>
                </c:pt>
                <c:pt idx="792">
                  <c:v>44481</c:v>
                </c:pt>
                <c:pt idx="793">
                  <c:v>44477</c:v>
                </c:pt>
                <c:pt idx="794">
                  <c:v>44476</c:v>
                </c:pt>
                <c:pt idx="795">
                  <c:v>44475</c:v>
                </c:pt>
                <c:pt idx="796">
                  <c:v>44474</c:v>
                </c:pt>
                <c:pt idx="797">
                  <c:v>44473</c:v>
                </c:pt>
                <c:pt idx="798">
                  <c:v>44470</c:v>
                </c:pt>
                <c:pt idx="799">
                  <c:v>44469</c:v>
                </c:pt>
                <c:pt idx="800">
                  <c:v>44468</c:v>
                </c:pt>
                <c:pt idx="801">
                  <c:v>44467</c:v>
                </c:pt>
                <c:pt idx="802">
                  <c:v>44466</c:v>
                </c:pt>
                <c:pt idx="803">
                  <c:v>44463</c:v>
                </c:pt>
                <c:pt idx="804">
                  <c:v>44462</c:v>
                </c:pt>
                <c:pt idx="805">
                  <c:v>44461</c:v>
                </c:pt>
                <c:pt idx="806">
                  <c:v>44456</c:v>
                </c:pt>
                <c:pt idx="807">
                  <c:v>44455</c:v>
                </c:pt>
                <c:pt idx="808">
                  <c:v>44454</c:v>
                </c:pt>
                <c:pt idx="809">
                  <c:v>44453</c:v>
                </c:pt>
                <c:pt idx="810">
                  <c:v>44452</c:v>
                </c:pt>
                <c:pt idx="811">
                  <c:v>44449</c:v>
                </c:pt>
                <c:pt idx="812">
                  <c:v>44448</c:v>
                </c:pt>
                <c:pt idx="813">
                  <c:v>44447</c:v>
                </c:pt>
                <c:pt idx="814">
                  <c:v>44446</c:v>
                </c:pt>
                <c:pt idx="815">
                  <c:v>44445</c:v>
                </c:pt>
                <c:pt idx="816">
                  <c:v>44442</c:v>
                </c:pt>
                <c:pt idx="817">
                  <c:v>44441</c:v>
                </c:pt>
                <c:pt idx="818">
                  <c:v>44440</c:v>
                </c:pt>
                <c:pt idx="819">
                  <c:v>44439</c:v>
                </c:pt>
                <c:pt idx="820">
                  <c:v>44438</c:v>
                </c:pt>
                <c:pt idx="821">
                  <c:v>44435</c:v>
                </c:pt>
                <c:pt idx="822">
                  <c:v>44434</c:v>
                </c:pt>
                <c:pt idx="823">
                  <c:v>44433</c:v>
                </c:pt>
                <c:pt idx="824">
                  <c:v>44432</c:v>
                </c:pt>
                <c:pt idx="825">
                  <c:v>44431</c:v>
                </c:pt>
                <c:pt idx="826">
                  <c:v>44428</c:v>
                </c:pt>
                <c:pt idx="827">
                  <c:v>44427</c:v>
                </c:pt>
                <c:pt idx="828">
                  <c:v>44426</c:v>
                </c:pt>
                <c:pt idx="829">
                  <c:v>44425</c:v>
                </c:pt>
                <c:pt idx="830">
                  <c:v>44424</c:v>
                </c:pt>
                <c:pt idx="831">
                  <c:v>44421</c:v>
                </c:pt>
                <c:pt idx="832">
                  <c:v>44420</c:v>
                </c:pt>
                <c:pt idx="833">
                  <c:v>44419</c:v>
                </c:pt>
                <c:pt idx="834">
                  <c:v>44418</c:v>
                </c:pt>
                <c:pt idx="835">
                  <c:v>44417</c:v>
                </c:pt>
                <c:pt idx="836">
                  <c:v>44414</c:v>
                </c:pt>
                <c:pt idx="837">
                  <c:v>44413</c:v>
                </c:pt>
                <c:pt idx="838">
                  <c:v>44412</c:v>
                </c:pt>
                <c:pt idx="839">
                  <c:v>44411</c:v>
                </c:pt>
                <c:pt idx="840">
                  <c:v>44410</c:v>
                </c:pt>
                <c:pt idx="841">
                  <c:v>44407</c:v>
                </c:pt>
                <c:pt idx="842">
                  <c:v>44406</c:v>
                </c:pt>
                <c:pt idx="843">
                  <c:v>44405</c:v>
                </c:pt>
                <c:pt idx="844">
                  <c:v>44404</c:v>
                </c:pt>
                <c:pt idx="845">
                  <c:v>44403</c:v>
                </c:pt>
                <c:pt idx="846">
                  <c:v>44400</c:v>
                </c:pt>
                <c:pt idx="847">
                  <c:v>44399</c:v>
                </c:pt>
                <c:pt idx="848">
                  <c:v>44398</c:v>
                </c:pt>
                <c:pt idx="849">
                  <c:v>44397</c:v>
                </c:pt>
                <c:pt idx="850">
                  <c:v>44396</c:v>
                </c:pt>
                <c:pt idx="851">
                  <c:v>44393</c:v>
                </c:pt>
                <c:pt idx="852">
                  <c:v>44392</c:v>
                </c:pt>
                <c:pt idx="853">
                  <c:v>44391</c:v>
                </c:pt>
                <c:pt idx="854">
                  <c:v>44390</c:v>
                </c:pt>
                <c:pt idx="855">
                  <c:v>44389</c:v>
                </c:pt>
                <c:pt idx="856">
                  <c:v>44386</c:v>
                </c:pt>
                <c:pt idx="857">
                  <c:v>44385</c:v>
                </c:pt>
                <c:pt idx="858">
                  <c:v>44384</c:v>
                </c:pt>
                <c:pt idx="859">
                  <c:v>44383</c:v>
                </c:pt>
                <c:pt idx="860">
                  <c:v>44382</c:v>
                </c:pt>
                <c:pt idx="861">
                  <c:v>44379</c:v>
                </c:pt>
                <c:pt idx="862">
                  <c:v>44378</c:v>
                </c:pt>
                <c:pt idx="863">
                  <c:v>44377</c:v>
                </c:pt>
                <c:pt idx="864">
                  <c:v>44376</c:v>
                </c:pt>
                <c:pt idx="865">
                  <c:v>44375</c:v>
                </c:pt>
                <c:pt idx="866">
                  <c:v>44372</c:v>
                </c:pt>
                <c:pt idx="867">
                  <c:v>44371</c:v>
                </c:pt>
                <c:pt idx="868">
                  <c:v>44370</c:v>
                </c:pt>
                <c:pt idx="869">
                  <c:v>44369</c:v>
                </c:pt>
                <c:pt idx="870">
                  <c:v>44368</c:v>
                </c:pt>
                <c:pt idx="871">
                  <c:v>44365</c:v>
                </c:pt>
                <c:pt idx="872">
                  <c:v>44364</c:v>
                </c:pt>
                <c:pt idx="873">
                  <c:v>44363</c:v>
                </c:pt>
                <c:pt idx="874">
                  <c:v>44362</c:v>
                </c:pt>
                <c:pt idx="875">
                  <c:v>44358</c:v>
                </c:pt>
                <c:pt idx="876">
                  <c:v>44357</c:v>
                </c:pt>
                <c:pt idx="877">
                  <c:v>44356</c:v>
                </c:pt>
                <c:pt idx="878">
                  <c:v>44355</c:v>
                </c:pt>
                <c:pt idx="879">
                  <c:v>44354</c:v>
                </c:pt>
                <c:pt idx="880">
                  <c:v>44351</c:v>
                </c:pt>
                <c:pt idx="881">
                  <c:v>44350</c:v>
                </c:pt>
                <c:pt idx="882">
                  <c:v>44349</c:v>
                </c:pt>
                <c:pt idx="883">
                  <c:v>44348</c:v>
                </c:pt>
                <c:pt idx="884">
                  <c:v>44347</c:v>
                </c:pt>
                <c:pt idx="885">
                  <c:v>44344</c:v>
                </c:pt>
                <c:pt idx="886">
                  <c:v>44343</c:v>
                </c:pt>
                <c:pt idx="887">
                  <c:v>44342</c:v>
                </c:pt>
                <c:pt idx="888">
                  <c:v>44341</c:v>
                </c:pt>
                <c:pt idx="889">
                  <c:v>44340</c:v>
                </c:pt>
                <c:pt idx="890">
                  <c:v>44337</c:v>
                </c:pt>
                <c:pt idx="891">
                  <c:v>44336</c:v>
                </c:pt>
                <c:pt idx="892">
                  <c:v>44335</c:v>
                </c:pt>
                <c:pt idx="893">
                  <c:v>44334</c:v>
                </c:pt>
                <c:pt idx="894">
                  <c:v>44333</c:v>
                </c:pt>
                <c:pt idx="895">
                  <c:v>44330</c:v>
                </c:pt>
                <c:pt idx="896">
                  <c:v>44329</c:v>
                </c:pt>
                <c:pt idx="897">
                  <c:v>44328</c:v>
                </c:pt>
                <c:pt idx="898">
                  <c:v>44327</c:v>
                </c:pt>
                <c:pt idx="899">
                  <c:v>44326</c:v>
                </c:pt>
                <c:pt idx="900">
                  <c:v>44323</c:v>
                </c:pt>
                <c:pt idx="901">
                  <c:v>44322</c:v>
                </c:pt>
                <c:pt idx="902">
                  <c:v>44321</c:v>
                </c:pt>
                <c:pt idx="903">
                  <c:v>44320</c:v>
                </c:pt>
                <c:pt idx="904">
                  <c:v>44319</c:v>
                </c:pt>
                <c:pt idx="905">
                  <c:v>44315</c:v>
                </c:pt>
                <c:pt idx="906">
                  <c:v>44314</c:v>
                </c:pt>
                <c:pt idx="907">
                  <c:v>44313</c:v>
                </c:pt>
                <c:pt idx="908">
                  <c:v>44312</c:v>
                </c:pt>
                <c:pt idx="909">
                  <c:v>44309</c:v>
                </c:pt>
                <c:pt idx="910">
                  <c:v>44308</c:v>
                </c:pt>
                <c:pt idx="911">
                  <c:v>44307</c:v>
                </c:pt>
                <c:pt idx="912">
                  <c:v>44306</c:v>
                </c:pt>
                <c:pt idx="913">
                  <c:v>44305</c:v>
                </c:pt>
                <c:pt idx="914">
                  <c:v>44302</c:v>
                </c:pt>
                <c:pt idx="915">
                  <c:v>44301</c:v>
                </c:pt>
                <c:pt idx="916">
                  <c:v>44300</c:v>
                </c:pt>
                <c:pt idx="917">
                  <c:v>44299</c:v>
                </c:pt>
                <c:pt idx="918">
                  <c:v>44298</c:v>
                </c:pt>
                <c:pt idx="919">
                  <c:v>44295</c:v>
                </c:pt>
                <c:pt idx="920">
                  <c:v>44294</c:v>
                </c:pt>
                <c:pt idx="921">
                  <c:v>44293</c:v>
                </c:pt>
                <c:pt idx="922">
                  <c:v>44292</c:v>
                </c:pt>
                <c:pt idx="923">
                  <c:v>44287</c:v>
                </c:pt>
                <c:pt idx="924">
                  <c:v>44286</c:v>
                </c:pt>
                <c:pt idx="925">
                  <c:v>44285</c:v>
                </c:pt>
                <c:pt idx="926">
                  <c:v>44284</c:v>
                </c:pt>
                <c:pt idx="927">
                  <c:v>44281</c:v>
                </c:pt>
                <c:pt idx="928">
                  <c:v>44280</c:v>
                </c:pt>
                <c:pt idx="929">
                  <c:v>44279</c:v>
                </c:pt>
                <c:pt idx="930">
                  <c:v>44278</c:v>
                </c:pt>
                <c:pt idx="931">
                  <c:v>44277</c:v>
                </c:pt>
                <c:pt idx="932">
                  <c:v>44274</c:v>
                </c:pt>
                <c:pt idx="933">
                  <c:v>44273</c:v>
                </c:pt>
                <c:pt idx="934">
                  <c:v>44272</c:v>
                </c:pt>
                <c:pt idx="935">
                  <c:v>44271</c:v>
                </c:pt>
                <c:pt idx="936">
                  <c:v>44270</c:v>
                </c:pt>
                <c:pt idx="937">
                  <c:v>44267</c:v>
                </c:pt>
                <c:pt idx="938">
                  <c:v>44266</c:v>
                </c:pt>
                <c:pt idx="939">
                  <c:v>44265</c:v>
                </c:pt>
                <c:pt idx="940">
                  <c:v>44264</c:v>
                </c:pt>
                <c:pt idx="941">
                  <c:v>44263</c:v>
                </c:pt>
                <c:pt idx="942">
                  <c:v>44260</c:v>
                </c:pt>
                <c:pt idx="943">
                  <c:v>44259</c:v>
                </c:pt>
                <c:pt idx="944">
                  <c:v>44258</c:v>
                </c:pt>
                <c:pt idx="945">
                  <c:v>44257</c:v>
                </c:pt>
                <c:pt idx="946">
                  <c:v>44253</c:v>
                </c:pt>
                <c:pt idx="947">
                  <c:v>44252</c:v>
                </c:pt>
                <c:pt idx="948">
                  <c:v>44251</c:v>
                </c:pt>
                <c:pt idx="949">
                  <c:v>44250</c:v>
                </c:pt>
                <c:pt idx="950">
                  <c:v>44249</c:v>
                </c:pt>
                <c:pt idx="951">
                  <c:v>44246</c:v>
                </c:pt>
                <c:pt idx="952">
                  <c:v>44245</c:v>
                </c:pt>
                <c:pt idx="953">
                  <c:v>44244</c:v>
                </c:pt>
                <c:pt idx="954">
                  <c:v>44232</c:v>
                </c:pt>
                <c:pt idx="955">
                  <c:v>44231</c:v>
                </c:pt>
                <c:pt idx="956">
                  <c:v>44230</c:v>
                </c:pt>
                <c:pt idx="957">
                  <c:v>44229</c:v>
                </c:pt>
                <c:pt idx="958">
                  <c:v>44228</c:v>
                </c:pt>
                <c:pt idx="959">
                  <c:v>44225</c:v>
                </c:pt>
                <c:pt idx="960">
                  <c:v>44224</c:v>
                </c:pt>
                <c:pt idx="961">
                  <c:v>44223</c:v>
                </c:pt>
                <c:pt idx="962">
                  <c:v>44222</c:v>
                </c:pt>
                <c:pt idx="963">
                  <c:v>44221</c:v>
                </c:pt>
                <c:pt idx="964">
                  <c:v>44218</c:v>
                </c:pt>
                <c:pt idx="965">
                  <c:v>44217</c:v>
                </c:pt>
                <c:pt idx="966">
                  <c:v>44216</c:v>
                </c:pt>
                <c:pt idx="967">
                  <c:v>44215</c:v>
                </c:pt>
                <c:pt idx="968">
                  <c:v>44214</c:v>
                </c:pt>
                <c:pt idx="969">
                  <c:v>44211</c:v>
                </c:pt>
                <c:pt idx="970">
                  <c:v>44210</c:v>
                </c:pt>
                <c:pt idx="971">
                  <c:v>44209</c:v>
                </c:pt>
                <c:pt idx="972">
                  <c:v>44208</c:v>
                </c:pt>
                <c:pt idx="973">
                  <c:v>44207</c:v>
                </c:pt>
                <c:pt idx="974">
                  <c:v>44204</c:v>
                </c:pt>
                <c:pt idx="975">
                  <c:v>44203</c:v>
                </c:pt>
                <c:pt idx="976">
                  <c:v>44202</c:v>
                </c:pt>
                <c:pt idx="977">
                  <c:v>44201</c:v>
                </c:pt>
                <c:pt idx="978">
                  <c:v>44200</c:v>
                </c:pt>
                <c:pt idx="979">
                  <c:v>44196</c:v>
                </c:pt>
                <c:pt idx="980">
                  <c:v>44195</c:v>
                </c:pt>
                <c:pt idx="981">
                  <c:v>44194</c:v>
                </c:pt>
                <c:pt idx="982">
                  <c:v>44193</c:v>
                </c:pt>
                <c:pt idx="983">
                  <c:v>44190</c:v>
                </c:pt>
                <c:pt idx="984">
                  <c:v>44189</c:v>
                </c:pt>
                <c:pt idx="985">
                  <c:v>44188</c:v>
                </c:pt>
                <c:pt idx="986">
                  <c:v>44187</c:v>
                </c:pt>
                <c:pt idx="987">
                  <c:v>44186</c:v>
                </c:pt>
                <c:pt idx="988">
                  <c:v>44183</c:v>
                </c:pt>
                <c:pt idx="989">
                  <c:v>44182</c:v>
                </c:pt>
                <c:pt idx="990">
                  <c:v>44181</c:v>
                </c:pt>
                <c:pt idx="991">
                  <c:v>44180</c:v>
                </c:pt>
                <c:pt idx="992">
                  <c:v>44179</c:v>
                </c:pt>
                <c:pt idx="993">
                  <c:v>44176</c:v>
                </c:pt>
                <c:pt idx="994">
                  <c:v>44175</c:v>
                </c:pt>
                <c:pt idx="995">
                  <c:v>44174</c:v>
                </c:pt>
                <c:pt idx="996">
                  <c:v>44173</c:v>
                </c:pt>
                <c:pt idx="997">
                  <c:v>44172</c:v>
                </c:pt>
                <c:pt idx="998">
                  <c:v>44169</c:v>
                </c:pt>
                <c:pt idx="999">
                  <c:v>44168</c:v>
                </c:pt>
                <c:pt idx="1000">
                  <c:v>44167</c:v>
                </c:pt>
                <c:pt idx="1001">
                  <c:v>44166</c:v>
                </c:pt>
                <c:pt idx="1002">
                  <c:v>44165</c:v>
                </c:pt>
                <c:pt idx="1003">
                  <c:v>44162</c:v>
                </c:pt>
                <c:pt idx="1004">
                  <c:v>44161</c:v>
                </c:pt>
                <c:pt idx="1005">
                  <c:v>44160</c:v>
                </c:pt>
                <c:pt idx="1006">
                  <c:v>44159</c:v>
                </c:pt>
                <c:pt idx="1007">
                  <c:v>44158</c:v>
                </c:pt>
                <c:pt idx="1008">
                  <c:v>44155</c:v>
                </c:pt>
                <c:pt idx="1009">
                  <c:v>44154</c:v>
                </c:pt>
                <c:pt idx="1010">
                  <c:v>44153</c:v>
                </c:pt>
                <c:pt idx="1011">
                  <c:v>44152</c:v>
                </c:pt>
                <c:pt idx="1012">
                  <c:v>44151</c:v>
                </c:pt>
                <c:pt idx="1013">
                  <c:v>44148</c:v>
                </c:pt>
                <c:pt idx="1014">
                  <c:v>44147</c:v>
                </c:pt>
                <c:pt idx="1015">
                  <c:v>44146</c:v>
                </c:pt>
                <c:pt idx="1016">
                  <c:v>44145</c:v>
                </c:pt>
                <c:pt idx="1017">
                  <c:v>44144</c:v>
                </c:pt>
                <c:pt idx="1018">
                  <c:v>44141</c:v>
                </c:pt>
                <c:pt idx="1019">
                  <c:v>44140</c:v>
                </c:pt>
                <c:pt idx="1020">
                  <c:v>44139</c:v>
                </c:pt>
                <c:pt idx="1021">
                  <c:v>44138</c:v>
                </c:pt>
                <c:pt idx="1022">
                  <c:v>44137</c:v>
                </c:pt>
                <c:pt idx="1023">
                  <c:v>44134</c:v>
                </c:pt>
                <c:pt idx="1024">
                  <c:v>44133</c:v>
                </c:pt>
                <c:pt idx="1025">
                  <c:v>44132</c:v>
                </c:pt>
                <c:pt idx="1026">
                  <c:v>44131</c:v>
                </c:pt>
                <c:pt idx="1027">
                  <c:v>44130</c:v>
                </c:pt>
                <c:pt idx="1028">
                  <c:v>44127</c:v>
                </c:pt>
                <c:pt idx="1029">
                  <c:v>44126</c:v>
                </c:pt>
                <c:pt idx="1030">
                  <c:v>44125</c:v>
                </c:pt>
                <c:pt idx="1031">
                  <c:v>44124</c:v>
                </c:pt>
                <c:pt idx="1032">
                  <c:v>44123</c:v>
                </c:pt>
                <c:pt idx="1033">
                  <c:v>44120</c:v>
                </c:pt>
                <c:pt idx="1034">
                  <c:v>44119</c:v>
                </c:pt>
                <c:pt idx="1035">
                  <c:v>44118</c:v>
                </c:pt>
                <c:pt idx="1036">
                  <c:v>44117</c:v>
                </c:pt>
                <c:pt idx="1037">
                  <c:v>44116</c:v>
                </c:pt>
                <c:pt idx="1038">
                  <c:v>44112</c:v>
                </c:pt>
                <c:pt idx="1039">
                  <c:v>44111</c:v>
                </c:pt>
                <c:pt idx="1040">
                  <c:v>44110</c:v>
                </c:pt>
                <c:pt idx="1041">
                  <c:v>44109</c:v>
                </c:pt>
                <c:pt idx="1042">
                  <c:v>44104</c:v>
                </c:pt>
                <c:pt idx="1043">
                  <c:v>44103</c:v>
                </c:pt>
                <c:pt idx="1044">
                  <c:v>44102</c:v>
                </c:pt>
                <c:pt idx="1045">
                  <c:v>44099</c:v>
                </c:pt>
                <c:pt idx="1046">
                  <c:v>44098</c:v>
                </c:pt>
                <c:pt idx="1047">
                  <c:v>44097</c:v>
                </c:pt>
                <c:pt idx="1048">
                  <c:v>44096</c:v>
                </c:pt>
                <c:pt idx="1049">
                  <c:v>44095</c:v>
                </c:pt>
                <c:pt idx="1050">
                  <c:v>44092</c:v>
                </c:pt>
                <c:pt idx="1051">
                  <c:v>44091</c:v>
                </c:pt>
                <c:pt idx="1052">
                  <c:v>44090</c:v>
                </c:pt>
                <c:pt idx="1053">
                  <c:v>44089</c:v>
                </c:pt>
                <c:pt idx="1054">
                  <c:v>44088</c:v>
                </c:pt>
                <c:pt idx="1055">
                  <c:v>44085</c:v>
                </c:pt>
                <c:pt idx="1056">
                  <c:v>44084</c:v>
                </c:pt>
                <c:pt idx="1057">
                  <c:v>44083</c:v>
                </c:pt>
                <c:pt idx="1058">
                  <c:v>44082</c:v>
                </c:pt>
                <c:pt idx="1059">
                  <c:v>44081</c:v>
                </c:pt>
                <c:pt idx="1060">
                  <c:v>44078</c:v>
                </c:pt>
                <c:pt idx="1061">
                  <c:v>44077</c:v>
                </c:pt>
                <c:pt idx="1062">
                  <c:v>44076</c:v>
                </c:pt>
                <c:pt idx="1063">
                  <c:v>44075</c:v>
                </c:pt>
                <c:pt idx="1064">
                  <c:v>44074</c:v>
                </c:pt>
                <c:pt idx="1065">
                  <c:v>44071</c:v>
                </c:pt>
                <c:pt idx="1066">
                  <c:v>44070</c:v>
                </c:pt>
                <c:pt idx="1067">
                  <c:v>44069</c:v>
                </c:pt>
                <c:pt idx="1068">
                  <c:v>44068</c:v>
                </c:pt>
                <c:pt idx="1069">
                  <c:v>44067</c:v>
                </c:pt>
                <c:pt idx="1070">
                  <c:v>44064</c:v>
                </c:pt>
                <c:pt idx="1071">
                  <c:v>44063</c:v>
                </c:pt>
                <c:pt idx="1072">
                  <c:v>44062</c:v>
                </c:pt>
                <c:pt idx="1073">
                  <c:v>44061</c:v>
                </c:pt>
                <c:pt idx="1074">
                  <c:v>44060</c:v>
                </c:pt>
                <c:pt idx="1075">
                  <c:v>44057</c:v>
                </c:pt>
                <c:pt idx="1076">
                  <c:v>44056</c:v>
                </c:pt>
                <c:pt idx="1077">
                  <c:v>44055</c:v>
                </c:pt>
                <c:pt idx="1078">
                  <c:v>44054</c:v>
                </c:pt>
                <c:pt idx="1079">
                  <c:v>44053</c:v>
                </c:pt>
                <c:pt idx="1080">
                  <c:v>44050</c:v>
                </c:pt>
                <c:pt idx="1081">
                  <c:v>44049</c:v>
                </c:pt>
                <c:pt idx="1082">
                  <c:v>44048</c:v>
                </c:pt>
                <c:pt idx="1083">
                  <c:v>44047</c:v>
                </c:pt>
                <c:pt idx="1084">
                  <c:v>44046</c:v>
                </c:pt>
                <c:pt idx="1085">
                  <c:v>44043</c:v>
                </c:pt>
                <c:pt idx="1086">
                  <c:v>44042</c:v>
                </c:pt>
                <c:pt idx="1087">
                  <c:v>44041</c:v>
                </c:pt>
                <c:pt idx="1088">
                  <c:v>44040</c:v>
                </c:pt>
                <c:pt idx="1089">
                  <c:v>44039</c:v>
                </c:pt>
                <c:pt idx="1090">
                  <c:v>44036</c:v>
                </c:pt>
                <c:pt idx="1091">
                  <c:v>44035</c:v>
                </c:pt>
                <c:pt idx="1092">
                  <c:v>44034</c:v>
                </c:pt>
                <c:pt idx="1093">
                  <c:v>44033</c:v>
                </c:pt>
                <c:pt idx="1094">
                  <c:v>44032</c:v>
                </c:pt>
                <c:pt idx="1095">
                  <c:v>44029</c:v>
                </c:pt>
                <c:pt idx="1096">
                  <c:v>44028</c:v>
                </c:pt>
                <c:pt idx="1097">
                  <c:v>44027</c:v>
                </c:pt>
                <c:pt idx="1098">
                  <c:v>44026</c:v>
                </c:pt>
                <c:pt idx="1099">
                  <c:v>44025</c:v>
                </c:pt>
                <c:pt idx="1100">
                  <c:v>44022</c:v>
                </c:pt>
                <c:pt idx="1101">
                  <c:v>44021</c:v>
                </c:pt>
                <c:pt idx="1102">
                  <c:v>44020</c:v>
                </c:pt>
                <c:pt idx="1103">
                  <c:v>44019</c:v>
                </c:pt>
                <c:pt idx="1104">
                  <c:v>44018</c:v>
                </c:pt>
                <c:pt idx="1105">
                  <c:v>44015</c:v>
                </c:pt>
                <c:pt idx="1106">
                  <c:v>44014</c:v>
                </c:pt>
                <c:pt idx="1107">
                  <c:v>44013</c:v>
                </c:pt>
                <c:pt idx="1108">
                  <c:v>44012</c:v>
                </c:pt>
                <c:pt idx="1109">
                  <c:v>44011</c:v>
                </c:pt>
                <c:pt idx="1110">
                  <c:v>44006</c:v>
                </c:pt>
                <c:pt idx="1111">
                  <c:v>44005</c:v>
                </c:pt>
                <c:pt idx="1112">
                  <c:v>44004</c:v>
                </c:pt>
                <c:pt idx="1113">
                  <c:v>44001</c:v>
                </c:pt>
                <c:pt idx="1114">
                  <c:v>44000</c:v>
                </c:pt>
                <c:pt idx="1115">
                  <c:v>43999</c:v>
                </c:pt>
                <c:pt idx="1116">
                  <c:v>43998</c:v>
                </c:pt>
                <c:pt idx="1117">
                  <c:v>43997</c:v>
                </c:pt>
                <c:pt idx="1118">
                  <c:v>43994</c:v>
                </c:pt>
                <c:pt idx="1119">
                  <c:v>43993</c:v>
                </c:pt>
                <c:pt idx="1120">
                  <c:v>43992</c:v>
                </c:pt>
                <c:pt idx="1121">
                  <c:v>43991</c:v>
                </c:pt>
                <c:pt idx="1122">
                  <c:v>43990</c:v>
                </c:pt>
                <c:pt idx="1123">
                  <c:v>43987</c:v>
                </c:pt>
                <c:pt idx="1124">
                  <c:v>43986</c:v>
                </c:pt>
                <c:pt idx="1125">
                  <c:v>43985</c:v>
                </c:pt>
                <c:pt idx="1126">
                  <c:v>43984</c:v>
                </c:pt>
                <c:pt idx="1127">
                  <c:v>43983</c:v>
                </c:pt>
                <c:pt idx="1128">
                  <c:v>43980</c:v>
                </c:pt>
                <c:pt idx="1129">
                  <c:v>43979</c:v>
                </c:pt>
                <c:pt idx="1130">
                  <c:v>43978</c:v>
                </c:pt>
                <c:pt idx="1131">
                  <c:v>43977</c:v>
                </c:pt>
                <c:pt idx="1132">
                  <c:v>43976</c:v>
                </c:pt>
                <c:pt idx="1133">
                  <c:v>43973</c:v>
                </c:pt>
                <c:pt idx="1134">
                  <c:v>43972</c:v>
                </c:pt>
                <c:pt idx="1135">
                  <c:v>43971</c:v>
                </c:pt>
                <c:pt idx="1136">
                  <c:v>43970</c:v>
                </c:pt>
                <c:pt idx="1137">
                  <c:v>43969</c:v>
                </c:pt>
                <c:pt idx="1138">
                  <c:v>43966</c:v>
                </c:pt>
                <c:pt idx="1139">
                  <c:v>43965</c:v>
                </c:pt>
                <c:pt idx="1140">
                  <c:v>43964</c:v>
                </c:pt>
                <c:pt idx="1141">
                  <c:v>43963</c:v>
                </c:pt>
                <c:pt idx="1142">
                  <c:v>43962</c:v>
                </c:pt>
                <c:pt idx="1143">
                  <c:v>43959</c:v>
                </c:pt>
                <c:pt idx="1144">
                  <c:v>43958</c:v>
                </c:pt>
                <c:pt idx="1145">
                  <c:v>43957</c:v>
                </c:pt>
                <c:pt idx="1146">
                  <c:v>43956</c:v>
                </c:pt>
                <c:pt idx="1147">
                  <c:v>43955</c:v>
                </c:pt>
                <c:pt idx="1148">
                  <c:v>43951</c:v>
                </c:pt>
                <c:pt idx="1149">
                  <c:v>43950</c:v>
                </c:pt>
                <c:pt idx="1150">
                  <c:v>43949</c:v>
                </c:pt>
                <c:pt idx="1151">
                  <c:v>43948</c:v>
                </c:pt>
                <c:pt idx="1152">
                  <c:v>43945</c:v>
                </c:pt>
                <c:pt idx="1153">
                  <c:v>43944</c:v>
                </c:pt>
                <c:pt idx="1154">
                  <c:v>43943</c:v>
                </c:pt>
                <c:pt idx="1155">
                  <c:v>43942</c:v>
                </c:pt>
                <c:pt idx="1156">
                  <c:v>43941</c:v>
                </c:pt>
                <c:pt idx="1157">
                  <c:v>43938</c:v>
                </c:pt>
                <c:pt idx="1158">
                  <c:v>43937</c:v>
                </c:pt>
                <c:pt idx="1159">
                  <c:v>43936</c:v>
                </c:pt>
                <c:pt idx="1160">
                  <c:v>43935</c:v>
                </c:pt>
                <c:pt idx="1161">
                  <c:v>43934</c:v>
                </c:pt>
                <c:pt idx="1162">
                  <c:v>43931</c:v>
                </c:pt>
                <c:pt idx="1163">
                  <c:v>43930</c:v>
                </c:pt>
                <c:pt idx="1164">
                  <c:v>43929</c:v>
                </c:pt>
                <c:pt idx="1165">
                  <c:v>43928</c:v>
                </c:pt>
                <c:pt idx="1166">
                  <c:v>43927</c:v>
                </c:pt>
                <c:pt idx="1167">
                  <c:v>43922</c:v>
                </c:pt>
                <c:pt idx="1168">
                  <c:v>43921</c:v>
                </c:pt>
                <c:pt idx="1169">
                  <c:v>43920</c:v>
                </c:pt>
                <c:pt idx="1170">
                  <c:v>43917</c:v>
                </c:pt>
                <c:pt idx="1171">
                  <c:v>43916</c:v>
                </c:pt>
                <c:pt idx="1172">
                  <c:v>43915</c:v>
                </c:pt>
                <c:pt idx="1173">
                  <c:v>43914</c:v>
                </c:pt>
                <c:pt idx="1174">
                  <c:v>43913</c:v>
                </c:pt>
                <c:pt idx="1175">
                  <c:v>43910</c:v>
                </c:pt>
                <c:pt idx="1176">
                  <c:v>43909</c:v>
                </c:pt>
                <c:pt idx="1177">
                  <c:v>43908</c:v>
                </c:pt>
                <c:pt idx="1178">
                  <c:v>43907</c:v>
                </c:pt>
                <c:pt idx="1179">
                  <c:v>43906</c:v>
                </c:pt>
                <c:pt idx="1180">
                  <c:v>43903</c:v>
                </c:pt>
                <c:pt idx="1181">
                  <c:v>43902</c:v>
                </c:pt>
                <c:pt idx="1182">
                  <c:v>43901</c:v>
                </c:pt>
                <c:pt idx="1183">
                  <c:v>43900</c:v>
                </c:pt>
                <c:pt idx="1184">
                  <c:v>43899</c:v>
                </c:pt>
                <c:pt idx="1185">
                  <c:v>43896</c:v>
                </c:pt>
                <c:pt idx="1186">
                  <c:v>43895</c:v>
                </c:pt>
                <c:pt idx="1187">
                  <c:v>43894</c:v>
                </c:pt>
                <c:pt idx="1188">
                  <c:v>43893</c:v>
                </c:pt>
                <c:pt idx="1189">
                  <c:v>43892</c:v>
                </c:pt>
                <c:pt idx="1190">
                  <c:v>43888</c:v>
                </c:pt>
                <c:pt idx="1191">
                  <c:v>43887</c:v>
                </c:pt>
                <c:pt idx="1192">
                  <c:v>43886</c:v>
                </c:pt>
                <c:pt idx="1193">
                  <c:v>43885</c:v>
                </c:pt>
                <c:pt idx="1194">
                  <c:v>43882</c:v>
                </c:pt>
                <c:pt idx="1195">
                  <c:v>43881</c:v>
                </c:pt>
                <c:pt idx="1196">
                  <c:v>43880</c:v>
                </c:pt>
                <c:pt idx="1197">
                  <c:v>43879</c:v>
                </c:pt>
                <c:pt idx="1198">
                  <c:v>43878</c:v>
                </c:pt>
                <c:pt idx="1199">
                  <c:v>43875</c:v>
                </c:pt>
                <c:pt idx="1200">
                  <c:v>43874</c:v>
                </c:pt>
                <c:pt idx="1201">
                  <c:v>43873</c:v>
                </c:pt>
                <c:pt idx="1202">
                  <c:v>43872</c:v>
                </c:pt>
                <c:pt idx="1203">
                  <c:v>43871</c:v>
                </c:pt>
                <c:pt idx="1204">
                  <c:v>43868</c:v>
                </c:pt>
                <c:pt idx="1205">
                  <c:v>43867</c:v>
                </c:pt>
                <c:pt idx="1206">
                  <c:v>43866</c:v>
                </c:pt>
                <c:pt idx="1207">
                  <c:v>43865</c:v>
                </c:pt>
                <c:pt idx="1208">
                  <c:v>43864</c:v>
                </c:pt>
                <c:pt idx="1209">
                  <c:v>43861</c:v>
                </c:pt>
                <c:pt idx="1210">
                  <c:v>43860</c:v>
                </c:pt>
                <c:pt idx="1211">
                  <c:v>43850</c:v>
                </c:pt>
                <c:pt idx="1212">
                  <c:v>43847</c:v>
                </c:pt>
                <c:pt idx="1213">
                  <c:v>43846</c:v>
                </c:pt>
                <c:pt idx="1214">
                  <c:v>43845</c:v>
                </c:pt>
                <c:pt idx="1215">
                  <c:v>43844</c:v>
                </c:pt>
                <c:pt idx="1216">
                  <c:v>43843</c:v>
                </c:pt>
                <c:pt idx="1217">
                  <c:v>43840</c:v>
                </c:pt>
                <c:pt idx="1218">
                  <c:v>43839</c:v>
                </c:pt>
                <c:pt idx="1219">
                  <c:v>43838</c:v>
                </c:pt>
                <c:pt idx="1220">
                  <c:v>43837</c:v>
                </c:pt>
                <c:pt idx="1221">
                  <c:v>43836</c:v>
                </c:pt>
                <c:pt idx="1222">
                  <c:v>43833</c:v>
                </c:pt>
                <c:pt idx="1223">
                  <c:v>43832</c:v>
                </c:pt>
              </c:numCache>
            </c:numRef>
          </c:cat>
          <c:val>
            <c:numRef>
              <c:f>週期分析!$D$2:$D$2019</c:f>
              <c:numCache>
                <c:formatCode>#,##0.00_ ;[Red]\-#,##0.00\ </c:formatCode>
                <c:ptCount val="2018"/>
                <c:pt idx="0">
                  <c:v>0</c:v>
                </c:pt>
                <c:pt idx="1">
                  <c:v>-107461.656</c:v>
                </c:pt>
                <c:pt idx="2">
                  <c:v>0</c:v>
                </c:pt>
                <c:pt idx="3">
                  <c:v>-67159.488000000012</c:v>
                </c:pt>
                <c:pt idx="4">
                  <c:v>-82772.19200000001</c:v>
                </c:pt>
                <c:pt idx="5">
                  <c:v>-103349.16800000001</c:v>
                </c:pt>
                <c:pt idx="6">
                  <c:v>-103349.16800000001</c:v>
                </c:pt>
                <c:pt idx="7">
                  <c:v>-163690.93600000002</c:v>
                </c:pt>
                <c:pt idx="8">
                  <c:v>-117080.48000000001</c:v>
                </c:pt>
                <c:pt idx="9">
                  <c:v>-63490.112000000008</c:v>
                </c:pt>
                <c:pt idx="10">
                  <c:v>-56148.224000000009</c:v>
                </c:pt>
                <c:pt idx="11">
                  <c:v>-103349.16800000001</c:v>
                </c:pt>
                <c:pt idx="12">
                  <c:v>-130223.53600000001</c:v>
                </c:pt>
                <c:pt idx="13">
                  <c:v>-88880.152000000002</c:v>
                </c:pt>
                <c:pt idx="14">
                  <c:v>-151148.984</c:v>
                </c:pt>
                <c:pt idx="15">
                  <c:v>-129183.136</c:v>
                </c:pt>
                <c:pt idx="16">
                  <c:v>-151148.984</c:v>
                </c:pt>
                <c:pt idx="17">
                  <c:v>-276676.90399999998</c:v>
                </c:pt>
                <c:pt idx="18">
                  <c:v>-101885.448</c:v>
                </c:pt>
                <c:pt idx="19">
                  <c:v>-51090.391999999993</c:v>
                </c:pt>
                <c:pt idx="20">
                  <c:v>-159766.976</c:v>
                </c:pt>
                <c:pt idx="21">
                  <c:v>-162781.016</c:v>
                </c:pt>
                <c:pt idx="22">
                  <c:v>-105140.72</c:v>
                </c:pt>
                <c:pt idx="23">
                  <c:v>-87883.231999999989</c:v>
                </c:pt>
                <c:pt idx="24">
                  <c:v>-151148.984</c:v>
                </c:pt>
                <c:pt idx="25">
                  <c:v>-68521.999999999985</c:v>
                </c:pt>
                <c:pt idx="26">
                  <c:v>-147902.52799999999</c:v>
                </c:pt>
                <c:pt idx="27">
                  <c:v>-151148.984</c:v>
                </c:pt>
                <c:pt idx="28">
                  <c:v>-152075.09599999999</c:v>
                </c:pt>
                <c:pt idx="29">
                  <c:v>-111723.288</c:v>
                </c:pt>
                <c:pt idx="30">
                  <c:v>-151148.984</c:v>
                </c:pt>
                <c:pt idx="31">
                  <c:v>-151148.984</c:v>
                </c:pt>
                <c:pt idx="32">
                  <c:v>-98607.791999999987</c:v>
                </c:pt>
                <c:pt idx="33">
                  <c:v>-140613.24799999999</c:v>
                </c:pt>
                <c:pt idx="34">
                  <c:v>-105072.912</c:v>
                </c:pt>
                <c:pt idx="35">
                  <c:v>-105454.48</c:v>
                </c:pt>
                <c:pt idx="36">
                  <c:v>-130401.224</c:v>
                </c:pt>
                <c:pt idx="37">
                  <c:v>-82099.831999999995</c:v>
                </c:pt>
                <c:pt idx="38">
                  <c:v>-135936.704</c:v>
                </c:pt>
                <c:pt idx="39">
                  <c:v>-151148.984</c:v>
                </c:pt>
                <c:pt idx="40">
                  <c:v>-208105.592</c:v>
                </c:pt>
                <c:pt idx="41">
                  <c:v>-179323.24</c:v>
                </c:pt>
                <c:pt idx="42">
                  <c:v>-151048.04800000001</c:v>
                </c:pt>
                <c:pt idx="43">
                  <c:v>-124066.552</c:v>
                </c:pt>
                <c:pt idx="44">
                  <c:v>-150132.6</c:v>
                </c:pt>
                <c:pt idx="45">
                  <c:v>-172958.24</c:v>
                </c:pt>
                <c:pt idx="46">
                  <c:v>-142206.80799999999</c:v>
                </c:pt>
                <c:pt idx="47">
                  <c:v>-174770.20799999998</c:v>
                </c:pt>
                <c:pt idx="48">
                  <c:v>-151148.984</c:v>
                </c:pt>
                <c:pt idx="49">
                  <c:v>-128148.584</c:v>
                </c:pt>
                <c:pt idx="50">
                  <c:v>-151148.984</c:v>
                </c:pt>
                <c:pt idx="51">
                  <c:v>-61167.207999999999</c:v>
                </c:pt>
                <c:pt idx="52">
                  <c:v>-211460.36</c:v>
                </c:pt>
                <c:pt idx="53">
                  <c:v>-139461.73599999998</c:v>
                </c:pt>
                <c:pt idx="54">
                  <c:v>-295067.24</c:v>
                </c:pt>
                <c:pt idx="55">
                  <c:v>-197811.93599999999</c:v>
                </c:pt>
                <c:pt idx="56">
                  <c:v>-258027.22399999999</c:v>
                </c:pt>
                <c:pt idx="57">
                  <c:v>-335981.95999999996</c:v>
                </c:pt>
                <c:pt idx="58">
                  <c:v>-211460.36</c:v>
                </c:pt>
                <c:pt idx="59">
                  <c:v>-172390.16800000001</c:v>
                </c:pt>
                <c:pt idx="60">
                  <c:v>-108111.19199999998</c:v>
                </c:pt>
                <c:pt idx="61">
                  <c:v>-123987.2</c:v>
                </c:pt>
                <c:pt idx="62">
                  <c:v>-211460.36</c:v>
                </c:pt>
                <c:pt idx="63">
                  <c:v>-283495.92</c:v>
                </c:pt>
                <c:pt idx="64">
                  <c:v>-256954.91999999998</c:v>
                </c:pt>
                <c:pt idx="65">
                  <c:v>-165199.976</c:v>
                </c:pt>
                <c:pt idx="66">
                  <c:v>-339413.97600000002</c:v>
                </c:pt>
                <c:pt idx="67">
                  <c:v>-211460.36</c:v>
                </c:pt>
                <c:pt idx="68">
                  <c:v>-192000.68</c:v>
                </c:pt>
                <c:pt idx="69">
                  <c:v>-224286.68</c:v>
                </c:pt>
                <c:pt idx="70">
                  <c:v>-117696.20799999998</c:v>
                </c:pt>
                <c:pt idx="71">
                  <c:v>-60311.375999999989</c:v>
                </c:pt>
                <c:pt idx="72">
                  <c:v>-179165.984</c:v>
                </c:pt>
                <c:pt idx="73">
                  <c:v>-236638.728</c:v>
                </c:pt>
                <c:pt idx="74">
                  <c:v>-266009.864</c:v>
                </c:pt>
                <c:pt idx="75">
                  <c:v>-211460.36</c:v>
                </c:pt>
                <c:pt idx="76">
                  <c:v>-194926.408</c:v>
                </c:pt>
                <c:pt idx="77">
                  <c:v>-211460.36</c:v>
                </c:pt>
                <c:pt idx="78">
                  <c:v>-148675.07999999999</c:v>
                </c:pt>
                <c:pt idx="79">
                  <c:v>-290237.31999999995</c:v>
                </c:pt>
                <c:pt idx="80">
                  <c:v>-266793.44</c:v>
                </c:pt>
                <c:pt idx="81">
                  <c:v>-335596.04</c:v>
                </c:pt>
                <c:pt idx="82">
                  <c:v>-160305.23199999999</c:v>
                </c:pt>
                <c:pt idx="83">
                  <c:v>-168289.36799999999</c:v>
                </c:pt>
                <c:pt idx="84">
                  <c:v>-198684.568</c:v>
                </c:pt>
                <c:pt idx="85">
                  <c:v>-254763.68799999999</c:v>
                </c:pt>
                <c:pt idx="86">
                  <c:v>-173935.17599999998</c:v>
                </c:pt>
                <c:pt idx="87">
                  <c:v>-144086.17599999998</c:v>
                </c:pt>
                <c:pt idx="88">
                  <c:v>-169046.21599999999</c:v>
                </c:pt>
                <c:pt idx="89">
                  <c:v>-214258.408</c:v>
                </c:pt>
                <c:pt idx="90">
                  <c:v>-206673.09599999999</c:v>
                </c:pt>
                <c:pt idx="91">
                  <c:v>-221055.67199999999</c:v>
                </c:pt>
                <c:pt idx="92">
                  <c:v>-211460.36</c:v>
                </c:pt>
                <c:pt idx="93">
                  <c:v>-168510.18399999998</c:v>
                </c:pt>
                <c:pt idx="94">
                  <c:v>-247410.19199999998</c:v>
                </c:pt>
                <c:pt idx="95">
                  <c:v>-211460.36</c:v>
                </c:pt>
                <c:pt idx="96">
                  <c:v>-147680.79199999999</c:v>
                </c:pt>
                <c:pt idx="97">
                  <c:v>-215518.81599999999</c:v>
                </c:pt>
                <c:pt idx="98">
                  <c:v>-183042.62399999998</c:v>
                </c:pt>
                <c:pt idx="99">
                  <c:v>-191354.19999999998</c:v>
                </c:pt>
                <c:pt idx="100">
                  <c:v>-245276.81599999999</c:v>
                </c:pt>
                <c:pt idx="101">
                  <c:v>-211460.36</c:v>
                </c:pt>
                <c:pt idx="102">
                  <c:v>-241024.18399999998</c:v>
                </c:pt>
                <c:pt idx="103">
                  <c:v>-209146.87199999997</c:v>
                </c:pt>
                <c:pt idx="104">
                  <c:v>-216100.856</c:v>
                </c:pt>
                <c:pt idx="105">
                  <c:v>-216919.29599999997</c:v>
                </c:pt>
                <c:pt idx="106">
                  <c:v>-184859.15199999997</c:v>
                </c:pt>
                <c:pt idx="107">
                  <c:v>-211460.36</c:v>
                </c:pt>
                <c:pt idx="108">
                  <c:v>-211460.36</c:v>
                </c:pt>
                <c:pt idx="109">
                  <c:v>-190409.75199999998</c:v>
                </c:pt>
                <c:pt idx="110">
                  <c:v>0</c:v>
                </c:pt>
                <c:pt idx="111">
                  <c:v>-145819.28</c:v>
                </c:pt>
                <c:pt idx="112">
                  <c:v>-127879.792</c:v>
                </c:pt>
                <c:pt idx="113">
                  <c:v>-239243.06399999998</c:v>
                </c:pt>
                <c:pt idx="114">
                  <c:v>-91480.768000000011</c:v>
                </c:pt>
                <c:pt idx="115">
                  <c:v>-127879.792</c:v>
                </c:pt>
                <c:pt idx="116">
                  <c:v>-156967.09599999999</c:v>
                </c:pt>
                <c:pt idx="117">
                  <c:v>-29344.584000000003</c:v>
                </c:pt>
                <c:pt idx="118">
                  <c:v>-129980.416</c:v>
                </c:pt>
                <c:pt idx="119">
                  <c:v>-116394.424</c:v>
                </c:pt>
                <c:pt idx="120">
                  <c:v>-85635.712</c:v>
                </c:pt>
                <c:pt idx="121">
                  <c:v>-127879.792</c:v>
                </c:pt>
                <c:pt idx="122">
                  <c:v>-77971.576000000001</c:v>
                </c:pt>
                <c:pt idx="123">
                  <c:v>-174650.58399999997</c:v>
                </c:pt>
                <c:pt idx="124">
                  <c:v>-224410.61599999998</c:v>
                </c:pt>
                <c:pt idx="125">
                  <c:v>-266899.24</c:v>
                </c:pt>
                <c:pt idx="126">
                  <c:v>-109492.83200000001</c:v>
                </c:pt>
                <c:pt idx="127">
                  <c:v>-237372.62400000001</c:v>
                </c:pt>
                <c:pt idx="128">
                  <c:v>-237372.62400000001</c:v>
                </c:pt>
                <c:pt idx="129">
                  <c:v>-236483.69600000003</c:v>
                </c:pt>
                <c:pt idx="130">
                  <c:v>-237372.62400000001</c:v>
                </c:pt>
                <c:pt idx="131">
                  <c:v>-421862.06400000001</c:v>
                </c:pt>
                <c:pt idx="132">
                  <c:v>-368377.32800000004</c:v>
                </c:pt>
                <c:pt idx="133">
                  <c:v>-421862.06400000001</c:v>
                </c:pt>
                <c:pt idx="134">
                  <c:v>-421862.06400000001</c:v>
                </c:pt>
                <c:pt idx="135">
                  <c:v>-398651.712</c:v>
                </c:pt>
                <c:pt idx="136">
                  <c:v>-545111.56799999997</c:v>
                </c:pt>
                <c:pt idx="137">
                  <c:v>-411738.04000000004</c:v>
                </c:pt>
                <c:pt idx="138">
                  <c:v>-421862.06400000001</c:v>
                </c:pt>
                <c:pt idx="139">
                  <c:v>-317771.07200000004</c:v>
                </c:pt>
                <c:pt idx="140">
                  <c:v>-334304.85600000003</c:v>
                </c:pt>
                <c:pt idx="141">
                  <c:v>-421862.06400000001</c:v>
                </c:pt>
                <c:pt idx="142">
                  <c:v>-447534</c:v>
                </c:pt>
                <c:pt idx="143">
                  <c:v>-399536.016</c:v>
                </c:pt>
                <c:pt idx="144">
                  <c:v>-421862.06400000001</c:v>
                </c:pt>
                <c:pt idx="145">
                  <c:v>-350674.76</c:v>
                </c:pt>
                <c:pt idx="146">
                  <c:v>-407648.91200000001</c:v>
                </c:pt>
                <c:pt idx="147">
                  <c:v>-421862.06400000001</c:v>
                </c:pt>
                <c:pt idx="148">
                  <c:v>-421862.06400000001</c:v>
                </c:pt>
                <c:pt idx="149">
                  <c:v>-472132.76800000004</c:v>
                </c:pt>
                <c:pt idx="150">
                  <c:v>-355653.54399999999</c:v>
                </c:pt>
                <c:pt idx="151">
                  <c:v>-420414.73600000003</c:v>
                </c:pt>
                <c:pt idx="152">
                  <c:v>-294585.05599999998</c:v>
                </c:pt>
                <c:pt idx="153">
                  <c:v>-358659.47200000001</c:v>
                </c:pt>
                <c:pt idx="154">
                  <c:v>-344301.40800000005</c:v>
                </c:pt>
                <c:pt idx="155">
                  <c:v>-421862.06400000001</c:v>
                </c:pt>
                <c:pt idx="156">
                  <c:v>-359238.66399999999</c:v>
                </c:pt>
                <c:pt idx="157">
                  <c:v>-421862.06400000001</c:v>
                </c:pt>
                <c:pt idx="158">
                  <c:v>-462015.31200000003</c:v>
                </c:pt>
                <c:pt idx="159">
                  <c:v>-421862.06400000001</c:v>
                </c:pt>
                <c:pt idx="160">
                  <c:v>-421325.23200000002</c:v>
                </c:pt>
                <c:pt idx="161">
                  <c:v>-490747.92000000004</c:v>
                </c:pt>
                <c:pt idx="162">
                  <c:v>-425806.85600000003</c:v>
                </c:pt>
                <c:pt idx="163">
                  <c:v>-336796.12</c:v>
                </c:pt>
                <c:pt idx="164">
                  <c:v>-421862.06400000001</c:v>
                </c:pt>
                <c:pt idx="165">
                  <c:v>-415524.72000000003</c:v>
                </c:pt>
                <c:pt idx="166">
                  <c:v>-438677.24</c:v>
                </c:pt>
                <c:pt idx="167">
                  <c:v>-549805.29599999997</c:v>
                </c:pt>
                <c:pt idx="168">
                  <c:v>-297782.88800000004</c:v>
                </c:pt>
                <c:pt idx="169">
                  <c:v>-421862.06400000001</c:v>
                </c:pt>
                <c:pt idx="170">
                  <c:v>-392819.02400000003</c:v>
                </c:pt>
                <c:pt idx="171">
                  <c:v>-405805.46400000004</c:v>
                </c:pt>
                <c:pt idx="172">
                  <c:v>-400375.43200000003</c:v>
                </c:pt>
                <c:pt idx="173">
                  <c:v>-421862.06400000001</c:v>
                </c:pt>
                <c:pt idx="174">
                  <c:v>-421862.06400000001</c:v>
                </c:pt>
                <c:pt idx="175">
                  <c:v>-421862.06400000001</c:v>
                </c:pt>
                <c:pt idx="176">
                  <c:v>-421862.06400000001</c:v>
                </c:pt>
                <c:pt idx="177">
                  <c:v>-421862.06400000001</c:v>
                </c:pt>
                <c:pt idx="178">
                  <c:v>-445766.47200000001</c:v>
                </c:pt>
                <c:pt idx="179">
                  <c:v>-470834.24</c:v>
                </c:pt>
                <c:pt idx="180">
                  <c:v>-412134.016</c:v>
                </c:pt>
                <c:pt idx="181">
                  <c:v>-197451.44800000003</c:v>
                </c:pt>
                <c:pt idx="182">
                  <c:v>-324132.11200000002</c:v>
                </c:pt>
                <c:pt idx="183">
                  <c:v>-546709.34400000004</c:v>
                </c:pt>
                <c:pt idx="184">
                  <c:v>-184489.44</c:v>
                </c:pt>
                <c:pt idx="185">
                  <c:v>-390567.36</c:v>
                </c:pt>
                <c:pt idx="186">
                  <c:v>-553813.576</c:v>
                </c:pt>
                <c:pt idx="187">
                  <c:v>-553796.152</c:v>
                </c:pt>
                <c:pt idx="188">
                  <c:v>-443466.48000000004</c:v>
                </c:pt>
                <c:pt idx="189">
                  <c:v>0</c:v>
                </c:pt>
                <c:pt idx="190">
                  <c:v>-149249.568</c:v>
                </c:pt>
                <c:pt idx="191">
                  <c:v>-108487.504</c:v>
                </c:pt>
                <c:pt idx="192">
                  <c:v>-30123.456000000006</c:v>
                </c:pt>
                <c:pt idx="193">
                  <c:v>-171463.144</c:v>
                </c:pt>
                <c:pt idx="194">
                  <c:v>-124059.088</c:v>
                </c:pt>
                <c:pt idx="195">
                  <c:v>-137869.712</c:v>
                </c:pt>
                <c:pt idx="196">
                  <c:v>-149249.568</c:v>
                </c:pt>
                <c:pt idx="197">
                  <c:v>-127093.368</c:v>
                </c:pt>
                <c:pt idx="198">
                  <c:v>-149249.568</c:v>
                </c:pt>
                <c:pt idx="199">
                  <c:v>-200867.19200000001</c:v>
                </c:pt>
                <c:pt idx="200">
                  <c:v>-149249.568</c:v>
                </c:pt>
                <c:pt idx="201">
                  <c:v>-91608.48</c:v>
                </c:pt>
                <c:pt idx="202">
                  <c:v>-149249.568</c:v>
                </c:pt>
                <c:pt idx="203">
                  <c:v>-87817.19200000001</c:v>
                </c:pt>
                <c:pt idx="204">
                  <c:v>-82940.448000000004</c:v>
                </c:pt>
                <c:pt idx="205">
                  <c:v>-274979.90399999998</c:v>
                </c:pt>
                <c:pt idx="206">
                  <c:v>-61105.016000000003</c:v>
                </c:pt>
                <c:pt idx="207">
                  <c:v>-21999.888000000006</c:v>
                </c:pt>
                <c:pt idx="208">
                  <c:v>-241338.72</c:v>
                </c:pt>
                <c:pt idx="209">
                  <c:v>-149249.568</c:v>
                </c:pt>
                <c:pt idx="210">
                  <c:v>-149249.568</c:v>
                </c:pt>
                <c:pt idx="211">
                  <c:v>-149249.568</c:v>
                </c:pt>
                <c:pt idx="212">
                  <c:v>-149249.568</c:v>
                </c:pt>
                <c:pt idx="213">
                  <c:v>-93605.176000000007</c:v>
                </c:pt>
                <c:pt idx="214">
                  <c:v>-149249.568</c:v>
                </c:pt>
                <c:pt idx="215">
                  <c:v>-274685.56799999997</c:v>
                </c:pt>
                <c:pt idx="216">
                  <c:v>-163030.16800000001</c:v>
                </c:pt>
                <c:pt idx="217">
                  <c:v>-128164.08</c:v>
                </c:pt>
                <c:pt idx="218">
                  <c:v>-112336.62400000001</c:v>
                </c:pt>
                <c:pt idx="219">
                  <c:v>-150394.45600000001</c:v>
                </c:pt>
                <c:pt idx="220">
                  <c:v>-122375.47200000001</c:v>
                </c:pt>
                <c:pt idx="221">
                  <c:v>-194187.54399999999</c:v>
                </c:pt>
                <c:pt idx="222">
                  <c:v>-150394.45600000001</c:v>
                </c:pt>
                <c:pt idx="223">
                  <c:v>-149974.77600000001</c:v>
                </c:pt>
                <c:pt idx="224">
                  <c:v>-149977.65600000002</c:v>
                </c:pt>
                <c:pt idx="225">
                  <c:v>-136065.264</c:v>
                </c:pt>
                <c:pt idx="226">
                  <c:v>-137600.77600000001</c:v>
                </c:pt>
                <c:pt idx="227">
                  <c:v>-276820.95199999999</c:v>
                </c:pt>
                <c:pt idx="228">
                  <c:v>-81562.088000000003</c:v>
                </c:pt>
                <c:pt idx="229">
                  <c:v>-147201.92800000001</c:v>
                </c:pt>
                <c:pt idx="230">
                  <c:v>-274723.576</c:v>
                </c:pt>
                <c:pt idx="231">
                  <c:v>-181566.35200000001</c:v>
                </c:pt>
                <c:pt idx="232">
                  <c:v>-212163.54399999999</c:v>
                </c:pt>
                <c:pt idx="233">
                  <c:v>-154689.736</c:v>
                </c:pt>
                <c:pt idx="234">
                  <c:v>-150394.45600000001</c:v>
                </c:pt>
                <c:pt idx="235">
                  <c:v>-150394.45600000001</c:v>
                </c:pt>
                <c:pt idx="236">
                  <c:v>-150394.45600000001</c:v>
                </c:pt>
                <c:pt idx="237">
                  <c:v>-150394.45600000001</c:v>
                </c:pt>
                <c:pt idx="238">
                  <c:v>-76211.448000000004</c:v>
                </c:pt>
                <c:pt idx="239">
                  <c:v>-150394.45600000001</c:v>
                </c:pt>
                <c:pt idx="240">
                  <c:v>-150394.45600000001</c:v>
                </c:pt>
                <c:pt idx="241">
                  <c:v>-139836.90400000001</c:v>
                </c:pt>
                <c:pt idx="242">
                  <c:v>-105045.11199999999</c:v>
                </c:pt>
                <c:pt idx="243">
                  <c:v>-146583.89600000001</c:v>
                </c:pt>
                <c:pt idx="244">
                  <c:v>-97749.184000000008</c:v>
                </c:pt>
                <c:pt idx="245">
                  <c:v>-150394.45600000001</c:v>
                </c:pt>
                <c:pt idx="246">
                  <c:v>-231139.296</c:v>
                </c:pt>
                <c:pt idx="247">
                  <c:v>-168329.62400000001</c:v>
                </c:pt>
                <c:pt idx="248">
                  <c:v>-1144.8880000000063</c:v>
                </c:pt>
                <c:pt idx="249">
                  <c:v>-150394.45600000001</c:v>
                </c:pt>
                <c:pt idx="250">
                  <c:v>-150394.45600000001</c:v>
                </c:pt>
                <c:pt idx="251">
                  <c:v>-263872.31200000003</c:v>
                </c:pt>
                <c:pt idx="252">
                  <c:v>-110275.19200000001</c:v>
                </c:pt>
                <c:pt idx="253">
                  <c:v>-139551.06400000001</c:v>
                </c:pt>
                <c:pt idx="254">
                  <c:v>-146515.61600000001</c:v>
                </c:pt>
                <c:pt idx="255">
                  <c:v>-168337.68799999999</c:v>
                </c:pt>
                <c:pt idx="256">
                  <c:v>-150394.45600000001</c:v>
                </c:pt>
                <c:pt idx="257">
                  <c:v>-150394.45600000001</c:v>
                </c:pt>
                <c:pt idx="258">
                  <c:v>-116253.944</c:v>
                </c:pt>
                <c:pt idx="259">
                  <c:v>-198321.49600000001</c:v>
                </c:pt>
                <c:pt idx="260">
                  <c:v>-214318.12</c:v>
                </c:pt>
                <c:pt idx="261">
                  <c:v>-239798.008</c:v>
                </c:pt>
                <c:pt idx="262">
                  <c:v>-214318.12</c:v>
                </c:pt>
                <c:pt idx="263">
                  <c:v>-203419.49599999998</c:v>
                </c:pt>
                <c:pt idx="264">
                  <c:v>-267399.91200000001</c:v>
                </c:pt>
                <c:pt idx="265">
                  <c:v>-265015.59999999998</c:v>
                </c:pt>
                <c:pt idx="266">
                  <c:v>-180924.19999999998</c:v>
                </c:pt>
                <c:pt idx="267">
                  <c:v>-215721.976</c:v>
                </c:pt>
                <c:pt idx="268">
                  <c:v>-277585.45600000001</c:v>
                </c:pt>
                <c:pt idx="269">
                  <c:v>-195263.52799999999</c:v>
                </c:pt>
                <c:pt idx="270">
                  <c:v>-214318.12</c:v>
                </c:pt>
                <c:pt idx="271">
                  <c:v>-340547.38399999996</c:v>
                </c:pt>
                <c:pt idx="272">
                  <c:v>-214318.12</c:v>
                </c:pt>
                <c:pt idx="273">
                  <c:v>-214318.12</c:v>
                </c:pt>
                <c:pt idx="274">
                  <c:v>-63923.66399999999</c:v>
                </c:pt>
                <c:pt idx="275">
                  <c:v>-248785.45600000001</c:v>
                </c:pt>
                <c:pt idx="276">
                  <c:v>-250845.24799999999</c:v>
                </c:pt>
                <c:pt idx="277">
                  <c:v>-291354.79200000002</c:v>
                </c:pt>
                <c:pt idx="278">
                  <c:v>-160687.856</c:v>
                </c:pt>
                <c:pt idx="279">
                  <c:v>-257668.552</c:v>
                </c:pt>
                <c:pt idx="280">
                  <c:v>-162980.31200000001</c:v>
                </c:pt>
                <c:pt idx="281">
                  <c:v>-334554.44</c:v>
                </c:pt>
                <c:pt idx="282">
                  <c:v>-176940.32799999998</c:v>
                </c:pt>
                <c:pt idx="283">
                  <c:v>-214318.12</c:v>
                </c:pt>
                <c:pt idx="284">
                  <c:v>-127802.704</c:v>
                </c:pt>
                <c:pt idx="285">
                  <c:v>-344126.48</c:v>
                </c:pt>
                <c:pt idx="286">
                  <c:v>-214318.12</c:v>
                </c:pt>
                <c:pt idx="287">
                  <c:v>-344155.52</c:v>
                </c:pt>
                <c:pt idx="288">
                  <c:v>-214318.12</c:v>
                </c:pt>
                <c:pt idx="289">
                  <c:v>-214318.12</c:v>
                </c:pt>
                <c:pt idx="290">
                  <c:v>-278659.43200000003</c:v>
                </c:pt>
                <c:pt idx="291">
                  <c:v>-214318.12</c:v>
                </c:pt>
                <c:pt idx="292">
                  <c:v>-238078.44</c:v>
                </c:pt>
                <c:pt idx="293">
                  <c:v>-110002.76799999998</c:v>
                </c:pt>
                <c:pt idx="294">
                  <c:v>-236194.36</c:v>
                </c:pt>
                <c:pt idx="295">
                  <c:v>-250779.432</c:v>
                </c:pt>
                <c:pt idx="296">
                  <c:v>-265898.29600000003</c:v>
                </c:pt>
                <c:pt idx="297">
                  <c:v>-243956.26400000002</c:v>
                </c:pt>
                <c:pt idx="298">
                  <c:v>-266622.40000000002</c:v>
                </c:pt>
                <c:pt idx="299">
                  <c:v>-268827.08</c:v>
                </c:pt>
                <c:pt idx="300">
                  <c:v>-268902.47200000001</c:v>
                </c:pt>
                <c:pt idx="301">
                  <c:v>-350026.64800000004</c:v>
                </c:pt>
                <c:pt idx="302">
                  <c:v>-225004.04800000001</c:v>
                </c:pt>
                <c:pt idx="303">
                  <c:v>-156119.32</c:v>
                </c:pt>
                <c:pt idx="304">
                  <c:v>-268902.47200000001</c:v>
                </c:pt>
                <c:pt idx="305">
                  <c:v>-363548.848</c:v>
                </c:pt>
                <c:pt idx="306">
                  <c:v>-230541.24</c:v>
                </c:pt>
                <c:pt idx="307">
                  <c:v>-268902.47200000001</c:v>
                </c:pt>
                <c:pt idx="308">
                  <c:v>-268902.47200000001</c:v>
                </c:pt>
                <c:pt idx="309">
                  <c:v>-125813.90400000001</c:v>
                </c:pt>
                <c:pt idx="310">
                  <c:v>-275522.424</c:v>
                </c:pt>
                <c:pt idx="311">
                  <c:v>-195011.68</c:v>
                </c:pt>
                <c:pt idx="312">
                  <c:v>-268902.47200000001</c:v>
                </c:pt>
                <c:pt idx="313">
                  <c:v>-294009.68800000002</c:v>
                </c:pt>
                <c:pt idx="314">
                  <c:v>-260815.19200000001</c:v>
                </c:pt>
                <c:pt idx="315">
                  <c:v>-269995.576</c:v>
                </c:pt>
                <c:pt idx="316">
                  <c:v>-185646.05600000001</c:v>
                </c:pt>
                <c:pt idx="317">
                  <c:v>-290819.75199999998</c:v>
                </c:pt>
                <c:pt idx="318">
                  <c:v>-54584.352000000014</c:v>
                </c:pt>
                <c:pt idx="319">
                  <c:v>-236864.96799999999</c:v>
                </c:pt>
                <c:pt idx="320">
                  <c:v>-205892.03200000001</c:v>
                </c:pt>
                <c:pt idx="321">
                  <c:v>-332565.68800000002</c:v>
                </c:pt>
                <c:pt idx="322">
                  <c:v>-237008.23200000002</c:v>
                </c:pt>
                <c:pt idx="323">
                  <c:v>-198765.47200000001</c:v>
                </c:pt>
                <c:pt idx="324">
                  <c:v>-335454.88</c:v>
                </c:pt>
                <c:pt idx="325">
                  <c:v>-396812.87200000003</c:v>
                </c:pt>
                <c:pt idx="326">
                  <c:v>-64405.144000000029</c:v>
                </c:pt>
                <c:pt idx="327">
                  <c:v>-268902.47200000001</c:v>
                </c:pt>
                <c:pt idx="328">
                  <c:v>-308067.62400000001</c:v>
                </c:pt>
                <c:pt idx="329">
                  <c:v>-256326.16</c:v>
                </c:pt>
                <c:pt idx="330">
                  <c:v>-330525.43200000003</c:v>
                </c:pt>
                <c:pt idx="331">
                  <c:v>-221728.408</c:v>
                </c:pt>
                <c:pt idx="332">
                  <c:v>-268902.47200000001</c:v>
                </c:pt>
                <c:pt idx="333">
                  <c:v>-163495.80800000002</c:v>
                </c:pt>
                <c:pt idx="334">
                  <c:v>-343359.272</c:v>
                </c:pt>
                <c:pt idx="335">
                  <c:v>-396647.53600000002</c:v>
                </c:pt>
                <c:pt idx="336">
                  <c:v>-256036.16800000001</c:v>
                </c:pt>
                <c:pt idx="337">
                  <c:v>-215253.16</c:v>
                </c:pt>
                <c:pt idx="338">
                  <c:v>-334724.70400000003</c:v>
                </c:pt>
                <c:pt idx="339">
                  <c:v>-268902.47200000001</c:v>
                </c:pt>
                <c:pt idx="340">
                  <c:v>-396616.864</c:v>
                </c:pt>
                <c:pt idx="341">
                  <c:v>-263362.864</c:v>
                </c:pt>
                <c:pt idx="342">
                  <c:v>-187196.04</c:v>
                </c:pt>
                <c:pt idx="343">
                  <c:v>-395158.408</c:v>
                </c:pt>
                <c:pt idx="344">
                  <c:v>-268902.47200000001</c:v>
                </c:pt>
                <c:pt idx="345">
                  <c:v>-246428.66400000002</c:v>
                </c:pt>
                <c:pt idx="346">
                  <c:v>-133013.04</c:v>
                </c:pt>
                <c:pt idx="347">
                  <c:v>-395287.81599999999</c:v>
                </c:pt>
                <c:pt idx="348">
                  <c:v>-198306.03200000001</c:v>
                </c:pt>
                <c:pt idx="349">
                  <c:v>-339172.81599999999</c:v>
                </c:pt>
                <c:pt idx="350">
                  <c:v>-74179.000000000029</c:v>
                </c:pt>
                <c:pt idx="351">
                  <c:v>-285983.55200000003</c:v>
                </c:pt>
                <c:pt idx="352">
                  <c:v>-268902.47200000001</c:v>
                </c:pt>
                <c:pt idx="353">
                  <c:v>0</c:v>
                </c:pt>
                <c:pt idx="354">
                  <c:v>-358947.96</c:v>
                </c:pt>
                <c:pt idx="355">
                  <c:v>-96137.992000000027</c:v>
                </c:pt>
                <c:pt idx="356">
                  <c:v>-230708.28000000003</c:v>
                </c:pt>
                <c:pt idx="357">
                  <c:v>-230708.28000000003</c:v>
                </c:pt>
                <c:pt idx="358">
                  <c:v>-140113.96000000002</c:v>
                </c:pt>
                <c:pt idx="359">
                  <c:v>-77923.776000000042</c:v>
                </c:pt>
                <c:pt idx="360">
                  <c:v>-256010.53600000002</c:v>
                </c:pt>
                <c:pt idx="361">
                  <c:v>-186216.59200000003</c:v>
                </c:pt>
                <c:pt idx="362">
                  <c:v>-294496.63200000004</c:v>
                </c:pt>
                <c:pt idx="363">
                  <c:v>-161501.09599999996</c:v>
                </c:pt>
                <c:pt idx="364">
                  <c:v>-119634.82399999996</c:v>
                </c:pt>
                <c:pt idx="365">
                  <c:v>-259748.15199999997</c:v>
                </c:pt>
                <c:pt idx="366">
                  <c:v>-377365.12</c:v>
                </c:pt>
                <c:pt idx="367">
                  <c:v>-29039.871999999945</c:v>
                </c:pt>
                <c:pt idx="368">
                  <c:v>-260495.47199999998</c:v>
                </c:pt>
                <c:pt idx="369">
                  <c:v>-259748.15199999997</c:v>
                </c:pt>
                <c:pt idx="370">
                  <c:v>-385754.31199999998</c:v>
                </c:pt>
                <c:pt idx="371">
                  <c:v>-384526.64799999999</c:v>
                </c:pt>
                <c:pt idx="372">
                  <c:v>-389654.72</c:v>
                </c:pt>
                <c:pt idx="373">
                  <c:v>-259931.01599999997</c:v>
                </c:pt>
                <c:pt idx="374">
                  <c:v>-259748.15199999997</c:v>
                </c:pt>
                <c:pt idx="375">
                  <c:v>-274252.79199999996</c:v>
                </c:pt>
                <c:pt idx="376">
                  <c:v>-241170.41599999997</c:v>
                </c:pt>
                <c:pt idx="377">
                  <c:v>-180192.47199999998</c:v>
                </c:pt>
                <c:pt idx="378">
                  <c:v>-203372.42399999997</c:v>
                </c:pt>
                <c:pt idx="379">
                  <c:v>-252766.59199999998</c:v>
                </c:pt>
                <c:pt idx="380">
                  <c:v>-221031.17599999998</c:v>
                </c:pt>
                <c:pt idx="381">
                  <c:v>-224675.76799999998</c:v>
                </c:pt>
                <c:pt idx="382">
                  <c:v>-293738.95999999996</c:v>
                </c:pt>
                <c:pt idx="383">
                  <c:v>-259748.15199999997</c:v>
                </c:pt>
                <c:pt idx="384">
                  <c:v>-385257.92</c:v>
                </c:pt>
                <c:pt idx="385">
                  <c:v>-211937.17599999998</c:v>
                </c:pt>
                <c:pt idx="386">
                  <c:v>-259748.15199999997</c:v>
                </c:pt>
                <c:pt idx="387">
                  <c:v>-310573.63999999996</c:v>
                </c:pt>
                <c:pt idx="388">
                  <c:v>-259748.15199999997</c:v>
                </c:pt>
                <c:pt idx="389">
                  <c:v>-228654.61599999998</c:v>
                </c:pt>
                <c:pt idx="390">
                  <c:v>-114191.04799999998</c:v>
                </c:pt>
                <c:pt idx="391">
                  <c:v>-161263.85599999997</c:v>
                </c:pt>
                <c:pt idx="392">
                  <c:v>-259748.15199999997</c:v>
                </c:pt>
                <c:pt idx="393">
                  <c:v>-197560.28799999997</c:v>
                </c:pt>
                <c:pt idx="394">
                  <c:v>-166355.91999999998</c:v>
                </c:pt>
                <c:pt idx="395">
                  <c:v>-259748.15199999997</c:v>
                </c:pt>
                <c:pt idx="396">
                  <c:v>-210694.33599999998</c:v>
                </c:pt>
                <c:pt idx="397">
                  <c:v>-387504.88</c:v>
                </c:pt>
                <c:pt idx="398">
                  <c:v>-259748.15199999997</c:v>
                </c:pt>
                <c:pt idx="399">
                  <c:v>-203473.77599999998</c:v>
                </c:pt>
                <c:pt idx="400">
                  <c:v>-259748.15199999997</c:v>
                </c:pt>
                <c:pt idx="401">
                  <c:v>-342138.43199999997</c:v>
                </c:pt>
                <c:pt idx="402">
                  <c:v>-387482.39199999999</c:v>
                </c:pt>
                <c:pt idx="403">
                  <c:v>-259748.15199999997</c:v>
                </c:pt>
                <c:pt idx="404">
                  <c:v>-268564.87999999995</c:v>
                </c:pt>
                <c:pt idx="405">
                  <c:v>-259748.15199999997</c:v>
                </c:pt>
                <c:pt idx="406">
                  <c:v>-389029.56799999997</c:v>
                </c:pt>
                <c:pt idx="407">
                  <c:v>-259748.15199999997</c:v>
                </c:pt>
                <c:pt idx="408">
                  <c:v>-259748.15199999997</c:v>
                </c:pt>
                <c:pt idx="409">
                  <c:v>-171538.43999999997</c:v>
                </c:pt>
                <c:pt idx="410">
                  <c:v>-125963.68799999997</c:v>
                </c:pt>
                <c:pt idx="411">
                  <c:v>-230944.19199999998</c:v>
                </c:pt>
                <c:pt idx="412">
                  <c:v>-388779.83199999999</c:v>
                </c:pt>
                <c:pt idx="413">
                  <c:v>-259748.15199999997</c:v>
                </c:pt>
                <c:pt idx="414">
                  <c:v>-259748.15199999997</c:v>
                </c:pt>
                <c:pt idx="415">
                  <c:v>-243236.15199999997</c:v>
                </c:pt>
                <c:pt idx="416">
                  <c:v>-281509.36799999996</c:v>
                </c:pt>
                <c:pt idx="417">
                  <c:v>-387232.31199999998</c:v>
                </c:pt>
                <c:pt idx="418">
                  <c:v>-259748.15199999997</c:v>
                </c:pt>
                <c:pt idx="419">
                  <c:v>-209203.92799999996</c:v>
                </c:pt>
                <c:pt idx="420">
                  <c:v>-259748.15199999997</c:v>
                </c:pt>
                <c:pt idx="421">
                  <c:v>0</c:v>
                </c:pt>
                <c:pt idx="422">
                  <c:v>-288024.17599999998</c:v>
                </c:pt>
                <c:pt idx="423">
                  <c:v>-116408.92799999999</c:v>
                </c:pt>
                <c:pt idx="424">
                  <c:v>-230881.08799999999</c:v>
                </c:pt>
                <c:pt idx="425">
                  <c:v>-163174.76799999998</c:v>
                </c:pt>
                <c:pt idx="426">
                  <c:v>-186549.36</c:v>
                </c:pt>
                <c:pt idx="427">
                  <c:v>-339398.20799999998</c:v>
                </c:pt>
                <c:pt idx="428">
                  <c:v>-360276.55199999997</c:v>
                </c:pt>
                <c:pt idx="429">
                  <c:v>-147440.984</c:v>
                </c:pt>
                <c:pt idx="430">
                  <c:v>-230229.48799999998</c:v>
                </c:pt>
                <c:pt idx="431">
                  <c:v>-187192.712</c:v>
                </c:pt>
                <c:pt idx="432">
                  <c:v>-230569.79199999999</c:v>
                </c:pt>
                <c:pt idx="433">
                  <c:v>-283353.08799999999</c:v>
                </c:pt>
                <c:pt idx="434">
                  <c:v>-265580.984</c:v>
                </c:pt>
                <c:pt idx="435">
                  <c:v>-208177.08799999999</c:v>
                </c:pt>
                <c:pt idx="436">
                  <c:v>-278473.728</c:v>
                </c:pt>
                <c:pt idx="437">
                  <c:v>-356559.64799999999</c:v>
                </c:pt>
                <c:pt idx="438">
                  <c:v>-356578.12799999997</c:v>
                </c:pt>
                <c:pt idx="439">
                  <c:v>-360014.72</c:v>
                </c:pt>
                <c:pt idx="440">
                  <c:v>-356974.97599999997</c:v>
                </c:pt>
                <c:pt idx="441">
                  <c:v>-112105.34399999998</c:v>
                </c:pt>
                <c:pt idx="442">
                  <c:v>-230881.08799999999</c:v>
                </c:pt>
                <c:pt idx="443">
                  <c:v>-306272.63199999998</c:v>
                </c:pt>
                <c:pt idx="444">
                  <c:v>-246523.73599999998</c:v>
                </c:pt>
                <c:pt idx="445">
                  <c:v>-207577.44799999997</c:v>
                </c:pt>
                <c:pt idx="446">
                  <c:v>-202592.00799999997</c:v>
                </c:pt>
                <c:pt idx="447">
                  <c:v>-141451.864</c:v>
                </c:pt>
                <c:pt idx="448">
                  <c:v>-255564.48799999998</c:v>
                </c:pt>
                <c:pt idx="449">
                  <c:v>-230881.08799999999</c:v>
                </c:pt>
                <c:pt idx="450">
                  <c:v>-86792.255999999994</c:v>
                </c:pt>
                <c:pt idx="451">
                  <c:v>-222180.81599999999</c:v>
                </c:pt>
                <c:pt idx="452">
                  <c:v>-325776.78399999999</c:v>
                </c:pt>
                <c:pt idx="453">
                  <c:v>-203048.33599999998</c:v>
                </c:pt>
                <c:pt idx="454">
                  <c:v>-355419.68</c:v>
                </c:pt>
                <c:pt idx="455">
                  <c:v>-251474.94399999999</c:v>
                </c:pt>
                <c:pt idx="456">
                  <c:v>-354604.20799999998</c:v>
                </c:pt>
                <c:pt idx="457">
                  <c:v>-355320.31999999995</c:v>
                </c:pt>
                <c:pt idx="458">
                  <c:v>-199960.424</c:v>
                </c:pt>
                <c:pt idx="459">
                  <c:v>-232370.288</c:v>
                </c:pt>
                <c:pt idx="460">
                  <c:v>-359721.53599999996</c:v>
                </c:pt>
                <c:pt idx="461">
                  <c:v>-230881.08799999999</c:v>
                </c:pt>
                <c:pt idx="462">
                  <c:v>-137376.58399999997</c:v>
                </c:pt>
                <c:pt idx="463">
                  <c:v>-360028.92</c:v>
                </c:pt>
                <c:pt idx="464">
                  <c:v>-217612.48799999998</c:v>
                </c:pt>
                <c:pt idx="465">
                  <c:v>-164323.03200000001</c:v>
                </c:pt>
                <c:pt idx="466">
                  <c:v>-275395.82399999996</c:v>
                </c:pt>
                <c:pt idx="467">
                  <c:v>-291746.67200000002</c:v>
                </c:pt>
                <c:pt idx="468">
                  <c:v>-230881.08799999999</c:v>
                </c:pt>
                <c:pt idx="469">
                  <c:v>-158061.74400000001</c:v>
                </c:pt>
                <c:pt idx="470">
                  <c:v>-110459.39199999999</c:v>
                </c:pt>
                <c:pt idx="471">
                  <c:v>-266513.984</c:v>
                </c:pt>
                <c:pt idx="472">
                  <c:v>-230881.08799999999</c:v>
                </c:pt>
                <c:pt idx="473">
                  <c:v>-279709.10399999999</c:v>
                </c:pt>
                <c:pt idx="474">
                  <c:v>-356841.34399999998</c:v>
                </c:pt>
                <c:pt idx="475">
                  <c:v>-359977.17599999998</c:v>
                </c:pt>
                <c:pt idx="476">
                  <c:v>-167156.51999999999</c:v>
                </c:pt>
                <c:pt idx="477">
                  <c:v>-356457.83999999997</c:v>
                </c:pt>
                <c:pt idx="478">
                  <c:v>-230881.08799999999</c:v>
                </c:pt>
                <c:pt idx="479">
                  <c:v>-250050.36799999999</c:v>
                </c:pt>
                <c:pt idx="480">
                  <c:v>0</c:v>
                </c:pt>
                <c:pt idx="481">
                  <c:v>-48221.887999999992</c:v>
                </c:pt>
                <c:pt idx="482">
                  <c:v>-66003.61599999998</c:v>
                </c:pt>
                <c:pt idx="483">
                  <c:v>-218593.70399999997</c:v>
                </c:pt>
                <c:pt idx="484">
                  <c:v>0</c:v>
                </c:pt>
                <c:pt idx="485">
                  <c:v>-94610.272000000012</c:v>
                </c:pt>
                <c:pt idx="486">
                  <c:v>-132373.76800000001</c:v>
                </c:pt>
                <c:pt idx="487">
                  <c:v>-119745.47200000001</c:v>
                </c:pt>
                <c:pt idx="488">
                  <c:v>-233000.48000000004</c:v>
                </c:pt>
                <c:pt idx="489">
                  <c:v>-36920.847999999998</c:v>
                </c:pt>
                <c:pt idx="490">
                  <c:v>-75321.576000000001</c:v>
                </c:pt>
                <c:pt idx="491">
                  <c:v>-26032.696000000011</c:v>
                </c:pt>
                <c:pt idx="492">
                  <c:v>-87701.912000000011</c:v>
                </c:pt>
                <c:pt idx="493">
                  <c:v>-81954.760000000009</c:v>
                </c:pt>
                <c:pt idx="494">
                  <c:v>-175664.08799999999</c:v>
                </c:pt>
                <c:pt idx="495">
                  <c:v>-150418.696</c:v>
                </c:pt>
                <c:pt idx="496">
                  <c:v>-67528.84</c:v>
                </c:pt>
                <c:pt idx="497">
                  <c:v>-435857.712</c:v>
                </c:pt>
                <c:pt idx="498">
                  <c:v>-261679.81599999999</c:v>
                </c:pt>
                <c:pt idx="499">
                  <c:v>-435606.11199999996</c:v>
                </c:pt>
                <c:pt idx="500">
                  <c:v>-435672.64</c:v>
                </c:pt>
                <c:pt idx="501">
                  <c:v>-302574.95999999996</c:v>
                </c:pt>
                <c:pt idx="502">
                  <c:v>-272832.47200000001</c:v>
                </c:pt>
                <c:pt idx="503">
                  <c:v>-310342.51199999999</c:v>
                </c:pt>
                <c:pt idx="504">
                  <c:v>-434566.32</c:v>
                </c:pt>
                <c:pt idx="505">
                  <c:v>-259328.304</c:v>
                </c:pt>
                <c:pt idx="506">
                  <c:v>-328673.32799999998</c:v>
                </c:pt>
                <c:pt idx="507">
                  <c:v>-435723.04</c:v>
                </c:pt>
                <c:pt idx="508">
                  <c:v>-280363.52799999999</c:v>
                </c:pt>
                <c:pt idx="509">
                  <c:v>-310342.51199999999</c:v>
                </c:pt>
                <c:pt idx="510">
                  <c:v>-310342.51199999999</c:v>
                </c:pt>
                <c:pt idx="511">
                  <c:v>-310342.51199999999</c:v>
                </c:pt>
                <c:pt idx="512">
                  <c:v>-310342.51199999999</c:v>
                </c:pt>
                <c:pt idx="513">
                  <c:v>-310342.51199999999</c:v>
                </c:pt>
                <c:pt idx="514">
                  <c:v>-323409.79200000002</c:v>
                </c:pt>
                <c:pt idx="515">
                  <c:v>-226002.33600000001</c:v>
                </c:pt>
                <c:pt idx="516">
                  <c:v>-310342.51199999999</c:v>
                </c:pt>
                <c:pt idx="517">
                  <c:v>-434496.62400000001</c:v>
                </c:pt>
                <c:pt idx="518">
                  <c:v>-357704.11199999996</c:v>
                </c:pt>
                <c:pt idx="519">
                  <c:v>-290509.58399999997</c:v>
                </c:pt>
                <c:pt idx="520">
                  <c:v>-433807.152</c:v>
                </c:pt>
                <c:pt idx="521">
                  <c:v>-353815.31199999998</c:v>
                </c:pt>
                <c:pt idx="522">
                  <c:v>-310342.51199999999</c:v>
                </c:pt>
                <c:pt idx="523">
                  <c:v>-314888.48800000001</c:v>
                </c:pt>
                <c:pt idx="524">
                  <c:v>-287054.24</c:v>
                </c:pt>
                <c:pt idx="525">
                  <c:v>-374661.00799999997</c:v>
                </c:pt>
                <c:pt idx="526">
                  <c:v>-310342.51199999999</c:v>
                </c:pt>
                <c:pt idx="527">
                  <c:v>-293226.83199999999</c:v>
                </c:pt>
                <c:pt idx="528">
                  <c:v>-435395.76</c:v>
                </c:pt>
                <c:pt idx="529">
                  <c:v>-339001.47200000001</c:v>
                </c:pt>
                <c:pt idx="530">
                  <c:v>-310342.51199999999</c:v>
                </c:pt>
                <c:pt idx="531">
                  <c:v>-377760.04799999995</c:v>
                </c:pt>
                <c:pt idx="532">
                  <c:v>-296099.03999999998</c:v>
                </c:pt>
                <c:pt idx="533">
                  <c:v>-434054.25599999999</c:v>
                </c:pt>
                <c:pt idx="534">
                  <c:v>-243243.47999999998</c:v>
                </c:pt>
                <c:pt idx="535">
                  <c:v>-310342.51199999999</c:v>
                </c:pt>
                <c:pt idx="536">
                  <c:v>-338386.67199999996</c:v>
                </c:pt>
                <c:pt idx="537">
                  <c:v>-219999.152</c:v>
                </c:pt>
                <c:pt idx="538">
                  <c:v>-221265.87199999997</c:v>
                </c:pt>
                <c:pt idx="539">
                  <c:v>-243241.44</c:v>
                </c:pt>
                <c:pt idx="540">
                  <c:v>-433409.47199999995</c:v>
                </c:pt>
                <c:pt idx="541">
                  <c:v>-314087.08799999999</c:v>
                </c:pt>
                <c:pt idx="542">
                  <c:v>-205736.408</c:v>
                </c:pt>
                <c:pt idx="543">
                  <c:v>-310342.51199999999</c:v>
                </c:pt>
                <c:pt idx="544">
                  <c:v>-434129.424</c:v>
                </c:pt>
                <c:pt idx="545">
                  <c:v>-207241.60800000001</c:v>
                </c:pt>
                <c:pt idx="546">
                  <c:v>-306481.83199999999</c:v>
                </c:pt>
                <c:pt idx="547">
                  <c:v>-225979.848</c:v>
                </c:pt>
                <c:pt idx="548">
                  <c:v>-269233.58399999997</c:v>
                </c:pt>
                <c:pt idx="549">
                  <c:v>-310342.51199999999</c:v>
                </c:pt>
                <c:pt idx="550">
                  <c:v>-349111.00799999997</c:v>
                </c:pt>
                <c:pt idx="551">
                  <c:v>-310342.51199999999</c:v>
                </c:pt>
                <c:pt idx="552">
                  <c:v>-262976.272</c:v>
                </c:pt>
                <c:pt idx="553">
                  <c:v>-310342.51199999999</c:v>
                </c:pt>
                <c:pt idx="554">
                  <c:v>-285437.712</c:v>
                </c:pt>
                <c:pt idx="555">
                  <c:v>0</c:v>
                </c:pt>
                <c:pt idx="556">
                  <c:v>-209074.37599999999</c:v>
                </c:pt>
                <c:pt idx="557">
                  <c:v>0</c:v>
                </c:pt>
                <c:pt idx="558">
                  <c:v>-173949.60800000001</c:v>
                </c:pt>
                <c:pt idx="559">
                  <c:v>-436707.64</c:v>
                </c:pt>
                <c:pt idx="560">
                  <c:v>-242980.48000000001</c:v>
                </c:pt>
                <c:pt idx="561">
                  <c:v>-397613.81599999999</c:v>
                </c:pt>
                <c:pt idx="562">
                  <c:v>-196398.74400000001</c:v>
                </c:pt>
                <c:pt idx="563">
                  <c:v>-315002.22399999999</c:v>
                </c:pt>
                <c:pt idx="564">
                  <c:v>-298256.32</c:v>
                </c:pt>
                <c:pt idx="565">
                  <c:v>-361243.04800000001</c:v>
                </c:pt>
                <c:pt idx="566">
                  <c:v>-336127.72000000003</c:v>
                </c:pt>
                <c:pt idx="567">
                  <c:v>-311534.76</c:v>
                </c:pt>
                <c:pt idx="568">
                  <c:v>-438385.152</c:v>
                </c:pt>
                <c:pt idx="569">
                  <c:v>-316353.33600000001</c:v>
                </c:pt>
                <c:pt idx="570">
                  <c:v>-356736.90399999998</c:v>
                </c:pt>
                <c:pt idx="571">
                  <c:v>-367449.84</c:v>
                </c:pt>
                <c:pt idx="572">
                  <c:v>-264554.83199999999</c:v>
                </c:pt>
                <c:pt idx="573">
                  <c:v>-351063.96</c:v>
                </c:pt>
                <c:pt idx="574">
                  <c:v>-109453.03200000001</c:v>
                </c:pt>
                <c:pt idx="575">
                  <c:v>-386079.97600000002</c:v>
                </c:pt>
                <c:pt idx="576">
                  <c:v>-311534.76</c:v>
                </c:pt>
                <c:pt idx="577">
                  <c:v>-386197.64799999999</c:v>
                </c:pt>
                <c:pt idx="578">
                  <c:v>-285331.68800000002</c:v>
                </c:pt>
                <c:pt idx="579">
                  <c:v>-438626.20799999998</c:v>
                </c:pt>
                <c:pt idx="580">
                  <c:v>-311534.76</c:v>
                </c:pt>
                <c:pt idx="581">
                  <c:v>-440569.07200000004</c:v>
                </c:pt>
                <c:pt idx="582">
                  <c:v>-312765.74400000001</c:v>
                </c:pt>
                <c:pt idx="583">
                  <c:v>-311534.76</c:v>
                </c:pt>
                <c:pt idx="584">
                  <c:v>-311534.76</c:v>
                </c:pt>
                <c:pt idx="585">
                  <c:v>-342931.08</c:v>
                </c:pt>
                <c:pt idx="586">
                  <c:v>-311534.76</c:v>
                </c:pt>
                <c:pt idx="587">
                  <c:v>-305133.81599999999</c:v>
                </c:pt>
                <c:pt idx="588">
                  <c:v>-311534.76</c:v>
                </c:pt>
                <c:pt idx="589">
                  <c:v>-372218.04000000004</c:v>
                </c:pt>
                <c:pt idx="590">
                  <c:v>-435832.58400000003</c:v>
                </c:pt>
                <c:pt idx="591">
                  <c:v>-361601.60800000001</c:v>
                </c:pt>
                <c:pt idx="592">
                  <c:v>-300815.43200000003</c:v>
                </c:pt>
                <c:pt idx="593">
                  <c:v>-342139.18400000001</c:v>
                </c:pt>
                <c:pt idx="594">
                  <c:v>-356748.424</c:v>
                </c:pt>
                <c:pt idx="595">
                  <c:v>-311534.76</c:v>
                </c:pt>
                <c:pt idx="596">
                  <c:v>-282420.8</c:v>
                </c:pt>
                <c:pt idx="597">
                  <c:v>-361430.28</c:v>
                </c:pt>
                <c:pt idx="598">
                  <c:v>-325402.05599999998</c:v>
                </c:pt>
                <c:pt idx="599">
                  <c:v>-218782.304</c:v>
                </c:pt>
                <c:pt idx="600">
                  <c:v>-370963.46400000004</c:v>
                </c:pt>
                <c:pt idx="601">
                  <c:v>-311534.76</c:v>
                </c:pt>
                <c:pt idx="602">
                  <c:v>-285096.73600000003</c:v>
                </c:pt>
                <c:pt idx="603">
                  <c:v>-188474.872</c:v>
                </c:pt>
                <c:pt idx="604">
                  <c:v>-192346.152</c:v>
                </c:pt>
                <c:pt idx="605">
                  <c:v>-322068.58400000003</c:v>
                </c:pt>
                <c:pt idx="606">
                  <c:v>-311534.76</c:v>
                </c:pt>
                <c:pt idx="607">
                  <c:v>-357694.2</c:v>
                </c:pt>
                <c:pt idx="608">
                  <c:v>-311534.76</c:v>
                </c:pt>
                <c:pt idx="609">
                  <c:v>-360680.36</c:v>
                </c:pt>
                <c:pt idx="610">
                  <c:v>-343801.73600000003</c:v>
                </c:pt>
                <c:pt idx="611">
                  <c:v>-252883.36000000002</c:v>
                </c:pt>
                <c:pt idx="612">
                  <c:v>-347091.97600000002</c:v>
                </c:pt>
                <c:pt idx="613">
                  <c:v>-434211.62400000001</c:v>
                </c:pt>
                <c:pt idx="614">
                  <c:v>-152229.81600000002</c:v>
                </c:pt>
                <c:pt idx="615">
                  <c:v>-385049.49600000004</c:v>
                </c:pt>
                <c:pt idx="616">
                  <c:v>-328442.51199999999</c:v>
                </c:pt>
                <c:pt idx="617">
                  <c:v>0</c:v>
                </c:pt>
                <c:pt idx="618">
                  <c:v>0</c:v>
                </c:pt>
                <c:pt idx="619">
                  <c:v>-199787.84</c:v>
                </c:pt>
                <c:pt idx="620">
                  <c:v>-227432.62399999998</c:v>
                </c:pt>
                <c:pt idx="621">
                  <c:v>-189463.37599999999</c:v>
                </c:pt>
                <c:pt idx="622">
                  <c:v>-169428.77599999998</c:v>
                </c:pt>
                <c:pt idx="623">
                  <c:v>-99058.09599999999</c:v>
                </c:pt>
                <c:pt idx="624">
                  <c:v>-64041.80799999999</c:v>
                </c:pt>
                <c:pt idx="625">
                  <c:v>-189463.37599999999</c:v>
                </c:pt>
                <c:pt idx="626">
                  <c:v>-112392.90399999999</c:v>
                </c:pt>
                <c:pt idx="627">
                  <c:v>-176156.90399999998</c:v>
                </c:pt>
                <c:pt idx="628">
                  <c:v>-164759.89599999998</c:v>
                </c:pt>
                <c:pt idx="629">
                  <c:v>-183408.38399999999</c:v>
                </c:pt>
                <c:pt idx="630">
                  <c:v>-189463.37599999999</c:v>
                </c:pt>
                <c:pt idx="631">
                  <c:v>-185685.34399999998</c:v>
                </c:pt>
                <c:pt idx="632">
                  <c:v>-189463.37599999999</c:v>
                </c:pt>
                <c:pt idx="633">
                  <c:v>-197722.37600000002</c:v>
                </c:pt>
                <c:pt idx="634">
                  <c:v>-197722.37600000002</c:v>
                </c:pt>
                <c:pt idx="635">
                  <c:v>-177674.93600000002</c:v>
                </c:pt>
                <c:pt idx="636">
                  <c:v>-240702.41600000003</c:v>
                </c:pt>
                <c:pt idx="637">
                  <c:v>-197722.37600000002</c:v>
                </c:pt>
                <c:pt idx="638">
                  <c:v>-100108.87200000002</c:v>
                </c:pt>
                <c:pt idx="639">
                  <c:v>-197722.37600000002</c:v>
                </c:pt>
                <c:pt idx="640">
                  <c:v>-215889.39200000002</c:v>
                </c:pt>
                <c:pt idx="641">
                  <c:v>-197722.37600000002</c:v>
                </c:pt>
                <c:pt idx="642">
                  <c:v>-107993.08800000002</c:v>
                </c:pt>
                <c:pt idx="643">
                  <c:v>-197722.37600000002</c:v>
                </c:pt>
                <c:pt idx="644">
                  <c:v>-46262.976000000024</c:v>
                </c:pt>
                <c:pt idx="645">
                  <c:v>-297961.75199999998</c:v>
                </c:pt>
                <c:pt idx="646">
                  <c:v>-206599.24000000002</c:v>
                </c:pt>
                <c:pt idx="647">
                  <c:v>-332697.35200000001</c:v>
                </c:pt>
                <c:pt idx="648">
                  <c:v>-206599.24000000002</c:v>
                </c:pt>
                <c:pt idx="649">
                  <c:v>-206599.24000000002</c:v>
                </c:pt>
                <c:pt idx="650">
                  <c:v>-332740.36</c:v>
                </c:pt>
                <c:pt idx="651">
                  <c:v>-248397.24000000002</c:v>
                </c:pt>
                <c:pt idx="652">
                  <c:v>-110582.14400000001</c:v>
                </c:pt>
                <c:pt idx="653">
                  <c:v>-206599.24000000002</c:v>
                </c:pt>
                <c:pt idx="654">
                  <c:v>-330397.72000000003</c:v>
                </c:pt>
                <c:pt idx="655">
                  <c:v>-190817.75200000001</c:v>
                </c:pt>
                <c:pt idx="656">
                  <c:v>-332486.79200000002</c:v>
                </c:pt>
                <c:pt idx="657">
                  <c:v>-172210.28000000003</c:v>
                </c:pt>
                <c:pt idx="658">
                  <c:v>-208562.84000000003</c:v>
                </c:pt>
                <c:pt idx="659">
                  <c:v>-206599.24000000002</c:v>
                </c:pt>
                <c:pt idx="660">
                  <c:v>-230363.23200000002</c:v>
                </c:pt>
                <c:pt idx="661">
                  <c:v>-206599.24000000002</c:v>
                </c:pt>
                <c:pt idx="662">
                  <c:v>-332457.56000000006</c:v>
                </c:pt>
                <c:pt idx="663">
                  <c:v>-156382.08000000002</c:v>
                </c:pt>
                <c:pt idx="664">
                  <c:v>-162579.16000000003</c:v>
                </c:pt>
                <c:pt idx="665">
                  <c:v>-206599.24000000002</c:v>
                </c:pt>
                <c:pt idx="666">
                  <c:v>-114026.34400000001</c:v>
                </c:pt>
                <c:pt idx="667">
                  <c:v>-260703.44800000003</c:v>
                </c:pt>
                <c:pt idx="668">
                  <c:v>-206599.24000000002</c:v>
                </c:pt>
                <c:pt idx="669">
                  <c:v>-221257.82400000002</c:v>
                </c:pt>
                <c:pt idx="670">
                  <c:v>-123086.96800000002</c:v>
                </c:pt>
                <c:pt idx="671">
                  <c:v>-194148.28800000003</c:v>
                </c:pt>
                <c:pt idx="672">
                  <c:v>-253457.82399999999</c:v>
                </c:pt>
                <c:pt idx="673">
                  <c:v>-281150.22399999999</c:v>
                </c:pt>
                <c:pt idx="674">
                  <c:v>-63994.448000000004</c:v>
                </c:pt>
                <c:pt idx="675">
                  <c:v>-380067.424</c:v>
                </c:pt>
                <c:pt idx="676">
                  <c:v>-128098.59199999999</c:v>
                </c:pt>
                <c:pt idx="677">
                  <c:v>-193849.4</c:v>
                </c:pt>
                <c:pt idx="678">
                  <c:v>-253457.82399999999</c:v>
                </c:pt>
                <c:pt idx="679">
                  <c:v>-253457.82399999999</c:v>
                </c:pt>
                <c:pt idx="680">
                  <c:v>-326606.36800000002</c:v>
                </c:pt>
                <c:pt idx="681">
                  <c:v>-275182.14399999997</c:v>
                </c:pt>
                <c:pt idx="682">
                  <c:v>-203607.12</c:v>
                </c:pt>
                <c:pt idx="683">
                  <c:v>-214341.47999999998</c:v>
                </c:pt>
                <c:pt idx="684">
                  <c:v>-253457.82399999999</c:v>
                </c:pt>
                <c:pt idx="685">
                  <c:v>-255753.93599999999</c:v>
                </c:pt>
                <c:pt idx="686">
                  <c:v>-293618.40000000002</c:v>
                </c:pt>
                <c:pt idx="687">
                  <c:v>-253457.82399999999</c:v>
                </c:pt>
                <c:pt idx="688">
                  <c:v>-263262.40000000002</c:v>
                </c:pt>
                <c:pt idx="689">
                  <c:v>-234475.64799999999</c:v>
                </c:pt>
                <c:pt idx="690">
                  <c:v>-239493.18400000001</c:v>
                </c:pt>
                <c:pt idx="691">
                  <c:v>-55735.447999999975</c:v>
                </c:pt>
                <c:pt idx="692">
                  <c:v>-295588.22399999999</c:v>
                </c:pt>
                <c:pt idx="693">
                  <c:v>-253457.82399999999</c:v>
                </c:pt>
                <c:pt idx="694">
                  <c:v>-253457.82399999999</c:v>
                </c:pt>
                <c:pt idx="695">
                  <c:v>-252496.48799999998</c:v>
                </c:pt>
                <c:pt idx="696">
                  <c:v>-178280.38399999999</c:v>
                </c:pt>
                <c:pt idx="697">
                  <c:v>-253457.82399999999</c:v>
                </c:pt>
                <c:pt idx="698">
                  <c:v>-253457.82399999999</c:v>
                </c:pt>
                <c:pt idx="699">
                  <c:v>-364996.6</c:v>
                </c:pt>
                <c:pt idx="700">
                  <c:v>-253457.82399999999</c:v>
                </c:pt>
                <c:pt idx="701">
                  <c:v>-253457.82399999999</c:v>
                </c:pt>
                <c:pt idx="702">
                  <c:v>-310431.93599999999</c:v>
                </c:pt>
                <c:pt idx="703">
                  <c:v>-46858.583999999973</c:v>
                </c:pt>
                <c:pt idx="704">
                  <c:v>-253457.82399999999</c:v>
                </c:pt>
                <c:pt idx="705">
                  <c:v>-220406.28</c:v>
                </c:pt>
                <c:pt idx="706">
                  <c:v>-253457.82399999999</c:v>
                </c:pt>
                <c:pt idx="707">
                  <c:v>-253457.82399999999</c:v>
                </c:pt>
                <c:pt idx="708">
                  <c:v>-293184.44799999997</c:v>
                </c:pt>
                <c:pt idx="709">
                  <c:v>-251674.20799999998</c:v>
                </c:pt>
                <c:pt idx="710">
                  <c:v>-245642.32799999998</c:v>
                </c:pt>
                <c:pt idx="711">
                  <c:v>-224840.36</c:v>
                </c:pt>
                <c:pt idx="712">
                  <c:v>-253457.82399999999</c:v>
                </c:pt>
                <c:pt idx="713">
                  <c:v>-366713.53599999996</c:v>
                </c:pt>
                <c:pt idx="714">
                  <c:v>-195679.91199999998</c:v>
                </c:pt>
                <c:pt idx="715">
                  <c:v>-253457.82399999999</c:v>
                </c:pt>
                <c:pt idx="716">
                  <c:v>-174681.83199999999</c:v>
                </c:pt>
                <c:pt idx="717">
                  <c:v>-201049.14399999997</c:v>
                </c:pt>
                <c:pt idx="718">
                  <c:v>-296842.592</c:v>
                </c:pt>
                <c:pt idx="719">
                  <c:v>-187820.36800000002</c:v>
                </c:pt>
                <c:pt idx="720">
                  <c:v>-239753.10399999999</c:v>
                </c:pt>
                <c:pt idx="721">
                  <c:v>-197427.79199999999</c:v>
                </c:pt>
                <c:pt idx="722">
                  <c:v>-170375.424</c:v>
                </c:pt>
                <c:pt idx="723">
                  <c:v>-143283.35200000001</c:v>
                </c:pt>
                <c:pt idx="724">
                  <c:v>-253457.82399999999</c:v>
                </c:pt>
                <c:pt idx="725">
                  <c:v>-333774.49599999998</c:v>
                </c:pt>
                <c:pt idx="726">
                  <c:v>-317561.2</c:v>
                </c:pt>
                <c:pt idx="727">
                  <c:v>-306736</c:v>
                </c:pt>
                <c:pt idx="728">
                  <c:v>-253457.82399999999</c:v>
                </c:pt>
                <c:pt idx="729">
                  <c:v>-253457.82399999999</c:v>
                </c:pt>
                <c:pt idx="730">
                  <c:v>0</c:v>
                </c:pt>
                <c:pt idx="731">
                  <c:v>-132975.08799999999</c:v>
                </c:pt>
                <c:pt idx="732">
                  <c:v>-190506.45599999998</c:v>
                </c:pt>
                <c:pt idx="733">
                  <c:v>-171986.37599999999</c:v>
                </c:pt>
                <c:pt idx="734">
                  <c:v>-246193.60800000001</c:v>
                </c:pt>
                <c:pt idx="735">
                  <c:v>-138457.63199999998</c:v>
                </c:pt>
                <c:pt idx="736">
                  <c:v>-122346.66399999999</c:v>
                </c:pt>
                <c:pt idx="737">
                  <c:v>-101640.01599999999</c:v>
                </c:pt>
                <c:pt idx="738">
                  <c:v>-171986.37599999999</c:v>
                </c:pt>
                <c:pt idx="739">
                  <c:v>-88740.263999999981</c:v>
                </c:pt>
                <c:pt idx="740">
                  <c:v>-176216.024</c:v>
                </c:pt>
                <c:pt idx="741">
                  <c:v>-181493.424</c:v>
                </c:pt>
                <c:pt idx="742">
                  <c:v>-189487.90400000001</c:v>
                </c:pt>
                <c:pt idx="743">
                  <c:v>-152733.82399999999</c:v>
                </c:pt>
                <c:pt idx="744">
                  <c:v>-229635.696</c:v>
                </c:pt>
                <c:pt idx="745">
                  <c:v>-132135.96</c:v>
                </c:pt>
                <c:pt idx="746">
                  <c:v>-176216.024</c:v>
                </c:pt>
                <c:pt idx="747">
                  <c:v>-137685.64000000001</c:v>
                </c:pt>
                <c:pt idx="748">
                  <c:v>-95945.712</c:v>
                </c:pt>
                <c:pt idx="749">
                  <c:v>-303054.10399999999</c:v>
                </c:pt>
                <c:pt idx="750">
                  <c:v>-200825.264</c:v>
                </c:pt>
                <c:pt idx="751">
                  <c:v>-141476.18400000001</c:v>
                </c:pt>
                <c:pt idx="752">
                  <c:v>-291913.64799999999</c:v>
                </c:pt>
                <c:pt idx="753">
                  <c:v>-176216.024</c:v>
                </c:pt>
                <c:pt idx="754">
                  <c:v>-211470.144</c:v>
                </c:pt>
                <c:pt idx="755">
                  <c:v>-176216.024</c:v>
                </c:pt>
                <c:pt idx="756">
                  <c:v>-141359.83199999999</c:v>
                </c:pt>
                <c:pt idx="757">
                  <c:v>-191537.64799999999</c:v>
                </c:pt>
                <c:pt idx="758">
                  <c:v>-156345.016</c:v>
                </c:pt>
                <c:pt idx="759">
                  <c:v>-176216.024</c:v>
                </c:pt>
                <c:pt idx="760">
                  <c:v>-230501.38400000002</c:v>
                </c:pt>
                <c:pt idx="761">
                  <c:v>-273143.23200000002</c:v>
                </c:pt>
                <c:pt idx="762">
                  <c:v>-168151.128</c:v>
                </c:pt>
                <c:pt idx="763">
                  <c:v>-259212.448</c:v>
                </c:pt>
                <c:pt idx="764">
                  <c:v>-203862.16800000001</c:v>
                </c:pt>
                <c:pt idx="765">
                  <c:v>-176216.024</c:v>
                </c:pt>
                <c:pt idx="766">
                  <c:v>-176216.024</c:v>
                </c:pt>
                <c:pt idx="767">
                  <c:v>-216253.78399999999</c:v>
                </c:pt>
                <c:pt idx="768">
                  <c:v>-306528.09600000002</c:v>
                </c:pt>
                <c:pt idx="769">
                  <c:v>-219464.696</c:v>
                </c:pt>
                <c:pt idx="770">
                  <c:v>-227598.8</c:v>
                </c:pt>
                <c:pt idx="771">
                  <c:v>-262068.94399999999</c:v>
                </c:pt>
                <c:pt idx="772">
                  <c:v>-275379.07999999996</c:v>
                </c:pt>
                <c:pt idx="773">
                  <c:v>-249046.60800000001</c:v>
                </c:pt>
                <c:pt idx="774">
                  <c:v>-249046.60800000001</c:v>
                </c:pt>
                <c:pt idx="775">
                  <c:v>-77060.232000000018</c:v>
                </c:pt>
                <c:pt idx="776">
                  <c:v>-379065.64</c:v>
                </c:pt>
                <c:pt idx="777">
                  <c:v>-194782.65600000002</c:v>
                </c:pt>
                <c:pt idx="778">
                  <c:v>-249046.60800000001</c:v>
                </c:pt>
                <c:pt idx="779">
                  <c:v>-140366.92800000001</c:v>
                </c:pt>
                <c:pt idx="780">
                  <c:v>-254655.96</c:v>
                </c:pt>
                <c:pt idx="781">
                  <c:v>-168611.08000000002</c:v>
                </c:pt>
                <c:pt idx="782">
                  <c:v>-238201.576</c:v>
                </c:pt>
                <c:pt idx="783">
                  <c:v>-213705.38400000002</c:v>
                </c:pt>
                <c:pt idx="784">
                  <c:v>-249046.60800000001</c:v>
                </c:pt>
                <c:pt idx="785">
                  <c:v>-106951.62400000001</c:v>
                </c:pt>
                <c:pt idx="786">
                  <c:v>-239403.49600000001</c:v>
                </c:pt>
                <c:pt idx="787">
                  <c:v>-333740.33599999995</c:v>
                </c:pt>
                <c:pt idx="788">
                  <c:v>-236451.83999999997</c:v>
                </c:pt>
                <c:pt idx="789">
                  <c:v>-278429.88799999998</c:v>
                </c:pt>
                <c:pt idx="790">
                  <c:v>-278429.88799999998</c:v>
                </c:pt>
                <c:pt idx="791">
                  <c:v>-261784.16799999998</c:v>
                </c:pt>
                <c:pt idx="792">
                  <c:v>-306378.97599999997</c:v>
                </c:pt>
                <c:pt idx="793">
                  <c:v>-216223.67199999999</c:v>
                </c:pt>
                <c:pt idx="794">
                  <c:v>-278429.88799999998</c:v>
                </c:pt>
                <c:pt idx="795">
                  <c:v>-242160.32799999998</c:v>
                </c:pt>
                <c:pt idx="796">
                  <c:v>-393528.83199999999</c:v>
                </c:pt>
                <c:pt idx="797">
                  <c:v>-184697.88799999998</c:v>
                </c:pt>
                <c:pt idx="798">
                  <c:v>-102213.86399999997</c:v>
                </c:pt>
                <c:pt idx="799">
                  <c:v>-278429.88799999998</c:v>
                </c:pt>
                <c:pt idx="800">
                  <c:v>-243454.16799999998</c:v>
                </c:pt>
                <c:pt idx="801">
                  <c:v>-312918.75199999998</c:v>
                </c:pt>
                <c:pt idx="802">
                  <c:v>-330434.12</c:v>
                </c:pt>
                <c:pt idx="803">
                  <c:v>-279796.88</c:v>
                </c:pt>
                <c:pt idx="804">
                  <c:v>-278429.88799999998</c:v>
                </c:pt>
                <c:pt idx="805">
                  <c:v>-402468.60799999995</c:v>
                </c:pt>
                <c:pt idx="806">
                  <c:v>-406484.26399999997</c:v>
                </c:pt>
                <c:pt idx="807">
                  <c:v>-260877.59199999998</c:v>
                </c:pt>
                <c:pt idx="808">
                  <c:v>-278429.88799999998</c:v>
                </c:pt>
                <c:pt idx="809">
                  <c:v>-268620.04799999995</c:v>
                </c:pt>
                <c:pt idx="810">
                  <c:v>-284647.85599999997</c:v>
                </c:pt>
                <c:pt idx="811">
                  <c:v>-278429.88799999998</c:v>
                </c:pt>
                <c:pt idx="812">
                  <c:v>-403380.31999999995</c:v>
                </c:pt>
                <c:pt idx="813">
                  <c:v>-198974.45599999995</c:v>
                </c:pt>
                <c:pt idx="814">
                  <c:v>-208393.11999999997</c:v>
                </c:pt>
                <c:pt idx="815">
                  <c:v>-309584.75199999998</c:v>
                </c:pt>
                <c:pt idx="816">
                  <c:v>-278429.88799999998</c:v>
                </c:pt>
                <c:pt idx="817">
                  <c:v>-158663.90399999998</c:v>
                </c:pt>
                <c:pt idx="818">
                  <c:v>-278429.88799999998</c:v>
                </c:pt>
                <c:pt idx="819">
                  <c:v>-389403.12</c:v>
                </c:pt>
                <c:pt idx="820">
                  <c:v>-404634.62399999995</c:v>
                </c:pt>
                <c:pt idx="821">
                  <c:v>-278429.88799999998</c:v>
                </c:pt>
                <c:pt idx="822">
                  <c:v>-128339.99199999997</c:v>
                </c:pt>
                <c:pt idx="823">
                  <c:v>-217468.75999999998</c:v>
                </c:pt>
                <c:pt idx="824">
                  <c:v>-278429.88799999998</c:v>
                </c:pt>
                <c:pt idx="825">
                  <c:v>-278429.88799999998</c:v>
                </c:pt>
                <c:pt idx="826">
                  <c:v>-262345.08799999999</c:v>
                </c:pt>
                <c:pt idx="827">
                  <c:v>-38343.407999999996</c:v>
                </c:pt>
                <c:pt idx="828">
                  <c:v>-401577.92</c:v>
                </c:pt>
                <c:pt idx="829">
                  <c:v>-228850.11199999996</c:v>
                </c:pt>
                <c:pt idx="830">
                  <c:v>-278429.88799999998</c:v>
                </c:pt>
                <c:pt idx="831">
                  <c:v>-29383.27999999997</c:v>
                </c:pt>
                <c:pt idx="832">
                  <c:v>-313593.12799999997</c:v>
                </c:pt>
                <c:pt idx="833">
                  <c:v>-404616.81599999999</c:v>
                </c:pt>
                <c:pt idx="834">
                  <c:v>-257091.28799999997</c:v>
                </c:pt>
                <c:pt idx="835">
                  <c:v>-300733.39999999997</c:v>
                </c:pt>
                <c:pt idx="836">
                  <c:v>-278429.88799999998</c:v>
                </c:pt>
                <c:pt idx="837">
                  <c:v>-278429.88799999998</c:v>
                </c:pt>
                <c:pt idx="838">
                  <c:v>-278429.88799999998</c:v>
                </c:pt>
                <c:pt idx="839">
                  <c:v>-278429.88799999998</c:v>
                </c:pt>
                <c:pt idx="840">
                  <c:v>-402563.16799999995</c:v>
                </c:pt>
                <c:pt idx="841">
                  <c:v>-177807.07199999999</c:v>
                </c:pt>
                <c:pt idx="842">
                  <c:v>-403363.61599999998</c:v>
                </c:pt>
                <c:pt idx="843">
                  <c:v>-403343.16800000001</c:v>
                </c:pt>
                <c:pt idx="844">
                  <c:v>-138988.33599999998</c:v>
                </c:pt>
                <c:pt idx="845">
                  <c:v>-144859.25600000005</c:v>
                </c:pt>
                <c:pt idx="846">
                  <c:v>-307731.03200000001</c:v>
                </c:pt>
                <c:pt idx="847">
                  <c:v>-412808.53600000002</c:v>
                </c:pt>
                <c:pt idx="848">
                  <c:v>-247613.46400000001</c:v>
                </c:pt>
                <c:pt idx="849">
                  <c:v>-294392.28000000003</c:v>
                </c:pt>
                <c:pt idx="850">
                  <c:v>-353715.46400000004</c:v>
                </c:pt>
                <c:pt idx="851">
                  <c:v>-422166.00800000003</c:v>
                </c:pt>
                <c:pt idx="852">
                  <c:v>-431302.54400000005</c:v>
                </c:pt>
                <c:pt idx="853">
                  <c:v>-409899.20800000004</c:v>
                </c:pt>
                <c:pt idx="854">
                  <c:v>-334665.68800000008</c:v>
                </c:pt>
                <c:pt idx="855">
                  <c:v>-450834.12800000003</c:v>
                </c:pt>
                <c:pt idx="856">
                  <c:v>-475535.16800000006</c:v>
                </c:pt>
                <c:pt idx="857">
                  <c:v>-431302.54400000005</c:v>
                </c:pt>
                <c:pt idx="858">
                  <c:v>-376550.70400000003</c:v>
                </c:pt>
                <c:pt idx="859">
                  <c:v>-431302.54400000005</c:v>
                </c:pt>
                <c:pt idx="860">
                  <c:v>-431302.54400000005</c:v>
                </c:pt>
                <c:pt idx="861">
                  <c:v>-559773.58400000003</c:v>
                </c:pt>
                <c:pt idx="862">
                  <c:v>-379774.06400000007</c:v>
                </c:pt>
                <c:pt idx="863">
                  <c:v>-330344.26400000008</c:v>
                </c:pt>
                <c:pt idx="864">
                  <c:v>-455144.56000000006</c:v>
                </c:pt>
                <c:pt idx="865">
                  <c:v>-558011.98400000005</c:v>
                </c:pt>
                <c:pt idx="866">
                  <c:v>-347554.00800000003</c:v>
                </c:pt>
                <c:pt idx="867">
                  <c:v>-561301.9040000001</c:v>
                </c:pt>
                <c:pt idx="868">
                  <c:v>-431302.54400000005</c:v>
                </c:pt>
                <c:pt idx="869">
                  <c:v>-374977.63200000004</c:v>
                </c:pt>
                <c:pt idx="870">
                  <c:v>-477364.78400000004</c:v>
                </c:pt>
                <c:pt idx="871">
                  <c:v>-423443.50400000007</c:v>
                </c:pt>
                <c:pt idx="872">
                  <c:v>-375673.20800000004</c:v>
                </c:pt>
                <c:pt idx="873">
                  <c:v>-467416.95200000005</c:v>
                </c:pt>
                <c:pt idx="874">
                  <c:v>-431302.54400000005</c:v>
                </c:pt>
                <c:pt idx="875">
                  <c:v>-431302.54400000005</c:v>
                </c:pt>
                <c:pt idx="876">
                  <c:v>-412243.47200000007</c:v>
                </c:pt>
                <c:pt idx="877">
                  <c:v>-425782.03200000006</c:v>
                </c:pt>
                <c:pt idx="878">
                  <c:v>-491415.82400000002</c:v>
                </c:pt>
                <c:pt idx="879">
                  <c:v>-258619.28000000006</c:v>
                </c:pt>
                <c:pt idx="880">
                  <c:v>-557874.5120000001</c:v>
                </c:pt>
                <c:pt idx="881">
                  <c:v>-444114.61600000004</c:v>
                </c:pt>
                <c:pt idx="882">
                  <c:v>-461867.98400000005</c:v>
                </c:pt>
                <c:pt idx="883">
                  <c:v>-431302.54400000005</c:v>
                </c:pt>
                <c:pt idx="884">
                  <c:v>-500010.00800000003</c:v>
                </c:pt>
                <c:pt idx="885">
                  <c:v>-431302.54400000005</c:v>
                </c:pt>
                <c:pt idx="886">
                  <c:v>-431302.54400000005</c:v>
                </c:pt>
                <c:pt idx="887">
                  <c:v>-521234.16000000003</c:v>
                </c:pt>
                <c:pt idx="888">
                  <c:v>-431302.54400000005</c:v>
                </c:pt>
                <c:pt idx="889">
                  <c:v>-431302.54400000005</c:v>
                </c:pt>
                <c:pt idx="890">
                  <c:v>-431302.54400000005</c:v>
                </c:pt>
                <c:pt idx="891">
                  <c:v>-448601.86400000006</c:v>
                </c:pt>
                <c:pt idx="892">
                  <c:v>-431302.54400000005</c:v>
                </c:pt>
                <c:pt idx="893">
                  <c:v>-417674.04800000007</c:v>
                </c:pt>
                <c:pt idx="894">
                  <c:v>-368972.13600000006</c:v>
                </c:pt>
                <c:pt idx="895">
                  <c:v>-454569.60800000007</c:v>
                </c:pt>
                <c:pt idx="896">
                  <c:v>-395958.54400000005</c:v>
                </c:pt>
                <c:pt idx="897">
                  <c:v>-431302.54400000005</c:v>
                </c:pt>
                <c:pt idx="898">
                  <c:v>-349096.77600000007</c:v>
                </c:pt>
                <c:pt idx="899">
                  <c:v>-383469.96800000005</c:v>
                </c:pt>
                <c:pt idx="900">
                  <c:v>-378730.96000000008</c:v>
                </c:pt>
                <c:pt idx="901">
                  <c:v>-348931.29600000003</c:v>
                </c:pt>
                <c:pt idx="902">
                  <c:v>-431302.54400000005</c:v>
                </c:pt>
                <c:pt idx="903">
                  <c:v>-8013.4000000000233</c:v>
                </c:pt>
                <c:pt idx="904">
                  <c:v>-466322.54400000005</c:v>
                </c:pt>
                <c:pt idx="905">
                  <c:v>-399410.26400000008</c:v>
                </c:pt>
                <c:pt idx="906">
                  <c:v>-561387.72800000012</c:v>
                </c:pt>
                <c:pt idx="907">
                  <c:v>-559709.26400000008</c:v>
                </c:pt>
                <c:pt idx="908">
                  <c:v>-431302.54400000005</c:v>
                </c:pt>
                <c:pt idx="909">
                  <c:v>-360303.11200000008</c:v>
                </c:pt>
                <c:pt idx="910">
                  <c:v>0</c:v>
                </c:pt>
                <c:pt idx="911">
                  <c:v>-242310.728</c:v>
                </c:pt>
                <c:pt idx="912">
                  <c:v>-382354.24800000002</c:v>
                </c:pt>
                <c:pt idx="913">
                  <c:v>-246847.18400000001</c:v>
                </c:pt>
                <c:pt idx="914">
                  <c:v>-407903.65600000002</c:v>
                </c:pt>
                <c:pt idx="915">
                  <c:v>-412821.31199999998</c:v>
                </c:pt>
                <c:pt idx="916">
                  <c:v>-412774.08</c:v>
                </c:pt>
                <c:pt idx="917">
                  <c:v>0</c:v>
                </c:pt>
                <c:pt idx="918">
                  <c:v>-367799.54399999999</c:v>
                </c:pt>
                <c:pt idx="919">
                  <c:v>-118384.016</c:v>
                </c:pt>
                <c:pt idx="920">
                  <c:v>-367892.99199999997</c:v>
                </c:pt>
                <c:pt idx="921">
                  <c:v>-360493.65600000002</c:v>
                </c:pt>
                <c:pt idx="922">
                  <c:v>-289890.71999999997</c:v>
                </c:pt>
                <c:pt idx="923">
                  <c:v>-326213.77600000001</c:v>
                </c:pt>
                <c:pt idx="924">
                  <c:v>-177178.68</c:v>
                </c:pt>
                <c:pt idx="925">
                  <c:v>-365784.14399999997</c:v>
                </c:pt>
                <c:pt idx="926">
                  <c:v>-238064.568</c:v>
                </c:pt>
                <c:pt idx="927">
                  <c:v>-64502.703999999998</c:v>
                </c:pt>
                <c:pt idx="928">
                  <c:v>-338707.53600000002</c:v>
                </c:pt>
                <c:pt idx="929">
                  <c:v>-300729.74400000001</c:v>
                </c:pt>
                <c:pt idx="930">
                  <c:v>-435594.304</c:v>
                </c:pt>
                <c:pt idx="931">
                  <c:v>-310925.82400000002</c:v>
                </c:pt>
                <c:pt idx="932">
                  <c:v>-438629.34400000004</c:v>
                </c:pt>
                <c:pt idx="933">
                  <c:v>-296282.36800000002</c:v>
                </c:pt>
                <c:pt idx="934">
                  <c:v>-158042.16800000003</c:v>
                </c:pt>
                <c:pt idx="935">
                  <c:v>-341607.66400000005</c:v>
                </c:pt>
                <c:pt idx="936">
                  <c:v>-310925.82400000002</c:v>
                </c:pt>
                <c:pt idx="937">
                  <c:v>-310925.82400000002</c:v>
                </c:pt>
                <c:pt idx="938">
                  <c:v>-310925.82400000002</c:v>
                </c:pt>
                <c:pt idx="939">
                  <c:v>-315612.11200000002</c:v>
                </c:pt>
                <c:pt idx="940">
                  <c:v>-310925.82400000002</c:v>
                </c:pt>
                <c:pt idx="941">
                  <c:v>-337161.10400000005</c:v>
                </c:pt>
                <c:pt idx="942">
                  <c:v>-435439.07200000004</c:v>
                </c:pt>
                <c:pt idx="943">
                  <c:v>-150270.18400000004</c:v>
                </c:pt>
                <c:pt idx="944">
                  <c:v>-434760.304</c:v>
                </c:pt>
                <c:pt idx="945">
                  <c:v>-231605.21600000001</c:v>
                </c:pt>
                <c:pt idx="946">
                  <c:v>-435522.016</c:v>
                </c:pt>
                <c:pt idx="947">
                  <c:v>-438757.50400000002</c:v>
                </c:pt>
                <c:pt idx="948">
                  <c:v>-110981.00000000003</c:v>
                </c:pt>
                <c:pt idx="949">
                  <c:v>-310925.82400000002</c:v>
                </c:pt>
                <c:pt idx="950">
                  <c:v>-310925.82400000002</c:v>
                </c:pt>
                <c:pt idx="951">
                  <c:v>-436789.52</c:v>
                </c:pt>
                <c:pt idx="952">
                  <c:v>-433286.56000000006</c:v>
                </c:pt>
                <c:pt idx="953">
                  <c:v>-310834.94400000002</c:v>
                </c:pt>
                <c:pt idx="954">
                  <c:v>-373967.77600000001</c:v>
                </c:pt>
                <c:pt idx="955">
                  <c:v>-309085.712</c:v>
                </c:pt>
                <c:pt idx="956">
                  <c:v>-333466.864</c:v>
                </c:pt>
                <c:pt idx="957">
                  <c:v>-310925.82400000002</c:v>
                </c:pt>
                <c:pt idx="958">
                  <c:v>-264608.38400000002</c:v>
                </c:pt>
                <c:pt idx="959">
                  <c:v>-72861.256000000023</c:v>
                </c:pt>
                <c:pt idx="960">
                  <c:v>-289887.33600000001</c:v>
                </c:pt>
                <c:pt idx="961">
                  <c:v>-284037.03200000001</c:v>
                </c:pt>
                <c:pt idx="962">
                  <c:v>-434735.82400000002</c:v>
                </c:pt>
                <c:pt idx="963">
                  <c:v>-317420.33600000001</c:v>
                </c:pt>
                <c:pt idx="964">
                  <c:v>-276565.32</c:v>
                </c:pt>
                <c:pt idx="965">
                  <c:v>-310925.82400000002</c:v>
                </c:pt>
                <c:pt idx="966">
                  <c:v>-153019.47200000004</c:v>
                </c:pt>
                <c:pt idx="967">
                  <c:v>-310925.82400000002</c:v>
                </c:pt>
                <c:pt idx="968">
                  <c:v>-182471.96000000002</c:v>
                </c:pt>
                <c:pt idx="969">
                  <c:v>-199312.61600000001</c:v>
                </c:pt>
                <c:pt idx="970">
                  <c:v>-310925.82400000002</c:v>
                </c:pt>
                <c:pt idx="971">
                  <c:v>-310925.82400000002</c:v>
                </c:pt>
                <c:pt idx="972">
                  <c:v>-236325.92800000001</c:v>
                </c:pt>
                <c:pt idx="973">
                  <c:v>-435375.71200000006</c:v>
                </c:pt>
                <c:pt idx="974">
                  <c:v>-341746.91200000001</c:v>
                </c:pt>
                <c:pt idx="975">
                  <c:v>-199357.12800000003</c:v>
                </c:pt>
                <c:pt idx="976">
                  <c:v>-431545.81599999999</c:v>
                </c:pt>
                <c:pt idx="977">
                  <c:v>-438065.34400000004</c:v>
                </c:pt>
                <c:pt idx="978">
                  <c:v>-310925.82400000002</c:v>
                </c:pt>
                <c:pt idx="979">
                  <c:v>-390048.39199999999</c:v>
                </c:pt>
                <c:pt idx="980">
                  <c:v>-184103.95200000002</c:v>
                </c:pt>
                <c:pt idx="981">
                  <c:v>-397852.70400000003</c:v>
                </c:pt>
                <c:pt idx="982">
                  <c:v>-288039.52</c:v>
                </c:pt>
                <c:pt idx="983">
                  <c:v>-281794.62400000001</c:v>
                </c:pt>
                <c:pt idx="984">
                  <c:v>-404963.32800000004</c:v>
                </c:pt>
                <c:pt idx="985">
                  <c:v>-310925.82400000002</c:v>
                </c:pt>
                <c:pt idx="986">
                  <c:v>0</c:v>
                </c:pt>
                <c:pt idx="987">
                  <c:v>-346317.32799999998</c:v>
                </c:pt>
                <c:pt idx="988">
                  <c:v>-183146.128</c:v>
                </c:pt>
                <c:pt idx="989">
                  <c:v>-95352.296000000002</c:v>
                </c:pt>
                <c:pt idx="990">
                  <c:v>-293563.984</c:v>
                </c:pt>
                <c:pt idx="991">
                  <c:v>-167603.79200000002</c:v>
                </c:pt>
                <c:pt idx="992">
                  <c:v>-218196.88</c:v>
                </c:pt>
                <c:pt idx="993">
                  <c:v>-346437.712</c:v>
                </c:pt>
                <c:pt idx="994">
                  <c:v>-237025.36000000002</c:v>
                </c:pt>
                <c:pt idx="995">
                  <c:v>-218196.88</c:v>
                </c:pt>
                <c:pt idx="996">
                  <c:v>-218196.88</c:v>
                </c:pt>
                <c:pt idx="997">
                  <c:v>-343627.984</c:v>
                </c:pt>
                <c:pt idx="998">
                  <c:v>-49828.456000000006</c:v>
                </c:pt>
                <c:pt idx="999">
                  <c:v>-346566.96799999999</c:v>
                </c:pt>
                <c:pt idx="1000">
                  <c:v>-346194.06400000001</c:v>
                </c:pt>
                <c:pt idx="1001">
                  <c:v>-197656.864</c:v>
                </c:pt>
                <c:pt idx="1002">
                  <c:v>-344813.56</c:v>
                </c:pt>
                <c:pt idx="1003">
                  <c:v>-148845.35999999999</c:v>
                </c:pt>
                <c:pt idx="1004">
                  <c:v>-290770.36</c:v>
                </c:pt>
                <c:pt idx="1005">
                  <c:v>-43543.288</c:v>
                </c:pt>
                <c:pt idx="1006">
                  <c:v>-198168.976</c:v>
                </c:pt>
                <c:pt idx="1007">
                  <c:v>-218196.88</c:v>
                </c:pt>
                <c:pt idx="1008">
                  <c:v>-284830.21600000001</c:v>
                </c:pt>
                <c:pt idx="1009">
                  <c:v>-203942.6</c:v>
                </c:pt>
                <c:pt idx="1010">
                  <c:v>-160951.84000000003</c:v>
                </c:pt>
                <c:pt idx="1011">
                  <c:v>-199318.432</c:v>
                </c:pt>
                <c:pt idx="1012">
                  <c:v>-218196.88</c:v>
                </c:pt>
                <c:pt idx="1013">
                  <c:v>-579682.12800000003</c:v>
                </c:pt>
                <c:pt idx="1014">
                  <c:v>-592033.24800000002</c:v>
                </c:pt>
                <c:pt idx="1015">
                  <c:v>-406348.52800000005</c:v>
                </c:pt>
                <c:pt idx="1016">
                  <c:v>-551222.33600000001</c:v>
                </c:pt>
                <c:pt idx="1017">
                  <c:v>-613117.47200000007</c:v>
                </c:pt>
                <c:pt idx="1018">
                  <c:v>-578966.22400000005</c:v>
                </c:pt>
                <c:pt idx="1019">
                  <c:v>-618952.78399999999</c:v>
                </c:pt>
                <c:pt idx="1020">
                  <c:v>-705779.97600000002</c:v>
                </c:pt>
                <c:pt idx="1021">
                  <c:v>-579682.12800000003</c:v>
                </c:pt>
                <c:pt idx="1022">
                  <c:v>-476477.88</c:v>
                </c:pt>
                <c:pt idx="1023">
                  <c:v>-361485.24800000002</c:v>
                </c:pt>
                <c:pt idx="1024">
                  <c:v>-706913.80800000008</c:v>
                </c:pt>
                <c:pt idx="1025">
                  <c:v>-479791.304</c:v>
                </c:pt>
                <c:pt idx="1026">
                  <c:v>-579682.12800000003</c:v>
                </c:pt>
                <c:pt idx="1027">
                  <c:v>-635259.41599999997</c:v>
                </c:pt>
                <c:pt idx="1028">
                  <c:v>-596592.50400000007</c:v>
                </c:pt>
                <c:pt idx="1029">
                  <c:v>-579682.12800000003</c:v>
                </c:pt>
                <c:pt idx="1030">
                  <c:v>-557402.51199999999</c:v>
                </c:pt>
                <c:pt idx="1031">
                  <c:v>-579682.12800000003</c:v>
                </c:pt>
                <c:pt idx="1032">
                  <c:v>-579682.12800000003</c:v>
                </c:pt>
                <c:pt idx="1033">
                  <c:v>-707058.96</c:v>
                </c:pt>
                <c:pt idx="1034">
                  <c:v>-707060.68800000008</c:v>
                </c:pt>
                <c:pt idx="1035">
                  <c:v>-594309.36</c:v>
                </c:pt>
                <c:pt idx="1036">
                  <c:v>-554505.85600000003</c:v>
                </c:pt>
                <c:pt idx="1037">
                  <c:v>-551303.88800000004</c:v>
                </c:pt>
                <c:pt idx="1038">
                  <c:v>-707060.68800000008</c:v>
                </c:pt>
                <c:pt idx="1039">
                  <c:v>-460371.40800000005</c:v>
                </c:pt>
                <c:pt idx="1040">
                  <c:v>-605345.68000000005</c:v>
                </c:pt>
                <c:pt idx="1041">
                  <c:v>-622889.04</c:v>
                </c:pt>
                <c:pt idx="1042">
                  <c:v>-581867.87199999997</c:v>
                </c:pt>
                <c:pt idx="1043">
                  <c:v>-608239.35999999999</c:v>
                </c:pt>
                <c:pt idx="1044">
                  <c:v>-420206.50400000007</c:v>
                </c:pt>
                <c:pt idx="1045">
                  <c:v>-573335.46400000004</c:v>
                </c:pt>
                <c:pt idx="1046">
                  <c:v>-418410.2</c:v>
                </c:pt>
                <c:pt idx="1047">
                  <c:v>-533085.77600000007</c:v>
                </c:pt>
                <c:pt idx="1048">
                  <c:v>-559287.24</c:v>
                </c:pt>
                <c:pt idx="1049">
                  <c:v>-704600.59200000006</c:v>
                </c:pt>
                <c:pt idx="1050">
                  <c:v>-594220.58400000003</c:v>
                </c:pt>
                <c:pt idx="1051">
                  <c:v>-707096.4</c:v>
                </c:pt>
                <c:pt idx="1052">
                  <c:v>-579682.12800000003</c:v>
                </c:pt>
                <c:pt idx="1053">
                  <c:v>-586796.70400000003</c:v>
                </c:pt>
                <c:pt idx="1054">
                  <c:v>-579682.12800000003</c:v>
                </c:pt>
                <c:pt idx="1055">
                  <c:v>-666164.20799999998</c:v>
                </c:pt>
                <c:pt idx="1056">
                  <c:v>-622958.80800000008</c:v>
                </c:pt>
                <c:pt idx="1057">
                  <c:v>-696703.728</c:v>
                </c:pt>
                <c:pt idx="1058">
                  <c:v>-695556.74400000006</c:v>
                </c:pt>
                <c:pt idx="1059">
                  <c:v>-542910.23200000008</c:v>
                </c:pt>
                <c:pt idx="1060">
                  <c:v>-704519.18400000001</c:v>
                </c:pt>
                <c:pt idx="1061">
                  <c:v>-707419.67200000002</c:v>
                </c:pt>
                <c:pt idx="1062">
                  <c:v>-587125.37600000005</c:v>
                </c:pt>
                <c:pt idx="1063">
                  <c:v>-579682.12800000003</c:v>
                </c:pt>
                <c:pt idx="1064">
                  <c:v>-528915.99200000009</c:v>
                </c:pt>
                <c:pt idx="1065">
                  <c:v>-704354.36800000002</c:v>
                </c:pt>
                <c:pt idx="1066">
                  <c:v>-497604.24000000005</c:v>
                </c:pt>
                <c:pt idx="1067">
                  <c:v>-662596.39199999999</c:v>
                </c:pt>
                <c:pt idx="1068">
                  <c:v>-579682.12800000003</c:v>
                </c:pt>
                <c:pt idx="1069">
                  <c:v>-702703.96799999999</c:v>
                </c:pt>
                <c:pt idx="1070">
                  <c:v>-579682.12800000003</c:v>
                </c:pt>
                <c:pt idx="1071">
                  <c:v>0</c:v>
                </c:pt>
                <c:pt idx="1072">
                  <c:v>-245093.11199999999</c:v>
                </c:pt>
                <c:pt idx="1073">
                  <c:v>-268479.26399999997</c:v>
                </c:pt>
                <c:pt idx="1074">
                  <c:v>-304352.712</c:v>
                </c:pt>
                <c:pt idx="1075">
                  <c:v>-429228.55200000003</c:v>
                </c:pt>
                <c:pt idx="1076">
                  <c:v>-237248.52000000002</c:v>
                </c:pt>
                <c:pt idx="1077">
                  <c:v>-217800.28</c:v>
                </c:pt>
                <c:pt idx="1078">
                  <c:v>-199444.10399999999</c:v>
                </c:pt>
                <c:pt idx="1079">
                  <c:v>-430469.136</c:v>
                </c:pt>
                <c:pt idx="1080">
                  <c:v>-211073.47999999998</c:v>
                </c:pt>
                <c:pt idx="1081">
                  <c:v>-384518.864</c:v>
                </c:pt>
                <c:pt idx="1082">
                  <c:v>-430440.55200000003</c:v>
                </c:pt>
                <c:pt idx="1083">
                  <c:v>-242579.52000000002</c:v>
                </c:pt>
                <c:pt idx="1084">
                  <c:v>-273137.304</c:v>
                </c:pt>
                <c:pt idx="1085">
                  <c:v>-304368.67200000002</c:v>
                </c:pt>
                <c:pt idx="1086">
                  <c:v>-260165.93599999999</c:v>
                </c:pt>
                <c:pt idx="1087">
                  <c:v>-309939.65600000002</c:v>
                </c:pt>
                <c:pt idx="1088">
                  <c:v>-164572.992</c:v>
                </c:pt>
                <c:pt idx="1089">
                  <c:v>-322750.21600000001</c:v>
                </c:pt>
                <c:pt idx="1090">
                  <c:v>-224094.728</c:v>
                </c:pt>
                <c:pt idx="1091">
                  <c:v>-357476.60800000001</c:v>
                </c:pt>
                <c:pt idx="1092">
                  <c:v>-331233.91200000001</c:v>
                </c:pt>
                <c:pt idx="1093">
                  <c:v>0</c:v>
                </c:pt>
                <c:pt idx="1094">
                  <c:v>-419359.02400000003</c:v>
                </c:pt>
                <c:pt idx="1095">
                  <c:v>-351136.80000000005</c:v>
                </c:pt>
                <c:pt idx="1096">
                  <c:v>-146483.58400000003</c:v>
                </c:pt>
                <c:pt idx="1097">
                  <c:v>-241507.08000000002</c:v>
                </c:pt>
                <c:pt idx="1098">
                  <c:v>-356284.64</c:v>
                </c:pt>
                <c:pt idx="1099">
                  <c:v>-252709.72000000003</c:v>
                </c:pt>
                <c:pt idx="1100">
                  <c:v>-148220.80000000005</c:v>
                </c:pt>
                <c:pt idx="1101">
                  <c:v>-419442.54399999999</c:v>
                </c:pt>
                <c:pt idx="1102">
                  <c:v>-292444.72000000003</c:v>
                </c:pt>
                <c:pt idx="1103">
                  <c:v>-181406.23200000002</c:v>
                </c:pt>
                <c:pt idx="1104">
                  <c:v>-80603.952000000048</c:v>
                </c:pt>
                <c:pt idx="1105">
                  <c:v>-415941.56000000006</c:v>
                </c:pt>
                <c:pt idx="1106">
                  <c:v>-265619.94400000002</c:v>
                </c:pt>
                <c:pt idx="1107">
                  <c:v>-216044.42400000003</c:v>
                </c:pt>
                <c:pt idx="1108">
                  <c:v>-292444.72000000003</c:v>
                </c:pt>
                <c:pt idx="1109">
                  <c:v>-281900.88</c:v>
                </c:pt>
                <c:pt idx="1110">
                  <c:v>-292444.72000000003</c:v>
                </c:pt>
                <c:pt idx="1111">
                  <c:v>-251490.57600000003</c:v>
                </c:pt>
                <c:pt idx="1112">
                  <c:v>-321312.67200000002</c:v>
                </c:pt>
                <c:pt idx="1113">
                  <c:v>-335221.16800000001</c:v>
                </c:pt>
                <c:pt idx="1114">
                  <c:v>-367169.20000000007</c:v>
                </c:pt>
                <c:pt idx="1115">
                  <c:v>-289713.95200000005</c:v>
                </c:pt>
                <c:pt idx="1116">
                  <c:v>-299113.08800000005</c:v>
                </c:pt>
                <c:pt idx="1117">
                  <c:v>-206156.12000000005</c:v>
                </c:pt>
                <c:pt idx="1118">
                  <c:v>-307729.36000000004</c:v>
                </c:pt>
                <c:pt idx="1119">
                  <c:v>0</c:v>
                </c:pt>
                <c:pt idx="1120">
                  <c:v>-316309.23200000002</c:v>
                </c:pt>
                <c:pt idx="1121">
                  <c:v>-386281.89600000001</c:v>
                </c:pt>
                <c:pt idx="1122">
                  <c:v>-378033.70400000003</c:v>
                </c:pt>
                <c:pt idx="1123">
                  <c:v>-259173.2</c:v>
                </c:pt>
                <c:pt idx="1124">
                  <c:v>-332907.34400000004</c:v>
                </c:pt>
                <c:pt idx="1125">
                  <c:v>-385644.56</c:v>
                </c:pt>
                <c:pt idx="1126">
                  <c:v>-274769.26400000002</c:v>
                </c:pt>
                <c:pt idx="1127">
                  <c:v>-259173.2</c:v>
                </c:pt>
                <c:pt idx="1128">
                  <c:v>-337033.41600000003</c:v>
                </c:pt>
                <c:pt idx="1129">
                  <c:v>-182648.48800000001</c:v>
                </c:pt>
                <c:pt idx="1130">
                  <c:v>-332179.728</c:v>
                </c:pt>
                <c:pt idx="1131">
                  <c:v>-259173.2</c:v>
                </c:pt>
                <c:pt idx="1132">
                  <c:v>-383177.47200000001</c:v>
                </c:pt>
                <c:pt idx="1133">
                  <c:v>-89675.168000000034</c:v>
                </c:pt>
                <c:pt idx="1134">
                  <c:v>-259173.2</c:v>
                </c:pt>
                <c:pt idx="1135">
                  <c:v>-259173.2</c:v>
                </c:pt>
                <c:pt idx="1136">
                  <c:v>-214353.68800000002</c:v>
                </c:pt>
                <c:pt idx="1137">
                  <c:v>-259173.2</c:v>
                </c:pt>
                <c:pt idx="1138">
                  <c:v>-286441.08</c:v>
                </c:pt>
                <c:pt idx="1139">
                  <c:v>-381990.36800000002</c:v>
                </c:pt>
                <c:pt idx="1140">
                  <c:v>-239361.296</c:v>
                </c:pt>
                <c:pt idx="1141">
                  <c:v>-312460.18400000001</c:v>
                </c:pt>
                <c:pt idx="1142">
                  <c:v>-293925.77600000001</c:v>
                </c:pt>
                <c:pt idx="1143">
                  <c:v>-259173.2</c:v>
                </c:pt>
                <c:pt idx="1144">
                  <c:v>-190998.89600000001</c:v>
                </c:pt>
                <c:pt idx="1145">
                  <c:v>-381240.46400000004</c:v>
                </c:pt>
                <c:pt idx="1146">
                  <c:v>-249289.92</c:v>
                </c:pt>
                <c:pt idx="1147">
                  <c:v>-211636.63200000001</c:v>
                </c:pt>
                <c:pt idx="1148">
                  <c:v>-259173.2</c:v>
                </c:pt>
                <c:pt idx="1149">
                  <c:v>-139288.91200000001</c:v>
                </c:pt>
                <c:pt idx="1150">
                  <c:v>-288710.84000000003</c:v>
                </c:pt>
                <c:pt idx="1151">
                  <c:v>-243009.584</c:v>
                </c:pt>
                <c:pt idx="1152">
                  <c:v>-259173.2</c:v>
                </c:pt>
                <c:pt idx="1153">
                  <c:v>-247037.448</c:v>
                </c:pt>
                <c:pt idx="1154">
                  <c:v>-219307.584</c:v>
                </c:pt>
                <c:pt idx="1155">
                  <c:v>-87222.695999999996</c:v>
                </c:pt>
                <c:pt idx="1156">
                  <c:v>-259173.2</c:v>
                </c:pt>
                <c:pt idx="1157">
                  <c:v>-315915.984</c:v>
                </c:pt>
                <c:pt idx="1158">
                  <c:v>-318639.712</c:v>
                </c:pt>
                <c:pt idx="1159">
                  <c:v>-259173.2</c:v>
                </c:pt>
                <c:pt idx="1160">
                  <c:v>0</c:v>
                </c:pt>
                <c:pt idx="1161">
                  <c:v>-238271.53599999999</c:v>
                </c:pt>
                <c:pt idx="1162">
                  <c:v>-205112.52000000002</c:v>
                </c:pt>
                <c:pt idx="1163">
                  <c:v>-212993.93599999999</c:v>
                </c:pt>
                <c:pt idx="1164">
                  <c:v>-203499.75200000001</c:v>
                </c:pt>
                <c:pt idx="1165">
                  <c:v>-246037.91200000001</c:v>
                </c:pt>
                <c:pt idx="1166">
                  <c:v>-258402.16</c:v>
                </c:pt>
                <c:pt idx="1167">
                  <c:v>-258402.16</c:v>
                </c:pt>
                <c:pt idx="1168">
                  <c:v>-238843.56</c:v>
                </c:pt>
                <c:pt idx="1169">
                  <c:v>-379754.17599999998</c:v>
                </c:pt>
                <c:pt idx="1170">
                  <c:v>-225976.128</c:v>
                </c:pt>
                <c:pt idx="1171">
                  <c:v>-309839.79200000002</c:v>
                </c:pt>
                <c:pt idx="1172">
                  <c:v>-272375.99200000003</c:v>
                </c:pt>
                <c:pt idx="1173">
                  <c:v>-270881.76</c:v>
                </c:pt>
                <c:pt idx="1174">
                  <c:v>-258402.16</c:v>
                </c:pt>
                <c:pt idx="1175">
                  <c:v>-258402.16</c:v>
                </c:pt>
                <c:pt idx="1176">
                  <c:v>-167428.05599999998</c:v>
                </c:pt>
                <c:pt idx="1177">
                  <c:v>-203947.32</c:v>
                </c:pt>
                <c:pt idx="1178">
                  <c:v>-258402.16</c:v>
                </c:pt>
                <c:pt idx="1179">
                  <c:v>-200870.39199999999</c:v>
                </c:pt>
                <c:pt idx="1180">
                  <c:v>-258402.16</c:v>
                </c:pt>
                <c:pt idx="1181">
                  <c:v>0</c:v>
                </c:pt>
                <c:pt idx="1182">
                  <c:v>-85847.016000000003</c:v>
                </c:pt>
                <c:pt idx="1183">
                  <c:v>-306807</c:v>
                </c:pt>
                <c:pt idx="1184">
                  <c:v>-158391.144</c:v>
                </c:pt>
                <c:pt idx="1185">
                  <c:v>-87178.712</c:v>
                </c:pt>
                <c:pt idx="1186">
                  <c:v>-200751.49599999998</c:v>
                </c:pt>
                <c:pt idx="1187">
                  <c:v>-159193.11199999999</c:v>
                </c:pt>
                <c:pt idx="1188">
                  <c:v>-185237.976</c:v>
                </c:pt>
                <c:pt idx="1189">
                  <c:v>-159660.984</c:v>
                </c:pt>
                <c:pt idx="1190">
                  <c:v>-187628.89600000001</c:v>
                </c:pt>
                <c:pt idx="1191">
                  <c:v>-187979.49599999998</c:v>
                </c:pt>
                <c:pt idx="1192">
                  <c:v>-208008.77599999998</c:v>
                </c:pt>
                <c:pt idx="1193">
                  <c:v>-222700.296</c:v>
                </c:pt>
                <c:pt idx="1194">
                  <c:v>-287240.32799999998</c:v>
                </c:pt>
                <c:pt idx="1195">
                  <c:v>-26804.008000000002</c:v>
                </c:pt>
                <c:pt idx="1196">
                  <c:v>-180224.136</c:v>
                </c:pt>
                <c:pt idx="1197">
                  <c:v>-185237.976</c:v>
                </c:pt>
                <c:pt idx="1198">
                  <c:v>-237749.20799999998</c:v>
                </c:pt>
                <c:pt idx="1199">
                  <c:v>-161542.91999999998</c:v>
                </c:pt>
                <c:pt idx="1200">
                  <c:v>-125330.79999999999</c:v>
                </c:pt>
                <c:pt idx="1201">
                  <c:v>-185237.976</c:v>
                </c:pt>
                <c:pt idx="1202">
                  <c:v>-187755.90399999998</c:v>
                </c:pt>
                <c:pt idx="1203">
                  <c:v>-309641.88</c:v>
                </c:pt>
                <c:pt idx="1204">
                  <c:v>-135994.63199999998</c:v>
                </c:pt>
                <c:pt idx="1205">
                  <c:v>-185237.976</c:v>
                </c:pt>
                <c:pt idx="1206">
                  <c:v>-146410.984</c:v>
                </c:pt>
                <c:pt idx="1207">
                  <c:v>-52387.127999999997</c:v>
                </c:pt>
                <c:pt idx="1208">
                  <c:v>-185237.976</c:v>
                </c:pt>
                <c:pt idx="1209">
                  <c:v>-185237.976</c:v>
                </c:pt>
                <c:pt idx="1210">
                  <c:v>0</c:v>
                </c:pt>
                <c:pt idx="1211">
                  <c:v>-133498.51200000002</c:v>
                </c:pt>
                <c:pt idx="1212">
                  <c:v>-137554.03200000001</c:v>
                </c:pt>
                <c:pt idx="1213">
                  <c:v>-154842.19200000001</c:v>
                </c:pt>
                <c:pt idx="1214">
                  <c:v>-63647.952000000019</c:v>
                </c:pt>
                <c:pt idx="1215">
                  <c:v>-207340.11200000002</c:v>
                </c:pt>
                <c:pt idx="1216">
                  <c:v>-138150.28800000003</c:v>
                </c:pt>
                <c:pt idx="1217">
                  <c:v>-138688.99200000003</c:v>
                </c:pt>
                <c:pt idx="1218">
                  <c:v>-201388.68800000002</c:v>
                </c:pt>
                <c:pt idx="1219">
                  <c:v>-78671.712000000014</c:v>
                </c:pt>
                <c:pt idx="1220">
                  <c:v>-97201.632000000012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4-4B66-A8A7-6C81D795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883912"/>
        <c:axId val="802885880"/>
      </c:areaChart>
      <c:dateAx>
        <c:axId val="8028839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02885880"/>
        <c:crosses val="autoZero"/>
        <c:auto val="1"/>
        <c:lblOffset val="100"/>
        <c:baseTimeUnit val="days"/>
      </c:dateAx>
      <c:valAx>
        <c:axId val="80288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02883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10</xdr:row>
      <xdr:rowOff>195262</xdr:rowOff>
    </xdr:from>
    <xdr:to>
      <xdr:col>19</xdr:col>
      <xdr:colOff>95250</xdr:colOff>
      <xdr:row>24</xdr:row>
      <xdr:rowOff>138112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5220323-8444-492E-8BB1-771B1AB2C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104775</xdr:colOff>
      <xdr:row>24</xdr:row>
      <xdr:rowOff>152400</xdr:rowOff>
    </xdr:from>
    <xdr:to>
      <xdr:col>19</xdr:col>
      <xdr:colOff>200025</xdr:colOff>
      <xdr:row>37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789EB41-AF1F-476D-B8CC-5D9993575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334164</xdr:colOff>
      <xdr:row>14</xdr:row>
      <xdr:rowOff>66675</xdr:rowOff>
    </xdr:from>
    <xdr:to>
      <xdr:col>11</xdr:col>
      <xdr:colOff>1106400</xdr:colOff>
      <xdr:row>28</xdr:row>
      <xdr:rowOff>200875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8553A8C-1332-48FF-BAFA-5C420C39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9239" y="3000375"/>
          <a:ext cx="5420436" cy="3067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26</xdr:row>
      <xdr:rowOff>180974</xdr:rowOff>
    </xdr:from>
    <xdr:to>
      <xdr:col>12</xdr:col>
      <xdr:colOff>18098</xdr:colOff>
      <xdr:row>55</xdr:row>
      <xdr:rowOff>208597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E9503F4-4DD7-41B8-9144-9714BABE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5629274"/>
          <a:ext cx="6104573" cy="6104573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26</xdr:row>
      <xdr:rowOff>180974</xdr:rowOff>
    </xdr:from>
    <xdr:to>
      <xdr:col>12</xdr:col>
      <xdr:colOff>18098</xdr:colOff>
      <xdr:row>55</xdr:row>
      <xdr:rowOff>208597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ACA2FC7-9F3F-4090-9000-01040B3F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5629274"/>
          <a:ext cx="6104573" cy="61045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123826</xdr:colOff>
      <xdr:row>25</xdr:row>
      <xdr:rowOff>104775</xdr:rowOff>
    </xdr:from>
    <xdr:to>
      <xdr:col>11</xdr:col>
      <xdr:colOff>1399223</xdr:colOff>
      <xdr:row>53</xdr:row>
      <xdr:rowOff>113347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484CB0C-ECA0-49C6-9885-1AA4894A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1" y="5343525"/>
          <a:ext cx="5875972" cy="58759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238126</xdr:colOff>
      <xdr:row>23</xdr:row>
      <xdr:rowOff>152400</xdr:rowOff>
    </xdr:from>
    <xdr:to>
      <xdr:col>11</xdr:col>
      <xdr:colOff>809627</xdr:colOff>
      <xdr:row>48</xdr:row>
      <xdr:rowOff>85726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7746C82-BCEF-410D-8127-A4EB0E59B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1" y="4972050"/>
          <a:ext cx="5172076" cy="51720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</xdr:colOff>
      <xdr:row>25</xdr:row>
      <xdr:rowOff>142874</xdr:rowOff>
    </xdr:from>
    <xdr:to>
      <xdr:col>11</xdr:col>
      <xdr:colOff>1523048</xdr:colOff>
      <xdr:row>54</xdr:row>
      <xdr:rowOff>94297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7C7D6D5-DC6B-4EEA-98DF-7C7CA2169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0325" y="5381624"/>
          <a:ext cx="6028373" cy="60283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ual%20Thrust%20Strtegy_&#31574;&#30053;&#27298;&#3522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reak%20Though%20Price%20Strtegy_&#31574;&#30053;&#27298;&#35222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XF0007_&#31574;&#30053;&#27298;&#3522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級距"/>
      <sheetName val="TXF_EXIT_1"/>
      <sheetName val="策略績效_1"/>
      <sheetName val="TXF_EXIT_2"/>
      <sheetName val="策略績效_2"/>
      <sheetName val="TXF_EXIT_3"/>
      <sheetName val="策略績效_3"/>
      <sheetName val="TXF_EXIT_4"/>
      <sheetName val="策略績效_4"/>
      <sheetName val="TXF_EXIT_6"/>
      <sheetName val="TXF_EXIT_7"/>
      <sheetName val="TXF_EXIT_8"/>
      <sheetName val="TXF_EXIT_9"/>
      <sheetName val="TXF_EXIT_10"/>
      <sheetName val="TXF_EXIT_11"/>
      <sheetName val="TXF_EXIT_12"/>
      <sheetName val="TXF_EXIT_13"/>
      <sheetName val="TXF0006_1"/>
    </sheetNames>
    <sheetDataSet>
      <sheetData sheetId="0">
        <row r="2">
          <cell r="A2" t="str">
            <v>Dates</v>
          </cell>
          <cell r="Q2">
            <v>1</v>
          </cell>
          <cell r="R2">
            <v>2</v>
          </cell>
          <cell r="S2">
            <v>3</v>
          </cell>
          <cell r="T2">
            <v>4</v>
          </cell>
        </row>
        <row r="3">
          <cell r="A3">
            <v>45735</v>
          </cell>
          <cell r="P3">
            <v>2025</v>
          </cell>
          <cell r="Q3">
            <v>8.5106382978723402E-2</v>
          </cell>
          <cell r="R3">
            <v>0.55319148936170215</v>
          </cell>
          <cell r="S3">
            <v>0.25531914893617019</v>
          </cell>
          <cell r="T3">
            <v>0.10638297872340426</v>
          </cell>
        </row>
        <row r="4">
          <cell r="A4">
            <v>45734</v>
          </cell>
          <cell r="P4">
            <v>2024</v>
          </cell>
          <cell r="Q4">
            <v>2.9045643153526972E-2</v>
          </cell>
          <cell r="R4">
            <v>0.57676348547717837</v>
          </cell>
          <cell r="S4">
            <v>0.36099585062240663</v>
          </cell>
          <cell r="T4">
            <v>3.3195020746887967E-2</v>
          </cell>
        </row>
        <row r="5">
          <cell r="A5">
            <v>45733</v>
          </cell>
          <cell r="P5">
            <v>2023</v>
          </cell>
          <cell r="Q5">
            <v>8.368200836820083E-3</v>
          </cell>
          <cell r="R5">
            <v>0.59414225941422594</v>
          </cell>
          <cell r="S5">
            <v>0.35983263598326359</v>
          </cell>
          <cell r="T5">
            <v>3.7656903765690378E-2</v>
          </cell>
        </row>
        <row r="6">
          <cell r="A6">
            <v>45730</v>
          </cell>
          <cell r="P6">
            <v>2022</v>
          </cell>
          <cell r="Q6">
            <v>4.065040650406504E-2</v>
          </cell>
          <cell r="R6">
            <v>0.6097560975609756</v>
          </cell>
          <cell r="S6">
            <v>0.2886178861788618</v>
          </cell>
          <cell r="T6">
            <v>6.097560975609756E-2</v>
          </cell>
        </row>
        <row r="7">
          <cell r="A7">
            <v>45729</v>
          </cell>
          <cell r="P7">
            <v>2021</v>
          </cell>
          <cell r="Q7">
            <v>8.6065573770491802E-2</v>
          </cell>
          <cell r="R7">
            <v>0.56967213114754101</v>
          </cell>
          <cell r="S7">
            <v>0.26639344262295084</v>
          </cell>
          <cell r="T7">
            <v>7.3770491803278687E-2</v>
          </cell>
        </row>
        <row r="8">
          <cell r="A8">
            <v>45728</v>
          </cell>
          <cell r="P8">
            <v>2020</v>
          </cell>
          <cell r="Q8">
            <v>6.1475409836065573E-2</v>
          </cell>
          <cell r="R8">
            <v>0.58606557377049184</v>
          </cell>
          <cell r="S8">
            <v>0.26229508196721313</v>
          </cell>
          <cell r="T8">
            <v>8.6065573770491802E-2</v>
          </cell>
        </row>
        <row r="9">
          <cell r="A9">
            <v>45727</v>
          </cell>
        </row>
        <row r="10">
          <cell r="A10">
            <v>45726</v>
          </cell>
        </row>
        <row r="11">
          <cell r="A11">
            <v>45723</v>
          </cell>
        </row>
        <row r="12">
          <cell r="A12">
            <v>45722</v>
          </cell>
        </row>
        <row r="13">
          <cell r="A13">
            <v>45721</v>
          </cell>
        </row>
        <row r="14">
          <cell r="A14">
            <v>45720</v>
          </cell>
        </row>
        <row r="15">
          <cell r="A15">
            <v>45719</v>
          </cell>
        </row>
        <row r="16">
          <cell r="A16">
            <v>45715</v>
          </cell>
        </row>
        <row r="17">
          <cell r="A17">
            <v>45714</v>
          </cell>
        </row>
        <row r="18">
          <cell r="A18">
            <v>45713</v>
          </cell>
        </row>
        <row r="19">
          <cell r="A19">
            <v>45712</v>
          </cell>
        </row>
        <row r="20">
          <cell r="A20">
            <v>45709</v>
          </cell>
        </row>
        <row r="21">
          <cell r="A21">
            <v>45708</v>
          </cell>
        </row>
        <row r="22">
          <cell r="A22">
            <v>45707</v>
          </cell>
        </row>
        <row r="23">
          <cell r="A23">
            <v>45706</v>
          </cell>
        </row>
        <row r="24">
          <cell r="A24">
            <v>45705</v>
          </cell>
        </row>
        <row r="25">
          <cell r="A25">
            <v>45702</v>
          </cell>
        </row>
        <row r="26">
          <cell r="A26">
            <v>45701</v>
          </cell>
        </row>
        <row r="27">
          <cell r="A27">
            <v>45700</v>
          </cell>
        </row>
        <row r="28">
          <cell r="A28">
            <v>45699</v>
          </cell>
        </row>
        <row r="29">
          <cell r="A29">
            <v>45698</v>
          </cell>
        </row>
        <row r="30">
          <cell r="A30">
            <v>45695</v>
          </cell>
        </row>
        <row r="31">
          <cell r="A31">
            <v>45694</v>
          </cell>
        </row>
        <row r="32">
          <cell r="A32">
            <v>45693</v>
          </cell>
        </row>
        <row r="33">
          <cell r="A33">
            <v>45692</v>
          </cell>
        </row>
        <row r="34">
          <cell r="A34">
            <v>45691</v>
          </cell>
        </row>
        <row r="35">
          <cell r="A35">
            <v>45679</v>
          </cell>
        </row>
        <row r="36">
          <cell r="A36">
            <v>45678</v>
          </cell>
        </row>
        <row r="37">
          <cell r="A37">
            <v>45677</v>
          </cell>
        </row>
        <row r="38">
          <cell r="A38">
            <v>45674</v>
          </cell>
        </row>
        <row r="39">
          <cell r="A39">
            <v>45673</v>
          </cell>
        </row>
        <row r="40">
          <cell r="A40">
            <v>45672</v>
          </cell>
        </row>
        <row r="41">
          <cell r="A41">
            <v>45671</v>
          </cell>
        </row>
        <row r="42">
          <cell r="A42">
            <v>45670</v>
          </cell>
        </row>
        <row r="43">
          <cell r="A43">
            <v>45667</v>
          </cell>
        </row>
        <row r="44">
          <cell r="A44">
            <v>45666</v>
          </cell>
        </row>
        <row r="45">
          <cell r="A45">
            <v>45665</v>
          </cell>
        </row>
        <row r="46">
          <cell r="A46">
            <v>45664</v>
          </cell>
        </row>
        <row r="47">
          <cell r="A47">
            <v>45663</v>
          </cell>
        </row>
        <row r="48">
          <cell r="A48">
            <v>45660</v>
          </cell>
        </row>
        <row r="49">
          <cell r="A49">
            <v>45659</v>
          </cell>
        </row>
        <row r="50">
          <cell r="A50">
            <v>45657</v>
          </cell>
        </row>
        <row r="51">
          <cell r="A51">
            <v>45656</v>
          </cell>
        </row>
        <row r="52">
          <cell r="A52">
            <v>45653</v>
          </cell>
        </row>
        <row r="53">
          <cell r="A53">
            <v>45652</v>
          </cell>
        </row>
        <row r="54">
          <cell r="A54">
            <v>45651</v>
          </cell>
        </row>
        <row r="55">
          <cell r="A55">
            <v>45650</v>
          </cell>
        </row>
        <row r="56">
          <cell r="A56">
            <v>45649</v>
          </cell>
        </row>
        <row r="57">
          <cell r="A57">
            <v>45646</v>
          </cell>
        </row>
        <row r="58">
          <cell r="A58">
            <v>45645</v>
          </cell>
        </row>
        <row r="59">
          <cell r="A59">
            <v>45644</v>
          </cell>
        </row>
        <row r="60">
          <cell r="A60">
            <v>45643</v>
          </cell>
        </row>
        <row r="61">
          <cell r="A61">
            <v>45642</v>
          </cell>
        </row>
        <row r="62">
          <cell r="A62">
            <v>45639</v>
          </cell>
        </row>
        <row r="63">
          <cell r="A63">
            <v>45638</v>
          </cell>
        </row>
        <row r="64">
          <cell r="A64">
            <v>45637</v>
          </cell>
        </row>
        <row r="65">
          <cell r="A65">
            <v>45636</v>
          </cell>
        </row>
        <row r="66">
          <cell r="A66">
            <v>45635</v>
          </cell>
        </row>
        <row r="67">
          <cell r="A67">
            <v>45632</v>
          </cell>
        </row>
        <row r="68">
          <cell r="A68">
            <v>45631</v>
          </cell>
        </row>
        <row r="69">
          <cell r="A69">
            <v>45630</v>
          </cell>
        </row>
        <row r="70">
          <cell r="A70">
            <v>45629</v>
          </cell>
        </row>
        <row r="71">
          <cell r="A71">
            <v>45628</v>
          </cell>
        </row>
        <row r="72">
          <cell r="A72">
            <v>45625</v>
          </cell>
        </row>
        <row r="73">
          <cell r="A73">
            <v>45624</v>
          </cell>
        </row>
        <row r="74">
          <cell r="A74">
            <v>45623</v>
          </cell>
        </row>
        <row r="75">
          <cell r="A75">
            <v>45622</v>
          </cell>
        </row>
        <row r="76">
          <cell r="A76">
            <v>45621</v>
          </cell>
        </row>
        <row r="77">
          <cell r="A77">
            <v>45618</v>
          </cell>
        </row>
        <row r="78">
          <cell r="A78">
            <v>45617</v>
          </cell>
        </row>
        <row r="79">
          <cell r="A79">
            <v>45616</v>
          </cell>
        </row>
        <row r="80">
          <cell r="A80">
            <v>45615</v>
          </cell>
        </row>
        <row r="81">
          <cell r="A81">
            <v>45614</v>
          </cell>
        </row>
        <row r="82">
          <cell r="A82">
            <v>45611</v>
          </cell>
        </row>
        <row r="83">
          <cell r="A83">
            <v>45610</v>
          </cell>
        </row>
        <row r="84">
          <cell r="A84">
            <v>45609</v>
          </cell>
        </row>
        <row r="85">
          <cell r="A85">
            <v>45608</v>
          </cell>
        </row>
        <row r="86">
          <cell r="A86">
            <v>45607</v>
          </cell>
        </row>
        <row r="87">
          <cell r="A87">
            <v>45604</v>
          </cell>
        </row>
        <row r="88">
          <cell r="A88">
            <v>45603</v>
          </cell>
        </row>
        <row r="89">
          <cell r="A89">
            <v>45602</v>
          </cell>
        </row>
        <row r="90">
          <cell r="A90">
            <v>45601</v>
          </cell>
        </row>
        <row r="91">
          <cell r="A91">
            <v>45600</v>
          </cell>
        </row>
        <row r="92">
          <cell r="A92">
            <v>45597</v>
          </cell>
        </row>
        <row r="93">
          <cell r="A93">
            <v>45595</v>
          </cell>
        </row>
        <row r="94">
          <cell r="A94">
            <v>45594</v>
          </cell>
        </row>
        <row r="95">
          <cell r="A95">
            <v>45593</v>
          </cell>
        </row>
        <row r="96">
          <cell r="A96">
            <v>45590</v>
          </cell>
        </row>
        <row r="97">
          <cell r="A97">
            <v>45589</v>
          </cell>
        </row>
        <row r="98">
          <cell r="A98">
            <v>45588</v>
          </cell>
        </row>
        <row r="99">
          <cell r="A99">
            <v>45587</v>
          </cell>
        </row>
        <row r="100">
          <cell r="A100">
            <v>45586</v>
          </cell>
        </row>
        <row r="101">
          <cell r="A101">
            <v>45583</v>
          </cell>
        </row>
        <row r="102">
          <cell r="A102">
            <v>45582</v>
          </cell>
        </row>
        <row r="103">
          <cell r="A103">
            <v>45581</v>
          </cell>
        </row>
        <row r="104">
          <cell r="A104">
            <v>45580</v>
          </cell>
        </row>
        <row r="105">
          <cell r="A105">
            <v>45579</v>
          </cell>
        </row>
        <row r="106">
          <cell r="A106">
            <v>45576</v>
          </cell>
        </row>
        <row r="107">
          <cell r="A107">
            <v>45574</v>
          </cell>
        </row>
        <row r="108">
          <cell r="A108">
            <v>45573</v>
          </cell>
        </row>
        <row r="109">
          <cell r="A109">
            <v>45572</v>
          </cell>
        </row>
        <row r="110">
          <cell r="A110">
            <v>45569</v>
          </cell>
        </row>
        <row r="111">
          <cell r="A111">
            <v>45566</v>
          </cell>
        </row>
        <row r="112">
          <cell r="A112">
            <v>45565</v>
          </cell>
        </row>
        <row r="113">
          <cell r="A113">
            <v>45562</v>
          </cell>
        </row>
        <row r="114">
          <cell r="A114">
            <v>45561</v>
          </cell>
        </row>
        <row r="115">
          <cell r="A115">
            <v>45560</v>
          </cell>
        </row>
        <row r="116">
          <cell r="A116">
            <v>45559</v>
          </cell>
        </row>
        <row r="117">
          <cell r="A117">
            <v>45558</v>
          </cell>
        </row>
        <row r="118">
          <cell r="A118">
            <v>45555</v>
          </cell>
        </row>
        <row r="119">
          <cell r="A119">
            <v>45554</v>
          </cell>
        </row>
        <row r="120">
          <cell r="A120">
            <v>45553</v>
          </cell>
        </row>
        <row r="121">
          <cell r="A121">
            <v>45551</v>
          </cell>
        </row>
        <row r="122">
          <cell r="A122">
            <v>45548</v>
          </cell>
        </row>
        <row r="123">
          <cell r="A123">
            <v>45547</v>
          </cell>
        </row>
        <row r="124">
          <cell r="A124">
            <v>45546</v>
          </cell>
        </row>
        <row r="125">
          <cell r="A125">
            <v>45545</v>
          </cell>
        </row>
        <row r="126">
          <cell r="A126">
            <v>45544</v>
          </cell>
        </row>
        <row r="127">
          <cell r="A127">
            <v>45541</v>
          </cell>
        </row>
        <row r="128">
          <cell r="A128">
            <v>45540</v>
          </cell>
        </row>
        <row r="129">
          <cell r="A129">
            <v>45539</v>
          </cell>
        </row>
        <row r="130">
          <cell r="A130">
            <v>45538</v>
          </cell>
        </row>
        <row r="131">
          <cell r="A131">
            <v>45537</v>
          </cell>
        </row>
        <row r="132">
          <cell r="A132">
            <v>45534</v>
          </cell>
        </row>
        <row r="133">
          <cell r="A133">
            <v>45533</v>
          </cell>
        </row>
        <row r="134">
          <cell r="A134">
            <v>45532</v>
          </cell>
        </row>
        <row r="135">
          <cell r="A135">
            <v>45531</v>
          </cell>
        </row>
        <row r="136">
          <cell r="A136">
            <v>45530</v>
          </cell>
        </row>
        <row r="137">
          <cell r="A137">
            <v>45527</v>
          </cell>
        </row>
        <row r="138">
          <cell r="A138">
            <v>45526</v>
          </cell>
        </row>
        <row r="139">
          <cell r="A139">
            <v>45525</v>
          </cell>
        </row>
        <row r="140">
          <cell r="A140">
            <v>45524</v>
          </cell>
        </row>
        <row r="141">
          <cell r="A141">
            <v>45523</v>
          </cell>
        </row>
        <row r="142">
          <cell r="A142">
            <v>45520</v>
          </cell>
        </row>
        <row r="143">
          <cell r="A143">
            <v>45519</v>
          </cell>
        </row>
        <row r="144">
          <cell r="A144">
            <v>45518</v>
          </cell>
        </row>
        <row r="145">
          <cell r="A145">
            <v>45517</v>
          </cell>
        </row>
        <row r="146">
          <cell r="A146">
            <v>45516</v>
          </cell>
        </row>
        <row r="147">
          <cell r="A147">
            <v>45513</v>
          </cell>
        </row>
        <row r="148">
          <cell r="A148">
            <v>45512</v>
          </cell>
        </row>
        <row r="149">
          <cell r="A149">
            <v>45511</v>
          </cell>
        </row>
        <row r="150">
          <cell r="A150">
            <v>45510</v>
          </cell>
        </row>
        <row r="151">
          <cell r="A151">
            <v>45509</v>
          </cell>
        </row>
        <row r="152">
          <cell r="A152">
            <v>45506</v>
          </cell>
        </row>
        <row r="153">
          <cell r="A153">
            <v>45505</v>
          </cell>
        </row>
        <row r="154">
          <cell r="A154">
            <v>45504</v>
          </cell>
        </row>
        <row r="155">
          <cell r="A155">
            <v>45503</v>
          </cell>
        </row>
        <row r="156">
          <cell r="A156">
            <v>45502</v>
          </cell>
        </row>
        <row r="157">
          <cell r="A157">
            <v>45499</v>
          </cell>
        </row>
        <row r="158">
          <cell r="A158">
            <v>45496</v>
          </cell>
        </row>
        <row r="159">
          <cell r="A159">
            <v>45495</v>
          </cell>
        </row>
        <row r="160">
          <cell r="A160">
            <v>45492</v>
          </cell>
        </row>
        <row r="161">
          <cell r="A161">
            <v>45491</v>
          </cell>
        </row>
        <row r="162">
          <cell r="A162">
            <v>45490</v>
          </cell>
        </row>
        <row r="163">
          <cell r="A163">
            <v>45489</v>
          </cell>
        </row>
        <row r="164">
          <cell r="A164">
            <v>45488</v>
          </cell>
        </row>
        <row r="165">
          <cell r="A165">
            <v>45485</v>
          </cell>
        </row>
        <row r="166">
          <cell r="A166">
            <v>45484</v>
          </cell>
        </row>
        <row r="167">
          <cell r="A167">
            <v>45483</v>
          </cell>
        </row>
        <row r="168">
          <cell r="A168">
            <v>45482</v>
          </cell>
        </row>
        <row r="169">
          <cell r="A169">
            <v>45481</v>
          </cell>
        </row>
        <row r="170">
          <cell r="A170">
            <v>45478</v>
          </cell>
        </row>
        <row r="171">
          <cell r="A171">
            <v>45477</v>
          </cell>
        </row>
        <row r="172">
          <cell r="A172">
            <v>45476</v>
          </cell>
        </row>
        <row r="173">
          <cell r="A173">
            <v>45475</v>
          </cell>
        </row>
        <row r="174">
          <cell r="A174">
            <v>45474</v>
          </cell>
        </row>
        <row r="175">
          <cell r="A175">
            <v>45471</v>
          </cell>
        </row>
        <row r="176">
          <cell r="A176">
            <v>45470</v>
          </cell>
        </row>
        <row r="177">
          <cell r="A177">
            <v>45469</v>
          </cell>
        </row>
        <row r="178">
          <cell r="A178">
            <v>45468</v>
          </cell>
        </row>
        <row r="179">
          <cell r="A179">
            <v>45467</v>
          </cell>
        </row>
        <row r="180">
          <cell r="A180">
            <v>45464</v>
          </cell>
        </row>
        <row r="181">
          <cell r="A181">
            <v>45463</v>
          </cell>
        </row>
        <row r="182">
          <cell r="A182">
            <v>45462</v>
          </cell>
        </row>
        <row r="183">
          <cell r="A183">
            <v>45461</v>
          </cell>
        </row>
        <row r="184">
          <cell r="A184">
            <v>45460</v>
          </cell>
        </row>
        <row r="185">
          <cell r="A185">
            <v>45457</v>
          </cell>
        </row>
        <row r="186">
          <cell r="A186">
            <v>45456</v>
          </cell>
        </row>
        <row r="187">
          <cell r="A187">
            <v>45455</v>
          </cell>
        </row>
        <row r="188">
          <cell r="A188">
            <v>45454</v>
          </cell>
        </row>
        <row r="189">
          <cell r="A189">
            <v>45450</v>
          </cell>
        </row>
        <row r="190">
          <cell r="A190">
            <v>45449</v>
          </cell>
        </row>
        <row r="191">
          <cell r="A191">
            <v>45448</v>
          </cell>
        </row>
        <row r="192">
          <cell r="A192">
            <v>45447</v>
          </cell>
        </row>
        <row r="193">
          <cell r="A193">
            <v>45446</v>
          </cell>
        </row>
        <row r="194">
          <cell r="A194">
            <v>45443</v>
          </cell>
        </row>
        <row r="195">
          <cell r="A195">
            <v>45442</v>
          </cell>
        </row>
        <row r="196">
          <cell r="A196">
            <v>45441</v>
          </cell>
        </row>
        <row r="197">
          <cell r="A197">
            <v>45440</v>
          </cell>
        </row>
        <row r="198">
          <cell r="A198">
            <v>45439</v>
          </cell>
        </row>
        <row r="199">
          <cell r="A199">
            <v>45436</v>
          </cell>
        </row>
        <row r="200">
          <cell r="A200">
            <v>45435</v>
          </cell>
        </row>
        <row r="201">
          <cell r="A201">
            <v>45434</v>
          </cell>
        </row>
        <row r="202">
          <cell r="A202">
            <v>45433</v>
          </cell>
        </row>
        <row r="203">
          <cell r="A203">
            <v>45432</v>
          </cell>
        </row>
        <row r="204">
          <cell r="A204">
            <v>45429</v>
          </cell>
        </row>
        <row r="205">
          <cell r="A205">
            <v>45428</v>
          </cell>
        </row>
        <row r="206">
          <cell r="A206">
            <v>45427</v>
          </cell>
        </row>
        <row r="207">
          <cell r="A207">
            <v>45426</v>
          </cell>
        </row>
        <row r="208">
          <cell r="A208">
            <v>45425</v>
          </cell>
        </row>
        <row r="209">
          <cell r="A209">
            <v>45422</v>
          </cell>
        </row>
        <row r="210">
          <cell r="A210">
            <v>45421</v>
          </cell>
        </row>
        <row r="211">
          <cell r="A211">
            <v>45420</v>
          </cell>
        </row>
        <row r="212">
          <cell r="A212">
            <v>45419</v>
          </cell>
        </row>
        <row r="213">
          <cell r="A213">
            <v>45418</v>
          </cell>
        </row>
        <row r="214">
          <cell r="A214">
            <v>45415</v>
          </cell>
        </row>
        <row r="215">
          <cell r="A215">
            <v>45414</v>
          </cell>
        </row>
        <row r="216">
          <cell r="A216">
            <v>45412</v>
          </cell>
        </row>
        <row r="217">
          <cell r="A217">
            <v>45411</v>
          </cell>
        </row>
        <row r="218">
          <cell r="A218">
            <v>45408</v>
          </cell>
        </row>
        <row r="219">
          <cell r="A219">
            <v>45407</v>
          </cell>
        </row>
        <row r="220">
          <cell r="A220">
            <v>45406</v>
          </cell>
        </row>
        <row r="221">
          <cell r="A221">
            <v>45405</v>
          </cell>
        </row>
        <row r="222">
          <cell r="A222">
            <v>45404</v>
          </cell>
        </row>
        <row r="223">
          <cell r="A223">
            <v>45401</v>
          </cell>
        </row>
        <row r="224">
          <cell r="A224">
            <v>45400</v>
          </cell>
        </row>
        <row r="225">
          <cell r="A225">
            <v>45399</v>
          </cell>
        </row>
        <row r="226">
          <cell r="A226">
            <v>45398</v>
          </cell>
        </row>
        <row r="227">
          <cell r="A227">
            <v>45397</v>
          </cell>
        </row>
        <row r="228">
          <cell r="A228">
            <v>45394</v>
          </cell>
        </row>
        <row r="229">
          <cell r="A229">
            <v>45393</v>
          </cell>
        </row>
        <row r="230">
          <cell r="A230">
            <v>45392</v>
          </cell>
        </row>
        <row r="231">
          <cell r="A231">
            <v>45391</v>
          </cell>
        </row>
        <row r="232">
          <cell r="A232">
            <v>45390</v>
          </cell>
        </row>
        <row r="233">
          <cell r="A233">
            <v>45385</v>
          </cell>
        </row>
        <row r="234">
          <cell r="A234">
            <v>45384</v>
          </cell>
        </row>
        <row r="235">
          <cell r="A235">
            <v>45383</v>
          </cell>
        </row>
        <row r="236">
          <cell r="A236">
            <v>45380</v>
          </cell>
        </row>
        <row r="237">
          <cell r="A237">
            <v>45379</v>
          </cell>
        </row>
        <row r="238">
          <cell r="A238">
            <v>45378</v>
          </cell>
        </row>
        <row r="239">
          <cell r="A239">
            <v>45377</v>
          </cell>
        </row>
        <row r="240">
          <cell r="A240">
            <v>45376</v>
          </cell>
        </row>
        <row r="241">
          <cell r="A241">
            <v>45373</v>
          </cell>
        </row>
        <row r="242">
          <cell r="A242">
            <v>45372</v>
          </cell>
        </row>
        <row r="243">
          <cell r="A243">
            <v>45371</v>
          </cell>
        </row>
        <row r="244">
          <cell r="A244">
            <v>45370</v>
          </cell>
        </row>
        <row r="245">
          <cell r="A245">
            <v>45369</v>
          </cell>
        </row>
        <row r="246">
          <cell r="A246">
            <v>45366</v>
          </cell>
        </row>
        <row r="247">
          <cell r="A247">
            <v>45365</v>
          </cell>
        </row>
        <row r="248">
          <cell r="A248">
            <v>45364</v>
          </cell>
        </row>
        <row r="249">
          <cell r="A249">
            <v>45363</v>
          </cell>
        </row>
        <row r="250">
          <cell r="A250">
            <v>45362</v>
          </cell>
        </row>
        <row r="251">
          <cell r="A251">
            <v>45359</v>
          </cell>
        </row>
        <row r="252">
          <cell r="A252">
            <v>45358</v>
          </cell>
        </row>
        <row r="253">
          <cell r="A253">
            <v>45357</v>
          </cell>
        </row>
        <row r="254">
          <cell r="A254">
            <v>45356</v>
          </cell>
        </row>
        <row r="255">
          <cell r="A255">
            <v>45355</v>
          </cell>
        </row>
        <row r="256">
          <cell r="A256">
            <v>45352</v>
          </cell>
        </row>
        <row r="257">
          <cell r="A257">
            <v>45351</v>
          </cell>
        </row>
        <row r="258">
          <cell r="A258">
            <v>45349</v>
          </cell>
        </row>
        <row r="259">
          <cell r="A259">
            <v>45348</v>
          </cell>
        </row>
        <row r="260">
          <cell r="A260">
            <v>45345</v>
          </cell>
        </row>
        <row r="261">
          <cell r="A261">
            <v>45344</v>
          </cell>
        </row>
        <row r="262">
          <cell r="A262">
            <v>45343</v>
          </cell>
        </row>
        <row r="263">
          <cell r="A263">
            <v>45342</v>
          </cell>
        </row>
        <row r="264">
          <cell r="A264">
            <v>45341</v>
          </cell>
        </row>
        <row r="265">
          <cell r="A265">
            <v>45338</v>
          </cell>
        </row>
        <row r="266">
          <cell r="A266">
            <v>45337</v>
          </cell>
        </row>
        <row r="267">
          <cell r="A267">
            <v>45327</v>
          </cell>
        </row>
        <row r="268">
          <cell r="A268">
            <v>45324</v>
          </cell>
        </row>
        <row r="269">
          <cell r="A269">
            <v>45323</v>
          </cell>
        </row>
        <row r="270">
          <cell r="A270">
            <v>45322</v>
          </cell>
        </row>
        <row r="271">
          <cell r="A271">
            <v>45321</v>
          </cell>
        </row>
        <row r="272">
          <cell r="A272">
            <v>45320</v>
          </cell>
        </row>
        <row r="273">
          <cell r="A273">
            <v>45317</v>
          </cell>
        </row>
        <row r="274">
          <cell r="A274">
            <v>45316</v>
          </cell>
        </row>
        <row r="275">
          <cell r="A275">
            <v>45315</v>
          </cell>
        </row>
        <row r="276">
          <cell r="A276">
            <v>45314</v>
          </cell>
        </row>
        <row r="277">
          <cell r="A277">
            <v>45313</v>
          </cell>
        </row>
        <row r="278">
          <cell r="A278">
            <v>45310</v>
          </cell>
        </row>
        <row r="279">
          <cell r="A279">
            <v>45309</v>
          </cell>
        </row>
        <row r="280">
          <cell r="A280">
            <v>45308</v>
          </cell>
        </row>
        <row r="281">
          <cell r="A281">
            <v>45307</v>
          </cell>
        </row>
        <row r="282">
          <cell r="A282">
            <v>45306</v>
          </cell>
        </row>
        <row r="283">
          <cell r="A283">
            <v>45303</v>
          </cell>
        </row>
        <row r="284">
          <cell r="A284">
            <v>45302</v>
          </cell>
        </row>
        <row r="285">
          <cell r="A285">
            <v>45301</v>
          </cell>
        </row>
        <row r="286">
          <cell r="A286">
            <v>45300</v>
          </cell>
        </row>
        <row r="287">
          <cell r="A287">
            <v>45299</v>
          </cell>
        </row>
        <row r="288">
          <cell r="A288">
            <v>45296</v>
          </cell>
        </row>
        <row r="289">
          <cell r="A289">
            <v>45295</v>
          </cell>
        </row>
        <row r="290">
          <cell r="A290">
            <v>45294</v>
          </cell>
        </row>
        <row r="291">
          <cell r="A291">
            <v>45293</v>
          </cell>
        </row>
        <row r="292">
          <cell r="A292">
            <v>45289</v>
          </cell>
        </row>
        <row r="293">
          <cell r="A293">
            <v>45288</v>
          </cell>
        </row>
        <row r="294">
          <cell r="A294">
            <v>45287</v>
          </cell>
        </row>
        <row r="295">
          <cell r="A295">
            <v>45286</v>
          </cell>
        </row>
        <row r="296">
          <cell r="A296">
            <v>45285</v>
          </cell>
        </row>
        <row r="297">
          <cell r="A297">
            <v>45282</v>
          </cell>
        </row>
        <row r="298">
          <cell r="A298">
            <v>45281</v>
          </cell>
        </row>
        <row r="299">
          <cell r="A299">
            <v>45280</v>
          </cell>
        </row>
        <row r="300">
          <cell r="A300">
            <v>45279</v>
          </cell>
        </row>
        <row r="301">
          <cell r="A301">
            <v>45278</v>
          </cell>
        </row>
        <row r="302">
          <cell r="A302">
            <v>45275</v>
          </cell>
        </row>
        <row r="303">
          <cell r="A303">
            <v>45274</v>
          </cell>
        </row>
        <row r="304">
          <cell r="A304">
            <v>45273</v>
          </cell>
        </row>
        <row r="305">
          <cell r="A305">
            <v>45272</v>
          </cell>
        </row>
        <row r="306">
          <cell r="A306">
            <v>45271</v>
          </cell>
        </row>
        <row r="307">
          <cell r="A307">
            <v>45268</v>
          </cell>
        </row>
        <row r="308">
          <cell r="A308">
            <v>45267</v>
          </cell>
        </row>
        <row r="309">
          <cell r="A309">
            <v>45266</v>
          </cell>
        </row>
        <row r="310">
          <cell r="A310">
            <v>45265</v>
          </cell>
        </row>
        <row r="311">
          <cell r="A311">
            <v>45264</v>
          </cell>
        </row>
        <row r="312">
          <cell r="A312">
            <v>45261</v>
          </cell>
        </row>
        <row r="313">
          <cell r="A313">
            <v>45260</v>
          </cell>
        </row>
        <row r="314">
          <cell r="A314">
            <v>45259</v>
          </cell>
        </row>
        <row r="315">
          <cell r="A315">
            <v>45258</v>
          </cell>
        </row>
        <row r="316">
          <cell r="A316">
            <v>45257</v>
          </cell>
        </row>
        <row r="317">
          <cell r="A317">
            <v>45254</v>
          </cell>
        </row>
        <row r="318">
          <cell r="A318">
            <v>45253</v>
          </cell>
        </row>
        <row r="319">
          <cell r="A319">
            <v>45252</v>
          </cell>
        </row>
        <row r="320">
          <cell r="A320">
            <v>45251</v>
          </cell>
        </row>
        <row r="321">
          <cell r="A321">
            <v>45250</v>
          </cell>
        </row>
        <row r="322">
          <cell r="A322">
            <v>45247</v>
          </cell>
        </row>
        <row r="323">
          <cell r="A323">
            <v>45246</v>
          </cell>
        </row>
        <row r="324">
          <cell r="A324">
            <v>45245</v>
          </cell>
        </row>
        <row r="325">
          <cell r="A325">
            <v>45244</v>
          </cell>
        </row>
        <row r="326">
          <cell r="A326">
            <v>45243</v>
          </cell>
        </row>
        <row r="327">
          <cell r="A327">
            <v>45240</v>
          </cell>
        </row>
        <row r="328">
          <cell r="A328">
            <v>45239</v>
          </cell>
        </row>
        <row r="329">
          <cell r="A329">
            <v>45238</v>
          </cell>
        </row>
        <row r="330">
          <cell r="A330">
            <v>45237</v>
          </cell>
        </row>
        <row r="331">
          <cell r="A331">
            <v>45236</v>
          </cell>
        </row>
        <row r="332">
          <cell r="A332">
            <v>45233</v>
          </cell>
        </row>
        <row r="333">
          <cell r="A333">
            <v>45232</v>
          </cell>
        </row>
        <row r="334">
          <cell r="A334">
            <v>45231</v>
          </cell>
        </row>
        <row r="335">
          <cell r="A335">
            <v>45230</v>
          </cell>
        </row>
        <row r="336">
          <cell r="A336">
            <v>45229</v>
          </cell>
        </row>
        <row r="337">
          <cell r="A337">
            <v>45226</v>
          </cell>
        </row>
        <row r="338">
          <cell r="A338">
            <v>45225</v>
          </cell>
        </row>
        <row r="339">
          <cell r="A339">
            <v>45224</v>
          </cell>
        </row>
        <row r="340">
          <cell r="A340">
            <v>45223</v>
          </cell>
        </row>
        <row r="341">
          <cell r="A341">
            <v>45222</v>
          </cell>
        </row>
        <row r="342">
          <cell r="A342">
            <v>45219</v>
          </cell>
        </row>
        <row r="343">
          <cell r="A343">
            <v>45218</v>
          </cell>
        </row>
        <row r="344">
          <cell r="A344">
            <v>45217</v>
          </cell>
        </row>
        <row r="345">
          <cell r="A345">
            <v>45216</v>
          </cell>
        </row>
        <row r="346">
          <cell r="A346">
            <v>45215</v>
          </cell>
        </row>
        <row r="347">
          <cell r="A347">
            <v>45212</v>
          </cell>
        </row>
        <row r="348">
          <cell r="A348">
            <v>45211</v>
          </cell>
        </row>
        <row r="349">
          <cell r="A349">
            <v>45210</v>
          </cell>
        </row>
        <row r="350">
          <cell r="A350">
            <v>45205</v>
          </cell>
        </row>
        <row r="351">
          <cell r="A351">
            <v>45204</v>
          </cell>
        </row>
        <row r="352">
          <cell r="A352">
            <v>45203</v>
          </cell>
        </row>
        <row r="353">
          <cell r="A353">
            <v>45202</v>
          </cell>
        </row>
        <row r="354">
          <cell r="A354">
            <v>45201</v>
          </cell>
        </row>
        <row r="355">
          <cell r="A355">
            <v>45197</v>
          </cell>
        </row>
        <row r="356">
          <cell r="A356">
            <v>45196</v>
          </cell>
        </row>
        <row r="357">
          <cell r="A357">
            <v>45195</v>
          </cell>
        </row>
        <row r="358">
          <cell r="A358">
            <v>45194</v>
          </cell>
        </row>
        <row r="359">
          <cell r="A359">
            <v>45191</v>
          </cell>
        </row>
        <row r="360">
          <cell r="A360">
            <v>45190</v>
          </cell>
        </row>
        <row r="361">
          <cell r="A361">
            <v>45189</v>
          </cell>
        </row>
        <row r="362">
          <cell r="A362">
            <v>45188</v>
          </cell>
        </row>
        <row r="363">
          <cell r="A363">
            <v>45187</v>
          </cell>
        </row>
        <row r="364">
          <cell r="A364">
            <v>45184</v>
          </cell>
        </row>
        <row r="365">
          <cell r="A365">
            <v>45183</v>
          </cell>
        </row>
        <row r="366">
          <cell r="A366">
            <v>45182</v>
          </cell>
        </row>
        <row r="367">
          <cell r="A367">
            <v>45181</v>
          </cell>
        </row>
        <row r="368">
          <cell r="A368">
            <v>45180</v>
          </cell>
        </row>
        <row r="369">
          <cell r="A369">
            <v>45177</v>
          </cell>
        </row>
        <row r="370">
          <cell r="A370">
            <v>45176</v>
          </cell>
        </row>
        <row r="371">
          <cell r="A371">
            <v>45175</v>
          </cell>
        </row>
        <row r="372">
          <cell r="A372">
            <v>45174</v>
          </cell>
        </row>
        <row r="373">
          <cell r="A373">
            <v>45173</v>
          </cell>
        </row>
        <row r="374">
          <cell r="A374">
            <v>45170</v>
          </cell>
        </row>
        <row r="375">
          <cell r="A375">
            <v>45169</v>
          </cell>
        </row>
        <row r="376">
          <cell r="A376">
            <v>45168</v>
          </cell>
        </row>
        <row r="377">
          <cell r="A377">
            <v>45167</v>
          </cell>
        </row>
        <row r="378">
          <cell r="A378">
            <v>45166</v>
          </cell>
        </row>
        <row r="379">
          <cell r="A379">
            <v>45163</v>
          </cell>
        </row>
        <row r="380">
          <cell r="A380">
            <v>45162</v>
          </cell>
        </row>
        <row r="381">
          <cell r="A381">
            <v>45161</v>
          </cell>
        </row>
        <row r="382">
          <cell r="A382">
            <v>45160</v>
          </cell>
        </row>
        <row r="383">
          <cell r="A383">
            <v>45159</v>
          </cell>
        </row>
        <row r="384">
          <cell r="A384">
            <v>45156</v>
          </cell>
        </row>
        <row r="385">
          <cell r="A385">
            <v>45155</v>
          </cell>
        </row>
        <row r="386">
          <cell r="A386">
            <v>45154</v>
          </cell>
        </row>
        <row r="387">
          <cell r="A387">
            <v>45153</v>
          </cell>
        </row>
        <row r="388">
          <cell r="A388">
            <v>45152</v>
          </cell>
        </row>
        <row r="389">
          <cell r="A389">
            <v>45149</v>
          </cell>
        </row>
        <row r="390">
          <cell r="A390">
            <v>45148</v>
          </cell>
        </row>
        <row r="391">
          <cell r="A391">
            <v>45147</v>
          </cell>
        </row>
        <row r="392">
          <cell r="A392">
            <v>45146</v>
          </cell>
        </row>
        <row r="393">
          <cell r="A393">
            <v>45145</v>
          </cell>
        </row>
        <row r="394">
          <cell r="A394">
            <v>45142</v>
          </cell>
        </row>
        <row r="395">
          <cell r="A395">
            <v>45140</v>
          </cell>
        </row>
        <row r="396">
          <cell r="A396">
            <v>45139</v>
          </cell>
        </row>
        <row r="397">
          <cell r="A397">
            <v>45138</v>
          </cell>
        </row>
        <row r="398">
          <cell r="A398">
            <v>45135</v>
          </cell>
        </row>
        <row r="399">
          <cell r="A399">
            <v>45134</v>
          </cell>
        </row>
        <row r="400">
          <cell r="A400">
            <v>45133</v>
          </cell>
        </row>
        <row r="401">
          <cell r="A401">
            <v>45132</v>
          </cell>
        </row>
        <row r="402">
          <cell r="A402">
            <v>45131</v>
          </cell>
        </row>
        <row r="403">
          <cell r="A403">
            <v>45128</v>
          </cell>
        </row>
        <row r="404">
          <cell r="A404">
            <v>45127</v>
          </cell>
        </row>
        <row r="405">
          <cell r="A405">
            <v>45126</v>
          </cell>
        </row>
        <row r="406">
          <cell r="A406">
            <v>45125</v>
          </cell>
        </row>
        <row r="407">
          <cell r="A407">
            <v>45124</v>
          </cell>
        </row>
        <row r="408">
          <cell r="A408">
            <v>45121</v>
          </cell>
        </row>
        <row r="409">
          <cell r="A409">
            <v>45120</v>
          </cell>
        </row>
        <row r="410">
          <cell r="A410">
            <v>45119</v>
          </cell>
        </row>
        <row r="411">
          <cell r="A411">
            <v>45118</v>
          </cell>
        </row>
        <row r="412">
          <cell r="A412">
            <v>45117</v>
          </cell>
        </row>
        <row r="413">
          <cell r="A413">
            <v>45114</v>
          </cell>
        </row>
        <row r="414">
          <cell r="A414">
            <v>45113</v>
          </cell>
        </row>
        <row r="415">
          <cell r="A415">
            <v>45112</v>
          </cell>
        </row>
        <row r="416">
          <cell r="A416">
            <v>45111</v>
          </cell>
        </row>
        <row r="417">
          <cell r="A417">
            <v>45110</v>
          </cell>
        </row>
        <row r="418">
          <cell r="A418">
            <v>45107</v>
          </cell>
        </row>
        <row r="419">
          <cell r="A419">
            <v>45106</v>
          </cell>
        </row>
        <row r="420">
          <cell r="A420">
            <v>45105</v>
          </cell>
        </row>
        <row r="421">
          <cell r="A421">
            <v>45104</v>
          </cell>
        </row>
        <row r="422">
          <cell r="A422">
            <v>45103</v>
          </cell>
        </row>
        <row r="423">
          <cell r="A423">
            <v>45098</v>
          </cell>
        </row>
        <row r="424">
          <cell r="A424">
            <v>45097</v>
          </cell>
        </row>
        <row r="425">
          <cell r="A425">
            <v>45096</v>
          </cell>
        </row>
        <row r="426">
          <cell r="A426">
            <v>45093</v>
          </cell>
        </row>
        <row r="427">
          <cell r="A427">
            <v>45092</v>
          </cell>
        </row>
        <row r="428">
          <cell r="A428">
            <v>45091</v>
          </cell>
        </row>
        <row r="429">
          <cell r="A429">
            <v>45090</v>
          </cell>
        </row>
        <row r="430">
          <cell r="A430">
            <v>45089</v>
          </cell>
        </row>
        <row r="431">
          <cell r="A431">
            <v>45086</v>
          </cell>
        </row>
        <row r="432">
          <cell r="A432">
            <v>45085</v>
          </cell>
        </row>
        <row r="433">
          <cell r="A433">
            <v>45084</v>
          </cell>
        </row>
        <row r="434">
          <cell r="A434">
            <v>45083</v>
          </cell>
        </row>
        <row r="435">
          <cell r="A435">
            <v>45082</v>
          </cell>
        </row>
        <row r="436">
          <cell r="A436">
            <v>45079</v>
          </cell>
        </row>
        <row r="437">
          <cell r="A437">
            <v>45078</v>
          </cell>
        </row>
        <row r="438">
          <cell r="A438">
            <v>45077</v>
          </cell>
        </row>
        <row r="439">
          <cell r="A439">
            <v>45076</v>
          </cell>
        </row>
        <row r="440">
          <cell r="A440">
            <v>45075</v>
          </cell>
        </row>
        <row r="441">
          <cell r="A441">
            <v>45072</v>
          </cell>
        </row>
        <row r="442">
          <cell r="A442">
            <v>45071</v>
          </cell>
        </row>
        <row r="443">
          <cell r="A443">
            <v>45070</v>
          </cell>
        </row>
        <row r="444">
          <cell r="A444">
            <v>45069</v>
          </cell>
        </row>
        <row r="445">
          <cell r="A445">
            <v>45068</v>
          </cell>
        </row>
        <row r="446">
          <cell r="A446">
            <v>45065</v>
          </cell>
        </row>
        <row r="447">
          <cell r="A447">
            <v>45064</v>
          </cell>
        </row>
        <row r="448">
          <cell r="A448">
            <v>45063</v>
          </cell>
        </row>
        <row r="449">
          <cell r="A449">
            <v>45062</v>
          </cell>
        </row>
        <row r="450">
          <cell r="A450">
            <v>45061</v>
          </cell>
        </row>
        <row r="451">
          <cell r="A451">
            <v>45058</v>
          </cell>
        </row>
        <row r="452">
          <cell r="A452">
            <v>45057</v>
          </cell>
        </row>
        <row r="453">
          <cell r="A453">
            <v>45056</v>
          </cell>
        </row>
        <row r="454">
          <cell r="A454">
            <v>45055</v>
          </cell>
        </row>
        <row r="455">
          <cell r="A455">
            <v>45054</v>
          </cell>
        </row>
        <row r="456">
          <cell r="A456">
            <v>45051</v>
          </cell>
        </row>
        <row r="457">
          <cell r="A457">
            <v>45050</v>
          </cell>
        </row>
        <row r="458">
          <cell r="A458">
            <v>45049</v>
          </cell>
        </row>
        <row r="459">
          <cell r="A459">
            <v>45048</v>
          </cell>
        </row>
        <row r="460">
          <cell r="A460">
            <v>45044</v>
          </cell>
        </row>
        <row r="461">
          <cell r="A461">
            <v>45043</v>
          </cell>
        </row>
        <row r="462">
          <cell r="A462">
            <v>45042</v>
          </cell>
        </row>
        <row r="463">
          <cell r="A463">
            <v>45041</v>
          </cell>
        </row>
        <row r="464">
          <cell r="A464">
            <v>45040</v>
          </cell>
        </row>
        <row r="465">
          <cell r="A465">
            <v>45037</v>
          </cell>
        </row>
        <row r="466">
          <cell r="A466">
            <v>45036</v>
          </cell>
        </row>
        <row r="467">
          <cell r="A467">
            <v>45035</v>
          </cell>
        </row>
        <row r="468">
          <cell r="A468">
            <v>45034</v>
          </cell>
        </row>
        <row r="469">
          <cell r="A469">
            <v>45033</v>
          </cell>
        </row>
        <row r="470">
          <cell r="A470">
            <v>45030</v>
          </cell>
        </row>
        <row r="471">
          <cell r="A471">
            <v>45029</v>
          </cell>
        </row>
        <row r="472">
          <cell r="A472">
            <v>45028</v>
          </cell>
        </row>
        <row r="473">
          <cell r="A473">
            <v>45027</v>
          </cell>
        </row>
        <row r="474">
          <cell r="A474">
            <v>45026</v>
          </cell>
        </row>
        <row r="475">
          <cell r="A475">
            <v>45023</v>
          </cell>
        </row>
        <row r="476">
          <cell r="A476">
            <v>45022</v>
          </cell>
        </row>
        <row r="477">
          <cell r="A477">
            <v>45016</v>
          </cell>
        </row>
        <row r="478">
          <cell r="A478">
            <v>45015</v>
          </cell>
        </row>
        <row r="479">
          <cell r="A479">
            <v>45014</v>
          </cell>
        </row>
        <row r="480">
          <cell r="A480">
            <v>45013</v>
          </cell>
        </row>
        <row r="481">
          <cell r="A481">
            <v>45012</v>
          </cell>
        </row>
        <row r="482">
          <cell r="A482">
            <v>45009</v>
          </cell>
        </row>
        <row r="483">
          <cell r="A483">
            <v>45008</v>
          </cell>
        </row>
        <row r="484">
          <cell r="A484">
            <v>45007</v>
          </cell>
        </row>
        <row r="485">
          <cell r="A485">
            <v>45006</v>
          </cell>
        </row>
        <row r="486">
          <cell r="A486">
            <v>45005</v>
          </cell>
        </row>
        <row r="487">
          <cell r="A487">
            <v>45002</v>
          </cell>
        </row>
        <row r="488">
          <cell r="A488">
            <v>45001</v>
          </cell>
        </row>
        <row r="489">
          <cell r="A489">
            <v>45000</v>
          </cell>
        </row>
        <row r="490">
          <cell r="A490">
            <v>44999</v>
          </cell>
        </row>
        <row r="491">
          <cell r="A491">
            <v>44998</v>
          </cell>
        </row>
        <row r="492">
          <cell r="A492">
            <v>44995</v>
          </cell>
        </row>
        <row r="493">
          <cell r="A493">
            <v>44994</v>
          </cell>
        </row>
        <row r="494">
          <cell r="A494">
            <v>44993</v>
          </cell>
        </row>
        <row r="495">
          <cell r="A495">
            <v>44992</v>
          </cell>
        </row>
        <row r="496">
          <cell r="A496">
            <v>44991</v>
          </cell>
        </row>
        <row r="497">
          <cell r="A497">
            <v>44988</v>
          </cell>
        </row>
        <row r="498">
          <cell r="A498">
            <v>44987</v>
          </cell>
        </row>
        <row r="499">
          <cell r="A499">
            <v>44986</v>
          </cell>
        </row>
        <row r="500">
          <cell r="A500">
            <v>44981</v>
          </cell>
        </row>
        <row r="501">
          <cell r="A501">
            <v>44980</v>
          </cell>
        </row>
        <row r="502">
          <cell r="A502">
            <v>44979</v>
          </cell>
        </row>
        <row r="503">
          <cell r="A503">
            <v>44978</v>
          </cell>
        </row>
        <row r="504">
          <cell r="A504">
            <v>44977</v>
          </cell>
        </row>
        <row r="505">
          <cell r="A505">
            <v>44974</v>
          </cell>
        </row>
        <row r="506">
          <cell r="A506">
            <v>44973</v>
          </cell>
        </row>
        <row r="507">
          <cell r="A507">
            <v>44972</v>
          </cell>
        </row>
        <row r="508">
          <cell r="A508">
            <v>44971</v>
          </cell>
        </row>
        <row r="509">
          <cell r="A509">
            <v>44970</v>
          </cell>
        </row>
        <row r="510">
          <cell r="A510">
            <v>44967</v>
          </cell>
        </row>
        <row r="511">
          <cell r="A511">
            <v>44966</v>
          </cell>
        </row>
        <row r="512">
          <cell r="A512">
            <v>44965</v>
          </cell>
        </row>
        <row r="513">
          <cell r="A513">
            <v>44964</v>
          </cell>
        </row>
        <row r="514">
          <cell r="A514">
            <v>44963</v>
          </cell>
        </row>
        <row r="515">
          <cell r="A515">
            <v>44960</v>
          </cell>
        </row>
        <row r="516">
          <cell r="A516">
            <v>44959</v>
          </cell>
        </row>
        <row r="517">
          <cell r="A517">
            <v>44958</v>
          </cell>
        </row>
        <row r="518">
          <cell r="A518">
            <v>44957</v>
          </cell>
        </row>
        <row r="519">
          <cell r="A519">
            <v>44956</v>
          </cell>
        </row>
        <row r="520">
          <cell r="A520">
            <v>44943</v>
          </cell>
        </row>
        <row r="521">
          <cell r="A521">
            <v>44942</v>
          </cell>
        </row>
        <row r="522">
          <cell r="A522">
            <v>44939</v>
          </cell>
        </row>
        <row r="523">
          <cell r="A523">
            <v>44938</v>
          </cell>
        </row>
        <row r="524">
          <cell r="A524">
            <v>44937</v>
          </cell>
        </row>
        <row r="525">
          <cell r="A525">
            <v>44936</v>
          </cell>
        </row>
        <row r="526">
          <cell r="A526">
            <v>44935</v>
          </cell>
        </row>
        <row r="527">
          <cell r="A527">
            <v>44932</v>
          </cell>
        </row>
        <row r="528">
          <cell r="A528">
            <v>44931</v>
          </cell>
        </row>
        <row r="529">
          <cell r="A529">
            <v>44930</v>
          </cell>
        </row>
        <row r="530">
          <cell r="A530">
            <v>44929</v>
          </cell>
        </row>
        <row r="531">
          <cell r="A531">
            <v>44925</v>
          </cell>
        </row>
        <row r="532">
          <cell r="A532">
            <v>44924</v>
          </cell>
        </row>
        <row r="533">
          <cell r="A533">
            <v>44923</v>
          </cell>
        </row>
        <row r="534">
          <cell r="A534">
            <v>44922</v>
          </cell>
        </row>
        <row r="535">
          <cell r="A535">
            <v>44921</v>
          </cell>
        </row>
        <row r="536">
          <cell r="A536">
            <v>44918</v>
          </cell>
        </row>
        <row r="537">
          <cell r="A537">
            <v>44917</v>
          </cell>
        </row>
        <row r="538">
          <cell r="A538">
            <v>44916</v>
          </cell>
        </row>
        <row r="539">
          <cell r="A539">
            <v>44915</v>
          </cell>
        </row>
        <row r="540">
          <cell r="A540">
            <v>44914</v>
          </cell>
        </row>
        <row r="541">
          <cell r="A541">
            <v>44911</v>
          </cell>
        </row>
        <row r="542">
          <cell r="A542">
            <v>44910</v>
          </cell>
        </row>
        <row r="543">
          <cell r="A543">
            <v>44909</v>
          </cell>
        </row>
        <row r="544">
          <cell r="A544">
            <v>44908</v>
          </cell>
        </row>
        <row r="545">
          <cell r="A545">
            <v>44907</v>
          </cell>
        </row>
        <row r="546">
          <cell r="A546">
            <v>44904</v>
          </cell>
        </row>
        <row r="547">
          <cell r="A547">
            <v>44903</v>
          </cell>
        </row>
        <row r="548">
          <cell r="A548">
            <v>44902</v>
          </cell>
        </row>
        <row r="549">
          <cell r="A549">
            <v>44901</v>
          </cell>
        </row>
        <row r="550">
          <cell r="A550">
            <v>44900</v>
          </cell>
        </row>
        <row r="551">
          <cell r="A551">
            <v>44897</v>
          </cell>
        </row>
        <row r="552">
          <cell r="A552">
            <v>44896</v>
          </cell>
        </row>
        <row r="553">
          <cell r="A553">
            <v>44895</v>
          </cell>
        </row>
        <row r="554">
          <cell r="A554">
            <v>44894</v>
          </cell>
        </row>
        <row r="555">
          <cell r="A555">
            <v>44893</v>
          </cell>
        </row>
        <row r="556">
          <cell r="A556">
            <v>44890</v>
          </cell>
        </row>
        <row r="557">
          <cell r="A557">
            <v>44889</v>
          </cell>
        </row>
        <row r="558">
          <cell r="A558">
            <v>44888</v>
          </cell>
        </row>
        <row r="559">
          <cell r="A559">
            <v>44887</v>
          </cell>
        </row>
        <row r="560">
          <cell r="A560">
            <v>44886</v>
          </cell>
        </row>
        <row r="561">
          <cell r="A561">
            <v>44883</v>
          </cell>
        </row>
        <row r="562">
          <cell r="A562">
            <v>44882</v>
          </cell>
        </row>
        <row r="563">
          <cell r="A563">
            <v>44881</v>
          </cell>
        </row>
        <row r="564">
          <cell r="A564">
            <v>44880</v>
          </cell>
        </row>
        <row r="565">
          <cell r="A565">
            <v>44879</v>
          </cell>
        </row>
        <row r="566">
          <cell r="A566">
            <v>44876</v>
          </cell>
        </row>
        <row r="567">
          <cell r="A567">
            <v>44875</v>
          </cell>
        </row>
        <row r="568">
          <cell r="A568">
            <v>44874</v>
          </cell>
        </row>
        <row r="569">
          <cell r="A569">
            <v>44873</v>
          </cell>
        </row>
        <row r="570">
          <cell r="A570">
            <v>44872</v>
          </cell>
        </row>
        <row r="571">
          <cell r="A571">
            <v>44869</v>
          </cell>
        </row>
        <row r="572">
          <cell r="A572">
            <v>44868</v>
          </cell>
        </row>
        <row r="573">
          <cell r="A573">
            <v>44867</v>
          </cell>
        </row>
        <row r="574">
          <cell r="A574">
            <v>44866</v>
          </cell>
        </row>
        <row r="575">
          <cell r="A575">
            <v>44865</v>
          </cell>
        </row>
        <row r="576">
          <cell r="A576">
            <v>44862</v>
          </cell>
        </row>
        <row r="577">
          <cell r="A577">
            <v>44861</v>
          </cell>
        </row>
        <row r="578">
          <cell r="A578">
            <v>44860</v>
          </cell>
        </row>
        <row r="579">
          <cell r="A579">
            <v>44859</v>
          </cell>
        </row>
        <row r="580">
          <cell r="A580">
            <v>44858</v>
          </cell>
        </row>
        <row r="581">
          <cell r="A581">
            <v>44855</v>
          </cell>
        </row>
        <row r="582">
          <cell r="A582">
            <v>44854</v>
          </cell>
        </row>
        <row r="583">
          <cell r="A583">
            <v>44853</v>
          </cell>
        </row>
        <row r="584">
          <cell r="A584">
            <v>44852</v>
          </cell>
        </row>
        <row r="585">
          <cell r="A585">
            <v>44851</v>
          </cell>
        </row>
        <row r="586">
          <cell r="A586">
            <v>44848</v>
          </cell>
        </row>
        <row r="587">
          <cell r="A587">
            <v>44847</v>
          </cell>
        </row>
        <row r="588">
          <cell r="A588">
            <v>44846</v>
          </cell>
        </row>
        <row r="589">
          <cell r="A589">
            <v>44845</v>
          </cell>
        </row>
        <row r="590">
          <cell r="A590">
            <v>44841</v>
          </cell>
        </row>
        <row r="591">
          <cell r="A591">
            <v>44840</v>
          </cell>
        </row>
        <row r="592">
          <cell r="A592">
            <v>44839</v>
          </cell>
        </row>
        <row r="593">
          <cell r="A593">
            <v>44838</v>
          </cell>
        </row>
        <row r="594">
          <cell r="A594">
            <v>44837</v>
          </cell>
        </row>
        <row r="595">
          <cell r="A595">
            <v>44834</v>
          </cell>
        </row>
        <row r="596">
          <cell r="A596">
            <v>44833</v>
          </cell>
        </row>
        <row r="597">
          <cell r="A597">
            <v>44832</v>
          </cell>
        </row>
        <row r="598">
          <cell r="A598">
            <v>44831</v>
          </cell>
        </row>
        <row r="599">
          <cell r="A599">
            <v>44830</v>
          </cell>
        </row>
        <row r="600">
          <cell r="A600">
            <v>44827</v>
          </cell>
        </row>
        <row r="601">
          <cell r="A601">
            <v>44826</v>
          </cell>
        </row>
        <row r="602">
          <cell r="A602">
            <v>44825</v>
          </cell>
        </row>
        <row r="603">
          <cell r="A603">
            <v>44824</v>
          </cell>
        </row>
        <row r="604">
          <cell r="A604">
            <v>44823</v>
          </cell>
        </row>
        <row r="605">
          <cell r="A605">
            <v>44820</v>
          </cell>
        </row>
        <row r="606">
          <cell r="A606">
            <v>44819</v>
          </cell>
        </row>
        <row r="607">
          <cell r="A607">
            <v>44818</v>
          </cell>
        </row>
        <row r="608">
          <cell r="A608">
            <v>44817</v>
          </cell>
        </row>
        <row r="609">
          <cell r="A609">
            <v>44816</v>
          </cell>
        </row>
        <row r="610">
          <cell r="A610">
            <v>44812</v>
          </cell>
        </row>
        <row r="611">
          <cell r="A611">
            <v>44811</v>
          </cell>
        </row>
        <row r="612">
          <cell r="A612">
            <v>44810</v>
          </cell>
        </row>
        <row r="613">
          <cell r="A613">
            <v>44809</v>
          </cell>
        </row>
        <row r="614">
          <cell r="A614">
            <v>44806</v>
          </cell>
        </row>
        <row r="615">
          <cell r="A615">
            <v>44805</v>
          </cell>
        </row>
        <row r="616">
          <cell r="A616">
            <v>44804</v>
          </cell>
        </row>
        <row r="617">
          <cell r="A617">
            <v>44803</v>
          </cell>
        </row>
        <row r="618">
          <cell r="A618">
            <v>44802</v>
          </cell>
        </row>
        <row r="619">
          <cell r="A619">
            <v>44799</v>
          </cell>
        </row>
        <row r="620">
          <cell r="A620">
            <v>44798</v>
          </cell>
        </row>
        <row r="621">
          <cell r="A621">
            <v>44797</v>
          </cell>
        </row>
        <row r="622">
          <cell r="A622">
            <v>44796</v>
          </cell>
        </row>
        <row r="623">
          <cell r="A623">
            <v>44795</v>
          </cell>
        </row>
        <row r="624">
          <cell r="A624">
            <v>44792</v>
          </cell>
        </row>
        <row r="625">
          <cell r="A625">
            <v>44791</v>
          </cell>
        </row>
        <row r="626">
          <cell r="A626">
            <v>44790</v>
          </cell>
        </row>
        <row r="627">
          <cell r="A627">
            <v>44789</v>
          </cell>
        </row>
        <row r="628">
          <cell r="A628">
            <v>44788</v>
          </cell>
        </row>
        <row r="629">
          <cell r="A629">
            <v>44785</v>
          </cell>
        </row>
        <row r="630">
          <cell r="A630">
            <v>44784</v>
          </cell>
        </row>
        <row r="631">
          <cell r="A631">
            <v>44783</v>
          </cell>
        </row>
        <row r="632">
          <cell r="A632">
            <v>44782</v>
          </cell>
        </row>
        <row r="633">
          <cell r="A633">
            <v>44781</v>
          </cell>
        </row>
        <row r="634">
          <cell r="A634">
            <v>44778</v>
          </cell>
        </row>
        <row r="635">
          <cell r="A635">
            <v>44777</v>
          </cell>
        </row>
        <row r="636">
          <cell r="A636">
            <v>44776</v>
          </cell>
        </row>
        <row r="637">
          <cell r="A637">
            <v>44775</v>
          </cell>
        </row>
        <row r="638">
          <cell r="A638">
            <v>44774</v>
          </cell>
        </row>
        <row r="639">
          <cell r="A639">
            <v>44771</v>
          </cell>
        </row>
        <row r="640">
          <cell r="A640">
            <v>44770</v>
          </cell>
        </row>
        <row r="641">
          <cell r="A641">
            <v>44769</v>
          </cell>
        </row>
        <row r="642">
          <cell r="A642">
            <v>44768</v>
          </cell>
        </row>
        <row r="643">
          <cell r="A643">
            <v>44767</v>
          </cell>
        </row>
        <row r="644">
          <cell r="A644">
            <v>44764</v>
          </cell>
        </row>
        <row r="645">
          <cell r="A645">
            <v>44763</v>
          </cell>
        </row>
        <row r="646">
          <cell r="A646">
            <v>44762</v>
          </cell>
        </row>
        <row r="647">
          <cell r="A647">
            <v>44761</v>
          </cell>
        </row>
        <row r="648">
          <cell r="A648">
            <v>44760</v>
          </cell>
        </row>
        <row r="649">
          <cell r="A649">
            <v>44757</v>
          </cell>
        </row>
        <row r="650">
          <cell r="A650">
            <v>44756</v>
          </cell>
        </row>
        <row r="651">
          <cell r="A651">
            <v>44755</v>
          </cell>
        </row>
        <row r="652">
          <cell r="A652">
            <v>44754</v>
          </cell>
        </row>
        <row r="653">
          <cell r="A653">
            <v>44753</v>
          </cell>
        </row>
        <row r="654">
          <cell r="A654">
            <v>44750</v>
          </cell>
        </row>
        <row r="655">
          <cell r="A655">
            <v>44749</v>
          </cell>
        </row>
        <row r="656">
          <cell r="A656">
            <v>44748</v>
          </cell>
        </row>
        <row r="657">
          <cell r="A657">
            <v>44747</v>
          </cell>
        </row>
        <row r="658">
          <cell r="A658">
            <v>44746</v>
          </cell>
        </row>
        <row r="659">
          <cell r="A659">
            <v>44743</v>
          </cell>
        </row>
        <row r="660">
          <cell r="A660">
            <v>44742</v>
          </cell>
        </row>
        <row r="661">
          <cell r="A661">
            <v>44741</v>
          </cell>
        </row>
        <row r="662">
          <cell r="A662">
            <v>44740</v>
          </cell>
        </row>
        <row r="663">
          <cell r="A663">
            <v>44739</v>
          </cell>
        </row>
        <row r="664">
          <cell r="A664">
            <v>44736</v>
          </cell>
        </row>
        <row r="665">
          <cell r="A665">
            <v>44735</v>
          </cell>
        </row>
        <row r="666">
          <cell r="A666">
            <v>44734</v>
          </cell>
        </row>
        <row r="667">
          <cell r="A667">
            <v>44733</v>
          </cell>
        </row>
        <row r="668">
          <cell r="A668">
            <v>44732</v>
          </cell>
        </row>
        <row r="669">
          <cell r="A669">
            <v>44729</v>
          </cell>
        </row>
        <row r="670">
          <cell r="A670">
            <v>44728</v>
          </cell>
        </row>
        <row r="671">
          <cell r="A671">
            <v>44727</v>
          </cell>
        </row>
        <row r="672">
          <cell r="A672">
            <v>44726</v>
          </cell>
        </row>
        <row r="673">
          <cell r="A673">
            <v>44725</v>
          </cell>
        </row>
        <row r="674">
          <cell r="A674">
            <v>44722</v>
          </cell>
        </row>
        <row r="675">
          <cell r="A675">
            <v>44721</v>
          </cell>
        </row>
        <row r="676">
          <cell r="A676">
            <v>44720</v>
          </cell>
        </row>
        <row r="677">
          <cell r="A677">
            <v>44719</v>
          </cell>
        </row>
        <row r="678">
          <cell r="A678">
            <v>44718</v>
          </cell>
        </row>
        <row r="679">
          <cell r="A679">
            <v>44714</v>
          </cell>
        </row>
        <row r="680">
          <cell r="A680">
            <v>44713</v>
          </cell>
        </row>
        <row r="681">
          <cell r="A681">
            <v>44712</v>
          </cell>
        </row>
        <row r="682">
          <cell r="A682">
            <v>44711</v>
          </cell>
        </row>
        <row r="683">
          <cell r="A683">
            <v>44708</v>
          </cell>
        </row>
        <row r="684">
          <cell r="A684">
            <v>44707</v>
          </cell>
        </row>
        <row r="685">
          <cell r="A685">
            <v>44706</v>
          </cell>
        </row>
        <row r="686">
          <cell r="A686">
            <v>44705</v>
          </cell>
        </row>
        <row r="687">
          <cell r="A687">
            <v>44704</v>
          </cell>
        </row>
        <row r="688">
          <cell r="A688">
            <v>44701</v>
          </cell>
        </row>
        <row r="689">
          <cell r="A689">
            <v>44700</v>
          </cell>
        </row>
        <row r="690">
          <cell r="A690">
            <v>44699</v>
          </cell>
        </row>
        <row r="691">
          <cell r="A691">
            <v>44698</v>
          </cell>
        </row>
        <row r="692">
          <cell r="A692">
            <v>44697</v>
          </cell>
        </row>
        <row r="693">
          <cell r="A693">
            <v>44694</v>
          </cell>
        </row>
        <row r="694">
          <cell r="A694">
            <v>44693</v>
          </cell>
        </row>
        <row r="695">
          <cell r="A695">
            <v>44692</v>
          </cell>
        </row>
        <row r="696">
          <cell r="A696">
            <v>44691</v>
          </cell>
        </row>
        <row r="697">
          <cell r="A697">
            <v>44690</v>
          </cell>
        </row>
        <row r="698">
          <cell r="A698">
            <v>44687</v>
          </cell>
        </row>
        <row r="699">
          <cell r="A699">
            <v>44686</v>
          </cell>
        </row>
        <row r="700">
          <cell r="A700">
            <v>44685</v>
          </cell>
        </row>
        <row r="701">
          <cell r="A701">
            <v>44684</v>
          </cell>
        </row>
        <row r="702">
          <cell r="A702">
            <v>44680</v>
          </cell>
        </row>
        <row r="703">
          <cell r="A703">
            <v>44679</v>
          </cell>
        </row>
        <row r="704">
          <cell r="A704">
            <v>44678</v>
          </cell>
        </row>
        <row r="705">
          <cell r="A705">
            <v>44677</v>
          </cell>
        </row>
        <row r="706">
          <cell r="A706">
            <v>44676</v>
          </cell>
        </row>
        <row r="707">
          <cell r="A707">
            <v>44673</v>
          </cell>
        </row>
        <row r="708">
          <cell r="A708">
            <v>44672</v>
          </cell>
        </row>
        <row r="709">
          <cell r="A709">
            <v>44671</v>
          </cell>
        </row>
        <row r="710">
          <cell r="A710">
            <v>44670</v>
          </cell>
        </row>
        <row r="711">
          <cell r="A711">
            <v>44669</v>
          </cell>
        </row>
        <row r="712">
          <cell r="A712">
            <v>44666</v>
          </cell>
        </row>
        <row r="713">
          <cell r="A713">
            <v>44665</v>
          </cell>
        </row>
        <row r="714">
          <cell r="A714">
            <v>44664</v>
          </cell>
        </row>
        <row r="715">
          <cell r="A715">
            <v>44663</v>
          </cell>
        </row>
        <row r="716">
          <cell r="A716">
            <v>44662</v>
          </cell>
        </row>
        <row r="717">
          <cell r="A717">
            <v>44659</v>
          </cell>
        </row>
        <row r="718">
          <cell r="A718">
            <v>44658</v>
          </cell>
        </row>
        <row r="719">
          <cell r="A719">
            <v>44657</v>
          </cell>
        </row>
        <row r="720">
          <cell r="A720">
            <v>44652</v>
          </cell>
        </row>
        <row r="721">
          <cell r="A721">
            <v>44651</v>
          </cell>
        </row>
        <row r="722">
          <cell r="A722">
            <v>44650</v>
          </cell>
        </row>
        <row r="723">
          <cell r="A723">
            <v>44649</v>
          </cell>
        </row>
        <row r="724">
          <cell r="A724">
            <v>44648</v>
          </cell>
        </row>
        <row r="725">
          <cell r="A725">
            <v>44645</v>
          </cell>
        </row>
        <row r="726">
          <cell r="A726">
            <v>44644</v>
          </cell>
        </row>
        <row r="727">
          <cell r="A727">
            <v>44643</v>
          </cell>
        </row>
        <row r="728">
          <cell r="A728">
            <v>44642</v>
          </cell>
        </row>
        <row r="729">
          <cell r="A729">
            <v>44641</v>
          </cell>
        </row>
        <row r="730">
          <cell r="A730">
            <v>44638</v>
          </cell>
        </row>
        <row r="731">
          <cell r="A731">
            <v>44637</v>
          </cell>
        </row>
        <row r="732">
          <cell r="A732">
            <v>44636</v>
          </cell>
        </row>
        <row r="733">
          <cell r="A733">
            <v>44635</v>
          </cell>
        </row>
        <row r="734">
          <cell r="A734">
            <v>44634</v>
          </cell>
        </row>
        <row r="735">
          <cell r="A735">
            <v>44631</v>
          </cell>
        </row>
        <row r="736">
          <cell r="A736">
            <v>44630</v>
          </cell>
        </row>
        <row r="737">
          <cell r="A737">
            <v>44629</v>
          </cell>
        </row>
        <row r="738">
          <cell r="A738">
            <v>44628</v>
          </cell>
        </row>
        <row r="739">
          <cell r="A739">
            <v>44627</v>
          </cell>
        </row>
        <row r="740">
          <cell r="A740">
            <v>44624</v>
          </cell>
        </row>
        <row r="741">
          <cell r="A741">
            <v>44623</v>
          </cell>
        </row>
        <row r="742">
          <cell r="A742">
            <v>44622</v>
          </cell>
        </row>
        <row r="743">
          <cell r="A743">
            <v>44621</v>
          </cell>
        </row>
        <row r="744">
          <cell r="A744">
            <v>44617</v>
          </cell>
        </row>
        <row r="745">
          <cell r="A745">
            <v>44616</v>
          </cell>
        </row>
        <row r="746">
          <cell r="A746">
            <v>44615</v>
          </cell>
        </row>
        <row r="747">
          <cell r="A747">
            <v>44614</v>
          </cell>
        </row>
        <row r="748">
          <cell r="A748">
            <v>44613</v>
          </cell>
        </row>
        <row r="749">
          <cell r="A749">
            <v>44610</v>
          </cell>
        </row>
        <row r="750">
          <cell r="A750">
            <v>44609</v>
          </cell>
        </row>
        <row r="751">
          <cell r="A751">
            <v>44608</v>
          </cell>
        </row>
        <row r="752">
          <cell r="A752">
            <v>44607</v>
          </cell>
        </row>
        <row r="753">
          <cell r="A753">
            <v>44606</v>
          </cell>
        </row>
        <row r="754">
          <cell r="A754">
            <v>44603</v>
          </cell>
        </row>
        <row r="755">
          <cell r="A755">
            <v>44602</v>
          </cell>
        </row>
        <row r="756">
          <cell r="A756">
            <v>44601</v>
          </cell>
        </row>
        <row r="757">
          <cell r="A757">
            <v>44600</v>
          </cell>
        </row>
        <row r="758">
          <cell r="A758">
            <v>44599</v>
          </cell>
        </row>
        <row r="759">
          <cell r="A759">
            <v>44587</v>
          </cell>
        </row>
        <row r="760">
          <cell r="A760">
            <v>44586</v>
          </cell>
        </row>
        <row r="761">
          <cell r="A761">
            <v>44585</v>
          </cell>
        </row>
        <row r="762">
          <cell r="A762">
            <v>44582</v>
          </cell>
        </row>
        <row r="763">
          <cell r="A763">
            <v>44581</v>
          </cell>
        </row>
        <row r="764">
          <cell r="A764">
            <v>44580</v>
          </cell>
        </row>
        <row r="765">
          <cell r="A765">
            <v>44579</v>
          </cell>
        </row>
        <row r="766">
          <cell r="A766">
            <v>44578</v>
          </cell>
        </row>
        <row r="767">
          <cell r="A767">
            <v>44575</v>
          </cell>
        </row>
        <row r="768">
          <cell r="A768">
            <v>44574</v>
          </cell>
        </row>
        <row r="769">
          <cell r="A769">
            <v>44573</v>
          </cell>
        </row>
        <row r="770">
          <cell r="A770">
            <v>44572</v>
          </cell>
        </row>
        <row r="771">
          <cell r="A771">
            <v>44571</v>
          </cell>
        </row>
        <row r="772">
          <cell r="A772">
            <v>44568</v>
          </cell>
        </row>
        <row r="773">
          <cell r="A773">
            <v>44567</v>
          </cell>
        </row>
        <row r="774">
          <cell r="A774">
            <v>44566</v>
          </cell>
        </row>
        <row r="775">
          <cell r="A775">
            <v>44565</v>
          </cell>
        </row>
        <row r="776">
          <cell r="A776">
            <v>44564</v>
          </cell>
        </row>
        <row r="777">
          <cell r="A777">
            <v>44560</v>
          </cell>
        </row>
        <row r="778">
          <cell r="A778">
            <v>44559</v>
          </cell>
        </row>
        <row r="779">
          <cell r="A779">
            <v>44558</v>
          </cell>
        </row>
        <row r="780">
          <cell r="A780">
            <v>44557</v>
          </cell>
        </row>
        <row r="781">
          <cell r="A781">
            <v>44554</v>
          </cell>
        </row>
        <row r="782">
          <cell r="A782">
            <v>44553</v>
          </cell>
        </row>
        <row r="783">
          <cell r="A783">
            <v>44552</v>
          </cell>
        </row>
        <row r="784">
          <cell r="A784">
            <v>44551</v>
          </cell>
        </row>
        <row r="785">
          <cell r="A785">
            <v>44550</v>
          </cell>
        </row>
        <row r="786">
          <cell r="A786">
            <v>44547</v>
          </cell>
        </row>
        <row r="787">
          <cell r="A787">
            <v>44546</v>
          </cell>
        </row>
        <row r="788">
          <cell r="A788">
            <v>44545</v>
          </cell>
        </row>
        <row r="789">
          <cell r="A789">
            <v>44544</v>
          </cell>
        </row>
        <row r="790">
          <cell r="A790">
            <v>44543</v>
          </cell>
        </row>
        <row r="791">
          <cell r="A791">
            <v>44540</v>
          </cell>
        </row>
        <row r="792">
          <cell r="A792">
            <v>44539</v>
          </cell>
        </row>
        <row r="793">
          <cell r="A793">
            <v>44538</v>
          </cell>
        </row>
        <row r="794">
          <cell r="A794">
            <v>44537</v>
          </cell>
        </row>
        <row r="795">
          <cell r="A795">
            <v>44536</v>
          </cell>
        </row>
        <row r="796">
          <cell r="A796">
            <v>44533</v>
          </cell>
        </row>
        <row r="797">
          <cell r="A797">
            <v>44532</v>
          </cell>
        </row>
        <row r="798">
          <cell r="A798">
            <v>44531</v>
          </cell>
        </row>
        <row r="799">
          <cell r="A799">
            <v>44530</v>
          </cell>
        </row>
        <row r="800">
          <cell r="A800">
            <v>44529</v>
          </cell>
        </row>
        <row r="801">
          <cell r="A801">
            <v>44526</v>
          </cell>
        </row>
        <row r="802">
          <cell r="A802">
            <v>44525</v>
          </cell>
        </row>
        <row r="803">
          <cell r="A803">
            <v>44524</v>
          </cell>
        </row>
        <row r="804">
          <cell r="A804">
            <v>44523</v>
          </cell>
        </row>
        <row r="805">
          <cell r="A805">
            <v>44522</v>
          </cell>
        </row>
        <row r="806">
          <cell r="A806">
            <v>44519</v>
          </cell>
        </row>
        <row r="807">
          <cell r="A807">
            <v>44518</v>
          </cell>
        </row>
        <row r="808">
          <cell r="A808">
            <v>44517</v>
          </cell>
        </row>
        <row r="809">
          <cell r="A809">
            <v>44516</v>
          </cell>
        </row>
        <row r="810">
          <cell r="A810">
            <v>44515</v>
          </cell>
        </row>
        <row r="811">
          <cell r="A811">
            <v>44512</v>
          </cell>
        </row>
        <row r="812">
          <cell r="A812">
            <v>44511</v>
          </cell>
        </row>
        <row r="813">
          <cell r="A813">
            <v>44510</v>
          </cell>
        </row>
        <row r="814">
          <cell r="A814">
            <v>44509</v>
          </cell>
        </row>
        <row r="815">
          <cell r="A815">
            <v>44508</v>
          </cell>
        </row>
        <row r="816">
          <cell r="A816">
            <v>44505</v>
          </cell>
        </row>
        <row r="817">
          <cell r="A817">
            <v>44504</v>
          </cell>
        </row>
        <row r="818">
          <cell r="A818">
            <v>44503</v>
          </cell>
        </row>
        <row r="819">
          <cell r="A819">
            <v>44502</v>
          </cell>
        </row>
        <row r="820">
          <cell r="A820">
            <v>44501</v>
          </cell>
        </row>
        <row r="821">
          <cell r="A821">
            <v>44498</v>
          </cell>
        </row>
        <row r="822">
          <cell r="A822">
            <v>44497</v>
          </cell>
        </row>
        <row r="823">
          <cell r="A823">
            <v>44496</v>
          </cell>
        </row>
        <row r="824">
          <cell r="A824">
            <v>44495</v>
          </cell>
        </row>
        <row r="825">
          <cell r="A825">
            <v>44494</v>
          </cell>
        </row>
        <row r="826">
          <cell r="A826">
            <v>44491</v>
          </cell>
        </row>
        <row r="827">
          <cell r="A827">
            <v>44490</v>
          </cell>
        </row>
        <row r="828">
          <cell r="A828">
            <v>44489</v>
          </cell>
        </row>
        <row r="829">
          <cell r="A829">
            <v>44488</v>
          </cell>
        </row>
        <row r="830">
          <cell r="A830">
            <v>44487</v>
          </cell>
        </row>
        <row r="831">
          <cell r="A831">
            <v>44484</v>
          </cell>
        </row>
        <row r="832">
          <cell r="A832">
            <v>44483</v>
          </cell>
        </row>
        <row r="833">
          <cell r="A833">
            <v>44482</v>
          </cell>
        </row>
        <row r="834">
          <cell r="A834">
            <v>44481</v>
          </cell>
        </row>
        <row r="835">
          <cell r="A835">
            <v>44477</v>
          </cell>
        </row>
        <row r="836">
          <cell r="A836">
            <v>44476</v>
          </cell>
        </row>
        <row r="837">
          <cell r="A837">
            <v>44475</v>
          </cell>
        </row>
        <row r="838">
          <cell r="A838">
            <v>44474</v>
          </cell>
        </row>
        <row r="839">
          <cell r="A839">
            <v>44473</v>
          </cell>
        </row>
        <row r="840">
          <cell r="A840">
            <v>44470</v>
          </cell>
        </row>
        <row r="841">
          <cell r="A841">
            <v>44469</v>
          </cell>
        </row>
        <row r="842">
          <cell r="A842">
            <v>44468</v>
          </cell>
        </row>
        <row r="843">
          <cell r="A843">
            <v>44467</v>
          </cell>
        </row>
        <row r="844">
          <cell r="A844">
            <v>44466</v>
          </cell>
        </row>
        <row r="845">
          <cell r="A845">
            <v>44463</v>
          </cell>
        </row>
        <row r="846">
          <cell r="A846">
            <v>44462</v>
          </cell>
        </row>
        <row r="847">
          <cell r="A847">
            <v>44461</v>
          </cell>
        </row>
        <row r="848">
          <cell r="A848">
            <v>44456</v>
          </cell>
        </row>
        <row r="849">
          <cell r="A849">
            <v>44455</v>
          </cell>
        </row>
        <row r="850">
          <cell r="A850">
            <v>44454</v>
          </cell>
        </row>
        <row r="851">
          <cell r="A851">
            <v>44453</v>
          </cell>
        </row>
        <row r="852">
          <cell r="A852">
            <v>44452</v>
          </cell>
        </row>
        <row r="853">
          <cell r="A853">
            <v>44449</v>
          </cell>
        </row>
        <row r="854">
          <cell r="A854">
            <v>44448</v>
          </cell>
        </row>
        <row r="855">
          <cell r="A855">
            <v>44447</v>
          </cell>
        </row>
        <row r="856">
          <cell r="A856">
            <v>44446</v>
          </cell>
        </row>
        <row r="857">
          <cell r="A857">
            <v>44445</v>
          </cell>
        </row>
        <row r="858">
          <cell r="A858">
            <v>44442</v>
          </cell>
        </row>
        <row r="859">
          <cell r="A859">
            <v>44441</v>
          </cell>
        </row>
        <row r="860">
          <cell r="A860">
            <v>44440</v>
          </cell>
        </row>
        <row r="861">
          <cell r="A861">
            <v>44439</v>
          </cell>
        </row>
        <row r="862">
          <cell r="A862">
            <v>44438</v>
          </cell>
        </row>
        <row r="863">
          <cell r="A863">
            <v>44435</v>
          </cell>
        </row>
        <row r="864">
          <cell r="A864">
            <v>44434</v>
          </cell>
        </row>
        <row r="865">
          <cell r="A865">
            <v>44433</v>
          </cell>
        </row>
        <row r="866">
          <cell r="A866">
            <v>44432</v>
          </cell>
        </row>
        <row r="867">
          <cell r="A867">
            <v>44431</v>
          </cell>
        </row>
        <row r="868">
          <cell r="A868">
            <v>44428</v>
          </cell>
        </row>
        <row r="869">
          <cell r="A869">
            <v>44427</v>
          </cell>
        </row>
        <row r="870">
          <cell r="A870">
            <v>44426</v>
          </cell>
        </row>
        <row r="871">
          <cell r="A871">
            <v>44425</v>
          </cell>
        </row>
        <row r="872">
          <cell r="A872">
            <v>44424</v>
          </cell>
        </row>
        <row r="873">
          <cell r="A873">
            <v>44421</v>
          </cell>
        </row>
        <row r="874">
          <cell r="A874">
            <v>44420</v>
          </cell>
        </row>
        <row r="875">
          <cell r="A875">
            <v>44419</v>
          </cell>
        </row>
        <row r="876">
          <cell r="A876">
            <v>44418</v>
          </cell>
        </row>
        <row r="877">
          <cell r="A877">
            <v>44417</v>
          </cell>
        </row>
        <row r="878">
          <cell r="A878">
            <v>44414</v>
          </cell>
        </row>
        <row r="879">
          <cell r="A879">
            <v>44413</v>
          </cell>
        </row>
        <row r="880">
          <cell r="A880">
            <v>44412</v>
          </cell>
        </row>
        <row r="881">
          <cell r="A881">
            <v>44411</v>
          </cell>
        </row>
        <row r="882">
          <cell r="A882">
            <v>44410</v>
          </cell>
        </row>
        <row r="883">
          <cell r="A883">
            <v>44407</v>
          </cell>
        </row>
        <row r="884">
          <cell r="A884">
            <v>44406</v>
          </cell>
        </row>
        <row r="885">
          <cell r="A885">
            <v>44405</v>
          </cell>
        </row>
        <row r="886">
          <cell r="A886">
            <v>44404</v>
          </cell>
        </row>
        <row r="887">
          <cell r="A887">
            <v>44403</v>
          </cell>
        </row>
        <row r="888">
          <cell r="A888">
            <v>44400</v>
          </cell>
        </row>
        <row r="889">
          <cell r="A889">
            <v>44399</v>
          </cell>
        </row>
        <row r="890">
          <cell r="A890">
            <v>44398</v>
          </cell>
        </row>
        <row r="891">
          <cell r="A891">
            <v>44397</v>
          </cell>
        </row>
        <row r="892">
          <cell r="A892">
            <v>44396</v>
          </cell>
        </row>
        <row r="893">
          <cell r="A893">
            <v>44393</v>
          </cell>
        </row>
        <row r="894">
          <cell r="A894">
            <v>44392</v>
          </cell>
        </row>
        <row r="895">
          <cell r="A895">
            <v>44391</v>
          </cell>
        </row>
        <row r="896">
          <cell r="A896">
            <v>44390</v>
          </cell>
        </row>
        <row r="897">
          <cell r="A897">
            <v>44389</v>
          </cell>
        </row>
        <row r="898">
          <cell r="A898">
            <v>44386</v>
          </cell>
        </row>
        <row r="899">
          <cell r="A899">
            <v>44385</v>
          </cell>
        </row>
        <row r="900">
          <cell r="A900">
            <v>44384</v>
          </cell>
        </row>
        <row r="901">
          <cell r="A901">
            <v>44383</v>
          </cell>
        </row>
        <row r="902">
          <cell r="A902">
            <v>44382</v>
          </cell>
        </row>
        <row r="903">
          <cell r="A903">
            <v>44379</v>
          </cell>
        </row>
        <row r="904">
          <cell r="A904">
            <v>44378</v>
          </cell>
        </row>
        <row r="905">
          <cell r="A905">
            <v>44377</v>
          </cell>
        </row>
        <row r="906">
          <cell r="A906">
            <v>44376</v>
          </cell>
        </row>
        <row r="907">
          <cell r="A907">
            <v>44375</v>
          </cell>
        </row>
        <row r="908">
          <cell r="A908">
            <v>44372</v>
          </cell>
        </row>
        <row r="909">
          <cell r="A909">
            <v>44371</v>
          </cell>
        </row>
        <row r="910">
          <cell r="A910">
            <v>44370</v>
          </cell>
        </row>
        <row r="911">
          <cell r="A911">
            <v>44369</v>
          </cell>
        </row>
        <row r="912">
          <cell r="A912">
            <v>44368</v>
          </cell>
        </row>
        <row r="913">
          <cell r="A913">
            <v>44365</v>
          </cell>
        </row>
        <row r="914">
          <cell r="A914">
            <v>44364</v>
          </cell>
        </row>
        <row r="915">
          <cell r="A915">
            <v>44363</v>
          </cell>
        </row>
        <row r="916">
          <cell r="A916">
            <v>44362</v>
          </cell>
        </row>
        <row r="917">
          <cell r="A917">
            <v>44358</v>
          </cell>
        </row>
        <row r="918">
          <cell r="A918">
            <v>44357</v>
          </cell>
        </row>
        <row r="919">
          <cell r="A919">
            <v>44356</v>
          </cell>
        </row>
        <row r="920">
          <cell r="A920">
            <v>44355</v>
          </cell>
        </row>
        <row r="921">
          <cell r="A921">
            <v>44354</v>
          </cell>
        </row>
        <row r="922">
          <cell r="A922">
            <v>44351</v>
          </cell>
        </row>
        <row r="923">
          <cell r="A923">
            <v>44350</v>
          </cell>
        </row>
        <row r="924">
          <cell r="A924">
            <v>44349</v>
          </cell>
        </row>
        <row r="925">
          <cell r="A925">
            <v>44348</v>
          </cell>
        </row>
        <row r="926">
          <cell r="A926">
            <v>44347</v>
          </cell>
        </row>
        <row r="927">
          <cell r="A927">
            <v>44344</v>
          </cell>
        </row>
        <row r="928">
          <cell r="A928">
            <v>44343</v>
          </cell>
        </row>
        <row r="929">
          <cell r="A929">
            <v>44342</v>
          </cell>
        </row>
        <row r="930">
          <cell r="A930">
            <v>44341</v>
          </cell>
        </row>
        <row r="931">
          <cell r="A931">
            <v>44340</v>
          </cell>
        </row>
        <row r="932">
          <cell r="A932">
            <v>44337</v>
          </cell>
        </row>
        <row r="933">
          <cell r="A933">
            <v>44336</v>
          </cell>
        </row>
        <row r="934">
          <cell r="A934">
            <v>44335</v>
          </cell>
        </row>
        <row r="935">
          <cell r="A935">
            <v>44334</v>
          </cell>
        </row>
        <row r="936">
          <cell r="A936">
            <v>44333</v>
          </cell>
        </row>
        <row r="937">
          <cell r="A937">
            <v>44330</v>
          </cell>
        </row>
        <row r="938">
          <cell r="A938">
            <v>44329</v>
          </cell>
        </row>
        <row r="939">
          <cell r="A939">
            <v>44328</v>
          </cell>
        </row>
        <row r="940">
          <cell r="A940">
            <v>44327</v>
          </cell>
        </row>
        <row r="941">
          <cell r="A941">
            <v>44326</v>
          </cell>
        </row>
        <row r="942">
          <cell r="A942">
            <v>44323</v>
          </cell>
        </row>
        <row r="943">
          <cell r="A943">
            <v>44322</v>
          </cell>
        </row>
        <row r="944">
          <cell r="A944">
            <v>44321</v>
          </cell>
        </row>
        <row r="945">
          <cell r="A945">
            <v>44320</v>
          </cell>
        </row>
        <row r="946">
          <cell r="A946">
            <v>44319</v>
          </cell>
        </row>
        <row r="947">
          <cell r="A947">
            <v>44315</v>
          </cell>
        </row>
        <row r="948">
          <cell r="A948">
            <v>44314</v>
          </cell>
        </row>
        <row r="949">
          <cell r="A949">
            <v>44313</v>
          </cell>
        </row>
        <row r="950">
          <cell r="A950">
            <v>44312</v>
          </cell>
        </row>
        <row r="951">
          <cell r="A951">
            <v>44309</v>
          </cell>
        </row>
        <row r="952">
          <cell r="A952">
            <v>44308</v>
          </cell>
        </row>
        <row r="953">
          <cell r="A953">
            <v>44307</v>
          </cell>
        </row>
        <row r="954">
          <cell r="A954">
            <v>44306</v>
          </cell>
        </row>
        <row r="955">
          <cell r="A955">
            <v>44305</v>
          </cell>
        </row>
        <row r="956">
          <cell r="A956">
            <v>44302</v>
          </cell>
        </row>
        <row r="957">
          <cell r="A957">
            <v>44301</v>
          </cell>
        </row>
        <row r="958">
          <cell r="A958">
            <v>44300</v>
          </cell>
        </row>
        <row r="959">
          <cell r="A959">
            <v>44299</v>
          </cell>
        </row>
        <row r="960">
          <cell r="A960">
            <v>44298</v>
          </cell>
        </row>
        <row r="961">
          <cell r="A961">
            <v>44295</v>
          </cell>
        </row>
        <row r="962">
          <cell r="A962">
            <v>44294</v>
          </cell>
        </row>
        <row r="963">
          <cell r="A963">
            <v>44293</v>
          </cell>
        </row>
        <row r="964">
          <cell r="A964">
            <v>44292</v>
          </cell>
        </row>
        <row r="965">
          <cell r="A965">
            <v>44287</v>
          </cell>
        </row>
        <row r="966">
          <cell r="A966">
            <v>44286</v>
          </cell>
        </row>
        <row r="967">
          <cell r="A967">
            <v>44285</v>
          </cell>
        </row>
        <row r="968">
          <cell r="A968">
            <v>44284</v>
          </cell>
        </row>
        <row r="969">
          <cell r="A969">
            <v>44281</v>
          </cell>
        </row>
        <row r="970">
          <cell r="A970">
            <v>44280</v>
          </cell>
        </row>
        <row r="971">
          <cell r="A971">
            <v>44279</v>
          </cell>
        </row>
        <row r="972">
          <cell r="A972">
            <v>44278</v>
          </cell>
        </row>
        <row r="973">
          <cell r="A973">
            <v>44277</v>
          </cell>
        </row>
        <row r="974">
          <cell r="A974">
            <v>44274</v>
          </cell>
        </row>
        <row r="975">
          <cell r="A975">
            <v>44273</v>
          </cell>
        </row>
        <row r="976">
          <cell r="A976">
            <v>44272</v>
          </cell>
        </row>
        <row r="977">
          <cell r="A977">
            <v>44271</v>
          </cell>
        </row>
        <row r="978">
          <cell r="A978">
            <v>44270</v>
          </cell>
        </row>
        <row r="979">
          <cell r="A979">
            <v>44267</v>
          </cell>
        </row>
        <row r="980">
          <cell r="A980">
            <v>44266</v>
          </cell>
        </row>
        <row r="981">
          <cell r="A981">
            <v>44265</v>
          </cell>
        </row>
        <row r="982">
          <cell r="A982">
            <v>44264</v>
          </cell>
        </row>
        <row r="983">
          <cell r="A983">
            <v>44263</v>
          </cell>
        </row>
        <row r="984">
          <cell r="A984">
            <v>44260</v>
          </cell>
        </row>
        <row r="985">
          <cell r="A985">
            <v>44259</v>
          </cell>
        </row>
        <row r="986">
          <cell r="A986">
            <v>44258</v>
          </cell>
        </row>
        <row r="987">
          <cell r="A987">
            <v>44257</v>
          </cell>
        </row>
        <row r="988">
          <cell r="A988">
            <v>44253</v>
          </cell>
        </row>
        <row r="989">
          <cell r="A989">
            <v>44252</v>
          </cell>
        </row>
        <row r="990">
          <cell r="A990">
            <v>44251</v>
          </cell>
        </row>
        <row r="991">
          <cell r="A991">
            <v>44250</v>
          </cell>
        </row>
        <row r="992">
          <cell r="A992">
            <v>44249</v>
          </cell>
        </row>
        <row r="993">
          <cell r="A993">
            <v>44246</v>
          </cell>
        </row>
        <row r="994">
          <cell r="A994">
            <v>44245</v>
          </cell>
        </row>
        <row r="995">
          <cell r="A995">
            <v>44244</v>
          </cell>
        </row>
        <row r="996">
          <cell r="A996">
            <v>44232</v>
          </cell>
        </row>
        <row r="997">
          <cell r="A997">
            <v>44231</v>
          </cell>
        </row>
        <row r="998">
          <cell r="A998">
            <v>44230</v>
          </cell>
        </row>
        <row r="999">
          <cell r="A999">
            <v>44229</v>
          </cell>
        </row>
        <row r="1000">
          <cell r="A1000">
            <v>44228</v>
          </cell>
        </row>
        <row r="1001">
          <cell r="A1001">
            <v>44225</v>
          </cell>
        </row>
        <row r="1002">
          <cell r="A1002">
            <v>44224</v>
          </cell>
        </row>
        <row r="1003">
          <cell r="A1003">
            <v>44223</v>
          </cell>
        </row>
        <row r="1004">
          <cell r="A1004">
            <v>44222</v>
          </cell>
        </row>
        <row r="1005">
          <cell r="A1005">
            <v>44221</v>
          </cell>
        </row>
        <row r="1006">
          <cell r="A1006">
            <v>44218</v>
          </cell>
        </row>
        <row r="1007">
          <cell r="A1007">
            <v>44217</v>
          </cell>
        </row>
        <row r="1008">
          <cell r="A1008">
            <v>44216</v>
          </cell>
        </row>
        <row r="1009">
          <cell r="A1009">
            <v>44215</v>
          </cell>
        </row>
        <row r="1010">
          <cell r="A1010">
            <v>44214</v>
          </cell>
        </row>
        <row r="1011">
          <cell r="A1011">
            <v>44211</v>
          </cell>
        </row>
        <row r="1012">
          <cell r="A1012">
            <v>44210</v>
          </cell>
        </row>
        <row r="1013">
          <cell r="A1013">
            <v>44209</v>
          </cell>
        </row>
        <row r="1014">
          <cell r="A1014">
            <v>44208</v>
          </cell>
        </row>
        <row r="1015">
          <cell r="A1015">
            <v>44207</v>
          </cell>
        </row>
        <row r="1016">
          <cell r="A1016">
            <v>44204</v>
          </cell>
        </row>
        <row r="1017">
          <cell r="A1017">
            <v>44203</v>
          </cell>
        </row>
        <row r="1018">
          <cell r="A1018">
            <v>44202</v>
          </cell>
        </row>
        <row r="1019">
          <cell r="A1019">
            <v>44201</v>
          </cell>
        </row>
        <row r="1020">
          <cell r="A1020">
            <v>44200</v>
          </cell>
        </row>
        <row r="1021">
          <cell r="A1021">
            <v>44196</v>
          </cell>
        </row>
        <row r="1022">
          <cell r="A1022">
            <v>44195</v>
          </cell>
        </row>
        <row r="1023">
          <cell r="A1023">
            <v>44194</v>
          </cell>
        </row>
        <row r="1024">
          <cell r="A1024">
            <v>44193</v>
          </cell>
        </row>
        <row r="1025">
          <cell r="A1025">
            <v>44190</v>
          </cell>
        </row>
        <row r="1026">
          <cell r="A1026">
            <v>44189</v>
          </cell>
        </row>
        <row r="1027">
          <cell r="A1027">
            <v>44188</v>
          </cell>
        </row>
        <row r="1028">
          <cell r="A1028">
            <v>44187</v>
          </cell>
        </row>
        <row r="1029">
          <cell r="A1029">
            <v>44186</v>
          </cell>
        </row>
        <row r="1030">
          <cell r="A1030">
            <v>44183</v>
          </cell>
        </row>
        <row r="1031">
          <cell r="A1031">
            <v>44182</v>
          </cell>
        </row>
        <row r="1032">
          <cell r="A1032">
            <v>44181</v>
          </cell>
        </row>
        <row r="1033">
          <cell r="A1033">
            <v>44180</v>
          </cell>
        </row>
        <row r="1034">
          <cell r="A1034">
            <v>44179</v>
          </cell>
        </row>
        <row r="1035">
          <cell r="A1035">
            <v>44176</v>
          </cell>
        </row>
        <row r="1036">
          <cell r="A1036">
            <v>44175</v>
          </cell>
        </row>
        <row r="1037">
          <cell r="A1037">
            <v>44174</v>
          </cell>
        </row>
        <row r="1038">
          <cell r="A1038">
            <v>44173</v>
          </cell>
        </row>
        <row r="1039">
          <cell r="A1039">
            <v>44172</v>
          </cell>
        </row>
        <row r="1040">
          <cell r="A1040">
            <v>44169</v>
          </cell>
        </row>
        <row r="1041">
          <cell r="A1041">
            <v>44168</v>
          </cell>
        </row>
        <row r="1042">
          <cell r="A1042">
            <v>44167</v>
          </cell>
        </row>
        <row r="1043">
          <cell r="A1043">
            <v>44166</v>
          </cell>
        </row>
        <row r="1044">
          <cell r="A1044">
            <v>44165</v>
          </cell>
        </row>
        <row r="1045">
          <cell r="A1045">
            <v>44162</v>
          </cell>
        </row>
        <row r="1046">
          <cell r="A1046">
            <v>44161</v>
          </cell>
        </row>
        <row r="1047">
          <cell r="A1047">
            <v>44160</v>
          </cell>
        </row>
        <row r="1048">
          <cell r="A1048">
            <v>44159</v>
          </cell>
        </row>
        <row r="1049">
          <cell r="A1049">
            <v>44158</v>
          </cell>
        </row>
        <row r="1050">
          <cell r="A1050">
            <v>44155</v>
          </cell>
        </row>
        <row r="1051">
          <cell r="A1051">
            <v>44154</v>
          </cell>
        </row>
        <row r="1052">
          <cell r="A1052">
            <v>44153</v>
          </cell>
        </row>
        <row r="1053">
          <cell r="A1053">
            <v>44152</v>
          </cell>
        </row>
        <row r="1054">
          <cell r="A1054">
            <v>44151</v>
          </cell>
        </row>
        <row r="1055">
          <cell r="A1055">
            <v>44148</v>
          </cell>
        </row>
        <row r="1056">
          <cell r="A1056">
            <v>44147</v>
          </cell>
        </row>
        <row r="1057">
          <cell r="A1057">
            <v>44146</v>
          </cell>
        </row>
        <row r="1058">
          <cell r="A1058">
            <v>44145</v>
          </cell>
        </row>
        <row r="1059">
          <cell r="A1059">
            <v>44144</v>
          </cell>
        </row>
        <row r="1060">
          <cell r="A1060">
            <v>44141</v>
          </cell>
        </row>
        <row r="1061">
          <cell r="A1061">
            <v>44140</v>
          </cell>
        </row>
        <row r="1062">
          <cell r="A1062">
            <v>44139</v>
          </cell>
        </row>
        <row r="1063">
          <cell r="A1063">
            <v>44138</v>
          </cell>
        </row>
        <row r="1064">
          <cell r="A1064">
            <v>44137</v>
          </cell>
        </row>
        <row r="1065">
          <cell r="A1065">
            <v>44134</v>
          </cell>
        </row>
        <row r="1066">
          <cell r="A1066">
            <v>44133</v>
          </cell>
        </row>
        <row r="1067">
          <cell r="A1067">
            <v>44132</v>
          </cell>
        </row>
        <row r="1068">
          <cell r="A1068">
            <v>44131</v>
          </cell>
        </row>
        <row r="1069">
          <cell r="A1069">
            <v>44130</v>
          </cell>
        </row>
        <row r="1070">
          <cell r="A1070">
            <v>44127</v>
          </cell>
        </row>
        <row r="1071">
          <cell r="A1071">
            <v>44126</v>
          </cell>
        </row>
        <row r="1072">
          <cell r="A1072">
            <v>44125</v>
          </cell>
        </row>
        <row r="1073">
          <cell r="A1073">
            <v>44124</v>
          </cell>
        </row>
        <row r="1074">
          <cell r="A1074">
            <v>44123</v>
          </cell>
        </row>
        <row r="1075">
          <cell r="A1075">
            <v>44120</v>
          </cell>
        </row>
        <row r="1076">
          <cell r="A1076">
            <v>44119</v>
          </cell>
        </row>
        <row r="1077">
          <cell r="A1077">
            <v>44118</v>
          </cell>
        </row>
        <row r="1078">
          <cell r="A1078">
            <v>44117</v>
          </cell>
        </row>
        <row r="1079">
          <cell r="A1079">
            <v>44116</v>
          </cell>
        </row>
        <row r="1080">
          <cell r="A1080">
            <v>44112</v>
          </cell>
        </row>
        <row r="1081">
          <cell r="A1081">
            <v>44111</v>
          </cell>
        </row>
        <row r="1082">
          <cell r="A1082">
            <v>44110</v>
          </cell>
        </row>
        <row r="1083">
          <cell r="A1083">
            <v>44109</v>
          </cell>
        </row>
        <row r="1084">
          <cell r="A1084">
            <v>44104</v>
          </cell>
        </row>
        <row r="1085">
          <cell r="A1085">
            <v>44103</v>
          </cell>
        </row>
        <row r="1086">
          <cell r="A1086">
            <v>44102</v>
          </cell>
        </row>
        <row r="1087">
          <cell r="A1087">
            <v>44099</v>
          </cell>
        </row>
        <row r="1088">
          <cell r="A1088">
            <v>44098</v>
          </cell>
        </row>
        <row r="1089">
          <cell r="A1089">
            <v>44097</v>
          </cell>
        </row>
        <row r="1090">
          <cell r="A1090">
            <v>44096</v>
          </cell>
        </row>
        <row r="1091">
          <cell r="A1091">
            <v>44095</v>
          </cell>
        </row>
        <row r="1092">
          <cell r="A1092">
            <v>44092</v>
          </cell>
        </row>
        <row r="1093">
          <cell r="A1093">
            <v>44091</v>
          </cell>
        </row>
        <row r="1094">
          <cell r="A1094">
            <v>44090</v>
          </cell>
        </row>
        <row r="1095">
          <cell r="A1095">
            <v>44089</v>
          </cell>
        </row>
        <row r="1096">
          <cell r="A1096">
            <v>44088</v>
          </cell>
        </row>
        <row r="1097">
          <cell r="A1097">
            <v>44085</v>
          </cell>
        </row>
        <row r="1098">
          <cell r="A1098">
            <v>44084</v>
          </cell>
        </row>
        <row r="1099">
          <cell r="A1099">
            <v>44083</v>
          </cell>
        </row>
        <row r="1100">
          <cell r="A1100">
            <v>44082</v>
          </cell>
        </row>
        <row r="1101">
          <cell r="A1101">
            <v>44081</v>
          </cell>
        </row>
        <row r="1102">
          <cell r="A1102">
            <v>44078</v>
          </cell>
        </row>
        <row r="1103">
          <cell r="A1103">
            <v>44077</v>
          </cell>
        </row>
        <row r="1104">
          <cell r="A1104">
            <v>44076</v>
          </cell>
        </row>
        <row r="1105">
          <cell r="A1105">
            <v>44075</v>
          </cell>
        </row>
        <row r="1106">
          <cell r="A1106">
            <v>44074</v>
          </cell>
        </row>
        <row r="1107">
          <cell r="A1107">
            <v>44071</v>
          </cell>
        </row>
        <row r="1108">
          <cell r="A1108">
            <v>44070</v>
          </cell>
        </row>
        <row r="1109">
          <cell r="A1109">
            <v>44069</v>
          </cell>
        </row>
        <row r="1110">
          <cell r="A1110">
            <v>44068</v>
          </cell>
        </row>
        <row r="1111">
          <cell r="A1111">
            <v>44067</v>
          </cell>
        </row>
        <row r="1112">
          <cell r="A1112">
            <v>44064</v>
          </cell>
        </row>
        <row r="1113">
          <cell r="A1113">
            <v>44063</v>
          </cell>
        </row>
        <row r="1114">
          <cell r="A1114">
            <v>44062</v>
          </cell>
        </row>
        <row r="1115">
          <cell r="A1115">
            <v>44061</v>
          </cell>
        </row>
        <row r="1116">
          <cell r="A1116">
            <v>44060</v>
          </cell>
        </row>
        <row r="1117">
          <cell r="A1117">
            <v>44057</v>
          </cell>
        </row>
        <row r="1118">
          <cell r="A1118">
            <v>44056</v>
          </cell>
        </row>
        <row r="1119">
          <cell r="A1119">
            <v>44055</v>
          </cell>
        </row>
        <row r="1120">
          <cell r="A1120">
            <v>44054</v>
          </cell>
        </row>
        <row r="1121">
          <cell r="A1121">
            <v>44053</v>
          </cell>
        </row>
        <row r="1122">
          <cell r="A1122">
            <v>44050</v>
          </cell>
        </row>
        <row r="1123">
          <cell r="A1123">
            <v>44049</v>
          </cell>
        </row>
        <row r="1124">
          <cell r="A1124">
            <v>44048</v>
          </cell>
        </row>
        <row r="1125">
          <cell r="A1125">
            <v>44047</v>
          </cell>
        </row>
        <row r="1126">
          <cell r="A1126">
            <v>44046</v>
          </cell>
        </row>
        <row r="1127">
          <cell r="A1127">
            <v>44043</v>
          </cell>
        </row>
        <row r="1128">
          <cell r="A1128">
            <v>44042</v>
          </cell>
        </row>
        <row r="1129">
          <cell r="A1129">
            <v>44041</v>
          </cell>
        </row>
        <row r="1130">
          <cell r="A1130">
            <v>44040</v>
          </cell>
        </row>
        <row r="1131">
          <cell r="A1131">
            <v>44039</v>
          </cell>
        </row>
        <row r="1132">
          <cell r="A1132">
            <v>44036</v>
          </cell>
        </row>
        <row r="1133">
          <cell r="A1133">
            <v>44035</v>
          </cell>
        </row>
        <row r="1134">
          <cell r="A1134">
            <v>44034</v>
          </cell>
        </row>
        <row r="1135">
          <cell r="A1135">
            <v>44033</v>
          </cell>
        </row>
        <row r="1136">
          <cell r="A1136">
            <v>44032</v>
          </cell>
        </row>
        <row r="1137">
          <cell r="A1137">
            <v>44029</v>
          </cell>
        </row>
        <row r="1138">
          <cell r="A1138">
            <v>44028</v>
          </cell>
        </row>
        <row r="1139">
          <cell r="A1139">
            <v>44027</v>
          </cell>
        </row>
        <row r="1140">
          <cell r="A1140">
            <v>44026</v>
          </cell>
        </row>
        <row r="1141">
          <cell r="A1141">
            <v>44025</v>
          </cell>
        </row>
        <row r="1142">
          <cell r="A1142">
            <v>44022</v>
          </cell>
        </row>
        <row r="1143">
          <cell r="A1143">
            <v>44021</v>
          </cell>
        </row>
        <row r="1144">
          <cell r="A1144">
            <v>44020</v>
          </cell>
        </row>
        <row r="1145">
          <cell r="A1145">
            <v>44019</v>
          </cell>
        </row>
        <row r="1146">
          <cell r="A1146">
            <v>44018</v>
          </cell>
        </row>
        <row r="1147">
          <cell r="A1147">
            <v>44015</v>
          </cell>
        </row>
        <row r="1148">
          <cell r="A1148">
            <v>44014</v>
          </cell>
        </row>
        <row r="1149">
          <cell r="A1149">
            <v>44013</v>
          </cell>
        </row>
        <row r="1150">
          <cell r="A1150">
            <v>44012</v>
          </cell>
        </row>
        <row r="1151">
          <cell r="A1151">
            <v>44011</v>
          </cell>
        </row>
        <row r="1152">
          <cell r="A1152">
            <v>44006</v>
          </cell>
        </row>
        <row r="1153">
          <cell r="A1153">
            <v>44005</v>
          </cell>
        </row>
        <row r="1154">
          <cell r="A1154">
            <v>44004</v>
          </cell>
        </row>
        <row r="1155">
          <cell r="A1155">
            <v>44001</v>
          </cell>
        </row>
        <row r="1156">
          <cell r="A1156">
            <v>44000</v>
          </cell>
        </row>
        <row r="1157">
          <cell r="A1157">
            <v>43999</v>
          </cell>
        </row>
        <row r="1158">
          <cell r="A1158">
            <v>43998</v>
          </cell>
        </row>
        <row r="1159">
          <cell r="A1159">
            <v>43997</v>
          </cell>
        </row>
        <row r="1160">
          <cell r="A1160">
            <v>43994</v>
          </cell>
        </row>
        <row r="1161">
          <cell r="A1161">
            <v>43993</v>
          </cell>
        </row>
        <row r="1162">
          <cell r="A1162">
            <v>43992</v>
          </cell>
        </row>
        <row r="1163">
          <cell r="A1163">
            <v>43991</v>
          </cell>
        </row>
        <row r="1164">
          <cell r="A1164">
            <v>43990</v>
          </cell>
        </row>
        <row r="1165">
          <cell r="A1165">
            <v>43987</v>
          </cell>
        </row>
        <row r="1166">
          <cell r="A1166">
            <v>43986</v>
          </cell>
        </row>
        <row r="1167">
          <cell r="A1167">
            <v>43985</v>
          </cell>
        </row>
        <row r="1168">
          <cell r="A1168">
            <v>43984</v>
          </cell>
        </row>
        <row r="1169">
          <cell r="A1169">
            <v>43983</v>
          </cell>
        </row>
        <row r="1170">
          <cell r="A1170">
            <v>43980</v>
          </cell>
        </row>
        <row r="1171">
          <cell r="A1171">
            <v>43979</v>
          </cell>
        </row>
        <row r="1172">
          <cell r="A1172">
            <v>43978</v>
          </cell>
        </row>
        <row r="1173">
          <cell r="A1173">
            <v>43977</v>
          </cell>
        </row>
        <row r="1174">
          <cell r="A1174">
            <v>43976</v>
          </cell>
        </row>
        <row r="1175">
          <cell r="A1175">
            <v>43973</v>
          </cell>
        </row>
        <row r="1176">
          <cell r="A1176">
            <v>43972</v>
          </cell>
        </row>
        <row r="1177">
          <cell r="A1177">
            <v>43971</v>
          </cell>
        </row>
        <row r="1178">
          <cell r="A1178">
            <v>43970</v>
          </cell>
        </row>
        <row r="1179">
          <cell r="A1179">
            <v>43969</v>
          </cell>
        </row>
        <row r="1180">
          <cell r="A1180">
            <v>43966</v>
          </cell>
        </row>
        <row r="1181">
          <cell r="A1181">
            <v>43965</v>
          </cell>
        </row>
        <row r="1182">
          <cell r="A1182">
            <v>43964</v>
          </cell>
        </row>
        <row r="1183">
          <cell r="A1183">
            <v>43963</v>
          </cell>
        </row>
        <row r="1184">
          <cell r="A1184">
            <v>43962</v>
          </cell>
        </row>
        <row r="1185">
          <cell r="A1185">
            <v>43959</v>
          </cell>
        </row>
        <row r="1186">
          <cell r="A1186">
            <v>43958</v>
          </cell>
        </row>
        <row r="1187">
          <cell r="A1187">
            <v>43957</v>
          </cell>
        </row>
        <row r="1188">
          <cell r="A1188">
            <v>43956</v>
          </cell>
        </row>
        <row r="1189">
          <cell r="A1189">
            <v>43955</v>
          </cell>
        </row>
        <row r="1190">
          <cell r="A1190">
            <v>43951</v>
          </cell>
        </row>
        <row r="1191">
          <cell r="A1191">
            <v>43950</v>
          </cell>
        </row>
        <row r="1192">
          <cell r="A1192">
            <v>43949</v>
          </cell>
        </row>
        <row r="1193">
          <cell r="A1193">
            <v>43948</v>
          </cell>
        </row>
        <row r="1194">
          <cell r="A1194">
            <v>43945</v>
          </cell>
        </row>
        <row r="1195">
          <cell r="A1195">
            <v>43944</v>
          </cell>
        </row>
        <row r="1196">
          <cell r="A1196">
            <v>43943</v>
          </cell>
        </row>
        <row r="1197">
          <cell r="A1197">
            <v>43942</v>
          </cell>
        </row>
        <row r="1198">
          <cell r="A1198">
            <v>43941</v>
          </cell>
        </row>
        <row r="1199">
          <cell r="A1199">
            <v>43938</v>
          </cell>
        </row>
        <row r="1200">
          <cell r="A1200">
            <v>43937</v>
          </cell>
        </row>
        <row r="1201">
          <cell r="A1201">
            <v>43936</v>
          </cell>
        </row>
        <row r="1202">
          <cell r="A1202">
            <v>43935</v>
          </cell>
        </row>
        <row r="1203">
          <cell r="A1203">
            <v>43934</v>
          </cell>
        </row>
        <row r="1204">
          <cell r="A1204">
            <v>43931</v>
          </cell>
        </row>
        <row r="1205">
          <cell r="A1205">
            <v>43930</v>
          </cell>
        </row>
        <row r="1206">
          <cell r="A1206">
            <v>43929</v>
          </cell>
        </row>
        <row r="1207">
          <cell r="A1207">
            <v>43928</v>
          </cell>
        </row>
        <row r="1208">
          <cell r="A1208">
            <v>43927</v>
          </cell>
        </row>
        <row r="1209">
          <cell r="A1209">
            <v>43922</v>
          </cell>
        </row>
        <row r="1210">
          <cell r="A1210">
            <v>43921</v>
          </cell>
        </row>
        <row r="1211">
          <cell r="A1211">
            <v>43920</v>
          </cell>
        </row>
        <row r="1212">
          <cell r="A1212">
            <v>43917</v>
          </cell>
        </row>
        <row r="1213">
          <cell r="A1213">
            <v>43916</v>
          </cell>
        </row>
        <row r="1214">
          <cell r="A1214">
            <v>43915</v>
          </cell>
        </row>
        <row r="1215">
          <cell r="A1215">
            <v>43914</v>
          </cell>
        </row>
        <row r="1216">
          <cell r="A1216">
            <v>43913</v>
          </cell>
        </row>
        <row r="1217">
          <cell r="A1217">
            <v>43910</v>
          </cell>
        </row>
        <row r="1218">
          <cell r="A1218">
            <v>43909</v>
          </cell>
        </row>
        <row r="1219">
          <cell r="A1219">
            <v>43908</v>
          </cell>
        </row>
        <row r="1220">
          <cell r="A1220">
            <v>43907</v>
          </cell>
        </row>
        <row r="1221">
          <cell r="A1221">
            <v>43906</v>
          </cell>
        </row>
        <row r="1222">
          <cell r="A1222">
            <v>43903</v>
          </cell>
        </row>
        <row r="1223">
          <cell r="A1223">
            <v>43902</v>
          </cell>
        </row>
        <row r="1224">
          <cell r="A1224">
            <v>43901</v>
          </cell>
        </row>
        <row r="1225">
          <cell r="A1225">
            <v>43900</v>
          </cell>
        </row>
        <row r="1226">
          <cell r="A1226">
            <v>43899</v>
          </cell>
        </row>
        <row r="1227">
          <cell r="A1227">
            <v>43896</v>
          </cell>
        </row>
        <row r="1228">
          <cell r="A1228">
            <v>43895</v>
          </cell>
        </row>
        <row r="1229">
          <cell r="A1229">
            <v>43894</v>
          </cell>
        </row>
        <row r="1230">
          <cell r="A1230">
            <v>43893</v>
          </cell>
        </row>
        <row r="1231">
          <cell r="A1231">
            <v>43892</v>
          </cell>
        </row>
        <row r="1232">
          <cell r="A1232">
            <v>43888</v>
          </cell>
        </row>
        <row r="1233">
          <cell r="A1233">
            <v>43887</v>
          </cell>
        </row>
        <row r="1234">
          <cell r="A1234">
            <v>43886</v>
          </cell>
        </row>
        <row r="1235">
          <cell r="A1235">
            <v>43885</v>
          </cell>
        </row>
        <row r="1236">
          <cell r="A1236">
            <v>43882</v>
          </cell>
        </row>
        <row r="1237">
          <cell r="A1237">
            <v>43881</v>
          </cell>
        </row>
        <row r="1238">
          <cell r="A1238">
            <v>43880</v>
          </cell>
        </row>
        <row r="1239">
          <cell r="A1239">
            <v>43879</v>
          </cell>
        </row>
        <row r="1240">
          <cell r="A1240">
            <v>43878</v>
          </cell>
        </row>
        <row r="1241">
          <cell r="A1241">
            <v>43875</v>
          </cell>
        </row>
        <row r="1242">
          <cell r="A1242">
            <v>43874</v>
          </cell>
        </row>
        <row r="1243">
          <cell r="A1243">
            <v>43873</v>
          </cell>
        </row>
        <row r="1244">
          <cell r="A1244">
            <v>43872</v>
          </cell>
        </row>
        <row r="1245">
          <cell r="A1245">
            <v>43871</v>
          </cell>
        </row>
        <row r="1246">
          <cell r="A1246">
            <v>43868</v>
          </cell>
        </row>
        <row r="1247">
          <cell r="A1247">
            <v>43867</v>
          </cell>
        </row>
        <row r="1248">
          <cell r="A1248">
            <v>43866</v>
          </cell>
        </row>
        <row r="1249">
          <cell r="A1249">
            <v>43865</v>
          </cell>
        </row>
        <row r="1250">
          <cell r="A1250">
            <v>43864</v>
          </cell>
        </row>
        <row r="1251">
          <cell r="A1251">
            <v>43861</v>
          </cell>
        </row>
        <row r="1252">
          <cell r="A1252">
            <v>43860</v>
          </cell>
        </row>
        <row r="1253">
          <cell r="A1253">
            <v>43850</v>
          </cell>
        </row>
        <row r="1254">
          <cell r="A1254">
            <v>43847</v>
          </cell>
        </row>
        <row r="1255">
          <cell r="A1255">
            <v>43846</v>
          </cell>
        </row>
        <row r="1256">
          <cell r="A1256">
            <v>43845</v>
          </cell>
        </row>
        <row r="1257">
          <cell r="A1257">
            <v>43844</v>
          </cell>
        </row>
        <row r="1258">
          <cell r="A1258">
            <v>43843</v>
          </cell>
        </row>
        <row r="1259">
          <cell r="A1259">
            <v>43840</v>
          </cell>
        </row>
        <row r="1260">
          <cell r="A1260">
            <v>43839</v>
          </cell>
        </row>
        <row r="1261">
          <cell r="A1261">
            <v>43838</v>
          </cell>
        </row>
        <row r="1262">
          <cell r="A1262">
            <v>43837</v>
          </cell>
        </row>
        <row r="1263">
          <cell r="A1263">
            <v>43836</v>
          </cell>
        </row>
        <row r="1264">
          <cell r="A1264">
            <v>43833</v>
          </cell>
        </row>
        <row r="1265">
          <cell r="A1265">
            <v>43832</v>
          </cell>
        </row>
        <row r="1266">
          <cell r="A1266">
            <v>43830</v>
          </cell>
        </row>
        <row r="1267">
          <cell r="A1267">
            <v>43829</v>
          </cell>
        </row>
        <row r="1268">
          <cell r="A1268">
            <v>43826</v>
          </cell>
        </row>
        <row r="1269">
          <cell r="A1269">
            <v>43825</v>
          </cell>
        </row>
        <row r="1270">
          <cell r="A1270">
            <v>43824</v>
          </cell>
        </row>
        <row r="1271">
          <cell r="A1271">
            <v>43823</v>
          </cell>
        </row>
        <row r="1272">
          <cell r="A1272">
            <v>43822</v>
          </cell>
        </row>
        <row r="1273">
          <cell r="A1273">
            <v>43819</v>
          </cell>
        </row>
        <row r="1274">
          <cell r="A1274">
            <v>43818</v>
          </cell>
        </row>
        <row r="1275">
          <cell r="A1275">
            <v>43817</v>
          </cell>
        </row>
        <row r="1276">
          <cell r="A1276">
            <v>43816</v>
          </cell>
        </row>
        <row r="1277">
          <cell r="A1277">
            <v>43815</v>
          </cell>
        </row>
        <row r="1278">
          <cell r="A1278">
            <v>43812</v>
          </cell>
        </row>
        <row r="1279">
          <cell r="A1279">
            <v>43811</v>
          </cell>
        </row>
        <row r="1280">
          <cell r="A1280">
            <v>43810</v>
          </cell>
        </row>
        <row r="1281">
          <cell r="A1281">
            <v>43809</v>
          </cell>
        </row>
        <row r="1282">
          <cell r="A1282">
            <v>43808</v>
          </cell>
        </row>
        <row r="1283">
          <cell r="A1283">
            <v>43805</v>
          </cell>
        </row>
        <row r="1284">
          <cell r="A1284">
            <v>43804</v>
          </cell>
        </row>
        <row r="1285">
          <cell r="A1285">
            <v>43803</v>
          </cell>
        </row>
        <row r="1286">
          <cell r="A1286">
            <v>43802</v>
          </cell>
        </row>
        <row r="1287">
          <cell r="A1287">
            <v>43801</v>
          </cell>
        </row>
        <row r="1288">
          <cell r="A1288">
            <v>43798</v>
          </cell>
        </row>
        <row r="1289">
          <cell r="A1289">
            <v>43797</v>
          </cell>
        </row>
        <row r="1290">
          <cell r="A1290">
            <v>43796</v>
          </cell>
        </row>
        <row r="1291">
          <cell r="A1291">
            <v>43795</v>
          </cell>
        </row>
        <row r="1292">
          <cell r="A1292">
            <v>43794</v>
          </cell>
        </row>
        <row r="1293">
          <cell r="A1293">
            <v>43791</v>
          </cell>
        </row>
        <row r="1294">
          <cell r="A1294">
            <v>43790</v>
          </cell>
        </row>
        <row r="1295">
          <cell r="A1295">
            <v>43789</v>
          </cell>
        </row>
        <row r="1296">
          <cell r="A1296">
            <v>43788</v>
          </cell>
        </row>
        <row r="1297">
          <cell r="A1297">
            <v>43787</v>
          </cell>
        </row>
        <row r="1298">
          <cell r="A1298">
            <v>43784</v>
          </cell>
        </row>
        <row r="1299">
          <cell r="A1299">
            <v>43783</v>
          </cell>
        </row>
        <row r="1300">
          <cell r="A1300">
            <v>43782</v>
          </cell>
        </row>
        <row r="1301">
          <cell r="A1301">
            <v>43781</v>
          </cell>
        </row>
        <row r="1302">
          <cell r="A1302">
            <v>43780</v>
          </cell>
        </row>
        <row r="1303">
          <cell r="A1303">
            <v>43777</v>
          </cell>
        </row>
        <row r="1304">
          <cell r="A1304">
            <v>43776</v>
          </cell>
        </row>
        <row r="1305">
          <cell r="A1305">
            <v>43775</v>
          </cell>
        </row>
        <row r="1306">
          <cell r="A1306">
            <v>43774</v>
          </cell>
        </row>
        <row r="1307">
          <cell r="A1307">
            <v>43773</v>
          </cell>
        </row>
        <row r="1308">
          <cell r="A1308">
            <v>43770</v>
          </cell>
        </row>
        <row r="1309">
          <cell r="A1309">
            <v>43769</v>
          </cell>
        </row>
        <row r="1310">
          <cell r="A1310">
            <v>43768</v>
          </cell>
        </row>
        <row r="1311">
          <cell r="A1311">
            <v>43767</v>
          </cell>
        </row>
        <row r="1312">
          <cell r="A1312">
            <v>43766</v>
          </cell>
        </row>
        <row r="1313">
          <cell r="A1313">
            <v>43763</v>
          </cell>
        </row>
        <row r="1314">
          <cell r="A1314">
            <v>43762</v>
          </cell>
        </row>
        <row r="1315">
          <cell r="A1315">
            <v>43761</v>
          </cell>
        </row>
        <row r="1316">
          <cell r="A1316">
            <v>43760</v>
          </cell>
        </row>
        <row r="1317">
          <cell r="A1317">
            <v>43759</v>
          </cell>
        </row>
        <row r="1318">
          <cell r="A1318">
            <v>43756</v>
          </cell>
        </row>
        <row r="1319">
          <cell r="A1319">
            <v>43755</v>
          </cell>
        </row>
        <row r="1320">
          <cell r="A1320">
            <v>43754</v>
          </cell>
        </row>
        <row r="1321">
          <cell r="A1321">
            <v>43753</v>
          </cell>
        </row>
        <row r="1322">
          <cell r="A1322">
            <v>43752</v>
          </cell>
        </row>
        <row r="1323">
          <cell r="A1323">
            <v>43747</v>
          </cell>
        </row>
        <row r="1324">
          <cell r="A1324">
            <v>43746</v>
          </cell>
        </row>
        <row r="1325">
          <cell r="A1325">
            <v>43745</v>
          </cell>
        </row>
        <row r="1326">
          <cell r="A1326">
            <v>43742</v>
          </cell>
        </row>
        <row r="1327">
          <cell r="A1327">
            <v>43741</v>
          </cell>
        </row>
        <row r="1328">
          <cell r="A1328">
            <v>43740</v>
          </cell>
        </row>
        <row r="1329">
          <cell r="A1329">
            <v>43739</v>
          </cell>
        </row>
        <row r="1330">
          <cell r="A1330">
            <v>43735</v>
          </cell>
        </row>
        <row r="1331">
          <cell r="A1331">
            <v>43734</v>
          </cell>
        </row>
        <row r="1332">
          <cell r="A1332">
            <v>43733</v>
          </cell>
        </row>
        <row r="1333">
          <cell r="A1333">
            <v>43732</v>
          </cell>
        </row>
        <row r="1334">
          <cell r="A1334">
            <v>43731</v>
          </cell>
        </row>
        <row r="1335">
          <cell r="A1335">
            <v>43728</v>
          </cell>
        </row>
        <row r="1336">
          <cell r="A1336">
            <v>43727</v>
          </cell>
        </row>
        <row r="1337">
          <cell r="A1337">
            <v>43726</v>
          </cell>
        </row>
        <row r="1338">
          <cell r="A1338">
            <v>43725</v>
          </cell>
        </row>
        <row r="1339">
          <cell r="A1339">
            <v>43724</v>
          </cell>
        </row>
        <row r="1340">
          <cell r="A1340">
            <v>43720</v>
          </cell>
        </row>
        <row r="1341">
          <cell r="A1341">
            <v>43719</v>
          </cell>
        </row>
        <row r="1342">
          <cell r="A1342">
            <v>43718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級距"/>
      <sheetName val="TXF_EXIT_1"/>
      <sheetName val="TXF_EXIT_2"/>
      <sheetName val="TXF_EXIT_3"/>
      <sheetName val="TXF_EXIT_4"/>
      <sheetName val="TXF_EXIT_4_detail"/>
    </sheetNames>
    <sheetDataSet>
      <sheetData sheetId="0">
        <row r="1">
          <cell r="A1" t="str">
            <v>FT1 Index</v>
          </cell>
        </row>
        <row r="2">
          <cell r="A2" t="str">
            <v>Dates</v>
          </cell>
          <cell r="Q2">
            <v>1</v>
          </cell>
          <cell r="R2">
            <v>2</v>
          </cell>
          <cell r="S2">
            <v>3</v>
          </cell>
          <cell r="T2">
            <v>4</v>
          </cell>
        </row>
        <row r="3">
          <cell r="A3">
            <v>45603</v>
          </cell>
          <cell r="P3">
            <v>2024</v>
          </cell>
          <cell r="Q3">
            <v>5.3921568627450983E-2</v>
          </cell>
          <cell r="R3">
            <v>0.56372549019607843</v>
          </cell>
          <cell r="S3">
            <v>0.30882352941176472</v>
          </cell>
          <cell r="T3">
            <v>7.3529411764705885E-2</v>
          </cell>
        </row>
        <row r="4">
          <cell r="A4">
            <v>45602</v>
          </cell>
          <cell r="P4">
            <v>2023</v>
          </cell>
          <cell r="Q4">
            <v>0</v>
          </cell>
          <cell r="R4">
            <v>0.58995815899581594</v>
          </cell>
          <cell r="S4">
            <v>0.39330543933054396</v>
          </cell>
          <cell r="T4">
            <v>1.6736401673640166E-2</v>
          </cell>
        </row>
        <row r="5">
          <cell r="A5">
            <v>45601</v>
          </cell>
          <cell r="P5">
            <v>2022</v>
          </cell>
          <cell r="Q5">
            <v>4.065040650406504E-2</v>
          </cell>
          <cell r="R5">
            <v>0.59756097560975607</v>
          </cell>
          <cell r="S5">
            <v>0.2886178861788618</v>
          </cell>
          <cell r="T5">
            <v>7.3170731707317069E-2</v>
          </cell>
        </row>
        <row r="6">
          <cell r="A6">
            <v>45600</v>
          </cell>
          <cell r="P6">
            <v>2021</v>
          </cell>
          <cell r="Q6">
            <v>9.0163934426229511E-2</v>
          </cell>
          <cell r="R6">
            <v>0.57377049180327866</v>
          </cell>
          <cell r="S6">
            <v>0.26639344262295084</v>
          </cell>
          <cell r="T6">
            <v>6.9672131147540978E-2</v>
          </cell>
        </row>
        <row r="7">
          <cell r="A7">
            <v>45597</v>
          </cell>
          <cell r="P7">
            <v>2020</v>
          </cell>
          <cell r="Q7">
            <v>6.5573770491803282E-2</v>
          </cell>
          <cell r="R7">
            <v>0.60245901639344257</v>
          </cell>
          <cell r="S7">
            <v>0.22950819672131148</v>
          </cell>
          <cell r="T7">
            <v>0.10245901639344263</v>
          </cell>
        </row>
        <row r="8">
          <cell r="A8">
            <v>45595</v>
          </cell>
          <cell r="P8">
            <v>2019</v>
          </cell>
          <cell r="Q8">
            <v>1.1695906432748537E-2</v>
          </cell>
          <cell r="R8">
            <v>0.63157894736842102</v>
          </cell>
          <cell r="S8">
            <v>0.33918128654970758</v>
          </cell>
          <cell r="T8">
            <v>5.8479532163742687E-3</v>
          </cell>
        </row>
        <row r="9">
          <cell r="A9">
            <v>45594</v>
          </cell>
        </row>
        <row r="10">
          <cell r="A10">
            <v>45593</v>
          </cell>
        </row>
        <row r="11">
          <cell r="A11">
            <v>45590</v>
          </cell>
        </row>
        <row r="12">
          <cell r="A12">
            <v>45589</v>
          </cell>
        </row>
        <row r="13">
          <cell r="A13">
            <v>45588</v>
          </cell>
        </row>
        <row r="14">
          <cell r="A14">
            <v>45587</v>
          </cell>
        </row>
        <row r="15">
          <cell r="A15">
            <v>45586</v>
          </cell>
        </row>
        <row r="16">
          <cell r="A16">
            <v>45583</v>
          </cell>
        </row>
        <row r="17">
          <cell r="A17">
            <v>45582</v>
          </cell>
        </row>
        <row r="18">
          <cell r="A18">
            <v>45581</v>
          </cell>
        </row>
        <row r="19">
          <cell r="A19">
            <v>45580</v>
          </cell>
        </row>
        <row r="20">
          <cell r="A20">
            <v>45579</v>
          </cell>
        </row>
        <row r="21">
          <cell r="A21">
            <v>45576</v>
          </cell>
        </row>
        <row r="22">
          <cell r="A22">
            <v>45574</v>
          </cell>
        </row>
        <row r="23">
          <cell r="A23">
            <v>45573</v>
          </cell>
        </row>
        <row r="24">
          <cell r="A24">
            <v>45572</v>
          </cell>
        </row>
        <row r="25">
          <cell r="A25">
            <v>45569</v>
          </cell>
        </row>
        <row r="26">
          <cell r="A26">
            <v>45566</v>
          </cell>
        </row>
        <row r="27">
          <cell r="A27">
            <v>45565</v>
          </cell>
        </row>
        <row r="28">
          <cell r="A28">
            <v>45562</v>
          </cell>
        </row>
        <row r="29">
          <cell r="A29">
            <v>45561</v>
          </cell>
        </row>
        <row r="30">
          <cell r="A30">
            <v>45560</v>
          </cell>
        </row>
        <row r="31">
          <cell r="A31">
            <v>45559</v>
          </cell>
        </row>
        <row r="32">
          <cell r="A32">
            <v>45558</v>
          </cell>
        </row>
        <row r="33">
          <cell r="A33">
            <v>45555</v>
          </cell>
        </row>
        <row r="34">
          <cell r="A34">
            <v>45554</v>
          </cell>
        </row>
        <row r="35">
          <cell r="A35">
            <v>45553</v>
          </cell>
        </row>
        <row r="36">
          <cell r="A36">
            <v>45551</v>
          </cell>
        </row>
        <row r="37">
          <cell r="A37">
            <v>45548</v>
          </cell>
        </row>
        <row r="38">
          <cell r="A38">
            <v>45547</v>
          </cell>
        </row>
        <row r="39">
          <cell r="A39">
            <v>45546</v>
          </cell>
        </row>
        <row r="40">
          <cell r="A40">
            <v>45545</v>
          </cell>
        </row>
        <row r="41">
          <cell r="A41">
            <v>45544</v>
          </cell>
        </row>
        <row r="42">
          <cell r="A42">
            <v>45541</v>
          </cell>
        </row>
        <row r="43">
          <cell r="A43">
            <v>45540</v>
          </cell>
        </row>
        <row r="44">
          <cell r="A44">
            <v>45539</v>
          </cell>
        </row>
        <row r="45">
          <cell r="A45">
            <v>45538</v>
          </cell>
        </row>
        <row r="46">
          <cell r="A46">
            <v>45537</v>
          </cell>
        </row>
        <row r="47">
          <cell r="A47">
            <v>45534</v>
          </cell>
        </row>
        <row r="48">
          <cell r="A48">
            <v>45533</v>
          </cell>
        </row>
        <row r="49">
          <cell r="A49">
            <v>45532</v>
          </cell>
        </row>
        <row r="50">
          <cell r="A50">
            <v>45531</v>
          </cell>
        </row>
        <row r="51">
          <cell r="A51">
            <v>45530</v>
          </cell>
        </row>
        <row r="52">
          <cell r="A52">
            <v>45527</v>
          </cell>
        </row>
        <row r="53">
          <cell r="A53">
            <v>45526</v>
          </cell>
        </row>
        <row r="54">
          <cell r="A54">
            <v>45525</v>
          </cell>
        </row>
        <row r="55">
          <cell r="A55">
            <v>45524</v>
          </cell>
        </row>
        <row r="56">
          <cell r="A56">
            <v>45523</v>
          </cell>
        </row>
        <row r="57">
          <cell r="A57">
            <v>45520</v>
          </cell>
        </row>
        <row r="58">
          <cell r="A58">
            <v>45519</v>
          </cell>
        </row>
        <row r="59">
          <cell r="A59">
            <v>45518</v>
          </cell>
        </row>
        <row r="60">
          <cell r="A60">
            <v>45517</v>
          </cell>
        </row>
        <row r="61">
          <cell r="A61">
            <v>45516</v>
          </cell>
        </row>
        <row r="62">
          <cell r="A62">
            <v>45513</v>
          </cell>
        </row>
        <row r="63">
          <cell r="A63">
            <v>45512</v>
          </cell>
        </row>
        <row r="64">
          <cell r="A64">
            <v>45511</v>
          </cell>
        </row>
        <row r="65">
          <cell r="A65">
            <v>45510</v>
          </cell>
        </row>
        <row r="66">
          <cell r="A66">
            <v>45509</v>
          </cell>
        </row>
        <row r="67">
          <cell r="A67">
            <v>45506</v>
          </cell>
        </row>
        <row r="68">
          <cell r="A68">
            <v>45505</v>
          </cell>
        </row>
        <row r="69">
          <cell r="A69">
            <v>45504</v>
          </cell>
        </row>
        <row r="70">
          <cell r="A70">
            <v>45503</v>
          </cell>
        </row>
        <row r="71">
          <cell r="A71">
            <v>45502</v>
          </cell>
        </row>
        <row r="72">
          <cell r="A72">
            <v>45499</v>
          </cell>
        </row>
        <row r="73">
          <cell r="A73">
            <v>45496</v>
          </cell>
        </row>
        <row r="74">
          <cell r="A74">
            <v>45495</v>
          </cell>
        </row>
        <row r="75">
          <cell r="A75">
            <v>45492</v>
          </cell>
        </row>
        <row r="76">
          <cell r="A76">
            <v>45491</v>
          </cell>
        </row>
        <row r="77">
          <cell r="A77">
            <v>45490</v>
          </cell>
        </row>
        <row r="78">
          <cell r="A78">
            <v>45489</v>
          </cell>
        </row>
        <row r="79">
          <cell r="A79">
            <v>45488</v>
          </cell>
        </row>
        <row r="80">
          <cell r="A80">
            <v>45485</v>
          </cell>
        </row>
        <row r="81">
          <cell r="A81">
            <v>45484</v>
          </cell>
        </row>
        <row r="82">
          <cell r="A82">
            <v>45483</v>
          </cell>
        </row>
        <row r="83">
          <cell r="A83">
            <v>45482</v>
          </cell>
        </row>
        <row r="84">
          <cell r="A84">
            <v>45481</v>
          </cell>
        </row>
        <row r="85">
          <cell r="A85">
            <v>45478</v>
          </cell>
        </row>
        <row r="86">
          <cell r="A86">
            <v>45477</v>
          </cell>
        </row>
        <row r="87">
          <cell r="A87">
            <v>45476</v>
          </cell>
        </row>
        <row r="88">
          <cell r="A88">
            <v>45475</v>
          </cell>
        </row>
        <row r="89">
          <cell r="A89">
            <v>45474</v>
          </cell>
        </row>
        <row r="90">
          <cell r="A90">
            <v>45471</v>
          </cell>
        </row>
        <row r="91">
          <cell r="A91">
            <v>45470</v>
          </cell>
        </row>
        <row r="92">
          <cell r="A92">
            <v>45469</v>
          </cell>
        </row>
        <row r="93">
          <cell r="A93">
            <v>45468</v>
          </cell>
        </row>
        <row r="94">
          <cell r="A94">
            <v>45467</v>
          </cell>
        </row>
        <row r="95">
          <cell r="A95">
            <v>45464</v>
          </cell>
        </row>
        <row r="96">
          <cell r="A96">
            <v>45463</v>
          </cell>
        </row>
        <row r="97">
          <cell r="A97">
            <v>45462</v>
          </cell>
        </row>
        <row r="98">
          <cell r="A98">
            <v>45461</v>
          </cell>
        </row>
        <row r="99">
          <cell r="A99">
            <v>45460</v>
          </cell>
        </row>
        <row r="100">
          <cell r="A100">
            <v>45457</v>
          </cell>
        </row>
        <row r="101">
          <cell r="A101">
            <v>45456</v>
          </cell>
        </row>
        <row r="102">
          <cell r="A102">
            <v>45455</v>
          </cell>
        </row>
        <row r="103">
          <cell r="A103">
            <v>45454</v>
          </cell>
        </row>
        <row r="104">
          <cell r="A104">
            <v>45450</v>
          </cell>
        </row>
        <row r="105">
          <cell r="A105">
            <v>45449</v>
          </cell>
        </row>
        <row r="106">
          <cell r="A106">
            <v>45448</v>
          </cell>
        </row>
        <row r="107">
          <cell r="A107">
            <v>45447</v>
          </cell>
        </row>
        <row r="108">
          <cell r="A108">
            <v>45446</v>
          </cell>
        </row>
        <row r="109">
          <cell r="A109">
            <v>45443</v>
          </cell>
        </row>
        <row r="110">
          <cell r="A110">
            <v>45442</v>
          </cell>
        </row>
        <row r="111">
          <cell r="A111">
            <v>45441</v>
          </cell>
        </row>
        <row r="112">
          <cell r="A112">
            <v>45440</v>
          </cell>
        </row>
        <row r="113">
          <cell r="A113">
            <v>45439</v>
          </cell>
        </row>
        <row r="114">
          <cell r="A114">
            <v>45436</v>
          </cell>
        </row>
        <row r="115">
          <cell r="A115">
            <v>45435</v>
          </cell>
        </row>
        <row r="116">
          <cell r="A116">
            <v>45434</v>
          </cell>
        </row>
        <row r="117">
          <cell r="A117">
            <v>45433</v>
          </cell>
        </row>
        <row r="118">
          <cell r="A118">
            <v>45432</v>
          </cell>
        </row>
        <row r="119">
          <cell r="A119">
            <v>45429</v>
          </cell>
        </row>
        <row r="120">
          <cell r="A120">
            <v>45428</v>
          </cell>
        </row>
        <row r="121">
          <cell r="A121">
            <v>45427</v>
          </cell>
        </row>
        <row r="122">
          <cell r="A122">
            <v>45426</v>
          </cell>
        </row>
        <row r="123">
          <cell r="A123">
            <v>45425</v>
          </cell>
        </row>
        <row r="124">
          <cell r="A124">
            <v>45422</v>
          </cell>
        </row>
        <row r="125">
          <cell r="A125">
            <v>45421</v>
          </cell>
        </row>
        <row r="126">
          <cell r="A126">
            <v>45420</v>
          </cell>
        </row>
        <row r="127">
          <cell r="A127">
            <v>45419</v>
          </cell>
        </row>
        <row r="128">
          <cell r="A128">
            <v>45418</v>
          </cell>
        </row>
        <row r="129">
          <cell r="A129">
            <v>45415</v>
          </cell>
        </row>
        <row r="130">
          <cell r="A130">
            <v>45414</v>
          </cell>
        </row>
        <row r="131">
          <cell r="A131">
            <v>45412</v>
          </cell>
        </row>
        <row r="132">
          <cell r="A132">
            <v>45411</v>
          </cell>
        </row>
        <row r="133">
          <cell r="A133">
            <v>45408</v>
          </cell>
        </row>
        <row r="134">
          <cell r="A134">
            <v>45407</v>
          </cell>
        </row>
        <row r="135">
          <cell r="A135">
            <v>45406</v>
          </cell>
        </row>
        <row r="136">
          <cell r="A136">
            <v>45405</v>
          </cell>
        </row>
        <row r="137">
          <cell r="A137">
            <v>45404</v>
          </cell>
        </row>
        <row r="138">
          <cell r="A138">
            <v>45401</v>
          </cell>
        </row>
        <row r="139">
          <cell r="A139">
            <v>45400</v>
          </cell>
        </row>
        <row r="140">
          <cell r="A140">
            <v>45399</v>
          </cell>
        </row>
        <row r="141">
          <cell r="A141">
            <v>45398</v>
          </cell>
        </row>
        <row r="142">
          <cell r="A142">
            <v>45397</v>
          </cell>
        </row>
        <row r="143">
          <cell r="A143">
            <v>45394</v>
          </cell>
        </row>
        <row r="144">
          <cell r="A144">
            <v>45393</v>
          </cell>
        </row>
        <row r="145">
          <cell r="A145">
            <v>45392</v>
          </cell>
        </row>
        <row r="146">
          <cell r="A146">
            <v>45391</v>
          </cell>
        </row>
        <row r="147">
          <cell r="A147">
            <v>45390</v>
          </cell>
        </row>
        <row r="148">
          <cell r="A148">
            <v>45385</v>
          </cell>
        </row>
        <row r="149">
          <cell r="A149">
            <v>45384</v>
          </cell>
        </row>
        <row r="150">
          <cell r="A150">
            <v>45383</v>
          </cell>
        </row>
        <row r="151">
          <cell r="A151">
            <v>45380</v>
          </cell>
        </row>
        <row r="152">
          <cell r="A152">
            <v>45379</v>
          </cell>
        </row>
        <row r="153">
          <cell r="A153">
            <v>45378</v>
          </cell>
        </row>
        <row r="154">
          <cell r="A154">
            <v>45377</v>
          </cell>
        </row>
        <row r="155">
          <cell r="A155">
            <v>45376</v>
          </cell>
        </row>
        <row r="156">
          <cell r="A156">
            <v>45373</v>
          </cell>
        </row>
        <row r="157">
          <cell r="A157">
            <v>45372</v>
          </cell>
        </row>
        <row r="158">
          <cell r="A158">
            <v>45371</v>
          </cell>
        </row>
        <row r="159">
          <cell r="A159">
            <v>45370</v>
          </cell>
        </row>
        <row r="160">
          <cell r="A160">
            <v>45369</v>
          </cell>
        </row>
        <row r="161">
          <cell r="A161">
            <v>45366</v>
          </cell>
        </row>
        <row r="162">
          <cell r="A162">
            <v>45365</v>
          </cell>
        </row>
        <row r="163">
          <cell r="A163">
            <v>45364</v>
          </cell>
        </row>
        <row r="164">
          <cell r="A164">
            <v>45363</v>
          </cell>
        </row>
        <row r="165">
          <cell r="A165">
            <v>45362</v>
          </cell>
        </row>
        <row r="166">
          <cell r="A166">
            <v>45359</v>
          </cell>
        </row>
        <row r="167">
          <cell r="A167">
            <v>45358</v>
          </cell>
        </row>
        <row r="168">
          <cell r="A168">
            <v>45357</v>
          </cell>
        </row>
        <row r="169">
          <cell r="A169">
            <v>45356</v>
          </cell>
        </row>
        <row r="170">
          <cell r="A170">
            <v>45355</v>
          </cell>
        </row>
        <row r="171">
          <cell r="A171">
            <v>45352</v>
          </cell>
        </row>
        <row r="172">
          <cell r="A172">
            <v>45351</v>
          </cell>
        </row>
        <row r="173">
          <cell r="A173">
            <v>45349</v>
          </cell>
        </row>
        <row r="174">
          <cell r="A174">
            <v>45348</v>
          </cell>
        </row>
        <row r="175">
          <cell r="A175">
            <v>45345</v>
          </cell>
        </row>
        <row r="176">
          <cell r="A176">
            <v>45344</v>
          </cell>
        </row>
        <row r="177">
          <cell r="A177">
            <v>45343</v>
          </cell>
        </row>
        <row r="178">
          <cell r="A178">
            <v>45342</v>
          </cell>
        </row>
        <row r="179">
          <cell r="A179">
            <v>45341</v>
          </cell>
        </row>
        <row r="180">
          <cell r="A180">
            <v>45338</v>
          </cell>
        </row>
        <row r="181">
          <cell r="A181">
            <v>45337</v>
          </cell>
        </row>
        <row r="182">
          <cell r="A182">
            <v>45327</v>
          </cell>
        </row>
        <row r="183">
          <cell r="A183">
            <v>45324</v>
          </cell>
        </row>
        <row r="184">
          <cell r="A184">
            <v>45323</v>
          </cell>
        </row>
        <row r="185">
          <cell r="A185">
            <v>45322</v>
          </cell>
        </row>
        <row r="186">
          <cell r="A186">
            <v>45321</v>
          </cell>
        </row>
        <row r="187">
          <cell r="A187">
            <v>45320</v>
          </cell>
        </row>
        <row r="188">
          <cell r="A188">
            <v>45317</v>
          </cell>
        </row>
        <row r="189">
          <cell r="A189">
            <v>45316</v>
          </cell>
        </row>
        <row r="190">
          <cell r="A190">
            <v>45315</v>
          </cell>
        </row>
        <row r="191">
          <cell r="A191">
            <v>45314</v>
          </cell>
        </row>
        <row r="192">
          <cell r="A192">
            <v>45313</v>
          </cell>
        </row>
        <row r="193">
          <cell r="A193">
            <v>45310</v>
          </cell>
        </row>
        <row r="194">
          <cell r="A194">
            <v>45309</v>
          </cell>
        </row>
        <row r="195">
          <cell r="A195">
            <v>45308</v>
          </cell>
        </row>
        <row r="196">
          <cell r="A196">
            <v>45307</v>
          </cell>
        </row>
        <row r="197">
          <cell r="A197">
            <v>45306</v>
          </cell>
        </row>
        <row r="198">
          <cell r="A198">
            <v>45303</v>
          </cell>
        </row>
        <row r="199">
          <cell r="A199">
            <v>45302</v>
          </cell>
        </row>
        <row r="200">
          <cell r="A200">
            <v>45301</v>
          </cell>
        </row>
        <row r="201">
          <cell r="A201">
            <v>45300</v>
          </cell>
        </row>
        <row r="202">
          <cell r="A202">
            <v>45299</v>
          </cell>
        </row>
        <row r="203">
          <cell r="A203">
            <v>45296</v>
          </cell>
        </row>
        <row r="204">
          <cell r="A204">
            <v>45295</v>
          </cell>
        </row>
        <row r="205">
          <cell r="A205">
            <v>45294</v>
          </cell>
        </row>
        <row r="206">
          <cell r="A206">
            <v>45293</v>
          </cell>
        </row>
        <row r="207">
          <cell r="A207">
            <v>45289</v>
          </cell>
        </row>
        <row r="208">
          <cell r="A208">
            <v>45288</v>
          </cell>
        </row>
        <row r="209">
          <cell r="A209">
            <v>45287</v>
          </cell>
        </row>
        <row r="210">
          <cell r="A210">
            <v>45286</v>
          </cell>
        </row>
        <row r="211">
          <cell r="A211">
            <v>45285</v>
          </cell>
        </row>
        <row r="212">
          <cell r="A212">
            <v>45282</v>
          </cell>
        </row>
        <row r="213">
          <cell r="A213">
            <v>45281</v>
          </cell>
        </row>
        <row r="214">
          <cell r="A214">
            <v>45280</v>
          </cell>
        </row>
        <row r="215">
          <cell r="A215">
            <v>45279</v>
          </cell>
        </row>
        <row r="216">
          <cell r="A216">
            <v>45278</v>
          </cell>
        </row>
        <row r="217">
          <cell r="A217">
            <v>45275</v>
          </cell>
        </row>
        <row r="218">
          <cell r="A218">
            <v>45274</v>
          </cell>
        </row>
        <row r="219">
          <cell r="A219">
            <v>45273</v>
          </cell>
        </row>
        <row r="220">
          <cell r="A220">
            <v>45272</v>
          </cell>
        </row>
        <row r="221">
          <cell r="A221">
            <v>45271</v>
          </cell>
        </row>
        <row r="222">
          <cell r="A222">
            <v>45268</v>
          </cell>
        </row>
        <row r="223">
          <cell r="A223">
            <v>45267</v>
          </cell>
        </row>
        <row r="224">
          <cell r="A224">
            <v>45266</v>
          </cell>
        </row>
        <row r="225">
          <cell r="A225">
            <v>45265</v>
          </cell>
        </row>
        <row r="226">
          <cell r="A226">
            <v>45264</v>
          </cell>
        </row>
        <row r="227">
          <cell r="A227">
            <v>45261</v>
          </cell>
        </row>
        <row r="228">
          <cell r="A228">
            <v>45260</v>
          </cell>
        </row>
        <row r="229">
          <cell r="A229">
            <v>45259</v>
          </cell>
        </row>
        <row r="230">
          <cell r="A230">
            <v>45258</v>
          </cell>
        </row>
        <row r="231">
          <cell r="A231">
            <v>45257</v>
          </cell>
        </row>
        <row r="232">
          <cell r="A232">
            <v>45254</v>
          </cell>
        </row>
        <row r="233">
          <cell r="A233">
            <v>45253</v>
          </cell>
        </row>
        <row r="234">
          <cell r="A234">
            <v>45252</v>
          </cell>
        </row>
        <row r="235">
          <cell r="A235">
            <v>45251</v>
          </cell>
        </row>
        <row r="236">
          <cell r="A236">
            <v>45250</v>
          </cell>
        </row>
        <row r="237">
          <cell r="A237">
            <v>45247</v>
          </cell>
        </row>
        <row r="238">
          <cell r="A238">
            <v>45246</v>
          </cell>
        </row>
        <row r="239">
          <cell r="A239">
            <v>45245</v>
          </cell>
        </row>
        <row r="240">
          <cell r="A240">
            <v>45244</v>
          </cell>
        </row>
        <row r="241">
          <cell r="A241">
            <v>45243</v>
          </cell>
        </row>
        <row r="242">
          <cell r="A242">
            <v>45240</v>
          </cell>
        </row>
        <row r="243">
          <cell r="A243">
            <v>45239</v>
          </cell>
        </row>
        <row r="244">
          <cell r="A244">
            <v>45238</v>
          </cell>
        </row>
        <row r="245">
          <cell r="A245">
            <v>45237</v>
          </cell>
        </row>
        <row r="246">
          <cell r="A246">
            <v>45236</v>
          </cell>
        </row>
        <row r="247">
          <cell r="A247">
            <v>45233</v>
          </cell>
        </row>
        <row r="248">
          <cell r="A248">
            <v>45232</v>
          </cell>
        </row>
        <row r="249">
          <cell r="A249">
            <v>45231</v>
          </cell>
        </row>
        <row r="250">
          <cell r="A250">
            <v>45230</v>
          </cell>
        </row>
        <row r="251">
          <cell r="A251">
            <v>45229</v>
          </cell>
        </row>
        <row r="252">
          <cell r="A252">
            <v>45226</v>
          </cell>
        </row>
        <row r="253">
          <cell r="A253">
            <v>45225</v>
          </cell>
        </row>
        <row r="254">
          <cell r="A254">
            <v>45224</v>
          </cell>
        </row>
        <row r="255">
          <cell r="A255">
            <v>45223</v>
          </cell>
        </row>
        <row r="256">
          <cell r="A256">
            <v>45222</v>
          </cell>
        </row>
        <row r="257">
          <cell r="A257">
            <v>45219</v>
          </cell>
        </row>
        <row r="258">
          <cell r="A258">
            <v>45218</v>
          </cell>
        </row>
        <row r="259">
          <cell r="A259">
            <v>45217</v>
          </cell>
        </row>
        <row r="260">
          <cell r="A260">
            <v>45216</v>
          </cell>
        </row>
        <row r="261">
          <cell r="A261">
            <v>45215</v>
          </cell>
        </row>
        <row r="262">
          <cell r="A262">
            <v>45212</v>
          </cell>
        </row>
        <row r="263">
          <cell r="A263">
            <v>45211</v>
          </cell>
        </row>
        <row r="264">
          <cell r="A264">
            <v>45210</v>
          </cell>
        </row>
        <row r="265">
          <cell r="A265">
            <v>45205</v>
          </cell>
        </row>
        <row r="266">
          <cell r="A266">
            <v>45204</v>
          </cell>
        </row>
        <row r="267">
          <cell r="A267">
            <v>45203</v>
          </cell>
        </row>
        <row r="268">
          <cell r="A268">
            <v>45202</v>
          </cell>
        </row>
        <row r="269">
          <cell r="A269">
            <v>45201</v>
          </cell>
        </row>
        <row r="270">
          <cell r="A270">
            <v>45197</v>
          </cell>
        </row>
        <row r="271">
          <cell r="A271">
            <v>45196</v>
          </cell>
        </row>
        <row r="272">
          <cell r="A272">
            <v>45195</v>
          </cell>
        </row>
        <row r="273">
          <cell r="A273">
            <v>45194</v>
          </cell>
        </row>
        <row r="274">
          <cell r="A274">
            <v>45191</v>
          </cell>
        </row>
        <row r="275">
          <cell r="A275">
            <v>45190</v>
          </cell>
        </row>
        <row r="276">
          <cell r="A276">
            <v>45189</v>
          </cell>
        </row>
        <row r="277">
          <cell r="A277">
            <v>45188</v>
          </cell>
        </row>
        <row r="278">
          <cell r="A278">
            <v>45187</v>
          </cell>
        </row>
        <row r="279">
          <cell r="A279">
            <v>45184</v>
          </cell>
        </row>
        <row r="280">
          <cell r="A280">
            <v>45183</v>
          </cell>
        </row>
        <row r="281">
          <cell r="A281">
            <v>45182</v>
          </cell>
        </row>
        <row r="282">
          <cell r="A282">
            <v>45181</v>
          </cell>
        </row>
        <row r="283">
          <cell r="A283">
            <v>45180</v>
          </cell>
        </row>
        <row r="284">
          <cell r="A284">
            <v>45177</v>
          </cell>
        </row>
        <row r="285">
          <cell r="A285">
            <v>45176</v>
          </cell>
        </row>
        <row r="286">
          <cell r="A286">
            <v>45175</v>
          </cell>
        </row>
        <row r="287">
          <cell r="A287">
            <v>45174</v>
          </cell>
        </row>
        <row r="288">
          <cell r="A288">
            <v>45173</v>
          </cell>
        </row>
        <row r="289">
          <cell r="A289">
            <v>45170</v>
          </cell>
        </row>
        <row r="290">
          <cell r="A290">
            <v>45169</v>
          </cell>
        </row>
        <row r="291">
          <cell r="A291">
            <v>45168</v>
          </cell>
        </row>
        <row r="292">
          <cell r="A292">
            <v>45167</v>
          </cell>
        </row>
        <row r="293">
          <cell r="A293">
            <v>45166</v>
          </cell>
        </row>
        <row r="294">
          <cell r="A294">
            <v>45163</v>
          </cell>
        </row>
        <row r="295">
          <cell r="A295">
            <v>45162</v>
          </cell>
        </row>
        <row r="296">
          <cell r="A296">
            <v>45161</v>
          </cell>
        </row>
        <row r="297">
          <cell r="A297">
            <v>45160</v>
          </cell>
        </row>
        <row r="298">
          <cell r="A298">
            <v>45159</v>
          </cell>
        </row>
        <row r="299">
          <cell r="A299">
            <v>45156</v>
          </cell>
        </row>
        <row r="300">
          <cell r="A300">
            <v>45155</v>
          </cell>
        </row>
        <row r="301">
          <cell r="A301">
            <v>45154</v>
          </cell>
        </row>
        <row r="302">
          <cell r="A302">
            <v>45153</v>
          </cell>
        </row>
        <row r="303">
          <cell r="A303">
            <v>45152</v>
          </cell>
        </row>
        <row r="304">
          <cell r="A304">
            <v>45149</v>
          </cell>
        </row>
        <row r="305">
          <cell r="A305">
            <v>45148</v>
          </cell>
        </row>
        <row r="306">
          <cell r="A306">
            <v>45147</v>
          </cell>
        </row>
        <row r="307">
          <cell r="A307">
            <v>45146</v>
          </cell>
        </row>
        <row r="308">
          <cell r="A308">
            <v>45145</v>
          </cell>
        </row>
        <row r="309">
          <cell r="A309">
            <v>45142</v>
          </cell>
        </row>
        <row r="310">
          <cell r="A310">
            <v>45140</v>
          </cell>
        </row>
        <row r="311">
          <cell r="A311">
            <v>45139</v>
          </cell>
        </row>
        <row r="312">
          <cell r="A312">
            <v>45138</v>
          </cell>
        </row>
        <row r="313">
          <cell r="A313">
            <v>45135</v>
          </cell>
        </row>
        <row r="314">
          <cell r="A314">
            <v>45134</v>
          </cell>
        </row>
        <row r="315">
          <cell r="A315">
            <v>45133</v>
          </cell>
        </row>
        <row r="316">
          <cell r="A316">
            <v>45132</v>
          </cell>
        </row>
        <row r="317">
          <cell r="A317">
            <v>45131</v>
          </cell>
        </row>
        <row r="318">
          <cell r="A318">
            <v>45128</v>
          </cell>
        </row>
        <row r="319">
          <cell r="A319">
            <v>45127</v>
          </cell>
        </row>
        <row r="320">
          <cell r="A320">
            <v>45126</v>
          </cell>
        </row>
        <row r="321">
          <cell r="A321">
            <v>45125</v>
          </cell>
        </row>
        <row r="322">
          <cell r="A322">
            <v>45124</v>
          </cell>
        </row>
        <row r="323">
          <cell r="A323">
            <v>45121</v>
          </cell>
        </row>
        <row r="324">
          <cell r="A324">
            <v>45120</v>
          </cell>
        </row>
        <row r="325">
          <cell r="A325">
            <v>45119</v>
          </cell>
        </row>
        <row r="326">
          <cell r="A326">
            <v>45118</v>
          </cell>
        </row>
        <row r="327">
          <cell r="A327">
            <v>45117</v>
          </cell>
        </row>
        <row r="328">
          <cell r="A328">
            <v>45114</v>
          </cell>
        </row>
        <row r="329">
          <cell r="A329">
            <v>45113</v>
          </cell>
        </row>
        <row r="330">
          <cell r="A330">
            <v>45112</v>
          </cell>
        </row>
        <row r="331">
          <cell r="A331">
            <v>45111</v>
          </cell>
        </row>
        <row r="332">
          <cell r="A332">
            <v>45110</v>
          </cell>
        </row>
        <row r="333">
          <cell r="A333">
            <v>45107</v>
          </cell>
        </row>
        <row r="334">
          <cell r="A334">
            <v>45106</v>
          </cell>
        </row>
        <row r="335">
          <cell r="A335">
            <v>45105</v>
          </cell>
        </row>
        <row r="336">
          <cell r="A336">
            <v>45104</v>
          </cell>
        </row>
        <row r="337">
          <cell r="A337">
            <v>45103</v>
          </cell>
        </row>
        <row r="338">
          <cell r="A338">
            <v>45098</v>
          </cell>
        </row>
        <row r="339">
          <cell r="A339">
            <v>45097</v>
          </cell>
        </row>
        <row r="340">
          <cell r="A340">
            <v>45096</v>
          </cell>
        </row>
        <row r="341">
          <cell r="A341">
            <v>45093</v>
          </cell>
        </row>
        <row r="342">
          <cell r="A342">
            <v>45092</v>
          </cell>
        </row>
        <row r="343">
          <cell r="A343">
            <v>45091</v>
          </cell>
        </row>
        <row r="344">
          <cell r="A344">
            <v>45090</v>
          </cell>
        </row>
        <row r="345">
          <cell r="A345">
            <v>45089</v>
          </cell>
        </row>
        <row r="346">
          <cell r="A346">
            <v>45086</v>
          </cell>
        </row>
        <row r="347">
          <cell r="A347">
            <v>45085</v>
          </cell>
        </row>
        <row r="348">
          <cell r="A348">
            <v>45084</v>
          </cell>
        </row>
        <row r="349">
          <cell r="A349">
            <v>45083</v>
          </cell>
        </row>
        <row r="350">
          <cell r="A350">
            <v>45082</v>
          </cell>
        </row>
        <row r="351">
          <cell r="A351">
            <v>45079</v>
          </cell>
        </row>
        <row r="352">
          <cell r="A352">
            <v>45078</v>
          </cell>
        </row>
        <row r="353">
          <cell r="A353">
            <v>45077</v>
          </cell>
        </row>
        <row r="354">
          <cell r="A354">
            <v>45076</v>
          </cell>
        </row>
        <row r="355">
          <cell r="A355">
            <v>45075</v>
          </cell>
        </row>
        <row r="356">
          <cell r="A356">
            <v>45072</v>
          </cell>
        </row>
        <row r="357">
          <cell r="A357">
            <v>45071</v>
          </cell>
        </row>
        <row r="358">
          <cell r="A358">
            <v>45070</v>
          </cell>
        </row>
        <row r="359">
          <cell r="A359">
            <v>45069</v>
          </cell>
        </row>
        <row r="360">
          <cell r="A360">
            <v>45068</v>
          </cell>
        </row>
        <row r="361">
          <cell r="A361">
            <v>45065</v>
          </cell>
        </row>
        <row r="362">
          <cell r="A362">
            <v>45064</v>
          </cell>
        </row>
        <row r="363">
          <cell r="A363">
            <v>45063</v>
          </cell>
        </row>
        <row r="364">
          <cell r="A364">
            <v>45062</v>
          </cell>
        </row>
        <row r="365">
          <cell r="A365">
            <v>45061</v>
          </cell>
        </row>
        <row r="366">
          <cell r="A366">
            <v>45058</v>
          </cell>
        </row>
        <row r="367">
          <cell r="A367">
            <v>45057</v>
          </cell>
        </row>
        <row r="368">
          <cell r="A368">
            <v>45056</v>
          </cell>
        </row>
        <row r="369">
          <cell r="A369">
            <v>45055</v>
          </cell>
        </row>
        <row r="370">
          <cell r="A370">
            <v>45054</v>
          </cell>
        </row>
        <row r="371">
          <cell r="A371">
            <v>45051</v>
          </cell>
        </row>
        <row r="372">
          <cell r="A372">
            <v>45050</v>
          </cell>
        </row>
        <row r="373">
          <cell r="A373">
            <v>45049</v>
          </cell>
        </row>
        <row r="374">
          <cell r="A374">
            <v>45048</v>
          </cell>
        </row>
        <row r="375">
          <cell r="A375">
            <v>45044</v>
          </cell>
        </row>
        <row r="376">
          <cell r="A376">
            <v>45043</v>
          </cell>
        </row>
        <row r="377">
          <cell r="A377">
            <v>45042</v>
          </cell>
        </row>
        <row r="378">
          <cell r="A378">
            <v>45041</v>
          </cell>
        </row>
        <row r="379">
          <cell r="A379">
            <v>45040</v>
          </cell>
        </row>
        <row r="380">
          <cell r="A380">
            <v>45037</v>
          </cell>
        </row>
        <row r="381">
          <cell r="A381">
            <v>45036</v>
          </cell>
        </row>
        <row r="382">
          <cell r="A382">
            <v>45035</v>
          </cell>
        </row>
        <row r="383">
          <cell r="A383">
            <v>45034</v>
          </cell>
        </row>
        <row r="384">
          <cell r="A384">
            <v>45033</v>
          </cell>
        </row>
        <row r="385">
          <cell r="A385">
            <v>45030</v>
          </cell>
        </row>
        <row r="386">
          <cell r="A386">
            <v>45029</v>
          </cell>
        </row>
        <row r="387">
          <cell r="A387">
            <v>45028</v>
          </cell>
        </row>
        <row r="388">
          <cell r="A388">
            <v>45027</v>
          </cell>
        </row>
        <row r="389">
          <cell r="A389">
            <v>45026</v>
          </cell>
        </row>
        <row r="390">
          <cell r="A390">
            <v>45023</v>
          </cell>
        </row>
        <row r="391">
          <cell r="A391">
            <v>45022</v>
          </cell>
        </row>
        <row r="392">
          <cell r="A392">
            <v>45016</v>
          </cell>
        </row>
        <row r="393">
          <cell r="A393">
            <v>45015</v>
          </cell>
        </row>
        <row r="394">
          <cell r="A394">
            <v>45014</v>
          </cell>
        </row>
        <row r="395">
          <cell r="A395">
            <v>45013</v>
          </cell>
        </row>
        <row r="396">
          <cell r="A396">
            <v>45012</v>
          </cell>
        </row>
        <row r="397">
          <cell r="A397">
            <v>45009</v>
          </cell>
        </row>
        <row r="398">
          <cell r="A398">
            <v>45008</v>
          </cell>
        </row>
        <row r="399">
          <cell r="A399">
            <v>45007</v>
          </cell>
        </row>
        <row r="400">
          <cell r="A400">
            <v>45006</v>
          </cell>
        </row>
        <row r="401">
          <cell r="A401">
            <v>45005</v>
          </cell>
        </row>
        <row r="402">
          <cell r="A402">
            <v>45002</v>
          </cell>
        </row>
        <row r="403">
          <cell r="A403">
            <v>45001</v>
          </cell>
        </row>
        <row r="404">
          <cell r="A404">
            <v>45000</v>
          </cell>
        </row>
        <row r="405">
          <cell r="A405">
            <v>44999</v>
          </cell>
        </row>
        <row r="406">
          <cell r="A406">
            <v>44998</v>
          </cell>
        </row>
        <row r="407">
          <cell r="A407">
            <v>44995</v>
          </cell>
        </row>
        <row r="408">
          <cell r="A408">
            <v>44994</v>
          </cell>
        </row>
        <row r="409">
          <cell r="A409">
            <v>44993</v>
          </cell>
        </row>
        <row r="410">
          <cell r="A410">
            <v>44992</v>
          </cell>
        </row>
        <row r="411">
          <cell r="A411">
            <v>44991</v>
          </cell>
        </row>
        <row r="412">
          <cell r="A412">
            <v>44988</v>
          </cell>
        </row>
        <row r="413">
          <cell r="A413">
            <v>44987</v>
          </cell>
        </row>
        <row r="414">
          <cell r="A414">
            <v>44986</v>
          </cell>
        </row>
        <row r="415">
          <cell r="A415">
            <v>44981</v>
          </cell>
        </row>
        <row r="416">
          <cell r="A416">
            <v>44980</v>
          </cell>
        </row>
        <row r="417">
          <cell r="A417">
            <v>44979</v>
          </cell>
        </row>
        <row r="418">
          <cell r="A418">
            <v>44978</v>
          </cell>
        </row>
        <row r="419">
          <cell r="A419">
            <v>44977</v>
          </cell>
        </row>
        <row r="420">
          <cell r="A420">
            <v>44974</v>
          </cell>
        </row>
        <row r="421">
          <cell r="A421">
            <v>44973</v>
          </cell>
        </row>
        <row r="422">
          <cell r="A422">
            <v>44972</v>
          </cell>
        </row>
        <row r="423">
          <cell r="A423">
            <v>44971</v>
          </cell>
        </row>
        <row r="424">
          <cell r="A424">
            <v>44970</v>
          </cell>
        </row>
        <row r="425">
          <cell r="A425">
            <v>44967</v>
          </cell>
        </row>
        <row r="426">
          <cell r="A426">
            <v>44966</v>
          </cell>
        </row>
        <row r="427">
          <cell r="A427">
            <v>44965</v>
          </cell>
        </row>
        <row r="428">
          <cell r="A428">
            <v>44964</v>
          </cell>
        </row>
        <row r="429">
          <cell r="A429">
            <v>44963</v>
          </cell>
        </row>
        <row r="430">
          <cell r="A430">
            <v>44960</v>
          </cell>
        </row>
        <row r="431">
          <cell r="A431">
            <v>44959</v>
          </cell>
        </row>
        <row r="432">
          <cell r="A432">
            <v>44958</v>
          </cell>
        </row>
        <row r="433">
          <cell r="A433">
            <v>44957</v>
          </cell>
        </row>
        <row r="434">
          <cell r="A434">
            <v>44956</v>
          </cell>
        </row>
        <row r="435">
          <cell r="A435">
            <v>44943</v>
          </cell>
        </row>
        <row r="436">
          <cell r="A436">
            <v>44942</v>
          </cell>
        </row>
        <row r="437">
          <cell r="A437">
            <v>44939</v>
          </cell>
        </row>
        <row r="438">
          <cell r="A438">
            <v>44938</v>
          </cell>
        </row>
        <row r="439">
          <cell r="A439">
            <v>44937</v>
          </cell>
        </row>
        <row r="440">
          <cell r="A440">
            <v>44936</v>
          </cell>
        </row>
        <row r="441">
          <cell r="A441">
            <v>44935</v>
          </cell>
        </row>
        <row r="442">
          <cell r="A442">
            <v>44932</v>
          </cell>
        </row>
        <row r="443">
          <cell r="A443">
            <v>44931</v>
          </cell>
        </row>
        <row r="444">
          <cell r="A444">
            <v>44930</v>
          </cell>
        </row>
        <row r="445">
          <cell r="A445">
            <v>44929</v>
          </cell>
        </row>
        <row r="446">
          <cell r="A446">
            <v>44925</v>
          </cell>
        </row>
        <row r="447">
          <cell r="A447">
            <v>44924</v>
          </cell>
        </row>
        <row r="448">
          <cell r="A448">
            <v>44923</v>
          </cell>
        </row>
        <row r="449">
          <cell r="A449">
            <v>44922</v>
          </cell>
        </row>
        <row r="450">
          <cell r="A450">
            <v>44921</v>
          </cell>
        </row>
        <row r="451">
          <cell r="A451">
            <v>44918</v>
          </cell>
        </row>
        <row r="452">
          <cell r="A452">
            <v>44917</v>
          </cell>
        </row>
        <row r="453">
          <cell r="A453">
            <v>44916</v>
          </cell>
        </row>
        <row r="454">
          <cell r="A454">
            <v>44915</v>
          </cell>
        </row>
        <row r="455">
          <cell r="A455">
            <v>44914</v>
          </cell>
        </row>
        <row r="456">
          <cell r="A456">
            <v>44911</v>
          </cell>
        </row>
        <row r="457">
          <cell r="A457">
            <v>44910</v>
          </cell>
        </row>
        <row r="458">
          <cell r="A458">
            <v>44909</v>
          </cell>
        </row>
        <row r="459">
          <cell r="A459">
            <v>44908</v>
          </cell>
        </row>
        <row r="460">
          <cell r="A460">
            <v>44907</v>
          </cell>
        </row>
        <row r="461">
          <cell r="A461">
            <v>44904</v>
          </cell>
        </row>
        <row r="462">
          <cell r="A462">
            <v>44903</v>
          </cell>
        </row>
        <row r="463">
          <cell r="A463">
            <v>44902</v>
          </cell>
        </row>
        <row r="464">
          <cell r="A464">
            <v>44901</v>
          </cell>
        </row>
        <row r="465">
          <cell r="A465">
            <v>44900</v>
          </cell>
        </row>
        <row r="466">
          <cell r="A466">
            <v>44897</v>
          </cell>
        </row>
        <row r="467">
          <cell r="A467">
            <v>44896</v>
          </cell>
        </row>
        <row r="468">
          <cell r="A468">
            <v>44895</v>
          </cell>
        </row>
        <row r="469">
          <cell r="A469">
            <v>44894</v>
          </cell>
        </row>
        <row r="470">
          <cell r="A470">
            <v>44893</v>
          </cell>
        </row>
        <row r="471">
          <cell r="A471">
            <v>44890</v>
          </cell>
        </row>
        <row r="472">
          <cell r="A472">
            <v>44889</v>
          </cell>
        </row>
        <row r="473">
          <cell r="A473">
            <v>44888</v>
          </cell>
        </row>
        <row r="474">
          <cell r="A474">
            <v>44887</v>
          </cell>
        </row>
        <row r="475">
          <cell r="A475">
            <v>44886</v>
          </cell>
        </row>
        <row r="476">
          <cell r="A476">
            <v>44883</v>
          </cell>
        </row>
        <row r="477">
          <cell r="A477">
            <v>44882</v>
          </cell>
        </row>
        <row r="478">
          <cell r="A478">
            <v>44881</v>
          </cell>
        </row>
        <row r="479">
          <cell r="A479">
            <v>44880</v>
          </cell>
        </row>
        <row r="480">
          <cell r="A480">
            <v>44879</v>
          </cell>
        </row>
        <row r="481">
          <cell r="A481">
            <v>44876</v>
          </cell>
        </row>
        <row r="482">
          <cell r="A482">
            <v>44875</v>
          </cell>
        </row>
        <row r="483">
          <cell r="A483">
            <v>44874</v>
          </cell>
        </row>
        <row r="484">
          <cell r="A484">
            <v>44873</v>
          </cell>
        </row>
        <row r="485">
          <cell r="A485">
            <v>44872</v>
          </cell>
        </row>
        <row r="486">
          <cell r="A486">
            <v>44869</v>
          </cell>
        </row>
        <row r="487">
          <cell r="A487">
            <v>44868</v>
          </cell>
        </row>
        <row r="488">
          <cell r="A488">
            <v>44867</v>
          </cell>
        </row>
        <row r="489">
          <cell r="A489">
            <v>44866</v>
          </cell>
        </row>
        <row r="490">
          <cell r="A490">
            <v>44865</v>
          </cell>
        </row>
        <row r="491">
          <cell r="A491">
            <v>44862</v>
          </cell>
        </row>
        <row r="492">
          <cell r="A492">
            <v>44861</v>
          </cell>
        </row>
        <row r="493">
          <cell r="A493">
            <v>44860</v>
          </cell>
        </row>
        <row r="494">
          <cell r="A494">
            <v>44859</v>
          </cell>
        </row>
        <row r="495">
          <cell r="A495">
            <v>44858</v>
          </cell>
        </row>
        <row r="496">
          <cell r="A496">
            <v>44855</v>
          </cell>
        </row>
        <row r="497">
          <cell r="A497">
            <v>44854</v>
          </cell>
        </row>
        <row r="498">
          <cell r="A498">
            <v>44853</v>
          </cell>
        </row>
        <row r="499">
          <cell r="A499">
            <v>44852</v>
          </cell>
        </row>
        <row r="500">
          <cell r="A500">
            <v>44851</v>
          </cell>
        </row>
        <row r="501">
          <cell r="A501">
            <v>44848</v>
          </cell>
        </row>
        <row r="502">
          <cell r="A502">
            <v>44847</v>
          </cell>
        </row>
        <row r="503">
          <cell r="A503">
            <v>44846</v>
          </cell>
        </row>
        <row r="504">
          <cell r="A504">
            <v>44845</v>
          </cell>
        </row>
        <row r="505">
          <cell r="A505">
            <v>44841</v>
          </cell>
        </row>
        <row r="506">
          <cell r="A506">
            <v>44840</v>
          </cell>
        </row>
        <row r="507">
          <cell r="A507">
            <v>44839</v>
          </cell>
        </row>
        <row r="508">
          <cell r="A508">
            <v>44838</v>
          </cell>
        </row>
        <row r="509">
          <cell r="A509">
            <v>44837</v>
          </cell>
        </row>
        <row r="510">
          <cell r="A510">
            <v>44834</v>
          </cell>
        </row>
        <row r="511">
          <cell r="A511">
            <v>44833</v>
          </cell>
        </row>
        <row r="512">
          <cell r="A512">
            <v>44832</v>
          </cell>
        </row>
        <row r="513">
          <cell r="A513">
            <v>44831</v>
          </cell>
        </row>
        <row r="514">
          <cell r="A514">
            <v>44830</v>
          </cell>
        </row>
        <row r="515">
          <cell r="A515">
            <v>44827</v>
          </cell>
        </row>
        <row r="516">
          <cell r="A516">
            <v>44826</v>
          </cell>
        </row>
        <row r="517">
          <cell r="A517">
            <v>44825</v>
          </cell>
        </row>
        <row r="518">
          <cell r="A518">
            <v>44824</v>
          </cell>
        </row>
        <row r="519">
          <cell r="A519">
            <v>44823</v>
          </cell>
        </row>
        <row r="520">
          <cell r="A520">
            <v>44820</v>
          </cell>
        </row>
        <row r="521">
          <cell r="A521">
            <v>44819</v>
          </cell>
        </row>
        <row r="522">
          <cell r="A522">
            <v>44818</v>
          </cell>
        </row>
        <row r="523">
          <cell r="A523">
            <v>44817</v>
          </cell>
        </row>
        <row r="524">
          <cell r="A524">
            <v>44816</v>
          </cell>
        </row>
        <row r="525">
          <cell r="A525">
            <v>44812</v>
          </cell>
        </row>
        <row r="526">
          <cell r="A526">
            <v>44811</v>
          </cell>
        </row>
        <row r="527">
          <cell r="A527">
            <v>44810</v>
          </cell>
        </row>
        <row r="528">
          <cell r="A528">
            <v>44809</v>
          </cell>
        </row>
        <row r="529">
          <cell r="A529">
            <v>44806</v>
          </cell>
        </row>
        <row r="530">
          <cell r="A530">
            <v>44805</v>
          </cell>
        </row>
        <row r="531">
          <cell r="A531">
            <v>44804</v>
          </cell>
        </row>
        <row r="532">
          <cell r="A532">
            <v>44803</v>
          </cell>
        </row>
        <row r="533">
          <cell r="A533">
            <v>44802</v>
          </cell>
        </row>
        <row r="534">
          <cell r="A534">
            <v>44799</v>
          </cell>
        </row>
        <row r="535">
          <cell r="A535">
            <v>44798</v>
          </cell>
        </row>
        <row r="536">
          <cell r="A536">
            <v>44797</v>
          </cell>
        </row>
        <row r="537">
          <cell r="A537">
            <v>44796</v>
          </cell>
        </row>
        <row r="538">
          <cell r="A538">
            <v>44795</v>
          </cell>
        </row>
        <row r="539">
          <cell r="A539">
            <v>44792</v>
          </cell>
        </row>
        <row r="540">
          <cell r="A540">
            <v>44791</v>
          </cell>
        </row>
        <row r="541">
          <cell r="A541">
            <v>44790</v>
          </cell>
        </row>
        <row r="542">
          <cell r="A542">
            <v>44789</v>
          </cell>
        </row>
        <row r="543">
          <cell r="A543">
            <v>44788</v>
          </cell>
        </row>
        <row r="544">
          <cell r="A544">
            <v>44785</v>
          </cell>
        </row>
        <row r="545">
          <cell r="A545">
            <v>44784</v>
          </cell>
        </row>
        <row r="546">
          <cell r="A546">
            <v>44783</v>
          </cell>
        </row>
        <row r="547">
          <cell r="A547">
            <v>44782</v>
          </cell>
        </row>
        <row r="548">
          <cell r="A548">
            <v>44781</v>
          </cell>
        </row>
        <row r="549">
          <cell r="A549">
            <v>44778</v>
          </cell>
        </row>
        <row r="550">
          <cell r="A550">
            <v>44777</v>
          </cell>
        </row>
        <row r="551">
          <cell r="A551">
            <v>44776</v>
          </cell>
        </row>
        <row r="552">
          <cell r="A552">
            <v>44775</v>
          </cell>
        </row>
        <row r="553">
          <cell r="A553">
            <v>44774</v>
          </cell>
        </row>
        <row r="554">
          <cell r="A554">
            <v>44771</v>
          </cell>
        </row>
        <row r="555">
          <cell r="A555">
            <v>44770</v>
          </cell>
        </row>
        <row r="556">
          <cell r="A556">
            <v>44769</v>
          </cell>
        </row>
        <row r="557">
          <cell r="A557">
            <v>44768</v>
          </cell>
        </row>
        <row r="558">
          <cell r="A558">
            <v>44767</v>
          </cell>
        </row>
        <row r="559">
          <cell r="A559">
            <v>44764</v>
          </cell>
        </row>
        <row r="560">
          <cell r="A560">
            <v>44763</v>
          </cell>
        </row>
        <row r="561">
          <cell r="A561">
            <v>44762</v>
          </cell>
        </row>
        <row r="562">
          <cell r="A562">
            <v>44761</v>
          </cell>
        </row>
        <row r="563">
          <cell r="A563">
            <v>44760</v>
          </cell>
        </row>
        <row r="564">
          <cell r="A564">
            <v>44757</v>
          </cell>
        </row>
        <row r="565">
          <cell r="A565">
            <v>44756</v>
          </cell>
        </row>
        <row r="566">
          <cell r="A566">
            <v>44755</v>
          </cell>
        </row>
        <row r="567">
          <cell r="A567">
            <v>44754</v>
          </cell>
        </row>
        <row r="568">
          <cell r="A568">
            <v>44753</v>
          </cell>
        </row>
        <row r="569">
          <cell r="A569">
            <v>44750</v>
          </cell>
        </row>
        <row r="570">
          <cell r="A570">
            <v>44749</v>
          </cell>
        </row>
        <row r="571">
          <cell r="A571">
            <v>44748</v>
          </cell>
        </row>
        <row r="572">
          <cell r="A572">
            <v>44747</v>
          </cell>
        </row>
        <row r="573">
          <cell r="A573">
            <v>44746</v>
          </cell>
        </row>
        <row r="574">
          <cell r="A574">
            <v>44743</v>
          </cell>
        </row>
        <row r="575">
          <cell r="A575">
            <v>44742</v>
          </cell>
        </row>
        <row r="576">
          <cell r="A576">
            <v>44741</v>
          </cell>
        </row>
        <row r="577">
          <cell r="A577">
            <v>44740</v>
          </cell>
        </row>
        <row r="578">
          <cell r="A578">
            <v>44739</v>
          </cell>
        </row>
        <row r="579">
          <cell r="A579">
            <v>44736</v>
          </cell>
        </row>
        <row r="580">
          <cell r="A580">
            <v>44735</v>
          </cell>
        </row>
        <row r="581">
          <cell r="A581">
            <v>44734</v>
          </cell>
        </row>
        <row r="582">
          <cell r="A582">
            <v>44733</v>
          </cell>
        </row>
        <row r="583">
          <cell r="A583">
            <v>44732</v>
          </cell>
        </row>
        <row r="584">
          <cell r="A584">
            <v>44729</v>
          </cell>
        </row>
        <row r="585">
          <cell r="A585">
            <v>44728</v>
          </cell>
        </row>
        <row r="586">
          <cell r="A586">
            <v>44727</v>
          </cell>
        </row>
        <row r="587">
          <cell r="A587">
            <v>44726</v>
          </cell>
        </row>
        <row r="588">
          <cell r="A588">
            <v>44725</v>
          </cell>
        </row>
        <row r="589">
          <cell r="A589">
            <v>44722</v>
          </cell>
        </row>
        <row r="590">
          <cell r="A590">
            <v>44721</v>
          </cell>
        </row>
        <row r="591">
          <cell r="A591">
            <v>44720</v>
          </cell>
        </row>
        <row r="592">
          <cell r="A592">
            <v>44719</v>
          </cell>
        </row>
        <row r="593">
          <cell r="A593">
            <v>44718</v>
          </cell>
        </row>
        <row r="594">
          <cell r="A594">
            <v>44714</v>
          </cell>
        </row>
        <row r="595">
          <cell r="A595">
            <v>44713</v>
          </cell>
        </row>
        <row r="596">
          <cell r="A596">
            <v>44712</v>
          </cell>
        </row>
        <row r="597">
          <cell r="A597">
            <v>44711</v>
          </cell>
        </row>
        <row r="598">
          <cell r="A598">
            <v>44708</v>
          </cell>
        </row>
        <row r="599">
          <cell r="A599">
            <v>44707</v>
          </cell>
        </row>
        <row r="600">
          <cell r="A600">
            <v>44706</v>
          </cell>
        </row>
        <row r="601">
          <cell r="A601">
            <v>44705</v>
          </cell>
        </row>
        <row r="602">
          <cell r="A602">
            <v>44704</v>
          </cell>
        </row>
        <row r="603">
          <cell r="A603">
            <v>44701</v>
          </cell>
        </row>
        <row r="604">
          <cell r="A604">
            <v>44700</v>
          </cell>
        </row>
        <row r="605">
          <cell r="A605">
            <v>44699</v>
          </cell>
        </row>
        <row r="606">
          <cell r="A606">
            <v>44698</v>
          </cell>
        </row>
        <row r="607">
          <cell r="A607">
            <v>44697</v>
          </cell>
        </row>
        <row r="608">
          <cell r="A608">
            <v>44694</v>
          </cell>
        </row>
        <row r="609">
          <cell r="A609">
            <v>44693</v>
          </cell>
        </row>
        <row r="610">
          <cell r="A610">
            <v>44692</v>
          </cell>
        </row>
        <row r="611">
          <cell r="A611">
            <v>44691</v>
          </cell>
        </row>
        <row r="612">
          <cell r="A612">
            <v>44690</v>
          </cell>
        </row>
        <row r="613">
          <cell r="A613">
            <v>44687</v>
          </cell>
        </row>
        <row r="614">
          <cell r="A614">
            <v>44686</v>
          </cell>
        </row>
        <row r="615">
          <cell r="A615">
            <v>44685</v>
          </cell>
        </row>
        <row r="616">
          <cell r="A616">
            <v>44684</v>
          </cell>
        </row>
        <row r="617">
          <cell r="A617">
            <v>44680</v>
          </cell>
        </row>
        <row r="618">
          <cell r="A618">
            <v>44679</v>
          </cell>
        </row>
        <row r="619">
          <cell r="A619">
            <v>44678</v>
          </cell>
        </row>
        <row r="620">
          <cell r="A620">
            <v>44677</v>
          </cell>
        </row>
        <row r="621">
          <cell r="A621">
            <v>44676</v>
          </cell>
        </row>
        <row r="622">
          <cell r="A622">
            <v>44673</v>
          </cell>
        </row>
        <row r="623">
          <cell r="A623">
            <v>44672</v>
          </cell>
        </row>
        <row r="624">
          <cell r="A624">
            <v>44671</v>
          </cell>
        </row>
        <row r="625">
          <cell r="A625">
            <v>44670</v>
          </cell>
        </row>
        <row r="626">
          <cell r="A626">
            <v>44669</v>
          </cell>
        </row>
        <row r="627">
          <cell r="A627">
            <v>44666</v>
          </cell>
        </row>
        <row r="628">
          <cell r="A628">
            <v>44665</v>
          </cell>
        </row>
        <row r="629">
          <cell r="A629">
            <v>44664</v>
          </cell>
        </row>
        <row r="630">
          <cell r="A630">
            <v>44663</v>
          </cell>
        </row>
        <row r="631">
          <cell r="A631">
            <v>44662</v>
          </cell>
        </row>
        <row r="632">
          <cell r="A632">
            <v>44659</v>
          </cell>
        </row>
        <row r="633">
          <cell r="A633">
            <v>44658</v>
          </cell>
        </row>
        <row r="634">
          <cell r="A634">
            <v>44657</v>
          </cell>
        </row>
        <row r="635">
          <cell r="A635">
            <v>44652</v>
          </cell>
        </row>
        <row r="636">
          <cell r="A636">
            <v>44651</v>
          </cell>
        </row>
        <row r="637">
          <cell r="A637">
            <v>44650</v>
          </cell>
        </row>
        <row r="638">
          <cell r="A638">
            <v>44649</v>
          </cell>
        </row>
        <row r="639">
          <cell r="A639">
            <v>44648</v>
          </cell>
        </row>
        <row r="640">
          <cell r="A640">
            <v>44645</v>
          </cell>
        </row>
        <row r="641">
          <cell r="A641">
            <v>44644</v>
          </cell>
        </row>
        <row r="642">
          <cell r="A642">
            <v>44643</v>
          </cell>
        </row>
        <row r="643">
          <cell r="A643">
            <v>44642</v>
          </cell>
        </row>
        <row r="644">
          <cell r="A644">
            <v>44641</v>
          </cell>
        </row>
        <row r="645">
          <cell r="A645">
            <v>44638</v>
          </cell>
        </row>
        <row r="646">
          <cell r="A646">
            <v>44637</v>
          </cell>
        </row>
        <row r="647">
          <cell r="A647">
            <v>44636</v>
          </cell>
        </row>
        <row r="648">
          <cell r="A648">
            <v>44635</v>
          </cell>
        </row>
        <row r="649">
          <cell r="A649">
            <v>44634</v>
          </cell>
        </row>
        <row r="650">
          <cell r="A650">
            <v>44631</v>
          </cell>
        </row>
        <row r="651">
          <cell r="A651">
            <v>44630</v>
          </cell>
        </row>
        <row r="652">
          <cell r="A652">
            <v>44629</v>
          </cell>
        </row>
        <row r="653">
          <cell r="A653">
            <v>44628</v>
          </cell>
        </row>
        <row r="654">
          <cell r="A654">
            <v>44627</v>
          </cell>
        </row>
        <row r="655">
          <cell r="A655">
            <v>44624</v>
          </cell>
        </row>
        <row r="656">
          <cell r="A656">
            <v>44623</v>
          </cell>
        </row>
        <row r="657">
          <cell r="A657">
            <v>44622</v>
          </cell>
        </row>
        <row r="658">
          <cell r="A658">
            <v>44621</v>
          </cell>
        </row>
        <row r="659">
          <cell r="A659">
            <v>44617</v>
          </cell>
        </row>
        <row r="660">
          <cell r="A660">
            <v>44616</v>
          </cell>
        </row>
        <row r="661">
          <cell r="A661">
            <v>44615</v>
          </cell>
        </row>
        <row r="662">
          <cell r="A662">
            <v>44614</v>
          </cell>
        </row>
        <row r="663">
          <cell r="A663">
            <v>44613</v>
          </cell>
        </row>
        <row r="664">
          <cell r="A664">
            <v>44610</v>
          </cell>
        </row>
        <row r="665">
          <cell r="A665">
            <v>44609</v>
          </cell>
        </row>
        <row r="666">
          <cell r="A666">
            <v>44608</v>
          </cell>
        </row>
        <row r="667">
          <cell r="A667">
            <v>44607</v>
          </cell>
        </row>
        <row r="668">
          <cell r="A668">
            <v>44606</v>
          </cell>
        </row>
        <row r="669">
          <cell r="A669">
            <v>44603</v>
          </cell>
        </row>
        <row r="670">
          <cell r="A670">
            <v>44602</v>
          </cell>
        </row>
        <row r="671">
          <cell r="A671">
            <v>44601</v>
          </cell>
        </row>
        <row r="672">
          <cell r="A672">
            <v>44600</v>
          </cell>
        </row>
        <row r="673">
          <cell r="A673">
            <v>44599</v>
          </cell>
        </row>
        <row r="674">
          <cell r="A674">
            <v>44587</v>
          </cell>
        </row>
        <row r="675">
          <cell r="A675">
            <v>44586</v>
          </cell>
        </row>
        <row r="676">
          <cell r="A676">
            <v>44585</v>
          </cell>
        </row>
        <row r="677">
          <cell r="A677">
            <v>44582</v>
          </cell>
        </row>
        <row r="678">
          <cell r="A678">
            <v>44581</v>
          </cell>
        </row>
        <row r="679">
          <cell r="A679">
            <v>44580</v>
          </cell>
        </row>
        <row r="680">
          <cell r="A680">
            <v>44579</v>
          </cell>
        </row>
        <row r="681">
          <cell r="A681">
            <v>44578</v>
          </cell>
        </row>
        <row r="682">
          <cell r="A682">
            <v>44575</v>
          </cell>
        </row>
        <row r="683">
          <cell r="A683">
            <v>44574</v>
          </cell>
        </row>
        <row r="684">
          <cell r="A684">
            <v>44573</v>
          </cell>
        </row>
        <row r="685">
          <cell r="A685">
            <v>44572</v>
          </cell>
        </row>
        <row r="686">
          <cell r="A686">
            <v>44571</v>
          </cell>
        </row>
        <row r="687">
          <cell r="A687">
            <v>44568</v>
          </cell>
        </row>
        <row r="688">
          <cell r="A688">
            <v>44567</v>
          </cell>
        </row>
        <row r="689">
          <cell r="A689">
            <v>44566</v>
          </cell>
        </row>
        <row r="690">
          <cell r="A690">
            <v>44565</v>
          </cell>
        </row>
        <row r="691">
          <cell r="A691">
            <v>44564</v>
          </cell>
        </row>
        <row r="692">
          <cell r="A692">
            <v>44560</v>
          </cell>
        </row>
        <row r="693">
          <cell r="A693">
            <v>44559</v>
          </cell>
        </row>
        <row r="694">
          <cell r="A694">
            <v>44558</v>
          </cell>
        </row>
        <row r="695">
          <cell r="A695">
            <v>44557</v>
          </cell>
        </row>
        <row r="696">
          <cell r="A696">
            <v>44554</v>
          </cell>
        </row>
        <row r="697">
          <cell r="A697">
            <v>44553</v>
          </cell>
        </row>
        <row r="698">
          <cell r="A698">
            <v>44552</v>
          </cell>
        </row>
        <row r="699">
          <cell r="A699">
            <v>44551</v>
          </cell>
        </row>
        <row r="700">
          <cell r="A700">
            <v>44550</v>
          </cell>
        </row>
        <row r="701">
          <cell r="A701">
            <v>44547</v>
          </cell>
        </row>
        <row r="702">
          <cell r="A702">
            <v>44546</v>
          </cell>
        </row>
        <row r="703">
          <cell r="A703">
            <v>44545</v>
          </cell>
        </row>
        <row r="704">
          <cell r="A704">
            <v>44544</v>
          </cell>
        </row>
        <row r="705">
          <cell r="A705">
            <v>44543</v>
          </cell>
        </row>
        <row r="706">
          <cell r="A706">
            <v>44540</v>
          </cell>
        </row>
        <row r="707">
          <cell r="A707">
            <v>44539</v>
          </cell>
        </row>
        <row r="708">
          <cell r="A708">
            <v>44538</v>
          </cell>
        </row>
        <row r="709">
          <cell r="A709">
            <v>44537</v>
          </cell>
        </row>
        <row r="710">
          <cell r="A710">
            <v>44536</v>
          </cell>
        </row>
        <row r="711">
          <cell r="A711">
            <v>44533</v>
          </cell>
        </row>
        <row r="712">
          <cell r="A712">
            <v>44532</v>
          </cell>
        </row>
        <row r="713">
          <cell r="A713">
            <v>44531</v>
          </cell>
        </row>
        <row r="714">
          <cell r="A714">
            <v>44530</v>
          </cell>
        </row>
        <row r="715">
          <cell r="A715">
            <v>44529</v>
          </cell>
        </row>
        <row r="716">
          <cell r="A716">
            <v>44526</v>
          </cell>
        </row>
        <row r="717">
          <cell r="A717">
            <v>44525</v>
          </cell>
        </row>
        <row r="718">
          <cell r="A718">
            <v>44524</v>
          </cell>
        </row>
        <row r="719">
          <cell r="A719">
            <v>44523</v>
          </cell>
        </row>
        <row r="720">
          <cell r="A720">
            <v>44522</v>
          </cell>
        </row>
        <row r="721">
          <cell r="A721">
            <v>44519</v>
          </cell>
        </row>
        <row r="722">
          <cell r="A722">
            <v>44518</v>
          </cell>
        </row>
        <row r="723">
          <cell r="A723">
            <v>44517</v>
          </cell>
        </row>
        <row r="724">
          <cell r="A724">
            <v>44516</v>
          </cell>
        </row>
        <row r="725">
          <cell r="A725">
            <v>44515</v>
          </cell>
        </row>
        <row r="726">
          <cell r="A726">
            <v>44512</v>
          </cell>
        </row>
        <row r="727">
          <cell r="A727">
            <v>44511</v>
          </cell>
        </row>
        <row r="728">
          <cell r="A728">
            <v>44510</v>
          </cell>
        </row>
        <row r="729">
          <cell r="A729">
            <v>44509</v>
          </cell>
        </row>
        <row r="730">
          <cell r="A730">
            <v>44508</v>
          </cell>
        </row>
        <row r="731">
          <cell r="A731">
            <v>44505</v>
          </cell>
        </row>
        <row r="732">
          <cell r="A732">
            <v>44504</v>
          </cell>
        </row>
        <row r="733">
          <cell r="A733">
            <v>44503</v>
          </cell>
        </row>
        <row r="734">
          <cell r="A734">
            <v>44502</v>
          </cell>
        </row>
        <row r="735">
          <cell r="A735">
            <v>44501</v>
          </cell>
        </row>
        <row r="736">
          <cell r="A736">
            <v>44498</v>
          </cell>
        </row>
        <row r="737">
          <cell r="A737">
            <v>44497</v>
          </cell>
        </row>
        <row r="738">
          <cell r="A738">
            <v>44496</v>
          </cell>
        </row>
        <row r="739">
          <cell r="A739">
            <v>44495</v>
          </cell>
        </row>
        <row r="740">
          <cell r="A740">
            <v>44494</v>
          </cell>
        </row>
        <row r="741">
          <cell r="A741">
            <v>44491</v>
          </cell>
        </row>
        <row r="742">
          <cell r="A742">
            <v>44490</v>
          </cell>
        </row>
        <row r="743">
          <cell r="A743">
            <v>44489</v>
          </cell>
        </row>
        <row r="744">
          <cell r="A744">
            <v>44488</v>
          </cell>
        </row>
        <row r="745">
          <cell r="A745">
            <v>44487</v>
          </cell>
        </row>
        <row r="746">
          <cell r="A746">
            <v>44484</v>
          </cell>
        </row>
        <row r="747">
          <cell r="A747">
            <v>44483</v>
          </cell>
        </row>
        <row r="748">
          <cell r="A748">
            <v>44482</v>
          </cell>
        </row>
        <row r="749">
          <cell r="A749">
            <v>44481</v>
          </cell>
        </row>
        <row r="750">
          <cell r="A750">
            <v>44477</v>
          </cell>
        </row>
        <row r="751">
          <cell r="A751">
            <v>44476</v>
          </cell>
        </row>
        <row r="752">
          <cell r="A752">
            <v>44475</v>
          </cell>
        </row>
        <row r="753">
          <cell r="A753">
            <v>44474</v>
          </cell>
        </row>
        <row r="754">
          <cell r="A754">
            <v>44473</v>
          </cell>
        </row>
        <row r="755">
          <cell r="A755">
            <v>44470</v>
          </cell>
        </row>
        <row r="756">
          <cell r="A756">
            <v>44469</v>
          </cell>
        </row>
        <row r="757">
          <cell r="A757">
            <v>44468</v>
          </cell>
        </row>
        <row r="758">
          <cell r="A758">
            <v>44467</v>
          </cell>
        </row>
        <row r="759">
          <cell r="A759">
            <v>44466</v>
          </cell>
        </row>
        <row r="760">
          <cell r="A760">
            <v>44463</v>
          </cell>
        </row>
        <row r="761">
          <cell r="A761">
            <v>44462</v>
          </cell>
        </row>
        <row r="762">
          <cell r="A762">
            <v>44461</v>
          </cell>
        </row>
        <row r="763">
          <cell r="A763">
            <v>44456</v>
          </cell>
        </row>
        <row r="764">
          <cell r="A764">
            <v>44455</v>
          </cell>
        </row>
        <row r="765">
          <cell r="A765">
            <v>44454</v>
          </cell>
        </row>
        <row r="766">
          <cell r="A766">
            <v>44453</v>
          </cell>
        </row>
        <row r="767">
          <cell r="A767">
            <v>44452</v>
          </cell>
        </row>
        <row r="768">
          <cell r="A768">
            <v>44449</v>
          </cell>
        </row>
        <row r="769">
          <cell r="A769">
            <v>44448</v>
          </cell>
        </row>
        <row r="770">
          <cell r="A770">
            <v>44447</v>
          </cell>
        </row>
        <row r="771">
          <cell r="A771">
            <v>44446</v>
          </cell>
        </row>
        <row r="772">
          <cell r="A772">
            <v>44445</v>
          </cell>
        </row>
        <row r="773">
          <cell r="A773">
            <v>44442</v>
          </cell>
        </row>
        <row r="774">
          <cell r="A774">
            <v>44441</v>
          </cell>
        </row>
        <row r="775">
          <cell r="A775">
            <v>44440</v>
          </cell>
        </row>
        <row r="776">
          <cell r="A776">
            <v>44439</v>
          </cell>
        </row>
        <row r="777">
          <cell r="A777">
            <v>44438</v>
          </cell>
        </row>
        <row r="778">
          <cell r="A778">
            <v>44435</v>
          </cell>
        </row>
        <row r="779">
          <cell r="A779">
            <v>44434</v>
          </cell>
        </row>
        <row r="780">
          <cell r="A780">
            <v>44433</v>
          </cell>
        </row>
        <row r="781">
          <cell r="A781">
            <v>44432</v>
          </cell>
        </row>
        <row r="782">
          <cell r="A782">
            <v>44431</v>
          </cell>
        </row>
        <row r="783">
          <cell r="A783">
            <v>44428</v>
          </cell>
        </row>
        <row r="784">
          <cell r="A784">
            <v>44427</v>
          </cell>
        </row>
        <row r="785">
          <cell r="A785">
            <v>44426</v>
          </cell>
        </row>
        <row r="786">
          <cell r="A786">
            <v>44425</v>
          </cell>
        </row>
        <row r="787">
          <cell r="A787">
            <v>44424</v>
          </cell>
        </row>
        <row r="788">
          <cell r="A788">
            <v>44421</v>
          </cell>
        </row>
        <row r="789">
          <cell r="A789">
            <v>44420</v>
          </cell>
        </row>
        <row r="790">
          <cell r="A790">
            <v>44419</v>
          </cell>
        </row>
        <row r="791">
          <cell r="A791">
            <v>44418</v>
          </cell>
        </row>
        <row r="792">
          <cell r="A792">
            <v>44417</v>
          </cell>
        </row>
        <row r="793">
          <cell r="A793">
            <v>44414</v>
          </cell>
        </row>
        <row r="794">
          <cell r="A794">
            <v>44413</v>
          </cell>
        </row>
        <row r="795">
          <cell r="A795">
            <v>44412</v>
          </cell>
        </row>
        <row r="796">
          <cell r="A796">
            <v>44411</v>
          </cell>
        </row>
        <row r="797">
          <cell r="A797">
            <v>44410</v>
          </cell>
        </row>
        <row r="798">
          <cell r="A798">
            <v>44407</v>
          </cell>
        </row>
        <row r="799">
          <cell r="A799">
            <v>44406</v>
          </cell>
        </row>
        <row r="800">
          <cell r="A800">
            <v>44405</v>
          </cell>
        </row>
        <row r="801">
          <cell r="A801">
            <v>44404</v>
          </cell>
        </row>
        <row r="802">
          <cell r="A802">
            <v>44403</v>
          </cell>
        </row>
        <row r="803">
          <cell r="A803">
            <v>44400</v>
          </cell>
        </row>
        <row r="804">
          <cell r="A804">
            <v>44399</v>
          </cell>
        </row>
        <row r="805">
          <cell r="A805">
            <v>44398</v>
          </cell>
        </row>
        <row r="806">
          <cell r="A806">
            <v>44397</v>
          </cell>
        </row>
        <row r="807">
          <cell r="A807">
            <v>44396</v>
          </cell>
        </row>
        <row r="808">
          <cell r="A808">
            <v>44393</v>
          </cell>
        </row>
        <row r="809">
          <cell r="A809">
            <v>44392</v>
          </cell>
        </row>
        <row r="810">
          <cell r="A810">
            <v>44391</v>
          </cell>
        </row>
        <row r="811">
          <cell r="A811">
            <v>44390</v>
          </cell>
        </row>
        <row r="812">
          <cell r="A812">
            <v>44389</v>
          </cell>
        </row>
        <row r="813">
          <cell r="A813">
            <v>44386</v>
          </cell>
        </row>
        <row r="814">
          <cell r="A814">
            <v>44385</v>
          </cell>
        </row>
        <row r="815">
          <cell r="A815">
            <v>44384</v>
          </cell>
        </row>
        <row r="816">
          <cell r="A816">
            <v>44383</v>
          </cell>
        </row>
        <row r="817">
          <cell r="A817">
            <v>44382</v>
          </cell>
        </row>
        <row r="818">
          <cell r="A818">
            <v>44379</v>
          </cell>
        </row>
        <row r="819">
          <cell r="A819">
            <v>44378</v>
          </cell>
        </row>
        <row r="820">
          <cell r="A820">
            <v>44377</v>
          </cell>
        </row>
        <row r="821">
          <cell r="A821">
            <v>44376</v>
          </cell>
        </row>
        <row r="822">
          <cell r="A822">
            <v>44375</v>
          </cell>
        </row>
        <row r="823">
          <cell r="A823">
            <v>44372</v>
          </cell>
        </row>
        <row r="824">
          <cell r="A824">
            <v>44371</v>
          </cell>
        </row>
        <row r="825">
          <cell r="A825">
            <v>44370</v>
          </cell>
        </row>
        <row r="826">
          <cell r="A826">
            <v>44369</v>
          </cell>
        </row>
        <row r="827">
          <cell r="A827">
            <v>44368</v>
          </cell>
        </row>
        <row r="828">
          <cell r="A828">
            <v>44365</v>
          </cell>
        </row>
        <row r="829">
          <cell r="A829">
            <v>44364</v>
          </cell>
        </row>
        <row r="830">
          <cell r="A830">
            <v>44363</v>
          </cell>
        </row>
        <row r="831">
          <cell r="A831">
            <v>44362</v>
          </cell>
        </row>
        <row r="832">
          <cell r="A832">
            <v>44358</v>
          </cell>
        </row>
        <row r="833">
          <cell r="A833">
            <v>44357</v>
          </cell>
        </row>
        <row r="834">
          <cell r="A834">
            <v>44356</v>
          </cell>
        </row>
        <row r="835">
          <cell r="A835">
            <v>44355</v>
          </cell>
        </row>
        <row r="836">
          <cell r="A836">
            <v>44354</v>
          </cell>
        </row>
        <row r="837">
          <cell r="A837">
            <v>44351</v>
          </cell>
        </row>
        <row r="838">
          <cell r="A838">
            <v>44350</v>
          </cell>
        </row>
        <row r="839">
          <cell r="A839">
            <v>44349</v>
          </cell>
        </row>
        <row r="840">
          <cell r="A840">
            <v>44348</v>
          </cell>
        </row>
        <row r="841">
          <cell r="A841">
            <v>44347</v>
          </cell>
        </row>
        <row r="842">
          <cell r="A842">
            <v>44344</v>
          </cell>
        </row>
        <row r="843">
          <cell r="A843">
            <v>44343</v>
          </cell>
        </row>
        <row r="844">
          <cell r="A844">
            <v>44342</v>
          </cell>
        </row>
        <row r="845">
          <cell r="A845">
            <v>44341</v>
          </cell>
        </row>
        <row r="846">
          <cell r="A846">
            <v>44340</v>
          </cell>
        </row>
        <row r="847">
          <cell r="A847">
            <v>44337</v>
          </cell>
        </row>
        <row r="848">
          <cell r="A848">
            <v>44336</v>
          </cell>
        </row>
        <row r="849">
          <cell r="A849">
            <v>44335</v>
          </cell>
        </row>
        <row r="850">
          <cell r="A850">
            <v>44334</v>
          </cell>
        </row>
        <row r="851">
          <cell r="A851">
            <v>44333</v>
          </cell>
        </row>
        <row r="852">
          <cell r="A852">
            <v>44330</v>
          </cell>
        </row>
        <row r="853">
          <cell r="A853">
            <v>44329</v>
          </cell>
        </row>
        <row r="854">
          <cell r="A854">
            <v>44328</v>
          </cell>
        </row>
        <row r="855">
          <cell r="A855">
            <v>44327</v>
          </cell>
        </row>
        <row r="856">
          <cell r="A856">
            <v>44326</v>
          </cell>
        </row>
        <row r="857">
          <cell r="A857">
            <v>44323</v>
          </cell>
        </row>
        <row r="858">
          <cell r="A858">
            <v>44322</v>
          </cell>
        </row>
        <row r="859">
          <cell r="A859">
            <v>44321</v>
          </cell>
        </row>
        <row r="860">
          <cell r="A860">
            <v>44320</v>
          </cell>
        </row>
        <row r="861">
          <cell r="A861">
            <v>44319</v>
          </cell>
        </row>
        <row r="862">
          <cell r="A862">
            <v>44315</v>
          </cell>
        </row>
        <row r="863">
          <cell r="A863">
            <v>44314</v>
          </cell>
        </row>
        <row r="864">
          <cell r="A864">
            <v>44313</v>
          </cell>
        </row>
        <row r="865">
          <cell r="A865">
            <v>44312</v>
          </cell>
        </row>
        <row r="866">
          <cell r="A866">
            <v>44309</v>
          </cell>
        </row>
        <row r="867">
          <cell r="A867">
            <v>44308</v>
          </cell>
        </row>
        <row r="868">
          <cell r="A868">
            <v>44307</v>
          </cell>
        </row>
        <row r="869">
          <cell r="A869">
            <v>44306</v>
          </cell>
        </row>
        <row r="870">
          <cell r="A870">
            <v>44305</v>
          </cell>
        </row>
        <row r="871">
          <cell r="A871">
            <v>44302</v>
          </cell>
        </row>
        <row r="872">
          <cell r="A872">
            <v>44301</v>
          </cell>
        </row>
        <row r="873">
          <cell r="A873">
            <v>44300</v>
          </cell>
        </row>
        <row r="874">
          <cell r="A874">
            <v>44299</v>
          </cell>
        </row>
        <row r="875">
          <cell r="A875">
            <v>44298</v>
          </cell>
        </row>
        <row r="876">
          <cell r="A876">
            <v>44295</v>
          </cell>
        </row>
        <row r="877">
          <cell r="A877">
            <v>44294</v>
          </cell>
        </row>
        <row r="878">
          <cell r="A878">
            <v>44293</v>
          </cell>
        </row>
        <row r="879">
          <cell r="A879">
            <v>44292</v>
          </cell>
        </row>
        <row r="880">
          <cell r="A880">
            <v>44287</v>
          </cell>
        </row>
        <row r="881">
          <cell r="A881">
            <v>44286</v>
          </cell>
        </row>
        <row r="882">
          <cell r="A882">
            <v>44285</v>
          </cell>
        </row>
        <row r="883">
          <cell r="A883">
            <v>44284</v>
          </cell>
        </row>
        <row r="884">
          <cell r="A884">
            <v>44281</v>
          </cell>
        </row>
        <row r="885">
          <cell r="A885">
            <v>44280</v>
          </cell>
        </row>
        <row r="886">
          <cell r="A886">
            <v>44279</v>
          </cell>
        </row>
        <row r="887">
          <cell r="A887">
            <v>44278</v>
          </cell>
        </row>
        <row r="888">
          <cell r="A888">
            <v>44277</v>
          </cell>
        </row>
        <row r="889">
          <cell r="A889">
            <v>44274</v>
          </cell>
        </row>
        <row r="890">
          <cell r="A890">
            <v>44273</v>
          </cell>
        </row>
        <row r="891">
          <cell r="A891">
            <v>44272</v>
          </cell>
        </row>
        <row r="892">
          <cell r="A892">
            <v>44271</v>
          </cell>
        </row>
        <row r="893">
          <cell r="A893">
            <v>44270</v>
          </cell>
        </row>
        <row r="894">
          <cell r="A894">
            <v>44267</v>
          </cell>
        </row>
        <row r="895">
          <cell r="A895">
            <v>44266</v>
          </cell>
        </row>
        <row r="896">
          <cell r="A896">
            <v>44265</v>
          </cell>
        </row>
        <row r="897">
          <cell r="A897">
            <v>44264</v>
          </cell>
        </row>
        <row r="898">
          <cell r="A898">
            <v>44263</v>
          </cell>
        </row>
        <row r="899">
          <cell r="A899">
            <v>44260</v>
          </cell>
        </row>
        <row r="900">
          <cell r="A900">
            <v>44259</v>
          </cell>
        </row>
        <row r="901">
          <cell r="A901">
            <v>44258</v>
          </cell>
        </row>
        <row r="902">
          <cell r="A902">
            <v>44257</v>
          </cell>
        </row>
        <row r="903">
          <cell r="A903">
            <v>44253</v>
          </cell>
        </row>
        <row r="904">
          <cell r="A904">
            <v>44252</v>
          </cell>
        </row>
        <row r="905">
          <cell r="A905">
            <v>44251</v>
          </cell>
        </row>
        <row r="906">
          <cell r="A906">
            <v>44250</v>
          </cell>
        </row>
        <row r="907">
          <cell r="A907">
            <v>44249</v>
          </cell>
        </row>
        <row r="908">
          <cell r="A908">
            <v>44246</v>
          </cell>
        </row>
        <row r="909">
          <cell r="A909">
            <v>44245</v>
          </cell>
        </row>
        <row r="910">
          <cell r="A910">
            <v>44244</v>
          </cell>
        </row>
        <row r="911">
          <cell r="A911">
            <v>44232</v>
          </cell>
        </row>
        <row r="912">
          <cell r="A912">
            <v>44231</v>
          </cell>
        </row>
        <row r="913">
          <cell r="A913">
            <v>44230</v>
          </cell>
        </row>
        <row r="914">
          <cell r="A914">
            <v>44229</v>
          </cell>
        </row>
        <row r="915">
          <cell r="A915">
            <v>44228</v>
          </cell>
        </row>
        <row r="916">
          <cell r="A916">
            <v>44225</v>
          </cell>
        </row>
        <row r="917">
          <cell r="A917">
            <v>44224</v>
          </cell>
        </row>
        <row r="918">
          <cell r="A918">
            <v>44223</v>
          </cell>
        </row>
        <row r="919">
          <cell r="A919">
            <v>44222</v>
          </cell>
        </row>
        <row r="920">
          <cell r="A920">
            <v>44221</v>
          </cell>
        </row>
        <row r="921">
          <cell r="A921">
            <v>44218</v>
          </cell>
        </row>
        <row r="922">
          <cell r="A922">
            <v>44217</v>
          </cell>
        </row>
        <row r="923">
          <cell r="A923">
            <v>44216</v>
          </cell>
        </row>
        <row r="924">
          <cell r="A924">
            <v>44215</v>
          </cell>
        </row>
        <row r="925">
          <cell r="A925">
            <v>44214</v>
          </cell>
        </row>
        <row r="926">
          <cell r="A926">
            <v>44211</v>
          </cell>
        </row>
        <row r="927">
          <cell r="A927">
            <v>44210</v>
          </cell>
        </row>
        <row r="928">
          <cell r="A928">
            <v>44209</v>
          </cell>
        </row>
        <row r="929">
          <cell r="A929">
            <v>44208</v>
          </cell>
        </row>
        <row r="930">
          <cell r="A930">
            <v>44207</v>
          </cell>
        </row>
        <row r="931">
          <cell r="A931">
            <v>44204</v>
          </cell>
        </row>
        <row r="932">
          <cell r="A932">
            <v>44203</v>
          </cell>
        </row>
        <row r="933">
          <cell r="A933">
            <v>44202</v>
          </cell>
        </row>
        <row r="934">
          <cell r="A934">
            <v>44201</v>
          </cell>
        </row>
        <row r="935">
          <cell r="A935">
            <v>44200</v>
          </cell>
        </row>
        <row r="936">
          <cell r="A936">
            <v>44196</v>
          </cell>
        </row>
        <row r="937">
          <cell r="A937">
            <v>44195</v>
          </cell>
        </row>
        <row r="938">
          <cell r="A938">
            <v>44194</v>
          </cell>
        </row>
        <row r="939">
          <cell r="A939">
            <v>44193</v>
          </cell>
        </row>
        <row r="940">
          <cell r="A940">
            <v>44190</v>
          </cell>
        </row>
        <row r="941">
          <cell r="A941">
            <v>44189</v>
          </cell>
        </row>
        <row r="942">
          <cell r="A942">
            <v>44188</v>
          </cell>
        </row>
        <row r="943">
          <cell r="A943">
            <v>44187</v>
          </cell>
        </row>
        <row r="944">
          <cell r="A944">
            <v>44186</v>
          </cell>
        </row>
        <row r="945">
          <cell r="A945">
            <v>44183</v>
          </cell>
        </row>
        <row r="946">
          <cell r="A946">
            <v>44182</v>
          </cell>
        </row>
        <row r="947">
          <cell r="A947">
            <v>44181</v>
          </cell>
        </row>
        <row r="948">
          <cell r="A948">
            <v>44180</v>
          </cell>
        </row>
        <row r="949">
          <cell r="A949">
            <v>44179</v>
          </cell>
        </row>
        <row r="950">
          <cell r="A950">
            <v>44176</v>
          </cell>
        </row>
        <row r="951">
          <cell r="A951">
            <v>44175</v>
          </cell>
        </row>
        <row r="952">
          <cell r="A952">
            <v>44174</v>
          </cell>
        </row>
        <row r="953">
          <cell r="A953">
            <v>44173</v>
          </cell>
        </row>
        <row r="954">
          <cell r="A954">
            <v>44172</v>
          </cell>
        </row>
        <row r="955">
          <cell r="A955">
            <v>44169</v>
          </cell>
        </row>
        <row r="956">
          <cell r="A956">
            <v>44168</v>
          </cell>
        </row>
        <row r="957">
          <cell r="A957">
            <v>44167</v>
          </cell>
        </row>
        <row r="958">
          <cell r="A958">
            <v>44166</v>
          </cell>
        </row>
        <row r="959">
          <cell r="A959">
            <v>44165</v>
          </cell>
        </row>
        <row r="960">
          <cell r="A960">
            <v>44162</v>
          </cell>
        </row>
        <row r="961">
          <cell r="A961">
            <v>44161</v>
          </cell>
        </row>
        <row r="962">
          <cell r="A962">
            <v>44160</v>
          </cell>
        </row>
        <row r="963">
          <cell r="A963">
            <v>44159</v>
          </cell>
        </row>
        <row r="964">
          <cell r="A964">
            <v>44158</v>
          </cell>
        </row>
        <row r="965">
          <cell r="A965">
            <v>44155</v>
          </cell>
        </row>
        <row r="966">
          <cell r="A966">
            <v>44154</v>
          </cell>
        </row>
        <row r="967">
          <cell r="A967">
            <v>44153</v>
          </cell>
        </row>
        <row r="968">
          <cell r="A968">
            <v>44152</v>
          </cell>
        </row>
        <row r="969">
          <cell r="A969">
            <v>44151</v>
          </cell>
        </row>
        <row r="970">
          <cell r="A970">
            <v>44148</v>
          </cell>
        </row>
        <row r="971">
          <cell r="A971">
            <v>44147</v>
          </cell>
        </row>
        <row r="972">
          <cell r="A972">
            <v>44146</v>
          </cell>
        </row>
        <row r="973">
          <cell r="A973">
            <v>44145</v>
          </cell>
        </row>
        <row r="974">
          <cell r="A974">
            <v>44144</v>
          </cell>
        </row>
        <row r="975">
          <cell r="A975">
            <v>44141</v>
          </cell>
        </row>
        <row r="976">
          <cell r="A976">
            <v>44140</v>
          </cell>
        </row>
        <row r="977">
          <cell r="A977">
            <v>44139</v>
          </cell>
        </row>
        <row r="978">
          <cell r="A978">
            <v>44138</v>
          </cell>
        </row>
        <row r="979">
          <cell r="A979">
            <v>44137</v>
          </cell>
        </row>
        <row r="980">
          <cell r="A980">
            <v>44134</v>
          </cell>
        </row>
        <row r="981">
          <cell r="A981">
            <v>44133</v>
          </cell>
        </row>
        <row r="982">
          <cell r="A982">
            <v>44132</v>
          </cell>
        </row>
        <row r="983">
          <cell r="A983">
            <v>44131</v>
          </cell>
        </row>
        <row r="984">
          <cell r="A984">
            <v>44130</v>
          </cell>
        </row>
        <row r="985">
          <cell r="A985">
            <v>44127</v>
          </cell>
        </row>
        <row r="986">
          <cell r="A986">
            <v>44126</v>
          </cell>
        </row>
        <row r="987">
          <cell r="A987">
            <v>44125</v>
          </cell>
        </row>
        <row r="988">
          <cell r="A988">
            <v>44124</v>
          </cell>
        </row>
        <row r="989">
          <cell r="A989">
            <v>44123</v>
          </cell>
        </row>
        <row r="990">
          <cell r="A990">
            <v>44120</v>
          </cell>
        </row>
        <row r="991">
          <cell r="A991">
            <v>44119</v>
          </cell>
        </row>
        <row r="992">
          <cell r="A992">
            <v>44118</v>
          </cell>
        </row>
        <row r="993">
          <cell r="A993">
            <v>44117</v>
          </cell>
        </row>
        <row r="994">
          <cell r="A994">
            <v>44116</v>
          </cell>
        </row>
        <row r="995">
          <cell r="A995">
            <v>44112</v>
          </cell>
        </row>
        <row r="996">
          <cell r="A996">
            <v>44111</v>
          </cell>
        </row>
        <row r="997">
          <cell r="A997">
            <v>44110</v>
          </cell>
        </row>
        <row r="998">
          <cell r="A998">
            <v>44109</v>
          </cell>
        </row>
        <row r="999">
          <cell r="A999">
            <v>44104</v>
          </cell>
        </row>
        <row r="1000">
          <cell r="A1000">
            <v>44103</v>
          </cell>
        </row>
        <row r="1001">
          <cell r="A1001">
            <v>44102</v>
          </cell>
        </row>
        <row r="1002">
          <cell r="A1002">
            <v>44099</v>
          </cell>
        </row>
        <row r="1003">
          <cell r="A1003">
            <v>44098</v>
          </cell>
        </row>
        <row r="1004">
          <cell r="A1004">
            <v>44097</v>
          </cell>
        </row>
        <row r="1005">
          <cell r="A1005">
            <v>44096</v>
          </cell>
        </row>
        <row r="1006">
          <cell r="A1006">
            <v>44095</v>
          </cell>
        </row>
        <row r="1007">
          <cell r="A1007">
            <v>44092</v>
          </cell>
        </row>
        <row r="1008">
          <cell r="A1008">
            <v>44091</v>
          </cell>
        </row>
        <row r="1009">
          <cell r="A1009">
            <v>44090</v>
          </cell>
        </row>
        <row r="1010">
          <cell r="A1010">
            <v>44089</v>
          </cell>
        </row>
        <row r="1011">
          <cell r="A1011">
            <v>44088</v>
          </cell>
        </row>
        <row r="1012">
          <cell r="A1012">
            <v>44085</v>
          </cell>
        </row>
        <row r="1013">
          <cell r="A1013">
            <v>44084</v>
          </cell>
        </row>
        <row r="1014">
          <cell r="A1014">
            <v>44083</v>
          </cell>
        </row>
        <row r="1015">
          <cell r="A1015">
            <v>44082</v>
          </cell>
        </row>
        <row r="1016">
          <cell r="A1016">
            <v>44081</v>
          </cell>
        </row>
        <row r="1017">
          <cell r="A1017">
            <v>44078</v>
          </cell>
        </row>
        <row r="1018">
          <cell r="A1018">
            <v>44077</v>
          </cell>
        </row>
        <row r="1019">
          <cell r="A1019">
            <v>44076</v>
          </cell>
        </row>
        <row r="1020">
          <cell r="A1020">
            <v>44075</v>
          </cell>
        </row>
        <row r="1021">
          <cell r="A1021">
            <v>44074</v>
          </cell>
        </row>
        <row r="1022">
          <cell r="A1022">
            <v>44071</v>
          </cell>
        </row>
        <row r="1023">
          <cell r="A1023">
            <v>44070</v>
          </cell>
        </row>
        <row r="1024">
          <cell r="A1024">
            <v>44069</v>
          </cell>
        </row>
        <row r="1025">
          <cell r="A1025">
            <v>44068</v>
          </cell>
        </row>
        <row r="1026">
          <cell r="A1026">
            <v>44067</v>
          </cell>
        </row>
        <row r="1027">
          <cell r="A1027">
            <v>44064</v>
          </cell>
        </row>
        <row r="1028">
          <cell r="A1028">
            <v>44063</v>
          </cell>
        </row>
        <row r="1029">
          <cell r="A1029">
            <v>44062</v>
          </cell>
        </row>
        <row r="1030">
          <cell r="A1030">
            <v>44061</v>
          </cell>
        </row>
        <row r="1031">
          <cell r="A1031">
            <v>44060</v>
          </cell>
        </row>
        <row r="1032">
          <cell r="A1032">
            <v>44057</v>
          </cell>
        </row>
        <row r="1033">
          <cell r="A1033">
            <v>44056</v>
          </cell>
        </row>
        <row r="1034">
          <cell r="A1034">
            <v>44055</v>
          </cell>
        </row>
        <row r="1035">
          <cell r="A1035">
            <v>44054</v>
          </cell>
        </row>
        <row r="1036">
          <cell r="A1036">
            <v>44053</v>
          </cell>
        </row>
        <row r="1037">
          <cell r="A1037">
            <v>44050</v>
          </cell>
        </row>
        <row r="1038">
          <cell r="A1038">
            <v>44049</v>
          </cell>
        </row>
        <row r="1039">
          <cell r="A1039">
            <v>44048</v>
          </cell>
        </row>
        <row r="1040">
          <cell r="A1040">
            <v>44047</v>
          </cell>
        </row>
        <row r="1041">
          <cell r="A1041">
            <v>44046</v>
          </cell>
        </row>
        <row r="1042">
          <cell r="A1042">
            <v>44043</v>
          </cell>
        </row>
        <row r="1043">
          <cell r="A1043">
            <v>44042</v>
          </cell>
        </row>
        <row r="1044">
          <cell r="A1044">
            <v>44041</v>
          </cell>
        </row>
        <row r="1045">
          <cell r="A1045">
            <v>44040</v>
          </cell>
        </row>
        <row r="1046">
          <cell r="A1046">
            <v>44039</v>
          </cell>
        </row>
        <row r="1047">
          <cell r="A1047">
            <v>44036</v>
          </cell>
        </row>
        <row r="1048">
          <cell r="A1048">
            <v>44035</v>
          </cell>
        </row>
        <row r="1049">
          <cell r="A1049">
            <v>44034</v>
          </cell>
        </row>
        <row r="1050">
          <cell r="A1050">
            <v>44033</v>
          </cell>
        </row>
        <row r="1051">
          <cell r="A1051">
            <v>44032</v>
          </cell>
        </row>
        <row r="1052">
          <cell r="A1052">
            <v>44029</v>
          </cell>
        </row>
        <row r="1053">
          <cell r="A1053">
            <v>44028</v>
          </cell>
        </row>
        <row r="1054">
          <cell r="A1054">
            <v>44027</v>
          </cell>
        </row>
        <row r="1055">
          <cell r="A1055">
            <v>44026</v>
          </cell>
        </row>
        <row r="1056">
          <cell r="A1056">
            <v>44025</v>
          </cell>
        </row>
        <row r="1057">
          <cell r="A1057">
            <v>44022</v>
          </cell>
        </row>
        <row r="1058">
          <cell r="A1058">
            <v>44021</v>
          </cell>
        </row>
        <row r="1059">
          <cell r="A1059">
            <v>44020</v>
          </cell>
        </row>
        <row r="1060">
          <cell r="A1060">
            <v>44019</v>
          </cell>
        </row>
        <row r="1061">
          <cell r="A1061">
            <v>44018</v>
          </cell>
        </row>
        <row r="1062">
          <cell r="A1062">
            <v>44015</v>
          </cell>
        </row>
        <row r="1063">
          <cell r="A1063">
            <v>44014</v>
          </cell>
        </row>
        <row r="1064">
          <cell r="A1064">
            <v>44013</v>
          </cell>
        </row>
        <row r="1065">
          <cell r="A1065">
            <v>44012</v>
          </cell>
        </row>
        <row r="1066">
          <cell r="A1066">
            <v>44011</v>
          </cell>
        </row>
        <row r="1067">
          <cell r="A1067">
            <v>44006</v>
          </cell>
        </row>
        <row r="1068">
          <cell r="A1068">
            <v>44005</v>
          </cell>
        </row>
        <row r="1069">
          <cell r="A1069">
            <v>44004</v>
          </cell>
        </row>
        <row r="1070">
          <cell r="A1070">
            <v>44001</v>
          </cell>
        </row>
        <row r="1071">
          <cell r="A1071">
            <v>44000</v>
          </cell>
        </row>
        <row r="1072">
          <cell r="A1072">
            <v>43999</v>
          </cell>
        </row>
        <row r="1073">
          <cell r="A1073">
            <v>43998</v>
          </cell>
        </row>
        <row r="1074">
          <cell r="A1074">
            <v>43997</v>
          </cell>
        </row>
        <row r="1075">
          <cell r="A1075">
            <v>43994</v>
          </cell>
        </row>
        <row r="1076">
          <cell r="A1076">
            <v>43993</v>
          </cell>
        </row>
        <row r="1077">
          <cell r="A1077">
            <v>43992</v>
          </cell>
        </row>
        <row r="1078">
          <cell r="A1078">
            <v>43991</v>
          </cell>
        </row>
        <row r="1079">
          <cell r="A1079">
            <v>43990</v>
          </cell>
        </row>
        <row r="1080">
          <cell r="A1080">
            <v>43987</v>
          </cell>
        </row>
        <row r="1081">
          <cell r="A1081">
            <v>43986</v>
          </cell>
        </row>
        <row r="1082">
          <cell r="A1082">
            <v>43985</v>
          </cell>
        </row>
        <row r="1083">
          <cell r="A1083">
            <v>43984</v>
          </cell>
        </row>
        <row r="1084">
          <cell r="A1084">
            <v>43983</v>
          </cell>
        </row>
        <row r="1085">
          <cell r="A1085">
            <v>43980</v>
          </cell>
        </row>
        <row r="1086">
          <cell r="A1086">
            <v>43979</v>
          </cell>
        </row>
        <row r="1087">
          <cell r="A1087">
            <v>43978</v>
          </cell>
        </row>
        <row r="1088">
          <cell r="A1088">
            <v>43977</v>
          </cell>
        </row>
        <row r="1089">
          <cell r="A1089">
            <v>43976</v>
          </cell>
        </row>
        <row r="1090">
          <cell r="A1090">
            <v>43973</v>
          </cell>
        </row>
        <row r="1091">
          <cell r="A1091">
            <v>43972</v>
          </cell>
        </row>
        <row r="1092">
          <cell r="A1092">
            <v>43971</v>
          </cell>
        </row>
        <row r="1093">
          <cell r="A1093">
            <v>43970</v>
          </cell>
        </row>
        <row r="1094">
          <cell r="A1094">
            <v>43969</v>
          </cell>
        </row>
        <row r="1095">
          <cell r="A1095">
            <v>43966</v>
          </cell>
        </row>
        <row r="1096">
          <cell r="A1096">
            <v>43965</v>
          </cell>
        </row>
        <row r="1097">
          <cell r="A1097">
            <v>43964</v>
          </cell>
        </row>
        <row r="1098">
          <cell r="A1098">
            <v>43963</v>
          </cell>
        </row>
        <row r="1099">
          <cell r="A1099">
            <v>43962</v>
          </cell>
        </row>
        <row r="1100">
          <cell r="A1100">
            <v>43959</v>
          </cell>
        </row>
        <row r="1101">
          <cell r="A1101">
            <v>43958</v>
          </cell>
        </row>
        <row r="1102">
          <cell r="A1102">
            <v>43957</v>
          </cell>
        </row>
        <row r="1103">
          <cell r="A1103">
            <v>43956</v>
          </cell>
        </row>
        <row r="1104">
          <cell r="A1104">
            <v>43955</v>
          </cell>
        </row>
        <row r="1105">
          <cell r="A1105">
            <v>43951</v>
          </cell>
        </row>
        <row r="1106">
          <cell r="A1106">
            <v>43950</v>
          </cell>
        </row>
        <row r="1107">
          <cell r="A1107">
            <v>43949</v>
          </cell>
        </row>
        <row r="1108">
          <cell r="A1108">
            <v>43948</v>
          </cell>
        </row>
        <row r="1109">
          <cell r="A1109">
            <v>43945</v>
          </cell>
        </row>
        <row r="1110">
          <cell r="A1110">
            <v>43944</v>
          </cell>
        </row>
        <row r="1111">
          <cell r="A1111">
            <v>43943</v>
          </cell>
        </row>
        <row r="1112">
          <cell r="A1112">
            <v>43942</v>
          </cell>
        </row>
        <row r="1113">
          <cell r="A1113">
            <v>43941</v>
          </cell>
        </row>
        <row r="1114">
          <cell r="A1114">
            <v>43938</v>
          </cell>
        </row>
        <row r="1115">
          <cell r="A1115">
            <v>43937</v>
          </cell>
        </row>
        <row r="1116">
          <cell r="A1116">
            <v>43936</v>
          </cell>
        </row>
        <row r="1117">
          <cell r="A1117">
            <v>43935</v>
          </cell>
        </row>
        <row r="1118">
          <cell r="A1118">
            <v>43934</v>
          </cell>
        </row>
        <row r="1119">
          <cell r="A1119">
            <v>43931</v>
          </cell>
        </row>
        <row r="1120">
          <cell r="A1120">
            <v>43930</v>
          </cell>
        </row>
        <row r="1121">
          <cell r="A1121">
            <v>43929</v>
          </cell>
        </row>
        <row r="1122">
          <cell r="A1122">
            <v>43928</v>
          </cell>
        </row>
        <row r="1123">
          <cell r="A1123">
            <v>43927</v>
          </cell>
        </row>
        <row r="1124">
          <cell r="A1124">
            <v>43922</v>
          </cell>
        </row>
        <row r="1125">
          <cell r="A1125">
            <v>43921</v>
          </cell>
        </row>
        <row r="1126">
          <cell r="A1126">
            <v>43920</v>
          </cell>
        </row>
        <row r="1127">
          <cell r="A1127">
            <v>43917</v>
          </cell>
        </row>
        <row r="1128">
          <cell r="A1128">
            <v>43916</v>
          </cell>
        </row>
        <row r="1129">
          <cell r="A1129">
            <v>43915</v>
          </cell>
        </row>
        <row r="1130">
          <cell r="A1130">
            <v>43914</v>
          </cell>
        </row>
        <row r="1131">
          <cell r="A1131">
            <v>43913</v>
          </cell>
        </row>
        <row r="1132">
          <cell r="A1132">
            <v>43910</v>
          </cell>
        </row>
        <row r="1133">
          <cell r="A1133">
            <v>43909</v>
          </cell>
        </row>
        <row r="1134">
          <cell r="A1134">
            <v>43908</v>
          </cell>
        </row>
        <row r="1135">
          <cell r="A1135">
            <v>43907</v>
          </cell>
        </row>
        <row r="1136">
          <cell r="A1136">
            <v>43906</v>
          </cell>
        </row>
        <row r="1137">
          <cell r="A1137">
            <v>43903</v>
          </cell>
        </row>
        <row r="1138">
          <cell r="A1138">
            <v>43902</v>
          </cell>
        </row>
        <row r="1139">
          <cell r="A1139">
            <v>43901</v>
          </cell>
        </row>
        <row r="1140">
          <cell r="A1140">
            <v>43900</v>
          </cell>
        </row>
        <row r="1141">
          <cell r="A1141">
            <v>43899</v>
          </cell>
        </row>
        <row r="1142">
          <cell r="A1142">
            <v>43896</v>
          </cell>
        </row>
        <row r="1143">
          <cell r="A1143">
            <v>43895</v>
          </cell>
        </row>
        <row r="1144">
          <cell r="A1144">
            <v>43894</v>
          </cell>
        </row>
        <row r="1145">
          <cell r="A1145">
            <v>43893</v>
          </cell>
        </row>
        <row r="1146">
          <cell r="A1146">
            <v>43892</v>
          </cell>
        </row>
        <row r="1147">
          <cell r="A1147">
            <v>43888</v>
          </cell>
        </row>
        <row r="1148">
          <cell r="A1148">
            <v>43887</v>
          </cell>
        </row>
        <row r="1149">
          <cell r="A1149">
            <v>43886</v>
          </cell>
        </row>
        <row r="1150">
          <cell r="A1150">
            <v>43885</v>
          </cell>
        </row>
        <row r="1151">
          <cell r="A1151">
            <v>43882</v>
          </cell>
        </row>
        <row r="1152">
          <cell r="A1152">
            <v>43881</v>
          </cell>
        </row>
        <row r="1153">
          <cell r="A1153">
            <v>43880</v>
          </cell>
        </row>
        <row r="1154">
          <cell r="A1154">
            <v>43879</v>
          </cell>
        </row>
        <row r="1155">
          <cell r="A1155">
            <v>43878</v>
          </cell>
        </row>
        <row r="1156">
          <cell r="A1156">
            <v>43875</v>
          </cell>
        </row>
        <row r="1157">
          <cell r="A1157">
            <v>43874</v>
          </cell>
        </row>
        <row r="1158">
          <cell r="A1158">
            <v>43873</v>
          </cell>
        </row>
        <row r="1159">
          <cell r="A1159">
            <v>43872</v>
          </cell>
        </row>
        <row r="1160">
          <cell r="A1160">
            <v>43871</v>
          </cell>
        </row>
        <row r="1161">
          <cell r="A1161">
            <v>43868</v>
          </cell>
        </row>
        <row r="1162">
          <cell r="A1162">
            <v>43867</v>
          </cell>
        </row>
        <row r="1163">
          <cell r="A1163">
            <v>43866</v>
          </cell>
        </row>
        <row r="1164">
          <cell r="A1164">
            <v>43865</v>
          </cell>
        </row>
        <row r="1165">
          <cell r="A1165">
            <v>43864</v>
          </cell>
        </row>
        <row r="1166">
          <cell r="A1166">
            <v>43861</v>
          </cell>
        </row>
        <row r="1167">
          <cell r="A1167">
            <v>43860</v>
          </cell>
        </row>
        <row r="1168">
          <cell r="A1168">
            <v>43850</v>
          </cell>
        </row>
        <row r="1169">
          <cell r="A1169">
            <v>43847</v>
          </cell>
        </row>
        <row r="1170">
          <cell r="A1170">
            <v>43846</v>
          </cell>
        </row>
        <row r="1171">
          <cell r="A1171">
            <v>43845</v>
          </cell>
        </row>
        <row r="1172">
          <cell r="A1172">
            <v>43844</v>
          </cell>
        </row>
        <row r="1173">
          <cell r="A1173">
            <v>43843</v>
          </cell>
        </row>
        <row r="1174">
          <cell r="A1174">
            <v>43840</v>
          </cell>
        </row>
        <row r="1175">
          <cell r="A1175">
            <v>43839</v>
          </cell>
        </row>
        <row r="1176">
          <cell r="A1176">
            <v>43838</v>
          </cell>
        </row>
        <row r="1177">
          <cell r="A1177">
            <v>43837</v>
          </cell>
        </row>
        <row r="1178">
          <cell r="A1178">
            <v>43836</v>
          </cell>
        </row>
        <row r="1179">
          <cell r="A1179">
            <v>43833</v>
          </cell>
        </row>
        <row r="1180">
          <cell r="A1180">
            <v>43832</v>
          </cell>
        </row>
        <row r="1181">
          <cell r="A1181">
            <v>43830</v>
          </cell>
        </row>
        <row r="1182">
          <cell r="A1182">
            <v>43829</v>
          </cell>
        </row>
        <row r="1183">
          <cell r="A1183">
            <v>43826</v>
          </cell>
        </row>
        <row r="1184">
          <cell r="A1184">
            <v>43825</v>
          </cell>
        </row>
        <row r="1185">
          <cell r="A1185">
            <v>43824</v>
          </cell>
        </row>
        <row r="1186">
          <cell r="A1186">
            <v>43823</v>
          </cell>
        </row>
        <row r="1187">
          <cell r="A1187">
            <v>43822</v>
          </cell>
        </row>
        <row r="1188">
          <cell r="A1188">
            <v>43819</v>
          </cell>
        </row>
        <row r="1189">
          <cell r="A1189">
            <v>43818</v>
          </cell>
        </row>
        <row r="1190">
          <cell r="A1190">
            <v>43817</v>
          </cell>
        </row>
        <row r="1191">
          <cell r="A1191">
            <v>43816</v>
          </cell>
        </row>
        <row r="1192">
          <cell r="A1192">
            <v>43815</v>
          </cell>
        </row>
        <row r="1193">
          <cell r="A1193">
            <v>43812</v>
          </cell>
        </row>
        <row r="1194">
          <cell r="A1194">
            <v>43811</v>
          </cell>
        </row>
        <row r="1195">
          <cell r="A1195">
            <v>43810</v>
          </cell>
        </row>
        <row r="1196">
          <cell r="A1196">
            <v>43809</v>
          </cell>
        </row>
        <row r="1197">
          <cell r="A1197">
            <v>43808</v>
          </cell>
        </row>
        <row r="1198">
          <cell r="A1198">
            <v>43805</v>
          </cell>
        </row>
        <row r="1199">
          <cell r="A1199">
            <v>43804</v>
          </cell>
        </row>
        <row r="1200">
          <cell r="A1200">
            <v>43803</v>
          </cell>
        </row>
        <row r="1201">
          <cell r="A1201">
            <v>43802</v>
          </cell>
        </row>
        <row r="1202">
          <cell r="A1202">
            <v>43801</v>
          </cell>
        </row>
        <row r="1203">
          <cell r="A1203">
            <v>43798</v>
          </cell>
        </row>
        <row r="1204">
          <cell r="A1204">
            <v>43797</v>
          </cell>
        </row>
        <row r="1205">
          <cell r="A1205">
            <v>43796</v>
          </cell>
        </row>
        <row r="1206">
          <cell r="A1206">
            <v>43795</v>
          </cell>
        </row>
        <row r="1207">
          <cell r="A1207">
            <v>43794</v>
          </cell>
        </row>
        <row r="1208">
          <cell r="A1208">
            <v>43791</v>
          </cell>
        </row>
        <row r="1209">
          <cell r="A1209">
            <v>43790</v>
          </cell>
        </row>
        <row r="1210">
          <cell r="A1210">
            <v>43789</v>
          </cell>
        </row>
        <row r="1211">
          <cell r="A1211">
            <v>43788</v>
          </cell>
        </row>
        <row r="1212">
          <cell r="A1212">
            <v>43787</v>
          </cell>
        </row>
        <row r="1213">
          <cell r="A1213">
            <v>43784</v>
          </cell>
        </row>
        <row r="1214">
          <cell r="A1214">
            <v>43783</v>
          </cell>
        </row>
        <row r="1215">
          <cell r="A1215">
            <v>43782</v>
          </cell>
        </row>
        <row r="1216">
          <cell r="A1216">
            <v>43781</v>
          </cell>
        </row>
        <row r="1217">
          <cell r="A1217">
            <v>43780</v>
          </cell>
        </row>
        <row r="1218">
          <cell r="A1218">
            <v>43777</v>
          </cell>
        </row>
        <row r="1219">
          <cell r="A1219">
            <v>43776</v>
          </cell>
        </row>
        <row r="1220">
          <cell r="A1220">
            <v>43775</v>
          </cell>
        </row>
        <row r="1221">
          <cell r="A1221">
            <v>43774</v>
          </cell>
        </row>
        <row r="1222">
          <cell r="A1222">
            <v>43773</v>
          </cell>
        </row>
        <row r="1223">
          <cell r="A1223">
            <v>43770</v>
          </cell>
        </row>
        <row r="1224">
          <cell r="A1224">
            <v>43769</v>
          </cell>
        </row>
        <row r="1225">
          <cell r="A1225">
            <v>43768</v>
          </cell>
        </row>
        <row r="1226">
          <cell r="A1226">
            <v>43767</v>
          </cell>
        </row>
        <row r="1227">
          <cell r="A1227">
            <v>43766</v>
          </cell>
        </row>
        <row r="1228">
          <cell r="A1228">
            <v>43763</v>
          </cell>
        </row>
        <row r="1229">
          <cell r="A1229">
            <v>43762</v>
          </cell>
        </row>
        <row r="1230">
          <cell r="A1230">
            <v>43761</v>
          </cell>
        </row>
        <row r="1231">
          <cell r="A1231">
            <v>43760</v>
          </cell>
        </row>
        <row r="1232">
          <cell r="A1232">
            <v>43759</v>
          </cell>
        </row>
        <row r="1233">
          <cell r="A1233">
            <v>43756</v>
          </cell>
        </row>
        <row r="1234">
          <cell r="A1234">
            <v>43755</v>
          </cell>
        </row>
        <row r="1235">
          <cell r="A1235">
            <v>43754</v>
          </cell>
        </row>
        <row r="1236">
          <cell r="A1236">
            <v>43753</v>
          </cell>
        </row>
        <row r="1237">
          <cell r="A1237">
            <v>43752</v>
          </cell>
        </row>
        <row r="1238">
          <cell r="A1238">
            <v>43747</v>
          </cell>
        </row>
        <row r="1239">
          <cell r="A1239">
            <v>43746</v>
          </cell>
        </row>
        <row r="1240">
          <cell r="A1240">
            <v>43745</v>
          </cell>
        </row>
        <row r="1241">
          <cell r="A1241">
            <v>43742</v>
          </cell>
        </row>
        <row r="1242">
          <cell r="A1242">
            <v>43741</v>
          </cell>
        </row>
        <row r="1243">
          <cell r="A1243">
            <v>43740</v>
          </cell>
        </row>
        <row r="1244">
          <cell r="A1244">
            <v>43739</v>
          </cell>
        </row>
        <row r="1245">
          <cell r="A1245">
            <v>43735</v>
          </cell>
        </row>
        <row r="1246">
          <cell r="A1246">
            <v>43734</v>
          </cell>
        </row>
        <row r="1247">
          <cell r="A1247">
            <v>43733</v>
          </cell>
        </row>
        <row r="1248">
          <cell r="A1248">
            <v>43732</v>
          </cell>
        </row>
        <row r="1249">
          <cell r="A1249">
            <v>43731</v>
          </cell>
        </row>
        <row r="1250">
          <cell r="A1250">
            <v>43728</v>
          </cell>
        </row>
        <row r="1251">
          <cell r="A1251">
            <v>43727</v>
          </cell>
        </row>
        <row r="1252">
          <cell r="A1252">
            <v>43726</v>
          </cell>
        </row>
        <row r="1253">
          <cell r="A1253">
            <v>43725</v>
          </cell>
        </row>
        <row r="1254">
          <cell r="A1254">
            <v>43724</v>
          </cell>
        </row>
        <row r="1255">
          <cell r="A1255">
            <v>43720</v>
          </cell>
        </row>
        <row r="1256">
          <cell r="A1256">
            <v>43719</v>
          </cell>
        </row>
        <row r="1257">
          <cell r="A1257">
            <v>43718</v>
          </cell>
        </row>
        <row r="1258">
          <cell r="A1258">
            <v>43717</v>
          </cell>
        </row>
        <row r="1259">
          <cell r="A1259">
            <v>43714</v>
          </cell>
        </row>
        <row r="1260">
          <cell r="A1260">
            <v>43713</v>
          </cell>
        </row>
        <row r="1261">
          <cell r="A1261">
            <v>43712</v>
          </cell>
        </row>
        <row r="1262">
          <cell r="A1262">
            <v>43711</v>
          </cell>
        </row>
        <row r="1263">
          <cell r="A1263">
            <v>43710</v>
          </cell>
        </row>
        <row r="1264">
          <cell r="A1264">
            <v>43707</v>
          </cell>
        </row>
        <row r="1265">
          <cell r="A1265">
            <v>43706</v>
          </cell>
        </row>
        <row r="1266">
          <cell r="A1266">
            <v>43705</v>
          </cell>
        </row>
        <row r="1267">
          <cell r="A1267">
            <v>43704</v>
          </cell>
        </row>
        <row r="1268">
          <cell r="A1268">
            <v>43703</v>
          </cell>
        </row>
        <row r="1269">
          <cell r="A1269">
            <v>43700</v>
          </cell>
        </row>
        <row r="1270">
          <cell r="A1270">
            <v>43699</v>
          </cell>
        </row>
        <row r="1271">
          <cell r="A1271">
            <v>43698</v>
          </cell>
        </row>
        <row r="1272">
          <cell r="A1272">
            <v>43697</v>
          </cell>
        </row>
        <row r="1273">
          <cell r="A1273">
            <v>43696</v>
          </cell>
        </row>
        <row r="1274">
          <cell r="A1274">
            <v>43693</v>
          </cell>
        </row>
        <row r="1275">
          <cell r="A1275">
            <v>43692</v>
          </cell>
        </row>
        <row r="1276">
          <cell r="A1276">
            <v>43691</v>
          </cell>
        </row>
        <row r="1277">
          <cell r="A1277">
            <v>43690</v>
          </cell>
        </row>
        <row r="1278">
          <cell r="A1278">
            <v>43689</v>
          </cell>
        </row>
        <row r="1279">
          <cell r="A1279">
            <v>43685</v>
          </cell>
        </row>
        <row r="1280">
          <cell r="A1280">
            <v>43684</v>
          </cell>
        </row>
        <row r="1281">
          <cell r="A1281">
            <v>43683</v>
          </cell>
        </row>
        <row r="1282">
          <cell r="A1282">
            <v>43682</v>
          </cell>
        </row>
        <row r="1283">
          <cell r="A1283">
            <v>43679</v>
          </cell>
        </row>
        <row r="1284">
          <cell r="A1284">
            <v>43678</v>
          </cell>
        </row>
        <row r="1285">
          <cell r="A1285">
            <v>43677</v>
          </cell>
        </row>
        <row r="1286">
          <cell r="A1286">
            <v>43676</v>
          </cell>
        </row>
        <row r="1287">
          <cell r="A1287">
            <v>43675</v>
          </cell>
        </row>
        <row r="1288">
          <cell r="A1288">
            <v>43672</v>
          </cell>
        </row>
        <row r="1289">
          <cell r="A1289">
            <v>43671</v>
          </cell>
        </row>
        <row r="1290">
          <cell r="A1290">
            <v>43670</v>
          </cell>
        </row>
        <row r="1291">
          <cell r="A1291">
            <v>43669</v>
          </cell>
        </row>
        <row r="1292">
          <cell r="A1292">
            <v>43668</v>
          </cell>
        </row>
        <row r="1293">
          <cell r="A1293">
            <v>43665</v>
          </cell>
        </row>
        <row r="1294">
          <cell r="A1294">
            <v>43664</v>
          </cell>
        </row>
        <row r="1295">
          <cell r="A1295">
            <v>43663</v>
          </cell>
        </row>
        <row r="1296">
          <cell r="A1296">
            <v>43662</v>
          </cell>
        </row>
        <row r="1297">
          <cell r="A1297">
            <v>43661</v>
          </cell>
        </row>
        <row r="1298">
          <cell r="A1298">
            <v>43658</v>
          </cell>
        </row>
        <row r="1299">
          <cell r="A1299">
            <v>43657</v>
          </cell>
        </row>
        <row r="1300">
          <cell r="A1300">
            <v>43656</v>
          </cell>
        </row>
        <row r="1301">
          <cell r="A1301">
            <v>43655</v>
          </cell>
        </row>
        <row r="1302">
          <cell r="A1302">
            <v>43654</v>
          </cell>
        </row>
        <row r="1303">
          <cell r="A1303">
            <v>43651</v>
          </cell>
        </row>
        <row r="1304">
          <cell r="A1304">
            <v>43650</v>
          </cell>
        </row>
        <row r="1305">
          <cell r="A1305">
            <v>43649</v>
          </cell>
        </row>
        <row r="1306">
          <cell r="A1306">
            <v>43648</v>
          </cell>
        </row>
        <row r="1307">
          <cell r="A1307">
            <v>43647</v>
          </cell>
        </row>
        <row r="1308">
          <cell r="A1308">
            <v>43644</v>
          </cell>
        </row>
        <row r="1309">
          <cell r="A1309">
            <v>43643</v>
          </cell>
        </row>
        <row r="1310">
          <cell r="A1310">
            <v>43642</v>
          </cell>
        </row>
        <row r="1311">
          <cell r="A1311">
            <v>43641</v>
          </cell>
        </row>
        <row r="1312">
          <cell r="A1312">
            <v>43640</v>
          </cell>
        </row>
        <row r="1313">
          <cell r="A1313">
            <v>43637</v>
          </cell>
        </row>
        <row r="1314">
          <cell r="A1314">
            <v>43636</v>
          </cell>
        </row>
        <row r="1315">
          <cell r="A1315">
            <v>43635</v>
          </cell>
        </row>
        <row r="1316">
          <cell r="A1316">
            <v>43634</v>
          </cell>
        </row>
        <row r="1317">
          <cell r="A1317">
            <v>43633</v>
          </cell>
        </row>
        <row r="1318">
          <cell r="A1318">
            <v>43630</v>
          </cell>
        </row>
        <row r="1319">
          <cell r="A1319">
            <v>43629</v>
          </cell>
        </row>
        <row r="1320">
          <cell r="A1320">
            <v>43628</v>
          </cell>
        </row>
        <row r="1321">
          <cell r="A1321">
            <v>43627</v>
          </cell>
        </row>
        <row r="1322">
          <cell r="A1322">
            <v>43626</v>
          </cell>
        </row>
        <row r="1323">
          <cell r="A1323">
            <v>43622</v>
          </cell>
        </row>
        <row r="1324">
          <cell r="A1324">
            <v>43621</v>
          </cell>
        </row>
        <row r="1325">
          <cell r="A1325">
            <v>43620</v>
          </cell>
        </row>
        <row r="1326">
          <cell r="A1326">
            <v>43619</v>
          </cell>
        </row>
        <row r="1327">
          <cell r="A1327">
            <v>43616</v>
          </cell>
        </row>
        <row r="1328">
          <cell r="A1328">
            <v>43615</v>
          </cell>
        </row>
        <row r="1329">
          <cell r="A1329">
            <v>43614</v>
          </cell>
        </row>
        <row r="1330">
          <cell r="A1330">
            <v>43613</v>
          </cell>
        </row>
        <row r="1331">
          <cell r="A1331">
            <v>43612</v>
          </cell>
        </row>
        <row r="1332">
          <cell r="A1332">
            <v>43609</v>
          </cell>
        </row>
        <row r="1333">
          <cell r="A1333">
            <v>43608</v>
          </cell>
        </row>
        <row r="1334">
          <cell r="A1334">
            <v>43607</v>
          </cell>
        </row>
        <row r="1335">
          <cell r="A1335">
            <v>43606</v>
          </cell>
        </row>
        <row r="1336">
          <cell r="A1336">
            <v>43605</v>
          </cell>
        </row>
        <row r="1337">
          <cell r="A1337">
            <v>43602</v>
          </cell>
        </row>
        <row r="1338">
          <cell r="A1338">
            <v>43601</v>
          </cell>
        </row>
        <row r="1339">
          <cell r="A1339">
            <v>43600</v>
          </cell>
        </row>
        <row r="1340">
          <cell r="A1340">
            <v>43599</v>
          </cell>
        </row>
        <row r="1341">
          <cell r="A1341">
            <v>43598</v>
          </cell>
        </row>
        <row r="1342">
          <cell r="A1342">
            <v>43595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oney_TXF"/>
      <sheetName val="級距"/>
      <sheetName val="TXF_EXIT1"/>
    </sheetNames>
    <sheetDataSet>
      <sheetData sheetId="0"/>
      <sheetData sheetId="1">
        <row r="1">
          <cell r="A1" t="str">
            <v>FT1 Index</v>
          </cell>
          <cell r="B1">
            <v>1.8</v>
          </cell>
        </row>
        <row r="2">
          <cell r="A2" t="str">
            <v>Dates</v>
          </cell>
          <cell r="B2" t="str">
            <v>PX_OPEN_AM</v>
          </cell>
          <cell r="C2" t="str">
            <v>PX_HIGH_AM</v>
          </cell>
          <cell r="D2" t="str">
            <v>PX_LOW_AM</v>
          </cell>
          <cell r="E2" t="str">
            <v>PX_LAST_AM</v>
          </cell>
          <cell r="F2" t="str">
            <v>H-L</v>
          </cell>
          <cell r="G2" t="str">
            <v>C-O</v>
          </cell>
          <cell r="H2" t="str">
            <v>C-O/H-L</v>
          </cell>
        </row>
        <row r="3">
          <cell r="A3">
            <v>45749</v>
          </cell>
          <cell r="B3">
            <v>21273</v>
          </cell>
          <cell r="C3">
            <v>21360</v>
          </cell>
          <cell r="D3">
            <v>21188</v>
          </cell>
          <cell r="E3">
            <v>21304</v>
          </cell>
          <cell r="F3">
            <v>0.80853664269261505</v>
          </cell>
          <cell r="G3">
            <v>0.14572462746204107</v>
          </cell>
          <cell r="H3">
            <v>0.18023255813953487</v>
          </cell>
          <cell r="I3">
            <v>3</v>
          </cell>
          <cell r="J3">
            <v>2</v>
          </cell>
          <cell r="K3">
            <v>2</v>
          </cell>
        </row>
        <row r="4">
          <cell r="A4">
            <v>45748</v>
          </cell>
          <cell r="B4">
            <v>21000</v>
          </cell>
          <cell r="C4">
            <v>21271</v>
          </cell>
          <cell r="D4">
            <v>20888</v>
          </cell>
          <cell r="E4">
            <v>21181</v>
          </cell>
          <cell r="F4">
            <v>1.8238095238095238</v>
          </cell>
          <cell r="G4">
            <v>0.86190476190476184</v>
          </cell>
          <cell r="H4">
            <v>0.47258485639686681</v>
          </cell>
          <cell r="I4">
            <v>9</v>
          </cell>
          <cell r="J4">
            <v>5</v>
          </cell>
          <cell r="K4">
            <v>1</v>
          </cell>
        </row>
        <row r="5">
          <cell r="A5">
            <v>45747</v>
          </cell>
          <cell r="B5">
            <v>20856</v>
          </cell>
          <cell r="C5">
            <v>21065</v>
          </cell>
          <cell r="D5">
            <v>20724</v>
          </cell>
          <cell r="E5">
            <v>20769</v>
          </cell>
          <cell r="F5">
            <v>1.6350210970464136</v>
          </cell>
          <cell r="G5">
            <v>-0.41714614499424624</v>
          </cell>
          <cell r="H5">
            <v>0.2551319648093841</v>
          </cell>
          <cell r="I5">
            <v>9</v>
          </cell>
          <cell r="J5">
            <v>3</v>
          </cell>
          <cell r="K5">
            <v>2</v>
          </cell>
        </row>
        <row r="6">
          <cell r="A6">
            <v>45744</v>
          </cell>
          <cell r="B6">
            <v>21750</v>
          </cell>
          <cell r="C6">
            <v>21795</v>
          </cell>
          <cell r="D6">
            <v>21485</v>
          </cell>
          <cell r="E6">
            <v>21603</v>
          </cell>
          <cell r="F6">
            <v>1.4252873563218391</v>
          </cell>
          <cell r="G6">
            <v>-0.67586206896551726</v>
          </cell>
          <cell r="H6">
            <v>0.47419354838709676</v>
          </cell>
          <cell r="I6">
            <v>8</v>
          </cell>
          <cell r="J6">
            <v>5</v>
          </cell>
          <cell r="K6">
            <v>2</v>
          </cell>
        </row>
        <row r="7">
          <cell r="A7">
            <v>45743</v>
          </cell>
          <cell r="B7">
            <v>22031</v>
          </cell>
          <cell r="C7">
            <v>22052</v>
          </cell>
          <cell r="D7">
            <v>21891</v>
          </cell>
          <cell r="E7">
            <v>21968</v>
          </cell>
          <cell r="F7">
            <v>0.73078843447868913</v>
          </cell>
          <cell r="G7">
            <v>-0.28596069175253053</v>
          </cell>
          <cell r="H7">
            <v>0.39130434782608697</v>
          </cell>
          <cell r="I7">
            <v>3</v>
          </cell>
          <cell r="J7">
            <v>4</v>
          </cell>
          <cell r="K7">
            <v>2</v>
          </cell>
        </row>
        <row r="8">
          <cell r="A8">
            <v>45742</v>
          </cell>
          <cell r="B8">
            <v>22409</v>
          </cell>
          <cell r="C8">
            <v>22429</v>
          </cell>
          <cell r="D8">
            <v>22250</v>
          </cell>
          <cell r="E8">
            <v>22305</v>
          </cell>
          <cell r="F8">
            <v>0.79878620197242167</v>
          </cell>
          <cell r="G8">
            <v>-0.46409924583872553</v>
          </cell>
          <cell r="H8">
            <v>0.58100558659217882</v>
          </cell>
          <cell r="I8">
            <v>3</v>
          </cell>
          <cell r="J8">
            <v>6</v>
          </cell>
          <cell r="K8">
            <v>2</v>
          </cell>
        </row>
        <row r="9">
          <cell r="A9">
            <v>45741</v>
          </cell>
          <cell r="B9">
            <v>22330</v>
          </cell>
          <cell r="C9">
            <v>22443</v>
          </cell>
          <cell r="D9">
            <v>22202</v>
          </cell>
          <cell r="E9">
            <v>22298</v>
          </cell>
          <cell r="F9">
            <v>1.0792655620241827</v>
          </cell>
          <cell r="G9">
            <v>-0.14330497089117777</v>
          </cell>
          <cell r="H9">
            <v>0.13278008298755187</v>
          </cell>
          <cell r="I9">
            <v>5</v>
          </cell>
          <cell r="J9">
            <v>2</v>
          </cell>
          <cell r="K9">
            <v>2</v>
          </cell>
        </row>
        <row r="10">
          <cell r="A10">
            <v>45740</v>
          </cell>
          <cell r="B10">
            <v>22302</v>
          </cell>
          <cell r="C10">
            <v>22399</v>
          </cell>
          <cell r="D10">
            <v>22124</v>
          </cell>
          <cell r="E10">
            <v>22160</v>
          </cell>
          <cell r="F10">
            <v>1.233073266971572</v>
          </cell>
          <cell r="G10">
            <v>-0.63671419603622992</v>
          </cell>
          <cell r="H10">
            <v>0.51636363636363636</v>
          </cell>
          <cell r="I10">
            <v>7</v>
          </cell>
          <cell r="J10">
            <v>6</v>
          </cell>
          <cell r="K10">
            <v>2</v>
          </cell>
        </row>
        <row r="11">
          <cell r="A11">
            <v>45737</v>
          </cell>
          <cell r="B11">
            <v>22323</v>
          </cell>
          <cell r="C11">
            <v>22377</v>
          </cell>
          <cell r="D11">
            <v>22173</v>
          </cell>
          <cell r="E11">
            <v>22177</v>
          </cell>
          <cell r="F11">
            <v>0.91385566456121492</v>
          </cell>
          <cell r="G11">
            <v>-0.65403395600949699</v>
          </cell>
          <cell r="H11">
            <v>0.71568627450980393</v>
          </cell>
          <cell r="I11">
            <v>5</v>
          </cell>
          <cell r="J11">
            <v>8</v>
          </cell>
          <cell r="K11">
            <v>3</v>
          </cell>
        </row>
        <row r="12">
          <cell r="A12">
            <v>45736</v>
          </cell>
          <cell r="B12">
            <v>22236</v>
          </cell>
          <cell r="C12">
            <v>22417</v>
          </cell>
          <cell r="D12">
            <v>22202</v>
          </cell>
          <cell r="E12">
            <v>22365</v>
          </cell>
          <cell r="F12">
            <v>0.96690052167656049</v>
          </cell>
          <cell r="G12">
            <v>0.58014031300593638</v>
          </cell>
          <cell r="H12">
            <v>0.60000000000000009</v>
          </cell>
          <cell r="I12">
            <v>5</v>
          </cell>
          <cell r="J12">
            <v>7</v>
          </cell>
          <cell r="K12">
            <v>3</v>
          </cell>
        </row>
        <row r="13">
          <cell r="A13">
            <v>45735</v>
          </cell>
          <cell r="B13">
            <v>22238</v>
          </cell>
          <cell r="C13">
            <v>22247</v>
          </cell>
          <cell r="D13">
            <v>21935</v>
          </cell>
          <cell r="E13">
            <v>21964</v>
          </cell>
          <cell r="F13">
            <v>1.4030038672542495</v>
          </cell>
          <cell r="G13">
            <v>-1.2321251911143087</v>
          </cell>
          <cell r="H13">
            <v>0.87820512820512808</v>
          </cell>
          <cell r="I13">
            <v>8</v>
          </cell>
          <cell r="J13">
            <v>9</v>
          </cell>
          <cell r="K13">
            <v>3</v>
          </cell>
        </row>
        <row r="14">
          <cell r="A14">
            <v>45734</v>
          </cell>
          <cell r="B14">
            <v>22373</v>
          </cell>
          <cell r="C14">
            <v>22385</v>
          </cell>
          <cell r="D14">
            <v>22191</v>
          </cell>
          <cell r="E14">
            <v>22230</v>
          </cell>
          <cell r="F14">
            <v>0.86711661377553306</v>
          </cell>
          <cell r="G14">
            <v>-0.63916327716443933</v>
          </cell>
          <cell r="H14">
            <v>0.73711340206185572</v>
          </cell>
          <cell r="I14">
            <v>4</v>
          </cell>
          <cell r="J14">
            <v>8</v>
          </cell>
          <cell r="K14">
            <v>3</v>
          </cell>
        </row>
        <row r="15">
          <cell r="A15">
            <v>45733</v>
          </cell>
          <cell r="B15">
            <v>22161</v>
          </cell>
          <cell r="C15">
            <v>22312</v>
          </cell>
          <cell r="D15">
            <v>22111</v>
          </cell>
          <cell r="E15">
            <v>22158</v>
          </cell>
          <cell r="F15">
            <v>0.90699878164342762</v>
          </cell>
          <cell r="G15">
            <v>-1.3537295248409369E-2</v>
          </cell>
          <cell r="H15">
            <v>1.492537313432836E-2</v>
          </cell>
          <cell r="I15">
            <v>5</v>
          </cell>
          <cell r="J15">
            <v>1</v>
          </cell>
          <cell r="K15">
            <v>2</v>
          </cell>
        </row>
        <row r="16">
          <cell r="A16">
            <v>45730</v>
          </cell>
          <cell r="B16">
            <v>22120</v>
          </cell>
          <cell r="C16">
            <v>22131</v>
          </cell>
          <cell r="D16">
            <v>21874</v>
          </cell>
          <cell r="E16">
            <v>21961</v>
          </cell>
          <cell r="F16">
            <v>1.1618444846292948</v>
          </cell>
          <cell r="G16">
            <v>-0.71880650994575046</v>
          </cell>
          <cell r="H16">
            <v>0.61867704280155644</v>
          </cell>
          <cell r="I16">
            <v>6</v>
          </cell>
          <cell r="J16">
            <v>7</v>
          </cell>
          <cell r="K16">
            <v>3</v>
          </cell>
        </row>
        <row r="17">
          <cell r="A17">
            <v>45729</v>
          </cell>
          <cell r="B17">
            <v>22445</v>
          </cell>
          <cell r="C17">
            <v>22475</v>
          </cell>
          <cell r="D17">
            <v>21917</v>
          </cell>
          <cell r="E17">
            <v>21920</v>
          </cell>
          <cell r="F17">
            <v>2.4860770773000667</v>
          </cell>
          <cell r="G17">
            <v>-2.3390510135887723</v>
          </cell>
          <cell r="H17">
            <v>0.94086021505376338</v>
          </cell>
          <cell r="I17">
            <v>10</v>
          </cell>
          <cell r="J17">
            <v>10</v>
          </cell>
          <cell r="K17">
            <v>4</v>
          </cell>
        </row>
        <row r="18">
          <cell r="A18">
            <v>45728</v>
          </cell>
          <cell r="B18">
            <v>22101</v>
          </cell>
          <cell r="C18">
            <v>22345</v>
          </cell>
          <cell r="D18">
            <v>22044</v>
          </cell>
          <cell r="E18">
            <v>22232</v>
          </cell>
          <cell r="F18">
            <v>1.3619293244649564</v>
          </cell>
          <cell r="G18">
            <v>0.59273336048142622</v>
          </cell>
          <cell r="H18">
            <v>0.43521594684385384</v>
          </cell>
          <cell r="I18">
            <v>8</v>
          </cell>
          <cell r="J18">
            <v>5</v>
          </cell>
          <cell r="K18">
            <v>2</v>
          </cell>
        </row>
        <row r="19">
          <cell r="A19">
            <v>45727</v>
          </cell>
          <cell r="B19">
            <v>21868</v>
          </cell>
          <cell r="C19">
            <v>22085</v>
          </cell>
          <cell r="D19">
            <v>21661</v>
          </cell>
          <cell r="E19">
            <v>22031</v>
          </cell>
          <cell r="F19">
            <v>1.938906164258277</v>
          </cell>
          <cell r="G19">
            <v>0.74538137918419611</v>
          </cell>
          <cell r="H19">
            <v>0.38443396226415094</v>
          </cell>
          <cell r="I19">
            <v>10</v>
          </cell>
          <cell r="J19">
            <v>4</v>
          </cell>
          <cell r="K19">
            <v>1</v>
          </cell>
        </row>
        <row r="20">
          <cell r="A20">
            <v>45726</v>
          </cell>
          <cell r="B20">
            <v>22456</v>
          </cell>
          <cell r="C20">
            <v>22547</v>
          </cell>
          <cell r="D20">
            <v>22315</v>
          </cell>
          <cell r="E20">
            <v>22446</v>
          </cell>
          <cell r="F20">
            <v>1.0331314570716068</v>
          </cell>
          <cell r="G20">
            <v>-4.4531528322052011E-2</v>
          </cell>
          <cell r="H20">
            <v>4.3103448275862065E-2</v>
          </cell>
          <cell r="I20">
            <v>5</v>
          </cell>
          <cell r="J20">
            <v>1</v>
          </cell>
          <cell r="K20">
            <v>2</v>
          </cell>
        </row>
        <row r="21">
          <cell r="A21">
            <v>45723</v>
          </cell>
          <cell r="B21">
            <v>22499</v>
          </cell>
          <cell r="C21">
            <v>22685</v>
          </cell>
          <cell r="D21">
            <v>22480</v>
          </cell>
          <cell r="E21">
            <v>22520</v>
          </cell>
          <cell r="F21">
            <v>0.91115160673807727</v>
          </cell>
          <cell r="G21">
            <v>9.3337481665851818E-2</v>
          </cell>
          <cell r="H21">
            <v>0.1024390243902439</v>
          </cell>
          <cell r="I21">
            <v>5</v>
          </cell>
          <cell r="J21">
            <v>2</v>
          </cell>
          <cell r="K21">
            <v>2</v>
          </cell>
        </row>
        <row r="22">
          <cell r="A22">
            <v>45722</v>
          </cell>
          <cell r="B22">
            <v>22991</v>
          </cell>
          <cell r="C22">
            <v>23017</v>
          </cell>
          <cell r="D22">
            <v>22704</v>
          </cell>
          <cell r="E22">
            <v>22763</v>
          </cell>
          <cell r="F22">
            <v>1.361402287851768</v>
          </cell>
          <cell r="G22">
            <v>-0.99169240137445092</v>
          </cell>
          <cell r="H22">
            <v>0.7284345047923324</v>
          </cell>
          <cell r="I22">
            <v>8</v>
          </cell>
          <cell r="J22">
            <v>8</v>
          </cell>
          <cell r="K22">
            <v>3</v>
          </cell>
        </row>
        <row r="23">
          <cell r="A23">
            <v>45721</v>
          </cell>
          <cell r="B23">
            <v>22659</v>
          </cell>
          <cell r="C23">
            <v>22927</v>
          </cell>
          <cell r="D23">
            <v>22637</v>
          </cell>
          <cell r="E23">
            <v>22888</v>
          </cell>
          <cell r="F23">
            <v>1.2798446533386294</v>
          </cell>
          <cell r="G23">
            <v>1.0106359503949864</v>
          </cell>
          <cell r="H23">
            <v>0.78965517241379291</v>
          </cell>
          <cell r="I23">
            <v>7</v>
          </cell>
          <cell r="J23">
            <v>8</v>
          </cell>
          <cell r="K23">
            <v>3</v>
          </cell>
        </row>
        <row r="24">
          <cell r="A24">
            <v>45720</v>
          </cell>
          <cell r="B24">
            <v>22242</v>
          </cell>
          <cell r="C24">
            <v>22668</v>
          </cell>
          <cell r="D24">
            <v>22194</v>
          </cell>
          <cell r="E24">
            <v>22588</v>
          </cell>
          <cell r="F24">
            <v>2.1311033180469381</v>
          </cell>
          <cell r="G24">
            <v>1.5556155022030393</v>
          </cell>
          <cell r="H24">
            <v>0.72995780590717307</v>
          </cell>
          <cell r="I24">
            <v>10</v>
          </cell>
          <cell r="J24">
            <v>8</v>
          </cell>
          <cell r="K24">
            <v>4</v>
          </cell>
        </row>
        <row r="25">
          <cell r="A25">
            <v>45719</v>
          </cell>
          <cell r="B25">
            <v>22650</v>
          </cell>
          <cell r="C25">
            <v>22797</v>
          </cell>
          <cell r="D25">
            <v>22611</v>
          </cell>
          <cell r="E25">
            <v>22718</v>
          </cell>
          <cell r="F25">
            <v>0.82119205298013254</v>
          </cell>
          <cell r="G25">
            <v>0.30022075055187636</v>
          </cell>
          <cell r="H25">
            <v>0.36559139784946232</v>
          </cell>
          <cell r="I25">
            <v>4</v>
          </cell>
          <cell r="J25">
            <v>4</v>
          </cell>
          <cell r="K25">
            <v>2</v>
          </cell>
        </row>
        <row r="26">
          <cell r="A26">
            <v>45715</v>
          </cell>
          <cell r="B26">
            <v>23374</v>
          </cell>
          <cell r="C26">
            <v>23434</v>
          </cell>
          <cell r="D26">
            <v>23127</v>
          </cell>
          <cell r="E26">
            <v>23196</v>
          </cell>
          <cell r="F26">
            <v>1.3134251732694446</v>
          </cell>
          <cell r="G26">
            <v>-0.76152990502267481</v>
          </cell>
          <cell r="H26">
            <v>0.57980456026058635</v>
          </cell>
          <cell r="I26">
            <v>7</v>
          </cell>
          <cell r="J26">
            <v>6</v>
          </cell>
          <cell r="K26">
            <v>2</v>
          </cell>
        </row>
        <row r="27">
          <cell r="A27">
            <v>45714</v>
          </cell>
          <cell r="B27">
            <v>23150</v>
          </cell>
          <cell r="C27">
            <v>23421</v>
          </cell>
          <cell r="D27">
            <v>23104</v>
          </cell>
          <cell r="E27">
            <v>23421</v>
          </cell>
          <cell r="F27">
            <v>1.369330453563715</v>
          </cell>
          <cell r="G27">
            <v>1.1706263498920086</v>
          </cell>
          <cell r="H27">
            <v>0.85488958990536279</v>
          </cell>
          <cell r="I27">
            <v>8</v>
          </cell>
          <cell r="J27">
            <v>9</v>
          </cell>
          <cell r="K27">
            <v>3</v>
          </cell>
        </row>
        <row r="28">
          <cell r="A28">
            <v>45713</v>
          </cell>
          <cell r="B28">
            <v>23231</v>
          </cell>
          <cell r="C28">
            <v>23345</v>
          </cell>
          <cell r="D28">
            <v>23138</v>
          </cell>
          <cell r="E28">
            <v>23299</v>
          </cell>
          <cell r="F28">
            <v>0.89105075115147869</v>
          </cell>
          <cell r="G28">
            <v>0.29271232404976105</v>
          </cell>
          <cell r="H28">
            <v>0.3285024154589371</v>
          </cell>
          <cell r="I28">
            <v>4</v>
          </cell>
          <cell r="J28">
            <v>4</v>
          </cell>
          <cell r="K28">
            <v>2</v>
          </cell>
        </row>
        <row r="29">
          <cell r="A29">
            <v>45712</v>
          </cell>
          <cell r="B29">
            <v>23549</v>
          </cell>
          <cell r="C29">
            <v>23564</v>
          </cell>
          <cell r="D29">
            <v>23444</v>
          </cell>
          <cell r="E29">
            <v>23558</v>
          </cell>
          <cell r="F29">
            <v>0.50957577816467792</v>
          </cell>
          <cell r="G29">
            <v>3.8218183362350847E-2</v>
          </cell>
          <cell r="H29">
            <v>7.5000000000000011E-2</v>
          </cell>
          <cell r="I29">
            <v>1</v>
          </cell>
          <cell r="J29">
            <v>1</v>
          </cell>
          <cell r="K29">
            <v>2</v>
          </cell>
        </row>
        <row r="30">
          <cell r="A30">
            <v>45709</v>
          </cell>
          <cell r="B30">
            <v>23533</v>
          </cell>
          <cell r="C30">
            <v>23761</v>
          </cell>
          <cell r="D30">
            <v>23474</v>
          </cell>
          <cell r="E30">
            <v>23745</v>
          </cell>
          <cell r="F30">
            <v>1.2195640164874855</v>
          </cell>
          <cell r="G30">
            <v>0.90086261845068638</v>
          </cell>
          <cell r="H30">
            <v>0.73867595818815357</v>
          </cell>
          <cell r="I30">
            <v>7</v>
          </cell>
          <cell r="J30">
            <v>8</v>
          </cell>
          <cell r="K30">
            <v>3</v>
          </cell>
        </row>
        <row r="31">
          <cell r="A31">
            <v>45708</v>
          </cell>
          <cell r="B31">
            <v>23505</v>
          </cell>
          <cell r="C31">
            <v>23564</v>
          </cell>
          <cell r="D31">
            <v>23371</v>
          </cell>
          <cell r="E31">
            <v>23538</v>
          </cell>
          <cell r="F31">
            <v>0.82110189321420968</v>
          </cell>
          <cell r="G31">
            <v>0.14039566049776644</v>
          </cell>
          <cell r="H31">
            <v>0.17098445595854925</v>
          </cell>
          <cell r="I31">
            <v>4</v>
          </cell>
          <cell r="J31">
            <v>2</v>
          </cell>
          <cell r="K31">
            <v>2</v>
          </cell>
        </row>
        <row r="32">
          <cell r="A32">
            <v>45707</v>
          </cell>
          <cell r="B32">
            <v>23568</v>
          </cell>
          <cell r="C32">
            <v>23697</v>
          </cell>
          <cell r="D32">
            <v>23560</v>
          </cell>
          <cell r="E32">
            <v>23608</v>
          </cell>
          <cell r="F32">
            <v>0.58129667345553293</v>
          </cell>
          <cell r="G32">
            <v>0.16972165648336729</v>
          </cell>
          <cell r="H32">
            <v>0.29197080291970806</v>
          </cell>
          <cell r="I32">
            <v>1</v>
          </cell>
          <cell r="J32">
            <v>3</v>
          </cell>
          <cell r="K32">
            <v>2</v>
          </cell>
        </row>
        <row r="33">
          <cell r="A33">
            <v>45706</v>
          </cell>
          <cell r="B33">
            <v>23570</v>
          </cell>
          <cell r="C33">
            <v>23663</v>
          </cell>
          <cell r="D33">
            <v>23466</v>
          </cell>
          <cell r="E33">
            <v>23649</v>
          </cell>
          <cell r="F33">
            <v>0.83580823080186673</v>
          </cell>
          <cell r="G33">
            <v>0.33517182859567246</v>
          </cell>
          <cell r="H33">
            <v>0.40101522842639598</v>
          </cell>
          <cell r="I33">
            <v>4</v>
          </cell>
          <cell r="J33">
            <v>5</v>
          </cell>
          <cell r="K33">
            <v>2</v>
          </cell>
        </row>
        <row r="34">
          <cell r="A34">
            <v>45705</v>
          </cell>
          <cell r="B34">
            <v>23286</v>
          </cell>
          <cell r="C34">
            <v>23540</v>
          </cell>
          <cell r="D34">
            <v>23283</v>
          </cell>
          <cell r="E34">
            <v>23504</v>
          </cell>
          <cell r="F34">
            <v>1.103667439663317</v>
          </cell>
          <cell r="G34">
            <v>0.93618483208794989</v>
          </cell>
          <cell r="H34">
            <v>0.84824902723735407</v>
          </cell>
          <cell r="I34">
            <v>5</v>
          </cell>
          <cell r="J34">
            <v>9</v>
          </cell>
          <cell r="K34">
            <v>3</v>
          </cell>
        </row>
        <row r="35">
          <cell r="A35">
            <v>45702</v>
          </cell>
          <cell r="B35">
            <v>23338</v>
          </cell>
          <cell r="C35">
            <v>23349</v>
          </cell>
          <cell r="D35">
            <v>23116</v>
          </cell>
          <cell r="E35">
            <v>23179</v>
          </cell>
          <cell r="F35">
            <v>0.99837175422058444</v>
          </cell>
          <cell r="G35">
            <v>-0.68129231296597825</v>
          </cell>
          <cell r="H35">
            <v>0.68240343347639487</v>
          </cell>
          <cell r="I35">
            <v>5</v>
          </cell>
          <cell r="J35">
            <v>7</v>
          </cell>
          <cell r="K35">
            <v>3</v>
          </cell>
        </row>
        <row r="36">
          <cell r="A36">
            <v>45701</v>
          </cell>
          <cell r="B36">
            <v>23435</v>
          </cell>
          <cell r="C36">
            <v>23460</v>
          </cell>
          <cell r="D36">
            <v>23250</v>
          </cell>
          <cell r="E36">
            <v>23399</v>
          </cell>
          <cell r="F36">
            <v>0.89609558352890983</v>
          </cell>
          <cell r="G36">
            <v>-0.15361638574781308</v>
          </cell>
          <cell r="H36">
            <v>0.1714285714285714</v>
          </cell>
          <cell r="I36">
            <v>4</v>
          </cell>
          <cell r="J36">
            <v>2</v>
          </cell>
          <cell r="K36">
            <v>2</v>
          </cell>
        </row>
        <row r="37">
          <cell r="A37">
            <v>45700</v>
          </cell>
          <cell r="B37">
            <v>23429</v>
          </cell>
          <cell r="C37">
            <v>23536</v>
          </cell>
          <cell r="D37">
            <v>23292</v>
          </cell>
          <cell r="E37">
            <v>23315</v>
          </cell>
          <cell r="F37">
            <v>1.041444363822613</v>
          </cell>
          <cell r="G37">
            <v>-0.48657646506466345</v>
          </cell>
          <cell r="H37">
            <v>0.46721311475409838</v>
          </cell>
          <cell r="I37">
            <v>5</v>
          </cell>
          <cell r="J37">
            <v>5</v>
          </cell>
          <cell r="K37">
            <v>2</v>
          </cell>
        </row>
        <row r="38">
          <cell r="A38">
            <v>45699</v>
          </cell>
          <cell r="B38">
            <v>23391</v>
          </cell>
          <cell r="C38">
            <v>23503</v>
          </cell>
          <cell r="D38">
            <v>23302</v>
          </cell>
          <cell r="E38">
            <v>23335</v>
          </cell>
          <cell r="F38">
            <v>0.85930486084391433</v>
          </cell>
          <cell r="G38">
            <v>-0.23940831943910051</v>
          </cell>
          <cell r="H38">
            <v>0.27860696517412936</v>
          </cell>
          <cell r="I38">
            <v>4</v>
          </cell>
          <cell r="J38">
            <v>3</v>
          </cell>
          <cell r="K38">
            <v>2</v>
          </cell>
        </row>
        <row r="39">
          <cell r="A39">
            <v>45698</v>
          </cell>
          <cell r="B39">
            <v>23324</v>
          </cell>
          <cell r="C39">
            <v>23366</v>
          </cell>
          <cell r="D39">
            <v>23167</v>
          </cell>
          <cell r="E39">
            <v>23246</v>
          </cell>
          <cell r="F39">
            <v>0.85319842222603326</v>
          </cell>
          <cell r="G39">
            <v>-0.33441948207854572</v>
          </cell>
          <cell r="H39">
            <v>0.39195979899497491</v>
          </cell>
          <cell r="I39">
            <v>4</v>
          </cell>
          <cell r="J39">
            <v>4</v>
          </cell>
          <cell r="K39">
            <v>2</v>
          </cell>
        </row>
        <row r="40">
          <cell r="A40">
            <v>45695</v>
          </cell>
          <cell r="B40">
            <v>23285</v>
          </cell>
          <cell r="C40">
            <v>23465</v>
          </cell>
          <cell r="D40">
            <v>23278</v>
          </cell>
          <cell r="E40">
            <v>23431</v>
          </cell>
          <cell r="F40">
            <v>0.80309211939016534</v>
          </cell>
          <cell r="G40">
            <v>0.62701309856130549</v>
          </cell>
          <cell r="H40">
            <v>0.78074866310160418</v>
          </cell>
          <cell r="I40">
            <v>3</v>
          </cell>
          <cell r="J40">
            <v>8</v>
          </cell>
          <cell r="K40">
            <v>3</v>
          </cell>
        </row>
        <row r="41">
          <cell r="A41">
            <v>45694</v>
          </cell>
          <cell r="B41">
            <v>23355</v>
          </cell>
          <cell r="C41">
            <v>23379</v>
          </cell>
          <cell r="D41">
            <v>23234</v>
          </cell>
          <cell r="E41">
            <v>23290</v>
          </cell>
          <cell r="F41">
            <v>0.62085206593877118</v>
          </cell>
          <cell r="G41">
            <v>-0.27831299507600088</v>
          </cell>
          <cell r="H41">
            <v>0.44827586206896552</v>
          </cell>
          <cell r="I41">
            <v>2</v>
          </cell>
          <cell r="J41">
            <v>5</v>
          </cell>
          <cell r="K41">
            <v>2</v>
          </cell>
        </row>
        <row r="42">
          <cell r="A42">
            <v>45693</v>
          </cell>
          <cell r="B42">
            <v>23077</v>
          </cell>
          <cell r="C42">
            <v>23284</v>
          </cell>
          <cell r="D42">
            <v>23063</v>
          </cell>
          <cell r="E42">
            <v>23133</v>
          </cell>
          <cell r="F42">
            <v>0.95766347445508515</v>
          </cell>
          <cell r="G42">
            <v>0.24266585778047406</v>
          </cell>
          <cell r="H42">
            <v>0.25339366515837103</v>
          </cell>
          <cell r="I42">
            <v>5</v>
          </cell>
          <cell r="J42">
            <v>3</v>
          </cell>
          <cell r="K42">
            <v>2</v>
          </cell>
        </row>
        <row r="43">
          <cell r="A43">
            <v>45692</v>
          </cell>
          <cell r="B43">
            <v>22919</v>
          </cell>
          <cell r="C43">
            <v>22945</v>
          </cell>
          <cell r="D43">
            <v>22708</v>
          </cell>
          <cell r="E43">
            <v>22822</v>
          </cell>
          <cell r="F43">
            <v>1.0340765303896331</v>
          </cell>
          <cell r="G43">
            <v>-0.42322963480082032</v>
          </cell>
          <cell r="H43">
            <v>0.40928270042194093</v>
          </cell>
          <cell r="I43">
            <v>5</v>
          </cell>
          <cell r="J43">
            <v>5</v>
          </cell>
          <cell r="K43">
            <v>2</v>
          </cell>
        </row>
        <row r="44">
          <cell r="A44">
            <v>45691</v>
          </cell>
          <cell r="B44">
            <v>22680</v>
          </cell>
          <cell r="C44">
            <v>22817</v>
          </cell>
          <cell r="D44">
            <v>22539</v>
          </cell>
          <cell r="E44">
            <v>22598</v>
          </cell>
          <cell r="F44">
            <v>1.2257495590828924</v>
          </cell>
          <cell r="G44">
            <v>-0.36155202821869487</v>
          </cell>
          <cell r="H44">
            <v>0.29496402877697842</v>
          </cell>
          <cell r="I44">
            <v>7</v>
          </cell>
          <cell r="J44">
            <v>3</v>
          </cell>
          <cell r="K44">
            <v>2</v>
          </cell>
        </row>
        <row r="45">
          <cell r="A45">
            <v>45679</v>
          </cell>
          <cell r="B45">
            <v>23600</v>
          </cell>
          <cell r="C45">
            <v>23719</v>
          </cell>
          <cell r="D45">
            <v>23573</v>
          </cell>
          <cell r="E45">
            <v>23698</v>
          </cell>
          <cell r="F45">
            <v>0.61864406779661008</v>
          </cell>
          <cell r="G45">
            <v>0.41525423728813554</v>
          </cell>
          <cell r="H45">
            <v>0.67123287671232879</v>
          </cell>
          <cell r="I45">
            <v>2</v>
          </cell>
          <cell r="J45">
            <v>7</v>
          </cell>
          <cell r="K45">
            <v>3</v>
          </cell>
        </row>
        <row r="46">
          <cell r="A46">
            <v>45678</v>
          </cell>
          <cell r="B46">
            <v>23426</v>
          </cell>
          <cell r="C46">
            <v>23432</v>
          </cell>
          <cell r="D46">
            <v>23203</v>
          </cell>
          <cell r="E46">
            <v>23365</v>
          </cell>
          <cell r="F46">
            <v>0.9775463160590796</v>
          </cell>
          <cell r="G46">
            <v>-0.26039443353538805</v>
          </cell>
          <cell r="H46">
            <v>0.26637554585152839</v>
          </cell>
          <cell r="I46">
            <v>5</v>
          </cell>
          <cell r="J46">
            <v>3</v>
          </cell>
          <cell r="K46">
            <v>2</v>
          </cell>
        </row>
        <row r="47">
          <cell r="A47">
            <v>45677</v>
          </cell>
          <cell r="B47">
            <v>23249</v>
          </cell>
          <cell r="C47">
            <v>23417</v>
          </cell>
          <cell r="D47">
            <v>23222</v>
          </cell>
          <cell r="E47">
            <v>23346</v>
          </cell>
          <cell r="F47">
            <v>0.83874575250548411</v>
          </cell>
          <cell r="G47">
            <v>0.41722224611811259</v>
          </cell>
          <cell r="H47">
            <v>0.49743589743589745</v>
          </cell>
          <cell r="I47">
            <v>4</v>
          </cell>
          <cell r="J47">
            <v>5</v>
          </cell>
          <cell r="K47">
            <v>2</v>
          </cell>
        </row>
        <row r="48">
          <cell r="A48">
            <v>45674</v>
          </cell>
          <cell r="B48">
            <v>23277</v>
          </cell>
          <cell r="C48">
            <v>23318</v>
          </cell>
          <cell r="D48">
            <v>22956</v>
          </cell>
          <cell r="E48">
            <v>23190</v>
          </cell>
          <cell r="F48">
            <v>1.5551832280792199</v>
          </cell>
          <cell r="G48">
            <v>-0.3737595050908622</v>
          </cell>
          <cell r="H48">
            <v>0.24033149171270715</v>
          </cell>
          <cell r="I48">
            <v>8</v>
          </cell>
          <cell r="J48">
            <v>3</v>
          </cell>
          <cell r="K48">
            <v>2</v>
          </cell>
        </row>
        <row r="49">
          <cell r="A49">
            <v>45673</v>
          </cell>
          <cell r="B49">
            <v>23080</v>
          </cell>
          <cell r="C49">
            <v>23217</v>
          </cell>
          <cell r="D49">
            <v>22990</v>
          </cell>
          <cell r="E49">
            <v>23031</v>
          </cell>
          <cell r="F49">
            <v>0.98353552859618709</v>
          </cell>
          <cell r="G49">
            <v>-0.21230502599653378</v>
          </cell>
          <cell r="H49">
            <v>0.21585903083700442</v>
          </cell>
          <cell r="I49">
            <v>5</v>
          </cell>
          <cell r="J49">
            <v>3</v>
          </cell>
          <cell r="K49">
            <v>2</v>
          </cell>
        </row>
        <row r="50">
          <cell r="A50">
            <v>45672</v>
          </cell>
          <cell r="B50">
            <v>22728</v>
          </cell>
          <cell r="C50">
            <v>22749</v>
          </cell>
          <cell r="D50">
            <v>22493</v>
          </cell>
          <cell r="E50">
            <v>22519</v>
          </cell>
          <cell r="F50">
            <v>1.1263639563533967</v>
          </cell>
          <cell r="G50">
            <v>-0.9195705737416402</v>
          </cell>
          <cell r="H50">
            <v>0.81640624999999989</v>
          </cell>
          <cell r="I50">
            <v>5</v>
          </cell>
          <cell r="J50">
            <v>9</v>
          </cell>
          <cell r="K50">
            <v>3</v>
          </cell>
        </row>
        <row r="51">
          <cell r="A51">
            <v>45671</v>
          </cell>
          <cell r="B51">
            <v>22594</v>
          </cell>
          <cell r="C51">
            <v>22767</v>
          </cell>
          <cell r="D51">
            <v>22530</v>
          </cell>
          <cell r="E51">
            <v>22750</v>
          </cell>
          <cell r="F51">
            <v>1.048951048951049</v>
          </cell>
          <cell r="G51">
            <v>0.69044879171461448</v>
          </cell>
          <cell r="H51">
            <v>0.65822784810126578</v>
          </cell>
          <cell r="I51">
            <v>5</v>
          </cell>
          <cell r="J51">
            <v>7</v>
          </cell>
          <cell r="K51">
            <v>3</v>
          </cell>
        </row>
        <row r="52">
          <cell r="A52">
            <v>45670</v>
          </cell>
          <cell r="B52">
            <v>22960</v>
          </cell>
          <cell r="C52">
            <v>23008</v>
          </cell>
          <cell r="D52">
            <v>22431</v>
          </cell>
          <cell r="E52">
            <v>22535</v>
          </cell>
          <cell r="F52">
            <v>2.5130662020905925</v>
          </cell>
          <cell r="G52">
            <v>-1.8510452961672474</v>
          </cell>
          <cell r="H52">
            <v>0.7365684575389948</v>
          </cell>
          <cell r="I52">
            <v>10</v>
          </cell>
          <cell r="J52">
            <v>8</v>
          </cell>
          <cell r="K52">
            <v>4</v>
          </cell>
        </row>
        <row r="53">
          <cell r="A53">
            <v>45667</v>
          </cell>
          <cell r="B53">
            <v>23083</v>
          </cell>
          <cell r="C53">
            <v>23141</v>
          </cell>
          <cell r="D53">
            <v>22955</v>
          </cell>
          <cell r="E53">
            <v>23049</v>
          </cell>
          <cell r="F53">
            <v>0.80578780921024129</v>
          </cell>
          <cell r="G53">
            <v>-0.14729454576961398</v>
          </cell>
          <cell r="H53">
            <v>0.18279569892473116</v>
          </cell>
          <cell r="I53">
            <v>3</v>
          </cell>
          <cell r="J53">
            <v>2</v>
          </cell>
          <cell r="K53">
            <v>2</v>
          </cell>
        </row>
        <row r="54">
          <cell r="A54">
            <v>45666</v>
          </cell>
          <cell r="B54">
            <v>23258</v>
          </cell>
          <cell r="C54">
            <v>23410</v>
          </cell>
          <cell r="D54">
            <v>23083</v>
          </cell>
          <cell r="E54">
            <v>23105</v>
          </cell>
          <cell r="F54">
            <v>1.4059678390231318</v>
          </cell>
          <cell r="G54">
            <v>-0.65783816321265798</v>
          </cell>
          <cell r="H54">
            <v>0.4678899082568807</v>
          </cell>
          <cell r="I54">
            <v>8</v>
          </cell>
          <cell r="J54">
            <v>5</v>
          </cell>
          <cell r="K54">
            <v>2</v>
          </cell>
        </row>
        <row r="55">
          <cell r="A55">
            <v>45665</v>
          </cell>
          <cell r="B55">
            <v>23549</v>
          </cell>
          <cell r="C55">
            <v>23649</v>
          </cell>
          <cell r="D55">
            <v>23439</v>
          </cell>
          <cell r="E55">
            <v>23450</v>
          </cell>
          <cell r="F55">
            <v>0.89175761178818636</v>
          </cell>
          <cell r="G55">
            <v>-0.42040001698585927</v>
          </cell>
          <cell r="H55">
            <v>0.47142857142857142</v>
          </cell>
          <cell r="I55">
            <v>4</v>
          </cell>
          <cell r="J55">
            <v>5</v>
          </cell>
          <cell r="K55">
            <v>2</v>
          </cell>
        </row>
        <row r="56">
          <cell r="A56">
            <v>45664</v>
          </cell>
          <cell r="B56">
            <v>23965</v>
          </cell>
          <cell r="C56">
            <v>23990</v>
          </cell>
          <cell r="D56">
            <v>23723</v>
          </cell>
          <cell r="E56">
            <v>23752</v>
          </cell>
          <cell r="F56">
            <v>1.114124765282704</v>
          </cell>
          <cell r="G56">
            <v>-0.88879616106822446</v>
          </cell>
          <cell r="H56">
            <v>0.797752808988764</v>
          </cell>
          <cell r="I56">
            <v>5</v>
          </cell>
          <cell r="J56">
            <v>8</v>
          </cell>
          <cell r="K56">
            <v>3</v>
          </cell>
        </row>
        <row r="57">
          <cell r="A57">
            <v>45663</v>
          </cell>
          <cell r="B57">
            <v>23222</v>
          </cell>
          <cell r="C57">
            <v>23620</v>
          </cell>
          <cell r="D57">
            <v>23218</v>
          </cell>
          <cell r="E57">
            <v>23609</v>
          </cell>
          <cell r="F57">
            <v>1.731117044182241</v>
          </cell>
          <cell r="G57">
            <v>1.666523124623202</v>
          </cell>
          <cell r="H57">
            <v>0.962686567164179</v>
          </cell>
          <cell r="I57">
            <v>9</v>
          </cell>
          <cell r="J57">
            <v>10</v>
          </cell>
          <cell r="K57">
            <v>3</v>
          </cell>
        </row>
        <row r="58">
          <cell r="A58">
            <v>45660</v>
          </cell>
          <cell r="B58">
            <v>22935</v>
          </cell>
          <cell r="C58">
            <v>23108</v>
          </cell>
          <cell r="D58">
            <v>22905</v>
          </cell>
          <cell r="E58">
            <v>22977</v>
          </cell>
          <cell r="F58">
            <v>0.88511009374318728</v>
          </cell>
          <cell r="G58">
            <v>0.18312622629169392</v>
          </cell>
          <cell r="H58">
            <v>0.20689655172413793</v>
          </cell>
          <cell r="I58">
            <v>4</v>
          </cell>
          <cell r="J58">
            <v>3</v>
          </cell>
          <cell r="K58">
            <v>2</v>
          </cell>
        </row>
        <row r="59">
          <cell r="A59">
            <v>45659</v>
          </cell>
          <cell r="B59">
            <v>22935</v>
          </cell>
          <cell r="C59">
            <v>22995</v>
          </cell>
          <cell r="D59">
            <v>22689</v>
          </cell>
          <cell r="E59">
            <v>22842</v>
          </cell>
          <cell r="F59">
            <v>1.3342053629823414</v>
          </cell>
          <cell r="G59">
            <v>-0.40549378678875081</v>
          </cell>
          <cell r="H59">
            <v>0.30392156862745096</v>
          </cell>
          <cell r="I59">
            <v>7</v>
          </cell>
          <cell r="J59">
            <v>4</v>
          </cell>
          <cell r="K59">
            <v>2</v>
          </cell>
        </row>
        <row r="60">
          <cell r="A60">
            <v>45657</v>
          </cell>
          <cell r="B60">
            <v>22998</v>
          </cell>
          <cell r="C60">
            <v>23110</v>
          </cell>
          <cell r="D60">
            <v>22955</v>
          </cell>
          <cell r="E60">
            <v>23041</v>
          </cell>
          <cell r="F60">
            <v>0.6739716497086703</v>
          </cell>
          <cell r="G60">
            <v>0.18697278024176017</v>
          </cell>
          <cell r="H60">
            <v>0.27741935483870972</v>
          </cell>
          <cell r="I60">
            <v>2</v>
          </cell>
          <cell r="J60">
            <v>3</v>
          </cell>
          <cell r="K60">
            <v>2</v>
          </cell>
        </row>
        <row r="61">
          <cell r="A61">
            <v>45656</v>
          </cell>
          <cell r="B61">
            <v>23202</v>
          </cell>
          <cell r="C61">
            <v>23324</v>
          </cell>
          <cell r="D61">
            <v>23154</v>
          </cell>
          <cell r="E61">
            <v>23177</v>
          </cell>
          <cell r="F61">
            <v>0.73269545728816488</v>
          </cell>
          <cell r="G61">
            <v>-0.10774933195414188</v>
          </cell>
          <cell r="H61">
            <v>0.14705882352941174</v>
          </cell>
          <cell r="I61">
            <v>3</v>
          </cell>
          <cell r="J61">
            <v>2</v>
          </cell>
          <cell r="K61">
            <v>2</v>
          </cell>
        </row>
        <row r="62">
          <cell r="A62">
            <v>45653</v>
          </cell>
          <cell r="B62">
            <v>23194</v>
          </cell>
          <cell r="C62">
            <v>23378</v>
          </cell>
          <cell r="D62">
            <v>23148</v>
          </cell>
          <cell r="E62">
            <v>23372</v>
          </cell>
          <cell r="F62">
            <v>0.99163576787100105</v>
          </cell>
          <cell r="G62">
            <v>0.76743985513494872</v>
          </cell>
          <cell r="H62">
            <v>0.77391304347826095</v>
          </cell>
          <cell r="I62">
            <v>5</v>
          </cell>
          <cell r="J62">
            <v>8</v>
          </cell>
          <cell r="K62">
            <v>3</v>
          </cell>
        </row>
        <row r="63">
          <cell r="A63">
            <v>45652</v>
          </cell>
          <cell r="B63">
            <v>23358</v>
          </cell>
          <cell r="C63">
            <v>23380</v>
          </cell>
          <cell r="D63">
            <v>23285</v>
          </cell>
          <cell r="E63">
            <v>23326</v>
          </cell>
          <cell r="F63">
            <v>0.40671290350201217</v>
          </cell>
          <cell r="G63">
            <v>-0.13699803065330937</v>
          </cell>
          <cell r="H63">
            <v>0.33684210526315794</v>
          </cell>
          <cell r="I63">
            <v>1</v>
          </cell>
          <cell r="J63">
            <v>4</v>
          </cell>
          <cell r="K63">
            <v>2</v>
          </cell>
        </row>
        <row r="64">
          <cell r="A64">
            <v>45651</v>
          </cell>
          <cell r="B64">
            <v>23340</v>
          </cell>
          <cell r="C64">
            <v>23349</v>
          </cell>
          <cell r="D64">
            <v>23240</v>
          </cell>
          <cell r="E64">
            <v>23329</v>
          </cell>
          <cell r="F64">
            <v>0.46700942587832045</v>
          </cell>
          <cell r="G64">
            <v>-4.7129391602399318E-2</v>
          </cell>
          <cell r="H64">
            <v>0.10091743119266057</v>
          </cell>
          <cell r="I64">
            <v>1</v>
          </cell>
          <cell r="J64">
            <v>2</v>
          </cell>
          <cell r="K64">
            <v>2</v>
          </cell>
        </row>
        <row r="65">
          <cell r="A65">
            <v>45650</v>
          </cell>
          <cell r="B65">
            <v>23430</v>
          </cell>
          <cell r="C65">
            <v>23459</v>
          </cell>
          <cell r="D65">
            <v>23187</v>
          </cell>
          <cell r="E65">
            <v>23216</v>
          </cell>
          <cell r="F65">
            <v>1.1609048228766539</v>
          </cell>
          <cell r="G65">
            <v>-0.9133589415279556</v>
          </cell>
          <cell r="H65">
            <v>0.78676470588235292</v>
          </cell>
          <cell r="I65">
            <v>6</v>
          </cell>
          <cell r="J65">
            <v>8</v>
          </cell>
          <cell r="K65">
            <v>3</v>
          </cell>
        </row>
        <row r="66">
          <cell r="A66">
            <v>45649</v>
          </cell>
          <cell r="B66">
            <v>22904</v>
          </cell>
          <cell r="C66">
            <v>23245</v>
          </cell>
          <cell r="D66">
            <v>22899</v>
          </cell>
          <cell r="E66">
            <v>23242</v>
          </cell>
          <cell r="F66">
            <v>1.5106531610199092</v>
          </cell>
          <cell r="G66">
            <v>1.4757247642333218</v>
          </cell>
          <cell r="H66">
            <v>0.97687861271676302</v>
          </cell>
          <cell r="I66">
            <v>8</v>
          </cell>
          <cell r="J66">
            <v>10</v>
          </cell>
          <cell r="K66">
            <v>3</v>
          </cell>
        </row>
        <row r="67">
          <cell r="A67">
            <v>45646</v>
          </cell>
          <cell r="B67">
            <v>22767</v>
          </cell>
          <cell r="C67">
            <v>22793</v>
          </cell>
          <cell r="D67">
            <v>22590</v>
          </cell>
          <cell r="E67">
            <v>22635</v>
          </cell>
          <cell r="F67">
            <v>0.89164141081389725</v>
          </cell>
          <cell r="G67">
            <v>-0.57978653314007111</v>
          </cell>
          <cell r="H67">
            <v>0.65024630541871919</v>
          </cell>
          <cell r="I67">
            <v>4</v>
          </cell>
          <cell r="J67">
            <v>7</v>
          </cell>
          <cell r="K67">
            <v>3</v>
          </cell>
        </row>
        <row r="68">
          <cell r="A68">
            <v>45645</v>
          </cell>
          <cell r="B68">
            <v>22747</v>
          </cell>
          <cell r="C68">
            <v>22906</v>
          </cell>
          <cell r="D68">
            <v>22718</v>
          </cell>
          <cell r="E68">
            <v>22849</v>
          </cell>
          <cell r="F68">
            <v>0.82648261309183624</v>
          </cell>
          <cell r="G68">
            <v>0.4484107794434431</v>
          </cell>
          <cell r="H68">
            <v>0.54255319148936176</v>
          </cell>
          <cell r="I68">
            <v>4</v>
          </cell>
          <cell r="J68">
            <v>6</v>
          </cell>
          <cell r="K68">
            <v>2</v>
          </cell>
        </row>
        <row r="69">
          <cell r="A69">
            <v>45644</v>
          </cell>
          <cell r="B69">
            <v>22937</v>
          </cell>
          <cell r="C69">
            <v>23200</v>
          </cell>
          <cell r="D69">
            <v>22902</v>
          </cell>
          <cell r="E69">
            <v>23105</v>
          </cell>
          <cell r="F69">
            <v>1.2992108819810786</v>
          </cell>
          <cell r="G69">
            <v>0.73244103413698392</v>
          </cell>
          <cell r="H69">
            <v>0.56375838926174493</v>
          </cell>
          <cell r="I69">
            <v>7</v>
          </cell>
          <cell r="J69">
            <v>6</v>
          </cell>
          <cell r="K69">
            <v>2</v>
          </cell>
        </row>
        <row r="70">
          <cell r="A70">
            <v>45643</v>
          </cell>
          <cell r="B70">
            <v>23105</v>
          </cell>
          <cell r="C70">
            <v>23215</v>
          </cell>
          <cell r="D70">
            <v>23024</v>
          </cell>
          <cell r="E70">
            <v>23031</v>
          </cell>
          <cell r="F70">
            <v>0.82666089590997616</v>
          </cell>
          <cell r="G70">
            <v>-0.32027699632114265</v>
          </cell>
          <cell r="H70">
            <v>0.38743455497382207</v>
          </cell>
          <cell r="I70">
            <v>4</v>
          </cell>
          <cell r="J70">
            <v>4</v>
          </cell>
          <cell r="K70">
            <v>2</v>
          </cell>
        </row>
        <row r="71">
          <cell r="A71">
            <v>45642</v>
          </cell>
          <cell r="B71">
            <v>23220</v>
          </cell>
          <cell r="C71">
            <v>23270</v>
          </cell>
          <cell r="D71">
            <v>22946</v>
          </cell>
          <cell r="E71">
            <v>22961</v>
          </cell>
          <cell r="F71">
            <v>1.3953488372093024</v>
          </cell>
          <cell r="G71">
            <v>-1.1154177433247201</v>
          </cell>
          <cell r="H71">
            <v>0.79938271604938271</v>
          </cell>
          <cell r="I71">
            <v>8</v>
          </cell>
          <cell r="J71">
            <v>8</v>
          </cell>
          <cell r="K71">
            <v>3</v>
          </cell>
        </row>
        <row r="72">
          <cell r="A72">
            <v>45639</v>
          </cell>
          <cell r="B72">
            <v>22996</v>
          </cell>
          <cell r="C72">
            <v>23092</v>
          </cell>
          <cell r="D72">
            <v>22888</v>
          </cell>
          <cell r="E72">
            <v>22986</v>
          </cell>
          <cell r="F72">
            <v>0.8871108018785876</v>
          </cell>
          <cell r="G72">
            <v>-4.3485823621499387E-2</v>
          </cell>
          <cell r="H72">
            <v>4.9019607843137247E-2</v>
          </cell>
          <cell r="I72">
            <v>4</v>
          </cell>
          <cell r="J72">
            <v>1</v>
          </cell>
          <cell r="K72">
            <v>2</v>
          </cell>
        </row>
        <row r="73">
          <cell r="A73">
            <v>45638</v>
          </cell>
          <cell r="B73">
            <v>23004</v>
          </cell>
          <cell r="C73">
            <v>23211</v>
          </cell>
          <cell r="D73">
            <v>23003</v>
          </cell>
          <cell r="E73">
            <v>23107</v>
          </cell>
          <cell r="F73">
            <v>0.90419057555207794</v>
          </cell>
          <cell r="G73">
            <v>0.44774821770126932</v>
          </cell>
          <cell r="H73">
            <v>0.49519230769230765</v>
          </cell>
          <cell r="I73">
            <v>4</v>
          </cell>
          <cell r="J73">
            <v>5</v>
          </cell>
          <cell r="K73">
            <v>2</v>
          </cell>
        </row>
        <row r="74">
          <cell r="A74">
            <v>45637</v>
          </cell>
          <cell r="B74">
            <v>22887</v>
          </cell>
          <cell r="C74">
            <v>23055</v>
          </cell>
          <cell r="D74">
            <v>22824</v>
          </cell>
          <cell r="E74">
            <v>22848</v>
          </cell>
          <cell r="F74">
            <v>1.0093065932625509</v>
          </cell>
          <cell r="G74">
            <v>-0.17040241184952154</v>
          </cell>
          <cell r="H74">
            <v>0.1688311688311688</v>
          </cell>
          <cell r="I74">
            <v>5</v>
          </cell>
          <cell r="J74">
            <v>2</v>
          </cell>
          <cell r="K74">
            <v>2</v>
          </cell>
        </row>
        <row r="75">
          <cell r="A75">
            <v>45636</v>
          </cell>
          <cell r="B75">
            <v>23228</v>
          </cell>
          <cell r="C75">
            <v>23337</v>
          </cell>
          <cell r="D75">
            <v>23026</v>
          </cell>
          <cell r="E75">
            <v>23090</v>
          </cell>
          <cell r="F75">
            <v>1.3389013259858791</v>
          </cell>
          <cell r="G75">
            <v>-0.59411055622524545</v>
          </cell>
          <cell r="H75">
            <v>0.44372990353697755</v>
          </cell>
          <cell r="I75">
            <v>7</v>
          </cell>
          <cell r="J75">
            <v>5</v>
          </cell>
          <cell r="K75">
            <v>2</v>
          </cell>
        </row>
        <row r="76">
          <cell r="A76">
            <v>45635</v>
          </cell>
          <cell r="B76">
            <v>23193</v>
          </cell>
          <cell r="C76">
            <v>23287</v>
          </cell>
          <cell r="D76">
            <v>23170</v>
          </cell>
          <cell r="E76">
            <v>23249</v>
          </cell>
          <cell r="F76">
            <v>0.50446255335661627</v>
          </cell>
          <cell r="G76">
            <v>0.24145216229034622</v>
          </cell>
          <cell r="H76">
            <v>0.47863247863247854</v>
          </cell>
          <cell r="I76">
            <v>1</v>
          </cell>
          <cell r="J76">
            <v>5</v>
          </cell>
          <cell r="K76">
            <v>2</v>
          </cell>
        </row>
        <row r="77">
          <cell r="A77">
            <v>45632</v>
          </cell>
          <cell r="B77">
            <v>23321</v>
          </cell>
          <cell r="C77">
            <v>23360</v>
          </cell>
          <cell r="D77">
            <v>23134</v>
          </cell>
          <cell r="E77">
            <v>23179</v>
          </cell>
          <cell r="F77">
            <v>0.96908365850520983</v>
          </cell>
          <cell r="G77">
            <v>-0.60889327215814071</v>
          </cell>
          <cell r="H77">
            <v>0.62831858407079644</v>
          </cell>
          <cell r="I77">
            <v>5</v>
          </cell>
          <cell r="J77">
            <v>7</v>
          </cell>
          <cell r="K77">
            <v>3</v>
          </cell>
        </row>
        <row r="78">
          <cell r="A78">
            <v>45631</v>
          </cell>
          <cell r="B78">
            <v>23260</v>
          </cell>
          <cell r="C78">
            <v>23328</v>
          </cell>
          <cell r="D78">
            <v>23211</v>
          </cell>
          <cell r="E78">
            <v>23251</v>
          </cell>
          <cell r="F78">
            <v>0.50300945829750643</v>
          </cell>
          <cell r="G78">
            <v>-3.8693035253654341E-2</v>
          </cell>
          <cell r="H78">
            <v>7.6923076923076927E-2</v>
          </cell>
          <cell r="I78">
            <v>1</v>
          </cell>
          <cell r="J78">
            <v>1</v>
          </cell>
          <cell r="K78">
            <v>2</v>
          </cell>
        </row>
        <row r="79">
          <cell r="A79">
            <v>45630</v>
          </cell>
          <cell r="B79">
            <v>23200</v>
          </cell>
          <cell r="C79">
            <v>23296</v>
          </cell>
          <cell r="D79">
            <v>23071</v>
          </cell>
          <cell r="E79">
            <v>23294</v>
          </cell>
          <cell r="F79">
            <v>0.96982758620689657</v>
          </cell>
          <cell r="G79">
            <v>0.40517241379310343</v>
          </cell>
          <cell r="H79">
            <v>0.41777777777777775</v>
          </cell>
          <cell r="I79">
            <v>5</v>
          </cell>
          <cell r="J79">
            <v>5</v>
          </cell>
          <cell r="K79">
            <v>2</v>
          </cell>
        </row>
        <row r="80">
          <cell r="A80">
            <v>45629</v>
          </cell>
          <cell r="B80">
            <v>23152</v>
          </cell>
          <cell r="C80">
            <v>23191</v>
          </cell>
          <cell r="D80">
            <v>22999</v>
          </cell>
          <cell r="E80">
            <v>23112</v>
          </cell>
          <cell r="F80">
            <v>0.82930200414651001</v>
          </cell>
          <cell r="G80">
            <v>-0.17277125086385625</v>
          </cell>
          <cell r="H80">
            <v>0.20833333333333334</v>
          </cell>
          <cell r="I80">
            <v>4</v>
          </cell>
          <cell r="J80">
            <v>3</v>
          </cell>
          <cell r="K80">
            <v>2</v>
          </cell>
        </row>
        <row r="81">
          <cell r="A81">
            <v>45628</v>
          </cell>
          <cell r="B81">
            <v>22530</v>
          </cell>
          <cell r="C81">
            <v>22828</v>
          </cell>
          <cell r="D81">
            <v>22498</v>
          </cell>
          <cell r="E81">
            <v>22827</v>
          </cell>
          <cell r="F81">
            <v>1.4647137150466045</v>
          </cell>
          <cell r="G81">
            <v>1.3182423435419441</v>
          </cell>
          <cell r="H81">
            <v>0.9</v>
          </cell>
          <cell r="I81">
            <v>8</v>
          </cell>
          <cell r="J81">
            <v>10</v>
          </cell>
          <cell r="K81">
            <v>3</v>
          </cell>
        </row>
        <row r="82">
          <cell r="A82">
            <v>45625</v>
          </cell>
          <cell r="B82">
            <v>22210</v>
          </cell>
          <cell r="C82">
            <v>22438</v>
          </cell>
          <cell r="D82">
            <v>22004</v>
          </cell>
          <cell r="E82">
            <v>22313</v>
          </cell>
          <cell r="F82">
            <v>1.9540747411076091</v>
          </cell>
          <cell r="G82">
            <v>0.46375506528590721</v>
          </cell>
          <cell r="H82">
            <v>0.23732718894009214</v>
          </cell>
          <cell r="I82">
            <v>10</v>
          </cell>
          <cell r="J82">
            <v>3</v>
          </cell>
          <cell r="K82">
            <v>1</v>
          </cell>
        </row>
        <row r="83">
          <cell r="A83">
            <v>45624</v>
          </cell>
          <cell r="B83">
            <v>22302</v>
          </cell>
          <cell r="C83">
            <v>22385</v>
          </cell>
          <cell r="D83">
            <v>22117</v>
          </cell>
          <cell r="E83">
            <v>22337</v>
          </cell>
          <cell r="F83">
            <v>1.2016859474486594</v>
          </cell>
          <cell r="G83">
            <v>0.15693659761456372</v>
          </cell>
          <cell r="H83">
            <v>0.13059701492537312</v>
          </cell>
          <cell r="I83">
            <v>7</v>
          </cell>
          <cell r="J83">
            <v>2</v>
          </cell>
          <cell r="K83">
            <v>2</v>
          </cell>
        </row>
        <row r="84">
          <cell r="A84">
            <v>45623</v>
          </cell>
          <cell r="B84">
            <v>22600</v>
          </cell>
          <cell r="C84">
            <v>22690</v>
          </cell>
          <cell r="D84">
            <v>22341</v>
          </cell>
          <cell r="E84">
            <v>22347</v>
          </cell>
          <cell r="F84">
            <v>1.5442477876106193</v>
          </cell>
          <cell r="G84">
            <v>-1.1194690265486724</v>
          </cell>
          <cell r="H84">
            <v>0.72492836676217765</v>
          </cell>
          <cell r="I84">
            <v>8</v>
          </cell>
          <cell r="J84">
            <v>8</v>
          </cell>
          <cell r="K84">
            <v>3</v>
          </cell>
        </row>
        <row r="85">
          <cell r="A85">
            <v>45622</v>
          </cell>
          <cell r="B85">
            <v>22710</v>
          </cell>
          <cell r="C85">
            <v>22845</v>
          </cell>
          <cell r="D85">
            <v>22615</v>
          </cell>
          <cell r="E85">
            <v>22636</v>
          </cell>
          <cell r="F85">
            <v>1.0127697049757816</v>
          </cell>
          <cell r="G85">
            <v>-0.32584764420959927</v>
          </cell>
          <cell r="H85">
            <v>0.32173913043478258</v>
          </cell>
          <cell r="I85">
            <v>5</v>
          </cell>
          <cell r="J85">
            <v>4</v>
          </cell>
          <cell r="K85">
            <v>2</v>
          </cell>
        </row>
        <row r="86">
          <cell r="A86">
            <v>45621</v>
          </cell>
          <cell r="B86">
            <v>23254</v>
          </cell>
          <cell r="C86">
            <v>23287</v>
          </cell>
          <cell r="D86">
            <v>23014</v>
          </cell>
          <cell r="E86">
            <v>23066</v>
          </cell>
          <cell r="F86">
            <v>1.1739915713425646</v>
          </cell>
          <cell r="G86">
            <v>-0.80846306011868929</v>
          </cell>
          <cell r="H86">
            <v>0.68864468864468875</v>
          </cell>
          <cell r="I86">
            <v>6</v>
          </cell>
          <cell r="J86">
            <v>7</v>
          </cell>
          <cell r="K86">
            <v>3</v>
          </cell>
        </row>
        <row r="87">
          <cell r="A87">
            <v>45618</v>
          </cell>
          <cell r="B87">
            <v>22811</v>
          </cell>
          <cell r="C87">
            <v>23066</v>
          </cell>
          <cell r="D87">
            <v>22780</v>
          </cell>
          <cell r="E87">
            <v>23038</v>
          </cell>
          <cell r="F87">
            <v>1.2537810705361447</v>
          </cell>
          <cell r="G87">
            <v>0.99513392661435274</v>
          </cell>
          <cell r="H87">
            <v>0.79370629370629375</v>
          </cell>
          <cell r="I87">
            <v>7</v>
          </cell>
          <cell r="J87">
            <v>8</v>
          </cell>
          <cell r="K87">
            <v>3</v>
          </cell>
        </row>
        <row r="88">
          <cell r="A88">
            <v>45617</v>
          </cell>
          <cell r="B88">
            <v>22647</v>
          </cell>
          <cell r="C88">
            <v>22733</v>
          </cell>
          <cell r="D88">
            <v>22514</v>
          </cell>
          <cell r="E88">
            <v>22573</v>
          </cell>
          <cell r="F88">
            <v>0.96701549874155524</v>
          </cell>
          <cell r="G88">
            <v>-0.32675409546518303</v>
          </cell>
          <cell r="H88">
            <v>0.33789954337899542</v>
          </cell>
          <cell r="I88">
            <v>5</v>
          </cell>
          <cell r="J88">
            <v>4</v>
          </cell>
          <cell r="K88">
            <v>2</v>
          </cell>
        </row>
        <row r="89">
          <cell r="A89">
            <v>45616</v>
          </cell>
          <cell r="B89">
            <v>22906</v>
          </cell>
          <cell r="C89">
            <v>22956</v>
          </cell>
          <cell r="D89">
            <v>22668</v>
          </cell>
          <cell r="E89">
            <v>22686</v>
          </cell>
          <cell r="F89">
            <v>1.2573124945429144</v>
          </cell>
          <cell r="G89">
            <v>-0.96044704444250417</v>
          </cell>
          <cell r="H89">
            <v>0.76388888888888895</v>
          </cell>
          <cell r="I89">
            <v>7</v>
          </cell>
          <cell r="J89">
            <v>8</v>
          </cell>
          <cell r="K89">
            <v>3</v>
          </cell>
        </row>
        <row r="90">
          <cell r="A90">
            <v>45615</v>
          </cell>
          <cell r="B90">
            <v>22641</v>
          </cell>
          <cell r="C90">
            <v>22995</v>
          </cell>
          <cell r="D90">
            <v>22592</v>
          </cell>
          <cell r="E90">
            <v>22850</v>
          </cell>
          <cell r="F90">
            <v>1.7799567156927698</v>
          </cell>
          <cell r="G90">
            <v>0.92310410317565472</v>
          </cell>
          <cell r="H90">
            <v>0.51861042183622819</v>
          </cell>
          <cell r="I90">
            <v>9</v>
          </cell>
          <cell r="J90">
            <v>6</v>
          </cell>
          <cell r="K90">
            <v>2</v>
          </cell>
        </row>
        <row r="91">
          <cell r="A91">
            <v>45614</v>
          </cell>
          <cell r="B91">
            <v>22654</v>
          </cell>
          <cell r="C91">
            <v>22789</v>
          </cell>
          <cell r="D91">
            <v>22544</v>
          </cell>
          <cell r="E91">
            <v>22574</v>
          </cell>
          <cell r="F91">
            <v>1.0814867131632382</v>
          </cell>
          <cell r="G91">
            <v>-0.35313851858391454</v>
          </cell>
          <cell r="H91">
            <v>0.32653061224489799</v>
          </cell>
          <cell r="I91">
            <v>5</v>
          </cell>
          <cell r="J91">
            <v>4</v>
          </cell>
          <cell r="K91">
            <v>2</v>
          </cell>
        </row>
        <row r="92">
          <cell r="A92">
            <v>45611</v>
          </cell>
          <cell r="B92">
            <v>22710</v>
          </cell>
          <cell r="C92">
            <v>22930</v>
          </cell>
          <cell r="D92">
            <v>22684</v>
          </cell>
          <cell r="E92">
            <v>22759</v>
          </cell>
          <cell r="F92">
            <v>1.0832232496697489</v>
          </cell>
          <cell r="G92">
            <v>0.21576398062527519</v>
          </cell>
          <cell r="H92">
            <v>0.1991869918699187</v>
          </cell>
          <cell r="I92">
            <v>5</v>
          </cell>
          <cell r="J92">
            <v>2</v>
          </cell>
          <cell r="K92">
            <v>2</v>
          </cell>
        </row>
        <row r="93">
          <cell r="A93">
            <v>45610</v>
          </cell>
          <cell r="B93">
            <v>22786</v>
          </cell>
          <cell r="C93">
            <v>22880</v>
          </cell>
          <cell r="D93">
            <v>22576</v>
          </cell>
          <cell r="E93">
            <v>22684</v>
          </cell>
          <cell r="F93">
            <v>1.3341525498112876</v>
          </cell>
          <cell r="G93">
            <v>-0.44764328973931361</v>
          </cell>
          <cell r="H93">
            <v>0.33552631578947367</v>
          </cell>
          <cell r="I93">
            <v>7</v>
          </cell>
          <cell r="J93">
            <v>4</v>
          </cell>
          <cell r="K93">
            <v>2</v>
          </cell>
        </row>
        <row r="94">
          <cell r="A94">
            <v>45609</v>
          </cell>
          <cell r="B94">
            <v>22755</v>
          </cell>
          <cell r="C94">
            <v>23015</v>
          </cell>
          <cell r="D94">
            <v>22730</v>
          </cell>
          <cell r="E94">
            <v>22783</v>
          </cell>
          <cell r="F94">
            <v>1.2524719841793013</v>
          </cell>
          <cell r="G94">
            <v>0.12304987914744012</v>
          </cell>
          <cell r="H94">
            <v>9.8245614035087706E-2</v>
          </cell>
          <cell r="I94">
            <v>7</v>
          </cell>
          <cell r="J94">
            <v>1</v>
          </cell>
          <cell r="K94">
            <v>2</v>
          </cell>
        </row>
        <row r="95">
          <cell r="A95">
            <v>45608</v>
          </cell>
          <cell r="B95">
            <v>23013</v>
          </cell>
          <cell r="C95">
            <v>23242</v>
          </cell>
          <cell r="D95">
            <v>22863</v>
          </cell>
          <cell r="E95">
            <v>22869</v>
          </cell>
          <cell r="F95">
            <v>1.6468952331291011</v>
          </cell>
          <cell r="G95">
            <v>-0.62573328118889315</v>
          </cell>
          <cell r="H95">
            <v>0.3799472295514511</v>
          </cell>
          <cell r="I95">
            <v>9</v>
          </cell>
          <cell r="J95">
            <v>4</v>
          </cell>
          <cell r="K95">
            <v>2</v>
          </cell>
        </row>
        <row r="96">
          <cell r="A96">
            <v>45607</v>
          </cell>
          <cell r="B96">
            <v>23555</v>
          </cell>
          <cell r="C96">
            <v>23632</v>
          </cell>
          <cell r="D96">
            <v>23309</v>
          </cell>
          <cell r="E96">
            <v>23573</v>
          </cell>
          <cell r="F96">
            <v>1.3712587561027383</v>
          </cell>
          <cell r="G96">
            <v>7.6416896624920405E-2</v>
          </cell>
          <cell r="H96">
            <v>5.5727554179566569E-2</v>
          </cell>
          <cell r="I96">
            <v>8</v>
          </cell>
          <cell r="J96">
            <v>1</v>
          </cell>
          <cell r="K96">
            <v>2</v>
          </cell>
        </row>
        <row r="97">
          <cell r="A97">
            <v>45604</v>
          </cell>
          <cell r="B97">
            <v>23772</v>
          </cell>
          <cell r="C97">
            <v>23794</v>
          </cell>
          <cell r="D97">
            <v>23528</v>
          </cell>
          <cell r="E97">
            <v>23781</v>
          </cell>
          <cell r="F97">
            <v>1.1189634864546525</v>
          </cell>
          <cell r="G97">
            <v>3.7859666834931853E-2</v>
          </cell>
          <cell r="H97">
            <v>3.3834586466165419E-2</v>
          </cell>
          <cell r="I97">
            <v>5</v>
          </cell>
          <cell r="J97">
            <v>1</v>
          </cell>
          <cell r="K97">
            <v>2</v>
          </cell>
        </row>
        <row r="98">
          <cell r="A98">
            <v>45603</v>
          </cell>
          <cell r="B98">
            <v>23183</v>
          </cell>
          <cell r="C98">
            <v>23576</v>
          </cell>
          <cell r="D98">
            <v>23085</v>
          </cell>
          <cell r="E98">
            <v>23532</v>
          </cell>
          <cell r="F98">
            <v>2.1179312427209593</v>
          </cell>
          <cell r="G98">
            <v>1.5054134495104172</v>
          </cell>
          <cell r="H98">
            <v>0.71079429735234223</v>
          </cell>
          <cell r="I98">
            <v>10</v>
          </cell>
          <cell r="J98">
            <v>8</v>
          </cell>
          <cell r="K98">
            <v>4</v>
          </cell>
        </row>
        <row r="99">
          <cell r="A99">
            <v>45602</v>
          </cell>
          <cell r="B99">
            <v>23250</v>
          </cell>
          <cell r="C99">
            <v>23448</v>
          </cell>
          <cell r="D99">
            <v>23051</v>
          </cell>
          <cell r="E99">
            <v>23324</v>
          </cell>
          <cell r="F99">
            <v>1.7075268817204301</v>
          </cell>
          <cell r="G99">
            <v>0.31827956989247308</v>
          </cell>
          <cell r="H99">
            <v>0.18639798488664985</v>
          </cell>
          <cell r="I99">
            <v>9</v>
          </cell>
          <cell r="J99">
            <v>2</v>
          </cell>
          <cell r="K99">
            <v>2</v>
          </cell>
        </row>
        <row r="100">
          <cell r="A100">
            <v>45601</v>
          </cell>
          <cell r="B100">
            <v>22808</v>
          </cell>
          <cell r="C100">
            <v>23239</v>
          </cell>
          <cell r="D100">
            <v>22782</v>
          </cell>
          <cell r="E100">
            <v>23135</v>
          </cell>
          <cell r="F100">
            <v>2.0036829182742895</v>
          </cell>
          <cell r="G100">
            <v>1.4337074710627851</v>
          </cell>
          <cell r="H100">
            <v>0.71553610503282294</v>
          </cell>
          <cell r="I100">
            <v>10</v>
          </cell>
          <cell r="J100">
            <v>8</v>
          </cell>
          <cell r="K100">
            <v>4</v>
          </cell>
        </row>
        <row r="101">
          <cell r="A101">
            <v>45600</v>
          </cell>
          <cell r="B101">
            <v>22767</v>
          </cell>
          <cell r="C101">
            <v>23046</v>
          </cell>
          <cell r="D101">
            <v>22700</v>
          </cell>
          <cell r="E101">
            <v>23041</v>
          </cell>
          <cell r="F101">
            <v>1.5197434883823076</v>
          </cell>
          <cell r="G101">
            <v>1.2034962884877234</v>
          </cell>
          <cell r="H101">
            <v>0.79190751445086704</v>
          </cell>
          <cell r="I101">
            <v>8</v>
          </cell>
          <cell r="J101">
            <v>8</v>
          </cell>
          <cell r="K101">
            <v>3</v>
          </cell>
        </row>
        <row r="102">
          <cell r="A102">
            <v>45597</v>
          </cell>
          <cell r="B102">
            <v>22397</v>
          </cell>
          <cell r="C102">
            <v>22822</v>
          </cell>
          <cell r="D102">
            <v>22232</v>
          </cell>
          <cell r="E102">
            <v>22753</v>
          </cell>
          <cell r="F102">
            <v>2.6342813769701299</v>
          </cell>
          <cell r="G102">
            <v>1.5894985935616377</v>
          </cell>
          <cell r="H102">
            <v>0.60338983050847461</v>
          </cell>
          <cell r="I102">
            <v>10</v>
          </cell>
          <cell r="J102">
            <v>7</v>
          </cell>
          <cell r="K102">
            <v>4</v>
          </cell>
        </row>
        <row r="103">
          <cell r="A103">
            <v>45595</v>
          </cell>
          <cell r="B103">
            <v>23072</v>
          </cell>
          <cell r="C103">
            <v>23145</v>
          </cell>
          <cell r="D103">
            <v>22845</v>
          </cell>
          <cell r="E103">
            <v>22904</v>
          </cell>
          <cell r="F103">
            <v>1.3002773925104021</v>
          </cell>
          <cell r="G103">
            <v>-0.72815533980582525</v>
          </cell>
          <cell r="H103">
            <v>0.56000000000000005</v>
          </cell>
          <cell r="I103">
            <v>7</v>
          </cell>
          <cell r="J103">
            <v>6</v>
          </cell>
          <cell r="K103">
            <v>2</v>
          </cell>
        </row>
        <row r="104">
          <cell r="A104">
            <v>45594</v>
          </cell>
          <cell r="B104">
            <v>23137</v>
          </cell>
          <cell r="C104">
            <v>23148</v>
          </cell>
          <cell r="D104">
            <v>22693</v>
          </cell>
          <cell r="E104">
            <v>22976</v>
          </cell>
          <cell r="F104">
            <v>1.9665470890780998</v>
          </cell>
          <cell r="G104">
            <v>-0.69585512382763537</v>
          </cell>
          <cell r="H104">
            <v>0.35384615384615387</v>
          </cell>
          <cell r="I104">
            <v>10</v>
          </cell>
          <cell r="J104">
            <v>4</v>
          </cell>
          <cell r="K104">
            <v>1</v>
          </cell>
        </row>
        <row r="105">
          <cell r="A105">
            <v>45593</v>
          </cell>
          <cell r="B105">
            <v>23650</v>
          </cell>
          <cell r="C105">
            <v>23657</v>
          </cell>
          <cell r="D105">
            <v>23216</v>
          </cell>
          <cell r="E105">
            <v>23326</v>
          </cell>
          <cell r="F105">
            <v>1.8646934460887949</v>
          </cell>
          <cell r="G105">
            <v>-1.3699788583509513</v>
          </cell>
          <cell r="H105">
            <v>0.73469387755102034</v>
          </cell>
          <cell r="I105">
            <v>10</v>
          </cell>
          <cell r="J105">
            <v>8</v>
          </cell>
          <cell r="K105">
            <v>4</v>
          </cell>
        </row>
        <row r="106">
          <cell r="A106">
            <v>45590</v>
          </cell>
          <cell r="B106">
            <v>23270</v>
          </cell>
          <cell r="C106">
            <v>23487</v>
          </cell>
          <cell r="D106">
            <v>23252</v>
          </cell>
          <cell r="E106">
            <v>23481</v>
          </cell>
          <cell r="F106">
            <v>1.0098839707778255</v>
          </cell>
          <cell r="G106">
            <v>0.90674688440051565</v>
          </cell>
          <cell r="H106">
            <v>0.89787234042553188</v>
          </cell>
          <cell r="I106">
            <v>5</v>
          </cell>
          <cell r="J106">
            <v>9</v>
          </cell>
          <cell r="K106">
            <v>3</v>
          </cell>
        </row>
        <row r="107">
          <cell r="A107">
            <v>45589</v>
          </cell>
          <cell r="B107">
            <v>23383</v>
          </cell>
          <cell r="C107">
            <v>23449</v>
          </cell>
          <cell r="D107">
            <v>23203</v>
          </cell>
          <cell r="E107">
            <v>23304</v>
          </cell>
          <cell r="F107">
            <v>1.0520463584655519</v>
          </cell>
          <cell r="G107">
            <v>-0.33785228584869348</v>
          </cell>
          <cell r="H107">
            <v>0.32113821138211379</v>
          </cell>
          <cell r="I107">
            <v>5</v>
          </cell>
          <cell r="J107">
            <v>4</v>
          </cell>
          <cell r="K107">
            <v>2</v>
          </cell>
        </row>
        <row r="108">
          <cell r="A108">
            <v>45588</v>
          </cell>
          <cell r="B108">
            <v>23498</v>
          </cell>
          <cell r="C108">
            <v>23511</v>
          </cell>
          <cell r="D108">
            <v>23336</v>
          </cell>
          <cell r="E108">
            <v>23406</v>
          </cell>
          <cell r="F108">
            <v>0.74474423355179165</v>
          </cell>
          <cell r="G108">
            <v>-0.39152268278151331</v>
          </cell>
          <cell r="H108">
            <v>0.52571428571428569</v>
          </cell>
          <cell r="I108">
            <v>3</v>
          </cell>
          <cell r="J108">
            <v>6</v>
          </cell>
          <cell r="K108">
            <v>2</v>
          </cell>
        </row>
        <row r="109">
          <cell r="A109">
            <v>45587</v>
          </cell>
          <cell r="B109">
            <v>23560</v>
          </cell>
          <cell r="C109">
            <v>23637</v>
          </cell>
          <cell r="D109">
            <v>23332</v>
          </cell>
          <cell r="E109">
            <v>23633</v>
          </cell>
          <cell r="F109">
            <v>1.2945670628183363</v>
          </cell>
          <cell r="G109">
            <v>0.30984719864176569</v>
          </cell>
          <cell r="H109">
            <v>0.23934426229508193</v>
          </cell>
          <cell r="I109">
            <v>7</v>
          </cell>
          <cell r="J109">
            <v>3</v>
          </cell>
          <cell r="K109">
            <v>2</v>
          </cell>
        </row>
        <row r="110">
          <cell r="A110">
            <v>45586</v>
          </cell>
          <cell r="B110">
            <v>23810</v>
          </cell>
          <cell r="C110">
            <v>23836</v>
          </cell>
          <cell r="D110">
            <v>23566</v>
          </cell>
          <cell r="E110">
            <v>23567</v>
          </cell>
          <cell r="F110">
            <v>1.133977320453591</v>
          </cell>
          <cell r="G110">
            <v>-1.0205795884082318</v>
          </cell>
          <cell r="H110">
            <v>0.89999999999999991</v>
          </cell>
          <cell r="I110">
            <v>5</v>
          </cell>
          <cell r="J110">
            <v>9</v>
          </cell>
          <cell r="K110">
            <v>3</v>
          </cell>
        </row>
        <row r="111">
          <cell r="A111">
            <v>45583</v>
          </cell>
          <cell r="B111">
            <v>23820</v>
          </cell>
          <cell r="C111">
            <v>23840</v>
          </cell>
          <cell r="D111">
            <v>23527</v>
          </cell>
          <cell r="E111">
            <v>23657</v>
          </cell>
          <cell r="F111">
            <v>1.3140218303946265</v>
          </cell>
          <cell r="G111">
            <v>-0.68429890848026864</v>
          </cell>
          <cell r="H111">
            <v>0.52076677316293918</v>
          </cell>
          <cell r="I111">
            <v>7</v>
          </cell>
          <cell r="J111">
            <v>6</v>
          </cell>
          <cell r="K111">
            <v>2</v>
          </cell>
        </row>
        <row r="112">
          <cell r="A112">
            <v>45582</v>
          </cell>
          <cell r="B112">
            <v>23142</v>
          </cell>
          <cell r="C112">
            <v>23277</v>
          </cell>
          <cell r="D112">
            <v>23005</v>
          </cell>
          <cell r="E112">
            <v>23256</v>
          </cell>
          <cell r="F112">
            <v>1.1753521735372914</v>
          </cell>
          <cell r="G112">
            <v>0.49261083743842365</v>
          </cell>
          <cell r="H112">
            <v>0.41911764705882359</v>
          </cell>
          <cell r="I112">
            <v>6</v>
          </cell>
          <cell r="J112">
            <v>5</v>
          </cell>
          <cell r="K112">
            <v>2</v>
          </cell>
        </row>
        <row r="113">
          <cell r="A113">
            <v>45581</v>
          </cell>
          <cell r="B113">
            <v>22897</v>
          </cell>
          <cell r="C113">
            <v>23203</v>
          </cell>
          <cell r="D113">
            <v>22855</v>
          </cell>
          <cell r="E113">
            <v>22986</v>
          </cell>
          <cell r="F113">
            <v>1.5198497619775515</v>
          </cell>
          <cell r="G113">
            <v>0.38869720924138534</v>
          </cell>
          <cell r="H113">
            <v>0.25574712643678166</v>
          </cell>
          <cell r="I113">
            <v>8</v>
          </cell>
          <cell r="J113">
            <v>3</v>
          </cell>
          <cell r="K113">
            <v>2</v>
          </cell>
        </row>
        <row r="114">
          <cell r="A114">
            <v>45580</v>
          </cell>
          <cell r="B114">
            <v>23168</v>
          </cell>
          <cell r="C114">
            <v>23386</v>
          </cell>
          <cell r="D114">
            <v>23101</v>
          </cell>
          <cell r="E114">
            <v>23225</v>
          </cell>
          <cell r="F114">
            <v>1.2301450276243096</v>
          </cell>
          <cell r="G114">
            <v>0.24602900552486184</v>
          </cell>
          <cell r="H114">
            <v>0.19999999999999996</v>
          </cell>
          <cell r="I114">
            <v>7</v>
          </cell>
          <cell r="J114">
            <v>2</v>
          </cell>
          <cell r="K114">
            <v>2</v>
          </cell>
        </row>
        <row r="115">
          <cell r="A115">
            <v>45579</v>
          </cell>
          <cell r="B115">
            <v>22987</v>
          </cell>
          <cell r="C115">
            <v>23049</v>
          </cell>
          <cell r="D115">
            <v>22818</v>
          </cell>
          <cell r="E115">
            <v>23008</v>
          </cell>
          <cell r="F115">
            <v>1.0049158219863401</v>
          </cell>
          <cell r="G115">
            <v>9.1355983816940003E-2</v>
          </cell>
          <cell r="H115">
            <v>9.0909090909090898E-2</v>
          </cell>
          <cell r="I115">
            <v>5</v>
          </cell>
          <cell r="J115">
            <v>1</v>
          </cell>
          <cell r="K115">
            <v>2</v>
          </cell>
        </row>
        <row r="116">
          <cell r="A116">
            <v>45576</v>
          </cell>
          <cell r="B116">
            <v>22829</v>
          </cell>
          <cell r="C116">
            <v>23047</v>
          </cell>
          <cell r="D116">
            <v>22794</v>
          </cell>
          <cell r="E116">
            <v>22912</v>
          </cell>
          <cell r="F116">
            <v>1.1082395199088877</v>
          </cell>
          <cell r="G116">
            <v>0.36357264882386436</v>
          </cell>
          <cell r="H116">
            <v>0.32806324110671936</v>
          </cell>
          <cell r="I116">
            <v>5</v>
          </cell>
          <cell r="J116">
            <v>4</v>
          </cell>
          <cell r="K116">
            <v>2</v>
          </cell>
        </row>
        <row r="117">
          <cell r="A117">
            <v>45574</v>
          </cell>
          <cell r="B117">
            <v>22770</v>
          </cell>
          <cell r="C117">
            <v>22888</v>
          </cell>
          <cell r="D117">
            <v>22666</v>
          </cell>
          <cell r="E117">
            <v>22702</v>
          </cell>
          <cell r="F117">
            <v>0.97496706192358362</v>
          </cell>
          <cell r="G117">
            <v>-0.29863855950812473</v>
          </cell>
          <cell r="H117">
            <v>0.30630630630630634</v>
          </cell>
          <cell r="I117">
            <v>5</v>
          </cell>
          <cell r="J117">
            <v>4</v>
          </cell>
          <cell r="K117">
            <v>2</v>
          </cell>
        </row>
        <row r="118">
          <cell r="A118">
            <v>45573</v>
          </cell>
          <cell r="B118">
            <v>22606</v>
          </cell>
          <cell r="C118">
            <v>22634</v>
          </cell>
          <cell r="D118">
            <v>22392</v>
          </cell>
          <cell r="E118">
            <v>22575</v>
          </cell>
          <cell r="F118">
            <v>1.0705122533840574</v>
          </cell>
          <cell r="G118">
            <v>-0.13713173493762718</v>
          </cell>
          <cell r="H118">
            <v>0.128099173553719</v>
          </cell>
          <cell r="I118">
            <v>5</v>
          </cell>
          <cell r="J118">
            <v>2</v>
          </cell>
          <cell r="K118">
            <v>2</v>
          </cell>
        </row>
        <row r="119">
          <cell r="A119">
            <v>45572</v>
          </cell>
          <cell r="B119">
            <v>22570</v>
          </cell>
          <cell r="C119">
            <v>22808</v>
          </cell>
          <cell r="D119">
            <v>22539</v>
          </cell>
          <cell r="E119">
            <v>22779</v>
          </cell>
          <cell r="F119">
            <v>1.1918475852902082</v>
          </cell>
          <cell r="G119">
            <v>0.92600797518830302</v>
          </cell>
          <cell r="H119">
            <v>0.77695167286245359</v>
          </cell>
          <cell r="I119">
            <v>6</v>
          </cell>
          <cell r="J119">
            <v>8</v>
          </cell>
          <cell r="K119">
            <v>3</v>
          </cell>
        </row>
        <row r="120">
          <cell r="A120">
            <v>45569</v>
          </cell>
          <cell r="B120">
            <v>22331</v>
          </cell>
          <cell r="C120">
            <v>22507</v>
          </cell>
          <cell r="D120">
            <v>22250</v>
          </cell>
          <cell r="E120">
            <v>22284</v>
          </cell>
          <cell r="F120">
            <v>1.1508665084411804</v>
          </cell>
          <cell r="G120">
            <v>-0.21046975057095518</v>
          </cell>
          <cell r="H120">
            <v>0.18287937743190663</v>
          </cell>
          <cell r="I120">
            <v>6</v>
          </cell>
          <cell r="J120">
            <v>2</v>
          </cell>
          <cell r="K120">
            <v>2</v>
          </cell>
        </row>
        <row r="121">
          <cell r="A121">
            <v>45566</v>
          </cell>
          <cell r="B121">
            <v>22246</v>
          </cell>
          <cell r="C121">
            <v>22463</v>
          </cell>
          <cell r="D121">
            <v>22228</v>
          </cell>
          <cell r="E121">
            <v>22391</v>
          </cell>
          <cell r="F121">
            <v>1.0563696844376518</v>
          </cell>
          <cell r="G121">
            <v>0.65180257124876384</v>
          </cell>
          <cell r="H121">
            <v>0.61702127659574468</v>
          </cell>
          <cell r="I121">
            <v>5</v>
          </cell>
          <cell r="J121">
            <v>7</v>
          </cell>
          <cell r="K121">
            <v>3</v>
          </cell>
        </row>
        <row r="122">
          <cell r="A122">
            <v>45565</v>
          </cell>
          <cell r="B122">
            <v>22699</v>
          </cell>
          <cell r="C122">
            <v>22755</v>
          </cell>
          <cell r="D122">
            <v>22316</v>
          </cell>
          <cell r="E122">
            <v>22326</v>
          </cell>
          <cell r="F122">
            <v>1.9340059033437595</v>
          </cell>
          <cell r="G122">
            <v>-1.6432441957795498</v>
          </cell>
          <cell r="H122">
            <v>0.84965831435079731</v>
          </cell>
          <cell r="I122">
            <v>10</v>
          </cell>
          <cell r="J122">
            <v>9</v>
          </cell>
          <cell r="K122">
            <v>4</v>
          </cell>
        </row>
        <row r="123">
          <cell r="A123">
            <v>45562</v>
          </cell>
          <cell r="B123">
            <v>23190</v>
          </cell>
          <cell r="C123">
            <v>23195</v>
          </cell>
          <cell r="D123">
            <v>22878</v>
          </cell>
          <cell r="E123">
            <v>22884</v>
          </cell>
          <cell r="F123">
            <v>1.3669685209141871</v>
          </cell>
          <cell r="G123">
            <v>-1.3195342820181113</v>
          </cell>
          <cell r="H123">
            <v>0.96529968454258686</v>
          </cell>
          <cell r="I123">
            <v>8</v>
          </cell>
          <cell r="J123">
            <v>10</v>
          </cell>
          <cell r="K123">
            <v>3</v>
          </cell>
        </row>
        <row r="124">
          <cell r="A124">
            <v>45561</v>
          </cell>
          <cell r="B124">
            <v>23034</v>
          </cell>
          <cell r="C124">
            <v>23078</v>
          </cell>
          <cell r="D124">
            <v>22892</v>
          </cell>
          <cell r="E124">
            <v>22957</v>
          </cell>
          <cell r="F124">
            <v>0.80750195363375887</v>
          </cell>
          <cell r="G124">
            <v>-0.33428844317096468</v>
          </cell>
          <cell r="H124">
            <v>0.41397849462365588</v>
          </cell>
          <cell r="I124">
            <v>3</v>
          </cell>
          <cell r="J124">
            <v>5</v>
          </cell>
          <cell r="K124">
            <v>2</v>
          </cell>
        </row>
        <row r="125">
          <cell r="A125">
            <v>45560</v>
          </cell>
          <cell r="B125">
            <v>22835</v>
          </cell>
          <cell r="C125">
            <v>22860</v>
          </cell>
          <cell r="D125">
            <v>22739</v>
          </cell>
          <cell r="E125">
            <v>22792</v>
          </cell>
          <cell r="F125">
            <v>0.52988832931902785</v>
          </cell>
          <cell r="G125">
            <v>-0.18830742281585286</v>
          </cell>
          <cell r="H125">
            <v>0.35537190082644626</v>
          </cell>
          <cell r="I125">
            <v>1</v>
          </cell>
          <cell r="J125">
            <v>4</v>
          </cell>
          <cell r="K125">
            <v>2</v>
          </cell>
        </row>
        <row r="126">
          <cell r="A126">
            <v>45559</v>
          </cell>
          <cell r="B126">
            <v>22298</v>
          </cell>
          <cell r="C126">
            <v>22508</v>
          </cell>
          <cell r="D126">
            <v>22152</v>
          </cell>
          <cell r="E126">
            <v>22491</v>
          </cell>
          <cell r="F126">
            <v>1.5965557449098573</v>
          </cell>
          <cell r="G126">
            <v>0.86554847968427673</v>
          </cell>
          <cell r="H126">
            <v>0.5421348314606742</v>
          </cell>
          <cell r="I126">
            <v>9</v>
          </cell>
          <cell r="J126">
            <v>6</v>
          </cell>
          <cell r="K126">
            <v>2</v>
          </cell>
        </row>
        <row r="127">
          <cell r="A127">
            <v>45558</v>
          </cell>
          <cell r="B127">
            <v>22291</v>
          </cell>
          <cell r="C127">
            <v>22392</v>
          </cell>
          <cell r="D127">
            <v>22258</v>
          </cell>
          <cell r="E127">
            <v>22338</v>
          </cell>
          <cell r="F127">
            <v>0.60113947333004347</v>
          </cell>
          <cell r="G127">
            <v>0.21084742721277647</v>
          </cell>
          <cell r="H127">
            <v>0.35074626865671649</v>
          </cell>
          <cell r="I127">
            <v>2</v>
          </cell>
          <cell r="J127">
            <v>4</v>
          </cell>
          <cell r="K127">
            <v>2</v>
          </cell>
        </row>
        <row r="128">
          <cell r="A128">
            <v>45555</v>
          </cell>
          <cell r="B128">
            <v>22345</v>
          </cell>
          <cell r="C128">
            <v>22425</v>
          </cell>
          <cell r="D128">
            <v>22186</v>
          </cell>
          <cell r="E128">
            <v>22220</v>
          </cell>
          <cell r="F128">
            <v>1.0695905124188856</v>
          </cell>
          <cell r="G128">
            <v>-0.55940926381740885</v>
          </cell>
          <cell r="H128">
            <v>0.52301255230125532</v>
          </cell>
          <cell r="I128">
            <v>5</v>
          </cell>
          <cell r="J128">
            <v>6</v>
          </cell>
          <cell r="K128">
            <v>2</v>
          </cell>
        </row>
        <row r="129">
          <cell r="A129">
            <v>45554</v>
          </cell>
          <cell r="B129">
            <v>21763</v>
          </cell>
          <cell r="C129">
            <v>22082</v>
          </cell>
          <cell r="D129">
            <v>21661</v>
          </cell>
          <cell r="E129">
            <v>22074</v>
          </cell>
          <cell r="F129">
            <v>1.9344759454119378</v>
          </cell>
          <cell r="G129">
            <v>1.429030924045398</v>
          </cell>
          <cell r="H129">
            <v>0.73871733966745834</v>
          </cell>
          <cell r="I129">
            <v>10</v>
          </cell>
          <cell r="J129">
            <v>8</v>
          </cell>
          <cell r="K129">
            <v>4</v>
          </cell>
        </row>
        <row r="130">
          <cell r="A130">
            <v>45553</v>
          </cell>
          <cell r="B130">
            <v>21730</v>
          </cell>
          <cell r="C130">
            <v>21872</v>
          </cell>
          <cell r="D130">
            <v>21560</v>
          </cell>
          <cell r="E130">
            <v>21619</v>
          </cell>
          <cell r="F130">
            <v>1.4358030372756558</v>
          </cell>
          <cell r="G130">
            <v>-0.51081454210768518</v>
          </cell>
          <cell r="H130">
            <v>0.35576923076923073</v>
          </cell>
          <cell r="I130">
            <v>8</v>
          </cell>
          <cell r="J130">
            <v>4</v>
          </cell>
          <cell r="K130">
            <v>2</v>
          </cell>
        </row>
        <row r="131">
          <cell r="A131">
            <v>45551</v>
          </cell>
          <cell r="B131">
            <v>21807</v>
          </cell>
          <cell r="C131">
            <v>21871</v>
          </cell>
          <cell r="D131">
            <v>21735</v>
          </cell>
          <cell r="E131">
            <v>21813</v>
          </cell>
          <cell r="F131">
            <v>0.62365295547301325</v>
          </cell>
          <cell r="G131">
            <v>2.7514100976750583E-2</v>
          </cell>
          <cell r="H131">
            <v>4.4117647058823525E-2</v>
          </cell>
          <cell r="I131">
            <v>2</v>
          </cell>
          <cell r="J131">
            <v>1</v>
          </cell>
          <cell r="K131">
            <v>2</v>
          </cell>
        </row>
        <row r="132">
          <cell r="A132">
            <v>45548</v>
          </cell>
          <cell r="B132">
            <v>21800</v>
          </cell>
          <cell r="C132">
            <v>21833</v>
          </cell>
          <cell r="D132">
            <v>21657</v>
          </cell>
          <cell r="E132">
            <v>21820</v>
          </cell>
          <cell r="F132">
            <v>0.80733944954128434</v>
          </cell>
          <cell r="G132">
            <v>9.1743119266055051E-2</v>
          </cell>
          <cell r="H132">
            <v>0.11363636363636365</v>
          </cell>
          <cell r="I132">
            <v>3</v>
          </cell>
          <cell r="J132">
            <v>2</v>
          </cell>
          <cell r="K132">
            <v>2</v>
          </cell>
        </row>
        <row r="133">
          <cell r="A133">
            <v>45547</v>
          </cell>
          <cell r="B133">
            <v>21597</v>
          </cell>
          <cell r="C133">
            <v>21780</v>
          </cell>
          <cell r="D133">
            <v>21461</v>
          </cell>
          <cell r="E133">
            <v>21711</v>
          </cell>
          <cell r="F133">
            <v>1.4770569986572208</v>
          </cell>
          <cell r="G133">
            <v>0.52785109042922629</v>
          </cell>
          <cell r="H133">
            <v>0.35736677115987464</v>
          </cell>
          <cell r="I133">
            <v>8</v>
          </cell>
          <cell r="J133">
            <v>4</v>
          </cell>
          <cell r="K133">
            <v>2</v>
          </cell>
        </row>
        <row r="134">
          <cell r="A134">
            <v>45546</v>
          </cell>
          <cell r="B134">
            <v>21100</v>
          </cell>
          <cell r="C134">
            <v>21130</v>
          </cell>
          <cell r="D134">
            <v>20950</v>
          </cell>
          <cell r="E134">
            <v>21005</v>
          </cell>
          <cell r="F134">
            <v>0.85308056872037907</v>
          </cell>
          <cell r="G134">
            <v>-0.45023696682464454</v>
          </cell>
          <cell r="H134">
            <v>0.52777777777777779</v>
          </cell>
          <cell r="I134">
            <v>4</v>
          </cell>
          <cell r="J134">
            <v>6</v>
          </cell>
          <cell r="K134">
            <v>2</v>
          </cell>
        </row>
        <row r="135">
          <cell r="A135">
            <v>45545</v>
          </cell>
          <cell r="B135">
            <v>21233</v>
          </cell>
          <cell r="C135">
            <v>21281</v>
          </cell>
          <cell r="D135">
            <v>20905</v>
          </cell>
          <cell r="E135">
            <v>21000</v>
          </cell>
          <cell r="F135">
            <v>1.7708284274478407</v>
          </cell>
          <cell r="G135">
            <v>-1.0973484670089013</v>
          </cell>
          <cell r="H135">
            <v>0.61968085106382975</v>
          </cell>
          <cell r="I135">
            <v>9</v>
          </cell>
          <cell r="J135">
            <v>7</v>
          </cell>
          <cell r="K135">
            <v>3</v>
          </cell>
        </row>
        <row r="136">
          <cell r="A136">
            <v>45544</v>
          </cell>
          <cell r="B136">
            <v>20734</v>
          </cell>
          <cell r="C136">
            <v>21125</v>
          </cell>
          <cell r="D136">
            <v>20616</v>
          </cell>
          <cell r="E136">
            <v>21073</v>
          </cell>
          <cell r="F136">
            <v>2.4549049869779105</v>
          </cell>
          <cell r="G136">
            <v>1.6349956593035595</v>
          </cell>
          <cell r="H136">
            <v>0.66601178781925352</v>
          </cell>
          <cell r="I136">
            <v>10</v>
          </cell>
          <cell r="J136">
            <v>7</v>
          </cell>
          <cell r="K136">
            <v>4</v>
          </cell>
        </row>
        <row r="137">
          <cell r="A137">
            <v>45541</v>
          </cell>
          <cell r="B137">
            <v>21211</v>
          </cell>
          <cell r="C137">
            <v>21435</v>
          </cell>
          <cell r="D137">
            <v>21013</v>
          </cell>
          <cell r="E137">
            <v>21319</v>
          </cell>
          <cell r="F137">
            <v>1.989533732497289</v>
          </cell>
          <cell r="G137">
            <v>0.50916977040214983</v>
          </cell>
          <cell r="H137">
            <v>0.25592417061611378</v>
          </cell>
          <cell r="I137">
            <v>10</v>
          </cell>
          <cell r="J137">
            <v>3</v>
          </cell>
          <cell r="K137">
            <v>1</v>
          </cell>
        </row>
        <row r="138">
          <cell r="A138">
            <v>45540</v>
          </cell>
          <cell r="B138">
            <v>21310</v>
          </cell>
          <cell r="C138">
            <v>21454</v>
          </cell>
          <cell r="D138">
            <v>21056</v>
          </cell>
          <cell r="E138">
            <v>21183</v>
          </cell>
          <cell r="F138">
            <v>1.8676677616142656</v>
          </cell>
          <cell r="G138">
            <v>-0.59596433599249177</v>
          </cell>
          <cell r="H138">
            <v>0.31909547738693467</v>
          </cell>
          <cell r="I138">
            <v>10</v>
          </cell>
          <cell r="J138">
            <v>4</v>
          </cell>
          <cell r="K138">
            <v>1</v>
          </cell>
        </row>
        <row r="139">
          <cell r="A139">
            <v>45539</v>
          </cell>
          <cell r="B139">
            <v>21246</v>
          </cell>
          <cell r="C139">
            <v>21347</v>
          </cell>
          <cell r="D139">
            <v>20828</v>
          </cell>
          <cell r="E139">
            <v>20947</v>
          </cell>
          <cell r="F139">
            <v>2.4428127647557187</v>
          </cell>
          <cell r="G139">
            <v>-1.4073237315259344</v>
          </cell>
          <cell r="H139">
            <v>0.5761078998073218</v>
          </cell>
          <cell r="I139">
            <v>10</v>
          </cell>
          <cell r="J139">
            <v>6</v>
          </cell>
          <cell r="K139">
            <v>1</v>
          </cell>
        </row>
        <row r="140">
          <cell r="A140">
            <v>45538</v>
          </cell>
          <cell r="B140">
            <v>22205</v>
          </cell>
          <cell r="C140">
            <v>22314</v>
          </cell>
          <cell r="D140">
            <v>22000</v>
          </cell>
          <cell r="E140">
            <v>22070</v>
          </cell>
          <cell r="F140">
            <v>1.4140959243413644</v>
          </cell>
          <cell r="G140">
            <v>-0.6079711776626886</v>
          </cell>
          <cell r="H140">
            <v>0.42993630573248415</v>
          </cell>
          <cell r="I140">
            <v>8</v>
          </cell>
          <cell r="J140">
            <v>5</v>
          </cell>
          <cell r="K140">
            <v>2</v>
          </cell>
        </row>
        <row r="141">
          <cell r="A141">
            <v>45537</v>
          </cell>
          <cell r="B141">
            <v>22318</v>
          </cell>
          <cell r="C141">
            <v>22448</v>
          </cell>
          <cell r="D141">
            <v>22172</v>
          </cell>
          <cell r="E141">
            <v>22227</v>
          </cell>
          <cell r="F141">
            <v>1.2366699525047047</v>
          </cell>
          <cell r="G141">
            <v>-0.40774262926785554</v>
          </cell>
          <cell r="H141">
            <v>0.32971014492753625</v>
          </cell>
          <cell r="I141">
            <v>7</v>
          </cell>
          <cell r="J141">
            <v>4</v>
          </cell>
          <cell r="K141">
            <v>2</v>
          </cell>
        </row>
        <row r="142">
          <cell r="A142">
            <v>45534</v>
          </cell>
          <cell r="B142">
            <v>22320</v>
          </cell>
          <cell r="C142">
            <v>22366</v>
          </cell>
          <cell r="D142">
            <v>22213</v>
          </cell>
          <cell r="E142">
            <v>22323</v>
          </cell>
          <cell r="F142">
            <v>0.68548387096774199</v>
          </cell>
          <cell r="G142">
            <v>1.3440860215053764E-2</v>
          </cell>
          <cell r="H142">
            <v>1.9607843137254902E-2</v>
          </cell>
          <cell r="I142">
            <v>2</v>
          </cell>
          <cell r="J142">
            <v>1</v>
          </cell>
          <cell r="K142">
            <v>2</v>
          </cell>
        </row>
        <row r="143">
          <cell r="A143">
            <v>45533</v>
          </cell>
          <cell r="B143">
            <v>21938</v>
          </cell>
          <cell r="C143">
            <v>22245</v>
          </cell>
          <cell r="D143">
            <v>21900</v>
          </cell>
          <cell r="E143">
            <v>22176</v>
          </cell>
          <cell r="F143">
            <v>1.5726137296016045</v>
          </cell>
          <cell r="G143">
            <v>1.0848755583918315</v>
          </cell>
          <cell r="H143">
            <v>0.68985507246376809</v>
          </cell>
          <cell r="I143">
            <v>9</v>
          </cell>
          <cell r="J143">
            <v>7</v>
          </cell>
          <cell r="K143">
            <v>3</v>
          </cell>
        </row>
        <row r="144">
          <cell r="A144">
            <v>45532</v>
          </cell>
          <cell r="B144">
            <v>22181</v>
          </cell>
          <cell r="C144">
            <v>22414</v>
          </cell>
          <cell r="D144">
            <v>22048</v>
          </cell>
          <cell r="E144">
            <v>22401</v>
          </cell>
          <cell r="F144">
            <v>1.6500608629006808</v>
          </cell>
          <cell r="G144">
            <v>0.99183986294576443</v>
          </cell>
          <cell r="H144">
            <v>0.60109289617486339</v>
          </cell>
          <cell r="I144">
            <v>9</v>
          </cell>
          <cell r="J144">
            <v>7</v>
          </cell>
          <cell r="K144">
            <v>3</v>
          </cell>
        </row>
        <row r="145">
          <cell r="A145">
            <v>45531</v>
          </cell>
          <cell r="B145">
            <v>22112</v>
          </cell>
          <cell r="C145">
            <v>22210</v>
          </cell>
          <cell r="D145">
            <v>21998</v>
          </cell>
          <cell r="E145">
            <v>22146</v>
          </cell>
          <cell r="F145">
            <v>0.95875542691751092</v>
          </cell>
          <cell r="G145">
            <v>0.15376266280752532</v>
          </cell>
          <cell r="H145">
            <v>0.16037735849056603</v>
          </cell>
          <cell r="I145">
            <v>5</v>
          </cell>
          <cell r="J145">
            <v>2</v>
          </cell>
          <cell r="K145">
            <v>2</v>
          </cell>
        </row>
        <row r="146">
          <cell r="A146">
            <v>45530</v>
          </cell>
          <cell r="B146">
            <v>22230</v>
          </cell>
          <cell r="C146">
            <v>22450</v>
          </cell>
          <cell r="D146">
            <v>22131</v>
          </cell>
          <cell r="E146">
            <v>22206</v>
          </cell>
          <cell r="F146">
            <v>1.4349977507872245</v>
          </cell>
          <cell r="G146">
            <v>-0.10796221322537111</v>
          </cell>
          <cell r="H146">
            <v>7.5235109717868329E-2</v>
          </cell>
          <cell r="I146">
            <v>8</v>
          </cell>
          <cell r="J146">
            <v>1</v>
          </cell>
          <cell r="K146">
            <v>2</v>
          </cell>
        </row>
        <row r="147">
          <cell r="A147">
            <v>45527</v>
          </cell>
          <cell r="B147">
            <v>21942</v>
          </cell>
          <cell r="C147">
            <v>22170</v>
          </cell>
          <cell r="D147">
            <v>21865</v>
          </cell>
          <cell r="E147">
            <v>22129</v>
          </cell>
          <cell r="F147">
            <v>1.3900282563120956</v>
          </cell>
          <cell r="G147">
            <v>0.85224683255856348</v>
          </cell>
          <cell r="H147">
            <v>0.61311475409836058</v>
          </cell>
          <cell r="I147">
            <v>8</v>
          </cell>
          <cell r="J147">
            <v>7</v>
          </cell>
          <cell r="K147">
            <v>3</v>
          </cell>
        </row>
        <row r="148">
          <cell r="A148">
            <v>45526</v>
          </cell>
          <cell r="B148">
            <v>22229</v>
          </cell>
          <cell r="C148">
            <v>22277</v>
          </cell>
          <cell r="D148">
            <v>22026</v>
          </cell>
          <cell r="E148">
            <v>22100</v>
          </cell>
          <cell r="F148">
            <v>1.1291556075397005</v>
          </cell>
          <cell r="G148">
            <v>-0.5803230014845473</v>
          </cell>
          <cell r="H148">
            <v>0.51394422310756982</v>
          </cell>
          <cell r="I148">
            <v>5</v>
          </cell>
          <cell r="J148">
            <v>6</v>
          </cell>
          <cell r="K148">
            <v>2</v>
          </cell>
        </row>
        <row r="149">
          <cell r="A149">
            <v>45525</v>
          </cell>
          <cell r="B149">
            <v>22311</v>
          </cell>
          <cell r="C149">
            <v>22344</v>
          </cell>
          <cell r="D149">
            <v>22151</v>
          </cell>
          <cell r="E149">
            <v>22200</v>
          </cell>
          <cell r="F149">
            <v>0.86504414862623813</v>
          </cell>
          <cell r="G149">
            <v>-0.49751243781094528</v>
          </cell>
          <cell r="H149">
            <v>0.57512953367875652</v>
          </cell>
          <cell r="I149">
            <v>4</v>
          </cell>
          <cell r="J149">
            <v>6</v>
          </cell>
          <cell r="K149">
            <v>2</v>
          </cell>
        </row>
        <row r="150">
          <cell r="A150">
            <v>45524</v>
          </cell>
          <cell r="B150">
            <v>22555</v>
          </cell>
          <cell r="C150">
            <v>22574</v>
          </cell>
          <cell r="D150">
            <v>22389</v>
          </cell>
          <cell r="E150">
            <v>22436</v>
          </cell>
          <cell r="F150">
            <v>0.82021724673021512</v>
          </cell>
          <cell r="G150">
            <v>-0.52759920195078691</v>
          </cell>
          <cell r="H150">
            <v>0.64324324324324311</v>
          </cell>
          <cell r="I150">
            <v>4</v>
          </cell>
          <cell r="J150">
            <v>7</v>
          </cell>
          <cell r="K150">
            <v>3</v>
          </cell>
        </row>
        <row r="151">
          <cell r="A151">
            <v>45523</v>
          </cell>
          <cell r="B151">
            <v>22400</v>
          </cell>
          <cell r="C151">
            <v>22521</v>
          </cell>
          <cell r="D151">
            <v>22320</v>
          </cell>
          <cell r="E151">
            <v>22361</v>
          </cell>
          <cell r="F151">
            <v>0.8973214285714286</v>
          </cell>
          <cell r="G151">
            <v>-0.17410714285714285</v>
          </cell>
          <cell r="H151">
            <v>0.19402985074626863</v>
          </cell>
          <cell r="I151">
            <v>4</v>
          </cell>
          <cell r="J151">
            <v>2</v>
          </cell>
          <cell r="K151">
            <v>2</v>
          </cell>
        </row>
        <row r="152">
          <cell r="A152">
            <v>45520</v>
          </cell>
          <cell r="B152">
            <v>22324</v>
          </cell>
          <cell r="C152">
            <v>22447</v>
          </cell>
          <cell r="D152">
            <v>22277</v>
          </cell>
          <cell r="E152">
            <v>22367</v>
          </cell>
          <cell r="F152">
            <v>0.76151227378605979</v>
          </cell>
          <cell r="G152">
            <v>0.19261781042823867</v>
          </cell>
          <cell r="H152">
            <v>0.25294117647058828</v>
          </cell>
          <cell r="I152">
            <v>3</v>
          </cell>
          <cell r="J152">
            <v>3</v>
          </cell>
          <cell r="K152">
            <v>2</v>
          </cell>
        </row>
        <row r="153">
          <cell r="A153">
            <v>45519</v>
          </cell>
          <cell r="B153">
            <v>21993</v>
          </cell>
          <cell r="C153">
            <v>22114</v>
          </cell>
          <cell r="D153">
            <v>21836</v>
          </cell>
          <cell r="E153">
            <v>21840</v>
          </cell>
          <cell r="F153">
            <v>1.2640385577229118</v>
          </cell>
          <cell r="G153">
            <v>-0.69567589687627884</v>
          </cell>
          <cell r="H153">
            <v>0.55035971223021585</v>
          </cell>
          <cell r="I153">
            <v>7</v>
          </cell>
          <cell r="J153">
            <v>6</v>
          </cell>
          <cell r="K153">
            <v>2</v>
          </cell>
        </row>
        <row r="154">
          <cell r="A154">
            <v>45518</v>
          </cell>
          <cell r="B154">
            <v>22104</v>
          </cell>
          <cell r="C154">
            <v>22158</v>
          </cell>
          <cell r="D154">
            <v>21908</v>
          </cell>
          <cell r="E154">
            <v>21978</v>
          </cell>
          <cell r="F154">
            <v>1.1310170104958379</v>
          </cell>
          <cell r="G154">
            <v>-0.57003257328990231</v>
          </cell>
          <cell r="H154">
            <v>0.504</v>
          </cell>
          <cell r="I154">
            <v>5</v>
          </cell>
          <cell r="J154">
            <v>6</v>
          </cell>
          <cell r="K154">
            <v>2</v>
          </cell>
        </row>
        <row r="155">
          <cell r="A155">
            <v>45517</v>
          </cell>
          <cell r="B155">
            <v>21848</v>
          </cell>
          <cell r="C155">
            <v>21898</v>
          </cell>
          <cell r="D155">
            <v>21662</v>
          </cell>
          <cell r="E155">
            <v>21769</v>
          </cell>
          <cell r="F155">
            <v>1.0801904064445258</v>
          </cell>
          <cell r="G155">
            <v>-0.36158916147931164</v>
          </cell>
          <cell r="H155">
            <v>0.33474576271186446</v>
          </cell>
          <cell r="I155">
            <v>5</v>
          </cell>
          <cell r="J155">
            <v>4</v>
          </cell>
          <cell r="K155">
            <v>2</v>
          </cell>
        </row>
        <row r="156">
          <cell r="A156">
            <v>45516</v>
          </cell>
          <cell r="B156">
            <v>21650</v>
          </cell>
          <cell r="C156">
            <v>21895</v>
          </cell>
          <cell r="D156">
            <v>21600</v>
          </cell>
          <cell r="E156">
            <v>21677</v>
          </cell>
          <cell r="F156">
            <v>1.3625866050808315</v>
          </cell>
          <cell r="G156">
            <v>0.12471131639722863</v>
          </cell>
          <cell r="H156">
            <v>9.1525423728813546E-2</v>
          </cell>
          <cell r="I156">
            <v>8</v>
          </cell>
          <cell r="J156">
            <v>1</v>
          </cell>
          <cell r="K156">
            <v>2</v>
          </cell>
        </row>
        <row r="157">
          <cell r="A157">
            <v>45513</v>
          </cell>
          <cell r="B157">
            <v>21305</v>
          </cell>
          <cell r="C157">
            <v>21593</v>
          </cell>
          <cell r="D157">
            <v>21032</v>
          </cell>
          <cell r="E157">
            <v>21481</v>
          </cell>
          <cell r="F157">
            <v>2.6331846984275993</v>
          </cell>
          <cell r="G157">
            <v>0.82609716029101143</v>
          </cell>
          <cell r="H157">
            <v>0.31372549019607837</v>
          </cell>
          <cell r="I157">
            <v>10</v>
          </cell>
          <cell r="J157">
            <v>4</v>
          </cell>
          <cell r="K157">
            <v>1</v>
          </cell>
        </row>
        <row r="158">
          <cell r="A158">
            <v>45512</v>
          </cell>
          <cell r="B158">
            <v>20680</v>
          </cell>
          <cell r="C158">
            <v>21082</v>
          </cell>
          <cell r="D158">
            <v>20545</v>
          </cell>
          <cell r="E158">
            <v>20696</v>
          </cell>
          <cell r="F158">
            <v>2.5967117988394581</v>
          </cell>
          <cell r="G158">
            <v>7.7369439071566723E-2</v>
          </cell>
          <cell r="H158">
            <v>2.9795158286778398E-2</v>
          </cell>
          <cell r="I158">
            <v>10</v>
          </cell>
          <cell r="J158">
            <v>1</v>
          </cell>
          <cell r="K158">
            <v>1</v>
          </cell>
        </row>
        <row r="159">
          <cell r="A159">
            <v>45511</v>
          </cell>
          <cell r="B159">
            <v>20500</v>
          </cell>
          <cell r="C159">
            <v>21335</v>
          </cell>
          <cell r="D159">
            <v>20494</v>
          </cell>
          <cell r="E159">
            <v>21131</v>
          </cell>
          <cell r="F159">
            <v>4.102439024390244</v>
          </cell>
          <cell r="G159">
            <v>3.0780487804878049</v>
          </cell>
          <cell r="H159">
            <v>0.7502972651605232</v>
          </cell>
          <cell r="I159">
            <v>10</v>
          </cell>
          <cell r="J159">
            <v>8</v>
          </cell>
          <cell r="K159">
            <v>4</v>
          </cell>
        </row>
        <row r="160">
          <cell r="A160">
            <v>45510</v>
          </cell>
          <cell r="B160">
            <v>20395</v>
          </cell>
          <cell r="C160">
            <v>20790</v>
          </cell>
          <cell r="D160">
            <v>19589</v>
          </cell>
          <cell r="E160">
            <v>20420</v>
          </cell>
          <cell r="F160">
            <v>5.8886982103456731</v>
          </cell>
          <cell r="G160">
            <v>0.12257906349595489</v>
          </cell>
          <cell r="H160">
            <v>2.0815986677768527E-2</v>
          </cell>
          <cell r="I160">
            <v>10</v>
          </cell>
          <cell r="J160">
            <v>1</v>
          </cell>
          <cell r="K160">
            <v>1</v>
          </cell>
        </row>
        <row r="161">
          <cell r="A161">
            <v>45509</v>
          </cell>
          <cell r="B161">
            <v>20712</v>
          </cell>
          <cell r="C161">
            <v>20742</v>
          </cell>
          <cell r="D161">
            <v>19374</v>
          </cell>
          <cell r="E161">
            <v>19374</v>
          </cell>
          <cell r="F161">
            <v>6.6048667439165696</v>
          </cell>
          <cell r="G161">
            <v>-6.460023174971032</v>
          </cell>
          <cell r="H161">
            <v>0.97807017543859665</v>
          </cell>
          <cell r="I161">
            <v>10</v>
          </cell>
          <cell r="J161">
            <v>10</v>
          </cell>
          <cell r="K161">
            <v>4</v>
          </cell>
        </row>
        <row r="162">
          <cell r="A162">
            <v>45506</v>
          </cell>
          <cell r="B162">
            <v>22000</v>
          </cell>
          <cell r="C162">
            <v>22099</v>
          </cell>
          <cell r="D162">
            <v>21508</v>
          </cell>
          <cell r="E162">
            <v>21533</v>
          </cell>
          <cell r="F162">
            <v>2.6863636363636365</v>
          </cell>
          <cell r="G162">
            <v>-2.1227272727272726</v>
          </cell>
          <cell r="H162">
            <v>0.79018612521150577</v>
          </cell>
          <cell r="I162">
            <v>10</v>
          </cell>
          <cell r="J162">
            <v>8</v>
          </cell>
          <cell r="K162">
            <v>4</v>
          </cell>
        </row>
        <row r="163">
          <cell r="A163">
            <v>45505</v>
          </cell>
          <cell r="B163">
            <v>22721</v>
          </cell>
          <cell r="C163">
            <v>22728</v>
          </cell>
          <cell r="D163">
            <v>22460</v>
          </cell>
          <cell r="E163">
            <v>22653</v>
          </cell>
          <cell r="F163">
            <v>1.1795255490515384</v>
          </cell>
          <cell r="G163">
            <v>-0.29928260199815149</v>
          </cell>
          <cell r="H163">
            <v>0.25373134328358204</v>
          </cell>
          <cell r="I163">
            <v>6</v>
          </cell>
          <cell r="J163">
            <v>3</v>
          </cell>
          <cell r="K163">
            <v>2</v>
          </cell>
        </row>
        <row r="164">
          <cell r="A164">
            <v>45504</v>
          </cell>
          <cell r="B164">
            <v>22050</v>
          </cell>
          <cell r="C164">
            <v>22348</v>
          </cell>
          <cell r="D164">
            <v>22013</v>
          </cell>
          <cell r="E164">
            <v>22290</v>
          </cell>
          <cell r="F164">
            <v>1.5192743764172336</v>
          </cell>
          <cell r="G164">
            <v>1.0884353741496597</v>
          </cell>
          <cell r="H164">
            <v>0.71641791044776104</v>
          </cell>
          <cell r="I164">
            <v>8</v>
          </cell>
          <cell r="J164">
            <v>8</v>
          </cell>
          <cell r="K164">
            <v>3</v>
          </cell>
        </row>
        <row r="165">
          <cell r="A165">
            <v>45503</v>
          </cell>
          <cell r="B165">
            <v>21933</v>
          </cell>
          <cell r="C165">
            <v>22299</v>
          </cell>
          <cell r="D165">
            <v>21809</v>
          </cell>
          <cell r="E165">
            <v>22246</v>
          </cell>
          <cell r="F165">
            <v>2.2340765057219714</v>
          </cell>
          <cell r="G165">
            <v>1.4270733597775043</v>
          </cell>
          <cell r="H165">
            <v>0.63877551020408163</v>
          </cell>
          <cell r="I165">
            <v>10</v>
          </cell>
          <cell r="J165">
            <v>7</v>
          </cell>
          <cell r="K165">
            <v>4</v>
          </cell>
        </row>
        <row r="166">
          <cell r="A166">
            <v>45502</v>
          </cell>
          <cell r="B166">
            <v>22430</v>
          </cell>
          <cell r="C166">
            <v>22519</v>
          </cell>
          <cell r="D166">
            <v>22146</v>
          </cell>
          <cell r="E166">
            <v>22261</v>
          </cell>
          <cell r="F166">
            <v>1.6629514043691487</v>
          </cell>
          <cell r="G166">
            <v>-0.75345519393669191</v>
          </cell>
          <cell r="H166">
            <v>0.45308310991957096</v>
          </cell>
          <cell r="I166">
            <v>9</v>
          </cell>
          <cell r="J166">
            <v>5</v>
          </cell>
          <cell r="K166">
            <v>2</v>
          </cell>
        </row>
        <row r="167">
          <cell r="A167">
            <v>45499</v>
          </cell>
          <cell r="B167">
            <v>22028</v>
          </cell>
          <cell r="C167">
            <v>22156</v>
          </cell>
          <cell r="D167">
            <v>21918</v>
          </cell>
          <cell r="E167">
            <v>22095</v>
          </cell>
          <cell r="F167">
            <v>1.0804430724532414</v>
          </cell>
          <cell r="G167">
            <v>0.30415834392591246</v>
          </cell>
          <cell r="H167">
            <v>0.28151260504201675</v>
          </cell>
          <cell r="I167">
            <v>5</v>
          </cell>
          <cell r="J167">
            <v>3</v>
          </cell>
          <cell r="K167">
            <v>2</v>
          </cell>
        </row>
        <row r="168">
          <cell r="A168">
            <v>45496</v>
          </cell>
          <cell r="B168">
            <v>22600</v>
          </cell>
          <cell r="C168">
            <v>22871</v>
          </cell>
          <cell r="D168">
            <v>22571</v>
          </cell>
          <cell r="E168">
            <v>22830</v>
          </cell>
          <cell r="F168">
            <v>1.3274336283185841</v>
          </cell>
          <cell r="G168">
            <v>1.0176991150442478</v>
          </cell>
          <cell r="H168">
            <v>0.76666666666666661</v>
          </cell>
          <cell r="I168">
            <v>7</v>
          </cell>
          <cell r="J168">
            <v>8</v>
          </cell>
          <cell r="K168">
            <v>3</v>
          </cell>
        </row>
        <row r="169">
          <cell r="A169">
            <v>45495</v>
          </cell>
          <cell r="B169">
            <v>22859</v>
          </cell>
          <cell r="C169">
            <v>22906</v>
          </cell>
          <cell r="D169">
            <v>22184</v>
          </cell>
          <cell r="E169">
            <v>22379</v>
          </cell>
          <cell r="F169">
            <v>3.1584933724134916</v>
          </cell>
          <cell r="G169">
            <v>-2.0998293888621551</v>
          </cell>
          <cell r="H169">
            <v>0.66481994459833793</v>
          </cell>
          <cell r="I169">
            <v>10</v>
          </cell>
          <cell r="J169">
            <v>7</v>
          </cell>
          <cell r="K169">
            <v>4</v>
          </cell>
        </row>
        <row r="170">
          <cell r="A170">
            <v>45492</v>
          </cell>
          <cell r="B170">
            <v>23148</v>
          </cell>
          <cell r="C170">
            <v>23185</v>
          </cell>
          <cell r="D170">
            <v>22853</v>
          </cell>
          <cell r="E170">
            <v>22909</v>
          </cell>
          <cell r="F170">
            <v>1.4342491791947469</v>
          </cell>
          <cell r="G170">
            <v>-1.0324866079142907</v>
          </cell>
          <cell r="H170">
            <v>0.71987951807228912</v>
          </cell>
          <cell r="I170">
            <v>8</v>
          </cell>
          <cell r="J170">
            <v>8</v>
          </cell>
          <cell r="K170">
            <v>3</v>
          </cell>
        </row>
        <row r="171">
          <cell r="A171">
            <v>45491</v>
          </cell>
          <cell r="B171">
            <v>23294</v>
          </cell>
          <cell r="C171">
            <v>23444</v>
          </cell>
          <cell r="D171">
            <v>23154</v>
          </cell>
          <cell r="E171">
            <v>23383</v>
          </cell>
          <cell r="F171">
            <v>1.2449557826049626</v>
          </cell>
          <cell r="G171">
            <v>0.38207263673048852</v>
          </cell>
          <cell r="H171">
            <v>0.30689655172413793</v>
          </cell>
          <cell r="I171">
            <v>7</v>
          </cell>
          <cell r="J171">
            <v>4</v>
          </cell>
          <cell r="K171">
            <v>2</v>
          </cell>
        </row>
        <row r="172">
          <cell r="A172">
            <v>45490</v>
          </cell>
          <cell r="B172">
            <v>23980</v>
          </cell>
          <cell r="C172">
            <v>24000</v>
          </cell>
          <cell r="D172">
            <v>23647</v>
          </cell>
          <cell r="E172">
            <v>23679</v>
          </cell>
          <cell r="F172">
            <v>1.4720600500417014</v>
          </cell>
          <cell r="G172">
            <v>-1.2552126772310259</v>
          </cell>
          <cell r="H172">
            <v>0.85269121813031168</v>
          </cell>
          <cell r="I172">
            <v>8</v>
          </cell>
          <cell r="J172">
            <v>9</v>
          </cell>
          <cell r="K172">
            <v>3</v>
          </cell>
        </row>
        <row r="173">
          <cell r="A173">
            <v>45489</v>
          </cell>
          <cell r="B173">
            <v>23830</v>
          </cell>
          <cell r="C173">
            <v>24182</v>
          </cell>
          <cell r="D173">
            <v>23824</v>
          </cell>
          <cell r="E173">
            <v>24002</v>
          </cell>
          <cell r="F173">
            <v>1.5023080151070078</v>
          </cell>
          <cell r="G173">
            <v>0.72177926982794804</v>
          </cell>
          <cell r="H173">
            <v>0.48044692737430178</v>
          </cell>
          <cell r="I173">
            <v>8</v>
          </cell>
          <cell r="J173">
            <v>5</v>
          </cell>
          <cell r="K173">
            <v>2</v>
          </cell>
        </row>
        <row r="174">
          <cell r="A174">
            <v>45488</v>
          </cell>
          <cell r="B174">
            <v>24091</v>
          </cell>
          <cell r="C174">
            <v>24112</v>
          </cell>
          <cell r="D174">
            <v>23756</v>
          </cell>
          <cell r="E174">
            <v>23853</v>
          </cell>
          <cell r="F174">
            <v>1.477730272715952</v>
          </cell>
          <cell r="G174">
            <v>-0.98792080029886686</v>
          </cell>
          <cell r="H174">
            <v>0.66853932584269671</v>
          </cell>
          <cell r="I174">
            <v>8</v>
          </cell>
          <cell r="J174">
            <v>7</v>
          </cell>
          <cell r="K174">
            <v>3</v>
          </cell>
        </row>
        <row r="175">
          <cell r="A175">
            <v>45485</v>
          </cell>
          <cell r="B175">
            <v>24038</v>
          </cell>
          <cell r="C175">
            <v>24070</v>
          </cell>
          <cell r="D175">
            <v>23784</v>
          </cell>
          <cell r="E175">
            <v>23808</v>
          </cell>
          <cell r="F175">
            <v>1.1897828438306015</v>
          </cell>
          <cell r="G175">
            <v>-0.95681837091272148</v>
          </cell>
          <cell r="H175">
            <v>0.80419580419580416</v>
          </cell>
          <cell r="I175">
            <v>6</v>
          </cell>
          <cell r="J175">
            <v>9</v>
          </cell>
          <cell r="K175">
            <v>3</v>
          </cell>
        </row>
        <row r="176">
          <cell r="A176">
            <v>45484</v>
          </cell>
          <cell r="B176">
            <v>24251</v>
          </cell>
          <cell r="C176">
            <v>24405</v>
          </cell>
          <cell r="D176">
            <v>24160</v>
          </cell>
          <cell r="E176">
            <v>24367</v>
          </cell>
          <cell r="F176">
            <v>1.0102676178301926</v>
          </cell>
          <cell r="G176">
            <v>0.47833079048286664</v>
          </cell>
          <cell r="H176">
            <v>0.473469387755102</v>
          </cell>
          <cell r="I176">
            <v>5</v>
          </cell>
          <cell r="J176">
            <v>5</v>
          </cell>
          <cell r="K176">
            <v>2</v>
          </cell>
        </row>
        <row r="177">
          <cell r="A177">
            <v>45483</v>
          </cell>
          <cell r="B177">
            <v>23759</v>
          </cell>
          <cell r="C177">
            <v>24014</v>
          </cell>
          <cell r="D177">
            <v>23702</v>
          </cell>
          <cell r="E177">
            <v>24000</v>
          </cell>
          <cell r="F177">
            <v>1.3131865819268487</v>
          </cell>
          <cell r="G177">
            <v>1.0143524559114441</v>
          </cell>
          <cell r="H177">
            <v>0.77243589743589747</v>
          </cell>
          <cell r="I177">
            <v>7</v>
          </cell>
          <cell r="J177">
            <v>8</v>
          </cell>
          <cell r="K177">
            <v>3</v>
          </cell>
        </row>
        <row r="178">
          <cell r="A178">
            <v>45482</v>
          </cell>
          <cell r="B178">
            <v>23945</v>
          </cell>
          <cell r="C178">
            <v>24092</v>
          </cell>
          <cell r="D178">
            <v>23624</v>
          </cell>
          <cell r="E178">
            <v>23878</v>
          </cell>
          <cell r="F178">
            <v>1.9544790144080184</v>
          </cell>
          <cell r="G178">
            <v>-0.27980789308832738</v>
          </cell>
          <cell r="H178">
            <v>0.14316239316239313</v>
          </cell>
          <cell r="I178">
            <v>10</v>
          </cell>
          <cell r="J178">
            <v>2</v>
          </cell>
          <cell r="K178">
            <v>1</v>
          </cell>
        </row>
        <row r="179">
          <cell r="A179">
            <v>45481</v>
          </cell>
          <cell r="B179">
            <v>23545</v>
          </cell>
          <cell r="C179">
            <v>23994</v>
          </cell>
          <cell r="D179">
            <v>23512</v>
          </cell>
          <cell r="E179">
            <v>23913</v>
          </cell>
          <cell r="F179">
            <v>2.0471437672541941</v>
          </cell>
          <cell r="G179">
            <v>1.5629645359949034</v>
          </cell>
          <cell r="H179">
            <v>0.76348547717842319</v>
          </cell>
          <cell r="I179">
            <v>10</v>
          </cell>
          <cell r="J179">
            <v>8</v>
          </cell>
          <cell r="K179">
            <v>4</v>
          </cell>
        </row>
        <row r="180">
          <cell r="A180">
            <v>45478</v>
          </cell>
          <cell r="B180">
            <v>23659</v>
          </cell>
          <cell r="C180">
            <v>23677</v>
          </cell>
          <cell r="D180">
            <v>23526</v>
          </cell>
          <cell r="E180">
            <v>23570</v>
          </cell>
          <cell r="F180">
            <v>0.63823492117164715</v>
          </cell>
          <cell r="G180">
            <v>-0.37617819857136819</v>
          </cell>
          <cell r="H180">
            <v>0.58940397350993379</v>
          </cell>
          <cell r="I180">
            <v>2</v>
          </cell>
          <cell r="J180">
            <v>6</v>
          </cell>
          <cell r="K180">
            <v>2</v>
          </cell>
        </row>
        <row r="181">
          <cell r="A181">
            <v>45477</v>
          </cell>
          <cell r="B181">
            <v>23487</v>
          </cell>
          <cell r="C181">
            <v>23626</v>
          </cell>
          <cell r="D181">
            <v>23461</v>
          </cell>
          <cell r="E181">
            <v>23624</v>
          </cell>
          <cell r="F181">
            <v>0.70251628560480261</v>
          </cell>
          <cell r="G181">
            <v>0.58330140077489678</v>
          </cell>
          <cell r="H181">
            <v>0.83030303030303043</v>
          </cell>
          <cell r="I181">
            <v>2</v>
          </cell>
          <cell r="J181">
            <v>9</v>
          </cell>
          <cell r="K181">
            <v>3</v>
          </cell>
        </row>
        <row r="182">
          <cell r="A182">
            <v>45476</v>
          </cell>
          <cell r="B182">
            <v>23073</v>
          </cell>
          <cell r="C182">
            <v>23188</v>
          </cell>
          <cell r="D182">
            <v>22981</v>
          </cell>
          <cell r="E182">
            <v>23185</v>
          </cell>
          <cell r="F182">
            <v>0.89715251592770773</v>
          </cell>
          <cell r="G182">
            <v>0.48541585402851817</v>
          </cell>
          <cell r="H182">
            <v>0.54106280193236711</v>
          </cell>
          <cell r="I182">
            <v>4</v>
          </cell>
          <cell r="J182">
            <v>6</v>
          </cell>
          <cell r="K182">
            <v>2</v>
          </cell>
        </row>
        <row r="183">
          <cell r="A183">
            <v>45475</v>
          </cell>
          <cell r="B183">
            <v>22838</v>
          </cell>
          <cell r="C183">
            <v>22993</v>
          </cell>
          <cell r="D183">
            <v>22717</v>
          </cell>
          <cell r="E183">
            <v>22831</v>
          </cell>
          <cell r="F183">
            <v>1.2085121289079606</v>
          </cell>
          <cell r="G183">
            <v>-3.0650669936071458E-2</v>
          </cell>
          <cell r="H183">
            <v>2.5362318840579705E-2</v>
          </cell>
          <cell r="I183">
            <v>7</v>
          </cell>
          <cell r="J183">
            <v>1</v>
          </cell>
          <cell r="K183">
            <v>2</v>
          </cell>
        </row>
        <row r="184">
          <cell r="A184">
            <v>45474</v>
          </cell>
          <cell r="B184">
            <v>22960</v>
          </cell>
          <cell r="C184">
            <v>23166</v>
          </cell>
          <cell r="D184">
            <v>22938</v>
          </cell>
          <cell r="E184">
            <v>22991</v>
          </cell>
          <cell r="F184">
            <v>0.99303135888501748</v>
          </cell>
          <cell r="G184">
            <v>0.13501742160278746</v>
          </cell>
          <cell r="H184">
            <v>0.13596491228070176</v>
          </cell>
          <cell r="I184">
            <v>5</v>
          </cell>
          <cell r="J184">
            <v>2</v>
          </cell>
          <cell r="K184">
            <v>2</v>
          </cell>
        </row>
        <row r="185">
          <cell r="A185">
            <v>45471</v>
          </cell>
          <cell r="B185">
            <v>22908</v>
          </cell>
          <cell r="C185">
            <v>23117</v>
          </cell>
          <cell r="D185">
            <v>22793</v>
          </cell>
          <cell r="E185">
            <v>22983</v>
          </cell>
          <cell r="F185">
            <v>1.4143530644316398</v>
          </cell>
          <cell r="G185">
            <v>0.32739654269250917</v>
          </cell>
          <cell r="H185">
            <v>0.23148148148148145</v>
          </cell>
          <cell r="I185">
            <v>8</v>
          </cell>
          <cell r="J185">
            <v>3</v>
          </cell>
          <cell r="K185">
            <v>2</v>
          </cell>
        </row>
        <row r="186">
          <cell r="A186">
            <v>45470</v>
          </cell>
          <cell r="B186">
            <v>22614</v>
          </cell>
          <cell r="C186">
            <v>22822</v>
          </cell>
          <cell r="D186">
            <v>22555</v>
          </cell>
          <cell r="E186">
            <v>22793</v>
          </cell>
          <cell r="F186">
            <v>1.1806845317060228</v>
          </cell>
          <cell r="G186">
            <v>0.79154506058194041</v>
          </cell>
          <cell r="H186">
            <v>0.67041198501872656</v>
          </cell>
          <cell r="I186">
            <v>6</v>
          </cell>
          <cell r="J186">
            <v>7</v>
          </cell>
          <cell r="K186">
            <v>3</v>
          </cell>
        </row>
        <row r="187">
          <cell r="A187">
            <v>45469</v>
          </cell>
          <cell r="B187">
            <v>22806</v>
          </cell>
          <cell r="C187">
            <v>23005</v>
          </cell>
          <cell r="D187">
            <v>22744</v>
          </cell>
          <cell r="E187">
            <v>22872</v>
          </cell>
          <cell r="F187">
            <v>1.1444356748224151</v>
          </cell>
          <cell r="G187">
            <v>0.28939752696658771</v>
          </cell>
          <cell r="H187">
            <v>0.25287356321839077</v>
          </cell>
          <cell r="I187">
            <v>6</v>
          </cell>
          <cell r="J187">
            <v>3</v>
          </cell>
          <cell r="K187">
            <v>2</v>
          </cell>
        </row>
        <row r="188">
          <cell r="A188">
            <v>45468</v>
          </cell>
          <cell r="B188">
            <v>22608</v>
          </cell>
          <cell r="C188">
            <v>22776</v>
          </cell>
          <cell r="D188">
            <v>22410</v>
          </cell>
          <cell r="E188">
            <v>22743</v>
          </cell>
          <cell r="F188">
            <v>1.618895966029724</v>
          </cell>
          <cell r="G188">
            <v>0.59713375796178347</v>
          </cell>
          <cell r="H188">
            <v>0.36885245901639346</v>
          </cell>
          <cell r="I188">
            <v>9</v>
          </cell>
          <cell r="J188">
            <v>4</v>
          </cell>
          <cell r="K188">
            <v>2</v>
          </cell>
        </row>
        <row r="189">
          <cell r="A189">
            <v>45467</v>
          </cell>
          <cell r="B189">
            <v>23050</v>
          </cell>
          <cell r="C189">
            <v>23073</v>
          </cell>
          <cell r="D189">
            <v>22708</v>
          </cell>
          <cell r="E189">
            <v>22746</v>
          </cell>
          <cell r="F189">
            <v>1.5835140997830801</v>
          </cell>
          <cell r="G189">
            <v>-1.3188720173535791</v>
          </cell>
          <cell r="H189">
            <v>0.83287671232876714</v>
          </cell>
          <cell r="I189">
            <v>9</v>
          </cell>
          <cell r="J189">
            <v>9</v>
          </cell>
          <cell r="K189">
            <v>3</v>
          </cell>
        </row>
        <row r="190">
          <cell r="A190">
            <v>45464</v>
          </cell>
          <cell r="B190">
            <v>23034</v>
          </cell>
          <cell r="C190">
            <v>23291</v>
          </cell>
          <cell r="D190">
            <v>23025</v>
          </cell>
          <cell r="E190">
            <v>23210</v>
          </cell>
          <cell r="F190">
            <v>1.1548146218633326</v>
          </cell>
          <cell r="G190">
            <v>0.76408787010506207</v>
          </cell>
          <cell r="H190">
            <v>0.66165413533834572</v>
          </cell>
          <cell r="I190">
            <v>6</v>
          </cell>
          <cell r="J190">
            <v>7</v>
          </cell>
          <cell r="K190">
            <v>3</v>
          </cell>
        </row>
        <row r="191">
          <cell r="A191">
            <v>45463</v>
          </cell>
          <cell r="B191">
            <v>23153</v>
          </cell>
          <cell r="C191">
            <v>23380</v>
          </cell>
          <cell r="D191">
            <v>23106</v>
          </cell>
          <cell r="E191">
            <v>23378</v>
          </cell>
          <cell r="F191">
            <v>1.1834319526627219</v>
          </cell>
          <cell r="G191">
            <v>0.97179631149311108</v>
          </cell>
          <cell r="H191">
            <v>0.82116788321167877</v>
          </cell>
          <cell r="I191">
            <v>6</v>
          </cell>
          <cell r="J191">
            <v>9</v>
          </cell>
          <cell r="K191">
            <v>3</v>
          </cell>
        </row>
        <row r="192">
          <cell r="A192">
            <v>45462</v>
          </cell>
          <cell r="B192">
            <v>22956</v>
          </cell>
          <cell r="C192">
            <v>23291</v>
          </cell>
          <cell r="D192">
            <v>22940</v>
          </cell>
          <cell r="E192">
            <v>23225</v>
          </cell>
          <cell r="F192">
            <v>1.5290120230005226</v>
          </cell>
          <cell r="G192">
            <v>1.1718069350060987</v>
          </cell>
          <cell r="H192">
            <v>0.76638176638176647</v>
          </cell>
          <cell r="I192">
            <v>8</v>
          </cell>
          <cell r="J192">
            <v>8</v>
          </cell>
          <cell r="K192">
            <v>3</v>
          </cell>
        </row>
        <row r="193">
          <cell r="A193">
            <v>45461</v>
          </cell>
          <cell r="B193">
            <v>22726</v>
          </cell>
          <cell r="C193">
            <v>22812</v>
          </cell>
          <cell r="D193">
            <v>22666</v>
          </cell>
          <cell r="E193">
            <v>22786</v>
          </cell>
          <cell r="F193">
            <v>0.6424359764146792</v>
          </cell>
          <cell r="G193">
            <v>0.26401478482795038</v>
          </cell>
          <cell r="H193">
            <v>0.41095890410958907</v>
          </cell>
          <cell r="I193">
            <v>2</v>
          </cell>
          <cell r="J193">
            <v>5</v>
          </cell>
          <cell r="K193">
            <v>2</v>
          </cell>
        </row>
        <row r="194">
          <cell r="A194">
            <v>45460</v>
          </cell>
          <cell r="B194">
            <v>22430</v>
          </cell>
          <cell r="C194">
            <v>22554</v>
          </cell>
          <cell r="D194">
            <v>22420</v>
          </cell>
          <cell r="E194">
            <v>22477</v>
          </cell>
          <cell r="F194">
            <v>0.59741417744092729</v>
          </cell>
          <cell r="G194">
            <v>0.20954079358002675</v>
          </cell>
          <cell r="H194">
            <v>0.35074626865671643</v>
          </cell>
          <cell r="I194">
            <v>1</v>
          </cell>
          <cell r="J194">
            <v>4</v>
          </cell>
          <cell r="K194">
            <v>2</v>
          </cell>
        </row>
        <row r="195">
          <cell r="A195">
            <v>45457</v>
          </cell>
          <cell r="B195">
            <v>22274</v>
          </cell>
          <cell r="C195">
            <v>22514</v>
          </cell>
          <cell r="D195">
            <v>22270</v>
          </cell>
          <cell r="E195">
            <v>22511</v>
          </cell>
          <cell r="F195">
            <v>1.0954476070755141</v>
          </cell>
          <cell r="G195">
            <v>1.064020831462692</v>
          </cell>
          <cell r="H195">
            <v>0.97131147540983609</v>
          </cell>
          <cell r="I195">
            <v>5</v>
          </cell>
          <cell r="J195">
            <v>10</v>
          </cell>
          <cell r="K195">
            <v>3</v>
          </cell>
        </row>
        <row r="196">
          <cell r="A196">
            <v>45456</v>
          </cell>
          <cell r="B196">
            <v>22308</v>
          </cell>
          <cell r="C196">
            <v>22473</v>
          </cell>
          <cell r="D196">
            <v>22207</v>
          </cell>
          <cell r="E196">
            <v>22323</v>
          </cell>
          <cell r="F196">
            <v>1.1923973462435</v>
          </cell>
          <cell r="G196">
            <v>6.7240451855836464E-2</v>
          </cell>
          <cell r="H196">
            <v>5.6390977443609019E-2</v>
          </cell>
          <cell r="I196">
            <v>6</v>
          </cell>
          <cell r="J196">
            <v>1</v>
          </cell>
          <cell r="K196">
            <v>2</v>
          </cell>
        </row>
        <row r="197">
          <cell r="A197">
            <v>45455</v>
          </cell>
          <cell r="B197">
            <v>21829</v>
          </cell>
          <cell r="C197">
            <v>22063</v>
          </cell>
          <cell r="D197">
            <v>21790</v>
          </cell>
          <cell r="E197">
            <v>22046</v>
          </cell>
          <cell r="F197">
            <v>1.2506298960098952</v>
          </cell>
          <cell r="G197">
            <v>0.9940904301617115</v>
          </cell>
          <cell r="H197">
            <v>0.79487179487179482</v>
          </cell>
          <cell r="I197">
            <v>7</v>
          </cell>
          <cell r="J197">
            <v>8</v>
          </cell>
          <cell r="K197">
            <v>3</v>
          </cell>
        </row>
        <row r="198">
          <cell r="A198">
            <v>45454</v>
          </cell>
          <cell r="B198">
            <v>21920</v>
          </cell>
          <cell r="C198">
            <v>21970</v>
          </cell>
          <cell r="D198">
            <v>21783</v>
          </cell>
          <cell r="E198">
            <v>21798</v>
          </cell>
          <cell r="F198">
            <v>0.85310218978102181</v>
          </cell>
          <cell r="G198">
            <v>-0.5565693430656935</v>
          </cell>
          <cell r="H198">
            <v>0.65240641711229963</v>
          </cell>
          <cell r="I198">
            <v>4</v>
          </cell>
          <cell r="J198">
            <v>7</v>
          </cell>
          <cell r="K198">
            <v>3</v>
          </cell>
        </row>
        <row r="199">
          <cell r="A199">
            <v>45450</v>
          </cell>
          <cell r="B199">
            <v>21839</v>
          </cell>
          <cell r="C199">
            <v>21908</v>
          </cell>
          <cell r="D199">
            <v>21781</v>
          </cell>
          <cell r="E199">
            <v>21897</v>
          </cell>
          <cell r="F199">
            <v>0.58152845826274091</v>
          </cell>
          <cell r="G199">
            <v>0.26557992582077938</v>
          </cell>
          <cell r="H199">
            <v>0.4566929133858269</v>
          </cell>
          <cell r="I199">
            <v>1</v>
          </cell>
          <cell r="J199">
            <v>5</v>
          </cell>
          <cell r="K199">
            <v>2</v>
          </cell>
        </row>
        <row r="200">
          <cell r="A200">
            <v>45449</v>
          </cell>
          <cell r="B200">
            <v>21825</v>
          </cell>
          <cell r="C200">
            <v>21962</v>
          </cell>
          <cell r="D200">
            <v>21791</v>
          </cell>
          <cell r="E200">
            <v>21875</v>
          </cell>
          <cell r="F200">
            <v>0.78350515463917525</v>
          </cell>
          <cell r="G200">
            <v>0.22909507445589922</v>
          </cell>
          <cell r="H200">
            <v>0.29239766081871349</v>
          </cell>
          <cell r="I200">
            <v>3</v>
          </cell>
          <cell r="J200">
            <v>3</v>
          </cell>
          <cell r="K200">
            <v>2</v>
          </cell>
        </row>
        <row r="201">
          <cell r="A201">
            <v>45448</v>
          </cell>
          <cell r="B201">
            <v>21350</v>
          </cell>
          <cell r="C201">
            <v>21493</v>
          </cell>
          <cell r="D201">
            <v>21226</v>
          </cell>
          <cell r="E201">
            <v>21463</v>
          </cell>
          <cell r="F201">
            <v>1.2505854800936769</v>
          </cell>
          <cell r="G201">
            <v>0.52927400468384078</v>
          </cell>
          <cell r="H201">
            <v>0.42322097378277157</v>
          </cell>
          <cell r="I201">
            <v>7</v>
          </cell>
          <cell r="J201">
            <v>5</v>
          </cell>
          <cell r="K201">
            <v>2</v>
          </cell>
        </row>
        <row r="202">
          <cell r="A202">
            <v>45447</v>
          </cell>
          <cell r="B202">
            <v>21560</v>
          </cell>
          <cell r="C202">
            <v>21574</v>
          </cell>
          <cell r="D202">
            <v>21284</v>
          </cell>
          <cell r="E202">
            <v>21320</v>
          </cell>
          <cell r="F202">
            <v>1.3450834879406308</v>
          </cell>
          <cell r="G202">
            <v>-1.1131725417439702</v>
          </cell>
          <cell r="H202">
            <v>0.8275862068965516</v>
          </cell>
          <cell r="I202">
            <v>7</v>
          </cell>
          <cell r="J202">
            <v>9</v>
          </cell>
          <cell r="K202">
            <v>3</v>
          </cell>
        </row>
        <row r="203">
          <cell r="A203">
            <v>45446</v>
          </cell>
          <cell r="B203">
            <v>21469</v>
          </cell>
          <cell r="C203">
            <v>21698</v>
          </cell>
          <cell r="D203">
            <v>21424</v>
          </cell>
          <cell r="E203">
            <v>21654</v>
          </cell>
          <cell r="F203">
            <v>1.2762587917462387</v>
          </cell>
          <cell r="G203">
            <v>0.86170757836881096</v>
          </cell>
          <cell r="H203">
            <v>0.67518248175182494</v>
          </cell>
          <cell r="I203">
            <v>7</v>
          </cell>
          <cell r="J203">
            <v>7</v>
          </cell>
          <cell r="K203">
            <v>3</v>
          </cell>
        </row>
        <row r="204">
          <cell r="A204">
            <v>45443</v>
          </cell>
          <cell r="B204">
            <v>21505</v>
          </cell>
          <cell r="C204">
            <v>21583</v>
          </cell>
          <cell r="D204">
            <v>21253</v>
          </cell>
          <cell r="E204">
            <v>21285</v>
          </cell>
          <cell r="F204">
            <v>1.5345268542199488</v>
          </cell>
          <cell r="G204">
            <v>-1.0230179028132993</v>
          </cell>
          <cell r="H204">
            <v>0.66666666666666674</v>
          </cell>
          <cell r="I204">
            <v>8</v>
          </cell>
          <cell r="J204">
            <v>7</v>
          </cell>
          <cell r="K204">
            <v>3</v>
          </cell>
        </row>
        <row r="205">
          <cell r="A205">
            <v>45442</v>
          </cell>
          <cell r="B205">
            <v>21512</v>
          </cell>
          <cell r="C205">
            <v>21553</v>
          </cell>
          <cell r="D205">
            <v>21368</v>
          </cell>
          <cell r="E205">
            <v>21391</v>
          </cell>
          <cell r="F205">
            <v>0.85998512458162879</v>
          </cell>
          <cell r="G205">
            <v>-0.56247675715879508</v>
          </cell>
          <cell r="H205">
            <v>0.65405405405405415</v>
          </cell>
          <cell r="I205">
            <v>4</v>
          </cell>
          <cell r="J205">
            <v>7</v>
          </cell>
          <cell r="K205">
            <v>3</v>
          </cell>
        </row>
        <row r="206">
          <cell r="A206">
            <v>45441</v>
          </cell>
          <cell r="B206">
            <v>21865</v>
          </cell>
          <cell r="C206">
            <v>21907</v>
          </cell>
          <cell r="D206">
            <v>21720</v>
          </cell>
          <cell r="E206">
            <v>21722</v>
          </cell>
          <cell r="F206">
            <v>0.85524811342327922</v>
          </cell>
          <cell r="G206">
            <v>-0.65401326320603703</v>
          </cell>
          <cell r="H206">
            <v>0.76470588235294112</v>
          </cell>
          <cell r="I206">
            <v>4</v>
          </cell>
          <cell r="J206">
            <v>8</v>
          </cell>
          <cell r="K206">
            <v>3</v>
          </cell>
        </row>
        <row r="207">
          <cell r="A207">
            <v>45440</v>
          </cell>
          <cell r="B207">
            <v>21892</v>
          </cell>
          <cell r="C207">
            <v>21994</v>
          </cell>
          <cell r="D207">
            <v>21845</v>
          </cell>
          <cell r="E207">
            <v>21954</v>
          </cell>
          <cell r="F207">
            <v>0.68061392289420786</v>
          </cell>
          <cell r="G207">
            <v>0.28320847798282478</v>
          </cell>
          <cell r="H207">
            <v>0.41610738255033564</v>
          </cell>
          <cell r="I207">
            <v>2</v>
          </cell>
          <cell r="J207">
            <v>5</v>
          </cell>
          <cell r="K207">
            <v>2</v>
          </cell>
        </row>
        <row r="208">
          <cell r="A208">
            <v>45439</v>
          </cell>
          <cell r="B208">
            <v>21670</v>
          </cell>
          <cell r="C208">
            <v>21917</v>
          </cell>
          <cell r="D208">
            <v>21655</v>
          </cell>
          <cell r="E208">
            <v>21875</v>
          </cell>
          <cell r="F208">
            <v>1.2090447623442546</v>
          </cell>
          <cell r="G208">
            <v>0.94600830641439781</v>
          </cell>
          <cell r="H208">
            <v>0.78244274809160319</v>
          </cell>
          <cell r="I208">
            <v>7</v>
          </cell>
          <cell r="J208">
            <v>8</v>
          </cell>
          <cell r="K208">
            <v>3</v>
          </cell>
        </row>
        <row r="209">
          <cell r="A209">
            <v>45436</v>
          </cell>
          <cell r="B209">
            <v>21448</v>
          </cell>
          <cell r="C209">
            <v>21617</v>
          </cell>
          <cell r="D209">
            <v>21414</v>
          </cell>
          <cell r="E209">
            <v>21565</v>
          </cell>
          <cell r="F209">
            <v>0.94647519582245432</v>
          </cell>
          <cell r="G209">
            <v>0.54550540842969042</v>
          </cell>
          <cell r="H209">
            <v>0.57635467980295563</v>
          </cell>
          <cell r="I209">
            <v>5</v>
          </cell>
          <cell r="J209">
            <v>6</v>
          </cell>
          <cell r="K209">
            <v>2</v>
          </cell>
        </row>
        <row r="210">
          <cell r="A210">
            <v>45435</v>
          </cell>
          <cell r="B210">
            <v>21630</v>
          </cell>
          <cell r="C210">
            <v>21661</v>
          </cell>
          <cell r="D210">
            <v>21492</v>
          </cell>
          <cell r="E210">
            <v>21604</v>
          </cell>
          <cell r="F210">
            <v>0.7813222376329173</v>
          </cell>
          <cell r="G210">
            <v>-0.12020342117429496</v>
          </cell>
          <cell r="H210">
            <v>0.15384615384615383</v>
          </cell>
          <cell r="I210">
            <v>3</v>
          </cell>
          <cell r="J210">
            <v>2</v>
          </cell>
          <cell r="K210">
            <v>2</v>
          </cell>
        </row>
        <row r="211">
          <cell r="A211">
            <v>45434</v>
          </cell>
          <cell r="B211">
            <v>21293</v>
          </cell>
          <cell r="C211">
            <v>21613</v>
          </cell>
          <cell r="D211">
            <v>21283</v>
          </cell>
          <cell r="E211">
            <v>21583</v>
          </cell>
          <cell r="F211">
            <v>1.5498051002676936</v>
          </cell>
          <cell r="G211">
            <v>1.3619499365988823</v>
          </cell>
          <cell r="H211">
            <v>0.87878787878787878</v>
          </cell>
          <cell r="I211">
            <v>8</v>
          </cell>
          <cell r="J211">
            <v>9</v>
          </cell>
          <cell r="K211">
            <v>3</v>
          </cell>
        </row>
        <row r="212">
          <cell r="A212">
            <v>45433</v>
          </cell>
          <cell r="B212">
            <v>21324</v>
          </cell>
          <cell r="C212">
            <v>21350</v>
          </cell>
          <cell r="D212">
            <v>21165</v>
          </cell>
          <cell r="E212">
            <v>21277</v>
          </cell>
          <cell r="F212">
            <v>0.86756706058900779</v>
          </cell>
          <cell r="G212">
            <v>-0.22040892890639657</v>
          </cell>
          <cell r="H212">
            <v>0.25405405405405407</v>
          </cell>
          <cell r="I212">
            <v>4</v>
          </cell>
          <cell r="J212">
            <v>3</v>
          </cell>
          <cell r="K212">
            <v>2</v>
          </cell>
        </row>
        <row r="213">
          <cell r="A213">
            <v>45432</v>
          </cell>
          <cell r="B213">
            <v>21435</v>
          </cell>
          <cell r="C213">
            <v>21485</v>
          </cell>
          <cell r="D213">
            <v>21153</v>
          </cell>
          <cell r="E213">
            <v>21302</v>
          </cell>
          <cell r="F213">
            <v>1.5488686727315137</v>
          </cell>
          <cell r="G213">
            <v>-0.6204805225099137</v>
          </cell>
          <cell r="H213">
            <v>0.40060240963855426</v>
          </cell>
          <cell r="I213">
            <v>8</v>
          </cell>
          <cell r="J213">
            <v>5</v>
          </cell>
          <cell r="K213">
            <v>2</v>
          </cell>
        </row>
        <row r="214">
          <cell r="A214">
            <v>45429</v>
          </cell>
          <cell r="B214">
            <v>21303</v>
          </cell>
          <cell r="C214">
            <v>21407</v>
          </cell>
          <cell r="D214">
            <v>21288</v>
          </cell>
          <cell r="E214">
            <v>21336</v>
          </cell>
          <cell r="F214">
            <v>0.55860676899967143</v>
          </cell>
          <cell r="G214">
            <v>0.15490775947049712</v>
          </cell>
          <cell r="H214">
            <v>0.27731092436974791</v>
          </cell>
          <cell r="I214">
            <v>1</v>
          </cell>
          <cell r="J214">
            <v>3</v>
          </cell>
          <cell r="K214">
            <v>2</v>
          </cell>
        </row>
        <row r="215">
          <cell r="A215">
            <v>45428</v>
          </cell>
          <cell r="B215">
            <v>21465</v>
          </cell>
          <cell r="C215">
            <v>21556</v>
          </cell>
          <cell r="D215">
            <v>21326</v>
          </cell>
          <cell r="E215">
            <v>21370</v>
          </cell>
          <cell r="F215">
            <v>1.0715117633356628</v>
          </cell>
          <cell r="G215">
            <v>-0.44258094572559981</v>
          </cell>
          <cell r="H215">
            <v>0.41304347826086951</v>
          </cell>
          <cell r="I215">
            <v>5</v>
          </cell>
          <cell r="J215">
            <v>5</v>
          </cell>
          <cell r="K215">
            <v>2</v>
          </cell>
        </row>
        <row r="216">
          <cell r="A216">
            <v>45427</v>
          </cell>
          <cell r="B216">
            <v>21184</v>
          </cell>
          <cell r="C216">
            <v>21361</v>
          </cell>
          <cell r="D216">
            <v>21116</v>
          </cell>
          <cell r="E216">
            <v>21143</v>
          </cell>
          <cell r="F216">
            <v>1.1565332326283988</v>
          </cell>
          <cell r="G216">
            <v>-0.19354229607250756</v>
          </cell>
          <cell r="H216">
            <v>0.16734693877551021</v>
          </cell>
          <cell r="I216">
            <v>6</v>
          </cell>
          <cell r="J216">
            <v>2</v>
          </cell>
          <cell r="K216">
            <v>2</v>
          </cell>
        </row>
        <row r="217">
          <cell r="A217">
            <v>45426</v>
          </cell>
          <cell r="B217">
            <v>20892</v>
          </cell>
          <cell r="C217">
            <v>21015</v>
          </cell>
          <cell r="D217">
            <v>20868</v>
          </cell>
          <cell r="E217">
            <v>21013</v>
          </cell>
          <cell r="F217">
            <v>0.70361860999425618</v>
          </cell>
          <cell r="G217">
            <v>0.57916905992724488</v>
          </cell>
          <cell r="H217">
            <v>0.8231292517006803</v>
          </cell>
          <cell r="I217">
            <v>2</v>
          </cell>
          <cell r="J217">
            <v>9</v>
          </cell>
          <cell r="K217">
            <v>3</v>
          </cell>
        </row>
        <row r="218">
          <cell r="A218">
            <v>45425</v>
          </cell>
          <cell r="B218">
            <v>20942</v>
          </cell>
          <cell r="C218">
            <v>20965</v>
          </cell>
          <cell r="D218">
            <v>20833</v>
          </cell>
          <cell r="E218">
            <v>20883</v>
          </cell>
          <cell r="F218">
            <v>0.63031229108967624</v>
          </cell>
          <cell r="G218">
            <v>-0.28173049374462805</v>
          </cell>
          <cell r="H218">
            <v>0.44696969696969702</v>
          </cell>
          <cell r="I218">
            <v>2</v>
          </cell>
          <cell r="J218">
            <v>5</v>
          </cell>
          <cell r="K218">
            <v>2</v>
          </cell>
        </row>
        <row r="219">
          <cell r="A219">
            <v>45422</v>
          </cell>
          <cell r="B219">
            <v>20738</v>
          </cell>
          <cell r="C219">
            <v>20828</v>
          </cell>
          <cell r="D219">
            <v>20616</v>
          </cell>
          <cell r="E219">
            <v>20809</v>
          </cell>
          <cell r="F219">
            <v>1.0222779438711544</v>
          </cell>
          <cell r="G219">
            <v>0.34236666988137715</v>
          </cell>
          <cell r="H219">
            <v>0.33490566037735847</v>
          </cell>
          <cell r="I219">
            <v>5</v>
          </cell>
          <cell r="J219">
            <v>4</v>
          </cell>
          <cell r="K219">
            <v>2</v>
          </cell>
        </row>
        <row r="220">
          <cell r="A220">
            <v>45421</v>
          </cell>
          <cell r="B220">
            <v>20707</v>
          </cell>
          <cell r="C220">
            <v>20763</v>
          </cell>
          <cell r="D220">
            <v>20605</v>
          </cell>
          <cell r="E220">
            <v>20612</v>
          </cell>
          <cell r="F220">
            <v>0.76302699570193655</v>
          </cell>
          <cell r="G220">
            <v>-0.45878205437774666</v>
          </cell>
          <cell r="H220">
            <v>0.60126582278481011</v>
          </cell>
          <cell r="I220">
            <v>3</v>
          </cell>
          <cell r="J220">
            <v>7</v>
          </cell>
          <cell r="K220">
            <v>3</v>
          </cell>
        </row>
        <row r="221">
          <cell r="A221">
            <v>45420</v>
          </cell>
          <cell r="B221">
            <v>20618</v>
          </cell>
          <cell r="C221">
            <v>20738</v>
          </cell>
          <cell r="D221">
            <v>20574</v>
          </cell>
          <cell r="E221">
            <v>20725</v>
          </cell>
          <cell r="F221">
            <v>0.79542147637986227</v>
          </cell>
          <cell r="G221">
            <v>0.51896401202832476</v>
          </cell>
          <cell r="H221">
            <v>0.65243902439024393</v>
          </cell>
          <cell r="I221">
            <v>3</v>
          </cell>
          <cell r="J221">
            <v>7</v>
          </cell>
          <cell r="K221">
            <v>3</v>
          </cell>
        </row>
        <row r="222">
          <cell r="A222">
            <v>45419</v>
          </cell>
          <cell r="B222">
            <v>20733</v>
          </cell>
          <cell r="C222">
            <v>20756</v>
          </cell>
          <cell r="D222">
            <v>20536</v>
          </cell>
          <cell r="E222">
            <v>20650</v>
          </cell>
          <cell r="F222">
            <v>1.0611103072396662</v>
          </cell>
          <cell r="G222">
            <v>-0.40032797954951038</v>
          </cell>
          <cell r="H222">
            <v>0.37727272727272726</v>
          </cell>
          <cell r="I222">
            <v>5</v>
          </cell>
          <cell r="J222">
            <v>4</v>
          </cell>
          <cell r="K222">
            <v>2</v>
          </cell>
        </row>
        <row r="223">
          <cell r="A223">
            <v>45418</v>
          </cell>
          <cell r="B223">
            <v>20685</v>
          </cell>
          <cell r="C223">
            <v>20714</v>
          </cell>
          <cell r="D223">
            <v>20562</v>
          </cell>
          <cell r="E223">
            <v>20602</v>
          </cell>
          <cell r="F223">
            <v>0.73483200386753689</v>
          </cell>
          <cell r="G223">
            <v>-0.40125694948029977</v>
          </cell>
          <cell r="H223">
            <v>0.54605263157894746</v>
          </cell>
          <cell r="I223">
            <v>3</v>
          </cell>
          <cell r="J223">
            <v>6</v>
          </cell>
          <cell r="K223">
            <v>2</v>
          </cell>
        </row>
        <row r="224">
          <cell r="A224">
            <v>45415</v>
          </cell>
          <cell r="B224">
            <v>20548</v>
          </cell>
          <cell r="C224">
            <v>20597</v>
          </cell>
          <cell r="D224">
            <v>20306</v>
          </cell>
          <cell r="E224">
            <v>20382</v>
          </cell>
          <cell r="F224">
            <v>1.4161962234767373</v>
          </cell>
          <cell r="G224">
            <v>-0.80786451236130041</v>
          </cell>
          <cell r="H224">
            <v>0.57044673539518909</v>
          </cell>
          <cell r="I224">
            <v>8</v>
          </cell>
          <cell r="J224">
            <v>6</v>
          </cell>
          <cell r="K224">
            <v>2</v>
          </cell>
        </row>
        <row r="225">
          <cell r="A225">
            <v>45414</v>
          </cell>
          <cell r="B225">
            <v>20250</v>
          </cell>
          <cell r="C225">
            <v>20380</v>
          </cell>
          <cell r="D225">
            <v>20215</v>
          </cell>
          <cell r="E225">
            <v>20291</v>
          </cell>
          <cell r="F225">
            <v>0.81481481481481477</v>
          </cell>
          <cell r="G225">
            <v>0.20246913580246914</v>
          </cell>
          <cell r="H225">
            <v>0.2484848484848485</v>
          </cell>
          <cell r="I225">
            <v>3</v>
          </cell>
          <cell r="J225">
            <v>3</v>
          </cell>
          <cell r="K225">
            <v>2</v>
          </cell>
        </row>
        <row r="226">
          <cell r="A226">
            <v>45412</v>
          </cell>
          <cell r="B226">
            <v>20518</v>
          </cell>
          <cell r="C226">
            <v>20576</v>
          </cell>
          <cell r="D226">
            <v>20404</v>
          </cell>
          <cell r="E226">
            <v>20413</v>
          </cell>
          <cell r="F226">
            <v>0.83828833219612053</v>
          </cell>
          <cell r="G226">
            <v>-0.51174578418949213</v>
          </cell>
          <cell r="H226">
            <v>0.61046511627906974</v>
          </cell>
          <cell r="I226">
            <v>4</v>
          </cell>
          <cell r="J226">
            <v>7</v>
          </cell>
          <cell r="K226">
            <v>3</v>
          </cell>
        </row>
        <row r="227">
          <cell r="A227">
            <v>45411</v>
          </cell>
          <cell r="B227">
            <v>20350</v>
          </cell>
          <cell r="C227">
            <v>20560</v>
          </cell>
          <cell r="D227">
            <v>20310</v>
          </cell>
          <cell r="E227">
            <v>20552</v>
          </cell>
          <cell r="F227">
            <v>1.2285012285012284</v>
          </cell>
          <cell r="G227">
            <v>0.99262899262899262</v>
          </cell>
          <cell r="H227">
            <v>0.80800000000000005</v>
          </cell>
          <cell r="I227">
            <v>7</v>
          </cell>
          <cell r="J227">
            <v>9</v>
          </cell>
          <cell r="K227">
            <v>3</v>
          </cell>
        </row>
        <row r="228">
          <cell r="A228">
            <v>45408</v>
          </cell>
          <cell r="B228">
            <v>20126</v>
          </cell>
          <cell r="C228">
            <v>20271</v>
          </cell>
          <cell r="D228">
            <v>20070</v>
          </cell>
          <cell r="E228">
            <v>20178</v>
          </cell>
          <cell r="F228">
            <v>0.99870813872602604</v>
          </cell>
          <cell r="G228">
            <v>0.25837225479479281</v>
          </cell>
          <cell r="H228">
            <v>0.25870646766169153</v>
          </cell>
          <cell r="I228">
            <v>5</v>
          </cell>
          <cell r="J228">
            <v>3</v>
          </cell>
          <cell r="K228">
            <v>2</v>
          </cell>
        </row>
        <row r="229">
          <cell r="A229">
            <v>45407</v>
          </cell>
          <cell r="B229">
            <v>19940</v>
          </cell>
          <cell r="C229">
            <v>19979</v>
          </cell>
          <cell r="D229">
            <v>19834</v>
          </cell>
          <cell r="E229">
            <v>19885</v>
          </cell>
          <cell r="F229">
            <v>0.72718154463390172</v>
          </cell>
          <cell r="G229">
            <v>-0.27582748244734201</v>
          </cell>
          <cell r="H229">
            <v>0.37931034482758619</v>
          </cell>
          <cell r="I229">
            <v>3</v>
          </cell>
          <cell r="J229">
            <v>4</v>
          </cell>
          <cell r="K229">
            <v>2</v>
          </cell>
        </row>
        <row r="230">
          <cell r="A230">
            <v>45406</v>
          </cell>
          <cell r="B230">
            <v>19930</v>
          </cell>
          <cell r="C230">
            <v>20202</v>
          </cell>
          <cell r="D230">
            <v>19916</v>
          </cell>
          <cell r="E230">
            <v>20170</v>
          </cell>
          <cell r="F230">
            <v>1.4350225790265929</v>
          </cell>
          <cell r="G230">
            <v>1.2042147516307076</v>
          </cell>
          <cell r="H230">
            <v>0.83916083916083928</v>
          </cell>
          <cell r="I230">
            <v>8</v>
          </cell>
          <cell r="J230">
            <v>9</v>
          </cell>
          <cell r="K230">
            <v>3</v>
          </cell>
        </row>
        <row r="231">
          <cell r="A231">
            <v>45405</v>
          </cell>
          <cell r="B231">
            <v>19651</v>
          </cell>
          <cell r="C231">
            <v>19745</v>
          </cell>
          <cell r="D231">
            <v>19554</v>
          </cell>
          <cell r="E231">
            <v>19677</v>
          </cell>
          <cell r="F231">
            <v>0.97196071446745713</v>
          </cell>
          <cell r="G231">
            <v>0.13230878835682663</v>
          </cell>
          <cell r="H231">
            <v>0.13612565445026178</v>
          </cell>
          <cell r="I231">
            <v>5</v>
          </cell>
          <cell r="J231">
            <v>2</v>
          </cell>
          <cell r="K231">
            <v>2</v>
          </cell>
        </row>
        <row r="232">
          <cell r="A232">
            <v>45404</v>
          </cell>
          <cell r="B232">
            <v>19620</v>
          </cell>
          <cell r="C232">
            <v>19715</v>
          </cell>
          <cell r="D232">
            <v>19445</v>
          </cell>
          <cell r="E232">
            <v>19524</v>
          </cell>
          <cell r="F232">
            <v>1.3761467889908259</v>
          </cell>
          <cell r="G232">
            <v>-0.4892966360856269</v>
          </cell>
          <cell r="H232">
            <v>0.35555555555555551</v>
          </cell>
          <cell r="I232">
            <v>8</v>
          </cell>
          <cell r="J232">
            <v>4</v>
          </cell>
          <cell r="K232">
            <v>2</v>
          </cell>
        </row>
        <row r="233">
          <cell r="A233">
            <v>45401</v>
          </cell>
          <cell r="B233">
            <v>19840</v>
          </cell>
          <cell r="C233">
            <v>19924</v>
          </cell>
          <cell r="D233">
            <v>19265</v>
          </cell>
          <cell r="E233">
            <v>19546</v>
          </cell>
          <cell r="F233">
            <v>3.3215725806451615</v>
          </cell>
          <cell r="G233">
            <v>-1.4818548387096775</v>
          </cell>
          <cell r="H233">
            <v>0.44613050075872535</v>
          </cell>
          <cell r="I233">
            <v>10</v>
          </cell>
          <cell r="J233">
            <v>5</v>
          </cell>
          <cell r="K233">
            <v>1</v>
          </cell>
        </row>
        <row r="234">
          <cell r="A234">
            <v>45400</v>
          </cell>
          <cell r="B234">
            <v>20070</v>
          </cell>
          <cell r="C234">
            <v>20359</v>
          </cell>
          <cell r="D234">
            <v>20025</v>
          </cell>
          <cell r="E234">
            <v>20358</v>
          </cell>
          <cell r="F234">
            <v>1.6641753861484803</v>
          </cell>
          <cell r="G234">
            <v>1.4349775784753362</v>
          </cell>
          <cell r="H234">
            <v>0.86227544910179643</v>
          </cell>
          <cell r="I234">
            <v>9</v>
          </cell>
          <cell r="J234">
            <v>9</v>
          </cell>
          <cell r="K234">
            <v>3</v>
          </cell>
        </row>
        <row r="235">
          <cell r="A235">
            <v>45399</v>
          </cell>
          <cell r="B235">
            <v>19942</v>
          </cell>
          <cell r="C235">
            <v>20289</v>
          </cell>
          <cell r="D235">
            <v>19927</v>
          </cell>
          <cell r="E235">
            <v>20238</v>
          </cell>
          <cell r="F235">
            <v>1.8152642663724801</v>
          </cell>
          <cell r="G235">
            <v>1.4843044830007022</v>
          </cell>
          <cell r="H235">
            <v>0.81767955801104986</v>
          </cell>
          <cell r="I235">
            <v>9</v>
          </cell>
          <cell r="J235">
            <v>9</v>
          </cell>
          <cell r="K235">
            <v>4</v>
          </cell>
        </row>
        <row r="236">
          <cell r="A236">
            <v>45398</v>
          </cell>
          <cell r="B236">
            <v>20278</v>
          </cell>
          <cell r="C236">
            <v>20286</v>
          </cell>
          <cell r="D236">
            <v>19798</v>
          </cell>
          <cell r="E236">
            <v>19953</v>
          </cell>
          <cell r="F236">
            <v>2.4065489693263635</v>
          </cell>
          <cell r="G236">
            <v>-1.60272216194891</v>
          </cell>
          <cell r="H236">
            <v>0.66598360655737698</v>
          </cell>
          <cell r="I236">
            <v>10</v>
          </cell>
          <cell r="J236">
            <v>7</v>
          </cell>
          <cell r="K236">
            <v>4</v>
          </cell>
        </row>
        <row r="237">
          <cell r="A237">
            <v>45397</v>
          </cell>
          <cell r="B237">
            <v>20544</v>
          </cell>
          <cell r="C237">
            <v>20605</v>
          </cell>
          <cell r="D237">
            <v>20460</v>
          </cell>
          <cell r="E237">
            <v>20508</v>
          </cell>
          <cell r="F237">
            <v>0.70580218068535827</v>
          </cell>
          <cell r="G237">
            <v>-0.17523364485981308</v>
          </cell>
          <cell r="H237">
            <v>0.24827586206896549</v>
          </cell>
          <cell r="I237">
            <v>2</v>
          </cell>
          <cell r="J237">
            <v>3</v>
          </cell>
          <cell r="K237">
            <v>2</v>
          </cell>
        </row>
        <row r="238">
          <cell r="A238">
            <v>45394</v>
          </cell>
          <cell r="B238">
            <v>20745</v>
          </cell>
          <cell r="C238">
            <v>20809</v>
          </cell>
          <cell r="D238">
            <v>20682</v>
          </cell>
          <cell r="E238">
            <v>20755</v>
          </cell>
          <cell r="F238">
            <v>0.6121957098095927</v>
          </cell>
          <cell r="G238">
            <v>4.8204386599180526E-2</v>
          </cell>
          <cell r="H238">
            <v>7.874015748031496E-2</v>
          </cell>
          <cell r="I238">
            <v>2</v>
          </cell>
          <cell r="J238">
            <v>1</v>
          </cell>
          <cell r="K238">
            <v>2</v>
          </cell>
        </row>
        <row r="239">
          <cell r="A239">
            <v>45393</v>
          </cell>
          <cell r="B239">
            <v>20706</v>
          </cell>
          <cell r="C239">
            <v>20764</v>
          </cell>
          <cell r="D239">
            <v>20651</v>
          </cell>
          <cell r="E239">
            <v>20753</v>
          </cell>
          <cell r="F239">
            <v>0.54573553559354782</v>
          </cell>
          <cell r="G239">
            <v>0.22698734666280304</v>
          </cell>
          <cell r="H239">
            <v>0.41592920353982293</v>
          </cell>
          <cell r="I239">
            <v>1</v>
          </cell>
          <cell r="J239">
            <v>5</v>
          </cell>
          <cell r="K239">
            <v>2</v>
          </cell>
        </row>
        <row r="240">
          <cell r="A240">
            <v>45392</v>
          </cell>
          <cell r="B240">
            <v>20822</v>
          </cell>
          <cell r="C240">
            <v>20892</v>
          </cell>
          <cell r="D240">
            <v>20804</v>
          </cell>
          <cell r="E240">
            <v>20851</v>
          </cell>
          <cell r="F240">
            <v>0.42262991067140526</v>
          </cell>
          <cell r="G240">
            <v>0.1392757660167131</v>
          </cell>
          <cell r="H240">
            <v>0.32954545454545453</v>
          </cell>
          <cell r="I240">
            <v>1</v>
          </cell>
          <cell r="J240">
            <v>4</v>
          </cell>
          <cell r="K240">
            <v>2</v>
          </cell>
        </row>
        <row r="241">
          <cell r="A241">
            <v>45391</v>
          </cell>
          <cell r="B241">
            <v>20538</v>
          </cell>
          <cell r="C241">
            <v>20877</v>
          </cell>
          <cell r="D241">
            <v>20518</v>
          </cell>
          <cell r="E241">
            <v>20874</v>
          </cell>
          <cell r="F241">
            <v>1.7479793553413183</v>
          </cell>
          <cell r="G241">
            <v>1.6359918200409</v>
          </cell>
          <cell r="H241">
            <v>0.93593314763231228</v>
          </cell>
          <cell r="I241">
            <v>9</v>
          </cell>
          <cell r="J241">
            <v>10</v>
          </cell>
          <cell r="K241">
            <v>3</v>
          </cell>
        </row>
        <row r="242">
          <cell r="A242">
            <v>45390</v>
          </cell>
          <cell r="B242">
            <v>20404</v>
          </cell>
          <cell r="C242">
            <v>20520</v>
          </cell>
          <cell r="D242">
            <v>20375</v>
          </cell>
          <cell r="E242">
            <v>20450</v>
          </cell>
          <cell r="F242">
            <v>0.71064497157420115</v>
          </cell>
          <cell r="G242">
            <v>0.22544599098216039</v>
          </cell>
          <cell r="H242">
            <v>0.31724137931034485</v>
          </cell>
          <cell r="I242">
            <v>2</v>
          </cell>
          <cell r="J242">
            <v>4</v>
          </cell>
          <cell r="K242">
            <v>2</v>
          </cell>
        </row>
        <row r="243">
          <cell r="A243">
            <v>45385</v>
          </cell>
          <cell r="B243">
            <v>20370</v>
          </cell>
          <cell r="C243">
            <v>20419</v>
          </cell>
          <cell r="D243">
            <v>20275</v>
          </cell>
          <cell r="E243">
            <v>20349</v>
          </cell>
          <cell r="F243">
            <v>0.70692194403534614</v>
          </cell>
          <cell r="G243">
            <v>-0.10309278350515465</v>
          </cell>
          <cell r="H243">
            <v>0.14583333333333334</v>
          </cell>
          <cell r="I243">
            <v>2</v>
          </cell>
          <cell r="J243">
            <v>2</v>
          </cell>
          <cell r="K243">
            <v>2</v>
          </cell>
        </row>
        <row r="244">
          <cell r="A244">
            <v>45384</v>
          </cell>
          <cell r="B244">
            <v>20350</v>
          </cell>
          <cell r="C244">
            <v>20524</v>
          </cell>
          <cell r="D244">
            <v>20350</v>
          </cell>
          <cell r="E244">
            <v>20523</v>
          </cell>
          <cell r="F244">
            <v>0.855036855036855</v>
          </cell>
          <cell r="G244">
            <v>0.85012285012285005</v>
          </cell>
          <cell r="H244">
            <v>0.99425287356321834</v>
          </cell>
          <cell r="I244">
            <v>4</v>
          </cell>
          <cell r="J244">
            <v>10</v>
          </cell>
          <cell r="K244">
            <v>3</v>
          </cell>
        </row>
        <row r="245">
          <cell r="A245">
            <v>45383</v>
          </cell>
          <cell r="B245">
            <v>20393</v>
          </cell>
          <cell r="C245">
            <v>20400</v>
          </cell>
          <cell r="D245">
            <v>20259</v>
          </cell>
          <cell r="E245">
            <v>20288</v>
          </cell>
          <cell r="F245">
            <v>0.69141372039425297</v>
          </cell>
          <cell r="G245">
            <v>-0.51488255774040115</v>
          </cell>
          <cell r="H245">
            <v>0.74468085106382975</v>
          </cell>
          <cell r="I245">
            <v>2</v>
          </cell>
          <cell r="J245">
            <v>8</v>
          </cell>
          <cell r="K245">
            <v>3</v>
          </cell>
        </row>
        <row r="246">
          <cell r="A246">
            <v>45380</v>
          </cell>
          <cell r="B246">
            <v>20226</v>
          </cell>
          <cell r="C246">
            <v>20299</v>
          </cell>
          <cell r="D246">
            <v>20192</v>
          </cell>
          <cell r="E246">
            <v>20280</v>
          </cell>
          <cell r="F246">
            <v>0.52902205082566989</v>
          </cell>
          <cell r="G246">
            <v>0.26698309107089885</v>
          </cell>
          <cell r="H246">
            <v>0.50467289719626174</v>
          </cell>
          <cell r="I246">
            <v>1</v>
          </cell>
          <cell r="J246">
            <v>6</v>
          </cell>
          <cell r="K246">
            <v>2</v>
          </cell>
        </row>
        <row r="247">
          <cell r="A247">
            <v>45379</v>
          </cell>
          <cell r="B247">
            <v>20238</v>
          </cell>
          <cell r="C247">
            <v>20250</v>
          </cell>
          <cell r="D247">
            <v>20081</v>
          </cell>
          <cell r="E247">
            <v>20203</v>
          </cell>
          <cell r="F247">
            <v>0.83506275323648582</v>
          </cell>
          <cell r="G247">
            <v>-0.17294199031524854</v>
          </cell>
          <cell r="H247">
            <v>0.20710059171597633</v>
          </cell>
          <cell r="I247">
            <v>4</v>
          </cell>
          <cell r="J247">
            <v>3</v>
          </cell>
          <cell r="K247">
            <v>2</v>
          </cell>
        </row>
        <row r="248">
          <cell r="A248">
            <v>45378</v>
          </cell>
          <cell r="B248">
            <v>20185</v>
          </cell>
          <cell r="C248">
            <v>20288</v>
          </cell>
          <cell r="D248">
            <v>20148</v>
          </cell>
          <cell r="E248">
            <v>20261</v>
          </cell>
          <cell r="F248">
            <v>0.6935843448105028</v>
          </cell>
          <cell r="G248">
            <v>0.37651721575427299</v>
          </cell>
          <cell r="H248">
            <v>0.54285714285714293</v>
          </cell>
          <cell r="I248">
            <v>2</v>
          </cell>
          <cell r="J248">
            <v>6</v>
          </cell>
          <cell r="K248">
            <v>2</v>
          </cell>
        </row>
        <row r="249">
          <cell r="A249">
            <v>45377</v>
          </cell>
          <cell r="B249">
            <v>20280</v>
          </cell>
          <cell r="C249">
            <v>20459</v>
          </cell>
          <cell r="D249">
            <v>20038</v>
          </cell>
          <cell r="E249">
            <v>20187</v>
          </cell>
          <cell r="F249">
            <v>2.0759368836291916</v>
          </cell>
          <cell r="G249">
            <v>-0.45857988165680469</v>
          </cell>
          <cell r="H249">
            <v>0.22090261282660328</v>
          </cell>
          <cell r="I249">
            <v>10</v>
          </cell>
          <cell r="J249">
            <v>3</v>
          </cell>
          <cell r="K249">
            <v>1</v>
          </cell>
        </row>
        <row r="250">
          <cell r="A250">
            <v>45376</v>
          </cell>
          <cell r="B250">
            <v>20256</v>
          </cell>
          <cell r="C250">
            <v>20307</v>
          </cell>
          <cell r="D250">
            <v>20188</v>
          </cell>
          <cell r="E250">
            <v>20231</v>
          </cell>
          <cell r="F250">
            <v>0.58748025276461291</v>
          </cell>
          <cell r="G250">
            <v>-0.12342022116903634</v>
          </cell>
          <cell r="H250">
            <v>0.21008403361344541</v>
          </cell>
          <cell r="I250">
            <v>1</v>
          </cell>
          <cell r="J250">
            <v>3</v>
          </cell>
          <cell r="K250">
            <v>2</v>
          </cell>
        </row>
        <row r="251">
          <cell r="A251">
            <v>45373</v>
          </cell>
          <cell r="B251">
            <v>20226</v>
          </cell>
          <cell r="C251">
            <v>20285</v>
          </cell>
          <cell r="D251">
            <v>20122</v>
          </cell>
          <cell r="E251">
            <v>20242</v>
          </cell>
          <cell r="F251">
            <v>0.80589340452882419</v>
          </cell>
          <cell r="G251">
            <v>7.9106101058044109E-2</v>
          </cell>
          <cell r="H251">
            <v>9.8159509202454004E-2</v>
          </cell>
          <cell r="I251">
            <v>3</v>
          </cell>
          <cell r="J251">
            <v>1</v>
          </cell>
          <cell r="K251">
            <v>2</v>
          </cell>
        </row>
        <row r="252">
          <cell r="A252">
            <v>45372</v>
          </cell>
          <cell r="B252">
            <v>20048</v>
          </cell>
          <cell r="C252">
            <v>20264</v>
          </cell>
          <cell r="D252">
            <v>20029</v>
          </cell>
          <cell r="E252">
            <v>20264</v>
          </cell>
          <cell r="F252">
            <v>1.1721867517956903</v>
          </cell>
          <cell r="G252">
            <v>1.077414205905826</v>
          </cell>
          <cell r="H252">
            <v>0.91914893617021276</v>
          </cell>
          <cell r="I252">
            <v>6</v>
          </cell>
          <cell r="J252">
            <v>10</v>
          </cell>
          <cell r="K252">
            <v>3</v>
          </cell>
        </row>
        <row r="253">
          <cell r="A253">
            <v>45371</v>
          </cell>
          <cell r="B253">
            <v>19860</v>
          </cell>
          <cell r="C253">
            <v>19956</v>
          </cell>
          <cell r="D253">
            <v>19731</v>
          </cell>
          <cell r="E253">
            <v>19747</v>
          </cell>
          <cell r="F253">
            <v>1.1329305135951662</v>
          </cell>
          <cell r="G253">
            <v>-0.56898288016112797</v>
          </cell>
          <cell r="H253">
            <v>0.50222222222222224</v>
          </cell>
          <cell r="I253">
            <v>5</v>
          </cell>
          <cell r="J253">
            <v>6</v>
          </cell>
          <cell r="K253">
            <v>2</v>
          </cell>
        </row>
        <row r="254">
          <cell r="A254">
            <v>45370</v>
          </cell>
          <cell r="B254">
            <v>19816</v>
          </cell>
          <cell r="C254">
            <v>19911</v>
          </cell>
          <cell r="D254">
            <v>19739</v>
          </cell>
          <cell r="E254">
            <v>19867</v>
          </cell>
          <cell r="F254">
            <v>0.86798546628986673</v>
          </cell>
          <cell r="G254">
            <v>0.25736778360920465</v>
          </cell>
          <cell r="H254">
            <v>0.29651162790697672</v>
          </cell>
          <cell r="I254">
            <v>4</v>
          </cell>
          <cell r="J254">
            <v>3</v>
          </cell>
          <cell r="K254">
            <v>2</v>
          </cell>
        </row>
        <row r="255">
          <cell r="A255">
            <v>45369</v>
          </cell>
          <cell r="B255">
            <v>19778</v>
          </cell>
          <cell r="C255">
            <v>19920</v>
          </cell>
          <cell r="D255">
            <v>19747</v>
          </cell>
          <cell r="E255">
            <v>19919</v>
          </cell>
          <cell r="F255">
            <v>0.87470927292951761</v>
          </cell>
          <cell r="G255">
            <v>0.71291333805238144</v>
          </cell>
          <cell r="H255">
            <v>0.81502890173410414</v>
          </cell>
          <cell r="I255">
            <v>4</v>
          </cell>
          <cell r="J255">
            <v>9</v>
          </cell>
          <cell r="K255">
            <v>3</v>
          </cell>
        </row>
        <row r="256">
          <cell r="A256">
            <v>45366</v>
          </cell>
          <cell r="B256">
            <v>19828</v>
          </cell>
          <cell r="C256">
            <v>19873</v>
          </cell>
          <cell r="D256">
            <v>19723</v>
          </cell>
          <cell r="E256">
            <v>19730</v>
          </cell>
          <cell r="F256">
            <v>0.75650595118014929</v>
          </cell>
          <cell r="G256">
            <v>-0.49425055477103086</v>
          </cell>
          <cell r="H256">
            <v>0.65333333333333332</v>
          </cell>
          <cell r="I256">
            <v>3</v>
          </cell>
          <cell r="J256">
            <v>7</v>
          </cell>
          <cell r="K256">
            <v>3</v>
          </cell>
        </row>
        <row r="257">
          <cell r="A257">
            <v>45365</v>
          </cell>
          <cell r="B257">
            <v>19897</v>
          </cell>
          <cell r="C257">
            <v>19978</v>
          </cell>
          <cell r="D257">
            <v>19799</v>
          </cell>
          <cell r="E257">
            <v>19939</v>
          </cell>
          <cell r="F257">
            <v>0.89963311051917372</v>
          </cell>
          <cell r="G257">
            <v>0.21108709855757146</v>
          </cell>
          <cell r="H257">
            <v>0.23463687150837986</v>
          </cell>
          <cell r="I257">
            <v>4</v>
          </cell>
          <cell r="J257">
            <v>3</v>
          </cell>
          <cell r="K257">
            <v>2</v>
          </cell>
        </row>
        <row r="258">
          <cell r="A258">
            <v>45364</v>
          </cell>
          <cell r="B258">
            <v>19994</v>
          </cell>
          <cell r="C258">
            <v>20064</v>
          </cell>
          <cell r="D258">
            <v>19886</v>
          </cell>
          <cell r="E258">
            <v>19927</v>
          </cell>
          <cell r="F258">
            <v>0.89026708012403721</v>
          </cell>
          <cell r="G258">
            <v>-0.33510053015904773</v>
          </cell>
          <cell r="H258">
            <v>0.3764044943820225</v>
          </cell>
          <cell r="I258">
            <v>4</v>
          </cell>
          <cell r="J258">
            <v>4</v>
          </cell>
          <cell r="K258">
            <v>2</v>
          </cell>
        </row>
        <row r="259">
          <cell r="A259">
            <v>45363</v>
          </cell>
          <cell r="B259">
            <v>19714</v>
          </cell>
          <cell r="C259">
            <v>19956</v>
          </cell>
          <cell r="D259">
            <v>19698</v>
          </cell>
          <cell r="E259">
            <v>19955</v>
          </cell>
          <cell r="F259">
            <v>1.3087146190524499</v>
          </cell>
          <cell r="G259">
            <v>1.2224814852389165</v>
          </cell>
          <cell r="H259">
            <v>0.93410852713178305</v>
          </cell>
          <cell r="I259">
            <v>7</v>
          </cell>
          <cell r="J259">
            <v>10</v>
          </cell>
          <cell r="K259">
            <v>3</v>
          </cell>
        </row>
        <row r="260">
          <cell r="A260">
            <v>45362</v>
          </cell>
          <cell r="B260">
            <v>19691</v>
          </cell>
          <cell r="C260">
            <v>19825</v>
          </cell>
          <cell r="D260">
            <v>19679</v>
          </cell>
          <cell r="E260">
            <v>19715</v>
          </cell>
          <cell r="F260">
            <v>0.74145548727845212</v>
          </cell>
          <cell r="G260">
            <v>0.12188309379919759</v>
          </cell>
          <cell r="H260">
            <v>0.16438356164383561</v>
          </cell>
          <cell r="I260">
            <v>3</v>
          </cell>
          <cell r="J260">
            <v>2</v>
          </cell>
          <cell r="K260">
            <v>2</v>
          </cell>
        </row>
        <row r="261">
          <cell r="A261">
            <v>45359</v>
          </cell>
          <cell r="B261">
            <v>19930</v>
          </cell>
          <cell r="C261">
            <v>20009</v>
          </cell>
          <cell r="D261">
            <v>19638</v>
          </cell>
          <cell r="E261">
            <v>19791</v>
          </cell>
          <cell r="F261">
            <v>1.8615153035624685</v>
          </cell>
          <cell r="G261">
            <v>-0.6974410436527847</v>
          </cell>
          <cell r="H261">
            <v>0.3746630727762803</v>
          </cell>
          <cell r="I261">
            <v>10</v>
          </cell>
          <cell r="J261">
            <v>4</v>
          </cell>
          <cell r="K261">
            <v>1</v>
          </cell>
        </row>
        <row r="262">
          <cell r="A262">
            <v>45358</v>
          </cell>
          <cell r="B262">
            <v>19688</v>
          </cell>
          <cell r="C262">
            <v>19770</v>
          </cell>
          <cell r="D262">
            <v>19584</v>
          </cell>
          <cell r="E262">
            <v>19709</v>
          </cell>
          <cell r="F262">
            <v>0.9447379114181228</v>
          </cell>
          <cell r="G262">
            <v>0.10666395774075578</v>
          </cell>
          <cell r="H262">
            <v>0.1129032258064516</v>
          </cell>
          <cell r="I262">
            <v>5</v>
          </cell>
          <cell r="J262">
            <v>2</v>
          </cell>
          <cell r="K262">
            <v>2</v>
          </cell>
        </row>
        <row r="263">
          <cell r="A263">
            <v>45357</v>
          </cell>
          <cell r="B263">
            <v>19282</v>
          </cell>
          <cell r="C263">
            <v>19523</v>
          </cell>
          <cell r="D263">
            <v>19271</v>
          </cell>
          <cell r="E263">
            <v>19509</v>
          </cell>
          <cell r="F263">
            <v>1.3069183694637487</v>
          </cell>
          <cell r="G263">
            <v>1.1772637693185353</v>
          </cell>
          <cell r="H263">
            <v>0.90079365079365059</v>
          </cell>
          <cell r="I263">
            <v>7</v>
          </cell>
          <cell r="J263">
            <v>10</v>
          </cell>
          <cell r="K263">
            <v>3</v>
          </cell>
        </row>
        <row r="264">
          <cell r="A264">
            <v>45356</v>
          </cell>
          <cell r="B264">
            <v>19362</v>
          </cell>
          <cell r="C264">
            <v>19436</v>
          </cell>
          <cell r="D264">
            <v>19305</v>
          </cell>
          <cell r="E264">
            <v>19389</v>
          </cell>
          <cell r="F264">
            <v>0.67658299762421237</v>
          </cell>
          <cell r="G264">
            <v>0.13944840409048653</v>
          </cell>
          <cell r="H264">
            <v>0.20610687022900764</v>
          </cell>
          <cell r="I264">
            <v>2</v>
          </cell>
          <cell r="J264">
            <v>3</v>
          </cell>
          <cell r="K264">
            <v>2</v>
          </cell>
        </row>
        <row r="265">
          <cell r="A265">
            <v>45355</v>
          </cell>
          <cell r="B265">
            <v>19144</v>
          </cell>
          <cell r="C265">
            <v>19340</v>
          </cell>
          <cell r="D265">
            <v>19137</v>
          </cell>
          <cell r="E265">
            <v>19314</v>
          </cell>
          <cell r="F265">
            <v>1.0603844546594232</v>
          </cell>
          <cell r="G265">
            <v>0.88800668616799006</v>
          </cell>
          <cell r="H265">
            <v>0.8374384236453204</v>
          </cell>
          <cell r="I265">
            <v>5</v>
          </cell>
          <cell r="J265">
            <v>9</v>
          </cell>
          <cell r="K265">
            <v>3</v>
          </cell>
        </row>
        <row r="266">
          <cell r="A266">
            <v>45352</v>
          </cell>
          <cell r="B266">
            <v>18968</v>
          </cell>
          <cell r="C266">
            <v>19017</v>
          </cell>
          <cell r="D266">
            <v>18924</v>
          </cell>
          <cell r="E266">
            <v>18961</v>
          </cell>
          <cell r="F266">
            <v>0.49029945170814004</v>
          </cell>
          <cell r="G266">
            <v>-3.6904259805989034E-2</v>
          </cell>
          <cell r="H266">
            <v>7.5268817204301078E-2</v>
          </cell>
          <cell r="I266">
            <v>1</v>
          </cell>
          <cell r="J266">
            <v>1</v>
          </cell>
          <cell r="K266">
            <v>2</v>
          </cell>
        </row>
        <row r="267">
          <cell r="A267">
            <v>45351</v>
          </cell>
          <cell r="B267">
            <v>18808</v>
          </cell>
          <cell r="C267">
            <v>18997</v>
          </cell>
          <cell r="D267">
            <v>18805</v>
          </cell>
          <cell r="E267">
            <v>18966</v>
          </cell>
          <cell r="F267">
            <v>1.0208421948107189</v>
          </cell>
          <cell r="G267">
            <v>0.84006805614632063</v>
          </cell>
          <cell r="H267">
            <v>0.82291666666666652</v>
          </cell>
          <cell r="I267">
            <v>5</v>
          </cell>
          <cell r="J267">
            <v>9</v>
          </cell>
          <cell r="K267">
            <v>3</v>
          </cell>
        </row>
        <row r="268">
          <cell r="A268">
            <v>45349</v>
          </cell>
          <cell r="B268">
            <v>18950</v>
          </cell>
          <cell r="C268">
            <v>19020</v>
          </cell>
          <cell r="D268">
            <v>18750</v>
          </cell>
          <cell r="E268">
            <v>18867</v>
          </cell>
          <cell r="F268">
            <v>1.4248021108179421</v>
          </cell>
          <cell r="G268">
            <v>-0.43799472295514513</v>
          </cell>
          <cell r="H268">
            <v>0.30740740740740741</v>
          </cell>
          <cell r="I268">
            <v>8</v>
          </cell>
          <cell r="J268">
            <v>4</v>
          </cell>
          <cell r="K268">
            <v>2</v>
          </cell>
        </row>
        <row r="269">
          <cell r="A269">
            <v>45348</v>
          </cell>
          <cell r="B269">
            <v>18907</v>
          </cell>
          <cell r="C269">
            <v>18996</v>
          </cell>
          <cell r="D269">
            <v>18853</v>
          </cell>
          <cell r="E269">
            <v>18963</v>
          </cell>
          <cell r="F269">
            <v>0.7563336330459618</v>
          </cell>
          <cell r="G269">
            <v>0.2961865975564606</v>
          </cell>
          <cell r="H269">
            <v>0.39160839160839167</v>
          </cell>
          <cell r="I269">
            <v>3</v>
          </cell>
          <cell r="J269">
            <v>4</v>
          </cell>
          <cell r="K269">
            <v>2</v>
          </cell>
        </row>
        <row r="270">
          <cell r="A270">
            <v>45345</v>
          </cell>
          <cell r="B270">
            <v>18990</v>
          </cell>
          <cell r="C270">
            <v>19000</v>
          </cell>
          <cell r="D270">
            <v>18898</v>
          </cell>
          <cell r="E270">
            <v>18913</v>
          </cell>
          <cell r="F270">
            <v>0.53712480252764605</v>
          </cell>
          <cell r="G270">
            <v>-0.40547656661400738</v>
          </cell>
          <cell r="H270">
            <v>0.75490196078431382</v>
          </cell>
          <cell r="I270">
            <v>1</v>
          </cell>
          <cell r="J270">
            <v>8</v>
          </cell>
          <cell r="K270">
            <v>3</v>
          </cell>
        </row>
        <row r="271">
          <cell r="A271">
            <v>45344</v>
          </cell>
          <cell r="B271">
            <v>18887</v>
          </cell>
          <cell r="C271">
            <v>18890</v>
          </cell>
          <cell r="D271">
            <v>18751</v>
          </cell>
          <cell r="E271">
            <v>18889</v>
          </cell>
          <cell r="F271">
            <v>0.73595594853603008</v>
          </cell>
          <cell r="G271">
            <v>1.0589294223540002E-2</v>
          </cell>
          <cell r="H271">
            <v>1.4388489208633094E-2</v>
          </cell>
          <cell r="I271">
            <v>3</v>
          </cell>
          <cell r="J271">
            <v>1</v>
          </cell>
          <cell r="K271">
            <v>2</v>
          </cell>
        </row>
        <row r="272">
          <cell r="A272">
            <v>45343</v>
          </cell>
          <cell r="B272">
            <v>18738</v>
          </cell>
          <cell r="C272">
            <v>18750</v>
          </cell>
          <cell r="D272">
            <v>18659</v>
          </cell>
          <cell r="E272">
            <v>18670</v>
          </cell>
          <cell r="F272">
            <v>0.48564414558650876</v>
          </cell>
          <cell r="G272">
            <v>-0.36289892197673174</v>
          </cell>
          <cell r="H272">
            <v>0.74725274725274704</v>
          </cell>
          <cell r="I272">
            <v>1</v>
          </cell>
          <cell r="J272">
            <v>8</v>
          </cell>
          <cell r="K272">
            <v>3</v>
          </cell>
        </row>
        <row r="273">
          <cell r="A273">
            <v>45342</v>
          </cell>
          <cell r="B273">
            <v>18634</v>
          </cell>
          <cell r="C273">
            <v>18754</v>
          </cell>
          <cell r="D273">
            <v>18596</v>
          </cell>
          <cell r="E273">
            <v>18753</v>
          </cell>
          <cell r="F273">
            <v>0.84791241816035201</v>
          </cell>
          <cell r="G273">
            <v>0.63861758076634112</v>
          </cell>
          <cell r="H273">
            <v>0.75316455696202533</v>
          </cell>
          <cell r="I273">
            <v>4</v>
          </cell>
          <cell r="J273">
            <v>8</v>
          </cell>
          <cell r="K273">
            <v>3</v>
          </cell>
        </row>
        <row r="274">
          <cell r="A274">
            <v>45341</v>
          </cell>
          <cell r="B274">
            <v>18680</v>
          </cell>
          <cell r="C274">
            <v>18692</v>
          </cell>
          <cell r="D274">
            <v>18619</v>
          </cell>
          <cell r="E274">
            <v>18671</v>
          </cell>
          <cell r="F274">
            <v>0.39079229122055675</v>
          </cell>
          <cell r="G274">
            <v>-4.8179871520342615E-2</v>
          </cell>
          <cell r="H274">
            <v>0.12328767123287672</v>
          </cell>
          <cell r="I274">
            <v>1</v>
          </cell>
          <cell r="J274">
            <v>2</v>
          </cell>
          <cell r="K274">
            <v>2</v>
          </cell>
        </row>
        <row r="275">
          <cell r="A275">
            <v>45338</v>
          </cell>
          <cell r="B275">
            <v>18683</v>
          </cell>
          <cell r="C275">
            <v>18726</v>
          </cell>
          <cell r="D275">
            <v>18633</v>
          </cell>
          <cell r="E275">
            <v>18634</v>
          </cell>
          <cell r="F275">
            <v>0.49777872932612538</v>
          </cell>
          <cell r="G275">
            <v>-0.26227051330086176</v>
          </cell>
          <cell r="H275">
            <v>0.5268817204301075</v>
          </cell>
          <cell r="I275">
            <v>1</v>
          </cell>
          <cell r="J275">
            <v>6</v>
          </cell>
          <cell r="K275">
            <v>2</v>
          </cell>
        </row>
        <row r="276">
          <cell r="A276">
            <v>45337</v>
          </cell>
          <cell r="B276">
            <v>18590</v>
          </cell>
          <cell r="C276">
            <v>18696</v>
          </cell>
          <cell r="D276">
            <v>18531</v>
          </cell>
          <cell r="E276">
            <v>18667</v>
          </cell>
          <cell r="F276">
            <v>0.8875739644970414</v>
          </cell>
          <cell r="G276">
            <v>0.41420118343195267</v>
          </cell>
          <cell r="H276">
            <v>0.46666666666666667</v>
          </cell>
          <cell r="I276">
            <v>4</v>
          </cell>
          <cell r="J276">
            <v>5</v>
          </cell>
          <cell r="K276">
            <v>2</v>
          </cell>
        </row>
        <row r="277">
          <cell r="A277">
            <v>45327</v>
          </cell>
          <cell r="B277">
            <v>18008</v>
          </cell>
          <cell r="C277">
            <v>18102</v>
          </cell>
          <cell r="D277">
            <v>17958</v>
          </cell>
          <cell r="E277">
            <v>18086</v>
          </cell>
          <cell r="F277">
            <v>0.79964460239893376</v>
          </cell>
          <cell r="G277">
            <v>0.43314082629942247</v>
          </cell>
          <cell r="H277">
            <v>0.54166666666666663</v>
          </cell>
          <cell r="I277">
            <v>3</v>
          </cell>
          <cell r="J277">
            <v>6</v>
          </cell>
          <cell r="K277">
            <v>2</v>
          </cell>
        </row>
        <row r="278">
          <cell r="A278">
            <v>45324</v>
          </cell>
          <cell r="B278">
            <v>18100</v>
          </cell>
          <cell r="C278">
            <v>18105</v>
          </cell>
          <cell r="D278">
            <v>18023</v>
          </cell>
          <cell r="E278">
            <v>18084</v>
          </cell>
          <cell r="F278">
            <v>0.45303867403314912</v>
          </cell>
          <cell r="G278">
            <v>-8.8397790055248615E-2</v>
          </cell>
          <cell r="H278">
            <v>0.1951219512195122</v>
          </cell>
          <cell r="I278">
            <v>1</v>
          </cell>
          <cell r="J278">
            <v>2</v>
          </cell>
          <cell r="K278">
            <v>2</v>
          </cell>
        </row>
        <row r="279">
          <cell r="A279">
            <v>45323</v>
          </cell>
          <cell r="B279">
            <v>17956</v>
          </cell>
          <cell r="C279">
            <v>17994</v>
          </cell>
          <cell r="D279">
            <v>17882</v>
          </cell>
          <cell r="E279">
            <v>17986</v>
          </cell>
          <cell r="F279">
            <v>0.623746936957006</v>
          </cell>
          <cell r="G279">
            <v>0.16707507239919805</v>
          </cell>
          <cell r="H279">
            <v>0.2678571428571429</v>
          </cell>
          <cell r="I279">
            <v>2</v>
          </cell>
          <cell r="J279">
            <v>3</v>
          </cell>
          <cell r="K279">
            <v>2</v>
          </cell>
        </row>
        <row r="280">
          <cell r="A280">
            <v>45322</v>
          </cell>
          <cell r="B280">
            <v>17990</v>
          </cell>
          <cell r="C280">
            <v>18003</v>
          </cell>
          <cell r="D280">
            <v>17904</v>
          </cell>
          <cell r="E280">
            <v>17920</v>
          </cell>
          <cell r="F280">
            <v>0.55030572540300171</v>
          </cell>
          <cell r="G280">
            <v>-0.38910505836575876</v>
          </cell>
          <cell r="H280">
            <v>0.70707070707070707</v>
          </cell>
          <cell r="I280">
            <v>1</v>
          </cell>
          <cell r="J280">
            <v>8</v>
          </cell>
          <cell r="K280">
            <v>3</v>
          </cell>
        </row>
        <row r="281">
          <cell r="A281">
            <v>45321</v>
          </cell>
          <cell r="B281">
            <v>18129</v>
          </cell>
          <cell r="C281">
            <v>18139</v>
          </cell>
          <cell r="D281">
            <v>18064</v>
          </cell>
          <cell r="E281">
            <v>18081</v>
          </cell>
          <cell r="F281">
            <v>0.41370180373986432</v>
          </cell>
          <cell r="G281">
            <v>-0.26476915439351317</v>
          </cell>
          <cell r="H281">
            <v>0.64</v>
          </cell>
          <cell r="I281">
            <v>1</v>
          </cell>
          <cell r="J281">
            <v>7</v>
          </cell>
          <cell r="K281">
            <v>3</v>
          </cell>
        </row>
        <row r="282">
          <cell r="A282">
            <v>45320</v>
          </cell>
          <cell r="B282">
            <v>18011</v>
          </cell>
          <cell r="C282">
            <v>18135</v>
          </cell>
          <cell r="D282">
            <v>17970</v>
          </cell>
          <cell r="E282">
            <v>18125</v>
          </cell>
          <cell r="F282">
            <v>0.91610682360779516</v>
          </cell>
          <cell r="G282">
            <v>0.63294653267447665</v>
          </cell>
          <cell r="H282">
            <v>0.69090909090909092</v>
          </cell>
          <cell r="I282">
            <v>5</v>
          </cell>
          <cell r="J282">
            <v>7</v>
          </cell>
          <cell r="K282">
            <v>3</v>
          </cell>
        </row>
        <row r="283">
          <cell r="A283">
            <v>45317</v>
          </cell>
          <cell r="B283">
            <v>17951</v>
          </cell>
          <cell r="C283">
            <v>18023</v>
          </cell>
          <cell r="D283">
            <v>17936</v>
          </cell>
          <cell r="E283">
            <v>17999</v>
          </cell>
          <cell r="F283">
            <v>0.48465266558966075</v>
          </cell>
          <cell r="G283">
            <v>0.26739457411843354</v>
          </cell>
          <cell r="H283">
            <v>0.55172413793103448</v>
          </cell>
          <cell r="I283">
            <v>1</v>
          </cell>
          <cell r="J283">
            <v>6</v>
          </cell>
          <cell r="K283">
            <v>2</v>
          </cell>
        </row>
        <row r="284">
          <cell r="A284">
            <v>45316</v>
          </cell>
          <cell r="B284">
            <v>18016</v>
          </cell>
          <cell r="C284">
            <v>18030</v>
          </cell>
          <cell r="D284">
            <v>17935</v>
          </cell>
          <cell r="E284">
            <v>17995</v>
          </cell>
          <cell r="F284">
            <v>0.52730905861456479</v>
          </cell>
          <cell r="G284">
            <v>-0.11656305506216695</v>
          </cell>
          <cell r="H284">
            <v>0.22105263157894736</v>
          </cell>
          <cell r="I284">
            <v>1</v>
          </cell>
          <cell r="J284">
            <v>3</v>
          </cell>
          <cell r="K284">
            <v>2</v>
          </cell>
        </row>
        <row r="285">
          <cell r="A285">
            <v>45315</v>
          </cell>
          <cell r="B285">
            <v>17903</v>
          </cell>
          <cell r="C285">
            <v>17941</v>
          </cell>
          <cell r="D285">
            <v>17876</v>
          </cell>
          <cell r="E285">
            <v>17903</v>
          </cell>
          <cell r="F285">
            <v>0.36306764229458749</v>
          </cell>
          <cell r="G285">
            <v>0</v>
          </cell>
          <cell r="H285">
            <v>0</v>
          </cell>
          <cell r="I285">
            <v>1</v>
          </cell>
          <cell r="J285">
            <v>1</v>
          </cell>
          <cell r="K285">
            <v>2</v>
          </cell>
        </row>
        <row r="286">
          <cell r="A286">
            <v>45314</v>
          </cell>
          <cell r="B286">
            <v>17799</v>
          </cell>
          <cell r="C286">
            <v>17877</v>
          </cell>
          <cell r="D286">
            <v>17790</v>
          </cell>
          <cell r="E286">
            <v>17870</v>
          </cell>
          <cell r="F286">
            <v>0.48879150514073821</v>
          </cell>
          <cell r="G286">
            <v>0.3988988145401427</v>
          </cell>
          <cell r="H286">
            <v>0.81609195402298851</v>
          </cell>
          <cell r="I286">
            <v>1</v>
          </cell>
          <cell r="J286">
            <v>9</v>
          </cell>
          <cell r="K286">
            <v>3</v>
          </cell>
        </row>
        <row r="287">
          <cell r="A287">
            <v>45313</v>
          </cell>
          <cell r="B287">
            <v>17816</v>
          </cell>
          <cell r="C287">
            <v>17843</v>
          </cell>
          <cell r="D287">
            <v>17747</v>
          </cell>
          <cell r="E287">
            <v>17817</v>
          </cell>
          <cell r="F287">
            <v>0.53884149079479127</v>
          </cell>
          <cell r="G287">
            <v>5.6129321957790745E-3</v>
          </cell>
          <cell r="H287">
            <v>1.0416666666666664E-2</v>
          </cell>
          <cell r="I287">
            <v>1</v>
          </cell>
          <cell r="J287">
            <v>1</v>
          </cell>
          <cell r="K287">
            <v>2</v>
          </cell>
        </row>
        <row r="288">
          <cell r="A288">
            <v>45310</v>
          </cell>
          <cell r="B288">
            <v>17541</v>
          </cell>
          <cell r="C288">
            <v>17684</v>
          </cell>
          <cell r="D288">
            <v>17504</v>
          </cell>
          <cell r="E288">
            <v>17678</v>
          </cell>
          <cell r="F288">
            <v>1.026167265264238</v>
          </cell>
          <cell r="G288">
            <v>0.78102730745111448</v>
          </cell>
          <cell r="H288">
            <v>0.76111111111111118</v>
          </cell>
          <cell r="I288">
            <v>5</v>
          </cell>
          <cell r="J288">
            <v>8</v>
          </cell>
          <cell r="K288">
            <v>3</v>
          </cell>
        </row>
        <row r="289">
          <cell r="A289">
            <v>45309</v>
          </cell>
          <cell r="B289">
            <v>17240</v>
          </cell>
          <cell r="C289">
            <v>17326</v>
          </cell>
          <cell r="D289">
            <v>17215</v>
          </cell>
          <cell r="E289">
            <v>17280</v>
          </cell>
          <cell r="F289">
            <v>0.64385150812064973</v>
          </cell>
          <cell r="G289">
            <v>0.23201856148491878</v>
          </cell>
          <cell r="H289">
            <v>0.36036036036036029</v>
          </cell>
          <cell r="I289">
            <v>2</v>
          </cell>
          <cell r="J289">
            <v>4</v>
          </cell>
          <cell r="K289">
            <v>2</v>
          </cell>
        </row>
        <row r="290">
          <cell r="A290">
            <v>45308</v>
          </cell>
          <cell r="B290">
            <v>17313</v>
          </cell>
          <cell r="C290">
            <v>17344</v>
          </cell>
          <cell r="D290">
            <v>17159</v>
          </cell>
          <cell r="E290">
            <v>17167</v>
          </cell>
          <cell r="F290">
            <v>1.0685611967885404</v>
          </cell>
          <cell r="G290">
            <v>-0.84329694449257786</v>
          </cell>
          <cell r="H290">
            <v>0.78918918918918923</v>
          </cell>
          <cell r="I290">
            <v>5</v>
          </cell>
          <cell r="J290">
            <v>8</v>
          </cell>
          <cell r="K290">
            <v>3</v>
          </cell>
        </row>
        <row r="291">
          <cell r="A291">
            <v>45307</v>
          </cell>
          <cell r="B291">
            <v>17480</v>
          </cell>
          <cell r="C291">
            <v>17499</v>
          </cell>
          <cell r="D291">
            <v>17321</v>
          </cell>
          <cell r="E291">
            <v>17333</v>
          </cell>
          <cell r="F291">
            <v>1.0183066361556063</v>
          </cell>
          <cell r="G291">
            <v>-0.84096109839816924</v>
          </cell>
          <cell r="H291">
            <v>0.82584269662921339</v>
          </cell>
          <cell r="I291">
            <v>5</v>
          </cell>
          <cell r="J291">
            <v>9</v>
          </cell>
          <cell r="K291">
            <v>3</v>
          </cell>
        </row>
        <row r="292">
          <cell r="A292">
            <v>45306</v>
          </cell>
          <cell r="B292">
            <v>17580</v>
          </cell>
          <cell r="C292">
            <v>17655</v>
          </cell>
          <cell r="D292">
            <v>17527</v>
          </cell>
          <cell r="E292">
            <v>17559</v>
          </cell>
          <cell r="F292">
            <v>0.72810011376564276</v>
          </cell>
          <cell r="G292">
            <v>-0.11945392491467575</v>
          </cell>
          <cell r="H292">
            <v>0.16406249999999997</v>
          </cell>
          <cell r="I292">
            <v>3</v>
          </cell>
          <cell r="J292">
            <v>2</v>
          </cell>
          <cell r="K292">
            <v>2</v>
          </cell>
        </row>
        <row r="293">
          <cell r="A293">
            <v>45303</v>
          </cell>
          <cell r="B293">
            <v>17466</v>
          </cell>
          <cell r="C293">
            <v>17570</v>
          </cell>
          <cell r="D293">
            <v>17447</v>
          </cell>
          <cell r="E293">
            <v>17489</v>
          </cell>
          <cell r="F293">
            <v>0.70422535211267612</v>
          </cell>
          <cell r="G293">
            <v>0.13168441543570364</v>
          </cell>
          <cell r="H293">
            <v>0.18699186991869915</v>
          </cell>
          <cell r="I293">
            <v>2</v>
          </cell>
          <cell r="J293">
            <v>2</v>
          </cell>
          <cell r="K293">
            <v>2</v>
          </cell>
        </row>
        <row r="294">
          <cell r="A294">
            <v>45302</v>
          </cell>
          <cell r="B294">
            <v>17490</v>
          </cell>
          <cell r="C294">
            <v>17606</v>
          </cell>
          <cell r="D294">
            <v>17481</v>
          </cell>
          <cell r="E294">
            <v>17575</v>
          </cell>
          <cell r="F294">
            <v>0.71469411092052604</v>
          </cell>
          <cell r="G294">
            <v>0.48599199542595767</v>
          </cell>
          <cell r="H294">
            <v>0.67999999999999994</v>
          </cell>
          <cell r="I294">
            <v>2</v>
          </cell>
          <cell r="J294">
            <v>7</v>
          </cell>
          <cell r="K294">
            <v>3</v>
          </cell>
        </row>
        <row r="295">
          <cell r="A295">
            <v>45301</v>
          </cell>
          <cell r="B295">
            <v>17509</v>
          </cell>
          <cell r="C295">
            <v>17521</v>
          </cell>
          <cell r="D295">
            <v>17439</v>
          </cell>
          <cell r="E295">
            <v>17458</v>
          </cell>
          <cell r="F295">
            <v>0.46833057284824942</v>
          </cell>
          <cell r="G295">
            <v>-0.29127877091781368</v>
          </cell>
          <cell r="H295">
            <v>0.62195121951219512</v>
          </cell>
          <cell r="I295">
            <v>1</v>
          </cell>
          <cell r="J295">
            <v>7</v>
          </cell>
          <cell r="K295">
            <v>3</v>
          </cell>
        </row>
        <row r="296">
          <cell r="A296">
            <v>45300</v>
          </cell>
          <cell r="B296">
            <v>17770</v>
          </cell>
          <cell r="C296">
            <v>17782</v>
          </cell>
          <cell r="D296">
            <v>17526</v>
          </cell>
          <cell r="E296">
            <v>17545</v>
          </cell>
          <cell r="F296">
            <v>1.4406302757456386</v>
          </cell>
          <cell r="G296">
            <v>-1.2661789532920653</v>
          </cell>
          <cell r="H296">
            <v>0.87890625000000011</v>
          </cell>
          <cell r="I296">
            <v>8</v>
          </cell>
          <cell r="J296">
            <v>9</v>
          </cell>
          <cell r="K296">
            <v>3</v>
          </cell>
        </row>
        <row r="297">
          <cell r="A297">
            <v>45299</v>
          </cell>
          <cell r="B297">
            <v>17572</v>
          </cell>
          <cell r="C297">
            <v>17706</v>
          </cell>
          <cell r="D297">
            <v>17568</v>
          </cell>
          <cell r="E297">
            <v>17595</v>
          </cell>
          <cell r="F297">
            <v>0.78534031413612559</v>
          </cell>
          <cell r="G297">
            <v>0.13089005235602094</v>
          </cell>
          <cell r="H297">
            <v>0.16666666666666669</v>
          </cell>
          <cell r="I297">
            <v>3</v>
          </cell>
          <cell r="J297">
            <v>2</v>
          </cell>
          <cell r="K297">
            <v>2</v>
          </cell>
        </row>
        <row r="298">
          <cell r="A298">
            <v>45296</v>
          </cell>
          <cell r="B298">
            <v>17577</v>
          </cell>
          <cell r="C298">
            <v>17626</v>
          </cell>
          <cell r="D298">
            <v>17491</v>
          </cell>
          <cell r="E298">
            <v>17519</v>
          </cell>
          <cell r="F298">
            <v>0.76804915514592931</v>
          </cell>
          <cell r="G298">
            <v>-0.32997667406269554</v>
          </cell>
          <cell r="H298">
            <v>0.42962962962962964</v>
          </cell>
          <cell r="I298">
            <v>3</v>
          </cell>
          <cell r="J298">
            <v>5</v>
          </cell>
          <cell r="K298">
            <v>2</v>
          </cell>
        </row>
        <row r="299">
          <cell r="A299">
            <v>45295</v>
          </cell>
          <cell r="B299">
            <v>17525</v>
          </cell>
          <cell r="C299">
            <v>17583</v>
          </cell>
          <cell r="D299">
            <v>17525</v>
          </cell>
          <cell r="E299">
            <v>17546</v>
          </cell>
          <cell r="F299">
            <v>0.33095577746077032</v>
          </cell>
          <cell r="G299">
            <v>0.11982881597717547</v>
          </cell>
          <cell r="H299">
            <v>0.36206896551724144</v>
          </cell>
          <cell r="I299">
            <v>1</v>
          </cell>
          <cell r="J299">
            <v>4</v>
          </cell>
          <cell r="K299">
            <v>2</v>
          </cell>
        </row>
        <row r="300">
          <cell r="A300">
            <v>45294</v>
          </cell>
          <cell r="B300">
            <v>17658</v>
          </cell>
          <cell r="C300">
            <v>17667</v>
          </cell>
          <cell r="D300">
            <v>17507</v>
          </cell>
          <cell r="E300">
            <v>17546</v>
          </cell>
          <cell r="F300">
            <v>0.90610488164004976</v>
          </cell>
          <cell r="G300">
            <v>-0.63427341714803487</v>
          </cell>
          <cell r="H300">
            <v>0.70000000000000007</v>
          </cell>
          <cell r="I300">
            <v>5</v>
          </cell>
          <cell r="J300">
            <v>8</v>
          </cell>
          <cell r="K300">
            <v>3</v>
          </cell>
        </row>
        <row r="301">
          <cell r="A301">
            <v>45293</v>
          </cell>
          <cell r="B301">
            <v>17838</v>
          </cell>
          <cell r="C301">
            <v>17920</v>
          </cell>
          <cell r="D301">
            <v>17751</v>
          </cell>
          <cell r="E301">
            <v>17798</v>
          </cell>
          <cell r="F301">
            <v>0.94741562955488279</v>
          </cell>
          <cell r="G301">
            <v>-0.22424038569346338</v>
          </cell>
          <cell r="H301">
            <v>0.23668639053254439</v>
          </cell>
          <cell r="I301">
            <v>5</v>
          </cell>
          <cell r="J301">
            <v>3</v>
          </cell>
          <cell r="K301">
            <v>2</v>
          </cell>
        </row>
        <row r="302">
          <cell r="A302">
            <v>45289</v>
          </cell>
          <cell r="B302">
            <v>17853</v>
          </cell>
          <cell r="C302">
            <v>17900</v>
          </cell>
          <cell r="D302">
            <v>17828</v>
          </cell>
          <cell r="E302">
            <v>17868</v>
          </cell>
          <cell r="F302">
            <v>0.40329356410687284</v>
          </cell>
          <cell r="G302">
            <v>8.4019492522265163E-2</v>
          </cell>
          <cell r="H302">
            <v>0.20833333333333331</v>
          </cell>
          <cell r="I302">
            <v>1</v>
          </cell>
          <cell r="J302">
            <v>3</v>
          </cell>
          <cell r="K302">
            <v>2</v>
          </cell>
        </row>
        <row r="303">
          <cell r="A303">
            <v>45288</v>
          </cell>
          <cell r="B303">
            <v>17850</v>
          </cell>
          <cell r="C303">
            <v>17887</v>
          </cell>
          <cell r="D303">
            <v>17821</v>
          </cell>
          <cell r="E303">
            <v>17865</v>
          </cell>
          <cell r="F303">
            <v>0.36974789915966388</v>
          </cell>
          <cell r="G303">
            <v>8.4033613445378158E-2</v>
          </cell>
          <cell r="H303">
            <v>0.22727272727272729</v>
          </cell>
          <cell r="I303">
            <v>1</v>
          </cell>
          <cell r="J303">
            <v>3</v>
          </cell>
          <cell r="K303">
            <v>2</v>
          </cell>
        </row>
        <row r="304">
          <cell r="A304">
            <v>45287</v>
          </cell>
          <cell r="B304">
            <v>17755</v>
          </cell>
          <cell r="C304">
            <v>17874</v>
          </cell>
          <cell r="D304">
            <v>17737</v>
          </cell>
          <cell r="E304">
            <v>17857</v>
          </cell>
          <cell r="F304">
            <v>0.77161362996339056</v>
          </cell>
          <cell r="G304">
            <v>0.57448606026471416</v>
          </cell>
          <cell r="H304">
            <v>0.74452554744525545</v>
          </cell>
          <cell r="I304">
            <v>3</v>
          </cell>
          <cell r="J304">
            <v>8</v>
          </cell>
          <cell r="K304">
            <v>3</v>
          </cell>
        </row>
        <row r="305">
          <cell r="A305">
            <v>45286</v>
          </cell>
          <cell r="B305">
            <v>17651</v>
          </cell>
          <cell r="C305">
            <v>17740</v>
          </cell>
          <cell r="D305">
            <v>17634</v>
          </cell>
          <cell r="E305">
            <v>17735</v>
          </cell>
          <cell r="F305">
            <v>0.60053254773100673</v>
          </cell>
          <cell r="G305">
            <v>0.47589371706985445</v>
          </cell>
          <cell r="H305">
            <v>0.7924528301886794</v>
          </cell>
          <cell r="I305">
            <v>1</v>
          </cell>
          <cell r="J305">
            <v>8</v>
          </cell>
          <cell r="K305">
            <v>3</v>
          </cell>
        </row>
        <row r="306">
          <cell r="A306">
            <v>45285</v>
          </cell>
          <cell r="B306">
            <v>17644</v>
          </cell>
          <cell r="C306">
            <v>17666</v>
          </cell>
          <cell r="D306">
            <v>17607</v>
          </cell>
          <cell r="E306">
            <v>17622</v>
          </cell>
          <cell r="F306">
            <v>0.3343912944910451</v>
          </cell>
          <cell r="G306">
            <v>-0.12468827930174563</v>
          </cell>
          <cell r="H306">
            <v>0.3728813559322034</v>
          </cell>
          <cell r="I306">
            <v>1</v>
          </cell>
          <cell r="J306">
            <v>4</v>
          </cell>
          <cell r="K306">
            <v>2</v>
          </cell>
        </row>
        <row r="307">
          <cell r="A307">
            <v>45282</v>
          </cell>
          <cell r="B307">
            <v>17563</v>
          </cell>
          <cell r="C307">
            <v>17597</v>
          </cell>
          <cell r="D307">
            <v>17542</v>
          </cell>
          <cell r="E307">
            <v>17558</v>
          </cell>
          <cell r="F307">
            <v>0.31315834424642719</v>
          </cell>
          <cell r="G307">
            <v>-2.8468940386038831E-2</v>
          </cell>
          <cell r="H307">
            <v>9.0909090909090898E-2</v>
          </cell>
          <cell r="I307">
            <v>1</v>
          </cell>
          <cell r="J307">
            <v>1</v>
          </cell>
          <cell r="K307">
            <v>2</v>
          </cell>
        </row>
        <row r="308">
          <cell r="A308">
            <v>45281</v>
          </cell>
          <cell r="B308">
            <v>17442</v>
          </cell>
          <cell r="C308">
            <v>17544</v>
          </cell>
          <cell r="D308">
            <v>17414</v>
          </cell>
          <cell r="E308">
            <v>17529</v>
          </cell>
          <cell r="F308">
            <v>0.74532737071436761</v>
          </cell>
          <cell r="G308">
            <v>0.49879600963192289</v>
          </cell>
          <cell r="H308">
            <v>0.66923076923076918</v>
          </cell>
          <cell r="I308">
            <v>3</v>
          </cell>
          <cell r="J308">
            <v>7</v>
          </cell>
          <cell r="K308">
            <v>3</v>
          </cell>
        </row>
        <row r="309">
          <cell r="A309">
            <v>45280</v>
          </cell>
          <cell r="B309">
            <v>17605</v>
          </cell>
          <cell r="C309">
            <v>17655</v>
          </cell>
          <cell r="D309">
            <v>17596</v>
          </cell>
          <cell r="E309">
            <v>17636</v>
          </cell>
          <cell r="F309">
            <v>0.33513206475433116</v>
          </cell>
          <cell r="G309">
            <v>0.1760863391082079</v>
          </cell>
          <cell r="H309">
            <v>0.52542372881355937</v>
          </cell>
          <cell r="I309">
            <v>1</v>
          </cell>
          <cell r="J309">
            <v>6</v>
          </cell>
          <cell r="K309">
            <v>2</v>
          </cell>
        </row>
        <row r="310">
          <cell r="A310">
            <v>45279</v>
          </cell>
          <cell r="B310">
            <v>17596</v>
          </cell>
          <cell r="C310">
            <v>17621</v>
          </cell>
          <cell r="D310">
            <v>17505</v>
          </cell>
          <cell r="E310">
            <v>17574</v>
          </cell>
          <cell r="F310">
            <v>0.65924073653102977</v>
          </cell>
          <cell r="G310">
            <v>-0.12502841554898841</v>
          </cell>
          <cell r="H310">
            <v>0.18965517241379312</v>
          </cell>
          <cell r="I310">
            <v>2</v>
          </cell>
          <cell r="J310">
            <v>2</v>
          </cell>
          <cell r="K310">
            <v>2</v>
          </cell>
        </row>
        <row r="311">
          <cell r="A311">
            <v>45278</v>
          </cell>
          <cell r="B311">
            <v>17672</v>
          </cell>
          <cell r="C311">
            <v>17673</v>
          </cell>
          <cell r="D311">
            <v>17583</v>
          </cell>
          <cell r="E311">
            <v>17655</v>
          </cell>
          <cell r="F311">
            <v>0.50928021729289263</v>
          </cell>
          <cell r="G311">
            <v>-9.6197374377546399E-2</v>
          </cell>
          <cell r="H311">
            <v>0.18888888888888891</v>
          </cell>
          <cell r="I311">
            <v>1</v>
          </cell>
          <cell r="J311">
            <v>2</v>
          </cell>
          <cell r="K311">
            <v>2</v>
          </cell>
        </row>
        <row r="312">
          <cell r="A312">
            <v>45275</v>
          </cell>
          <cell r="B312">
            <v>17771</v>
          </cell>
          <cell r="C312">
            <v>17775</v>
          </cell>
          <cell r="D312">
            <v>17672</v>
          </cell>
          <cell r="E312">
            <v>17674</v>
          </cell>
          <cell r="F312">
            <v>0.57959597096393001</v>
          </cell>
          <cell r="G312">
            <v>-0.54583309886894371</v>
          </cell>
          <cell r="H312">
            <v>0.94174757281553378</v>
          </cell>
          <cell r="I312">
            <v>1</v>
          </cell>
          <cell r="J312">
            <v>10</v>
          </cell>
          <cell r="K312">
            <v>3</v>
          </cell>
        </row>
        <row r="313">
          <cell r="A313">
            <v>45274</v>
          </cell>
          <cell r="B313">
            <v>17608</v>
          </cell>
          <cell r="C313">
            <v>17691</v>
          </cell>
          <cell r="D313">
            <v>17595</v>
          </cell>
          <cell r="E313">
            <v>17666</v>
          </cell>
          <cell r="F313">
            <v>0.54520672421626537</v>
          </cell>
          <cell r="G313">
            <v>0.32939572921399363</v>
          </cell>
          <cell r="H313">
            <v>0.60416666666666663</v>
          </cell>
          <cell r="I313">
            <v>1</v>
          </cell>
          <cell r="J313">
            <v>7</v>
          </cell>
          <cell r="K313">
            <v>3</v>
          </cell>
        </row>
        <row r="314">
          <cell r="A314">
            <v>45273</v>
          </cell>
          <cell r="B314">
            <v>17491</v>
          </cell>
          <cell r="C314">
            <v>17519</v>
          </cell>
          <cell r="D314">
            <v>17426</v>
          </cell>
          <cell r="E314">
            <v>17453</v>
          </cell>
          <cell r="F314">
            <v>0.53170201818077867</v>
          </cell>
          <cell r="G314">
            <v>-0.21725458807386658</v>
          </cell>
          <cell r="H314">
            <v>0.40860215053763443</v>
          </cell>
          <cell r="I314">
            <v>1</v>
          </cell>
          <cell r="J314">
            <v>5</v>
          </cell>
          <cell r="K314">
            <v>2</v>
          </cell>
        </row>
        <row r="315">
          <cell r="A315">
            <v>45272</v>
          </cell>
          <cell r="B315">
            <v>17518</v>
          </cell>
          <cell r="C315">
            <v>17545</v>
          </cell>
          <cell r="D315">
            <v>17427</v>
          </cell>
          <cell r="E315">
            <v>17464</v>
          </cell>
          <cell r="F315">
            <v>0.67359287589907524</v>
          </cell>
          <cell r="G315">
            <v>-0.30825436693686498</v>
          </cell>
          <cell r="H315">
            <v>0.45762711864406785</v>
          </cell>
          <cell r="I315">
            <v>2</v>
          </cell>
          <cell r="J315">
            <v>5</v>
          </cell>
          <cell r="K315">
            <v>2</v>
          </cell>
        </row>
        <row r="316">
          <cell r="A316">
            <v>45271</v>
          </cell>
          <cell r="B316">
            <v>17436</v>
          </cell>
          <cell r="C316">
            <v>17457</v>
          </cell>
          <cell r="D316">
            <v>17350</v>
          </cell>
          <cell r="E316">
            <v>17418</v>
          </cell>
          <cell r="F316">
            <v>0.61367286074787797</v>
          </cell>
          <cell r="G316">
            <v>-0.10323468685478321</v>
          </cell>
          <cell r="H316">
            <v>0.16822429906542055</v>
          </cell>
          <cell r="I316">
            <v>2</v>
          </cell>
          <cell r="J316">
            <v>2</v>
          </cell>
          <cell r="K316">
            <v>2</v>
          </cell>
        </row>
        <row r="317">
          <cell r="A317">
            <v>45268</v>
          </cell>
          <cell r="B317">
            <v>17409</v>
          </cell>
          <cell r="C317">
            <v>17470</v>
          </cell>
          <cell r="D317">
            <v>17363</v>
          </cell>
          <cell r="E317">
            <v>17377</v>
          </cell>
          <cell r="F317">
            <v>0.61462461944970992</v>
          </cell>
          <cell r="G317">
            <v>-0.18381297030271698</v>
          </cell>
          <cell r="H317">
            <v>0.29906542056074764</v>
          </cell>
          <cell r="I317">
            <v>2</v>
          </cell>
          <cell r="J317">
            <v>3</v>
          </cell>
          <cell r="K317">
            <v>2</v>
          </cell>
        </row>
        <row r="318">
          <cell r="A318">
            <v>45267</v>
          </cell>
          <cell r="B318">
            <v>17321</v>
          </cell>
          <cell r="C318">
            <v>17371</v>
          </cell>
          <cell r="D318">
            <v>17261</v>
          </cell>
          <cell r="E318">
            <v>17270</v>
          </cell>
          <cell r="F318">
            <v>0.63506725939610875</v>
          </cell>
          <cell r="G318">
            <v>-0.29444027481092316</v>
          </cell>
          <cell r="H318">
            <v>0.46363636363636368</v>
          </cell>
          <cell r="I318">
            <v>2</v>
          </cell>
          <cell r="J318">
            <v>5</v>
          </cell>
          <cell r="K318">
            <v>2</v>
          </cell>
        </row>
        <row r="319">
          <cell r="A319">
            <v>45266</v>
          </cell>
          <cell r="B319">
            <v>17367</v>
          </cell>
          <cell r="C319">
            <v>17453</v>
          </cell>
          <cell r="D319">
            <v>17346</v>
          </cell>
          <cell r="E319">
            <v>17381</v>
          </cell>
          <cell r="F319">
            <v>0.61611101514366329</v>
          </cell>
          <cell r="G319">
            <v>8.0612656187021361E-2</v>
          </cell>
          <cell r="H319">
            <v>0.13084112149532709</v>
          </cell>
          <cell r="I319">
            <v>2</v>
          </cell>
          <cell r="J319">
            <v>2</v>
          </cell>
          <cell r="K319">
            <v>2</v>
          </cell>
        </row>
        <row r="320">
          <cell r="A320">
            <v>45265</v>
          </cell>
          <cell r="B320">
            <v>17285</v>
          </cell>
          <cell r="C320">
            <v>17330</v>
          </cell>
          <cell r="D320">
            <v>17231</v>
          </cell>
          <cell r="E320">
            <v>17309</v>
          </cell>
          <cell r="F320">
            <v>0.57275094012149264</v>
          </cell>
          <cell r="G320">
            <v>0.13884871275672547</v>
          </cell>
          <cell r="H320">
            <v>0.2424242424242424</v>
          </cell>
          <cell r="I320">
            <v>1</v>
          </cell>
          <cell r="J320">
            <v>3</v>
          </cell>
          <cell r="K320">
            <v>2</v>
          </cell>
        </row>
        <row r="321">
          <cell r="A321">
            <v>45264</v>
          </cell>
          <cell r="B321">
            <v>17465</v>
          </cell>
          <cell r="C321">
            <v>17491</v>
          </cell>
          <cell r="D321">
            <v>17376</v>
          </cell>
          <cell r="E321">
            <v>17419</v>
          </cell>
          <cell r="F321">
            <v>0.65845977669624967</v>
          </cell>
          <cell r="G321">
            <v>-0.26338391067849987</v>
          </cell>
          <cell r="H321">
            <v>0.4</v>
          </cell>
          <cell r="I321">
            <v>2</v>
          </cell>
          <cell r="J321">
            <v>5</v>
          </cell>
          <cell r="K321">
            <v>2</v>
          </cell>
        </row>
        <row r="322">
          <cell r="A322">
            <v>45261</v>
          </cell>
          <cell r="B322">
            <v>17333</v>
          </cell>
          <cell r="C322">
            <v>17434</v>
          </cell>
          <cell r="D322">
            <v>17254</v>
          </cell>
          <cell r="E322">
            <v>17421</v>
          </cell>
          <cell r="F322">
            <v>1.0384815092597934</v>
          </cell>
          <cell r="G322">
            <v>0.50770207119367683</v>
          </cell>
          <cell r="H322">
            <v>0.48888888888888893</v>
          </cell>
          <cell r="I322">
            <v>5</v>
          </cell>
          <cell r="J322">
            <v>5</v>
          </cell>
          <cell r="K322">
            <v>2</v>
          </cell>
        </row>
        <row r="323">
          <cell r="A323">
            <v>45260</v>
          </cell>
          <cell r="B323">
            <v>17400</v>
          </cell>
          <cell r="C323">
            <v>17416</v>
          </cell>
          <cell r="D323">
            <v>17291</v>
          </cell>
          <cell r="E323">
            <v>17393</v>
          </cell>
          <cell r="F323">
            <v>0.7183908045977011</v>
          </cell>
          <cell r="G323">
            <v>-4.0229885057471264E-2</v>
          </cell>
          <cell r="H323">
            <v>5.6000000000000001E-2</v>
          </cell>
          <cell r="I323">
            <v>3</v>
          </cell>
          <cell r="J323">
            <v>1</v>
          </cell>
          <cell r="K323">
            <v>2</v>
          </cell>
        </row>
        <row r="324">
          <cell r="A324">
            <v>45259</v>
          </cell>
          <cell r="B324">
            <v>17339</v>
          </cell>
          <cell r="C324">
            <v>17450</v>
          </cell>
          <cell r="D324">
            <v>17314</v>
          </cell>
          <cell r="E324">
            <v>17334</v>
          </cell>
          <cell r="F324">
            <v>0.78435895957090951</v>
          </cell>
          <cell r="G324">
            <v>-2.8836726454812851E-2</v>
          </cell>
          <cell r="H324">
            <v>3.6764705882352942E-2</v>
          </cell>
          <cell r="I324">
            <v>3</v>
          </cell>
          <cell r="J324">
            <v>1</v>
          </cell>
          <cell r="K324">
            <v>2</v>
          </cell>
        </row>
        <row r="325">
          <cell r="A325">
            <v>45258</v>
          </cell>
          <cell r="B325">
            <v>17215</v>
          </cell>
          <cell r="C325">
            <v>17402</v>
          </cell>
          <cell r="D325">
            <v>17195</v>
          </cell>
          <cell r="E325">
            <v>17364</v>
          </cell>
          <cell r="F325">
            <v>1.2024397327911707</v>
          </cell>
          <cell r="G325">
            <v>0.8655242521057217</v>
          </cell>
          <cell r="H325">
            <v>0.71980676328502402</v>
          </cell>
          <cell r="I325">
            <v>7</v>
          </cell>
          <cell r="J325">
            <v>8</v>
          </cell>
          <cell r="K325">
            <v>3</v>
          </cell>
        </row>
        <row r="326">
          <cell r="A326">
            <v>45257</v>
          </cell>
          <cell r="B326">
            <v>17257</v>
          </cell>
          <cell r="C326">
            <v>17361</v>
          </cell>
          <cell r="D326">
            <v>17145</v>
          </cell>
          <cell r="E326">
            <v>17173</v>
          </cell>
          <cell r="F326">
            <v>1.2516659906125052</v>
          </cell>
          <cell r="G326">
            <v>-0.48675899634930753</v>
          </cell>
          <cell r="H326">
            <v>0.38888888888888884</v>
          </cell>
          <cell r="I326">
            <v>7</v>
          </cell>
          <cell r="J326">
            <v>4</v>
          </cell>
          <cell r="K326">
            <v>2</v>
          </cell>
        </row>
        <row r="327">
          <cell r="A327">
            <v>45254</v>
          </cell>
          <cell r="B327">
            <v>17330</v>
          </cell>
          <cell r="C327">
            <v>17350</v>
          </cell>
          <cell r="D327">
            <v>17265</v>
          </cell>
          <cell r="E327">
            <v>17293</v>
          </cell>
          <cell r="F327">
            <v>0.49047893825735717</v>
          </cell>
          <cell r="G327">
            <v>-0.21350259665320254</v>
          </cell>
          <cell r="H327">
            <v>0.43529411764705883</v>
          </cell>
          <cell r="I327">
            <v>1</v>
          </cell>
          <cell r="J327">
            <v>5</v>
          </cell>
          <cell r="K327">
            <v>2</v>
          </cell>
        </row>
        <row r="328">
          <cell r="A328">
            <v>45253</v>
          </cell>
          <cell r="B328">
            <v>17275</v>
          </cell>
          <cell r="C328">
            <v>17323</v>
          </cell>
          <cell r="D328">
            <v>17214</v>
          </cell>
          <cell r="E328">
            <v>17307</v>
          </cell>
          <cell r="F328">
            <v>0.63096960926193923</v>
          </cell>
          <cell r="G328">
            <v>0.18523878437047758</v>
          </cell>
          <cell r="H328">
            <v>0.29357798165137616</v>
          </cell>
          <cell r="I328">
            <v>2</v>
          </cell>
          <cell r="J328">
            <v>3</v>
          </cell>
          <cell r="K328">
            <v>2</v>
          </cell>
        </row>
        <row r="329">
          <cell r="A329">
            <v>45252</v>
          </cell>
          <cell r="B329">
            <v>17298</v>
          </cell>
          <cell r="C329">
            <v>17334</v>
          </cell>
          <cell r="D329">
            <v>17256</v>
          </cell>
          <cell r="E329">
            <v>17284</v>
          </cell>
          <cell r="F329">
            <v>0.45091918140825532</v>
          </cell>
          <cell r="G329">
            <v>-8.0934212047635568E-2</v>
          </cell>
          <cell r="H329">
            <v>0.17948717948717949</v>
          </cell>
          <cell r="I329">
            <v>1</v>
          </cell>
          <cell r="J329">
            <v>2</v>
          </cell>
          <cell r="K329">
            <v>2</v>
          </cell>
        </row>
        <row r="330">
          <cell r="A330">
            <v>45251</v>
          </cell>
          <cell r="B330">
            <v>17281</v>
          </cell>
          <cell r="C330">
            <v>17425</v>
          </cell>
          <cell r="D330">
            <v>17280</v>
          </cell>
          <cell r="E330">
            <v>17415</v>
          </cell>
          <cell r="F330">
            <v>0.8390718129737863</v>
          </cell>
          <cell r="G330">
            <v>0.77541808923094735</v>
          </cell>
          <cell r="H330">
            <v>0.92413793103448272</v>
          </cell>
          <cell r="I330">
            <v>4</v>
          </cell>
          <cell r="J330">
            <v>10</v>
          </cell>
          <cell r="K330">
            <v>3</v>
          </cell>
        </row>
        <row r="331">
          <cell r="A331">
            <v>45250</v>
          </cell>
          <cell r="B331">
            <v>17227</v>
          </cell>
          <cell r="C331">
            <v>17288</v>
          </cell>
          <cell r="D331">
            <v>17154</v>
          </cell>
          <cell r="E331">
            <v>17200</v>
          </cell>
          <cell r="F331">
            <v>0.77784872583734843</v>
          </cell>
          <cell r="G331">
            <v>-0.15673071341498812</v>
          </cell>
          <cell r="H331">
            <v>0.20149253731343283</v>
          </cell>
          <cell r="I331">
            <v>3</v>
          </cell>
          <cell r="J331">
            <v>3</v>
          </cell>
          <cell r="K331">
            <v>2</v>
          </cell>
        </row>
        <row r="332">
          <cell r="A332">
            <v>45247</v>
          </cell>
          <cell r="B332">
            <v>17152</v>
          </cell>
          <cell r="C332">
            <v>17252</v>
          </cell>
          <cell r="D332">
            <v>17151</v>
          </cell>
          <cell r="E332">
            <v>17222</v>
          </cell>
          <cell r="F332">
            <v>0.58885261194029848</v>
          </cell>
          <cell r="G332">
            <v>0.40811567164179102</v>
          </cell>
          <cell r="H332">
            <v>0.69306930693069302</v>
          </cell>
          <cell r="I332">
            <v>1</v>
          </cell>
          <cell r="J332">
            <v>7</v>
          </cell>
          <cell r="K332">
            <v>3</v>
          </cell>
        </row>
        <row r="333">
          <cell r="A333">
            <v>45246</v>
          </cell>
          <cell r="B333">
            <v>17196</v>
          </cell>
          <cell r="C333">
            <v>17218</v>
          </cell>
          <cell r="D333">
            <v>17109</v>
          </cell>
          <cell r="E333">
            <v>17186</v>
          </cell>
          <cell r="F333">
            <v>0.63386834147476157</v>
          </cell>
          <cell r="G333">
            <v>-5.8153058850895556E-2</v>
          </cell>
          <cell r="H333">
            <v>9.1743119266055051E-2</v>
          </cell>
          <cell r="I333">
            <v>2</v>
          </cell>
          <cell r="J333">
            <v>1</v>
          </cell>
          <cell r="K333">
            <v>2</v>
          </cell>
        </row>
        <row r="334">
          <cell r="A334">
            <v>45245</v>
          </cell>
          <cell r="B334">
            <v>17170</v>
          </cell>
          <cell r="C334">
            <v>17192</v>
          </cell>
          <cell r="D334">
            <v>17055</v>
          </cell>
          <cell r="E334">
            <v>17123</v>
          </cell>
          <cell r="F334">
            <v>0.79790331974373907</v>
          </cell>
          <cell r="G334">
            <v>-0.27373325567850904</v>
          </cell>
          <cell r="H334">
            <v>0.34306569343065696</v>
          </cell>
          <cell r="I334">
            <v>3</v>
          </cell>
          <cell r="J334">
            <v>4</v>
          </cell>
          <cell r="K334">
            <v>2</v>
          </cell>
        </row>
        <row r="335">
          <cell r="A335">
            <v>45244</v>
          </cell>
          <cell r="B335">
            <v>16956</v>
          </cell>
          <cell r="C335">
            <v>16976</v>
          </cell>
          <cell r="D335">
            <v>16912</v>
          </cell>
          <cell r="E335">
            <v>16949</v>
          </cell>
          <cell r="F335">
            <v>0.37744751120547299</v>
          </cell>
          <cell r="G335">
            <v>-4.1283321538098605E-2</v>
          </cell>
          <cell r="H335">
            <v>0.109375</v>
          </cell>
          <cell r="I335">
            <v>1</v>
          </cell>
          <cell r="J335">
            <v>2</v>
          </cell>
          <cell r="K335">
            <v>2</v>
          </cell>
        </row>
        <row r="336">
          <cell r="A336">
            <v>45243</v>
          </cell>
          <cell r="B336">
            <v>16969</v>
          </cell>
          <cell r="C336">
            <v>16985</v>
          </cell>
          <cell r="D336">
            <v>16836</v>
          </cell>
          <cell r="E336">
            <v>16876</v>
          </cell>
          <cell r="F336">
            <v>0.87807177794802294</v>
          </cell>
          <cell r="G336">
            <v>-0.54805822381990699</v>
          </cell>
          <cell r="H336">
            <v>0.62416107382550345</v>
          </cell>
          <cell r="I336">
            <v>4</v>
          </cell>
          <cell r="J336">
            <v>7</v>
          </cell>
          <cell r="K336">
            <v>3</v>
          </cell>
        </row>
        <row r="337">
          <cell r="A337">
            <v>45240</v>
          </cell>
          <cell r="B337">
            <v>16664</v>
          </cell>
          <cell r="C337">
            <v>16738</v>
          </cell>
          <cell r="D337">
            <v>16627</v>
          </cell>
          <cell r="E337">
            <v>16736</v>
          </cell>
          <cell r="F337">
            <v>0.66610657705232834</v>
          </cell>
          <cell r="G337">
            <v>0.43206913106096972</v>
          </cell>
          <cell r="H337">
            <v>0.64864864864864868</v>
          </cell>
          <cell r="I337">
            <v>2</v>
          </cell>
          <cell r="J337">
            <v>7</v>
          </cell>
          <cell r="K337">
            <v>3</v>
          </cell>
        </row>
        <row r="338">
          <cell r="A338">
            <v>45239</v>
          </cell>
          <cell r="B338">
            <v>16711</v>
          </cell>
          <cell r="C338">
            <v>16788</v>
          </cell>
          <cell r="D338">
            <v>16692</v>
          </cell>
          <cell r="E338">
            <v>16763</v>
          </cell>
          <cell r="F338">
            <v>0.57447190473340914</v>
          </cell>
          <cell r="G338">
            <v>0.31117228173059663</v>
          </cell>
          <cell r="H338">
            <v>0.54166666666666674</v>
          </cell>
          <cell r="I338">
            <v>1</v>
          </cell>
          <cell r="J338">
            <v>6</v>
          </cell>
          <cell r="K338">
            <v>2</v>
          </cell>
        </row>
        <row r="339">
          <cell r="A339">
            <v>45238</v>
          </cell>
          <cell r="B339">
            <v>16725</v>
          </cell>
          <cell r="C339">
            <v>16797</v>
          </cell>
          <cell r="D339">
            <v>16687</v>
          </cell>
          <cell r="E339">
            <v>16749</v>
          </cell>
          <cell r="F339">
            <v>0.65769805680119586</v>
          </cell>
          <cell r="G339">
            <v>0.14349775784753363</v>
          </cell>
          <cell r="H339">
            <v>0.21818181818181817</v>
          </cell>
          <cell r="I339">
            <v>2</v>
          </cell>
          <cell r="J339">
            <v>3</v>
          </cell>
          <cell r="K339">
            <v>2</v>
          </cell>
        </row>
        <row r="340">
          <cell r="A340">
            <v>45237</v>
          </cell>
          <cell r="B340">
            <v>16632</v>
          </cell>
          <cell r="C340">
            <v>16712</v>
          </cell>
          <cell r="D340">
            <v>16613</v>
          </cell>
          <cell r="E340">
            <v>16709</v>
          </cell>
          <cell r="F340">
            <v>0.59523809523809523</v>
          </cell>
          <cell r="G340">
            <v>0.46296296296296291</v>
          </cell>
          <cell r="H340">
            <v>0.77777777777777768</v>
          </cell>
          <cell r="I340">
            <v>1</v>
          </cell>
          <cell r="J340">
            <v>8</v>
          </cell>
          <cell r="K340">
            <v>3</v>
          </cell>
        </row>
        <row r="341">
          <cell r="A341">
            <v>45236</v>
          </cell>
          <cell r="B341">
            <v>16680</v>
          </cell>
          <cell r="C341">
            <v>16750</v>
          </cell>
          <cell r="D341">
            <v>16626</v>
          </cell>
          <cell r="E341">
            <v>16670</v>
          </cell>
          <cell r="F341">
            <v>0.74340527577937654</v>
          </cell>
          <cell r="G341">
            <v>-5.9952038369304551E-2</v>
          </cell>
          <cell r="H341">
            <v>8.0645161290322565E-2</v>
          </cell>
          <cell r="I341">
            <v>3</v>
          </cell>
          <cell r="J341">
            <v>1</v>
          </cell>
          <cell r="K341">
            <v>2</v>
          </cell>
        </row>
        <row r="342">
          <cell r="A342">
            <v>45233</v>
          </cell>
          <cell r="B342">
            <v>16488</v>
          </cell>
          <cell r="C342">
            <v>16537</v>
          </cell>
          <cell r="D342">
            <v>16441</v>
          </cell>
          <cell r="E342">
            <v>16512</v>
          </cell>
          <cell r="F342">
            <v>0.58224163027656484</v>
          </cell>
          <cell r="G342">
            <v>0.14556040756914121</v>
          </cell>
          <cell r="H342">
            <v>0.25</v>
          </cell>
          <cell r="I342">
            <v>1</v>
          </cell>
          <cell r="J342">
            <v>3</v>
          </cell>
          <cell r="K342">
            <v>2</v>
          </cell>
        </row>
        <row r="343">
          <cell r="A343">
            <v>45232</v>
          </cell>
          <cell r="B343">
            <v>16256</v>
          </cell>
          <cell r="C343">
            <v>16399</v>
          </cell>
          <cell r="D343">
            <v>16250</v>
          </cell>
          <cell r="E343">
            <v>16390</v>
          </cell>
          <cell r="F343">
            <v>0.91658464566929132</v>
          </cell>
          <cell r="G343">
            <v>0.82431102362204722</v>
          </cell>
          <cell r="H343">
            <v>0.89932885906040272</v>
          </cell>
          <cell r="I343">
            <v>5</v>
          </cell>
          <cell r="J343">
            <v>9</v>
          </cell>
          <cell r="K343">
            <v>3</v>
          </cell>
        </row>
        <row r="344">
          <cell r="A344">
            <v>45231</v>
          </cell>
          <cell r="B344">
            <v>16099</v>
          </cell>
          <cell r="C344">
            <v>16120</v>
          </cell>
          <cell r="D344">
            <v>15978</v>
          </cell>
          <cell r="E344">
            <v>16048</v>
          </cell>
          <cell r="F344">
            <v>0.88204236287968196</v>
          </cell>
          <cell r="G344">
            <v>-0.31678986272439286</v>
          </cell>
          <cell r="H344">
            <v>0.35915492957746481</v>
          </cell>
          <cell r="I344">
            <v>4</v>
          </cell>
          <cell r="J344">
            <v>4</v>
          </cell>
          <cell r="K344">
            <v>2</v>
          </cell>
        </row>
        <row r="345">
          <cell r="A345">
            <v>45230</v>
          </cell>
          <cell r="B345">
            <v>16180</v>
          </cell>
          <cell r="C345">
            <v>16197</v>
          </cell>
          <cell r="D345">
            <v>15973</v>
          </cell>
          <cell r="E345">
            <v>15994</v>
          </cell>
          <cell r="F345">
            <v>1.3844252163164401</v>
          </cell>
          <cell r="G345">
            <v>-1.1495673671199012</v>
          </cell>
          <cell r="H345">
            <v>0.83035714285714279</v>
          </cell>
          <cell r="I345">
            <v>8</v>
          </cell>
          <cell r="J345">
            <v>9</v>
          </cell>
          <cell r="K345">
            <v>3</v>
          </cell>
        </row>
        <row r="346">
          <cell r="A346">
            <v>45229</v>
          </cell>
          <cell r="B346">
            <v>16118</v>
          </cell>
          <cell r="C346">
            <v>16238</v>
          </cell>
          <cell r="D346">
            <v>16111</v>
          </cell>
          <cell r="E346">
            <v>16157</v>
          </cell>
          <cell r="F346">
            <v>0.78793895024196547</v>
          </cell>
          <cell r="G346">
            <v>0.24196550440501305</v>
          </cell>
          <cell r="H346">
            <v>0.30708661417322836</v>
          </cell>
          <cell r="I346">
            <v>3</v>
          </cell>
          <cell r="J346">
            <v>4</v>
          </cell>
          <cell r="K346">
            <v>2</v>
          </cell>
        </row>
        <row r="347">
          <cell r="A347">
            <v>45226</v>
          </cell>
          <cell r="B347">
            <v>16137</v>
          </cell>
          <cell r="C347">
            <v>16217</v>
          </cell>
          <cell r="D347">
            <v>16120</v>
          </cell>
          <cell r="E347">
            <v>16151</v>
          </cell>
          <cell r="F347">
            <v>0.6011030550907851</v>
          </cell>
          <cell r="G347">
            <v>8.6757141971865889E-2</v>
          </cell>
          <cell r="H347">
            <v>0.14432989690721648</v>
          </cell>
          <cell r="I347">
            <v>1</v>
          </cell>
          <cell r="J347">
            <v>2</v>
          </cell>
          <cell r="K347">
            <v>2</v>
          </cell>
        </row>
        <row r="348">
          <cell r="A348">
            <v>45225</v>
          </cell>
          <cell r="B348">
            <v>16144</v>
          </cell>
          <cell r="C348">
            <v>16176</v>
          </cell>
          <cell r="D348">
            <v>16039</v>
          </cell>
          <cell r="E348">
            <v>16069</v>
          </cell>
          <cell r="F348">
            <v>0.84861248761149644</v>
          </cell>
          <cell r="G348">
            <v>-0.46456888007928643</v>
          </cell>
          <cell r="H348">
            <v>0.54744525547445266</v>
          </cell>
          <cell r="I348">
            <v>4</v>
          </cell>
          <cell r="J348">
            <v>6</v>
          </cell>
          <cell r="K348">
            <v>2</v>
          </cell>
        </row>
        <row r="349">
          <cell r="A349">
            <v>45224</v>
          </cell>
          <cell r="B349">
            <v>16370</v>
          </cell>
          <cell r="C349">
            <v>16480</v>
          </cell>
          <cell r="D349">
            <v>16350</v>
          </cell>
          <cell r="E349">
            <v>16358</v>
          </cell>
          <cell r="F349">
            <v>0.79413561392791698</v>
          </cell>
          <cell r="G349">
            <v>-7.3304825901038484E-2</v>
          </cell>
          <cell r="H349">
            <v>9.2307692307692299E-2</v>
          </cell>
          <cell r="I349">
            <v>3</v>
          </cell>
          <cell r="J349">
            <v>1</v>
          </cell>
          <cell r="K349">
            <v>2</v>
          </cell>
        </row>
        <row r="350">
          <cell r="A350">
            <v>45223</v>
          </cell>
          <cell r="B350">
            <v>16274</v>
          </cell>
          <cell r="C350">
            <v>16343</v>
          </cell>
          <cell r="D350">
            <v>16148</v>
          </cell>
          <cell r="E350">
            <v>16335</v>
          </cell>
          <cell r="F350">
            <v>1.1982303060095858</v>
          </cell>
          <cell r="G350">
            <v>0.37483101880299863</v>
          </cell>
          <cell r="H350">
            <v>0.31282051282051282</v>
          </cell>
          <cell r="I350">
            <v>7</v>
          </cell>
          <cell r="J350">
            <v>4</v>
          </cell>
          <cell r="K350">
            <v>2</v>
          </cell>
        </row>
        <row r="351">
          <cell r="A351">
            <v>45222</v>
          </cell>
          <cell r="B351">
            <v>16350</v>
          </cell>
          <cell r="C351">
            <v>16366</v>
          </cell>
          <cell r="D351">
            <v>16250</v>
          </cell>
          <cell r="E351">
            <v>16254</v>
          </cell>
          <cell r="F351">
            <v>0.70948012232415902</v>
          </cell>
          <cell r="G351">
            <v>-0.58715596330275233</v>
          </cell>
          <cell r="H351">
            <v>0.82758620689655171</v>
          </cell>
          <cell r="I351">
            <v>2</v>
          </cell>
          <cell r="J351">
            <v>9</v>
          </cell>
          <cell r="K351">
            <v>3</v>
          </cell>
        </row>
        <row r="352">
          <cell r="A352">
            <v>45219</v>
          </cell>
          <cell r="B352">
            <v>16440</v>
          </cell>
          <cell r="C352">
            <v>16465</v>
          </cell>
          <cell r="D352">
            <v>16255</v>
          </cell>
          <cell r="E352">
            <v>16413</v>
          </cell>
          <cell r="F352">
            <v>1.2773722627737227</v>
          </cell>
          <cell r="G352">
            <v>-0.16423357664233576</v>
          </cell>
          <cell r="H352">
            <v>0.12857142857142856</v>
          </cell>
          <cell r="I352">
            <v>7</v>
          </cell>
          <cell r="J352">
            <v>2</v>
          </cell>
          <cell r="K352">
            <v>2</v>
          </cell>
        </row>
        <row r="353">
          <cell r="A353">
            <v>45218</v>
          </cell>
          <cell r="B353">
            <v>16365</v>
          </cell>
          <cell r="C353">
            <v>16487</v>
          </cell>
          <cell r="D353">
            <v>16357</v>
          </cell>
          <cell r="E353">
            <v>16458</v>
          </cell>
          <cell r="F353">
            <v>0.79437824625725639</v>
          </cell>
          <cell r="G353">
            <v>0.56828597616865262</v>
          </cell>
          <cell r="H353">
            <v>0.7153846153846154</v>
          </cell>
          <cell r="I353">
            <v>3</v>
          </cell>
          <cell r="J353">
            <v>8</v>
          </cell>
          <cell r="K353">
            <v>3</v>
          </cell>
        </row>
        <row r="354">
          <cell r="A354">
            <v>45217</v>
          </cell>
          <cell r="B354">
            <v>16616</v>
          </cell>
          <cell r="C354">
            <v>16633</v>
          </cell>
          <cell r="D354">
            <v>16411</v>
          </cell>
          <cell r="E354">
            <v>16426</v>
          </cell>
          <cell r="F354">
            <v>1.3360616273471353</v>
          </cell>
          <cell r="G354">
            <v>-1.1434761675493499</v>
          </cell>
          <cell r="H354">
            <v>0.85585585585585577</v>
          </cell>
          <cell r="I354">
            <v>7</v>
          </cell>
          <cell r="J354">
            <v>9</v>
          </cell>
          <cell r="K354">
            <v>3</v>
          </cell>
        </row>
        <row r="355">
          <cell r="A355">
            <v>45216</v>
          </cell>
          <cell r="B355">
            <v>16764</v>
          </cell>
          <cell r="C355">
            <v>16782</v>
          </cell>
          <cell r="D355">
            <v>16634</v>
          </cell>
          <cell r="E355">
            <v>16650</v>
          </cell>
          <cell r="F355">
            <v>0.88284418993080405</v>
          </cell>
          <cell r="G355">
            <v>-0.68002863278453829</v>
          </cell>
          <cell r="H355">
            <v>0.77027027027027029</v>
          </cell>
          <cell r="I355">
            <v>4</v>
          </cell>
          <cell r="J355">
            <v>8</v>
          </cell>
          <cell r="K355">
            <v>3</v>
          </cell>
        </row>
        <row r="356">
          <cell r="A356">
            <v>45215</v>
          </cell>
          <cell r="B356">
            <v>16661</v>
          </cell>
          <cell r="C356">
            <v>16683</v>
          </cell>
          <cell r="D356">
            <v>16603</v>
          </cell>
          <cell r="E356">
            <v>16648</v>
          </cell>
          <cell r="F356">
            <v>0.48016325550687239</v>
          </cell>
          <cell r="G356">
            <v>-7.8026529019866758E-2</v>
          </cell>
          <cell r="H356">
            <v>0.16249999999999998</v>
          </cell>
          <cell r="I356">
            <v>1</v>
          </cell>
          <cell r="J356">
            <v>2</v>
          </cell>
          <cell r="K356">
            <v>2</v>
          </cell>
        </row>
        <row r="357">
          <cell r="A357">
            <v>45212</v>
          </cell>
          <cell r="B357">
            <v>16750</v>
          </cell>
          <cell r="C357">
            <v>16807</v>
          </cell>
          <cell r="D357">
            <v>16730</v>
          </cell>
          <cell r="E357">
            <v>16770</v>
          </cell>
          <cell r="F357">
            <v>0.45970149253731341</v>
          </cell>
          <cell r="G357">
            <v>0.11940298507462686</v>
          </cell>
          <cell r="H357">
            <v>0.25974025974025977</v>
          </cell>
          <cell r="I357">
            <v>1</v>
          </cell>
          <cell r="J357">
            <v>3</v>
          </cell>
          <cell r="K357">
            <v>2</v>
          </cell>
        </row>
        <row r="358">
          <cell r="A358">
            <v>45211</v>
          </cell>
          <cell r="B358">
            <v>16768</v>
          </cell>
          <cell r="C358">
            <v>16857</v>
          </cell>
          <cell r="D358">
            <v>16725</v>
          </cell>
          <cell r="E358">
            <v>16848</v>
          </cell>
          <cell r="F358">
            <v>0.78721374045801518</v>
          </cell>
          <cell r="G358">
            <v>0.47709923664122139</v>
          </cell>
          <cell r="H358">
            <v>0.60606060606060619</v>
          </cell>
          <cell r="I358">
            <v>3</v>
          </cell>
          <cell r="J358">
            <v>7</v>
          </cell>
          <cell r="K358">
            <v>3</v>
          </cell>
        </row>
        <row r="359">
          <cell r="A359">
            <v>45210</v>
          </cell>
          <cell r="B359">
            <v>16829</v>
          </cell>
          <cell r="C359">
            <v>16829</v>
          </cell>
          <cell r="D359">
            <v>16662</v>
          </cell>
          <cell r="E359">
            <v>16717</v>
          </cell>
          <cell r="F359">
            <v>0.99233466040762974</v>
          </cell>
          <cell r="G359">
            <v>-0.66551785608176361</v>
          </cell>
          <cell r="H359">
            <v>0.6706586826347305</v>
          </cell>
          <cell r="I359">
            <v>5</v>
          </cell>
          <cell r="J359">
            <v>7</v>
          </cell>
          <cell r="K359">
            <v>3</v>
          </cell>
        </row>
        <row r="360">
          <cell r="A360">
            <v>45205</v>
          </cell>
          <cell r="B360">
            <v>16476</v>
          </cell>
          <cell r="C360">
            <v>16552</v>
          </cell>
          <cell r="D360">
            <v>16473</v>
          </cell>
          <cell r="E360">
            <v>16531</v>
          </cell>
          <cell r="F360">
            <v>0.47948531196892447</v>
          </cell>
          <cell r="G360">
            <v>0.333818888079631</v>
          </cell>
          <cell r="H360">
            <v>0.69620253164556967</v>
          </cell>
          <cell r="I360">
            <v>1</v>
          </cell>
          <cell r="J360">
            <v>7</v>
          </cell>
          <cell r="K360">
            <v>3</v>
          </cell>
        </row>
        <row r="361">
          <cell r="A361">
            <v>45204</v>
          </cell>
          <cell r="B361">
            <v>16300</v>
          </cell>
          <cell r="C361">
            <v>16486</v>
          </cell>
          <cell r="D361">
            <v>16288</v>
          </cell>
          <cell r="E361">
            <v>16456</v>
          </cell>
          <cell r="F361">
            <v>1.2147239263803682</v>
          </cell>
          <cell r="G361">
            <v>0.95705521472392641</v>
          </cell>
          <cell r="H361">
            <v>0.78787878787878785</v>
          </cell>
          <cell r="I361">
            <v>7</v>
          </cell>
          <cell r="J361">
            <v>8</v>
          </cell>
          <cell r="K361">
            <v>3</v>
          </cell>
        </row>
        <row r="362">
          <cell r="A362">
            <v>45203</v>
          </cell>
          <cell r="B362">
            <v>16285</v>
          </cell>
          <cell r="C362">
            <v>16286</v>
          </cell>
          <cell r="D362">
            <v>16164</v>
          </cell>
          <cell r="E362">
            <v>16245</v>
          </cell>
          <cell r="F362">
            <v>0.7491556647221369</v>
          </cell>
          <cell r="G362">
            <v>-0.24562480810561868</v>
          </cell>
          <cell r="H362">
            <v>0.32786885245901642</v>
          </cell>
          <cell r="I362">
            <v>3</v>
          </cell>
          <cell r="J362">
            <v>4</v>
          </cell>
          <cell r="K362">
            <v>2</v>
          </cell>
        </row>
        <row r="363">
          <cell r="A363">
            <v>45202</v>
          </cell>
          <cell r="B363">
            <v>16497</v>
          </cell>
          <cell r="C363">
            <v>16553</v>
          </cell>
          <cell r="D363">
            <v>16408</v>
          </cell>
          <cell r="E363">
            <v>16412</v>
          </cell>
          <cell r="F363">
            <v>0.87894768745832574</v>
          </cell>
          <cell r="G363">
            <v>-0.51524519609625996</v>
          </cell>
          <cell r="H363">
            <v>0.5862068965517242</v>
          </cell>
          <cell r="I363">
            <v>4</v>
          </cell>
          <cell r="J363">
            <v>6</v>
          </cell>
          <cell r="K363">
            <v>2</v>
          </cell>
        </row>
        <row r="364">
          <cell r="A364">
            <v>45201</v>
          </cell>
          <cell r="B364">
            <v>16531</v>
          </cell>
          <cell r="C364">
            <v>16610</v>
          </cell>
          <cell r="D364">
            <v>16504</v>
          </cell>
          <cell r="E364">
            <v>16557</v>
          </cell>
          <cell r="F364">
            <v>0.64121952694936779</v>
          </cell>
          <cell r="G364">
            <v>0.15728026132720344</v>
          </cell>
          <cell r="H364">
            <v>0.24528301886792456</v>
          </cell>
          <cell r="I364">
            <v>2</v>
          </cell>
          <cell r="J364">
            <v>3</v>
          </cell>
          <cell r="K364">
            <v>2</v>
          </cell>
        </row>
        <row r="365">
          <cell r="A365">
            <v>45197</v>
          </cell>
          <cell r="B365">
            <v>16342</v>
          </cell>
          <cell r="C365">
            <v>16435</v>
          </cell>
          <cell r="D365">
            <v>16295</v>
          </cell>
          <cell r="E365">
            <v>16368</v>
          </cell>
          <cell r="F365">
            <v>0.8566882878472647</v>
          </cell>
          <cell r="G365">
            <v>0.15909925345734915</v>
          </cell>
          <cell r="H365">
            <v>0.18571428571428572</v>
          </cell>
          <cell r="I365">
            <v>4</v>
          </cell>
          <cell r="J365">
            <v>2</v>
          </cell>
          <cell r="K365">
            <v>2</v>
          </cell>
        </row>
        <row r="366">
          <cell r="A366">
            <v>45196</v>
          </cell>
          <cell r="B366">
            <v>16246</v>
          </cell>
          <cell r="C366">
            <v>16334</v>
          </cell>
          <cell r="D366">
            <v>16230</v>
          </cell>
          <cell r="E366">
            <v>16311</v>
          </cell>
          <cell r="F366">
            <v>0.64015757724978462</v>
          </cell>
          <cell r="G366">
            <v>0.40009848578111534</v>
          </cell>
          <cell r="H366">
            <v>0.62499999999999989</v>
          </cell>
          <cell r="I366">
            <v>2</v>
          </cell>
          <cell r="J366">
            <v>7</v>
          </cell>
          <cell r="K366">
            <v>3</v>
          </cell>
        </row>
        <row r="367">
          <cell r="A367">
            <v>45195</v>
          </cell>
          <cell r="B367">
            <v>16400</v>
          </cell>
          <cell r="C367">
            <v>16408</v>
          </cell>
          <cell r="D367">
            <v>16273</v>
          </cell>
          <cell r="E367">
            <v>16308</v>
          </cell>
          <cell r="F367">
            <v>0.82317073170731714</v>
          </cell>
          <cell r="G367">
            <v>-0.5609756097560975</v>
          </cell>
          <cell r="H367">
            <v>0.68148148148148135</v>
          </cell>
          <cell r="I367">
            <v>4</v>
          </cell>
          <cell r="J367">
            <v>7</v>
          </cell>
          <cell r="K367">
            <v>3</v>
          </cell>
        </row>
        <row r="368">
          <cell r="A368">
            <v>45194</v>
          </cell>
          <cell r="B368">
            <v>16352</v>
          </cell>
          <cell r="C368">
            <v>16491</v>
          </cell>
          <cell r="D368">
            <v>16340</v>
          </cell>
          <cell r="E368">
            <v>16464</v>
          </cell>
          <cell r="F368">
            <v>0.92343444227005866</v>
          </cell>
          <cell r="G368">
            <v>0.68493150684931503</v>
          </cell>
          <cell r="H368">
            <v>0.74172185430463577</v>
          </cell>
          <cell r="I368">
            <v>5</v>
          </cell>
          <cell r="J368">
            <v>8</v>
          </cell>
          <cell r="K368">
            <v>3</v>
          </cell>
        </row>
        <row r="369">
          <cell r="A369">
            <v>45191</v>
          </cell>
          <cell r="B369">
            <v>16200</v>
          </cell>
          <cell r="C369">
            <v>16355</v>
          </cell>
          <cell r="D369">
            <v>16188</v>
          </cell>
          <cell r="E369">
            <v>16345</v>
          </cell>
          <cell r="F369">
            <v>1.0308641975308641</v>
          </cell>
          <cell r="G369">
            <v>0.89506172839506171</v>
          </cell>
          <cell r="H369">
            <v>0.86826347305389229</v>
          </cell>
          <cell r="I369">
            <v>5</v>
          </cell>
          <cell r="J369">
            <v>9</v>
          </cell>
          <cell r="K369">
            <v>3</v>
          </cell>
        </row>
        <row r="370">
          <cell r="A370">
            <v>45190</v>
          </cell>
          <cell r="B370">
            <v>16479</v>
          </cell>
          <cell r="C370">
            <v>16483</v>
          </cell>
          <cell r="D370">
            <v>16280</v>
          </cell>
          <cell r="E370">
            <v>16309</v>
          </cell>
          <cell r="F370">
            <v>1.2318708659506037</v>
          </cell>
          <cell r="G370">
            <v>-1.0316159961162692</v>
          </cell>
          <cell r="H370">
            <v>0.83743842364532028</v>
          </cell>
          <cell r="I370">
            <v>7</v>
          </cell>
          <cell r="J370">
            <v>9</v>
          </cell>
          <cell r="K370">
            <v>3</v>
          </cell>
        </row>
        <row r="371">
          <cell r="A371">
            <v>45189</v>
          </cell>
          <cell r="B371">
            <v>16611</v>
          </cell>
          <cell r="C371">
            <v>16648</v>
          </cell>
          <cell r="D371">
            <v>16531</v>
          </cell>
          <cell r="E371">
            <v>16537</v>
          </cell>
          <cell r="F371">
            <v>0.70435253747516713</v>
          </cell>
          <cell r="G371">
            <v>-0.44548792968514839</v>
          </cell>
          <cell r="H371">
            <v>0.63247863247863245</v>
          </cell>
          <cell r="I371">
            <v>2</v>
          </cell>
          <cell r="J371">
            <v>7</v>
          </cell>
          <cell r="K371">
            <v>3</v>
          </cell>
        </row>
        <row r="372">
          <cell r="A372">
            <v>45188</v>
          </cell>
          <cell r="B372">
            <v>16700</v>
          </cell>
          <cell r="C372">
            <v>16741</v>
          </cell>
          <cell r="D372">
            <v>16603</v>
          </cell>
          <cell r="E372">
            <v>16609</v>
          </cell>
          <cell r="F372">
            <v>0.82634730538922152</v>
          </cell>
          <cell r="G372">
            <v>-0.54491017964071853</v>
          </cell>
          <cell r="H372">
            <v>0.65942028985507251</v>
          </cell>
          <cell r="I372">
            <v>4</v>
          </cell>
          <cell r="J372">
            <v>7</v>
          </cell>
          <cell r="K372">
            <v>3</v>
          </cell>
        </row>
        <row r="373">
          <cell r="A373">
            <v>45187</v>
          </cell>
          <cell r="B373">
            <v>16757</v>
          </cell>
          <cell r="C373">
            <v>16796</v>
          </cell>
          <cell r="D373">
            <v>16700</v>
          </cell>
          <cell r="E373">
            <v>16709</v>
          </cell>
          <cell r="F373">
            <v>0.57289490959002209</v>
          </cell>
          <cell r="G373">
            <v>-0.28644745479501105</v>
          </cell>
          <cell r="H373">
            <v>0.5</v>
          </cell>
          <cell r="I373">
            <v>1</v>
          </cell>
          <cell r="J373">
            <v>6</v>
          </cell>
          <cell r="K373">
            <v>2</v>
          </cell>
        </row>
        <row r="374">
          <cell r="A374">
            <v>45184</v>
          </cell>
          <cell r="B374">
            <v>16848</v>
          </cell>
          <cell r="C374">
            <v>16918</v>
          </cell>
          <cell r="D374">
            <v>16808</v>
          </cell>
          <cell r="E374">
            <v>16906</v>
          </cell>
          <cell r="F374">
            <v>0.65289648622981955</v>
          </cell>
          <cell r="G374">
            <v>0.34425451092117759</v>
          </cell>
          <cell r="H374">
            <v>0.52727272727272734</v>
          </cell>
          <cell r="I374">
            <v>2</v>
          </cell>
          <cell r="J374">
            <v>6</v>
          </cell>
          <cell r="K374">
            <v>2</v>
          </cell>
        </row>
        <row r="375">
          <cell r="A375">
            <v>45183</v>
          </cell>
          <cell r="B375">
            <v>16676</v>
          </cell>
          <cell r="C375">
            <v>16842</v>
          </cell>
          <cell r="D375">
            <v>16675</v>
          </cell>
          <cell r="E375">
            <v>16838</v>
          </cell>
          <cell r="F375">
            <v>1.0014391940513312</v>
          </cell>
          <cell r="G375">
            <v>0.97145598464859673</v>
          </cell>
          <cell r="H375">
            <v>0.97005988023952094</v>
          </cell>
          <cell r="I375">
            <v>5</v>
          </cell>
          <cell r="J375">
            <v>10</v>
          </cell>
          <cell r="K375">
            <v>3</v>
          </cell>
        </row>
        <row r="376">
          <cell r="A376">
            <v>45182</v>
          </cell>
          <cell r="B376">
            <v>16570</v>
          </cell>
          <cell r="C376">
            <v>16645</v>
          </cell>
          <cell r="D376">
            <v>16523</v>
          </cell>
          <cell r="E376">
            <v>16577</v>
          </cell>
          <cell r="F376">
            <v>0.73627036813518398</v>
          </cell>
          <cell r="G376">
            <v>4.2245021122510558E-2</v>
          </cell>
          <cell r="H376">
            <v>5.737704918032787E-2</v>
          </cell>
          <cell r="I376">
            <v>3</v>
          </cell>
          <cell r="J376">
            <v>1</v>
          </cell>
          <cell r="K376">
            <v>2</v>
          </cell>
        </row>
        <row r="377">
          <cell r="A377">
            <v>45181</v>
          </cell>
          <cell r="B377">
            <v>16459</v>
          </cell>
          <cell r="C377">
            <v>16591</v>
          </cell>
          <cell r="D377">
            <v>16413</v>
          </cell>
          <cell r="E377">
            <v>16573</v>
          </cell>
          <cell r="F377">
            <v>1.0814751807521721</v>
          </cell>
          <cell r="G377">
            <v>0.69263017194240228</v>
          </cell>
          <cell r="H377">
            <v>0.64044943820224709</v>
          </cell>
          <cell r="I377">
            <v>5</v>
          </cell>
          <cell r="J377">
            <v>7</v>
          </cell>
          <cell r="K377">
            <v>3</v>
          </cell>
        </row>
        <row r="378">
          <cell r="A378">
            <v>45180</v>
          </cell>
          <cell r="B378">
            <v>16560</v>
          </cell>
          <cell r="C378">
            <v>16577</v>
          </cell>
          <cell r="D378">
            <v>16366</v>
          </cell>
          <cell r="E378">
            <v>16427</v>
          </cell>
          <cell r="F378">
            <v>1.2741545893719806</v>
          </cell>
          <cell r="G378">
            <v>-0.8031400966183575</v>
          </cell>
          <cell r="H378">
            <v>0.63033175355450244</v>
          </cell>
          <cell r="I378">
            <v>7</v>
          </cell>
          <cell r="J378">
            <v>7</v>
          </cell>
          <cell r="K378">
            <v>3</v>
          </cell>
        </row>
        <row r="379">
          <cell r="A379">
            <v>45177</v>
          </cell>
          <cell r="B379">
            <v>16490</v>
          </cell>
          <cell r="C379">
            <v>16579</v>
          </cell>
          <cell r="D379">
            <v>16467</v>
          </cell>
          <cell r="E379">
            <v>16563</v>
          </cell>
          <cell r="F379">
            <v>0.67919951485748942</v>
          </cell>
          <cell r="G379">
            <v>0.44269254093389931</v>
          </cell>
          <cell r="H379">
            <v>0.65178571428571419</v>
          </cell>
          <cell r="I379">
            <v>2</v>
          </cell>
          <cell r="J379">
            <v>7</v>
          </cell>
          <cell r="K379">
            <v>3</v>
          </cell>
        </row>
        <row r="380">
          <cell r="A380">
            <v>45176</v>
          </cell>
          <cell r="B380">
            <v>16604</v>
          </cell>
          <cell r="C380">
            <v>16660</v>
          </cell>
          <cell r="D380">
            <v>16560</v>
          </cell>
          <cell r="E380">
            <v>16564</v>
          </cell>
          <cell r="F380">
            <v>0.60226451457480124</v>
          </cell>
          <cell r="G380">
            <v>-0.24090580582992049</v>
          </cell>
          <cell r="H380">
            <v>0.4</v>
          </cell>
          <cell r="I380">
            <v>2</v>
          </cell>
          <cell r="J380">
            <v>5</v>
          </cell>
          <cell r="K380">
            <v>2</v>
          </cell>
        </row>
        <row r="381">
          <cell r="A381">
            <v>45175</v>
          </cell>
          <cell r="B381">
            <v>16758</v>
          </cell>
          <cell r="C381">
            <v>16801</v>
          </cell>
          <cell r="D381">
            <v>16702</v>
          </cell>
          <cell r="E381">
            <v>16711</v>
          </cell>
          <cell r="F381">
            <v>0.59076262083780884</v>
          </cell>
          <cell r="G381">
            <v>-0.28046306241794966</v>
          </cell>
          <cell r="H381">
            <v>0.47474747474747475</v>
          </cell>
          <cell r="I381">
            <v>1</v>
          </cell>
          <cell r="J381">
            <v>5</v>
          </cell>
          <cell r="K381">
            <v>2</v>
          </cell>
        </row>
        <row r="382">
          <cell r="A382">
            <v>45174</v>
          </cell>
          <cell r="B382">
            <v>16736</v>
          </cell>
          <cell r="C382">
            <v>16765</v>
          </cell>
          <cell r="D382">
            <v>16707</v>
          </cell>
          <cell r="E382">
            <v>16754</v>
          </cell>
          <cell r="F382">
            <v>0.34655831739961757</v>
          </cell>
          <cell r="G382">
            <v>0.10755258126195029</v>
          </cell>
          <cell r="H382">
            <v>0.31034482758620691</v>
          </cell>
          <cell r="I382">
            <v>1</v>
          </cell>
          <cell r="J382">
            <v>4</v>
          </cell>
          <cell r="K382">
            <v>2</v>
          </cell>
        </row>
        <row r="383">
          <cell r="A383">
            <v>45173</v>
          </cell>
          <cell r="B383">
            <v>16646</v>
          </cell>
          <cell r="C383">
            <v>16782</v>
          </cell>
          <cell r="D383">
            <v>16607</v>
          </cell>
          <cell r="E383">
            <v>16782</v>
          </cell>
          <cell r="F383">
            <v>1.0513036164844407</v>
          </cell>
          <cell r="G383">
            <v>0.81701309623933671</v>
          </cell>
          <cell r="H383">
            <v>0.77714285714285714</v>
          </cell>
          <cell r="I383">
            <v>5</v>
          </cell>
          <cell r="J383">
            <v>8</v>
          </cell>
          <cell r="K383">
            <v>3</v>
          </cell>
        </row>
        <row r="384">
          <cell r="A384">
            <v>45170</v>
          </cell>
          <cell r="B384">
            <v>16608</v>
          </cell>
          <cell r="C384">
            <v>16727</v>
          </cell>
          <cell r="D384">
            <v>16600</v>
          </cell>
          <cell r="E384">
            <v>16651</v>
          </cell>
          <cell r="F384">
            <v>0.76469171483622356</v>
          </cell>
          <cell r="G384">
            <v>0.25891136801541426</v>
          </cell>
          <cell r="H384">
            <v>0.33858267716535428</v>
          </cell>
          <cell r="I384">
            <v>3</v>
          </cell>
          <cell r="J384">
            <v>4</v>
          </cell>
          <cell r="K384">
            <v>2</v>
          </cell>
        </row>
        <row r="385">
          <cell r="A385">
            <v>45169</v>
          </cell>
          <cell r="B385">
            <v>16730</v>
          </cell>
          <cell r="C385">
            <v>16731</v>
          </cell>
          <cell r="D385">
            <v>16602</v>
          </cell>
          <cell r="E385">
            <v>16628</v>
          </cell>
          <cell r="F385">
            <v>0.7710699342498506</v>
          </cell>
          <cell r="G385">
            <v>-0.60968320382546315</v>
          </cell>
          <cell r="H385">
            <v>0.7906976744186045</v>
          </cell>
          <cell r="I385">
            <v>3</v>
          </cell>
          <cell r="J385">
            <v>8</v>
          </cell>
          <cell r="K385">
            <v>3</v>
          </cell>
        </row>
        <row r="386">
          <cell r="A386">
            <v>45168</v>
          </cell>
          <cell r="B386">
            <v>16738</v>
          </cell>
          <cell r="C386">
            <v>16778</v>
          </cell>
          <cell r="D386">
            <v>16695</v>
          </cell>
          <cell r="E386">
            <v>16724</v>
          </cell>
          <cell r="F386">
            <v>0.49587764368502807</v>
          </cell>
          <cell r="G386">
            <v>-8.3642012187836068E-2</v>
          </cell>
          <cell r="H386">
            <v>0.16867469879518074</v>
          </cell>
          <cell r="I386">
            <v>1</v>
          </cell>
          <cell r="J386">
            <v>2</v>
          </cell>
          <cell r="K386">
            <v>2</v>
          </cell>
        </row>
        <row r="387">
          <cell r="A387">
            <v>45167</v>
          </cell>
          <cell r="B387">
            <v>16578</v>
          </cell>
          <cell r="C387">
            <v>16632</v>
          </cell>
          <cell r="D387">
            <v>16453</v>
          </cell>
          <cell r="E387">
            <v>16624</v>
          </cell>
          <cell r="F387">
            <v>1.0797442393533598</v>
          </cell>
          <cell r="G387">
            <v>0.27747617324164553</v>
          </cell>
          <cell r="H387">
            <v>0.25698324022346369</v>
          </cell>
          <cell r="I387">
            <v>5</v>
          </cell>
          <cell r="J387">
            <v>3</v>
          </cell>
          <cell r="K387">
            <v>2</v>
          </cell>
        </row>
        <row r="388">
          <cell r="A388">
            <v>45166</v>
          </cell>
          <cell r="B388">
            <v>16468</v>
          </cell>
          <cell r="C388">
            <v>16548</v>
          </cell>
          <cell r="D388">
            <v>16461</v>
          </cell>
          <cell r="E388">
            <v>16490</v>
          </cell>
          <cell r="F388">
            <v>0.52829730386203555</v>
          </cell>
          <cell r="G388">
            <v>0.13359242166626184</v>
          </cell>
          <cell r="H388">
            <v>0.25287356321839077</v>
          </cell>
          <cell r="I388">
            <v>1</v>
          </cell>
          <cell r="J388">
            <v>3</v>
          </cell>
          <cell r="K388">
            <v>2</v>
          </cell>
        </row>
        <row r="389">
          <cell r="A389">
            <v>45163</v>
          </cell>
          <cell r="B389">
            <v>16549</v>
          </cell>
          <cell r="C389">
            <v>16586</v>
          </cell>
          <cell r="D389">
            <v>16415</v>
          </cell>
          <cell r="E389">
            <v>16421</v>
          </cell>
          <cell r="F389">
            <v>1.0332950631458095</v>
          </cell>
          <cell r="G389">
            <v>-0.77346063206236026</v>
          </cell>
          <cell r="H389">
            <v>0.74853801169590639</v>
          </cell>
          <cell r="I389">
            <v>5</v>
          </cell>
          <cell r="J389">
            <v>8</v>
          </cell>
          <cell r="K389">
            <v>3</v>
          </cell>
        </row>
        <row r="390">
          <cell r="A390">
            <v>45162</v>
          </cell>
          <cell r="B390">
            <v>16788</v>
          </cell>
          <cell r="C390">
            <v>16798</v>
          </cell>
          <cell r="D390">
            <v>16670</v>
          </cell>
          <cell r="E390">
            <v>16759</v>
          </cell>
          <cell r="F390">
            <v>0.76244936859661661</v>
          </cell>
          <cell r="G390">
            <v>-0.17274243507267095</v>
          </cell>
          <cell r="H390">
            <v>0.2265625</v>
          </cell>
          <cell r="I390">
            <v>3</v>
          </cell>
          <cell r="J390">
            <v>3</v>
          </cell>
          <cell r="K390">
            <v>2</v>
          </cell>
        </row>
        <row r="391">
          <cell r="A391">
            <v>45161</v>
          </cell>
          <cell r="B391">
            <v>16419</v>
          </cell>
          <cell r="C391">
            <v>16561</v>
          </cell>
          <cell r="D391">
            <v>16405</v>
          </cell>
          <cell r="E391">
            <v>16559</v>
          </cell>
          <cell r="F391">
            <v>0.95011876484560576</v>
          </cell>
          <cell r="G391">
            <v>0.85267068639990251</v>
          </cell>
          <cell r="H391">
            <v>0.89743589743589736</v>
          </cell>
          <cell r="I391">
            <v>5</v>
          </cell>
          <cell r="J391">
            <v>9</v>
          </cell>
          <cell r="K391">
            <v>3</v>
          </cell>
        </row>
        <row r="392">
          <cell r="A392">
            <v>45160</v>
          </cell>
          <cell r="B392">
            <v>16495</v>
          </cell>
          <cell r="C392">
            <v>16507</v>
          </cell>
          <cell r="D392">
            <v>16380</v>
          </cell>
          <cell r="E392">
            <v>16401</v>
          </cell>
          <cell r="F392">
            <v>0.76993028190360713</v>
          </cell>
          <cell r="G392">
            <v>-0.56986965747196117</v>
          </cell>
          <cell r="H392">
            <v>0.74015748031496065</v>
          </cell>
          <cell r="I392">
            <v>3</v>
          </cell>
          <cell r="J392">
            <v>8</v>
          </cell>
          <cell r="K392">
            <v>3</v>
          </cell>
        </row>
        <row r="393">
          <cell r="A393">
            <v>45159</v>
          </cell>
          <cell r="B393">
            <v>16424</v>
          </cell>
          <cell r="C393">
            <v>16474</v>
          </cell>
          <cell r="D393">
            <v>16325</v>
          </cell>
          <cell r="E393">
            <v>16351</v>
          </cell>
          <cell r="F393">
            <v>0.90720896249391125</v>
          </cell>
          <cell r="G393">
            <v>-0.44447150511446665</v>
          </cell>
          <cell r="H393">
            <v>0.48993288590604034</v>
          </cell>
          <cell r="I393">
            <v>5</v>
          </cell>
          <cell r="J393">
            <v>5</v>
          </cell>
          <cell r="K393">
            <v>2</v>
          </cell>
        </row>
        <row r="394">
          <cell r="A394">
            <v>45156</v>
          </cell>
          <cell r="B394">
            <v>16422</v>
          </cell>
          <cell r="C394">
            <v>16541</v>
          </cell>
          <cell r="D394">
            <v>16320</v>
          </cell>
          <cell r="E394">
            <v>16352</v>
          </cell>
          <cell r="F394">
            <v>1.3457556935817805</v>
          </cell>
          <cell r="G394">
            <v>-0.42625745950554139</v>
          </cell>
          <cell r="H394">
            <v>0.31674208144796384</v>
          </cell>
          <cell r="I394">
            <v>7</v>
          </cell>
          <cell r="J394">
            <v>4</v>
          </cell>
          <cell r="K394">
            <v>2</v>
          </cell>
        </row>
        <row r="395">
          <cell r="A395">
            <v>45155</v>
          </cell>
          <cell r="B395">
            <v>16261</v>
          </cell>
          <cell r="C395">
            <v>16493</v>
          </cell>
          <cell r="D395">
            <v>16205</v>
          </cell>
          <cell r="E395">
            <v>16454</v>
          </cell>
          <cell r="F395">
            <v>1.7711087878974234</v>
          </cell>
          <cell r="G395">
            <v>1.1868888752229261</v>
          </cell>
          <cell r="H395">
            <v>0.67013888888888884</v>
          </cell>
          <cell r="I395">
            <v>9</v>
          </cell>
          <cell r="J395">
            <v>7</v>
          </cell>
          <cell r="K395">
            <v>3</v>
          </cell>
        </row>
        <row r="396">
          <cell r="A396">
            <v>45154</v>
          </cell>
          <cell r="B396">
            <v>16300</v>
          </cell>
          <cell r="C396">
            <v>16413</v>
          </cell>
          <cell r="D396">
            <v>16290</v>
          </cell>
          <cell r="E396">
            <v>16364</v>
          </cell>
          <cell r="F396">
            <v>0.754601226993865</v>
          </cell>
          <cell r="G396">
            <v>0.39263803680981596</v>
          </cell>
          <cell r="H396">
            <v>0.52032520325203258</v>
          </cell>
          <cell r="I396">
            <v>3</v>
          </cell>
          <cell r="J396">
            <v>6</v>
          </cell>
          <cell r="K396">
            <v>2</v>
          </cell>
        </row>
        <row r="397">
          <cell r="A397">
            <v>45153</v>
          </cell>
          <cell r="B397">
            <v>16471</v>
          </cell>
          <cell r="C397">
            <v>16540</v>
          </cell>
          <cell r="D397">
            <v>16422</v>
          </cell>
          <cell r="E397">
            <v>16422</v>
          </cell>
          <cell r="F397">
            <v>0.71641066116204233</v>
          </cell>
          <cell r="G397">
            <v>-0.29749256268593288</v>
          </cell>
          <cell r="H397">
            <v>0.41525423728813565</v>
          </cell>
          <cell r="I397">
            <v>3</v>
          </cell>
          <cell r="J397">
            <v>5</v>
          </cell>
          <cell r="K397">
            <v>2</v>
          </cell>
        </row>
        <row r="398">
          <cell r="A398">
            <v>45152</v>
          </cell>
          <cell r="B398">
            <v>16567</v>
          </cell>
          <cell r="C398">
            <v>16570</v>
          </cell>
          <cell r="D398">
            <v>16306</v>
          </cell>
          <cell r="E398">
            <v>16378</v>
          </cell>
          <cell r="F398">
            <v>1.5935293052453674</v>
          </cell>
          <cell r="G398">
            <v>-1.1408221162552061</v>
          </cell>
          <cell r="H398">
            <v>0.71590909090909083</v>
          </cell>
          <cell r="I398">
            <v>9</v>
          </cell>
          <cell r="J398">
            <v>8</v>
          </cell>
          <cell r="K398">
            <v>3</v>
          </cell>
        </row>
        <row r="399">
          <cell r="A399">
            <v>45149</v>
          </cell>
          <cell r="B399">
            <v>16711</v>
          </cell>
          <cell r="C399">
            <v>16754</v>
          </cell>
          <cell r="D399">
            <v>16574</v>
          </cell>
          <cell r="E399">
            <v>16625</v>
          </cell>
          <cell r="F399">
            <v>1.0771348213751422</v>
          </cell>
          <cell r="G399">
            <v>-0.51463108132367896</v>
          </cell>
          <cell r="H399">
            <v>0.47777777777777769</v>
          </cell>
          <cell r="I399">
            <v>5</v>
          </cell>
          <cell r="J399">
            <v>5</v>
          </cell>
          <cell r="K399">
            <v>2</v>
          </cell>
        </row>
        <row r="400">
          <cell r="A400">
            <v>45148</v>
          </cell>
          <cell r="B400">
            <v>16788</v>
          </cell>
          <cell r="C400">
            <v>16797</v>
          </cell>
          <cell r="D400">
            <v>16584</v>
          </cell>
          <cell r="E400">
            <v>16660</v>
          </cell>
          <cell r="F400">
            <v>1.2687634024303074</v>
          </cell>
          <cell r="G400">
            <v>-0.76244936859661661</v>
          </cell>
          <cell r="H400">
            <v>0.60093896713615025</v>
          </cell>
          <cell r="I400">
            <v>7</v>
          </cell>
          <cell r="J400">
            <v>7</v>
          </cell>
          <cell r="K400">
            <v>3</v>
          </cell>
        </row>
        <row r="401">
          <cell r="A401">
            <v>45147</v>
          </cell>
          <cell r="B401">
            <v>16815</v>
          </cell>
          <cell r="C401">
            <v>16935</v>
          </cell>
          <cell r="D401">
            <v>16780</v>
          </cell>
          <cell r="E401">
            <v>16852</v>
          </cell>
          <cell r="F401">
            <v>0.92179601546238477</v>
          </cell>
          <cell r="G401">
            <v>0.2200416294974725</v>
          </cell>
          <cell r="H401">
            <v>0.23870967741935484</v>
          </cell>
          <cell r="I401">
            <v>5</v>
          </cell>
          <cell r="J401">
            <v>3</v>
          </cell>
          <cell r="K401">
            <v>2</v>
          </cell>
        </row>
        <row r="402">
          <cell r="A402">
            <v>45146</v>
          </cell>
          <cell r="B402">
            <v>17020</v>
          </cell>
          <cell r="C402">
            <v>17026</v>
          </cell>
          <cell r="D402">
            <v>16757</v>
          </cell>
          <cell r="E402">
            <v>16853</v>
          </cell>
          <cell r="F402">
            <v>1.5804935370152762</v>
          </cell>
          <cell r="G402">
            <v>-0.98119858989424213</v>
          </cell>
          <cell r="H402">
            <v>0.620817843866171</v>
          </cell>
          <cell r="I402">
            <v>9</v>
          </cell>
          <cell r="J402">
            <v>7</v>
          </cell>
          <cell r="K402">
            <v>3</v>
          </cell>
        </row>
        <row r="403">
          <cell r="A403">
            <v>45145</v>
          </cell>
          <cell r="B403">
            <v>16859</v>
          </cell>
          <cell r="C403">
            <v>17027</v>
          </cell>
          <cell r="D403">
            <v>16836</v>
          </cell>
          <cell r="E403">
            <v>17002</v>
          </cell>
          <cell r="F403">
            <v>1.1329260335725726</v>
          </cell>
          <cell r="G403">
            <v>0.84821163770093122</v>
          </cell>
          <cell r="H403">
            <v>0.74869109947643975</v>
          </cell>
          <cell r="I403">
            <v>5</v>
          </cell>
          <cell r="J403">
            <v>8</v>
          </cell>
          <cell r="K403">
            <v>3</v>
          </cell>
        </row>
        <row r="404">
          <cell r="A404">
            <v>45142</v>
          </cell>
          <cell r="B404">
            <v>16720</v>
          </cell>
          <cell r="C404">
            <v>16863</v>
          </cell>
          <cell r="D404">
            <v>16715</v>
          </cell>
          <cell r="E404">
            <v>16824</v>
          </cell>
          <cell r="F404">
            <v>0.8851674641148326</v>
          </cell>
          <cell r="G404">
            <v>0.62200956937799046</v>
          </cell>
          <cell r="H404">
            <v>0.70270270270270263</v>
          </cell>
          <cell r="I404">
            <v>4</v>
          </cell>
          <cell r="J404">
            <v>8</v>
          </cell>
          <cell r="K404">
            <v>3</v>
          </cell>
        </row>
        <row r="405">
          <cell r="A405">
            <v>45140</v>
          </cell>
          <cell r="B405">
            <v>17093</v>
          </cell>
          <cell r="C405">
            <v>17162</v>
          </cell>
          <cell r="D405">
            <v>16806</v>
          </cell>
          <cell r="E405">
            <v>16814</v>
          </cell>
          <cell r="F405">
            <v>2.0827239220733635</v>
          </cell>
          <cell r="G405">
            <v>-1.6322471187035628</v>
          </cell>
          <cell r="H405">
            <v>0.78370786516853919</v>
          </cell>
          <cell r="I405">
            <v>10</v>
          </cell>
          <cell r="J405">
            <v>8</v>
          </cell>
          <cell r="K405">
            <v>4</v>
          </cell>
        </row>
        <row r="406">
          <cell r="A406">
            <v>45139</v>
          </cell>
          <cell r="B406">
            <v>17160</v>
          </cell>
          <cell r="C406">
            <v>17218</v>
          </cell>
          <cell r="D406">
            <v>17090</v>
          </cell>
          <cell r="E406">
            <v>17182</v>
          </cell>
          <cell r="F406">
            <v>0.74592074592074598</v>
          </cell>
          <cell r="G406">
            <v>0.12820512820512819</v>
          </cell>
          <cell r="H406">
            <v>0.17187499999999997</v>
          </cell>
          <cell r="I406">
            <v>3</v>
          </cell>
          <cell r="J406">
            <v>2</v>
          </cell>
          <cell r="K406">
            <v>2</v>
          </cell>
        </row>
        <row r="407">
          <cell r="A407">
            <v>45138</v>
          </cell>
          <cell r="B407">
            <v>17400</v>
          </cell>
          <cell r="C407">
            <v>17425</v>
          </cell>
          <cell r="D407">
            <v>17058</v>
          </cell>
          <cell r="E407">
            <v>17100</v>
          </cell>
          <cell r="F407">
            <v>2.1091954022988508</v>
          </cell>
          <cell r="G407">
            <v>-1.7241379310344827</v>
          </cell>
          <cell r="H407">
            <v>0.8174386920980925</v>
          </cell>
          <cell r="I407">
            <v>10</v>
          </cell>
          <cell r="J407">
            <v>9</v>
          </cell>
          <cell r="K407">
            <v>4</v>
          </cell>
        </row>
        <row r="408">
          <cell r="A408">
            <v>45135</v>
          </cell>
          <cell r="B408">
            <v>17155</v>
          </cell>
          <cell r="C408">
            <v>17299</v>
          </cell>
          <cell r="D408">
            <v>17135</v>
          </cell>
          <cell r="E408">
            <v>17262</v>
          </cell>
          <cell r="F408">
            <v>0.95598950743223543</v>
          </cell>
          <cell r="G408">
            <v>0.6237248615563975</v>
          </cell>
          <cell r="H408">
            <v>0.65243902439024393</v>
          </cell>
          <cell r="I408">
            <v>5</v>
          </cell>
          <cell r="J408">
            <v>7</v>
          </cell>
          <cell r="K408">
            <v>3</v>
          </cell>
        </row>
        <row r="409">
          <cell r="A409">
            <v>45134</v>
          </cell>
          <cell r="B409">
            <v>17183</v>
          </cell>
          <cell r="C409">
            <v>17263</v>
          </cell>
          <cell r="D409">
            <v>17168</v>
          </cell>
          <cell r="E409">
            <v>17221</v>
          </cell>
          <cell r="F409">
            <v>0.55287202467555141</v>
          </cell>
          <cell r="G409">
            <v>0.22114880987022059</v>
          </cell>
          <cell r="H409">
            <v>0.40000000000000008</v>
          </cell>
          <cell r="I409">
            <v>1</v>
          </cell>
          <cell r="J409">
            <v>5</v>
          </cell>
          <cell r="K409">
            <v>2</v>
          </cell>
        </row>
        <row r="410">
          <cell r="A410">
            <v>45133</v>
          </cell>
          <cell r="B410">
            <v>17206</v>
          </cell>
          <cell r="C410">
            <v>17208</v>
          </cell>
          <cell r="D410">
            <v>17078</v>
          </cell>
          <cell r="E410">
            <v>17102</v>
          </cell>
          <cell r="F410">
            <v>0.75555038939904684</v>
          </cell>
          <cell r="G410">
            <v>-0.60444031151923749</v>
          </cell>
          <cell r="H410">
            <v>0.8</v>
          </cell>
          <cell r="I410">
            <v>3</v>
          </cell>
          <cell r="J410">
            <v>9</v>
          </cell>
          <cell r="K410">
            <v>3</v>
          </cell>
        </row>
        <row r="411">
          <cell r="A411">
            <v>45132</v>
          </cell>
          <cell r="B411">
            <v>17091</v>
          </cell>
          <cell r="C411">
            <v>17225</v>
          </cell>
          <cell r="D411">
            <v>17054</v>
          </cell>
          <cell r="E411">
            <v>17180</v>
          </cell>
          <cell r="F411">
            <v>1.0005265929436546</v>
          </cell>
          <cell r="G411">
            <v>0.52074191094728217</v>
          </cell>
          <cell r="H411">
            <v>0.52046783625730986</v>
          </cell>
          <cell r="I411">
            <v>5</v>
          </cell>
          <cell r="J411">
            <v>6</v>
          </cell>
          <cell r="K411">
            <v>2</v>
          </cell>
        </row>
        <row r="412">
          <cell r="A412">
            <v>45131</v>
          </cell>
          <cell r="B412">
            <v>16947</v>
          </cell>
          <cell r="C412">
            <v>17024</v>
          </cell>
          <cell r="D412">
            <v>16866</v>
          </cell>
          <cell r="E412">
            <v>16981</v>
          </cell>
          <cell r="F412">
            <v>0.93231840443736347</v>
          </cell>
          <cell r="G412">
            <v>0.20062547943588838</v>
          </cell>
          <cell r="H412">
            <v>0.21518987341772156</v>
          </cell>
          <cell r="I412">
            <v>5</v>
          </cell>
          <cell r="J412">
            <v>3</v>
          </cell>
          <cell r="K412">
            <v>2</v>
          </cell>
        </row>
        <row r="413">
          <cell r="A413">
            <v>45128</v>
          </cell>
          <cell r="B413">
            <v>16860</v>
          </cell>
          <cell r="C413">
            <v>16984</v>
          </cell>
          <cell r="D413">
            <v>16816</v>
          </cell>
          <cell r="E413">
            <v>16944</v>
          </cell>
          <cell r="F413">
            <v>0.99644128113879005</v>
          </cell>
          <cell r="G413">
            <v>0.49822064056939502</v>
          </cell>
          <cell r="H413">
            <v>0.5</v>
          </cell>
          <cell r="I413">
            <v>5</v>
          </cell>
          <cell r="J413">
            <v>6</v>
          </cell>
          <cell r="K413">
            <v>2</v>
          </cell>
        </row>
        <row r="414">
          <cell r="A414">
            <v>45127</v>
          </cell>
          <cell r="B414">
            <v>17020</v>
          </cell>
          <cell r="C414">
            <v>17150</v>
          </cell>
          <cell r="D414">
            <v>17018</v>
          </cell>
          <cell r="E414">
            <v>17126</v>
          </cell>
          <cell r="F414">
            <v>0.77555816686251466</v>
          </cell>
          <cell r="G414">
            <v>0.62279670975323143</v>
          </cell>
          <cell r="H414">
            <v>0.80303030303030298</v>
          </cell>
          <cell r="I414">
            <v>3</v>
          </cell>
          <cell r="J414">
            <v>9</v>
          </cell>
          <cell r="K414">
            <v>3</v>
          </cell>
        </row>
        <row r="415">
          <cell r="A415">
            <v>45126</v>
          </cell>
          <cell r="B415">
            <v>17287</v>
          </cell>
          <cell r="C415">
            <v>17325</v>
          </cell>
          <cell r="D415">
            <v>17092</v>
          </cell>
          <cell r="E415">
            <v>17102</v>
          </cell>
          <cell r="F415">
            <v>1.3478336322091744</v>
          </cell>
          <cell r="G415">
            <v>-1.0701683345866837</v>
          </cell>
          <cell r="H415">
            <v>0.79399141630901304</v>
          </cell>
          <cell r="I415">
            <v>8</v>
          </cell>
          <cell r="J415">
            <v>8</v>
          </cell>
          <cell r="K415">
            <v>3</v>
          </cell>
        </row>
        <row r="416">
          <cell r="A416">
            <v>45125</v>
          </cell>
          <cell r="B416">
            <v>17338</v>
          </cell>
          <cell r="C416">
            <v>17386</v>
          </cell>
          <cell r="D416">
            <v>17152</v>
          </cell>
          <cell r="E416">
            <v>17225</v>
          </cell>
          <cell r="F416">
            <v>1.3496366362902297</v>
          </cell>
          <cell r="G416">
            <v>-0.65174760641365781</v>
          </cell>
          <cell r="H416">
            <v>0.4829059829059828</v>
          </cell>
          <cell r="I416">
            <v>8</v>
          </cell>
          <cell r="J416">
            <v>5</v>
          </cell>
          <cell r="K416">
            <v>2</v>
          </cell>
        </row>
        <row r="417">
          <cell r="A417">
            <v>45124</v>
          </cell>
          <cell r="B417">
            <v>17234</v>
          </cell>
          <cell r="C417">
            <v>17345</v>
          </cell>
          <cell r="D417">
            <v>17229</v>
          </cell>
          <cell r="E417">
            <v>17291</v>
          </cell>
          <cell r="F417">
            <v>0.67308808169896717</v>
          </cell>
          <cell r="G417">
            <v>0.33074155738656147</v>
          </cell>
          <cell r="H417">
            <v>0.49137931034482762</v>
          </cell>
          <cell r="I417">
            <v>2</v>
          </cell>
          <cell r="J417">
            <v>5</v>
          </cell>
          <cell r="K417">
            <v>2</v>
          </cell>
        </row>
        <row r="418">
          <cell r="A418">
            <v>45121</v>
          </cell>
          <cell r="B418">
            <v>17219</v>
          </cell>
          <cell r="C418">
            <v>17305</v>
          </cell>
          <cell r="D418">
            <v>17143</v>
          </cell>
          <cell r="E418">
            <v>17292</v>
          </cell>
          <cell r="F418">
            <v>0.94082118589929742</v>
          </cell>
          <cell r="G418">
            <v>0.42395028747314012</v>
          </cell>
          <cell r="H418">
            <v>0.45061728395061723</v>
          </cell>
          <cell r="I418">
            <v>5</v>
          </cell>
          <cell r="J418">
            <v>5</v>
          </cell>
          <cell r="K418">
            <v>2</v>
          </cell>
        </row>
        <row r="419">
          <cell r="A419">
            <v>45120</v>
          </cell>
          <cell r="B419">
            <v>17137</v>
          </cell>
          <cell r="C419">
            <v>17255</v>
          </cell>
          <cell r="D419">
            <v>17056</v>
          </cell>
          <cell r="E419">
            <v>17084</v>
          </cell>
          <cell r="F419">
            <v>1.1612300869463732</v>
          </cell>
          <cell r="G419">
            <v>-0.30927233471436077</v>
          </cell>
          <cell r="H419">
            <v>0.26633165829145733</v>
          </cell>
          <cell r="I419">
            <v>6</v>
          </cell>
          <cell r="J419">
            <v>3</v>
          </cell>
          <cell r="K419">
            <v>2</v>
          </cell>
        </row>
        <row r="420">
          <cell r="A420">
            <v>45119</v>
          </cell>
          <cell r="B420">
            <v>16880</v>
          </cell>
          <cell r="C420">
            <v>16929</v>
          </cell>
          <cell r="D420">
            <v>16824</v>
          </cell>
          <cell r="E420">
            <v>16925</v>
          </cell>
          <cell r="F420">
            <v>0.62203791469194314</v>
          </cell>
          <cell r="G420">
            <v>0.26658767772511849</v>
          </cell>
          <cell r="H420">
            <v>0.42857142857142855</v>
          </cell>
          <cell r="I420">
            <v>2</v>
          </cell>
          <cell r="J420">
            <v>5</v>
          </cell>
          <cell r="K420">
            <v>2</v>
          </cell>
        </row>
        <row r="421">
          <cell r="A421">
            <v>45118</v>
          </cell>
          <cell r="B421">
            <v>16750</v>
          </cell>
          <cell r="C421">
            <v>16877</v>
          </cell>
          <cell r="D421">
            <v>16737</v>
          </cell>
          <cell r="E421">
            <v>16870</v>
          </cell>
          <cell r="F421">
            <v>0.83582089552238803</v>
          </cell>
          <cell r="G421">
            <v>0.71641791044776115</v>
          </cell>
          <cell r="H421">
            <v>0.8571428571428571</v>
          </cell>
          <cell r="I421">
            <v>4</v>
          </cell>
          <cell r="J421">
            <v>9</v>
          </cell>
          <cell r="K421">
            <v>3</v>
          </cell>
        </row>
        <row r="422">
          <cell r="A422">
            <v>45117</v>
          </cell>
          <cell r="B422">
            <v>16675</v>
          </cell>
          <cell r="C422">
            <v>16737</v>
          </cell>
          <cell r="D422">
            <v>16545</v>
          </cell>
          <cell r="E422">
            <v>16550</v>
          </cell>
          <cell r="F422">
            <v>1.1514242878560721</v>
          </cell>
          <cell r="G422">
            <v>-0.7496251874062968</v>
          </cell>
          <cell r="H422">
            <v>0.65104166666666652</v>
          </cell>
          <cell r="I422">
            <v>6</v>
          </cell>
          <cell r="J422">
            <v>7</v>
          </cell>
          <cell r="K422">
            <v>3</v>
          </cell>
        </row>
        <row r="423">
          <cell r="A423">
            <v>45114</v>
          </cell>
          <cell r="B423">
            <v>16566</v>
          </cell>
          <cell r="C423">
            <v>16708</v>
          </cell>
          <cell r="D423">
            <v>16536</v>
          </cell>
          <cell r="E423">
            <v>16623</v>
          </cell>
          <cell r="F423">
            <v>1.0382711577930701</v>
          </cell>
          <cell r="G423">
            <v>0.34407823252444764</v>
          </cell>
          <cell r="H423">
            <v>0.33139534883720928</v>
          </cell>
          <cell r="I423">
            <v>5</v>
          </cell>
          <cell r="J423">
            <v>4</v>
          </cell>
          <cell r="K423">
            <v>2</v>
          </cell>
        </row>
        <row r="424">
          <cell r="A424">
            <v>45113</v>
          </cell>
          <cell r="B424">
            <v>16869</v>
          </cell>
          <cell r="C424">
            <v>16898</v>
          </cell>
          <cell r="D424">
            <v>16673</v>
          </cell>
          <cell r="E424">
            <v>16686</v>
          </cell>
          <cell r="F424">
            <v>1.3338075760270318</v>
          </cell>
          <cell r="G424">
            <v>-1.0848301618353193</v>
          </cell>
          <cell r="H424">
            <v>0.81333333333333346</v>
          </cell>
          <cell r="I424">
            <v>7</v>
          </cell>
          <cell r="J424">
            <v>9</v>
          </cell>
          <cell r="K424">
            <v>3</v>
          </cell>
        </row>
        <row r="425">
          <cell r="A425">
            <v>45112</v>
          </cell>
          <cell r="B425">
            <v>17086</v>
          </cell>
          <cell r="C425">
            <v>17098</v>
          </cell>
          <cell r="D425">
            <v>16975</v>
          </cell>
          <cell r="E425">
            <v>17005</v>
          </cell>
          <cell r="F425">
            <v>0.71988762729720246</v>
          </cell>
          <cell r="G425">
            <v>-0.47407233992742598</v>
          </cell>
          <cell r="H425">
            <v>0.65853658536585358</v>
          </cell>
          <cell r="I425">
            <v>3</v>
          </cell>
          <cell r="J425">
            <v>7</v>
          </cell>
          <cell r="K425">
            <v>3</v>
          </cell>
        </row>
        <row r="426">
          <cell r="A426">
            <v>45111</v>
          </cell>
          <cell r="B426">
            <v>17025</v>
          </cell>
          <cell r="C426">
            <v>17116</v>
          </cell>
          <cell r="D426">
            <v>16983</v>
          </cell>
          <cell r="E426">
            <v>17106</v>
          </cell>
          <cell r="F426">
            <v>0.78120411160058734</v>
          </cell>
          <cell r="G426">
            <v>0.47577092511013219</v>
          </cell>
          <cell r="H426">
            <v>0.60902255639097747</v>
          </cell>
          <cell r="I426">
            <v>3</v>
          </cell>
          <cell r="J426">
            <v>7</v>
          </cell>
          <cell r="K426">
            <v>3</v>
          </cell>
        </row>
        <row r="427">
          <cell r="A427">
            <v>45110</v>
          </cell>
          <cell r="B427">
            <v>16901</v>
          </cell>
          <cell r="C427">
            <v>17038</v>
          </cell>
          <cell r="D427">
            <v>16897</v>
          </cell>
          <cell r="E427">
            <v>17035</v>
          </cell>
          <cell r="F427">
            <v>0.83427016152890365</v>
          </cell>
          <cell r="G427">
            <v>0.79285249393527013</v>
          </cell>
          <cell r="H427">
            <v>0.95035460992907805</v>
          </cell>
          <cell r="I427">
            <v>4</v>
          </cell>
          <cell r="J427">
            <v>10</v>
          </cell>
          <cell r="K427">
            <v>3</v>
          </cell>
        </row>
        <row r="428">
          <cell r="A428">
            <v>45107</v>
          </cell>
          <cell r="B428">
            <v>16718</v>
          </cell>
          <cell r="C428">
            <v>16826</v>
          </cell>
          <cell r="D428">
            <v>16671</v>
          </cell>
          <cell r="E428">
            <v>16788</v>
          </cell>
          <cell r="F428">
            <v>0.92714439526259129</v>
          </cell>
          <cell r="G428">
            <v>0.41871037205407347</v>
          </cell>
          <cell r="H428">
            <v>0.45161290322580644</v>
          </cell>
          <cell r="I428">
            <v>5</v>
          </cell>
          <cell r="J428">
            <v>5</v>
          </cell>
          <cell r="K428">
            <v>2</v>
          </cell>
        </row>
        <row r="429">
          <cell r="A429">
            <v>45106</v>
          </cell>
          <cell r="B429">
            <v>16851</v>
          </cell>
          <cell r="C429">
            <v>16965</v>
          </cell>
          <cell r="D429">
            <v>16733</v>
          </cell>
          <cell r="E429">
            <v>16756</v>
          </cell>
          <cell r="F429">
            <v>1.3767728918165094</v>
          </cell>
          <cell r="G429">
            <v>-0.56376476173520862</v>
          </cell>
          <cell r="H429">
            <v>0.40948275862068967</v>
          </cell>
          <cell r="I429">
            <v>8</v>
          </cell>
          <cell r="J429">
            <v>5</v>
          </cell>
          <cell r="K429">
            <v>2</v>
          </cell>
        </row>
        <row r="430">
          <cell r="A430">
            <v>45105</v>
          </cell>
          <cell r="B430">
            <v>16795</v>
          </cell>
          <cell r="C430">
            <v>16810</v>
          </cell>
          <cell r="D430">
            <v>16712</v>
          </cell>
          <cell r="E430">
            <v>16776</v>
          </cell>
          <cell r="F430">
            <v>0.58350699612980061</v>
          </cell>
          <cell r="G430">
            <v>-0.1131289074129205</v>
          </cell>
          <cell r="H430">
            <v>0.19387755102040813</v>
          </cell>
          <cell r="I430">
            <v>1</v>
          </cell>
          <cell r="J430">
            <v>2</v>
          </cell>
          <cell r="K430">
            <v>2</v>
          </cell>
        </row>
        <row r="431">
          <cell r="A431">
            <v>45104</v>
          </cell>
          <cell r="B431">
            <v>16805</v>
          </cell>
          <cell r="C431">
            <v>16855</v>
          </cell>
          <cell r="D431">
            <v>16705</v>
          </cell>
          <cell r="E431">
            <v>16743</v>
          </cell>
          <cell r="F431">
            <v>0.89259149062778931</v>
          </cell>
          <cell r="G431">
            <v>-0.36893781612615295</v>
          </cell>
          <cell r="H431">
            <v>0.41333333333333339</v>
          </cell>
          <cell r="I431">
            <v>4</v>
          </cell>
          <cell r="J431">
            <v>5</v>
          </cell>
          <cell r="K431">
            <v>2</v>
          </cell>
        </row>
        <row r="432">
          <cell r="A432">
            <v>45103</v>
          </cell>
          <cell r="B432">
            <v>16851</v>
          </cell>
          <cell r="C432">
            <v>16915</v>
          </cell>
          <cell r="D432">
            <v>16822</v>
          </cell>
          <cell r="E432">
            <v>16880</v>
          </cell>
          <cell r="F432">
            <v>0.55189602990920417</v>
          </cell>
          <cell r="G432">
            <v>0.17209661147706368</v>
          </cell>
          <cell r="H432">
            <v>0.31182795698924731</v>
          </cell>
          <cell r="I432">
            <v>1</v>
          </cell>
          <cell r="J432">
            <v>4</v>
          </cell>
          <cell r="K432">
            <v>2</v>
          </cell>
        </row>
        <row r="433">
          <cell r="A433">
            <v>45098</v>
          </cell>
          <cell r="B433">
            <v>17157</v>
          </cell>
          <cell r="C433">
            <v>17244</v>
          </cell>
          <cell r="D433">
            <v>17140</v>
          </cell>
          <cell r="E433">
            <v>17229</v>
          </cell>
          <cell r="F433">
            <v>0.60616657923879469</v>
          </cell>
          <cell r="G433">
            <v>0.4196537856268579</v>
          </cell>
          <cell r="H433">
            <v>0.6923076923076924</v>
          </cell>
          <cell r="I433">
            <v>2</v>
          </cell>
          <cell r="J433">
            <v>7</v>
          </cell>
          <cell r="K433">
            <v>3</v>
          </cell>
        </row>
        <row r="434">
          <cell r="A434">
            <v>45097</v>
          </cell>
          <cell r="B434">
            <v>17210</v>
          </cell>
          <cell r="C434">
            <v>17238</v>
          </cell>
          <cell r="D434">
            <v>17106</v>
          </cell>
          <cell r="E434">
            <v>17189</v>
          </cell>
          <cell r="F434">
            <v>0.76699593259732712</v>
          </cell>
          <cell r="G434">
            <v>-0.12202208018593842</v>
          </cell>
          <cell r="H434">
            <v>0.15909090909090912</v>
          </cell>
          <cell r="I434">
            <v>3</v>
          </cell>
          <cell r="J434">
            <v>2</v>
          </cell>
          <cell r="K434">
            <v>2</v>
          </cell>
        </row>
        <row r="435">
          <cell r="A435">
            <v>45096</v>
          </cell>
          <cell r="B435">
            <v>17194</v>
          </cell>
          <cell r="C435">
            <v>17286</v>
          </cell>
          <cell r="D435">
            <v>17160</v>
          </cell>
          <cell r="E435">
            <v>17255</v>
          </cell>
          <cell r="F435">
            <v>0.73281377224613231</v>
          </cell>
          <cell r="G435">
            <v>0.35477492148423867</v>
          </cell>
          <cell r="H435">
            <v>0.48412698412698413</v>
          </cell>
          <cell r="I435">
            <v>3</v>
          </cell>
          <cell r="J435">
            <v>5</v>
          </cell>
          <cell r="K435">
            <v>2</v>
          </cell>
        </row>
        <row r="436">
          <cell r="A436">
            <v>45093</v>
          </cell>
          <cell r="B436">
            <v>17292</v>
          </cell>
          <cell r="C436">
            <v>17322</v>
          </cell>
          <cell r="D436">
            <v>17215</v>
          </cell>
          <cell r="E436">
            <v>17268</v>
          </cell>
          <cell r="F436">
            <v>0.61878325237103871</v>
          </cell>
          <cell r="G436">
            <v>-0.13879250520471895</v>
          </cell>
          <cell r="H436">
            <v>0.22429906542056072</v>
          </cell>
          <cell r="I436">
            <v>2</v>
          </cell>
          <cell r="J436">
            <v>3</v>
          </cell>
          <cell r="K436">
            <v>2</v>
          </cell>
        </row>
        <row r="437">
          <cell r="A437">
            <v>45092</v>
          </cell>
          <cell r="B437">
            <v>17250</v>
          </cell>
          <cell r="C437">
            <v>17348</v>
          </cell>
          <cell r="D437">
            <v>17230</v>
          </cell>
          <cell r="E437">
            <v>17337</v>
          </cell>
          <cell r="F437">
            <v>0.68405797101449273</v>
          </cell>
          <cell r="G437">
            <v>0.5043478260869565</v>
          </cell>
          <cell r="H437">
            <v>0.73728813559322037</v>
          </cell>
          <cell r="I437">
            <v>2</v>
          </cell>
          <cell r="J437">
            <v>8</v>
          </cell>
          <cell r="K437">
            <v>3</v>
          </cell>
        </row>
        <row r="438">
          <cell r="A438">
            <v>45091</v>
          </cell>
          <cell r="B438">
            <v>17199</v>
          </cell>
          <cell r="C438">
            <v>17230</v>
          </cell>
          <cell r="D438">
            <v>17133</v>
          </cell>
          <cell r="E438">
            <v>17203</v>
          </cell>
          <cell r="F438">
            <v>0.56398627827199255</v>
          </cell>
          <cell r="G438">
            <v>2.3257166114308971E-2</v>
          </cell>
          <cell r="H438">
            <v>4.1237113402061855E-2</v>
          </cell>
          <cell r="I438">
            <v>1</v>
          </cell>
          <cell r="J438">
            <v>1</v>
          </cell>
          <cell r="K438">
            <v>2</v>
          </cell>
        </row>
        <row r="439">
          <cell r="A439">
            <v>45090</v>
          </cell>
          <cell r="B439">
            <v>17088</v>
          </cell>
          <cell r="C439">
            <v>17274</v>
          </cell>
          <cell r="D439">
            <v>17081</v>
          </cell>
          <cell r="E439">
            <v>17220</v>
          </cell>
          <cell r="F439">
            <v>1.1294475655430711</v>
          </cell>
          <cell r="G439">
            <v>0.77247191011235949</v>
          </cell>
          <cell r="H439">
            <v>0.68393782383419688</v>
          </cell>
          <cell r="I439">
            <v>5</v>
          </cell>
          <cell r="J439">
            <v>7</v>
          </cell>
          <cell r="K439">
            <v>3</v>
          </cell>
        </row>
        <row r="440">
          <cell r="A440">
            <v>45089</v>
          </cell>
          <cell r="B440">
            <v>16954</v>
          </cell>
          <cell r="C440">
            <v>16984</v>
          </cell>
          <cell r="D440">
            <v>16907</v>
          </cell>
          <cell r="E440">
            <v>16942</v>
          </cell>
          <cell r="F440">
            <v>0.45417010734929814</v>
          </cell>
          <cell r="G440">
            <v>-7.0779756989500994E-2</v>
          </cell>
          <cell r="H440">
            <v>0.15584415584415581</v>
          </cell>
          <cell r="I440">
            <v>1</v>
          </cell>
          <cell r="J440">
            <v>2</v>
          </cell>
          <cell r="K440">
            <v>2</v>
          </cell>
        </row>
        <row r="441">
          <cell r="A441">
            <v>45086</v>
          </cell>
          <cell r="B441">
            <v>16802</v>
          </cell>
          <cell r="C441">
            <v>16888</v>
          </cell>
          <cell r="D441">
            <v>16785</v>
          </cell>
          <cell r="E441">
            <v>16888</v>
          </cell>
          <cell r="F441">
            <v>0.61302225925485065</v>
          </cell>
          <cell r="G441">
            <v>0.51184382811570051</v>
          </cell>
          <cell r="H441">
            <v>0.83495145631067957</v>
          </cell>
          <cell r="I441">
            <v>2</v>
          </cell>
          <cell r="J441">
            <v>9</v>
          </cell>
          <cell r="K441">
            <v>3</v>
          </cell>
        </row>
        <row r="442">
          <cell r="A442">
            <v>45085</v>
          </cell>
          <cell r="B442">
            <v>16852</v>
          </cell>
          <cell r="C442">
            <v>16867</v>
          </cell>
          <cell r="D442">
            <v>16667</v>
          </cell>
          <cell r="E442">
            <v>16719</v>
          </cell>
          <cell r="F442">
            <v>1.1868027533823879</v>
          </cell>
          <cell r="G442">
            <v>-0.78922383099928795</v>
          </cell>
          <cell r="H442">
            <v>0.66499999999999992</v>
          </cell>
          <cell r="I442">
            <v>6</v>
          </cell>
          <cell r="J442">
            <v>7</v>
          </cell>
          <cell r="K442">
            <v>3</v>
          </cell>
        </row>
        <row r="443">
          <cell r="A443">
            <v>45084</v>
          </cell>
          <cell r="B443">
            <v>16785</v>
          </cell>
          <cell r="C443">
            <v>16906</v>
          </cell>
          <cell r="D443">
            <v>16766</v>
          </cell>
          <cell r="E443">
            <v>16889</v>
          </cell>
          <cell r="F443">
            <v>0.83407804587429246</v>
          </cell>
          <cell r="G443">
            <v>0.61960083407804589</v>
          </cell>
          <cell r="H443">
            <v>0.74285714285714288</v>
          </cell>
          <cell r="I443">
            <v>4</v>
          </cell>
          <cell r="J443">
            <v>8</v>
          </cell>
          <cell r="K443">
            <v>3</v>
          </cell>
        </row>
        <row r="444">
          <cell r="A444">
            <v>45083</v>
          </cell>
          <cell r="B444">
            <v>16687</v>
          </cell>
          <cell r="C444">
            <v>16784</v>
          </cell>
          <cell r="D444">
            <v>16680</v>
          </cell>
          <cell r="E444">
            <v>16747</v>
          </cell>
          <cell r="F444">
            <v>0.62323964762989159</v>
          </cell>
          <cell r="G444">
            <v>0.35956133517109129</v>
          </cell>
          <cell r="H444">
            <v>0.57692307692307687</v>
          </cell>
          <cell r="I444">
            <v>2</v>
          </cell>
          <cell r="J444">
            <v>6</v>
          </cell>
          <cell r="K444">
            <v>2</v>
          </cell>
        </row>
        <row r="445">
          <cell r="A445">
            <v>45082</v>
          </cell>
          <cell r="B445">
            <v>16750</v>
          </cell>
          <cell r="C445">
            <v>16764</v>
          </cell>
          <cell r="D445">
            <v>16657</v>
          </cell>
          <cell r="E445">
            <v>16681</v>
          </cell>
          <cell r="F445">
            <v>0.63880597014925378</v>
          </cell>
          <cell r="G445">
            <v>-0.41194029850746272</v>
          </cell>
          <cell r="H445">
            <v>0.64485981308411211</v>
          </cell>
          <cell r="I445">
            <v>2</v>
          </cell>
          <cell r="J445">
            <v>7</v>
          </cell>
          <cell r="K445">
            <v>3</v>
          </cell>
        </row>
        <row r="446">
          <cell r="A446">
            <v>45079</v>
          </cell>
          <cell r="B446">
            <v>16577</v>
          </cell>
          <cell r="C446">
            <v>16738</v>
          </cell>
          <cell r="D446">
            <v>16566</v>
          </cell>
          <cell r="E446">
            <v>16710</v>
          </cell>
          <cell r="F446">
            <v>1.0375821921940036</v>
          </cell>
          <cell r="G446">
            <v>0.8023164625686191</v>
          </cell>
          <cell r="H446">
            <v>0.77325581395348841</v>
          </cell>
          <cell r="I446">
            <v>5</v>
          </cell>
          <cell r="J446">
            <v>8</v>
          </cell>
          <cell r="K446">
            <v>3</v>
          </cell>
        </row>
        <row r="447">
          <cell r="A447">
            <v>45078</v>
          </cell>
          <cell r="B447">
            <v>16440</v>
          </cell>
          <cell r="C447">
            <v>16518</v>
          </cell>
          <cell r="D447">
            <v>16422</v>
          </cell>
          <cell r="E447">
            <v>16470</v>
          </cell>
          <cell r="F447">
            <v>0.58394160583941601</v>
          </cell>
          <cell r="G447">
            <v>0.18248175182481752</v>
          </cell>
          <cell r="H447">
            <v>0.3125</v>
          </cell>
          <cell r="I447">
            <v>1</v>
          </cell>
          <cell r="J447">
            <v>4</v>
          </cell>
          <cell r="K447">
            <v>2</v>
          </cell>
        </row>
        <row r="448">
          <cell r="A448">
            <v>45077</v>
          </cell>
          <cell r="B448">
            <v>16576</v>
          </cell>
          <cell r="C448">
            <v>16598</v>
          </cell>
          <cell r="D448">
            <v>16455</v>
          </cell>
          <cell r="E448">
            <v>16489</v>
          </cell>
          <cell r="F448">
            <v>0.8626930501930502</v>
          </cell>
          <cell r="G448">
            <v>-0.52485521235521237</v>
          </cell>
          <cell r="H448">
            <v>0.60839160839160844</v>
          </cell>
          <cell r="I448">
            <v>4</v>
          </cell>
          <cell r="J448">
            <v>7</v>
          </cell>
          <cell r="K448">
            <v>3</v>
          </cell>
        </row>
        <row r="449">
          <cell r="A449">
            <v>45076</v>
          </cell>
          <cell r="B449">
            <v>16550</v>
          </cell>
          <cell r="C449">
            <v>16607</v>
          </cell>
          <cell r="D449">
            <v>16515</v>
          </cell>
          <cell r="E449">
            <v>16576</v>
          </cell>
          <cell r="F449">
            <v>0.5558912386706949</v>
          </cell>
          <cell r="G449">
            <v>0.15709969788519637</v>
          </cell>
          <cell r="H449">
            <v>0.28260869565217389</v>
          </cell>
          <cell r="I449">
            <v>1</v>
          </cell>
          <cell r="J449">
            <v>3</v>
          </cell>
          <cell r="K449">
            <v>2</v>
          </cell>
        </row>
        <row r="450">
          <cell r="A450">
            <v>45075</v>
          </cell>
          <cell r="B450">
            <v>16607</v>
          </cell>
          <cell r="C450">
            <v>16633</v>
          </cell>
          <cell r="D450">
            <v>16543</v>
          </cell>
          <cell r="E450">
            <v>16570</v>
          </cell>
          <cell r="F450">
            <v>0.54194014572168359</v>
          </cell>
          <cell r="G450">
            <v>-0.2227976154633588</v>
          </cell>
          <cell r="H450">
            <v>0.41111111111111109</v>
          </cell>
          <cell r="I450">
            <v>1</v>
          </cell>
          <cell r="J450">
            <v>5</v>
          </cell>
          <cell r="K450">
            <v>2</v>
          </cell>
        </row>
        <row r="451">
          <cell r="A451">
            <v>45072</v>
          </cell>
          <cell r="B451">
            <v>16362</v>
          </cell>
          <cell r="C451">
            <v>16456</v>
          </cell>
          <cell r="D451">
            <v>16346</v>
          </cell>
          <cell r="E451">
            <v>16435</v>
          </cell>
          <cell r="F451">
            <v>0.67228945116733896</v>
          </cell>
          <cell r="G451">
            <v>0.44615572668377945</v>
          </cell>
          <cell r="H451">
            <v>0.66363636363636358</v>
          </cell>
          <cell r="I451">
            <v>2</v>
          </cell>
          <cell r="J451">
            <v>7</v>
          </cell>
          <cell r="K451">
            <v>3</v>
          </cell>
        </row>
        <row r="452">
          <cell r="A452">
            <v>45071</v>
          </cell>
          <cell r="B452">
            <v>16132</v>
          </cell>
          <cell r="C452">
            <v>16232</v>
          </cell>
          <cell r="D452">
            <v>16125</v>
          </cell>
          <cell r="E452">
            <v>16207</v>
          </cell>
          <cell r="F452">
            <v>0.6632779568559386</v>
          </cell>
          <cell r="G452">
            <v>0.46491445574014384</v>
          </cell>
          <cell r="H452">
            <v>0.7009345794392523</v>
          </cell>
          <cell r="I452">
            <v>2</v>
          </cell>
          <cell r="J452">
            <v>8</v>
          </cell>
          <cell r="K452">
            <v>3</v>
          </cell>
        </row>
        <row r="453">
          <cell r="A453">
            <v>45070</v>
          </cell>
          <cell r="B453">
            <v>16055</v>
          </cell>
          <cell r="C453">
            <v>16091</v>
          </cell>
          <cell r="D453">
            <v>16005</v>
          </cell>
          <cell r="E453">
            <v>16072</v>
          </cell>
          <cell r="F453">
            <v>0.53565867331049521</v>
          </cell>
          <cell r="G453">
            <v>0.10588601681719091</v>
          </cell>
          <cell r="H453">
            <v>0.19767441860465115</v>
          </cell>
          <cell r="I453">
            <v>1</v>
          </cell>
          <cell r="J453">
            <v>2</v>
          </cell>
          <cell r="K453">
            <v>2</v>
          </cell>
        </row>
        <row r="454">
          <cell r="A454">
            <v>45069</v>
          </cell>
          <cell r="B454">
            <v>16149</v>
          </cell>
          <cell r="C454">
            <v>16195</v>
          </cell>
          <cell r="D454">
            <v>16072</v>
          </cell>
          <cell r="E454">
            <v>16133</v>
          </cell>
          <cell r="F454">
            <v>0.76165706854913617</v>
          </cell>
          <cell r="G454">
            <v>-9.9077342250294145E-2</v>
          </cell>
          <cell r="H454">
            <v>0.13008130081300814</v>
          </cell>
          <cell r="I454">
            <v>3</v>
          </cell>
          <cell r="J454">
            <v>2</v>
          </cell>
          <cell r="K454">
            <v>2</v>
          </cell>
        </row>
        <row r="455">
          <cell r="A455">
            <v>45068</v>
          </cell>
          <cell r="B455">
            <v>16133</v>
          </cell>
          <cell r="C455">
            <v>16158</v>
          </cell>
          <cell r="D455">
            <v>16091</v>
          </cell>
          <cell r="E455">
            <v>16116</v>
          </cell>
          <cell r="F455">
            <v>0.41529783673216392</v>
          </cell>
          <cell r="G455">
            <v>-0.10537407797681769</v>
          </cell>
          <cell r="H455">
            <v>0.25373134328358204</v>
          </cell>
          <cell r="I455">
            <v>1</v>
          </cell>
          <cell r="J455">
            <v>3</v>
          </cell>
          <cell r="K455">
            <v>2</v>
          </cell>
        </row>
        <row r="456">
          <cell r="A456">
            <v>45065</v>
          </cell>
          <cell r="B456">
            <v>16153</v>
          </cell>
          <cell r="C456">
            <v>16161</v>
          </cell>
          <cell r="D456">
            <v>16068</v>
          </cell>
          <cell r="E456">
            <v>16129</v>
          </cell>
          <cell r="F456">
            <v>0.57574444375657774</v>
          </cell>
          <cell r="G456">
            <v>-0.14857921129202006</v>
          </cell>
          <cell r="H456">
            <v>0.25806451612903225</v>
          </cell>
          <cell r="I456">
            <v>1</v>
          </cell>
          <cell r="J456">
            <v>3</v>
          </cell>
          <cell r="K456">
            <v>2</v>
          </cell>
        </row>
        <row r="457">
          <cell r="A457">
            <v>45064</v>
          </cell>
          <cell r="B457">
            <v>16026</v>
          </cell>
          <cell r="C457">
            <v>16085</v>
          </cell>
          <cell r="D457">
            <v>15960</v>
          </cell>
          <cell r="E457">
            <v>16070</v>
          </cell>
          <cell r="F457">
            <v>0.77998252839136406</v>
          </cell>
          <cell r="G457">
            <v>0.27455384999376015</v>
          </cell>
          <cell r="H457">
            <v>0.35199999999999998</v>
          </cell>
          <cell r="I457">
            <v>3</v>
          </cell>
          <cell r="J457">
            <v>4</v>
          </cell>
          <cell r="K457">
            <v>2</v>
          </cell>
        </row>
        <row r="458">
          <cell r="A458">
            <v>45063</v>
          </cell>
          <cell r="B458">
            <v>15720</v>
          </cell>
          <cell r="C458">
            <v>15973</v>
          </cell>
          <cell r="D458">
            <v>15713</v>
          </cell>
          <cell r="E458">
            <v>15954</v>
          </cell>
          <cell r="F458">
            <v>1.6539440203562339</v>
          </cell>
          <cell r="G458">
            <v>1.4885496183206106</v>
          </cell>
          <cell r="H458">
            <v>0.9</v>
          </cell>
          <cell r="I458">
            <v>9</v>
          </cell>
          <cell r="J458">
            <v>10</v>
          </cell>
          <cell r="K458">
            <v>3</v>
          </cell>
        </row>
        <row r="459">
          <cell r="A459">
            <v>45062</v>
          </cell>
          <cell r="B459">
            <v>15604</v>
          </cell>
          <cell r="C459">
            <v>15723</v>
          </cell>
          <cell r="D459">
            <v>15593</v>
          </cell>
          <cell r="E459">
            <v>15690</v>
          </cell>
          <cell r="F459">
            <v>0.83311971289412967</v>
          </cell>
          <cell r="G459">
            <v>0.55114073314534739</v>
          </cell>
          <cell r="H459">
            <v>0.66153846153846163</v>
          </cell>
          <cell r="I459">
            <v>4</v>
          </cell>
          <cell r="J459">
            <v>7</v>
          </cell>
          <cell r="K459">
            <v>3</v>
          </cell>
        </row>
        <row r="460">
          <cell r="A460">
            <v>45061</v>
          </cell>
          <cell r="B460">
            <v>15439</v>
          </cell>
          <cell r="C460">
            <v>15522</v>
          </cell>
          <cell r="D460">
            <v>15425</v>
          </cell>
          <cell r="E460">
            <v>15510</v>
          </cell>
          <cell r="F460">
            <v>0.62827903361616688</v>
          </cell>
          <cell r="G460">
            <v>0.45987434419327677</v>
          </cell>
          <cell r="H460">
            <v>0.73195876288659789</v>
          </cell>
          <cell r="I460">
            <v>2</v>
          </cell>
          <cell r="J460">
            <v>8</v>
          </cell>
          <cell r="K460">
            <v>3</v>
          </cell>
        </row>
        <row r="461">
          <cell r="A461">
            <v>45058</v>
          </cell>
          <cell r="B461">
            <v>15450</v>
          </cell>
          <cell r="C461">
            <v>15559</v>
          </cell>
          <cell r="D461">
            <v>15420</v>
          </cell>
          <cell r="E461">
            <v>15508</v>
          </cell>
          <cell r="F461">
            <v>0.89967637540453071</v>
          </cell>
          <cell r="G461">
            <v>0.37540453074433655</v>
          </cell>
          <cell r="H461">
            <v>0.41726618705035973</v>
          </cell>
          <cell r="I461">
            <v>4</v>
          </cell>
          <cell r="J461">
            <v>5</v>
          </cell>
          <cell r="K461">
            <v>2</v>
          </cell>
        </row>
        <row r="462">
          <cell r="A462">
            <v>45057</v>
          </cell>
          <cell r="B462">
            <v>15660</v>
          </cell>
          <cell r="C462">
            <v>15683</v>
          </cell>
          <cell r="D462">
            <v>15517</v>
          </cell>
          <cell r="E462">
            <v>15518</v>
          </cell>
          <cell r="F462">
            <v>1.0600255427841634</v>
          </cell>
          <cell r="G462">
            <v>-0.90676883780332063</v>
          </cell>
          <cell r="H462">
            <v>0.85542168674698804</v>
          </cell>
          <cell r="I462">
            <v>5</v>
          </cell>
          <cell r="J462">
            <v>9</v>
          </cell>
          <cell r="K462">
            <v>3</v>
          </cell>
        </row>
        <row r="463">
          <cell r="A463">
            <v>45056</v>
          </cell>
          <cell r="B463">
            <v>15692</v>
          </cell>
          <cell r="C463">
            <v>15702</v>
          </cell>
          <cell r="D463">
            <v>15581</v>
          </cell>
          <cell r="E463">
            <v>15609</v>
          </cell>
          <cell r="F463">
            <v>0.77109355085393827</v>
          </cell>
          <cell r="G463">
            <v>-0.52893193984195763</v>
          </cell>
          <cell r="H463">
            <v>0.68595041322314043</v>
          </cell>
          <cell r="I463">
            <v>3</v>
          </cell>
          <cell r="J463">
            <v>7</v>
          </cell>
          <cell r="K463">
            <v>3</v>
          </cell>
        </row>
        <row r="464">
          <cell r="A464">
            <v>45055</v>
          </cell>
          <cell r="B464">
            <v>15706</v>
          </cell>
          <cell r="C464">
            <v>15744</v>
          </cell>
          <cell r="D464">
            <v>15652</v>
          </cell>
          <cell r="E464">
            <v>15739</v>
          </cell>
          <cell r="F464">
            <v>0.58576340252132941</v>
          </cell>
          <cell r="G464">
            <v>0.21011078568699859</v>
          </cell>
          <cell r="H464">
            <v>0.35869565217391303</v>
          </cell>
          <cell r="I464">
            <v>1</v>
          </cell>
          <cell r="J464">
            <v>4</v>
          </cell>
          <cell r="K464">
            <v>2</v>
          </cell>
        </row>
        <row r="465">
          <cell r="A465">
            <v>45054</v>
          </cell>
          <cell r="B465">
            <v>15758</v>
          </cell>
          <cell r="C465">
            <v>15776</v>
          </cell>
          <cell r="D465">
            <v>15704</v>
          </cell>
          <cell r="E465">
            <v>15723</v>
          </cell>
          <cell r="F465">
            <v>0.45691077547912173</v>
          </cell>
          <cell r="G465">
            <v>-0.22210940474679525</v>
          </cell>
          <cell r="H465">
            <v>0.48611111111111105</v>
          </cell>
          <cell r="I465">
            <v>1</v>
          </cell>
          <cell r="J465">
            <v>5</v>
          </cell>
          <cell r="K465">
            <v>2</v>
          </cell>
        </row>
        <row r="466">
          <cell r="A466">
            <v>45051</v>
          </cell>
          <cell r="B466">
            <v>15598</v>
          </cell>
          <cell r="C466">
            <v>15696</v>
          </cell>
          <cell r="D466">
            <v>15576</v>
          </cell>
          <cell r="E466">
            <v>15643</v>
          </cell>
          <cell r="F466">
            <v>0.7693294012052827</v>
          </cell>
          <cell r="G466">
            <v>0.28849852545198101</v>
          </cell>
          <cell r="H466">
            <v>0.375</v>
          </cell>
          <cell r="I466">
            <v>3</v>
          </cell>
          <cell r="J466">
            <v>4</v>
          </cell>
          <cell r="K466">
            <v>2</v>
          </cell>
        </row>
        <row r="467">
          <cell r="A467">
            <v>45050</v>
          </cell>
          <cell r="B467">
            <v>15496</v>
          </cell>
          <cell r="C467">
            <v>15619</v>
          </cell>
          <cell r="D467">
            <v>15490</v>
          </cell>
          <cell r="E467">
            <v>15609</v>
          </cell>
          <cell r="F467">
            <v>0.8324728962312854</v>
          </cell>
          <cell r="G467">
            <v>0.72922044398554464</v>
          </cell>
          <cell r="H467">
            <v>0.87596899224806213</v>
          </cell>
          <cell r="I467">
            <v>4</v>
          </cell>
          <cell r="J467">
            <v>9</v>
          </cell>
          <cell r="K467">
            <v>3</v>
          </cell>
        </row>
        <row r="468">
          <cell r="A468">
            <v>45049</v>
          </cell>
          <cell r="B468">
            <v>15559</v>
          </cell>
          <cell r="C468">
            <v>15595</v>
          </cell>
          <cell r="D468">
            <v>15523</v>
          </cell>
          <cell r="E468">
            <v>15552</v>
          </cell>
          <cell r="F468">
            <v>0.4627546757503696</v>
          </cell>
          <cell r="G468">
            <v>-4.4990037920174815E-2</v>
          </cell>
          <cell r="H468">
            <v>9.722222222222221E-2</v>
          </cell>
          <cell r="I468">
            <v>1</v>
          </cell>
          <cell r="J468">
            <v>1</v>
          </cell>
          <cell r="K468">
            <v>2</v>
          </cell>
        </row>
        <row r="469">
          <cell r="A469">
            <v>45048</v>
          </cell>
          <cell r="B469">
            <v>15628</v>
          </cell>
          <cell r="C469">
            <v>15672</v>
          </cell>
          <cell r="D469">
            <v>15551</v>
          </cell>
          <cell r="E469">
            <v>15636</v>
          </cell>
          <cell r="F469">
            <v>0.77425134374200155</v>
          </cell>
          <cell r="G469">
            <v>5.1190171487074478E-2</v>
          </cell>
          <cell r="H469">
            <v>6.6115702479338831E-2</v>
          </cell>
          <cell r="I469">
            <v>3</v>
          </cell>
          <cell r="J469">
            <v>1</v>
          </cell>
          <cell r="K469">
            <v>2</v>
          </cell>
        </row>
        <row r="470">
          <cell r="A470">
            <v>45044</v>
          </cell>
          <cell r="B470">
            <v>15515</v>
          </cell>
          <cell r="C470">
            <v>15596</v>
          </cell>
          <cell r="D470">
            <v>15498</v>
          </cell>
          <cell r="E470">
            <v>15573</v>
          </cell>
          <cell r="F470">
            <v>0.63164679342571706</v>
          </cell>
          <cell r="G470">
            <v>0.37383177570093462</v>
          </cell>
          <cell r="H470">
            <v>0.59183673469387765</v>
          </cell>
          <cell r="I470">
            <v>2</v>
          </cell>
          <cell r="J470">
            <v>6</v>
          </cell>
          <cell r="K470">
            <v>2</v>
          </cell>
        </row>
        <row r="471">
          <cell r="A471">
            <v>45043</v>
          </cell>
          <cell r="B471">
            <v>15342</v>
          </cell>
          <cell r="C471">
            <v>15461</v>
          </cell>
          <cell r="D471">
            <v>15305</v>
          </cell>
          <cell r="E471">
            <v>15427</v>
          </cell>
          <cell r="F471">
            <v>1.0168165819319515</v>
          </cell>
          <cell r="G471">
            <v>0.55403467605266588</v>
          </cell>
          <cell r="H471">
            <v>0.54487179487179493</v>
          </cell>
          <cell r="I471">
            <v>5</v>
          </cell>
          <cell r="J471">
            <v>6</v>
          </cell>
          <cell r="K471">
            <v>2</v>
          </cell>
        </row>
        <row r="472">
          <cell r="A472">
            <v>45042</v>
          </cell>
          <cell r="B472">
            <v>15390</v>
          </cell>
          <cell r="C472">
            <v>15409</v>
          </cell>
          <cell r="D472">
            <v>15312</v>
          </cell>
          <cell r="E472">
            <v>15375</v>
          </cell>
          <cell r="F472">
            <v>0.63027940220922674</v>
          </cell>
          <cell r="G472">
            <v>-9.7465886939571145E-2</v>
          </cell>
          <cell r="H472">
            <v>0.15463917525773196</v>
          </cell>
          <cell r="I472">
            <v>2</v>
          </cell>
          <cell r="J472">
            <v>2</v>
          </cell>
          <cell r="K472">
            <v>2</v>
          </cell>
        </row>
        <row r="473">
          <cell r="A473">
            <v>45041</v>
          </cell>
          <cell r="B473">
            <v>15641</v>
          </cell>
          <cell r="C473">
            <v>15662</v>
          </cell>
          <cell r="D473">
            <v>15369</v>
          </cell>
          <cell r="E473">
            <v>15388</v>
          </cell>
          <cell r="F473">
            <v>1.8732817594782945</v>
          </cell>
          <cell r="G473">
            <v>-1.6175436353174348</v>
          </cell>
          <cell r="H473">
            <v>0.86348122866894184</v>
          </cell>
          <cell r="I473">
            <v>10</v>
          </cell>
          <cell r="J473">
            <v>9</v>
          </cell>
          <cell r="K473">
            <v>4</v>
          </cell>
        </row>
        <row r="474">
          <cell r="A474">
            <v>45040</v>
          </cell>
          <cell r="B474">
            <v>15545</v>
          </cell>
          <cell r="C474">
            <v>15655</v>
          </cell>
          <cell r="D474">
            <v>15542</v>
          </cell>
          <cell r="E474">
            <v>15623</v>
          </cell>
          <cell r="F474">
            <v>0.72692183981987779</v>
          </cell>
          <cell r="G474">
            <v>0.50176905757478285</v>
          </cell>
          <cell r="H474">
            <v>0.69026548672566368</v>
          </cell>
          <cell r="I474">
            <v>3</v>
          </cell>
          <cell r="J474">
            <v>7</v>
          </cell>
          <cell r="K474">
            <v>3</v>
          </cell>
        </row>
        <row r="475">
          <cell r="A475">
            <v>45037</v>
          </cell>
          <cell r="B475">
            <v>15757</v>
          </cell>
          <cell r="C475">
            <v>15778</v>
          </cell>
          <cell r="D475">
            <v>15602</v>
          </cell>
          <cell r="E475">
            <v>15615</v>
          </cell>
          <cell r="F475">
            <v>1.1169638890651774</v>
          </cell>
          <cell r="G475">
            <v>-0.90118677413213188</v>
          </cell>
          <cell r="H475">
            <v>0.80681818181818188</v>
          </cell>
          <cell r="I475">
            <v>5</v>
          </cell>
          <cell r="J475">
            <v>9</v>
          </cell>
          <cell r="K475">
            <v>3</v>
          </cell>
        </row>
        <row r="476">
          <cell r="A476">
            <v>45036</v>
          </cell>
          <cell r="B476">
            <v>15730</v>
          </cell>
          <cell r="C476">
            <v>15798</v>
          </cell>
          <cell r="D476">
            <v>15682</v>
          </cell>
          <cell r="E476">
            <v>15731</v>
          </cell>
          <cell r="F476">
            <v>0.7374443738080102</v>
          </cell>
          <cell r="G476">
            <v>6.3572790845518121E-3</v>
          </cell>
          <cell r="H476">
            <v>8.6206896551724137E-3</v>
          </cell>
          <cell r="I476">
            <v>3</v>
          </cell>
          <cell r="J476">
            <v>1</v>
          </cell>
          <cell r="K476">
            <v>2</v>
          </cell>
        </row>
        <row r="477">
          <cell r="A477">
            <v>45035</v>
          </cell>
          <cell r="B477">
            <v>15893</v>
          </cell>
          <cell r="C477">
            <v>15923</v>
          </cell>
          <cell r="D477">
            <v>15750</v>
          </cell>
          <cell r="E477">
            <v>15775</v>
          </cell>
          <cell r="F477">
            <v>1.0885295413074938</v>
          </cell>
          <cell r="G477">
            <v>-0.74246523626753913</v>
          </cell>
          <cell r="H477">
            <v>0.68208092485549132</v>
          </cell>
          <cell r="I477">
            <v>5</v>
          </cell>
          <cell r="J477">
            <v>7</v>
          </cell>
          <cell r="K477">
            <v>3</v>
          </cell>
        </row>
        <row r="478">
          <cell r="A478">
            <v>45034</v>
          </cell>
          <cell r="B478">
            <v>15931</v>
          </cell>
          <cell r="C478">
            <v>15963</v>
          </cell>
          <cell r="D478">
            <v>15862</v>
          </cell>
          <cell r="E478">
            <v>15890</v>
          </cell>
          <cell r="F478">
            <v>0.63398405624254595</v>
          </cell>
          <cell r="G478">
            <v>-0.25735986441529091</v>
          </cell>
          <cell r="H478">
            <v>0.40594059405940591</v>
          </cell>
          <cell r="I478">
            <v>2</v>
          </cell>
          <cell r="J478">
            <v>5</v>
          </cell>
          <cell r="K478">
            <v>2</v>
          </cell>
        </row>
        <row r="479">
          <cell r="A479">
            <v>45033</v>
          </cell>
          <cell r="B479">
            <v>15920</v>
          </cell>
          <cell r="C479">
            <v>15974</v>
          </cell>
          <cell r="D479">
            <v>15877</v>
          </cell>
          <cell r="E479">
            <v>15970</v>
          </cell>
          <cell r="F479">
            <v>0.60929648241206025</v>
          </cell>
          <cell r="G479">
            <v>0.314070351758794</v>
          </cell>
          <cell r="H479">
            <v>0.51546391752577325</v>
          </cell>
          <cell r="I479">
            <v>2</v>
          </cell>
          <cell r="J479">
            <v>6</v>
          </cell>
          <cell r="K479">
            <v>2</v>
          </cell>
        </row>
        <row r="480">
          <cell r="A480">
            <v>45030</v>
          </cell>
          <cell r="B480">
            <v>15882</v>
          </cell>
          <cell r="C480">
            <v>15995</v>
          </cell>
          <cell r="D480">
            <v>15855</v>
          </cell>
          <cell r="E480">
            <v>15947</v>
          </cell>
          <cell r="F480">
            <v>0.88150107039415704</v>
          </cell>
          <cell r="G480">
            <v>0.40926835411157281</v>
          </cell>
          <cell r="H480">
            <v>0.46428571428571419</v>
          </cell>
          <cell r="I480">
            <v>4</v>
          </cell>
          <cell r="J480">
            <v>5</v>
          </cell>
          <cell r="K480">
            <v>2</v>
          </cell>
        </row>
        <row r="481">
          <cell r="A481">
            <v>45029</v>
          </cell>
          <cell r="B481">
            <v>15865</v>
          </cell>
          <cell r="C481">
            <v>15903</v>
          </cell>
          <cell r="D481">
            <v>15808</v>
          </cell>
          <cell r="E481">
            <v>15816</v>
          </cell>
          <cell r="F481">
            <v>0.5988023952095809</v>
          </cell>
          <cell r="G481">
            <v>-0.30885597226599437</v>
          </cell>
          <cell r="H481">
            <v>0.51578947368421058</v>
          </cell>
          <cell r="I481">
            <v>1</v>
          </cell>
          <cell r="J481">
            <v>6</v>
          </cell>
          <cell r="K481">
            <v>2</v>
          </cell>
        </row>
        <row r="482">
          <cell r="A482">
            <v>45028</v>
          </cell>
          <cell r="B482">
            <v>15957</v>
          </cell>
          <cell r="C482">
            <v>15960</v>
          </cell>
          <cell r="D482">
            <v>15866</v>
          </cell>
          <cell r="E482">
            <v>15926</v>
          </cell>
          <cell r="F482">
            <v>0.58908316099517455</v>
          </cell>
          <cell r="G482">
            <v>-0.19427210628564265</v>
          </cell>
          <cell r="H482">
            <v>0.32978723404255317</v>
          </cell>
          <cell r="I482">
            <v>1</v>
          </cell>
          <cell r="J482">
            <v>4</v>
          </cell>
          <cell r="K482">
            <v>2</v>
          </cell>
        </row>
        <row r="483">
          <cell r="A483">
            <v>45027</v>
          </cell>
          <cell r="B483">
            <v>15834</v>
          </cell>
          <cell r="C483">
            <v>15963</v>
          </cell>
          <cell r="D483">
            <v>15825</v>
          </cell>
          <cell r="E483">
            <v>15921</v>
          </cell>
          <cell r="F483">
            <v>0.87154225085259562</v>
          </cell>
          <cell r="G483">
            <v>0.5494505494505495</v>
          </cell>
          <cell r="H483">
            <v>0.63043478260869579</v>
          </cell>
          <cell r="I483">
            <v>4</v>
          </cell>
          <cell r="J483">
            <v>7</v>
          </cell>
          <cell r="K483">
            <v>3</v>
          </cell>
        </row>
        <row r="484">
          <cell r="A484">
            <v>45026</v>
          </cell>
          <cell r="B484">
            <v>15839</v>
          </cell>
          <cell r="C484">
            <v>15927</v>
          </cell>
          <cell r="D484">
            <v>15828</v>
          </cell>
          <cell r="E484">
            <v>15849</v>
          </cell>
          <cell r="F484">
            <v>0.62503945956184104</v>
          </cell>
          <cell r="G484">
            <v>6.3135298945640517E-2</v>
          </cell>
          <cell r="H484">
            <v>0.10101010101010102</v>
          </cell>
          <cell r="I484">
            <v>2</v>
          </cell>
          <cell r="J484">
            <v>2</v>
          </cell>
          <cell r="K484">
            <v>2</v>
          </cell>
        </row>
        <row r="485">
          <cell r="A485">
            <v>45023</v>
          </cell>
          <cell r="B485">
            <v>15850</v>
          </cell>
          <cell r="C485">
            <v>15870</v>
          </cell>
          <cell r="D485">
            <v>15796</v>
          </cell>
          <cell r="E485">
            <v>15818</v>
          </cell>
          <cell r="F485">
            <v>0.46687697160883279</v>
          </cell>
          <cell r="G485">
            <v>-0.20189274447949529</v>
          </cell>
          <cell r="H485">
            <v>0.43243243243243251</v>
          </cell>
          <cell r="I485">
            <v>1</v>
          </cell>
          <cell r="J485">
            <v>5</v>
          </cell>
          <cell r="K485">
            <v>2</v>
          </cell>
        </row>
        <row r="486">
          <cell r="A486">
            <v>45022</v>
          </cell>
          <cell r="B486">
            <v>15780</v>
          </cell>
          <cell r="C486">
            <v>15793</v>
          </cell>
          <cell r="D486">
            <v>15701</v>
          </cell>
          <cell r="E486">
            <v>15760</v>
          </cell>
          <cell r="F486">
            <v>0.58301647655259825</v>
          </cell>
          <cell r="G486">
            <v>-0.12674271229404308</v>
          </cell>
          <cell r="H486">
            <v>0.21739130434782605</v>
          </cell>
          <cell r="I486">
            <v>1</v>
          </cell>
          <cell r="J486">
            <v>3</v>
          </cell>
          <cell r="K486">
            <v>2</v>
          </cell>
        </row>
        <row r="487">
          <cell r="A487">
            <v>45016</v>
          </cell>
          <cell r="B487">
            <v>15879</v>
          </cell>
          <cell r="C487">
            <v>15965</v>
          </cell>
          <cell r="D487">
            <v>15860</v>
          </cell>
          <cell r="E487">
            <v>15864</v>
          </cell>
          <cell r="F487">
            <v>0.66125070848290202</v>
          </cell>
          <cell r="G487">
            <v>-9.4464386926128852E-2</v>
          </cell>
          <cell r="H487">
            <v>0.14285714285714285</v>
          </cell>
          <cell r="I487">
            <v>2</v>
          </cell>
          <cell r="J487">
            <v>2</v>
          </cell>
          <cell r="K487">
            <v>2</v>
          </cell>
        </row>
        <row r="488">
          <cell r="A488">
            <v>45015</v>
          </cell>
          <cell r="B488">
            <v>15822</v>
          </cell>
          <cell r="C488">
            <v>15862</v>
          </cell>
          <cell r="D488">
            <v>15761</v>
          </cell>
          <cell r="E488">
            <v>15821</v>
          </cell>
          <cell r="F488">
            <v>0.63835166224244722</v>
          </cell>
          <cell r="G488">
            <v>-6.3203134875489831E-3</v>
          </cell>
          <cell r="H488">
            <v>9.9009900990099028E-3</v>
          </cell>
          <cell r="I488">
            <v>2</v>
          </cell>
          <cell r="J488">
            <v>1</v>
          </cell>
          <cell r="K488">
            <v>2</v>
          </cell>
        </row>
        <row r="489">
          <cell r="A489">
            <v>45014</v>
          </cell>
          <cell r="B489">
            <v>15730</v>
          </cell>
          <cell r="C489">
            <v>15787</v>
          </cell>
          <cell r="D489">
            <v>15653</v>
          </cell>
          <cell r="E489">
            <v>15740</v>
          </cell>
          <cell r="F489">
            <v>0.85187539732994277</v>
          </cell>
          <cell r="G489">
            <v>6.3572790845518118E-2</v>
          </cell>
          <cell r="H489">
            <v>7.4626865671641798E-2</v>
          </cell>
          <cell r="I489">
            <v>4</v>
          </cell>
          <cell r="J489">
            <v>1</v>
          </cell>
          <cell r="K489">
            <v>2</v>
          </cell>
        </row>
        <row r="490">
          <cell r="A490">
            <v>45013</v>
          </cell>
          <cell r="B490">
            <v>15814</v>
          </cell>
          <cell r="C490">
            <v>15829</v>
          </cell>
          <cell r="D490">
            <v>15655</v>
          </cell>
          <cell r="E490">
            <v>15690</v>
          </cell>
          <cell r="F490">
            <v>1.1002908814974073</v>
          </cell>
          <cell r="G490">
            <v>-0.78411534083723289</v>
          </cell>
          <cell r="H490">
            <v>0.71264367816091967</v>
          </cell>
          <cell r="I490">
            <v>5</v>
          </cell>
          <cell r="J490">
            <v>8</v>
          </cell>
          <cell r="K490">
            <v>3</v>
          </cell>
        </row>
        <row r="491">
          <cell r="A491">
            <v>45012</v>
          </cell>
          <cell r="B491">
            <v>15855</v>
          </cell>
          <cell r="C491">
            <v>15893</v>
          </cell>
          <cell r="D491">
            <v>15793</v>
          </cell>
          <cell r="E491">
            <v>15831</v>
          </cell>
          <cell r="F491">
            <v>0.63071586250394196</v>
          </cell>
          <cell r="G491">
            <v>-0.15137180700094607</v>
          </cell>
          <cell r="H491">
            <v>0.24000000000000002</v>
          </cell>
          <cell r="I491">
            <v>2</v>
          </cell>
          <cell r="J491">
            <v>3</v>
          </cell>
          <cell r="K491">
            <v>2</v>
          </cell>
        </row>
        <row r="492">
          <cell r="A492">
            <v>45009</v>
          </cell>
          <cell r="B492">
            <v>15878</v>
          </cell>
          <cell r="C492">
            <v>15923</v>
          </cell>
          <cell r="D492">
            <v>15806</v>
          </cell>
          <cell r="E492">
            <v>15912</v>
          </cell>
          <cell r="F492">
            <v>0.73686862325229885</v>
          </cell>
          <cell r="G492">
            <v>0.21413276231263384</v>
          </cell>
          <cell r="H492">
            <v>0.29059829059829057</v>
          </cell>
          <cell r="I492">
            <v>3</v>
          </cell>
          <cell r="J492">
            <v>3</v>
          </cell>
          <cell r="K492">
            <v>2</v>
          </cell>
        </row>
        <row r="493">
          <cell r="A493">
            <v>45008</v>
          </cell>
          <cell r="B493">
            <v>15695</v>
          </cell>
          <cell r="C493">
            <v>15866</v>
          </cell>
          <cell r="D493">
            <v>15683</v>
          </cell>
          <cell r="E493">
            <v>15837</v>
          </cell>
          <cell r="F493">
            <v>1.1659764256132525</v>
          </cell>
          <cell r="G493">
            <v>0.90474673462886268</v>
          </cell>
          <cell r="H493">
            <v>0.77595628415300555</v>
          </cell>
          <cell r="I493">
            <v>6</v>
          </cell>
          <cell r="J493">
            <v>8</v>
          </cell>
          <cell r="K493">
            <v>3</v>
          </cell>
        </row>
        <row r="494">
          <cell r="A494">
            <v>45007</v>
          </cell>
          <cell r="B494">
            <v>15589</v>
          </cell>
          <cell r="C494">
            <v>15725</v>
          </cell>
          <cell r="D494">
            <v>15568</v>
          </cell>
          <cell r="E494">
            <v>15712</v>
          </cell>
          <cell r="F494">
            <v>1.0071204054140741</v>
          </cell>
          <cell r="G494">
            <v>0.78901789723523008</v>
          </cell>
          <cell r="H494">
            <v>0.78343949044585992</v>
          </cell>
          <cell r="I494">
            <v>5</v>
          </cell>
          <cell r="J494">
            <v>8</v>
          </cell>
          <cell r="K494">
            <v>3</v>
          </cell>
        </row>
        <row r="495">
          <cell r="A495">
            <v>45006</v>
          </cell>
          <cell r="B495">
            <v>15464</v>
          </cell>
          <cell r="C495">
            <v>15517</v>
          </cell>
          <cell r="D495">
            <v>15425</v>
          </cell>
          <cell r="E495">
            <v>15455</v>
          </cell>
          <cell r="F495">
            <v>0.59493016037247803</v>
          </cell>
          <cell r="G495">
            <v>-5.8199689601655454E-2</v>
          </cell>
          <cell r="H495">
            <v>9.7826086956521729E-2</v>
          </cell>
          <cell r="I495">
            <v>1</v>
          </cell>
          <cell r="J495">
            <v>1</v>
          </cell>
          <cell r="K495">
            <v>2</v>
          </cell>
        </row>
        <row r="496">
          <cell r="A496">
            <v>45005</v>
          </cell>
          <cell r="B496">
            <v>15454</v>
          </cell>
          <cell r="C496">
            <v>15477</v>
          </cell>
          <cell r="D496">
            <v>15352</v>
          </cell>
          <cell r="E496">
            <v>15373</v>
          </cell>
          <cell r="F496">
            <v>0.80885207713213403</v>
          </cell>
          <cell r="G496">
            <v>-0.52413614598162284</v>
          </cell>
          <cell r="H496">
            <v>0.64800000000000002</v>
          </cell>
          <cell r="I496">
            <v>3</v>
          </cell>
          <cell r="J496">
            <v>7</v>
          </cell>
          <cell r="K496">
            <v>3</v>
          </cell>
        </row>
        <row r="497">
          <cell r="A497">
            <v>45002</v>
          </cell>
          <cell r="B497">
            <v>15310</v>
          </cell>
          <cell r="C497">
            <v>15418</v>
          </cell>
          <cell r="D497">
            <v>15298</v>
          </cell>
          <cell r="E497">
            <v>15403</v>
          </cell>
          <cell r="F497">
            <v>0.78380143696930116</v>
          </cell>
          <cell r="G497">
            <v>0.60744611365120837</v>
          </cell>
          <cell r="H497">
            <v>0.77500000000000002</v>
          </cell>
          <cell r="I497">
            <v>3</v>
          </cell>
          <cell r="J497">
            <v>8</v>
          </cell>
          <cell r="K497">
            <v>3</v>
          </cell>
        </row>
        <row r="498">
          <cell r="A498">
            <v>45001</v>
          </cell>
          <cell r="B498">
            <v>15194</v>
          </cell>
          <cell r="C498">
            <v>15305</v>
          </cell>
          <cell r="D498">
            <v>15150</v>
          </cell>
          <cell r="E498">
            <v>15227</v>
          </cell>
          <cell r="F498">
            <v>1.0201395287613533</v>
          </cell>
          <cell r="G498">
            <v>0.21719099644596551</v>
          </cell>
          <cell r="H498">
            <v>0.2129032258064516</v>
          </cell>
          <cell r="I498">
            <v>5</v>
          </cell>
          <cell r="J498">
            <v>3</v>
          </cell>
          <cell r="K498">
            <v>2</v>
          </cell>
        </row>
        <row r="499">
          <cell r="A499">
            <v>45000</v>
          </cell>
          <cell r="B499">
            <v>15472</v>
          </cell>
          <cell r="C499">
            <v>15532</v>
          </cell>
          <cell r="D499">
            <v>15404</v>
          </cell>
          <cell r="E499">
            <v>15404</v>
          </cell>
          <cell r="F499">
            <v>0.82730093071354716</v>
          </cell>
          <cell r="G499">
            <v>-0.43950361944157185</v>
          </cell>
          <cell r="H499">
            <v>0.53124999999999989</v>
          </cell>
          <cell r="I499">
            <v>4</v>
          </cell>
          <cell r="J499">
            <v>6</v>
          </cell>
          <cell r="K499">
            <v>2</v>
          </cell>
        </row>
        <row r="500">
          <cell r="A500">
            <v>44999</v>
          </cell>
          <cell r="B500">
            <v>15358</v>
          </cell>
          <cell r="C500">
            <v>15428</v>
          </cell>
          <cell r="D500">
            <v>15310</v>
          </cell>
          <cell r="E500">
            <v>15352</v>
          </cell>
          <cell r="F500">
            <v>0.76832920953249129</v>
          </cell>
          <cell r="G500">
            <v>-3.9067586925380905E-2</v>
          </cell>
          <cell r="H500">
            <v>5.0847457627118633E-2</v>
          </cell>
          <cell r="I500">
            <v>3</v>
          </cell>
          <cell r="J500">
            <v>1</v>
          </cell>
          <cell r="K500">
            <v>2</v>
          </cell>
        </row>
        <row r="501">
          <cell r="A501">
            <v>44998</v>
          </cell>
          <cell r="B501">
            <v>15450</v>
          </cell>
          <cell r="C501">
            <v>15540</v>
          </cell>
          <cell r="D501">
            <v>15345</v>
          </cell>
          <cell r="E501">
            <v>15520</v>
          </cell>
          <cell r="F501">
            <v>1.262135922330097</v>
          </cell>
          <cell r="G501">
            <v>0.45307443365695793</v>
          </cell>
          <cell r="H501">
            <v>0.35897435897435903</v>
          </cell>
          <cell r="I501">
            <v>7</v>
          </cell>
          <cell r="J501">
            <v>4</v>
          </cell>
          <cell r="K501">
            <v>2</v>
          </cell>
        </row>
        <row r="502">
          <cell r="A502">
            <v>44995</v>
          </cell>
          <cell r="B502">
            <v>15618</v>
          </cell>
          <cell r="C502">
            <v>15624</v>
          </cell>
          <cell r="D502">
            <v>15452</v>
          </cell>
          <cell r="E502">
            <v>15484</v>
          </cell>
          <cell r="F502">
            <v>1.1012933794339863</v>
          </cell>
          <cell r="G502">
            <v>-0.85798437700089647</v>
          </cell>
          <cell r="H502">
            <v>0.77906976744186063</v>
          </cell>
          <cell r="I502">
            <v>5</v>
          </cell>
          <cell r="J502">
            <v>8</v>
          </cell>
          <cell r="K502">
            <v>3</v>
          </cell>
        </row>
        <row r="503">
          <cell r="A503">
            <v>44994</v>
          </cell>
          <cell r="B503">
            <v>15855</v>
          </cell>
          <cell r="C503">
            <v>15862</v>
          </cell>
          <cell r="D503">
            <v>15751</v>
          </cell>
          <cell r="E503">
            <v>15767</v>
          </cell>
          <cell r="F503">
            <v>0.70009460737937557</v>
          </cell>
          <cell r="G503">
            <v>-0.55502995900346896</v>
          </cell>
          <cell r="H503">
            <v>0.79279279279279291</v>
          </cell>
          <cell r="I503">
            <v>2</v>
          </cell>
          <cell r="J503">
            <v>8</v>
          </cell>
          <cell r="K503">
            <v>3</v>
          </cell>
        </row>
        <row r="504">
          <cell r="A504">
            <v>44993</v>
          </cell>
          <cell r="B504">
            <v>15725</v>
          </cell>
          <cell r="C504">
            <v>15809</v>
          </cell>
          <cell r="D504">
            <v>15721</v>
          </cell>
          <cell r="E504">
            <v>15785</v>
          </cell>
          <cell r="F504">
            <v>0.55961844197138311</v>
          </cell>
          <cell r="G504">
            <v>0.38155802861685212</v>
          </cell>
          <cell r="H504">
            <v>0.68181818181818177</v>
          </cell>
          <cell r="I504">
            <v>1</v>
          </cell>
          <cell r="J504">
            <v>7</v>
          </cell>
          <cell r="K504">
            <v>3</v>
          </cell>
        </row>
        <row r="505">
          <cell r="A505">
            <v>44992</v>
          </cell>
          <cell r="B505">
            <v>15786</v>
          </cell>
          <cell r="C505">
            <v>15894</v>
          </cell>
          <cell r="D505">
            <v>15750</v>
          </cell>
          <cell r="E505">
            <v>15874</v>
          </cell>
          <cell r="F505">
            <v>0.91220068415051314</v>
          </cell>
          <cell r="G505">
            <v>0.55745597364753574</v>
          </cell>
          <cell r="H505">
            <v>0.61111111111111105</v>
          </cell>
          <cell r="I505">
            <v>5</v>
          </cell>
          <cell r="J505">
            <v>7</v>
          </cell>
          <cell r="K505">
            <v>3</v>
          </cell>
        </row>
        <row r="506">
          <cell r="A506">
            <v>44991</v>
          </cell>
          <cell r="B506">
            <v>15730</v>
          </cell>
          <cell r="C506">
            <v>15834</v>
          </cell>
          <cell r="D506">
            <v>15692</v>
          </cell>
          <cell r="E506">
            <v>15774</v>
          </cell>
          <cell r="F506">
            <v>0.90273363000635731</v>
          </cell>
          <cell r="G506">
            <v>0.27972027972027974</v>
          </cell>
          <cell r="H506">
            <v>0.3098591549295775</v>
          </cell>
          <cell r="I506">
            <v>4</v>
          </cell>
          <cell r="J506">
            <v>4</v>
          </cell>
          <cell r="K506">
            <v>2</v>
          </cell>
        </row>
        <row r="507">
          <cell r="A507">
            <v>44988</v>
          </cell>
          <cell r="B507">
            <v>15612</v>
          </cell>
          <cell r="C507">
            <v>15670</v>
          </cell>
          <cell r="D507">
            <v>15568</v>
          </cell>
          <cell r="E507">
            <v>15619</v>
          </cell>
          <cell r="F507">
            <v>0.65334358186010766</v>
          </cell>
          <cell r="G507">
            <v>4.4837304637458365E-2</v>
          </cell>
          <cell r="H507">
            <v>6.8627450980392149E-2</v>
          </cell>
          <cell r="I507">
            <v>2</v>
          </cell>
          <cell r="J507">
            <v>1</v>
          </cell>
          <cell r="K507">
            <v>2</v>
          </cell>
        </row>
        <row r="508">
          <cell r="A508">
            <v>44987</v>
          </cell>
          <cell r="B508">
            <v>15596</v>
          </cell>
          <cell r="C508">
            <v>15618</v>
          </cell>
          <cell r="D508">
            <v>15435</v>
          </cell>
          <cell r="E508">
            <v>15542</v>
          </cell>
          <cell r="F508">
            <v>1.1733777891767119</v>
          </cell>
          <cell r="G508">
            <v>-0.34624262631443958</v>
          </cell>
          <cell r="H508">
            <v>0.29508196721311475</v>
          </cell>
          <cell r="I508">
            <v>6</v>
          </cell>
          <cell r="J508">
            <v>3</v>
          </cell>
          <cell r="K508">
            <v>2</v>
          </cell>
        </row>
        <row r="509">
          <cell r="A509">
            <v>44986</v>
          </cell>
          <cell r="B509">
            <v>15381</v>
          </cell>
          <cell r="C509">
            <v>15555</v>
          </cell>
          <cell r="D509">
            <v>15333</v>
          </cell>
          <cell r="E509">
            <v>15544</v>
          </cell>
          <cell r="F509">
            <v>1.4433391847084065</v>
          </cell>
          <cell r="G509">
            <v>1.0597490410246406</v>
          </cell>
          <cell r="H509">
            <v>0.73423423423423406</v>
          </cell>
          <cell r="I509">
            <v>8</v>
          </cell>
          <cell r="J509">
            <v>8</v>
          </cell>
          <cell r="K509">
            <v>3</v>
          </cell>
        </row>
        <row r="510">
          <cell r="A510">
            <v>44981</v>
          </cell>
          <cell r="B510">
            <v>15642</v>
          </cell>
          <cell r="C510">
            <v>15684</v>
          </cell>
          <cell r="D510">
            <v>15526</v>
          </cell>
          <cell r="E510">
            <v>15542</v>
          </cell>
          <cell r="F510">
            <v>1.0101010101010102</v>
          </cell>
          <cell r="G510">
            <v>-0.63930443677279125</v>
          </cell>
          <cell r="H510">
            <v>0.63291139240506333</v>
          </cell>
          <cell r="I510">
            <v>5</v>
          </cell>
          <cell r="J510">
            <v>7</v>
          </cell>
          <cell r="K510">
            <v>3</v>
          </cell>
        </row>
        <row r="511">
          <cell r="A511">
            <v>44980</v>
          </cell>
          <cell r="B511">
            <v>15435</v>
          </cell>
          <cell r="C511">
            <v>15656</v>
          </cell>
          <cell r="D511">
            <v>15433</v>
          </cell>
          <cell r="E511">
            <v>15597</v>
          </cell>
          <cell r="F511">
            <v>1.4447683835438938</v>
          </cell>
          <cell r="G511">
            <v>1.0495626822157436</v>
          </cell>
          <cell r="H511">
            <v>0.72645739910313911</v>
          </cell>
          <cell r="I511">
            <v>8</v>
          </cell>
          <cell r="J511">
            <v>8</v>
          </cell>
          <cell r="K511">
            <v>3</v>
          </cell>
        </row>
        <row r="512">
          <cell r="A512">
            <v>44979</v>
          </cell>
          <cell r="B512">
            <v>15353</v>
          </cell>
          <cell r="C512">
            <v>15415</v>
          </cell>
          <cell r="D512">
            <v>15306</v>
          </cell>
          <cell r="E512">
            <v>15376</v>
          </cell>
          <cell r="F512">
            <v>0.70995896567446104</v>
          </cell>
          <cell r="G512">
            <v>0.14980785514231745</v>
          </cell>
          <cell r="H512">
            <v>0.21100917431192659</v>
          </cell>
          <cell r="I512">
            <v>2</v>
          </cell>
          <cell r="J512">
            <v>3</v>
          </cell>
          <cell r="K512">
            <v>2</v>
          </cell>
        </row>
        <row r="513">
          <cell r="A513">
            <v>44978</v>
          </cell>
          <cell r="B513">
            <v>15486</v>
          </cell>
          <cell r="C513">
            <v>15547</v>
          </cell>
          <cell r="D513">
            <v>15471</v>
          </cell>
          <cell r="E513">
            <v>15528</v>
          </cell>
          <cell r="F513">
            <v>0.49076585302854192</v>
          </cell>
          <cell r="G513">
            <v>0.27121270825261523</v>
          </cell>
          <cell r="H513">
            <v>0.55263157894736836</v>
          </cell>
          <cell r="I513">
            <v>1</v>
          </cell>
          <cell r="J513">
            <v>6</v>
          </cell>
          <cell r="K513">
            <v>2</v>
          </cell>
        </row>
        <row r="514">
          <cell r="A514">
            <v>44977</v>
          </cell>
          <cell r="B514">
            <v>15386</v>
          </cell>
          <cell r="C514">
            <v>15555</v>
          </cell>
          <cell r="D514">
            <v>15367</v>
          </cell>
          <cell r="E514">
            <v>15522</v>
          </cell>
          <cell r="F514">
            <v>1.2218900298973092</v>
          </cell>
          <cell r="G514">
            <v>0.8839204471597556</v>
          </cell>
          <cell r="H514">
            <v>0.72340425531914898</v>
          </cell>
          <cell r="I514">
            <v>7</v>
          </cell>
          <cell r="J514">
            <v>8</v>
          </cell>
          <cell r="K514">
            <v>3</v>
          </cell>
        </row>
        <row r="515">
          <cell r="A515">
            <v>44974</v>
          </cell>
          <cell r="B515">
            <v>15428</v>
          </cell>
          <cell r="C515">
            <v>15475</v>
          </cell>
          <cell r="D515">
            <v>15384</v>
          </cell>
          <cell r="E515">
            <v>15433</v>
          </cell>
          <cell r="F515">
            <v>0.58983666061705997</v>
          </cell>
          <cell r="G515">
            <v>3.2408607726212083E-2</v>
          </cell>
          <cell r="H515">
            <v>5.4945054945054937E-2</v>
          </cell>
          <cell r="I515">
            <v>1</v>
          </cell>
          <cell r="J515">
            <v>1</v>
          </cell>
          <cell r="K515">
            <v>2</v>
          </cell>
        </row>
        <row r="516">
          <cell r="A516">
            <v>44973</v>
          </cell>
          <cell r="B516">
            <v>15458</v>
          </cell>
          <cell r="C516">
            <v>15599</v>
          </cell>
          <cell r="D516">
            <v>15451</v>
          </cell>
          <cell r="E516">
            <v>15546</v>
          </cell>
          <cell r="F516">
            <v>0.95743304437831545</v>
          </cell>
          <cell r="G516">
            <v>0.56928451287359294</v>
          </cell>
          <cell r="H516">
            <v>0.59459459459459452</v>
          </cell>
          <cell r="I516">
            <v>5</v>
          </cell>
          <cell r="J516">
            <v>6</v>
          </cell>
          <cell r="K516">
            <v>2</v>
          </cell>
        </row>
        <row r="517">
          <cell r="A517">
            <v>44972</v>
          </cell>
          <cell r="B517">
            <v>15502</v>
          </cell>
          <cell r="C517">
            <v>15550</v>
          </cell>
          <cell r="D517">
            <v>15382</v>
          </cell>
          <cell r="E517">
            <v>15398</v>
          </cell>
          <cell r="F517">
            <v>1.0837311314669074</v>
          </cell>
          <cell r="G517">
            <v>-0.67088117662237134</v>
          </cell>
          <cell r="H517">
            <v>0.61904761904761918</v>
          </cell>
          <cell r="I517">
            <v>5</v>
          </cell>
          <cell r="J517">
            <v>7</v>
          </cell>
          <cell r="K517">
            <v>3</v>
          </cell>
        </row>
        <row r="518">
          <cell r="A518">
            <v>44971</v>
          </cell>
          <cell r="B518">
            <v>15633</v>
          </cell>
          <cell r="C518">
            <v>15682</v>
          </cell>
          <cell r="D518">
            <v>15588</v>
          </cell>
          <cell r="E518">
            <v>15661</v>
          </cell>
          <cell r="F518">
            <v>0.60129213842512641</v>
          </cell>
          <cell r="G518">
            <v>0.17910829655216529</v>
          </cell>
          <cell r="H518">
            <v>0.29787234042553185</v>
          </cell>
          <cell r="I518">
            <v>2</v>
          </cell>
          <cell r="J518">
            <v>3</v>
          </cell>
          <cell r="K518">
            <v>2</v>
          </cell>
        </row>
        <row r="519">
          <cell r="A519">
            <v>44970</v>
          </cell>
          <cell r="B519">
            <v>15510</v>
          </cell>
          <cell r="C519">
            <v>15547</v>
          </cell>
          <cell r="D519">
            <v>15431</v>
          </cell>
          <cell r="E519">
            <v>15533</v>
          </cell>
          <cell r="F519">
            <v>0.74790457769181173</v>
          </cell>
          <cell r="G519">
            <v>0.14829142488716957</v>
          </cell>
          <cell r="H519">
            <v>0.19827586206896552</v>
          </cell>
          <cell r="I519">
            <v>3</v>
          </cell>
          <cell r="J519">
            <v>2</v>
          </cell>
          <cell r="K519">
            <v>2</v>
          </cell>
        </row>
        <row r="520">
          <cell r="A520">
            <v>44967</v>
          </cell>
          <cell r="B520">
            <v>15596</v>
          </cell>
          <cell r="C520">
            <v>15598</v>
          </cell>
          <cell r="D520">
            <v>15520</v>
          </cell>
          <cell r="E520">
            <v>15575</v>
          </cell>
          <cell r="F520">
            <v>0.50012823800974604</v>
          </cell>
          <cell r="G520">
            <v>-0.13464991023339318</v>
          </cell>
          <cell r="H520">
            <v>0.26923076923076927</v>
          </cell>
          <cell r="I520">
            <v>1</v>
          </cell>
          <cell r="J520">
            <v>3</v>
          </cell>
          <cell r="K520">
            <v>2</v>
          </cell>
        </row>
        <row r="521">
          <cell r="A521">
            <v>44966</v>
          </cell>
          <cell r="B521">
            <v>15549</v>
          </cell>
          <cell r="C521">
            <v>15608</v>
          </cell>
          <cell r="D521">
            <v>15530</v>
          </cell>
          <cell r="E521">
            <v>15601</v>
          </cell>
          <cell r="F521">
            <v>0.5016399768473857</v>
          </cell>
          <cell r="G521">
            <v>0.33442665123159043</v>
          </cell>
          <cell r="H521">
            <v>0.66666666666666663</v>
          </cell>
          <cell r="I521">
            <v>1</v>
          </cell>
          <cell r="J521">
            <v>7</v>
          </cell>
          <cell r="K521">
            <v>3</v>
          </cell>
        </row>
        <row r="522">
          <cell r="A522">
            <v>44965</v>
          </cell>
          <cell r="B522">
            <v>15475</v>
          </cell>
          <cell r="C522">
            <v>15624</v>
          </cell>
          <cell r="D522">
            <v>15474</v>
          </cell>
          <cell r="E522">
            <v>15604</v>
          </cell>
          <cell r="F522">
            <v>0.96930533117932149</v>
          </cell>
          <cell r="G522">
            <v>0.83360258481421645</v>
          </cell>
          <cell r="H522">
            <v>0.86</v>
          </cell>
          <cell r="I522">
            <v>5</v>
          </cell>
          <cell r="J522">
            <v>9</v>
          </cell>
          <cell r="K522">
            <v>3</v>
          </cell>
        </row>
        <row r="523">
          <cell r="A523">
            <v>44964</v>
          </cell>
          <cell r="B523">
            <v>15383</v>
          </cell>
          <cell r="C523">
            <v>15447</v>
          </cell>
          <cell r="D523">
            <v>15366</v>
          </cell>
          <cell r="E523">
            <v>15396</v>
          </cell>
          <cell r="F523">
            <v>0.5265552883052721</v>
          </cell>
          <cell r="G523">
            <v>8.4508873431710332E-2</v>
          </cell>
          <cell r="H523">
            <v>0.16049382716049382</v>
          </cell>
          <cell r="I523">
            <v>1</v>
          </cell>
          <cell r="J523">
            <v>2</v>
          </cell>
          <cell r="K523">
            <v>2</v>
          </cell>
        </row>
        <row r="524">
          <cell r="A524">
            <v>44963</v>
          </cell>
          <cell r="B524">
            <v>15504</v>
          </cell>
          <cell r="C524">
            <v>15505</v>
          </cell>
          <cell r="D524">
            <v>15391</v>
          </cell>
          <cell r="E524">
            <v>15405</v>
          </cell>
          <cell r="F524">
            <v>0.73529411764705876</v>
          </cell>
          <cell r="G524">
            <v>-0.63854489164086692</v>
          </cell>
          <cell r="H524">
            <v>0.86842105263157909</v>
          </cell>
          <cell r="I524">
            <v>3</v>
          </cell>
          <cell r="J524">
            <v>9</v>
          </cell>
          <cell r="K524">
            <v>3</v>
          </cell>
        </row>
        <row r="525">
          <cell r="A525">
            <v>44960</v>
          </cell>
          <cell r="B525">
            <v>15581</v>
          </cell>
          <cell r="C525">
            <v>15629</v>
          </cell>
          <cell r="D525">
            <v>15488</v>
          </cell>
          <cell r="E525">
            <v>15579</v>
          </cell>
          <cell r="F525">
            <v>0.90494833450998013</v>
          </cell>
          <cell r="G525">
            <v>-1.2836146588794044E-2</v>
          </cell>
          <cell r="H525">
            <v>1.4184397163120567E-2</v>
          </cell>
          <cell r="I525">
            <v>4</v>
          </cell>
          <cell r="J525">
            <v>1</v>
          </cell>
          <cell r="K525">
            <v>2</v>
          </cell>
        </row>
        <row r="526">
          <cell r="A526">
            <v>44959</v>
          </cell>
          <cell r="B526">
            <v>15549</v>
          </cell>
          <cell r="C526">
            <v>15600</v>
          </cell>
          <cell r="D526">
            <v>15468</v>
          </cell>
          <cell r="E526">
            <v>15580</v>
          </cell>
          <cell r="F526">
            <v>0.84892919158788338</v>
          </cell>
          <cell r="G526">
            <v>0.19936973438806355</v>
          </cell>
          <cell r="H526">
            <v>0.23484848484848489</v>
          </cell>
          <cell r="I526">
            <v>4</v>
          </cell>
          <cell r="J526">
            <v>3</v>
          </cell>
          <cell r="K526">
            <v>2</v>
          </cell>
        </row>
        <row r="527">
          <cell r="A527">
            <v>44958</v>
          </cell>
          <cell r="B527">
            <v>15350</v>
          </cell>
          <cell r="C527">
            <v>15402</v>
          </cell>
          <cell r="D527">
            <v>15297</v>
          </cell>
          <cell r="E527">
            <v>15383</v>
          </cell>
          <cell r="F527">
            <v>0.68403908794788271</v>
          </cell>
          <cell r="G527">
            <v>0.21498371335504887</v>
          </cell>
          <cell r="H527">
            <v>0.31428571428571433</v>
          </cell>
          <cell r="I527">
            <v>2</v>
          </cell>
          <cell r="J527">
            <v>4</v>
          </cell>
          <cell r="K527">
            <v>2</v>
          </cell>
        </row>
        <row r="528">
          <cell r="A528">
            <v>44957</v>
          </cell>
          <cell r="B528">
            <v>15449</v>
          </cell>
          <cell r="C528">
            <v>15456</v>
          </cell>
          <cell r="D528">
            <v>15265</v>
          </cell>
          <cell r="E528">
            <v>15268</v>
          </cell>
          <cell r="F528">
            <v>1.2363259757913132</v>
          </cell>
          <cell r="G528">
            <v>-1.1715968671111399</v>
          </cell>
          <cell r="H528">
            <v>0.94764397905759168</v>
          </cell>
          <cell r="I528">
            <v>7</v>
          </cell>
          <cell r="J528">
            <v>10</v>
          </cell>
          <cell r="K528">
            <v>3</v>
          </cell>
        </row>
        <row r="529">
          <cell r="A529">
            <v>44956</v>
          </cell>
          <cell r="B529">
            <v>15558</v>
          </cell>
          <cell r="C529">
            <v>15559</v>
          </cell>
          <cell r="D529">
            <v>15364</v>
          </cell>
          <cell r="E529">
            <v>15451</v>
          </cell>
          <cell r="F529">
            <v>1.2533744697261859</v>
          </cell>
          <cell r="G529">
            <v>-0.68774906800359947</v>
          </cell>
          <cell r="H529">
            <v>0.54871794871794877</v>
          </cell>
          <cell r="I529">
            <v>7</v>
          </cell>
          <cell r="J529">
            <v>6</v>
          </cell>
          <cell r="K529">
            <v>2</v>
          </cell>
        </row>
        <row r="530">
          <cell r="A530">
            <v>44943</v>
          </cell>
          <cell r="B530">
            <v>14923</v>
          </cell>
          <cell r="C530">
            <v>14969</v>
          </cell>
          <cell r="D530">
            <v>14906</v>
          </cell>
          <cell r="E530">
            <v>14925</v>
          </cell>
          <cell r="F530">
            <v>0.42216712457280703</v>
          </cell>
          <cell r="G530">
            <v>1.3402130938819272E-2</v>
          </cell>
          <cell r="H530">
            <v>3.1746031746031751E-2</v>
          </cell>
          <cell r="I530">
            <v>1</v>
          </cell>
          <cell r="J530">
            <v>1</v>
          </cell>
          <cell r="K530">
            <v>2</v>
          </cell>
        </row>
        <row r="531">
          <cell r="A531">
            <v>44942</v>
          </cell>
          <cell r="B531">
            <v>14935</v>
          </cell>
          <cell r="C531">
            <v>15004</v>
          </cell>
          <cell r="D531">
            <v>14916</v>
          </cell>
          <cell r="E531">
            <v>14936</v>
          </cell>
          <cell r="F531">
            <v>0.58921995313023101</v>
          </cell>
          <cell r="G531">
            <v>6.6956812855708068E-3</v>
          </cell>
          <cell r="H531">
            <v>1.1363636363636364E-2</v>
          </cell>
          <cell r="I531">
            <v>1</v>
          </cell>
          <cell r="J531">
            <v>1</v>
          </cell>
          <cell r="K531">
            <v>2</v>
          </cell>
        </row>
        <row r="532">
          <cell r="A532">
            <v>44939</v>
          </cell>
          <cell r="B532">
            <v>15000</v>
          </cell>
          <cell r="C532">
            <v>15016</v>
          </cell>
          <cell r="D532">
            <v>14822</v>
          </cell>
          <cell r="E532">
            <v>14833</v>
          </cell>
          <cell r="F532">
            <v>1.2933333333333332</v>
          </cell>
          <cell r="G532">
            <v>-1.1133333333333333</v>
          </cell>
          <cell r="H532">
            <v>0.86082474226804129</v>
          </cell>
          <cell r="I532">
            <v>7</v>
          </cell>
          <cell r="J532">
            <v>9</v>
          </cell>
          <cell r="K532">
            <v>3</v>
          </cell>
        </row>
        <row r="533">
          <cell r="A533">
            <v>44938</v>
          </cell>
          <cell r="B533">
            <v>14825</v>
          </cell>
          <cell r="C533">
            <v>14840</v>
          </cell>
          <cell r="D533">
            <v>14709</v>
          </cell>
          <cell r="E533">
            <v>14768</v>
          </cell>
          <cell r="F533">
            <v>0.88364249578414844</v>
          </cell>
          <cell r="G533">
            <v>-0.38448566610455309</v>
          </cell>
          <cell r="H533">
            <v>0.43511450381679384</v>
          </cell>
          <cell r="I533">
            <v>4</v>
          </cell>
          <cell r="J533">
            <v>5</v>
          </cell>
          <cell r="K533">
            <v>2</v>
          </cell>
        </row>
        <row r="534">
          <cell r="A534">
            <v>44937</v>
          </cell>
          <cell r="B534">
            <v>14855</v>
          </cell>
          <cell r="C534">
            <v>14884</v>
          </cell>
          <cell r="D534">
            <v>14746</v>
          </cell>
          <cell r="E534">
            <v>14792</v>
          </cell>
          <cell r="F534">
            <v>0.92898014136654317</v>
          </cell>
          <cell r="G534">
            <v>-0.4240996297542915</v>
          </cell>
          <cell r="H534">
            <v>0.45652173913043481</v>
          </cell>
          <cell r="I534">
            <v>5</v>
          </cell>
          <cell r="J534">
            <v>5</v>
          </cell>
          <cell r="K534">
            <v>2</v>
          </cell>
        </row>
        <row r="535">
          <cell r="A535">
            <v>44936</v>
          </cell>
          <cell r="B535">
            <v>14745</v>
          </cell>
          <cell r="C535">
            <v>14829</v>
          </cell>
          <cell r="D535">
            <v>14735</v>
          </cell>
          <cell r="E535">
            <v>14808</v>
          </cell>
          <cell r="F535">
            <v>0.63750423872499151</v>
          </cell>
          <cell r="G535">
            <v>0.42726347914547308</v>
          </cell>
          <cell r="H535">
            <v>0.67021276595744683</v>
          </cell>
          <cell r="I535">
            <v>2</v>
          </cell>
          <cell r="J535">
            <v>7</v>
          </cell>
          <cell r="K535">
            <v>3</v>
          </cell>
        </row>
        <row r="536">
          <cell r="A536">
            <v>44935</v>
          </cell>
          <cell r="B536">
            <v>14618</v>
          </cell>
          <cell r="C536">
            <v>14770</v>
          </cell>
          <cell r="D536">
            <v>14582</v>
          </cell>
          <cell r="E536">
            <v>14769</v>
          </cell>
          <cell r="F536">
            <v>1.2860856478314409</v>
          </cell>
          <cell r="G536">
            <v>1.0329730469284444</v>
          </cell>
          <cell r="H536">
            <v>0.80319148936170204</v>
          </cell>
          <cell r="I536">
            <v>7</v>
          </cell>
          <cell r="J536">
            <v>9</v>
          </cell>
          <cell r="K536">
            <v>3</v>
          </cell>
        </row>
        <row r="537">
          <cell r="A537">
            <v>44932</v>
          </cell>
          <cell r="B537">
            <v>14278</v>
          </cell>
          <cell r="C537">
            <v>14403</v>
          </cell>
          <cell r="D537">
            <v>14275</v>
          </cell>
          <cell r="E537">
            <v>14364</v>
          </cell>
          <cell r="F537">
            <v>0.89648410141476387</v>
          </cell>
          <cell r="G537">
            <v>0.60232525563804462</v>
          </cell>
          <cell r="H537">
            <v>0.67187500000000011</v>
          </cell>
          <cell r="I537">
            <v>4</v>
          </cell>
          <cell r="J537">
            <v>7</v>
          </cell>
          <cell r="K537">
            <v>3</v>
          </cell>
        </row>
        <row r="538">
          <cell r="A538">
            <v>44931</v>
          </cell>
          <cell r="B538">
            <v>14324</v>
          </cell>
          <cell r="C538">
            <v>14375</v>
          </cell>
          <cell r="D538">
            <v>14239</v>
          </cell>
          <cell r="E538">
            <v>14289</v>
          </cell>
          <cell r="F538">
            <v>0.94945545936889142</v>
          </cell>
          <cell r="G538">
            <v>-0.24434515498464116</v>
          </cell>
          <cell r="H538">
            <v>0.25735294117647056</v>
          </cell>
          <cell r="I538">
            <v>5</v>
          </cell>
          <cell r="J538">
            <v>3</v>
          </cell>
          <cell r="K538">
            <v>2</v>
          </cell>
        </row>
        <row r="539">
          <cell r="A539">
            <v>44930</v>
          </cell>
          <cell r="B539">
            <v>14205</v>
          </cell>
          <cell r="C539">
            <v>14271</v>
          </cell>
          <cell r="D539">
            <v>14181</v>
          </cell>
          <cell r="E539">
            <v>14208</v>
          </cell>
          <cell r="F539">
            <v>0.63357972544878571</v>
          </cell>
          <cell r="G539">
            <v>2.1119324181626188E-2</v>
          </cell>
          <cell r="H539">
            <v>3.3333333333333333E-2</v>
          </cell>
          <cell r="I539">
            <v>2</v>
          </cell>
          <cell r="J539">
            <v>1</v>
          </cell>
          <cell r="K539">
            <v>2</v>
          </cell>
        </row>
        <row r="540">
          <cell r="A540">
            <v>44929</v>
          </cell>
          <cell r="B540">
            <v>14050</v>
          </cell>
          <cell r="C540">
            <v>14247</v>
          </cell>
          <cell r="D540">
            <v>13952</v>
          </cell>
          <cell r="E540">
            <v>14230</v>
          </cell>
          <cell r="F540">
            <v>2.0996441281138791</v>
          </cell>
          <cell r="G540">
            <v>1.2811387900355873</v>
          </cell>
          <cell r="H540">
            <v>0.61016949152542377</v>
          </cell>
          <cell r="I540">
            <v>10</v>
          </cell>
          <cell r="J540">
            <v>7</v>
          </cell>
          <cell r="K540">
            <v>4</v>
          </cell>
        </row>
        <row r="541">
          <cell r="A541">
            <v>44925</v>
          </cell>
          <cell r="B541">
            <v>14193</v>
          </cell>
          <cell r="C541">
            <v>14213</v>
          </cell>
          <cell r="D541">
            <v>14127</v>
          </cell>
          <cell r="E541">
            <v>14134</v>
          </cell>
          <cell r="F541">
            <v>0.60593250193757486</v>
          </cell>
          <cell r="G541">
            <v>-0.41569787923624324</v>
          </cell>
          <cell r="H541">
            <v>0.68604651162790697</v>
          </cell>
          <cell r="I541">
            <v>2</v>
          </cell>
          <cell r="J541">
            <v>7</v>
          </cell>
          <cell r="K541">
            <v>3</v>
          </cell>
        </row>
        <row r="542">
          <cell r="A542">
            <v>44924</v>
          </cell>
          <cell r="B542">
            <v>13960</v>
          </cell>
          <cell r="C542">
            <v>14072</v>
          </cell>
          <cell r="D542">
            <v>13938</v>
          </cell>
          <cell r="E542">
            <v>14032</v>
          </cell>
          <cell r="F542">
            <v>0.95988538681948421</v>
          </cell>
          <cell r="G542">
            <v>0.51575931232091687</v>
          </cell>
          <cell r="H542">
            <v>0.53731343283582089</v>
          </cell>
          <cell r="I542">
            <v>5</v>
          </cell>
          <cell r="J542">
            <v>6</v>
          </cell>
          <cell r="K542">
            <v>2</v>
          </cell>
        </row>
        <row r="543">
          <cell r="A543">
            <v>44923</v>
          </cell>
          <cell r="B543">
            <v>14190</v>
          </cell>
          <cell r="C543">
            <v>14195</v>
          </cell>
          <cell r="D543">
            <v>14070</v>
          </cell>
          <cell r="E543">
            <v>14110</v>
          </cell>
          <cell r="F543">
            <v>0.88090204369274139</v>
          </cell>
          <cell r="G543">
            <v>-0.56377730796335446</v>
          </cell>
          <cell r="H543">
            <v>0.64</v>
          </cell>
          <cell r="I543">
            <v>4</v>
          </cell>
          <cell r="J543">
            <v>7</v>
          </cell>
          <cell r="K543">
            <v>3</v>
          </cell>
        </row>
        <row r="544">
          <cell r="A544">
            <v>44922</v>
          </cell>
          <cell r="B544">
            <v>14295</v>
          </cell>
          <cell r="C544">
            <v>14392</v>
          </cell>
          <cell r="D544">
            <v>14278</v>
          </cell>
          <cell r="E544">
            <v>14303</v>
          </cell>
          <cell r="F544">
            <v>0.79748163693599172</v>
          </cell>
          <cell r="G544">
            <v>5.5963623644630985E-2</v>
          </cell>
          <cell r="H544">
            <v>7.017543859649121E-2</v>
          </cell>
          <cell r="I544">
            <v>3</v>
          </cell>
          <cell r="J544">
            <v>1</v>
          </cell>
          <cell r="K544">
            <v>2</v>
          </cell>
        </row>
        <row r="545">
          <cell r="A545">
            <v>44921</v>
          </cell>
          <cell r="B545">
            <v>14196</v>
          </cell>
          <cell r="C545">
            <v>14254</v>
          </cell>
          <cell r="D545">
            <v>14192</v>
          </cell>
          <cell r="E545">
            <v>14245</v>
          </cell>
          <cell r="F545">
            <v>0.43674274443505207</v>
          </cell>
          <cell r="G545">
            <v>0.34516765285996054</v>
          </cell>
          <cell r="H545">
            <v>0.79032258064516137</v>
          </cell>
          <cell r="I545">
            <v>1</v>
          </cell>
          <cell r="J545">
            <v>8</v>
          </cell>
          <cell r="K545">
            <v>3</v>
          </cell>
        </row>
        <row r="546">
          <cell r="A546">
            <v>44918</v>
          </cell>
          <cell r="B546">
            <v>14168</v>
          </cell>
          <cell r="C546">
            <v>14237</v>
          </cell>
          <cell r="D546">
            <v>14125</v>
          </cell>
          <cell r="E546">
            <v>14190</v>
          </cell>
          <cell r="F546">
            <v>0.79051383399209485</v>
          </cell>
          <cell r="G546">
            <v>0.15527950310559005</v>
          </cell>
          <cell r="H546">
            <v>0.19642857142857142</v>
          </cell>
          <cell r="I546">
            <v>3</v>
          </cell>
          <cell r="J546">
            <v>2</v>
          </cell>
          <cell r="K546">
            <v>2</v>
          </cell>
        </row>
        <row r="547">
          <cell r="A547">
            <v>44917</v>
          </cell>
          <cell r="B547">
            <v>14311</v>
          </cell>
          <cell r="C547">
            <v>14396</v>
          </cell>
          <cell r="D547">
            <v>14285</v>
          </cell>
          <cell r="E547">
            <v>14377</v>
          </cell>
          <cell r="F547">
            <v>0.77562713996226673</v>
          </cell>
          <cell r="G547">
            <v>0.46118370484242888</v>
          </cell>
          <cell r="H547">
            <v>0.59459459459459463</v>
          </cell>
          <cell r="I547">
            <v>3</v>
          </cell>
          <cell r="J547">
            <v>6</v>
          </cell>
          <cell r="K547">
            <v>2</v>
          </cell>
        </row>
        <row r="548">
          <cell r="A548">
            <v>44916</v>
          </cell>
          <cell r="B548">
            <v>14210</v>
          </cell>
          <cell r="C548">
            <v>14278</v>
          </cell>
          <cell r="D548">
            <v>14175</v>
          </cell>
          <cell r="E548">
            <v>14219</v>
          </cell>
          <cell r="F548">
            <v>0.72484166080225187</v>
          </cell>
          <cell r="G548">
            <v>6.3335679099225897E-2</v>
          </cell>
          <cell r="H548">
            <v>8.7378640776699032E-2</v>
          </cell>
          <cell r="I548">
            <v>3</v>
          </cell>
          <cell r="J548">
            <v>1</v>
          </cell>
          <cell r="K548">
            <v>2</v>
          </cell>
        </row>
        <row r="549">
          <cell r="A549">
            <v>44915</v>
          </cell>
          <cell r="B549">
            <v>14366</v>
          </cell>
          <cell r="C549">
            <v>14442</v>
          </cell>
          <cell r="D549">
            <v>14121</v>
          </cell>
          <cell r="E549">
            <v>14154</v>
          </cell>
          <cell r="F549">
            <v>2.2344424335235971</v>
          </cell>
          <cell r="G549">
            <v>-1.4757065293053042</v>
          </cell>
          <cell r="H549">
            <v>0.66043613707165116</v>
          </cell>
          <cell r="I549">
            <v>10</v>
          </cell>
          <cell r="J549">
            <v>7</v>
          </cell>
          <cell r="K549">
            <v>4</v>
          </cell>
        </row>
        <row r="550">
          <cell r="A550">
            <v>44914</v>
          </cell>
          <cell r="B550">
            <v>14405</v>
          </cell>
          <cell r="C550">
            <v>14485</v>
          </cell>
          <cell r="D550">
            <v>14362</v>
          </cell>
          <cell r="E550">
            <v>14404</v>
          </cell>
          <cell r="F550">
            <v>0.85387018396390135</v>
          </cell>
          <cell r="G550">
            <v>-6.9420340159666791E-3</v>
          </cell>
          <cell r="H550">
            <v>8.130081300813009E-3</v>
          </cell>
          <cell r="I550">
            <v>4</v>
          </cell>
          <cell r="J550">
            <v>1</v>
          </cell>
          <cell r="K550">
            <v>2</v>
          </cell>
        </row>
        <row r="551">
          <cell r="A551">
            <v>44911</v>
          </cell>
          <cell r="B551">
            <v>14440</v>
          </cell>
          <cell r="C551">
            <v>14550</v>
          </cell>
          <cell r="D551">
            <v>14411</v>
          </cell>
          <cell r="E551">
            <v>14461</v>
          </cell>
          <cell r="F551">
            <v>0.9626038781163434</v>
          </cell>
          <cell r="G551">
            <v>0.14542936288088643</v>
          </cell>
          <cell r="H551">
            <v>0.15107913669064749</v>
          </cell>
          <cell r="I551">
            <v>5</v>
          </cell>
          <cell r="J551">
            <v>2</v>
          </cell>
          <cell r="K551">
            <v>2</v>
          </cell>
        </row>
        <row r="552">
          <cell r="A552">
            <v>44910</v>
          </cell>
          <cell r="B552">
            <v>14658</v>
          </cell>
          <cell r="C552">
            <v>14750</v>
          </cell>
          <cell r="D552">
            <v>14607</v>
          </cell>
          <cell r="E552">
            <v>14708</v>
          </cell>
          <cell r="F552">
            <v>0.97557647700914174</v>
          </cell>
          <cell r="G552">
            <v>0.34111065629690268</v>
          </cell>
          <cell r="H552">
            <v>0.34965034965034963</v>
          </cell>
          <cell r="I552">
            <v>5</v>
          </cell>
          <cell r="J552">
            <v>4</v>
          </cell>
          <cell r="K552">
            <v>2</v>
          </cell>
        </row>
        <row r="553">
          <cell r="A553">
            <v>44909</v>
          </cell>
          <cell r="B553">
            <v>14609</v>
          </cell>
          <cell r="C553">
            <v>14732</v>
          </cell>
          <cell r="D553">
            <v>14576</v>
          </cell>
          <cell r="E553">
            <v>14710</v>
          </cell>
          <cell r="F553">
            <v>1.0678348962968034</v>
          </cell>
          <cell r="G553">
            <v>0.69135464439728933</v>
          </cell>
          <cell r="H553">
            <v>0.64743589743589736</v>
          </cell>
          <cell r="I553">
            <v>5</v>
          </cell>
          <cell r="J553">
            <v>7</v>
          </cell>
          <cell r="K553">
            <v>3</v>
          </cell>
        </row>
        <row r="554">
          <cell r="A554">
            <v>44908</v>
          </cell>
          <cell r="B554">
            <v>14660</v>
          </cell>
          <cell r="C554">
            <v>14687</v>
          </cell>
          <cell r="D554">
            <v>14496</v>
          </cell>
          <cell r="E554">
            <v>14519</v>
          </cell>
          <cell r="F554">
            <v>1.3028649386084585</v>
          </cell>
          <cell r="G554">
            <v>-0.96180081855388821</v>
          </cell>
          <cell r="H554">
            <v>0.73821989528795806</v>
          </cell>
          <cell r="I554">
            <v>7</v>
          </cell>
          <cell r="J554">
            <v>8</v>
          </cell>
          <cell r="K554">
            <v>3</v>
          </cell>
        </row>
        <row r="555">
          <cell r="A555">
            <v>44907</v>
          </cell>
          <cell r="B555">
            <v>14649</v>
          </cell>
          <cell r="C555">
            <v>14650</v>
          </cell>
          <cell r="D555">
            <v>14485</v>
          </cell>
          <cell r="E555">
            <v>14581</v>
          </cell>
          <cell r="F555">
            <v>1.1263567479008805</v>
          </cell>
          <cell r="G555">
            <v>-0.46419550822581745</v>
          </cell>
          <cell r="H555">
            <v>0.41212121212121217</v>
          </cell>
          <cell r="I555">
            <v>5</v>
          </cell>
          <cell r="J555">
            <v>5</v>
          </cell>
          <cell r="K555">
            <v>2</v>
          </cell>
        </row>
        <row r="556">
          <cell r="A556">
            <v>44904</v>
          </cell>
          <cell r="B556">
            <v>14636</v>
          </cell>
          <cell r="C556">
            <v>14722</v>
          </cell>
          <cell r="D556">
            <v>14572</v>
          </cell>
          <cell r="E556">
            <v>14707</v>
          </cell>
          <cell r="F556">
            <v>1.0248701831101392</v>
          </cell>
          <cell r="G556">
            <v>0.48510522000546602</v>
          </cell>
          <cell r="H556">
            <v>0.47333333333333344</v>
          </cell>
          <cell r="I556">
            <v>5</v>
          </cell>
          <cell r="J556">
            <v>5</v>
          </cell>
          <cell r="K556">
            <v>2</v>
          </cell>
        </row>
        <row r="557">
          <cell r="A557">
            <v>44903</v>
          </cell>
          <cell r="B557">
            <v>14567</v>
          </cell>
          <cell r="C557">
            <v>14570</v>
          </cell>
          <cell r="D557">
            <v>14413</v>
          </cell>
          <cell r="E557">
            <v>14496</v>
          </cell>
          <cell r="F557">
            <v>1.0777785405368299</v>
          </cell>
          <cell r="G557">
            <v>-0.48740303425550902</v>
          </cell>
          <cell r="H557">
            <v>0.45222929936305728</v>
          </cell>
          <cell r="I557">
            <v>5</v>
          </cell>
          <cell r="J557">
            <v>5</v>
          </cell>
          <cell r="K557">
            <v>2</v>
          </cell>
        </row>
        <row r="558">
          <cell r="A558">
            <v>44902</v>
          </cell>
          <cell r="B558">
            <v>14603</v>
          </cell>
          <cell r="C558">
            <v>14780</v>
          </cell>
          <cell r="D558">
            <v>14594</v>
          </cell>
          <cell r="E558">
            <v>14623</v>
          </cell>
          <cell r="F558">
            <v>1.2737108813257549</v>
          </cell>
          <cell r="G558">
            <v>0.13695815928233926</v>
          </cell>
          <cell r="H558">
            <v>0.10752688172043012</v>
          </cell>
          <cell r="I558">
            <v>7</v>
          </cell>
          <cell r="J558">
            <v>2</v>
          </cell>
          <cell r="K558">
            <v>2</v>
          </cell>
        </row>
        <row r="559">
          <cell r="A559">
            <v>44901</v>
          </cell>
          <cell r="B559">
            <v>14874</v>
          </cell>
          <cell r="C559">
            <v>14894</v>
          </cell>
          <cell r="D559">
            <v>14672</v>
          </cell>
          <cell r="E559">
            <v>14675</v>
          </cell>
          <cell r="F559">
            <v>1.4925373134328357</v>
          </cell>
          <cell r="G559">
            <v>-1.337905069248353</v>
          </cell>
          <cell r="H559">
            <v>0.89639639639639657</v>
          </cell>
          <cell r="I559">
            <v>8</v>
          </cell>
          <cell r="J559">
            <v>9</v>
          </cell>
          <cell r="K559">
            <v>3</v>
          </cell>
        </row>
        <row r="560">
          <cell r="A560">
            <v>44900</v>
          </cell>
          <cell r="B560">
            <v>14898</v>
          </cell>
          <cell r="C560">
            <v>15046</v>
          </cell>
          <cell r="D560">
            <v>14880</v>
          </cell>
          <cell r="E560">
            <v>14935</v>
          </cell>
          <cell r="F560">
            <v>1.1142435226204859</v>
          </cell>
          <cell r="G560">
            <v>0.2483554839575782</v>
          </cell>
          <cell r="H560">
            <v>0.22289156626506026</v>
          </cell>
          <cell r="I560">
            <v>5</v>
          </cell>
          <cell r="J560">
            <v>3</v>
          </cell>
          <cell r="K560">
            <v>2</v>
          </cell>
        </row>
        <row r="561">
          <cell r="A561">
            <v>44897</v>
          </cell>
          <cell r="B561">
            <v>14860</v>
          </cell>
          <cell r="C561">
            <v>14959</v>
          </cell>
          <cell r="D561">
            <v>14842</v>
          </cell>
          <cell r="E561">
            <v>14886</v>
          </cell>
          <cell r="F561">
            <v>0.78734858681022879</v>
          </cell>
          <cell r="G561">
            <v>0.17496635262449528</v>
          </cell>
          <cell r="H561">
            <v>0.22222222222222221</v>
          </cell>
          <cell r="I561">
            <v>3</v>
          </cell>
          <cell r="J561">
            <v>3</v>
          </cell>
          <cell r="K561">
            <v>2</v>
          </cell>
        </row>
        <row r="562">
          <cell r="A562">
            <v>44896</v>
          </cell>
          <cell r="B562">
            <v>15030</v>
          </cell>
          <cell r="C562">
            <v>15119</v>
          </cell>
          <cell r="D562">
            <v>14927</v>
          </cell>
          <cell r="E562">
            <v>14977</v>
          </cell>
          <cell r="F562">
            <v>1.2774451097804391</v>
          </cell>
          <cell r="G562">
            <v>-0.35262807717897537</v>
          </cell>
          <cell r="H562">
            <v>0.27604166666666669</v>
          </cell>
          <cell r="I562">
            <v>7</v>
          </cell>
          <cell r="J562">
            <v>3</v>
          </cell>
          <cell r="K562">
            <v>2</v>
          </cell>
        </row>
        <row r="563">
          <cell r="A563">
            <v>44895</v>
          </cell>
          <cell r="B563">
            <v>14640</v>
          </cell>
          <cell r="C563">
            <v>14838</v>
          </cell>
          <cell r="D563">
            <v>14619</v>
          </cell>
          <cell r="E563">
            <v>14800</v>
          </cell>
          <cell r="F563">
            <v>1.4959016393442623</v>
          </cell>
          <cell r="G563">
            <v>1.0928961748633881</v>
          </cell>
          <cell r="H563">
            <v>0.73059360730593614</v>
          </cell>
          <cell r="I563">
            <v>8</v>
          </cell>
          <cell r="J563">
            <v>8</v>
          </cell>
          <cell r="K563">
            <v>3</v>
          </cell>
        </row>
        <row r="564">
          <cell r="A564">
            <v>44894</v>
          </cell>
          <cell r="B564">
            <v>14470</v>
          </cell>
          <cell r="C564">
            <v>14678</v>
          </cell>
          <cell r="D564">
            <v>14431</v>
          </cell>
          <cell r="E564">
            <v>14658</v>
          </cell>
          <cell r="F564">
            <v>1.7069799585348999</v>
          </cell>
          <cell r="G564">
            <v>1.2992398064961992</v>
          </cell>
          <cell r="H564">
            <v>0.76113360323886647</v>
          </cell>
          <cell r="I564">
            <v>9</v>
          </cell>
          <cell r="J564">
            <v>8</v>
          </cell>
          <cell r="K564">
            <v>3</v>
          </cell>
        </row>
        <row r="565">
          <cell r="A565">
            <v>44893</v>
          </cell>
          <cell r="B565">
            <v>14550</v>
          </cell>
          <cell r="C565">
            <v>14588</v>
          </cell>
          <cell r="D565">
            <v>14433</v>
          </cell>
          <cell r="E565">
            <v>14475</v>
          </cell>
          <cell r="F565">
            <v>1.0652920962199313</v>
          </cell>
          <cell r="G565">
            <v>-0.51546391752577314</v>
          </cell>
          <cell r="H565">
            <v>0.48387096774193544</v>
          </cell>
          <cell r="I565">
            <v>5</v>
          </cell>
          <cell r="J565">
            <v>5</v>
          </cell>
          <cell r="K565">
            <v>2</v>
          </cell>
        </row>
        <row r="566">
          <cell r="A566">
            <v>44890</v>
          </cell>
          <cell r="B566">
            <v>14769</v>
          </cell>
          <cell r="C566">
            <v>14798</v>
          </cell>
          <cell r="D566">
            <v>14703</v>
          </cell>
          <cell r="E566">
            <v>14703</v>
          </cell>
          <cell r="F566">
            <v>0.64323921727943667</v>
          </cell>
          <cell r="G566">
            <v>-0.44688198253097711</v>
          </cell>
          <cell r="H566">
            <v>0.69473684210526321</v>
          </cell>
          <cell r="I566">
            <v>2</v>
          </cell>
          <cell r="J566">
            <v>7</v>
          </cell>
          <cell r="K566">
            <v>3</v>
          </cell>
        </row>
        <row r="567">
          <cell r="A567">
            <v>44889</v>
          </cell>
          <cell r="B567">
            <v>14690</v>
          </cell>
          <cell r="C567">
            <v>14789</v>
          </cell>
          <cell r="D567">
            <v>14656</v>
          </cell>
          <cell r="E567">
            <v>14775</v>
          </cell>
          <cell r="F567">
            <v>0.9053778080326752</v>
          </cell>
          <cell r="G567">
            <v>0.57862491490810075</v>
          </cell>
          <cell r="H567">
            <v>0.63909774436090228</v>
          </cell>
          <cell r="I567">
            <v>5</v>
          </cell>
          <cell r="J567">
            <v>7</v>
          </cell>
          <cell r="K567">
            <v>3</v>
          </cell>
        </row>
        <row r="568">
          <cell r="A568">
            <v>44888</v>
          </cell>
          <cell r="B568">
            <v>14615</v>
          </cell>
          <cell r="C568">
            <v>14642</v>
          </cell>
          <cell r="D568">
            <v>14543</v>
          </cell>
          <cell r="E568">
            <v>14600</v>
          </cell>
          <cell r="F568">
            <v>0.67738624700650019</v>
          </cell>
          <cell r="G568">
            <v>-0.10263427984946973</v>
          </cell>
          <cell r="H568">
            <v>0.15151515151515152</v>
          </cell>
          <cell r="I568">
            <v>2</v>
          </cell>
          <cell r="J568">
            <v>2</v>
          </cell>
          <cell r="K568">
            <v>2</v>
          </cell>
        </row>
        <row r="569">
          <cell r="A569">
            <v>44887</v>
          </cell>
          <cell r="B569">
            <v>14457</v>
          </cell>
          <cell r="C569">
            <v>14529</v>
          </cell>
          <cell r="D569">
            <v>14364</v>
          </cell>
          <cell r="E569">
            <v>14505</v>
          </cell>
          <cell r="F569">
            <v>1.1413156256484747</v>
          </cell>
          <cell r="G569">
            <v>0.33201909109773814</v>
          </cell>
          <cell r="H569">
            <v>0.29090909090909095</v>
          </cell>
          <cell r="I569">
            <v>6</v>
          </cell>
          <cell r="J569">
            <v>3</v>
          </cell>
          <cell r="K569">
            <v>2</v>
          </cell>
        </row>
        <row r="570">
          <cell r="A570">
            <v>44886</v>
          </cell>
          <cell r="B570">
            <v>14492</v>
          </cell>
          <cell r="C570">
            <v>14517</v>
          </cell>
          <cell r="D570">
            <v>14411</v>
          </cell>
          <cell r="E570">
            <v>14428</v>
          </cell>
          <cell r="F570">
            <v>0.73143803477780844</v>
          </cell>
          <cell r="G570">
            <v>-0.4416229643941485</v>
          </cell>
          <cell r="H570">
            <v>0.60377358490566035</v>
          </cell>
          <cell r="I570">
            <v>3</v>
          </cell>
          <cell r="J570">
            <v>7</v>
          </cell>
          <cell r="K570">
            <v>3</v>
          </cell>
        </row>
        <row r="571">
          <cell r="A571">
            <v>44883</v>
          </cell>
          <cell r="B571">
            <v>14551</v>
          </cell>
          <cell r="C571">
            <v>14681</v>
          </cell>
          <cell r="D571">
            <v>14437</v>
          </cell>
          <cell r="E571">
            <v>14460</v>
          </cell>
          <cell r="F571">
            <v>1.6768606968593225</v>
          </cell>
          <cell r="G571">
            <v>-0.62538657136966525</v>
          </cell>
          <cell r="H571">
            <v>0.37295081967213106</v>
          </cell>
          <cell r="I571">
            <v>9</v>
          </cell>
          <cell r="J571">
            <v>4</v>
          </cell>
          <cell r="K571">
            <v>2</v>
          </cell>
        </row>
        <row r="572">
          <cell r="A572">
            <v>44882</v>
          </cell>
          <cell r="B572">
            <v>14471</v>
          </cell>
          <cell r="C572">
            <v>14545</v>
          </cell>
          <cell r="D572">
            <v>14357</v>
          </cell>
          <cell r="E572">
            <v>14513</v>
          </cell>
          <cell r="F572">
            <v>1.2991500241863037</v>
          </cell>
          <cell r="G572">
            <v>0.29023564370119548</v>
          </cell>
          <cell r="H572">
            <v>0.22340425531914893</v>
          </cell>
          <cell r="I572">
            <v>7</v>
          </cell>
          <cell r="J572">
            <v>3</v>
          </cell>
          <cell r="K572">
            <v>2</v>
          </cell>
        </row>
        <row r="573">
          <cell r="A573">
            <v>44881</v>
          </cell>
          <cell r="B573">
            <v>14620</v>
          </cell>
          <cell r="C573">
            <v>14652</v>
          </cell>
          <cell r="D573">
            <v>14451</v>
          </cell>
          <cell r="E573">
            <v>14499</v>
          </cell>
          <cell r="F573">
            <v>1.3748290013679891</v>
          </cell>
          <cell r="G573">
            <v>-0.82763337893296851</v>
          </cell>
          <cell r="H573">
            <v>0.60199004975124371</v>
          </cell>
          <cell r="I573">
            <v>8</v>
          </cell>
          <cell r="J573">
            <v>7</v>
          </cell>
          <cell r="K573">
            <v>3</v>
          </cell>
        </row>
        <row r="574">
          <cell r="A574">
            <v>44880</v>
          </cell>
          <cell r="B574">
            <v>14237</v>
          </cell>
          <cell r="C574">
            <v>14575</v>
          </cell>
          <cell r="D574">
            <v>14212</v>
          </cell>
          <cell r="E574">
            <v>14530</v>
          </cell>
          <cell r="F574">
            <v>2.5496944581021284</v>
          </cell>
          <cell r="G574">
            <v>2.0580178408372554</v>
          </cell>
          <cell r="H574">
            <v>0.80716253443526176</v>
          </cell>
          <cell r="I574">
            <v>10</v>
          </cell>
          <cell r="J574">
            <v>9</v>
          </cell>
          <cell r="K574">
            <v>4</v>
          </cell>
        </row>
        <row r="575">
          <cell r="A575">
            <v>44879</v>
          </cell>
          <cell r="B575">
            <v>14159</v>
          </cell>
          <cell r="C575">
            <v>14195</v>
          </cell>
          <cell r="D575">
            <v>14080</v>
          </cell>
          <cell r="E575">
            <v>14127</v>
          </cell>
          <cell r="F575">
            <v>0.81220425171269151</v>
          </cell>
          <cell r="G575">
            <v>-0.22600466134614028</v>
          </cell>
          <cell r="H575">
            <v>0.27826086956521745</v>
          </cell>
          <cell r="I575">
            <v>3</v>
          </cell>
          <cell r="J575">
            <v>3</v>
          </cell>
          <cell r="K575">
            <v>2</v>
          </cell>
        </row>
        <row r="576">
          <cell r="A576">
            <v>44876</v>
          </cell>
          <cell r="B576">
            <v>13965</v>
          </cell>
          <cell r="C576">
            <v>14062</v>
          </cell>
          <cell r="D576">
            <v>13896</v>
          </cell>
          <cell r="E576">
            <v>14058</v>
          </cell>
          <cell r="F576">
            <v>1.188686000716076</v>
          </cell>
          <cell r="G576">
            <v>0.66595059076262086</v>
          </cell>
          <cell r="H576">
            <v>0.56024096385542166</v>
          </cell>
          <cell r="I576">
            <v>6</v>
          </cell>
          <cell r="J576">
            <v>6</v>
          </cell>
          <cell r="K576">
            <v>2</v>
          </cell>
        </row>
        <row r="577">
          <cell r="A577">
            <v>44875</v>
          </cell>
          <cell r="B577">
            <v>13543</v>
          </cell>
          <cell r="C577">
            <v>13565</v>
          </cell>
          <cell r="D577">
            <v>13461</v>
          </cell>
          <cell r="E577">
            <v>13477</v>
          </cell>
          <cell r="F577">
            <v>0.76792438898323856</v>
          </cell>
          <cell r="G577">
            <v>-0.48733663147013218</v>
          </cell>
          <cell r="H577">
            <v>0.63461538461538458</v>
          </cell>
          <cell r="I577">
            <v>3</v>
          </cell>
          <cell r="J577">
            <v>7</v>
          </cell>
          <cell r="K577">
            <v>3</v>
          </cell>
        </row>
        <row r="578">
          <cell r="A578">
            <v>44874</v>
          </cell>
          <cell r="B578">
            <v>13467</v>
          </cell>
          <cell r="C578">
            <v>13613</v>
          </cell>
          <cell r="D578">
            <v>13438</v>
          </cell>
          <cell r="E578">
            <v>13595</v>
          </cell>
          <cell r="F578">
            <v>1.2994727853270958</v>
          </cell>
          <cell r="G578">
            <v>0.95047152298210447</v>
          </cell>
          <cell r="H578">
            <v>0.73142857142857154</v>
          </cell>
          <cell r="I578">
            <v>7</v>
          </cell>
          <cell r="J578">
            <v>8</v>
          </cell>
          <cell r="K578">
            <v>3</v>
          </cell>
        </row>
        <row r="579">
          <cell r="A579">
            <v>44873</v>
          </cell>
          <cell r="B579">
            <v>13312</v>
          </cell>
          <cell r="C579">
            <v>13390</v>
          </cell>
          <cell r="D579">
            <v>13298</v>
          </cell>
          <cell r="E579">
            <v>13334</v>
          </cell>
          <cell r="F579">
            <v>0.69110576923076916</v>
          </cell>
          <cell r="G579">
            <v>0.16526442307692307</v>
          </cell>
          <cell r="H579">
            <v>0.2391304347826087</v>
          </cell>
          <cell r="I579">
            <v>2</v>
          </cell>
          <cell r="J579">
            <v>3</v>
          </cell>
          <cell r="K579">
            <v>2</v>
          </cell>
        </row>
        <row r="580">
          <cell r="A580">
            <v>44872</v>
          </cell>
          <cell r="B580">
            <v>13156</v>
          </cell>
          <cell r="C580">
            <v>13265</v>
          </cell>
          <cell r="D580">
            <v>13096</v>
          </cell>
          <cell r="E580">
            <v>13224</v>
          </cell>
          <cell r="F580">
            <v>1.2845849802371543</v>
          </cell>
          <cell r="G580">
            <v>0.51687442991790822</v>
          </cell>
          <cell r="H580">
            <v>0.40236686390532544</v>
          </cell>
          <cell r="I580">
            <v>7</v>
          </cell>
          <cell r="J580">
            <v>5</v>
          </cell>
          <cell r="K580">
            <v>2</v>
          </cell>
        </row>
        <row r="581">
          <cell r="A581">
            <v>44869</v>
          </cell>
          <cell r="B581">
            <v>12880</v>
          </cell>
          <cell r="C581">
            <v>13039</v>
          </cell>
          <cell r="D581">
            <v>12850</v>
          </cell>
          <cell r="E581">
            <v>13030</v>
          </cell>
          <cell r="F581">
            <v>1.4673913043478262</v>
          </cell>
          <cell r="G581">
            <v>1.1645962732919255</v>
          </cell>
          <cell r="H581">
            <v>0.79365079365079361</v>
          </cell>
          <cell r="I581">
            <v>8</v>
          </cell>
          <cell r="J581">
            <v>8</v>
          </cell>
          <cell r="K581">
            <v>3</v>
          </cell>
        </row>
        <row r="582">
          <cell r="A582">
            <v>44868</v>
          </cell>
          <cell r="B582">
            <v>12883</v>
          </cell>
          <cell r="C582">
            <v>12983</v>
          </cell>
          <cell r="D582">
            <v>12854</v>
          </cell>
          <cell r="E582">
            <v>12958</v>
          </cell>
          <cell r="F582">
            <v>1.0013195684235039</v>
          </cell>
          <cell r="G582">
            <v>0.58216253978110688</v>
          </cell>
          <cell r="H582">
            <v>0.58139534883720922</v>
          </cell>
          <cell r="I582">
            <v>5</v>
          </cell>
          <cell r="J582">
            <v>6</v>
          </cell>
          <cell r="K582">
            <v>2</v>
          </cell>
        </row>
        <row r="583">
          <cell r="A583">
            <v>44867</v>
          </cell>
          <cell r="B583">
            <v>13033</v>
          </cell>
          <cell r="C583">
            <v>13103</v>
          </cell>
          <cell r="D583">
            <v>13015</v>
          </cell>
          <cell r="E583">
            <v>13083</v>
          </cell>
          <cell r="F583">
            <v>0.67520908463132046</v>
          </cell>
          <cell r="G583">
            <v>0.38364152535870483</v>
          </cell>
          <cell r="H583">
            <v>0.56818181818181823</v>
          </cell>
          <cell r="I583">
            <v>2</v>
          </cell>
          <cell r="J583">
            <v>6</v>
          </cell>
          <cell r="K583">
            <v>2</v>
          </cell>
        </row>
        <row r="584">
          <cell r="A584">
            <v>44866</v>
          </cell>
          <cell r="B584">
            <v>12960</v>
          </cell>
          <cell r="C584">
            <v>13095</v>
          </cell>
          <cell r="D584">
            <v>12934</v>
          </cell>
          <cell r="E584">
            <v>13031</v>
          </cell>
          <cell r="F584">
            <v>1.242283950617284</v>
          </cell>
          <cell r="G584">
            <v>0.5478395061728395</v>
          </cell>
          <cell r="H584">
            <v>0.44099378881987572</v>
          </cell>
          <cell r="I584">
            <v>7</v>
          </cell>
          <cell r="J584">
            <v>5</v>
          </cell>
          <cell r="K584">
            <v>2</v>
          </cell>
        </row>
        <row r="585">
          <cell r="A585">
            <v>44865</v>
          </cell>
          <cell r="B585">
            <v>12880</v>
          </cell>
          <cell r="C585">
            <v>12997</v>
          </cell>
          <cell r="D585">
            <v>12836</v>
          </cell>
          <cell r="E585">
            <v>12943</v>
          </cell>
          <cell r="F585">
            <v>1.25</v>
          </cell>
          <cell r="G585">
            <v>0.48913043478260876</v>
          </cell>
          <cell r="H585">
            <v>0.39130434782608703</v>
          </cell>
          <cell r="I585">
            <v>7</v>
          </cell>
          <cell r="J585">
            <v>4</v>
          </cell>
          <cell r="K585">
            <v>2</v>
          </cell>
        </row>
        <row r="586">
          <cell r="A586">
            <v>44862</v>
          </cell>
          <cell r="B586">
            <v>12855</v>
          </cell>
          <cell r="C586">
            <v>12915</v>
          </cell>
          <cell r="D586">
            <v>12745</v>
          </cell>
          <cell r="E586">
            <v>12764</v>
          </cell>
          <cell r="F586">
            <v>1.3224426293271101</v>
          </cell>
          <cell r="G586">
            <v>-0.70789576040451185</v>
          </cell>
          <cell r="H586">
            <v>0.53529411764705881</v>
          </cell>
          <cell r="I586">
            <v>7</v>
          </cell>
          <cell r="J586">
            <v>6</v>
          </cell>
          <cell r="K586">
            <v>2</v>
          </cell>
        </row>
        <row r="587">
          <cell r="A587">
            <v>44861</v>
          </cell>
          <cell r="B587">
            <v>12883</v>
          </cell>
          <cell r="C587">
            <v>12984</v>
          </cell>
          <cell r="D587">
            <v>12878</v>
          </cell>
          <cell r="E587">
            <v>12956</v>
          </cell>
          <cell r="F587">
            <v>0.82278972289063101</v>
          </cell>
          <cell r="G587">
            <v>0.56663820538694398</v>
          </cell>
          <cell r="H587">
            <v>0.68867924528301883</v>
          </cell>
          <cell r="I587">
            <v>4</v>
          </cell>
          <cell r="J587">
            <v>7</v>
          </cell>
          <cell r="K587">
            <v>3</v>
          </cell>
        </row>
        <row r="588">
          <cell r="A588">
            <v>44860</v>
          </cell>
          <cell r="B588">
            <v>12722</v>
          </cell>
          <cell r="C588">
            <v>12833</v>
          </cell>
          <cell r="D588">
            <v>12664</v>
          </cell>
          <cell r="E588">
            <v>12739</v>
          </cell>
          <cell r="F588">
            <v>1.3284074831001416</v>
          </cell>
          <cell r="G588">
            <v>0.13362678824084265</v>
          </cell>
          <cell r="H588">
            <v>0.10059171597633136</v>
          </cell>
          <cell r="I588">
            <v>7</v>
          </cell>
          <cell r="J588">
            <v>2</v>
          </cell>
          <cell r="K588">
            <v>2</v>
          </cell>
        </row>
        <row r="589">
          <cell r="A589">
            <v>44859</v>
          </cell>
          <cell r="B589">
            <v>12895</v>
          </cell>
          <cell r="C589">
            <v>12946</v>
          </cell>
          <cell r="D589">
            <v>12652</v>
          </cell>
          <cell r="E589">
            <v>12682</v>
          </cell>
          <cell r="F589">
            <v>2.2799534703373401</v>
          </cell>
          <cell r="G589">
            <v>-1.651803024428073</v>
          </cell>
          <cell r="H589">
            <v>0.72448979591836737</v>
          </cell>
          <cell r="I589">
            <v>10</v>
          </cell>
          <cell r="J589">
            <v>8</v>
          </cell>
          <cell r="K589">
            <v>4</v>
          </cell>
        </row>
        <row r="590">
          <cell r="A590">
            <v>44858</v>
          </cell>
          <cell r="B590">
            <v>13100</v>
          </cell>
          <cell r="C590">
            <v>13126</v>
          </cell>
          <cell r="D590">
            <v>12864</v>
          </cell>
          <cell r="E590">
            <v>12882</v>
          </cell>
          <cell r="F590">
            <v>2</v>
          </cell>
          <cell r="G590">
            <v>-1.6641221374045803</v>
          </cell>
          <cell r="H590">
            <v>0.83206106870229013</v>
          </cell>
          <cell r="I590">
            <v>10</v>
          </cell>
          <cell r="J590">
            <v>9</v>
          </cell>
          <cell r="K590">
            <v>4</v>
          </cell>
        </row>
        <row r="591">
          <cell r="A591">
            <v>44855</v>
          </cell>
          <cell r="B591">
            <v>12922</v>
          </cell>
          <cell r="C591">
            <v>12948</v>
          </cell>
          <cell r="D591">
            <v>12794</v>
          </cell>
          <cell r="E591">
            <v>12805</v>
          </cell>
          <cell r="F591">
            <v>1.1917659804983749</v>
          </cell>
          <cell r="G591">
            <v>-0.90543259557344069</v>
          </cell>
          <cell r="H591">
            <v>0.75974025974025972</v>
          </cell>
          <cell r="I591">
            <v>6</v>
          </cell>
          <cell r="J591">
            <v>8</v>
          </cell>
          <cell r="K591">
            <v>3</v>
          </cell>
        </row>
        <row r="592">
          <cell r="A592">
            <v>44854</v>
          </cell>
          <cell r="B592">
            <v>12815</v>
          </cell>
          <cell r="C592">
            <v>12916</v>
          </cell>
          <cell r="D592">
            <v>12662</v>
          </cell>
          <cell r="E592">
            <v>12900</v>
          </cell>
          <cell r="F592">
            <v>1.9820522824814673</v>
          </cell>
          <cell r="G592">
            <v>0.66328521264143581</v>
          </cell>
          <cell r="H592">
            <v>0.33464566929133854</v>
          </cell>
          <cell r="I592">
            <v>10</v>
          </cell>
          <cell r="J592">
            <v>4</v>
          </cell>
          <cell r="K592">
            <v>1</v>
          </cell>
        </row>
        <row r="593">
          <cell r="A593">
            <v>44853</v>
          </cell>
          <cell r="B593">
            <v>13125</v>
          </cell>
          <cell r="C593">
            <v>13168</v>
          </cell>
          <cell r="D593">
            <v>12967</v>
          </cell>
          <cell r="E593">
            <v>12998</v>
          </cell>
          <cell r="F593">
            <v>1.5314285714285714</v>
          </cell>
          <cell r="G593">
            <v>-0.96761904761904749</v>
          </cell>
          <cell r="H593">
            <v>0.6318407960199004</v>
          </cell>
          <cell r="I593">
            <v>8</v>
          </cell>
          <cell r="J593">
            <v>7</v>
          </cell>
          <cell r="K593">
            <v>3</v>
          </cell>
        </row>
        <row r="594">
          <cell r="A594">
            <v>44852</v>
          </cell>
          <cell r="B594">
            <v>13158</v>
          </cell>
          <cell r="C594">
            <v>13182</v>
          </cell>
          <cell r="D594">
            <v>12992</v>
          </cell>
          <cell r="E594">
            <v>13103</v>
          </cell>
          <cell r="F594">
            <v>1.4439884480924152</v>
          </cell>
          <cell r="G594">
            <v>-0.41799665602675173</v>
          </cell>
          <cell r="H594">
            <v>0.28947368421052627</v>
          </cell>
          <cell r="I594">
            <v>8</v>
          </cell>
          <cell r="J594">
            <v>3</v>
          </cell>
          <cell r="K594">
            <v>2</v>
          </cell>
        </row>
        <row r="595">
          <cell r="A595">
            <v>44851</v>
          </cell>
          <cell r="B595">
            <v>12964</v>
          </cell>
          <cell r="C595">
            <v>13009</v>
          </cell>
          <cell r="D595">
            <v>12821</v>
          </cell>
          <cell r="E595">
            <v>12981</v>
          </cell>
          <cell r="F595">
            <v>1.4501697007096577</v>
          </cell>
          <cell r="G595">
            <v>0.13113236655353286</v>
          </cell>
          <cell r="H595">
            <v>9.0425531914893609E-2</v>
          </cell>
          <cell r="I595">
            <v>8</v>
          </cell>
          <cell r="J595">
            <v>1</v>
          </cell>
          <cell r="K595">
            <v>2</v>
          </cell>
        </row>
        <row r="596">
          <cell r="A596">
            <v>44848</v>
          </cell>
          <cell r="B596">
            <v>13150</v>
          </cell>
          <cell r="C596">
            <v>13249</v>
          </cell>
          <cell r="D596">
            <v>13074</v>
          </cell>
          <cell r="E596">
            <v>13166</v>
          </cell>
          <cell r="F596">
            <v>1.3307984790874523</v>
          </cell>
          <cell r="G596">
            <v>0.12167300380228137</v>
          </cell>
          <cell r="H596">
            <v>9.1428571428571442E-2</v>
          </cell>
          <cell r="I596">
            <v>7</v>
          </cell>
          <cell r="J596">
            <v>1</v>
          </cell>
          <cell r="K596">
            <v>2</v>
          </cell>
        </row>
        <row r="597">
          <cell r="A597">
            <v>44847</v>
          </cell>
          <cell r="B597">
            <v>13032</v>
          </cell>
          <cell r="C597">
            <v>13085</v>
          </cell>
          <cell r="D597">
            <v>12805</v>
          </cell>
          <cell r="E597">
            <v>12869</v>
          </cell>
          <cell r="F597">
            <v>2.148557397176182</v>
          </cell>
          <cell r="G597">
            <v>-1.2507673419275629</v>
          </cell>
          <cell r="H597">
            <v>0.58214285714285707</v>
          </cell>
          <cell r="I597">
            <v>10</v>
          </cell>
          <cell r="J597">
            <v>6</v>
          </cell>
          <cell r="K597">
            <v>1</v>
          </cell>
        </row>
        <row r="598">
          <cell r="A598">
            <v>44846</v>
          </cell>
          <cell r="B598">
            <v>13049</v>
          </cell>
          <cell r="C598">
            <v>13140</v>
          </cell>
          <cell r="D598">
            <v>12975</v>
          </cell>
          <cell r="E598">
            <v>13076</v>
          </cell>
          <cell r="F598">
            <v>1.264464709939459</v>
          </cell>
          <cell r="G598">
            <v>0.20691240708100239</v>
          </cell>
          <cell r="H598">
            <v>0.16363636363636364</v>
          </cell>
          <cell r="I598">
            <v>7</v>
          </cell>
          <cell r="J598">
            <v>2</v>
          </cell>
          <cell r="K598">
            <v>2</v>
          </cell>
        </row>
        <row r="599">
          <cell r="A599">
            <v>44845</v>
          </cell>
          <cell r="B599">
            <v>13251</v>
          </cell>
          <cell r="C599">
            <v>13297</v>
          </cell>
          <cell r="D599">
            <v>13081</v>
          </cell>
          <cell r="E599">
            <v>13091</v>
          </cell>
          <cell r="F599">
            <v>1.6300656554222324</v>
          </cell>
          <cell r="G599">
            <v>-1.2074560410535053</v>
          </cell>
          <cell r="H599">
            <v>0.7407407407407407</v>
          </cell>
          <cell r="I599">
            <v>9</v>
          </cell>
          <cell r="J599">
            <v>8</v>
          </cell>
          <cell r="K599">
            <v>3</v>
          </cell>
        </row>
        <row r="600">
          <cell r="A600">
            <v>44841</v>
          </cell>
          <cell r="B600">
            <v>13781</v>
          </cell>
          <cell r="C600">
            <v>13818</v>
          </cell>
          <cell r="D600">
            <v>13683</v>
          </cell>
          <cell r="E600">
            <v>13689</v>
          </cell>
          <cell r="F600">
            <v>0.97960960743052028</v>
          </cell>
          <cell r="G600">
            <v>-0.66758580654524347</v>
          </cell>
          <cell r="H600">
            <v>0.68148148148148147</v>
          </cell>
          <cell r="I600">
            <v>5</v>
          </cell>
          <cell r="J600">
            <v>7</v>
          </cell>
          <cell r="K600">
            <v>3</v>
          </cell>
        </row>
        <row r="601">
          <cell r="A601">
            <v>44840</v>
          </cell>
          <cell r="B601">
            <v>13932</v>
          </cell>
          <cell r="C601">
            <v>13957</v>
          </cell>
          <cell r="D601">
            <v>13814</v>
          </cell>
          <cell r="E601">
            <v>13869</v>
          </cell>
          <cell r="F601">
            <v>1.026414010910135</v>
          </cell>
          <cell r="G601">
            <v>-0.45219638242894056</v>
          </cell>
          <cell r="H601">
            <v>0.44055944055944052</v>
          </cell>
          <cell r="I601">
            <v>5</v>
          </cell>
          <cell r="J601">
            <v>5</v>
          </cell>
          <cell r="K601">
            <v>2</v>
          </cell>
        </row>
        <row r="602">
          <cell r="A602">
            <v>44839</v>
          </cell>
          <cell r="B602">
            <v>13740</v>
          </cell>
          <cell r="C602">
            <v>13884</v>
          </cell>
          <cell r="D602">
            <v>13721</v>
          </cell>
          <cell r="E602">
            <v>13820</v>
          </cell>
          <cell r="F602">
            <v>1.1863173216885008</v>
          </cell>
          <cell r="G602">
            <v>0.58224163027656484</v>
          </cell>
          <cell r="H602">
            <v>0.49079754601226999</v>
          </cell>
          <cell r="I602">
            <v>6</v>
          </cell>
          <cell r="J602">
            <v>5</v>
          </cell>
          <cell r="K602">
            <v>2</v>
          </cell>
        </row>
        <row r="603">
          <cell r="A603">
            <v>44838</v>
          </cell>
          <cell r="B603">
            <v>13530</v>
          </cell>
          <cell r="C603">
            <v>13615</v>
          </cell>
          <cell r="D603">
            <v>13489</v>
          </cell>
          <cell r="E603">
            <v>13597</v>
          </cell>
          <cell r="F603">
            <v>0.93126385809312651</v>
          </cell>
          <cell r="G603">
            <v>0.49519586104951963</v>
          </cell>
          <cell r="H603">
            <v>0.53174603174603174</v>
          </cell>
          <cell r="I603">
            <v>5</v>
          </cell>
          <cell r="J603">
            <v>6</v>
          </cell>
          <cell r="K603">
            <v>2</v>
          </cell>
        </row>
        <row r="604">
          <cell r="A604">
            <v>44837</v>
          </cell>
          <cell r="B604">
            <v>13248</v>
          </cell>
          <cell r="C604">
            <v>13444</v>
          </cell>
          <cell r="D604">
            <v>13215</v>
          </cell>
          <cell r="E604">
            <v>13304</v>
          </cell>
          <cell r="F604">
            <v>1.7285628019323671</v>
          </cell>
          <cell r="G604">
            <v>0.42270531400966183</v>
          </cell>
          <cell r="H604">
            <v>0.24454148471615719</v>
          </cell>
          <cell r="I604">
            <v>9</v>
          </cell>
          <cell r="J604">
            <v>3</v>
          </cell>
          <cell r="K604">
            <v>2</v>
          </cell>
        </row>
        <row r="605">
          <cell r="A605">
            <v>44834</v>
          </cell>
          <cell r="B605">
            <v>13356</v>
          </cell>
          <cell r="C605">
            <v>13458</v>
          </cell>
          <cell r="D605">
            <v>13298</v>
          </cell>
          <cell r="E605">
            <v>13395</v>
          </cell>
          <cell r="F605">
            <v>1.1979634621144055</v>
          </cell>
          <cell r="G605">
            <v>0.29200359389038638</v>
          </cell>
          <cell r="H605">
            <v>0.24375000000000002</v>
          </cell>
          <cell r="I605">
            <v>6</v>
          </cell>
          <cell r="J605">
            <v>3</v>
          </cell>
          <cell r="K605">
            <v>2</v>
          </cell>
        </row>
        <row r="606">
          <cell r="A606">
            <v>44833</v>
          </cell>
          <cell r="B606">
            <v>13658</v>
          </cell>
          <cell r="C606">
            <v>13672</v>
          </cell>
          <cell r="D606">
            <v>13471</v>
          </cell>
          <cell r="E606">
            <v>13524</v>
          </cell>
          <cell r="F606">
            <v>1.4716649582662176</v>
          </cell>
          <cell r="G606">
            <v>-0.98110997217747842</v>
          </cell>
          <cell r="H606">
            <v>0.66666666666666674</v>
          </cell>
          <cell r="I606">
            <v>8</v>
          </cell>
          <cell r="J606">
            <v>7</v>
          </cell>
          <cell r="K606">
            <v>3</v>
          </cell>
        </row>
        <row r="607">
          <cell r="A607">
            <v>44832</v>
          </cell>
          <cell r="B607">
            <v>13796</v>
          </cell>
          <cell r="C607">
            <v>13849</v>
          </cell>
          <cell r="D607">
            <v>13486</v>
          </cell>
          <cell r="E607">
            <v>13515</v>
          </cell>
          <cell r="F607">
            <v>2.6311974485358074</v>
          </cell>
          <cell r="G607">
            <v>-2.0368222673238621</v>
          </cell>
          <cell r="H607">
            <v>0.77410468319559234</v>
          </cell>
          <cell r="I607">
            <v>10</v>
          </cell>
          <cell r="J607">
            <v>8</v>
          </cell>
          <cell r="K607">
            <v>4</v>
          </cell>
        </row>
        <row r="608">
          <cell r="A608">
            <v>44831</v>
          </cell>
          <cell r="B608">
            <v>13843</v>
          </cell>
          <cell r="C608">
            <v>13861</v>
          </cell>
          <cell r="D608">
            <v>13735</v>
          </cell>
          <cell r="E608">
            <v>13818</v>
          </cell>
          <cell r="F608">
            <v>0.91020732500180601</v>
          </cell>
          <cell r="G608">
            <v>-0.18059669146861229</v>
          </cell>
          <cell r="H608">
            <v>0.1984126984126984</v>
          </cell>
          <cell r="I608">
            <v>5</v>
          </cell>
          <cell r="J608">
            <v>2</v>
          </cell>
          <cell r="K608">
            <v>2</v>
          </cell>
        </row>
        <row r="609">
          <cell r="A609">
            <v>44830</v>
          </cell>
          <cell r="B609">
            <v>13916</v>
          </cell>
          <cell r="C609">
            <v>13953</v>
          </cell>
          <cell r="D609">
            <v>13740</v>
          </cell>
          <cell r="E609">
            <v>13758</v>
          </cell>
          <cell r="F609">
            <v>1.5306122448979591</v>
          </cell>
          <cell r="G609">
            <v>-1.1353837309571715</v>
          </cell>
          <cell r="H609">
            <v>0.74178403755868538</v>
          </cell>
          <cell r="I609">
            <v>8</v>
          </cell>
          <cell r="J609">
            <v>8</v>
          </cell>
          <cell r="K609">
            <v>3</v>
          </cell>
        </row>
        <row r="610">
          <cell r="A610">
            <v>44827</v>
          </cell>
          <cell r="B610">
            <v>14212</v>
          </cell>
          <cell r="C610">
            <v>14229</v>
          </cell>
          <cell r="D610">
            <v>14056</v>
          </cell>
          <cell r="E610">
            <v>14119</v>
          </cell>
          <cell r="F610">
            <v>1.2172811708415423</v>
          </cell>
          <cell r="G610">
            <v>-0.65437658316915281</v>
          </cell>
          <cell r="H610">
            <v>0.53757225433526012</v>
          </cell>
          <cell r="I610">
            <v>7</v>
          </cell>
          <cell r="J610">
            <v>6</v>
          </cell>
          <cell r="K610">
            <v>2</v>
          </cell>
        </row>
        <row r="611">
          <cell r="A611">
            <v>44826</v>
          </cell>
          <cell r="B611">
            <v>14225</v>
          </cell>
          <cell r="C611">
            <v>14250</v>
          </cell>
          <cell r="D611">
            <v>14088</v>
          </cell>
          <cell r="E611">
            <v>14242</v>
          </cell>
          <cell r="F611">
            <v>1.1388400702987698</v>
          </cell>
          <cell r="G611">
            <v>0.1195079086115993</v>
          </cell>
          <cell r="H611">
            <v>0.10493827160493827</v>
          </cell>
          <cell r="I611">
            <v>6</v>
          </cell>
          <cell r="J611">
            <v>2</v>
          </cell>
          <cell r="K611">
            <v>2</v>
          </cell>
        </row>
        <row r="612">
          <cell r="A612">
            <v>44825</v>
          </cell>
          <cell r="B612">
            <v>14476</v>
          </cell>
          <cell r="C612">
            <v>14520</v>
          </cell>
          <cell r="D612">
            <v>14392</v>
          </cell>
          <cell r="E612">
            <v>14402</v>
          </cell>
          <cell r="F612">
            <v>0.8842221608179055</v>
          </cell>
          <cell r="G612">
            <v>-0.51119093672285165</v>
          </cell>
          <cell r="H612">
            <v>0.578125</v>
          </cell>
          <cell r="I612">
            <v>4</v>
          </cell>
          <cell r="J612">
            <v>6</v>
          </cell>
          <cell r="K612">
            <v>2</v>
          </cell>
        </row>
        <row r="613">
          <cell r="A613">
            <v>44824</v>
          </cell>
          <cell r="B613">
            <v>14548</v>
          </cell>
          <cell r="C613">
            <v>14569</v>
          </cell>
          <cell r="D613">
            <v>14464</v>
          </cell>
          <cell r="E613">
            <v>14561</v>
          </cell>
          <cell r="F613">
            <v>0.72174869397855368</v>
          </cell>
          <cell r="G613">
            <v>8.9359362111630466E-2</v>
          </cell>
          <cell r="H613">
            <v>0.12380952380952383</v>
          </cell>
          <cell r="I613">
            <v>3</v>
          </cell>
          <cell r="J613">
            <v>2</v>
          </cell>
          <cell r="K613">
            <v>2</v>
          </cell>
        </row>
        <row r="614">
          <cell r="A614">
            <v>44823</v>
          </cell>
          <cell r="B614">
            <v>14550</v>
          </cell>
          <cell r="C614">
            <v>14579</v>
          </cell>
          <cell r="D614">
            <v>14406</v>
          </cell>
          <cell r="E614">
            <v>14420</v>
          </cell>
          <cell r="F614">
            <v>1.1890034364261168</v>
          </cell>
          <cell r="G614">
            <v>-0.89347079037800681</v>
          </cell>
          <cell r="H614">
            <v>0.75144508670520227</v>
          </cell>
          <cell r="I614">
            <v>6</v>
          </cell>
          <cell r="J614">
            <v>8</v>
          </cell>
          <cell r="K614">
            <v>3</v>
          </cell>
        </row>
        <row r="615">
          <cell r="A615">
            <v>44820</v>
          </cell>
          <cell r="B615">
            <v>14500</v>
          </cell>
          <cell r="C615">
            <v>14527</v>
          </cell>
          <cell r="D615">
            <v>14465</v>
          </cell>
          <cell r="E615">
            <v>14483</v>
          </cell>
          <cell r="F615">
            <v>0.42758620689655175</v>
          </cell>
          <cell r="G615">
            <v>-0.11724137931034484</v>
          </cell>
          <cell r="H615">
            <v>0.27419354838709681</v>
          </cell>
          <cell r="I615">
            <v>1</v>
          </cell>
          <cell r="J615">
            <v>3</v>
          </cell>
          <cell r="K615">
            <v>2</v>
          </cell>
        </row>
        <row r="616">
          <cell r="A616">
            <v>44819</v>
          </cell>
          <cell r="B616">
            <v>14578</v>
          </cell>
          <cell r="C616">
            <v>14715</v>
          </cell>
          <cell r="D616">
            <v>14562</v>
          </cell>
          <cell r="E616">
            <v>14642</v>
          </cell>
          <cell r="F616">
            <v>1.0495266840444506</v>
          </cell>
          <cell r="G616">
            <v>0.43901769790094664</v>
          </cell>
          <cell r="H616">
            <v>0.4183006535947712</v>
          </cell>
          <cell r="I616">
            <v>5</v>
          </cell>
          <cell r="J616">
            <v>5</v>
          </cell>
          <cell r="K616">
            <v>2</v>
          </cell>
        </row>
        <row r="617">
          <cell r="A617">
            <v>44818</v>
          </cell>
          <cell r="B617">
            <v>14458</v>
          </cell>
          <cell r="C617">
            <v>14641</v>
          </cell>
          <cell r="D617">
            <v>14443</v>
          </cell>
          <cell r="E617">
            <v>14577</v>
          </cell>
          <cell r="F617">
            <v>1.369484022686402</v>
          </cell>
          <cell r="G617">
            <v>0.82307373080647384</v>
          </cell>
          <cell r="H617">
            <v>0.60101010101010088</v>
          </cell>
          <cell r="I617">
            <v>8</v>
          </cell>
          <cell r="J617">
            <v>7</v>
          </cell>
          <cell r="K617">
            <v>3</v>
          </cell>
        </row>
        <row r="618">
          <cell r="A618">
            <v>44817</v>
          </cell>
          <cell r="B618">
            <v>14884</v>
          </cell>
          <cell r="C618">
            <v>14928</v>
          </cell>
          <cell r="D618">
            <v>14827</v>
          </cell>
          <cell r="E618">
            <v>14875</v>
          </cell>
          <cell r="F618">
            <v>0.67858102660575115</v>
          </cell>
          <cell r="G618">
            <v>-6.0467616232195653E-2</v>
          </cell>
          <cell r="H618">
            <v>8.9108910891089119E-2</v>
          </cell>
          <cell r="I618">
            <v>2</v>
          </cell>
          <cell r="J618">
            <v>1</v>
          </cell>
          <cell r="K618">
            <v>2</v>
          </cell>
        </row>
        <row r="619">
          <cell r="A619">
            <v>44816</v>
          </cell>
          <cell r="B619">
            <v>14775</v>
          </cell>
          <cell r="C619">
            <v>14824</v>
          </cell>
          <cell r="D619">
            <v>14731</v>
          </cell>
          <cell r="E619">
            <v>14794</v>
          </cell>
          <cell r="F619">
            <v>0.62944162436548223</v>
          </cell>
          <cell r="G619">
            <v>0.12859560067681894</v>
          </cell>
          <cell r="H619">
            <v>0.20430107526881719</v>
          </cell>
          <cell r="I619">
            <v>2</v>
          </cell>
          <cell r="J619">
            <v>3</v>
          </cell>
          <cell r="K619">
            <v>2</v>
          </cell>
        </row>
        <row r="620">
          <cell r="A620">
            <v>44812</v>
          </cell>
          <cell r="B620">
            <v>14459</v>
          </cell>
          <cell r="C620">
            <v>14552</v>
          </cell>
          <cell r="D620">
            <v>14389</v>
          </cell>
          <cell r="E620">
            <v>14548</v>
          </cell>
          <cell r="F620">
            <v>1.1273255411854208</v>
          </cell>
          <cell r="G620">
            <v>0.61553357770246908</v>
          </cell>
          <cell r="H620">
            <v>0.54601226993865037</v>
          </cell>
          <cell r="I620">
            <v>5</v>
          </cell>
          <cell r="J620">
            <v>6</v>
          </cell>
          <cell r="K620">
            <v>2</v>
          </cell>
        </row>
        <row r="621">
          <cell r="A621">
            <v>44811</v>
          </cell>
          <cell r="B621">
            <v>14445</v>
          </cell>
          <cell r="C621">
            <v>14455</v>
          </cell>
          <cell r="D621">
            <v>14331</v>
          </cell>
          <cell r="E621">
            <v>14359</v>
          </cell>
          <cell r="F621">
            <v>0.85842852197992381</v>
          </cell>
          <cell r="G621">
            <v>-0.59536171685704398</v>
          </cell>
          <cell r="H621">
            <v>0.69354838709677424</v>
          </cell>
          <cell r="I621">
            <v>4</v>
          </cell>
          <cell r="J621">
            <v>7</v>
          </cell>
          <cell r="K621">
            <v>3</v>
          </cell>
        </row>
        <row r="622">
          <cell r="A622">
            <v>44810</v>
          </cell>
          <cell r="B622">
            <v>14720</v>
          </cell>
          <cell r="C622">
            <v>14770</v>
          </cell>
          <cell r="D622">
            <v>14555</v>
          </cell>
          <cell r="E622">
            <v>14634</v>
          </cell>
          <cell r="F622">
            <v>1.4605978260869565</v>
          </cell>
          <cell r="G622">
            <v>-0.58423913043478259</v>
          </cell>
          <cell r="H622">
            <v>0.39999999999999997</v>
          </cell>
          <cell r="I622">
            <v>8</v>
          </cell>
          <cell r="J622">
            <v>4</v>
          </cell>
          <cell r="K622">
            <v>2</v>
          </cell>
        </row>
        <row r="623">
          <cell r="A623">
            <v>44809</v>
          </cell>
          <cell r="B623">
            <v>14590</v>
          </cell>
          <cell r="C623">
            <v>14719</v>
          </cell>
          <cell r="D623">
            <v>14561</v>
          </cell>
          <cell r="E623">
            <v>14611</v>
          </cell>
          <cell r="F623">
            <v>1.0829335161069227</v>
          </cell>
          <cell r="G623">
            <v>0.14393420150788211</v>
          </cell>
          <cell r="H623">
            <v>0.13291139240506328</v>
          </cell>
          <cell r="I623">
            <v>5</v>
          </cell>
          <cell r="J623">
            <v>2</v>
          </cell>
          <cell r="K623">
            <v>2</v>
          </cell>
        </row>
        <row r="624">
          <cell r="A624">
            <v>44806</v>
          </cell>
          <cell r="B624">
            <v>14776</v>
          </cell>
          <cell r="C624">
            <v>14782</v>
          </cell>
          <cell r="D624">
            <v>14584</v>
          </cell>
          <cell r="E624">
            <v>14597</v>
          </cell>
          <cell r="F624">
            <v>1.3400108283703303</v>
          </cell>
          <cell r="G624">
            <v>-1.21142393069843</v>
          </cell>
          <cell r="H624">
            <v>0.9040404040404042</v>
          </cell>
          <cell r="I624">
            <v>7</v>
          </cell>
          <cell r="J624">
            <v>10</v>
          </cell>
          <cell r="K624">
            <v>3</v>
          </cell>
        </row>
        <row r="625">
          <cell r="A625">
            <v>44805</v>
          </cell>
          <cell r="B625">
            <v>14841</v>
          </cell>
          <cell r="C625">
            <v>14842</v>
          </cell>
          <cell r="D625">
            <v>14675</v>
          </cell>
          <cell r="E625">
            <v>14736</v>
          </cell>
          <cell r="F625">
            <v>1.1252611010039755</v>
          </cell>
          <cell r="G625">
            <v>-0.70749949464321815</v>
          </cell>
          <cell r="H625">
            <v>0.62874251497005995</v>
          </cell>
          <cell r="I625">
            <v>5</v>
          </cell>
          <cell r="J625">
            <v>7</v>
          </cell>
          <cell r="K625">
            <v>3</v>
          </cell>
        </row>
        <row r="626">
          <cell r="A626">
            <v>44804</v>
          </cell>
          <cell r="B626">
            <v>14849</v>
          </cell>
          <cell r="C626">
            <v>15099</v>
          </cell>
          <cell r="D626">
            <v>14826</v>
          </cell>
          <cell r="E626">
            <v>15039</v>
          </cell>
          <cell r="F626">
            <v>1.8385076436123644</v>
          </cell>
          <cell r="G626">
            <v>1.2795474442723416</v>
          </cell>
          <cell r="H626">
            <v>0.69597069597069594</v>
          </cell>
          <cell r="I626">
            <v>10</v>
          </cell>
          <cell r="J626">
            <v>7</v>
          </cell>
          <cell r="K626">
            <v>4</v>
          </cell>
        </row>
        <row r="627">
          <cell r="A627">
            <v>44803</v>
          </cell>
          <cell r="B627">
            <v>14850</v>
          </cell>
          <cell r="C627">
            <v>14994</v>
          </cell>
          <cell r="D627">
            <v>14837</v>
          </cell>
          <cell r="E627">
            <v>14948</v>
          </cell>
          <cell r="F627">
            <v>1.0572390572390571</v>
          </cell>
          <cell r="G627">
            <v>0.65993265993265993</v>
          </cell>
          <cell r="H627">
            <v>0.62420382165605104</v>
          </cell>
          <cell r="I627">
            <v>5</v>
          </cell>
          <cell r="J627">
            <v>7</v>
          </cell>
          <cell r="K627">
            <v>3</v>
          </cell>
        </row>
        <row r="628">
          <cell r="A628">
            <v>44802</v>
          </cell>
          <cell r="B628">
            <v>14832</v>
          </cell>
          <cell r="C628">
            <v>14898</v>
          </cell>
          <cell r="D628">
            <v>14762</v>
          </cell>
          <cell r="E628">
            <v>14818</v>
          </cell>
          <cell r="F628">
            <v>0.91693635382955763</v>
          </cell>
          <cell r="G628">
            <v>-9.4390507011866243E-2</v>
          </cell>
          <cell r="H628">
            <v>0.10294117647058826</v>
          </cell>
          <cell r="I628">
            <v>5</v>
          </cell>
          <cell r="J628">
            <v>2</v>
          </cell>
          <cell r="K628">
            <v>2</v>
          </cell>
        </row>
        <row r="629">
          <cell r="A629">
            <v>44799</v>
          </cell>
          <cell r="B629">
            <v>15271</v>
          </cell>
          <cell r="C629">
            <v>15318</v>
          </cell>
          <cell r="D629">
            <v>15228</v>
          </cell>
          <cell r="E629">
            <v>15241</v>
          </cell>
          <cell r="F629">
            <v>0.58935236723200835</v>
          </cell>
          <cell r="G629">
            <v>-0.19645078907733612</v>
          </cell>
          <cell r="H629">
            <v>0.33333333333333337</v>
          </cell>
          <cell r="I629">
            <v>1</v>
          </cell>
          <cell r="J629">
            <v>4</v>
          </cell>
          <cell r="K629">
            <v>2</v>
          </cell>
        </row>
        <row r="630">
          <cell r="A630">
            <v>44798</v>
          </cell>
          <cell r="B630">
            <v>15130</v>
          </cell>
          <cell r="C630">
            <v>15225</v>
          </cell>
          <cell r="D630">
            <v>15116</v>
          </cell>
          <cell r="E630">
            <v>15172</v>
          </cell>
          <cell r="F630">
            <v>0.72042300066093856</v>
          </cell>
          <cell r="G630">
            <v>0.2775941837409121</v>
          </cell>
          <cell r="H630">
            <v>0.38532110091743121</v>
          </cell>
          <cell r="I630">
            <v>3</v>
          </cell>
          <cell r="J630">
            <v>4</v>
          </cell>
          <cell r="K630">
            <v>2</v>
          </cell>
        </row>
        <row r="631">
          <cell r="A631">
            <v>44797</v>
          </cell>
          <cell r="B631">
            <v>15080</v>
          </cell>
          <cell r="C631">
            <v>15120</v>
          </cell>
          <cell r="D631">
            <v>14987</v>
          </cell>
          <cell r="E631">
            <v>15035</v>
          </cell>
          <cell r="F631">
            <v>0.88196286472148544</v>
          </cell>
          <cell r="G631">
            <v>-0.29840848806366044</v>
          </cell>
          <cell r="H631">
            <v>0.33834586466165406</v>
          </cell>
          <cell r="I631">
            <v>4</v>
          </cell>
          <cell r="J631">
            <v>4</v>
          </cell>
          <cell r="K631">
            <v>2</v>
          </cell>
        </row>
        <row r="632">
          <cell r="A632">
            <v>44796</v>
          </cell>
          <cell r="B632">
            <v>15059</v>
          </cell>
          <cell r="C632">
            <v>15109</v>
          </cell>
          <cell r="D632">
            <v>15022</v>
          </cell>
          <cell r="E632">
            <v>15028</v>
          </cell>
          <cell r="F632">
            <v>0.57772760475463181</v>
          </cell>
          <cell r="G632">
            <v>-0.20585696261371939</v>
          </cell>
          <cell r="H632">
            <v>0.35632183908045978</v>
          </cell>
          <cell r="I632">
            <v>1</v>
          </cell>
          <cell r="J632">
            <v>4</v>
          </cell>
          <cell r="K632">
            <v>2</v>
          </cell>
        </row>
        <row r="633">
          <cell r="A633">
            <v>44795</v>
          </cell>
          <cell r="B633">
            <v>15171</v>
          </cell>
          <cell r="C633">
            <v>15250</v>
          </cell>
          <cell r="D633">
            <v>15156</v>
          </cell>
          <cell r="E633">
            <v>15175</v>
          </cell>
          <cell r="F633">
            <v>0.61960319029727762</v>
          </cell>
          <cell r="G633">
            <v>2.6366093204139476E-2</v>
          </cell>
          <cell r="H633">
            <v>4.2553191489361708E-2</v>
          </cell>
          <cell r="I633">
            <v>2</v>
          </cell>
          <cell r="J633">
            <v>1</v>
          </cell>
          <cell r="K633">
            <v>2</v>
          </cell>
        </row>
        <row r="634">
          <cell r="A634">
            <v>44792</v>
          </cell>
          <cell r="B634">
            <v>15308</v>
          </cell>
          <cell r="C634">
            <v>15406</v>
          </cell>
          <cell r="D634">
            <v>15275</v>
          </cell>
          <cell r="E634">
            <v>15353</v>
          </cell>
          <cell r="F634">
            <v>0.85576169323229678</v>
          </cell>
          <cell r="G634">
            <v>0.29396394042330803</v>
          </cell>
          <cell r="H634">
            <v>0.34351145038167935</v>
          </cell>
          <cell r="I634">
            <v>4</v>
          </cell>
          <cell r="J634">
            <v>4</v>
          </cell>
          <cell r="K634">
            <v>2</v>
          </cell>
        </row>
        <row r="635">
          <cell r="A635">
            <v>44791</v>
          </cell>
          <cell r="B635">
            <v>15250</v>
          </cell>
          <cell r="C635">
            <v>15325</v>
          </cell>
          <cell r="D635">
            <v>15224</v>
          </cell>
          <cell r="E635">
            <v>15315</v>
          </cell>
          <cell r="F635">
            <v>0.6622950819672131</v>
          </cell>
          <cell r="G635">
            <v>0.42622950819672134</v>
          </cell>
          <cell r="H635">
            <v>0.64356435643564358</v>
          </cell>
          <cell r="I635">
            <v>2</v>
          </cell>
          <cell r="J635">
            <v>7</v>
          </cell>
          <cell r="K635">
            <v>3</v>
          </cell>
        </row>
        <row r="636">
          <cell r="A636">
            <v>44790</v>
          </cell>
          <cell r="B636">
            <v>15404</v>
          </cell>
          <cell r="C636">
            <v>15461</v>
          </cell>
          <cell r="D636">
            <v>15396</v>
          </cell>
          <cell r="E636">
            <v>15452</v>
          </cell>
          <cell r="F636">
            <v>0.4219683199169047</v>
          </cell>
          <cell r="G636">
            <v>0.31160737470786809</v>
          </cell>
          <cell r="H636">
            <v>0.7384615384615385</v>
          </cell>
          <cell r="I636">
            <v>1</v>
          </cell>
          <cell r="J636">
            <v>8</v>
          </cell>
          <cell r="K636">
            <v>3</v>
          </cell>
        </row>
        <row r="637">
          <cell r="A637">
            <v>44789</v>
          </cell>
          <cell r="B637">
            <v>15390</v>
          </cell>
          <cell r="C637">
            <v>15450</v>
          </cell>
          <cell r="D637">
            <v>15385</v>
          </cell>
          <cell r="E637">
            <v>15422</v>
          </cell>
          <cell r="F637">
            <v>0.42235217673814163</v>
          </cell>
          <cell r="G637">
            <v>0.20792722547108511</v>
          </cell>
          <cell r="H637">
            <v>0.49230769230769234</v>
          </cell>
          <cell r="I637">
            <v>1</v>
          </cell>
          <cell r="J637">
            <v>5</v>
          </cell>
          <cell r="K637">
            <v>2</v>
          </cell>
        </row>
        <row r="638">
          <cell r="A638">
            <v>44788</v>
          </cell>
          <cell r="B638">
            <v>15369</v>
          </cell>
          <cell r="C638">
            <v>15432</v>
          </cell>
          <cell r="D638">
            <v>15310</v>
          </cell>
          <cell r="E638">
            <v>15387</v>
          </cell>
          <cell r="F638">
            <v>0.79380571279849044</v>
          </cell>
          <cell r="G638">
            <v>0.11711887565879367</v>
          </cell>
          <cell r="H638">
            <v>0.14754098360655737</v>
          </cell>
          <cell r="I638">
            <v>3</v>
          </cell>
          <cell r="J638">
            <v>2</v>
          </cell>
          <cell r="K638">
            <v>2</v>
          </cell>
        </row>
        <row r="639">
          <cell r="A639">
            <v>44785</v>
          </cell>
          <cell r="B639">
            <v>15229</v>
          </cell>
          <cell r="C639">
            <v>15309</v>
          </cell>
          <cell r="D639">
            <v>15200</v>
          </cell>
          <cell r="E639">
            <v>15272</v>
          </cell>
          <cell r="F639">
            <v>0.71573970713769786</v>
          </cell>
          <cell r="G639">
            <v>0.28235603125615599</v>
          </cell>
          <cell r="H639">
            <v>0.39449541284403666</v>
          </cell>
          <cell r="I639">
            <v>3</v>
          </cell>
          <cell r="J639">
            <v>4</v>
          </cell>
          <cell r="K639">
            <v>2</v>
          </cell>
        </row>
        <row r="640">
          <cell r="A640">
            <v>44784</v>
          </cell>
          <cell r="B640">
            <v>15115</v>
          </cell>
          <cell r="C640">
            <v>15191</v>
          </cell>
          <cell r="D640">
            <v>15093</v>
          </cell>
          <cell r="E640">
            <v>15183</v>
          </cell>
          <cell r="F640">
            <v>0.64836255375454843</v>
          </cell>
          <cell r="G640">
            <v>0.44988422097254388</v>
          </cell>
          <cell r="H640">
            <v>0.69387755102040827</v>
          </cell>
          <cell r="I640">
            <v>2</v>
          </cell>
          <cell r="J640">
            <v>7</v>
          </cell>
          <cell r="K640">
            <v>3</v>
          </cell>
        </row>
        <row r="641">
          <cell r="A641">
            <v>44783</v>
          </cell>
          <cell r="B641">
            <v>14874</v>
          </cell>
          <cell r="C641">
            <v>14945</v>
          </cell>
          <cell r="D641">
            <v>14832</v>
          </cell>
          <cell r="E641">
            <v>14876</v>
          </cell>
          <cell r="F641">
            <v>0.75971493881941643</v>
          </cell>
          <cell r="G641">
            <v>1.344628210299852E-2</v>
          </cell>
          <cell r="H641">
            <v>1.7699115044247787E-2</v>
          </cell>
          <cell r="I641">
            <v>3</v>
          </cell>
          <cell r="J641">
            <v>1</v>
          </cell>
          <cell r="K641">
            <v>2</v>
          </cell>
        </row>
        <row r="642">
          <cell r="A642">
            <v>44782</v>
          </cell>
          <cell r="B642">
            <v>14894</v>
          </cell>
          <cell r="C642">
            <v>15065</v>
          </cell>
          <cell r="D642">
            <v>14853</v>
          </cell>
          <cell r="E642">
            <v>15016</v>
          </cell>
          <cell r="F642">
            <v>1.4233919699207735</v>
          </cell>
          <cell r="G642">
            <v>0.81912179401101115</v>
          </cell>
          <cell r="H642">
            <v>0.57547169811320753</v>
          </cell>
          <cell r="I642">
            <v>8</v>
          </cell>
          <cell r="J642">
            <v>6</v>
          </cell>
          <cell r="K642">
            <v>2</v>
          </cell>
        </row>
        <row r="643">
          <cell r="A643">
            <v>44781</v>
          </cell>
          <cell r="B643">
            <v>14937</v>
          </cell>
          <cell r="C643">
            <v>14987</v>
          </cell>
          <cell r="D643">
            <v>14888</v>
          </cell>
          <cell r="E643">
            <v>14961</v>
          </cell>
          <cell r="F643">
            <v>0.66278369150431815</v>
          </cell>
          <cell r="G643">
            <v>0.16067483430407711</v>
          </cell>
          <cell r="H643">
            <v>0.2424242424242424</v>
          </cell>
          <cell r="I643">
            <v>2</v>
          </cell>
          <cell r="J643">
            <v>3</v>
          </cell>
          <cell r="K643">
            <v>2</v>
          </cell>
        </row>
        <row r="644">
          <cell r="A644">
            <v>44778</v>
          </cell>
          <cell r="B644">
            <v>14780</v>
          </cell>
          <cell r="C644">
            <v>15020</v>
          </cell>
          <cell r="D644">
            <v>14777</v>
          </cell>
          <cell r="E644">
            <v>15009</v>
          </cell>
          <cell r="F644">
            <v>1.6441136671177266</v>
          </cell>
          <cell r="G644">
            <v>1.5493910690121786</v>
          </cell>
          <cell r="H644">
            <v>0.9423868312757202</v>
          </cell>
          <cell r="I644">
            <v>9</v>
          </cell>
          <cell r="J644">
            <v>10</v>
          </cell>
          <cell r="K644">
            <v>3</v>
          </cell>
        </row>
        <row r="645">
          <cell r="A645">
            <v>44777</v>
          </cell>
          <cell r="B645">
            <v>14686</v>
          </cell>
          <cell r="C645">
            <v>14722</v>
          </cell>
          <cell r="D645">
            <v>14461</v>
          </cell>
          <cell r="E645">
            <v>14658</v>
          </cell>
          <cell r="F645">
            <v>1.7772027781560669</v>
          </cell>
          <cell r="G645">
            <v>-0.19065776930409914</v>
          </cell>
          <cell r="H645">
            <v>0.10727969348659004</v>
          </cell>
          <cell r="I645">
            <v>9</v>
          </cell>
          <cell r="J645">
            <v>2</v>
          </cell>
          <cell r="K645">
            <v>2</v>
          </cell>
        </row>
        <row r="646">
          <cell r="A646">
            <v>44776</v>
          </cell>
          <cell r="B646">
            <v>14627</v>
          </cell>
          <cell r="C646">
            <v>14727</v>
          </cell>
          <cell r="D646">
            <v>14594</v>
          </cell>
          <cell r="E646">
            <v>14669</v>
          </cell>
          <cell r="F646">
            <v>0.90927736377931223</v>
          </cell>
          <cell r="G646">
            <v>0.28714022014083546</v>
          </cell>
          <cell r="H646">
            <v>0.31578947368421056</v>
          </cell>
          <cell r="I646">
            <v>5</v>
          </cell>
          <cell r="J646">
            <v>4</v>
          </cell>
          <cell r="K646">
            <v>2</v>
          </cell>
        </row>
        <row r="647">
          <cell r="A647">
            <v>44775</v>
          </cell>
          <cell r="B647">
            <v>14767</v>
          </cell>
          <cell r="C647">
            <v>14778</v>
          </cell>
          <cell r="D647">
            <v>14589</v>
          </cell>
          <cell r="E647">
            <v>14643</v>
          </cell>
          <cell r="F647">
            <v>1.2798808153314825</v>
          </cell>
          <cell r="G647">
            <v>-0.83971016455610481</v>
          </cell>
          <cell r="H647">
            <v>0.65608465608465605</v>
          </cell>
          <cell r="I647">
            <v>7</v>
          </cell>
          <cell r="J647">
            <v>7</v>
          </cell>
          <cell r="K647">
            <v>3</v>
          </cell>
        </row>
        <row r="648">
          <cell r="A648">
            <v>44774</v>
          </cell>
          <cell r="B648">
            <v>14921</v>
          </cell>
          <cell r="C648">
            <v>14940</v>
          </cell>
          <cell r="D648">
            <v>14804</v>
          </cell>
          <cell r="E648">
            <v>14870</v>
          </cell>
          <cell r="F648">
            <v>0.91146705984853571</v>
          </cell>
          <cell r="G648">
            <v>-0.34180014744320086</v>
          </cell>
          <cell r="H648">
            <v>0.37499999999999994</v>
          </cell>
          <cell r="I648">
            <v>5</v>
          </cell>
          <cell r="J648">
            <v>4</v>
          </cell>
          <cell r="K648">
            <v>2</v>
          </cell>
        </row>
        <row r="649">
          <cell r="A649">
            <v>44771</v>
          </cell>
          <cell r="B649">
            <v>14936</v>
          </cell>
          <cell r="C649">
            <v>14990</v>
          </cell>
          <cell r="D649">
            <v>14870</v>
          </cell>
          <cell r="E649">
            <v>14938</v>
          </cell>
          <cell r="F649">
            <v>0.80342795929298338</v>
          </cell>
          <cell r="G649">
            <v>1.339046598821639E-2</v>
          </cell>
          <cell r="H649">
            <v>1.6666666666666666E-2</v>
          </cell>
          <cell r="I649">
            <v>3</v>
          </cell>
          <cell r="J649">
            <v>1</v>
          </cell>
          <cell r="K649">
            <v>2</v>
          </cell>
        </row>
        <row r="650">
          <cell r="A650">
            <v>44770</v>
          </cell>
          <cell r="B650">
            <v>14922</v>
          </cell>
          <cell r="C650">
            <v>14949</v>
          </cell>
          <cell r="D650">
            <v>14786</v>
          </cell>
          <cell r="E650">
            <v>14831</v>
          </cell>
          <cell r="F650">
            <v>1.0923468703927086</v>
          </cell>
          <cell r="G650">
            <v>-0.60983782334807668</v>
          </cell>
          <cell r="H650">
            <v>0.55828220858895716</v>
          </cell>
          <cell r="I650">
            <v>5</v>
          </cell>
          <cell r="J650">
            <v>6</v>
          </cell>
          <cell r="K650">
            <v>2</v>
          </cell>
        </row>
        <row r="651">
          <cell r="A651">
            <v>44769</v>
          </cell>
          <cell r="B651">
            <v>14670</v>
          </cell>
          <cell r="C651">
            <v>14800</v>
          </cell>
          <cell r="D651">
            <v>14615</v>
          </cell>
          <cell r="E651">
            <v>14794</v>
          </cell>
          <cell r="F651">
            <v>1.2610770279481935</v>
          </cell>
          <cell r="G651">
            <v>0.84526244035446496</v>
          </cell>
          <cell r="H651">
            <v>0.67027027027027031</v>
          </cell>
          <cell r="I651">
            <v>7</v>
          </cell>
          <cell r="J651">
            <v>7</v>
          </cell>
          <cell r="K651">
            <v>3</v>
          </cell>
        </row>
        <row r="652">
          <cell r="A652">
            <v>44768</v>
          </cell>
          <cell r="B652">
            <v>14755</v>
          </cell>
          <cell r="C652">
            <v>14788</v>
          </cell>
          <cell r="D652">
            <v>14650</v>
          </cell>
          <cell r="E652">
            <v>14705</v>
          </cell>
          <cell r="F652">
            <v>0.93527617756692638</v>
          </cell>
          <cell r="G652">
            <v>-0.33886818027787191</v>
          </cell>
          <cell r="H652">
            <v>0.3623188405797102</v>
          </cell>
          <cell r="I652">
            <v>5</v>
          </cell>
          <cell r="J652">
            <v>4</v>
          </cell>
          <cell r="K652">
            <v>2</v>
          </cell>
        </row>
        <row r="653">
          <cell r="A653">
            <v>44767</v>
          </cell>
          <cell r="B653">
            <v>14750</v>
          </cell>
          <cell r="C653">
            <v>14845</v>
          </cell>
          <cell r="D653">
            <v>14688</v>
          </cell>
          <cell r="E653">
            <v>14794</v>
          </cell>
          <cell r="F653">
            <v>1.064406779661017</v>
          </cell>
          <cell r="G653">
            <v>0.29830508474576273</v>
          </cell>
          <cell r="H653">
            <v>0.28025477707006369</v>
          </cell>
          <cell r="I653">
            <v>5</v>
          </cell>
          <cell r="J653">
            <v>3</v>
          </cell>
          <cell r="K653">
            <v>2</v>
          </cell>
        </row>
        <row r="654">
          <cell r="A654">
            <v>44764</v>
          </cell>
          <cell r="B654">
            <v>14796</v>
          </cell>
          <cell r="C654">
            <v>14848</v>
          </cell>
          <cell r="D654">
            <v>14725</v>
          </cell>
          <cell r="E654">
            <v>14751</v>
          </cell>
          <cell r="F654">
            <v>0.83130575831305753</v>
          </cell>
          <cell r="G654">
            <v>-0.30413625304136255</v>
          </cell>
          <cell r="H654">
            <v>0.36585365853658541</v>
          </cell>
          <cell r="I654">
            <v>4</v>
          </cell>
          <cell r="J654">
            <v>4</v>
          </cell>
          <cell r="K654">
            <v>2</v>
          </cell>
        </row>
        <row r="655">
          <cell r="A655">
            <v>44763</v>
          </cell>
          <cell r="B655">
            <v>14600</v>
          </cell>
          <cell r="C655">
            <v>14771</v>
          </cell>
          <cell r="D655">
            <v>14573</v>
          </cell>
          <cell r="E655">
            <v>14748</v>
          </cell>
          <cell r="F655">
            <v>1.3561643835616439</v>
          </cell>
          <cell r="G655">
            <v>1.0136986301369864</v>
          </cell>
          <cell r="H655">
            <v>0.74747474747474751</v>
          </cell>
          <cell r="I655">
            <v>8</v>
          </cell>
          <cell r="J655">
            <v>8</v>
          </cell>
          <cell r="K655">
            <v>3</v>
          </cell>
        </row>
        <row r="656">
          <cell r="A656">
            <v>44762</v>
          </cell>
          <cell r="B656">
            <v>14845</v>
          </cell>
          <cell r="C656">
            <v>14907</v>
          </cell>
          <cell r="D656">
            <v>14696</v>
          </cell>
          <cell r="E656">
            <v>14712</v>
          </cell>
          <cell r="F656">
            <v>1.4213539912428428</v>
          </cell>
          <cell r="G656">
            <v>-0.89592455372179192</v>
          </cell>
          <cell r="H656">
            <v>0.63033175355450233</v>
          </cell>
          <cell r="I656">
            <v>8</v>
          </cell>
          <cell r="J656">
            <v>7</v>
          </cell>
          <cell r="K656">
            <v>3</v>
          </cell>
        </row>
        <row r="657">
          <cell r="A657">
            <v>44761</v>
          </cell>
          <cell r="B657">
            <v>14562</v>
          </cell>
          <cell r="C657">
            <v>14697</v>
          </cell>
          <cell r="D657">
            <v>14533</v>
          </cell>
          <cell r="E657">
            <v>14678</v>
          </cell>
          <cell r="F657">
            <v>1.126218925971707</v>
          </cell>
          <cell r="G657">
            <v>0.79659387446779295</v>
          </cell>
          <cell r="H657">
            <v>0.70731707317073189</v>
          </cell>
          <cell r="I657">
            <v>5</v>
          </cell>
          <cell r="J657">
            <v>8</v>
          </cell>
          <cell r="K657">
            <v>3</v>
          </cell>
        </row>
        <row r="658">
          <cell r="A658">
            <v>44760</v>
          </cell>
          <cell r="B658">
            <v>14577</v>
          </cell>
          <cell r="C658">
            <v>14666</v>
          </cell>
          <cell r="D658">
            <v>14535</v>
          </cell>
          <cell r="E658">
            <v>14650</v>
          </cell>
          <cell r="F658">
            <v>0.89867599643273643</v>
          </cell>
          <cell r="G658">
            <v>0.50078891404267001</v>
          </cell>
          <cell r="H658">
            <v>0.55725190839694672</v>
          </cell>
          <cell r="I658">
            <v>4</v>
          </cell>
          <cell r="J658">
            <v>6</v>
          </cell>
          <cell r="K658">
            <v>2</v>
          </cell>
        </row>
        <row r="659">
          <cell r="A659">
            <v>44757</v>
          </cell>
          <cell r="B659">
            <v>14422</v>
          </cell>
          <cell r="C659">
            <v>14542</v>
          </cell>
          <cell r="D659">
            <v>14333</v>
          </cell>
          <cell r="E659">
            <v>14475</v>
          </cell>
          <cell r="F659">
            <v>1.4491748717237554</v>
          </cell>
          <cell r="G659">
            <v>0.36749410622659823</v>
          </cell>
          <cell r="H659">
            <v>0.25358851674641147</v>
          </cell>
          <cell r="I659">
            <v>8</v>
          </cell>
          <cell r="J659">
            <v>3</v>
          </cell>
          <cell r="K659">
            <v>2</v>
          </cell>
        </row>
        <row r="660">
          <cell r="A660">
            <v>44756</v>
          </cell>
          <cell r="B660">
            <v>14237</v>
          </cell>
          <cell r="C660">
            <v>14437</v>
          </cell>
          <cell r="D660">
            <v>14122</v>
          </cell>
          <cell r="E660">
            <v>14389</v>
          </cell>
          <cell r="F660">
            <v>2.2125447776919294</v>
          </cell>
          <cell r="G660">
            <v>1.0676406546322963</v>
          </cell>
          <cell r="H660">
            <v>0.48253968253968266</v>
          </cell>
          <cell r="I660">
            <v>10</v>
          </cell>
          <cell r="J660">
            <v>5</v>
          </cell>
          <cell r="K660">
            <v>1</v>
          </cell>
        </row>
        <row r="661">
          <cell r="A661">
            <v>44755</v>
          </cell>
          <cell r="B661">
            <v>14240</v>
          </cell>
          <cell r="C661">
            <v>14356</v>
          </cell>
          <cell r="D661">
            <v>14203</v>
          </cell>
          <cell r="E661">
            <v>14277</v>
          </cell>
          <cell r="F661">
            <v>1.074438202247191</v>
          </cell>
          <cell r="G661">
            <v>0.2598314606741573</v>
          </cell>
          <cell r="H661">
            <v>0.24183006535947713</v>
          </cell>
          <cell r="I661">
            <v>5</v>
          </cell>
          <cell r="J661">
            <v>3</v>
          </cell>
          <cell r="K661">
            <v>2</v>
          </cell>
        </row>
        <row r="662">
          <cell r="A662">
            <v>44754</v>
          </cell>
          <cell r="B662">
            <v>14157</v>
          </cell>
          <cell r="C662">
            <v>14181</v>
          </cell>
          <cell r="D662">
            <v>13850</v>
          </cell>
          <cell r="E662">
            <v>13914</v>
          </cell>
          <cell r="F662">
            <v>2.3380659744296111</v>
          </cell>
          <cell r="G662">
            <v>-1.7164653528289893</v>
          </cell>
          <cell r="H662">
            <v>0.73413897280966767</v>
          </cell>
          <cell r="I662">
            <v>10</v>
          </cell>
          <cell r="J662">
            <v>8</v>
          </cell>
          <cell r="K662">
            <v>4</v>
          </cell>
        </row>
        <row r="663">
          <cell r="A663">
            <v>44753</v>
          </cell>
          <cell r="B663">
            <v>14467</v>
          </cell>
          <cell r="C663">
            <v>14496</v>
          </cell>
          <cell r="D663">
            <v>14229</v>
          </cell>
          <cell r="E663">
            <v>14276</v>
          </cell>
          <cell r="F663">
            <v>1.845579594940209</v>
          </cell>
          <cell r="G663">
            <v>-1.3202460772793254</v>
          </cell>
          <cell r="H663">
            <v>0.71535580524344566</v>
          </cell>
          <cell r="I663">
            <v>10</v>
          </cell>
          <cell r="J663">
            <v>8</v>
          </cell>
          <cell r="K663">
            <v>4</v>
          </cell>
        </row>
        <row r="664">
          <cell r="A664">
            <v>44750</v>
          </cell>
          <cell r="B664">
            <v>14390</v>
          </cell>
          <cell r="C664">
            <v>14485</v>
          </cell>
          <cell r="D664">
            <v>14264</v>
          </cell>
          <cell r="E664">
            <v>14329</v>
          </cell>
          <cell r="F664">
            <v>1.5357887421820708</v>
          </cell>
          <cell r="G664">
            <v>-0.42390548992355798</v>
          </cell>
          <cell r="H664">
            <v>0.27601809954751128</v>
          </cell>
          <cell r="I664">
            <v>8</v>
          </cell>
          <cell r="J664">
            <v>3</v>
          </cell>
          <cell r="K664">
            <v>2</v>
          </cell>
        </row>
        <row r="665">
          <cell r="A665">
            <v>44749</v>
          </cell>
          <cell r="B665">
            <v>14068</v>
          </cell>
          <cell r="C665">
            <v>14295</v>
          </cell>
          <cell r="D665">
            <v>13832</v>
          </cell>
          <cell r="E665">
            <v>14176</v>
          </cell>
          <cell r="F665">
            <v>3.2911572362809212</v>
          </cell>
          <cell r="G665">
            <v>0.76769974410008524</v>
          </cell>
          <cell r="H665">
            <v>0.23326133909287255</v>
          </cell>
          <cell r="I665">
            <v>10</v>
          </cell>
          <cell r="J665">
            <v>3</v>
          </cell>
          <cell r="K665">
            <v>1</v>
          </cell>
        </row>
        <row r="666">
          <cell r="A666">
            <v>44748</v>
          </cell>
          <cell r="B666">
            <v>14213</v>
          </cell>
          <cell r="C666">
            <v>14239</v>
          </cell>
          <cell r="D666">
            <v>13858</v>
          </cell>
          <cell r="E666">
            <v>13871</v>
          </cell>
          <cell r="F666">
            <v>2.6806444804052627</v>
          </cell>
          <cell r="G666">
            <v>-2.4062478013086608</v>
          </cell>
          <cell r="H666">
            <v>0.89763779527559051</v>
          </cell>
          <cell r="I666">
            <v>10</v>
          </cell>
          <cell r="J666">
            <v>9</v>
          </cell>
          <cell r="K666">
            <v>4</v>
          </cell>
        </row>
        <row r="667">
          <cell r="A667">
            <v>44747</v>
          </cell>
          <cell r="B667">
            <v>14350</v>
          </cell>
          <cell r="C667">
            <v>14430</v>
          </cell>
          <cell r="D667">
            <v>13975</v>
          </cell>
          <cell r="E667">
            <v>14231</v>
          </cell>
          <cell r="F667">
            <v>3.1707317073170733</v>
          </cell>
          <cell r="G667">
            <v>-0.8292682926829269</v>
          </cell>
          <cell r="H667">
            <v>0.26153846153846155</v>
          </cell>
          <cell r="I667">
            <v>10</v>
          </cell>
          <cell r="J667">
            <v>3</v>
          </cell>
          <cell r="K667">
            <v>1</v>
          </cell>
        </row>
        <row r="668">
          <cell r="A668">
            <v>44746</v>
          </cell>
          <cell r="B668">
            <v>14236</v>
          </cell>
          <cell r="C668">
            <v>14312</v>
          </cell>
          <cell r="D668">
            <v>14025</v>
          </cell>
          <cell r="E668">
            <v>14152</v>
          </cell>
          <cell r="F668">
            <v>2.0160157347569543</v>
          </cell>
          <cell r="G668">
            <v>-0.5900533857825232</v>
          </cell>
          <cell r="H668">
            <v>0.29268292682926828</v>
          </cell>
          <cell r="I668">
            <v>10</v>
          </cell>
          <cell r="J668">
            <v>3</v>
          </cell>
          <cell r="K668">
            <v>1</v>
          </cell>
        </row>
        <row r="669">
          <cell r="A669">
            <v>44743</v>
          </cell>
          <cell r="B669">
            <v>14656</v>
          </cell>
          <cell r="C669">
            <v>14702</v>
          </cell>
          <cell r="D669">
            <v>14128</v>
          </cell>
          <cell r="E669">
            <v>14175</v>
          </cell>
          <cell r="F669">
            <v>3.9164847161572052</v>
          </cell>
          <cell r="G669">
            <v>-3.2819323144104802</v>
          </cell>
          <cell r="H669">
            <v>0.83797909407665505</v>
          </cell>
          <cell r="I669">
            <v>10</v>
          </cell>
          <cell r="J669">
            <v>9</v>
          </cell>
          <cell r="K669">
            <v>4</v>
          </cell>
        </row>
        <row r="670">
          <cell r="A670">
            <v>44742</v>
          </cell>
          <cell r="B670">
            <v>14931</v>
          </cell>
          <cell r="C670">
            <v>14945</v>
          </cell>
          <cell r="D670">
            <v>14610</v>
          </cell>
          <cell r="E670">
            <v>14622</v>
          </cell>
          <cell r="F670">
            <v>2.2436541423883196</v>
          </cell>
          <cell r="G670">
            <v>-2.0695197910387786</v>
          </cell>
          <cell r="H670">
            <v>0.92238805970149262</v>
          </cell>
          <cell r="I670">
            <v>10</v>
          </cell>
          <cell r="J670">
            <v>10</v>
          </cell>
          <cell r="K670">
            <v>4</v>
          </cell>
        </row>
        <row r="671">
          <cell r="A671">
            <v>44741</v>
          </cell>
          <cell r="B671">
            <v>15020</v>
          </cell>
          <cell r="C671">
            <v>15114</v>
          </cell>
          <cell r="D671">
            <v>14980</v>
          </cell>
          <cell r="E671">
            <v>15019</v>
          </cell>
          <cell r="F671">
            <v>0.8921438082556592</v>
          </cell>
          <cell r="G671">
            <v>-6.6577896138482022E-3</v>
          </cell>
          <cell r="H671">
            <v>7.4626865671641781E-3</v>
          </cell>
          <cell r="I671">
            <v>4</v>
          </cell>
          <cell r="J671">
            <v>1</v>
          </cell>
          <cell r="K671">
            <v>2</v>
          </cell>
        </row>
        <row r="672">
          <cell r="A672">
            <v>44740</v>
          </cell>
          <cell r="B672">
            <v>15299</v>
          </cell>
          <cell r="C672">
            <v>15304</v>
          </cell>
          <cell r="D672">
            <v>15096</v>
          </cell>
          <cell r="E672">
            <v>15192</v>
          </cell>
          <cell r="F672">
            <v>1.3595659847048827</v>
          </cell>
          <cell r="G672">
            <v>-0.69939211713183869</v>
          </cell>
          <cell r="H672">
            <v>0.51442307692307698</v>
          </cell>
          <cell r="I672">
            <v>8</v>
          </cell>
          <cell r="J672">
            <v>6</v>
          </cell>
          <cell r="K672">
            <v>2</v>
          </cell>
        </row>
        <row r="673">
          <cell r="A673">
            <v>44739</v>
          </cell>
          <cell r="B673">
            <v>15205</v>
          </cell>
          <cell r="C673">
            <v>15400</v>
          </cell>
          <cell r="D673">
            <v>15201</v>
          </cell>
          <cell r="E673">
            <v>15277</v>
          </cell>
          <cell r="F673">
            <v>1.3087800065767838</v>
          </cell>
          <cell r="G673">
            <v>0.47352844459059523</v>
          </cell>
          <cell r="H673">
            <v>0.36180904522613072</v>
          </cell>
          <cell r="I673">
            <v>7</v>
          </cell>
          <cell r="J673">
            <v>4</v>
          </cell>
          <cell r="K673">
            <v>2</v>
          </cell>
        </row>
        <row r="674">
          <cell r="A674">
            <v>44736</v>
          </cell>
          <cell r="B674">
            <v>15006</v>
          </cell>
          <cell r="C674">
            <v>15142</v>
          </cell>
          <cell r="D674">
            <v>14959</v>
          </cell>
          <cell r="E674">
            <v>15058</v>
          </cell>
          <cell r="F674">
            <v>1.2195121951219512</v>
          </cell>
          <cell r="G674">
            <v>0.34652805544448889</v>
          </cell>
          <cell r="H674">
            <v>0.28415300546448091</v>
          </cell>
          <cell r="I674">
            <v>7</v>
          </cell>
          <cell r="J674">
            <v>3</v>
          </cell>
          <cell r="K674">
            <v>2</v>
          </cell>
        </row>
        <row r="675">
          <cell r="A675">
            <v>44735</v>
          </cell>
          <cell r="B675">
            <v>15059</v>
          </cell>
          <cell r="C675">
            <v>15145</v>
          </cell>
          <cell r="D675">
            <v>14804</v>
          </cell>
          <cell r="E675">
            <v>14938</v>
          </cell>
          <cell r="F675">
            <v>2.2644265887509132</v>
          </cell>
          <cell r="G675">
            <v>-0.80350620891161428</v>
          </cell>
          <cell r="H675">
            <v>0.35483870967741932</v>
          </cell>
          <cell r="I675">
            <v>10</v>
          </cell>
          <cell r="J675">
            <v>4</v>
          </cell>
          <cell r="K675">
            <v>1</v>
          </cell>
        </row>
        <row r="676">
          <cell r="A676">
            <v>44734</v>
          </cell>
          <cell r="B676">
            <v>15316</v>
          </cell>
          <cell r="C676">
            <v>15319</v>
          </cell>
          <cell r="D676">
            <v>14984</v>
          </cell>
          <cell r="E676">
            <v>15012</v>
          </cell>
          <cell r="F676">
            <v>2.1872551580047013</v>
          </cell>
          <cell r="G676">
            <v>-1.9848524418908331</v>
          </cell>
          <cell r="H676">
            <v>0.907462686567164</v>
          </cell>
          <cell r="I676">
            <v>10</v>
          </cell>
          <cell r="J676">
            <v>10</v>
          </cell>
          <cell r="K676">
            <v>4</v>
          </cell>
        </row>
        <row r="677">
          <cell r="A677">
            <v>44733</v>
          </cell>
          <cell r="B677">
            <v>15164</v>
          </cell>
          <cell r="C677">
            <v>15362</v>
          </cell>
          <cell r="D677">
            <v>15115</v>
          </cell>
          <cell r="E677">
            <v>15334</v>
          </cell>
          <cell r="F677">
            <v>1.6288578211553679</v>
          </cell>
          <cell r="G677">
            <v>1.1210762331838564</v>
          </cell>
          <cell r="H677">
            <v>0.68825910931174084</v>
          </cell>
          <cell r="I677">
            <v>9</v>
          </cell>
          <cell r="J677">
            <v>7</v>
          </cell>
          <cell r="K677">
            <v>3</v>
          </cell>
        </row>
        <row r="678">
          <cell r="A678">
            <v>44732</v>
          </cell>
          <cell r="B678">
            <v>15182</v>
          </cell>
          <cell r="C678">
            <v>15231</v>
          </cell>
          <cell r="D678">
            <v>14966</v>
          </cell>
          <cell r="E678">
            <v>15038</v>
          </cell>
          <cell r="F678">
            <v>1.74548807798709</v>
          </cell>
          <cell r="G678">
            <v>-0.94849163483072052</v>
          </cell>
          <cell r="H678">
            <v>0.54339622641509433</v>
          </cell>
          <cell r="I678">
            <v>9</v>
          </cell>
          <cell r="J678">
            <v>6</v>
          </cell>
          <cell r="K678">
            <v>2</v>
          </cell>
        </row>
        <row r="679">
          <cell r="A679">
            <v>44729</v>
          </cell>
          <cell r="B679">
            <v>15196</v>
          </cell>
          <cell r="C679">
            <v>15300</v>
          </cell>
          <cell r="D679">
            <v>15137</v>
          </cell>
          <cell r="E679">
            <v>15200</v>
          </cell>
          <cell r="F679">
            <v>1.0726506975519874</v>
          </cell>
          <cell r="G679">
            <v>2.6322716504343247E-2</v>
          </cell>
          <cell r="H679">
            <v>2.4539877300613494E-2</v>
          </cell>
          <cell r="I679">
            <v>5</v>
          </cell>
          <cell r="J679">
            <v>1</v>
          </cell>
          <cell r="K679">
            <v>2</v>
          </cell>
        </row>
        <row r="680">
          <cell r="A680">
            <v>44728</v>
          </cell>
          <cell r="B680">
            <v>15751</v>
          </cell>
          <cell r="C680">
            <v>15805</v>
          </cell>
          <cell r="D680">
            <v>15382</v>
          </cell>
          <cell r="E680">
            <v>15410</v>
          </cell>
          <cell r="F680">
            <v>2.685543774998413</v>
          </cell>
          <cell r="G680">
            <v>-2.164941908450257</v>
          </cell>
          <cell r="H680">
            <v>0.80614657210401885</v>
          </cell>
          <cell r="I680">
            <v>10</v>
          </cell>
          <cell r="J680">
            <v>9</v>
          </cell>
          <cell r="K680">
            <v>4</v>
          </cell>
        </row>
        <row r="681">
          <cell r="A681">
            <v>44727</v>
          </cell>
          <cell r="B681">
            <v>16052</v>
          </cell>
          <cell r="C681">
            <v>16096</v>
          </cell>
          <cell r="D681">
            <v>15989</v>
          </cell>
          <cell r="E681">
            <v>16062</v>
          </cell>
          <cell r="F681">
            <v>0.66658360328930977</v>
          </cell>
          <cell r="G681">
            <v>6.2297533017692495E-2</v>
          </cell>
          <cell r="H681">
            <v>9.3457943925233641E-2</v>
          </cell>
          <cell r="I681">
            <v>2</v>
          </cell>
          <cell r="J681">
            <v>1</v>
          </cell>
          <cell r="K681">
            <v>2</v>
          </cell>
        </row>
        <row r="682">
          <cell r="A682">
            <v>44726</v>
          </cell>
          <cell r="B682">
            <v>15950</v>
          </cell>
          <cell r="C682">
            <v>16068</v>
          </cell>
          <cell r="D682">
            <v>15841</v>
          </cell>
          <cell r="E682">
            <v>16055</v>
          </cell>
          <cell r="F682">
            <v>1.4231974921630095</v>
          </cell>
          <cell r="G682">
            <v>0.65830721003134796</v>
          </cell>
          <cell r="H682">
            <v>0.46255506607929514</v>
          </cell>
          <cell r="I682">
            <v>8</v>
          </cell>
          <cell r="J682">
            <v>5</v>
          </cell>
          <cell r="K682">
            <v>2</v>
          </cell>
        </row>
        <row r="683">
          <cell r="A683">
            <v>44725</v>
          </cell>
          <cell r="B683">
            <v>16115</v>
          </cell>
          <cell r="C683">
            <v>16120</v>
          </cell>
          <cell r="D683">
            <v>15993</v>
          </cell>
          <cell r="E683">
            <v>16053</v>
          </cell>
          <cell r="F683">
            <v>0.78808563450201674</v>
          </cell>
          <cell r="G683">
            <v>-0.38473471920570895</v>
          </cell>
          <cell r="H683">
            <v>0.48818897637795272</v>
          </cell>
          <cell r="I683">
            <v>3</v>
          </cell>
          <cell r="J683">
            <v>5</v>
          </cell>
          <cell r="K683">
            <v>2</v>
          </cell>
        </row>
        <row r="684">
          <cell r="A684">
            <v>44722</v>
          </cell>
          <cell r="B684">
            <v>16380</v>
          </cell>
          <cell r="C684">
            <v>16486</v>
          </cell>
          <cell r="D684">
            <v>16350</v>
          </cell>
          <cell r="E684">
            <v>16471</v>
          </cell>
          <cell r="F684">
            <v>0.83028083028083033</v>
          </cell>
          <cell r="G684">
            <v>0.55555555555555558</v>
          </cell>
          <cell r="H684">
            <v>0.66911764705882348</v>
          </cell>
          <cell r="I684">
            <v>4</v>
          </cell>
          <cell r="J684">
            <v>7</v>
          </cell>
          <cell r="K684">
            <v>3</v>
          </cell>
        </row>
        <row r="685">
          <cell r="A685">
            <v>44721</v>
          </cell>
          <cell r="B685">
            <v>16573</v>
          </cell>
          <cell r="C685">
            <v>16606</v>
          </cell>
          <cell r="D685">
            <v>16524</v>
          </cell>
          <cell r="E685">
            <v>16582</v>
          </cell>
          <cell r="F685">
            <v>0.49478066735050991</v>
          </cell>
          <cell r="G685">
            <v>5.4305195197007182E-2</v>
          </cell>
          <cell r="H685">
            <v>0.10975609756097561</v>
          </cell>
          <cell r="I685">
            <v>1</v>
          </cell>
          <cell r="J685">
            <v>2</v>
          </cell>
          <cell r="K685">
            <v>2</v>
          </cell>
        </row>
        <row r="686">
          <cell r="A686">
            <v>44720</v>
          </cell>
          <cell r="B686">
            <v>16560</v>
          </cell>
          <cell r="C686">
            <v>16693</v>
          </cell>
          <cell r="D686">
            <v>16555</v>
          </cell>
          <cell r="E686">
            <v>16644</v>
          </cell>
          <cell r="F686">
            <v>0.83333333333333337</v>
          </cell>
          <cell r="G686">
            <v>0.50724637681159412</v>
          </cell>
          <cell r="H686">
            <v>0.60869565217391297</v>
          </cell>
          <cell r="I686">
            <v>4</v>
          </cell>
          <cell r="J686">
            <v>7</v>
          </cell>
          <cell r="K686">
            <v>3</v>
          </cell>
        </row>
        <row r="687">
          <cell r="A687">
            <v>44719</v>
          </cell>
          <cell r="B687">
            <v>16520</v>
          </cell>
          <cell r="C687">
            <v>16531</v>
          </cell>
          <cell r="D687">
            <v>16406</v>
          </cell>
          <cell r="E687">
            <v>16462</v>
          </cell>
          <cell r="F687">
            <v>0.7566585956416465</v>
          </cell>
          <cell r="G687">
            <v>-0.35108958837772397</v>
          </cell>
          <cell r="H687">
            <v>0.46399999999999997</v>
          </cell>
          <cell r="I687">
            <v>3</v>
          </cell>
          <cell r="J687">
            <v>5</v>
          </cell>
          <cell r="K687">
            <v>2</v>
          </cell>
        </row>
        <row r="688">
          <cell r="A688">
            <v>44718</v>
          </cell>
          <cell r="B688">
            <v>16590</v>
          </cell>
          <cell r="C688">
            <v>16648</v>
          </cell>
          <cell r="D688">
            <v>16463</v>
          </cell>
          <cell r="E688">
            <v>16600</v>
          </cell>
          <cell r="F688">
            <v>1.1151295961422545</v>
          </cell>
          <cell r="G688">
            <v>6.027727546714888E-2</v>
          </cell>
          <cell r="H688">
            <v>5.4054054054054043E-2</v>
          </cell>
          <cell r="I688">
            <v>5</v>
          </cell>
          <cell r="J688">
            <v>1</v>
          </cell>
          <cell r="K688">
            <v>2</v>
          </cell>
        </row>
        <row r="689">
          <cell r="A689">
            <v>44714</v>
          </cell>
          <cell r="B689">
            <v>16536</v>
          </cell>
          <cell r="C689">
            <v>16585</v>
          </cell>
          <cell r="D689">
            <v>16471</v>
          </cell>
          <cell r="E689">
            <v>16532</v>
          </cell>
          <cell r="F689">
            <v>0.68940493468795361</v>
          </cell>
          <cell r="G689">
            <v>-2.4189646831156264E-2</v>
          </cell>
          <cell r="H689">
            <v>3.5087719298245612E-2</v>
          </cell>
          <cell r="I689">
            <v>2</v>
          </cell>
          <cell r="J689">
            <v>1</v>
          </cell>
          <cell r="K689">
            <v>2</v>
          </cell>
        </row>
        <row r="690">
          <cell r="A690">
            <v>44713</v>
          </cell>
          <cell r="B690">
            <v>16647</v>
          </cell>
          <cell r="C690">
            <v>16755</v>
          </cell>
          <cell r="D690">
            <v>16592</v>
          </cell>
          <cell r="E690">
            <v>16610</v>
          </cell>
          <cell r="F690">
            <v>0.97915540337598361</v>
          </cell>
          <cell r="G690">
            <v>-0.222262269477984</v>
          </cell>
          <cell r="H690">
            <v>0.22699386503067484</v>
          </cell>
          <cell r="I690">
            <v>5</v>
          </cell>
          <cell r="J690">
            <v>3</v>
          </cell>
          <cell r="K690">
            <v>2</v>
          </cell>
        </row>
        <row r="691">
          <cell r="A691">
            <v>44712</v>
          </cell>
          <cell r="B691">
            <v>16492</v>
          </cell>
          <cell r="C691">
            <v>16716</v>
          </cell>
          <cell r="D691">
            <v>16460</v>
          </cell>
          <cell r="E691">
            <v>16682</v>
          </cell>
          <cell r="F691">
            <v>1.5522677661896678</v>
          </cell>
          <cell r="G691">
            <v>1.1520737327188941</v>
          </cell>
          <cell r="H691">
            <v>0.7421875</v>
          </cell>
          <cell r="I691">
            <v>8</v>
          </cell>
          <cell r="J691">
            <v>8</v>
          </cell>
          <cell r="K691">
            <v>3</v>
          </cell>
        </row>
        <row r="692">
          <cell r="A692">
            <v>44711</v>
          </cell>
          <cell r="B692">
            <v>16400</v>
          </cell>
          <cell r="C692">
            <v>16584</v>
          </cell>
          <cell r="D692">
            <v>16391</v>
          </cell>
          <cell r="E692">
            <v>16560</v>
          </cell>
          <cell r="F692">
            <v>1.1768292682926829</v>
          </cell>
          <cell r="G692">
            <v>0.97560975609756095</v>
          </cell>
          <cell r="H692">
            <v>0.82901554404145084</v>
          </cell>
          <cell r="I692">
            <v>6</v>
          </cell>
          <cell r="J692">
            <v>9</v>
          </cell>
          <cell r="K692">
            <v>3</v>
          </cell>
        </row>
        <row r="693">
          <cell r="A693">
            <v>44708</v>
          </cell>
          <cell r="B693">
            <v>16110</v>
          </cell>
          <cell r="C693">
            <v>16245</v>
          </cell>
          <cell r="D693">
            <v>16100</v>
          </cell>
          <cell r="E693">
            <v>16230</v>
          </cell>
          <cell r="F693">
            <v>0.90006207324643073</v>
          </cell>
          <cell r="G693">
            <v>0.74487895716945995</v>
          </cell>
          <cell r="H693">
            <v>0.82758620689655182</v>
          </cell>
          <cell r="I693">
            <v>4</v>
          </cell>
          <cell r="J693">
            <v>9</v>
          </cell>
          <cell r="K693">
            <v>3</v>
          </cell>
        </row>
        <row r="694">
          <cell r="A694">
            <v>44707</v>
          </cell>
          <cell r="B694">
            <v>16153</v>
          </cell>
          <cell r="C694">
            <v>16184</v>
          </cell>
          <cell r="D694">
            <v>15928</v>
          </cell>
          <cell r="E694">
            <v>15950</v>
          </cell>
          <cell r="F694">
            <v>1.584844920448214</v>
          </cell>
          <cell r="G694">
            <v>-1.2567324955116697</v>
          </cell>
          <cell r="H694">
            <v>0.79296875</v>
          </cell>
          <cell r="I694">
            <v>9</v>
          </cell>
          <cell r="J694">
            <v>8</v>
          </cell>
          <cell r="K694">
            <v>3</v>
          </cell>
        </row>
        <row r="695">
          <cell r="A695">
            <v>44706</v>
          </cell>
          <cell r="B695">
            <v>15996</v>
          </cell>
          <cell r="C695">
            <v>16146</v>
          </cell>
          <cell r="D695">
            <v>15968</v>
          </cell>
          <cell r="E695">
            <v>16060</v>
          </cell>
          <cell r="F695">
            <v>1.112778194548637</v>
          </cell>
          <cell r="G695">
            <v>0.40010002500625158</v>
          </cell>
          <cell r="H695">
            <v>0.35955056179775285</v>
          </cell>
          <cell r="I695">
            <v>5</v>
          </cell>
          <cell r="J695">
            <v>4</v>
          </cell>
          <cell r="K695">
            <v>2</v>
          </cell>
        </row>
        <row r="696">
          <cell r="A696">
            <v>44705</v>
          </cell>
          <cell r="B696">
            <v>16131</v>
          </cell>
          <cell r="C696">
            <v>16156</v>
          </cell>
          <cell r="D696">
            <v>15914</v>
          </cell>
          <cell r="E696">
            <v>15926</v>
          </cell>
          <cell r="F696">
            <v>1.5002169735292294</v>
          </cell>
          <cell r="G696">
            <v>-1.2708449569152565</v>
          </cell>
          <cell r="H696">
            <v>0.84710743801652899</v>
          </cell>
          <cell r="I696">
            <v>8</v>
          </cell>
          <cell r="J696">
            <v>9</v>
          </cell>
          <cell r="K696">
            <v>3</v>
          </cell>
        </row>
        <row r="697">
          <cell r="A697">
            <v>44704</v>
          </cell>
          <cell r="B697">
            <v>16220</v>
          </cell>
          <cell r="C697">
            <v>16263</v>
          </cell>
          <cell r="D697">
            <v>16076</v>
          </cell>
          <cell r="E697">
            <v>16147</v>
          </cell>
          <cell r="F697">
            <v>1.1528976572133169</v>
          </cell>
          <cell r="G697">
            <v>-0.45006165228113443</v>
          </cell>
          <cell r="H697">
            <v>0.39037433155080214</v>
          </cell>
          <cell r="I697">
            <v>6</v>
          </cell>
          <cell r="J697">
            <v>4</v>
          </cell>
          <cell r="K697">
            <v>2</v>
          </cell>
        </row>
        <row r="698">
          <cell r="A698">
            <v>44701</v>
          </cell>
          <cell r="B698">
            <v>16069</v>
          </cell>
          <cell r="C698">
            <v>16145</v>
          </cell>
          <cell r="D698">
            <v>16013</v>
          </cell>
          <cell r="E698">
            <v>16135</v>
          </cell>
          <cell r="F698">
            <v>0.82145746468355219</v>
          </cell>
          <cell r="G698">
            <v>0.41072873234177609</v>
          </cell>
          <cell r="H698">
            <v>0.5</v>
          </cell>
          <cell r="I698">
            <v>4</v>
          </cell>
          <cell r="J698">
            <v>6</v>
          </cell>
          <cell r="K698">
            <v>2</v>
          </cell>
        </row>
        <row r="699">
          <cell r="A699">
            <v>44700</v>
          </cell>
          <cell r="B699">
            <v>15871</v>
          </cell>
          <cell r="C699">
            <v>15965</v>
          </cell>
          <cell r="D699">
            <v>15820</v>
          </cell>
          <cell r="E699">
            <v>15911</v>
          </cell>
          <cell r="F699">
            <v>0.91361602923571295</v>
          </cell>
          <cell r="G699">
            <v>0.25203200806502424</v>
          </cell>
          <cell r="H699">
            <v>0.27586206896551724</v>
          </cell>
          <cell r="I699">
            <v>5</v>
          </cell>
          <cell r="J699">
            <v>3</v>
          </cell>
          <cell r="K699">
            <v>2</v>
          </cell>
        </row>
        <row r="700">
          <cell r="A700">
            <v>44699</v>
          </cell>
          <cell r="B700">
            <v>16180</v>
          </cell>
          <cell r="C700">
            <v>16318</v>
          </cell>
          <cell r="D700">
            <v>16159</v>
          </cell>
          <cell r="E700">
            <v>16302</v>
          </cell>
          <cell r="F700">
            <v>0.98269468479604449</v>
          </cell>
          <cell r="G700">
            <v>0.75401730531520395</v>
          </cell>
          <cell r="H700">
            <v>0.76729559748427667</v>
          </cell>
          <cell r="I700">
            <v>5</v>
          </cell>
          <cell r="J700">
            <v>8</v>
          </cell>
          <cell r="K700">
            <v>3</v>
          </cell>
        </row>
        <row r="701">
          <cell r="A701">
            <v>44698</v>
          </cell>
          <cell r="B701">
            <v>15978</v>
          </cell>
          <cell r="C701">
            <v>16096</v>
          </cell>
          <cell r="D701">
            <v>15963</v>
          </cell>
          <cell r="E701">
            <v>16075</v>
          </cell>
          <cell r="F701">
            <v>0.83239454249593192</v>
          </cell>
          <cell r="G701">
            <v>0.60708474151958935</v>
          </cell>
          <cell r="H701">
            <v>0.7293233082706766</v>
          </cell>
          <cell r="I701">
            <v>4</v>
          </cell>
          <cell r="J701">
            <v>8</v>
          </cell>
          <cell r="K701">
            <v>3</v>
          </cell>
        </row>
        <row r="702">
          <cell r="A702">
            <v>44697</v>
          </cell>
          <cell r="B702">
            <v>15996</v>
          </cell>
          <cell r="C702">
            <v>16044</v>
          </cell>
          <cell r="D702">
            <v>15847</v>
          </cell>
          <cell r="E702">
            <v>15921</v>
          </cell>
          <cell r="F702">
            <v>1.2315578894723682</v>
          </cell>
          <cell r="G702">
            <v>-0.46886721680420107</v>
          </cell>
          <cell r="H702">
            <v>0.38071065989847713</v>
          </cell>
          <cell r="I702">
            <v>7</v>
          </cell>
          <cell r="J702">
            <v>4</v>
          </cell>
          <cell r="K702">
            <v>2</v>
          </cell>
        </row>
        <row r="703">
          <cell r="A703">
            <v>44694</v>
          </cell>
          <cell r="B703">
            <v>15777</v>
          </cell>
          <cell r="C703">
            <v>15854</v>
          </cell>
          <cell r="D703">
            <v>15743</v>
          </cell>
          <cell r="E703">
            <v>15851</v>
          </cell>
          <cell r="F703">
            <v>0.70355580908918047</v>
          </cell>
          <cell r="G703">
            <v>0.46903720605945365</v>
          </cell>
          <cell r="H703">
            <v>0.66666666666666663</v>
          </cell>
          <cell r="I703">
            <v>2</v>
          </cell>
          <cell r="J703">
            <v>7</v>
          </cell>
          <cell r="K703">
            <v>3</v>
          </cell>
        </row>
        <row r="704">
          <cell r="A704">
            <v>44693</v>
          </cell>
          <cell r="B704">
            <v>15801</v>
          </cell>
          <cell r="C704">
            <v>15890</v>
          </cell>
          <cell r="D704">
            <v>15608</v>
          </cell>
          <cell r="E704">
            <v>15632</v>
          </cell>
          <cell r="F704">
            <v>1.7846971710651225</v>
          </cell>
          <cell r="G704">
            <v>-1.0695525599645592</v>
          </cell>
          <cell r="H704">
            <v>0.599290780141844</v>
          </cell>
          <cell r="I704">
            <v>9</v>
          </cell>
          <cell r="J704">
            <v>6</v>
          </cell>
          <cell r="K704">
            <v>2</v>
          </cell>
        </row>
        <row r="705">
          <cell r="A705">
            <v>44692</v>
          </cell>
          <cell r="B705">
            <v>15989</v>
          </cell>
          <cell r="C705">
            <v>16058</v>
          </cell>
          <cell r="D705">
            <v>15907</v>
          </cell>
          <cell r="E705">
            <v>16010</v>
          </cell>
          <cell r="F705">
            <v>0.94439927450121963</v>
          </cell>
          <cell r="G705">
            <v>0.13134029645381198</v>
          </cell>
          <cell r="H705">
            <v>0.13907284768211919</v>
          </cell>
          <cell r="I705">
            <v>5</v>
          </cell>
          <cell r="J705">
            <v>2</v>
          </cell>
          <cell r="K705">
            <v>2</v>
          </cell>
        </row>
        <row r="706">
          <cell r="A706">
            <v>44691</v>
          </cell>
          <cell r="B706">
            <v>15809</v>
          </cell>
          <cell r="C706">
            <v>16045</v>
          </cell>
          <cell r="D706">
            <v>15730</v>
          </cell>
          <cell r="E706">
            <v>16039</v>
          </cell>
          <cell r="F706">
            <v>1.9925358972737048</v>
          </cell>
          <cell r="G706">
            <v>1.4548674805490542</v>
          </cell>
          <cell r="H706">
            <v>0.73015873015873012</v>
          </cell>
          <cell r="I706">
            <v>10</v>
          </cell>
          <cell r="J706">
            <v>8</v>
          </cell>
          <cell r="K706">
            <v>4</v>
          </cell>
        </row>
        <row r="707">
          <cell r="A707">
            <v>44690</v>
          </cell>
          <cell r="B707">
            <v>16156</v>
          </cell>
          <cell r="C707">
            <v>16194</v>
          </cell>
          <cell r="D707">
            <v>16015</v>
          </cell>
          <cell r="E707">
            <v>16027</v>
          </cell>
          <cell r="F707">
            <v>1.1079475117603366</v>
          </cell>
          <cell r="G707">
            <v>-0.79846496657588506</v>
          </cell>
          <cell r="H707">
            <v>0.72067039106145259</v>
          </cell>
          <cell r="I707">
            <v>5</v>
          </cell>
          <cell r="J707">
            <v>8</v>
          </cell>
          <cell r="K707">
            <v>3</v>
          </cell>
        </row>
        <row r="708">
          <cell r="A708">
            <v>44687</v>
          </cell>
          <cell r="B708">
            <v>16310</v>
          </cell>
          <cell r="C708">
            <v>16380</v>
          </cell>
          <cell r="D708">
            <v>16266</v>
          </cell>
          <cell r="E708">
            <v>16355</v>
          </cell>
          <cell r="F708">
            <v>0.69895769466584923</v>
          </cell>
          <cell r="G708">
            <v>0.27590435315757206</v>
          </cell>
          <cell r="H708">
            <v>0.39473684210526316</v>
          </cell>
          <cell r="I708">
            <v>2</v>
          </cell>
          <cell r="J708">
            <v>4</v>
          </cell>
          <cell r="K708">
            <v>2</v>
          </cell>
        </row>
        <row r="709">
          <cell r="A709">
            <v>44686</v>
          </cell>
          <cell r="B709">
            <v>16753</v>
          </cell>
          <cell r="C709">
            <v>16776</v>
          </cell>
          <cell r="D709">
            <v>16645</v>
          </cell>
          <cell r="E709">
            <v>16684</v>
          </cell>
          <cell r="F709">
            <v>0.78194950158180632</v>
          </cell>
          <cell r="G709">
            <v>-0.41186653136751628</v>
          </cell>
          <cell r="H709">
            <v>0.52671755725190839</v>
          </cell>
          <cell r="I709">
            <v>3</v>
          </cell>
          <cell r="J709">
            <v>6</v>
          </cell>
          <cell r="K709">
            <v>2</v>
          </cell>
        </row>
        <row r="710">
          <cell r="A710">
            <v>44685</v>
          </cell>
          <cell r="B710">
            <v>16505</v>
          </cell>
          <cell r="C710">
            <v>16589</v>
          </cell>
          <cell r="D710">
            <v>16489</v>
          </cell>
          <cell r="E710">
            <v>16519</v>
          </cell>
          <cell r="F710">
            <v>0.60587700696758562</v>
          </cell>
          <cell r="G710">
            <v>8.4822780975461975E-2</v>
          </cell>
          <cell r="H710">
            <v>0.13999999999999999</v>
          </cell>
          <cell r="I710">
            <v>2</v>
          </cell>
          <cell r="J710">
            <v>2</v>
          </cell>
          <cell r="K710">
            <v>2</v>
          </cell>
        </row>
        <row r="711">
          <cell r="A711">
            <v>44684</v>
          </cell>
          <cell r="B711">
            <v>16487</v>
          </cell>
          <cell r="C711">
            <v>16570</v>
          </cell>
          <cell r="D711">
            <v>16434</v>
          </cell>
          <cell r="E711">
            <v>16470</v>
          </cell>
          <cell r="F711">
            <v>0.82489233941893614</v>
          </cell>
          <cell r="G711">
            <v>-0.10311154242736702</v>
          </cell>
          <cell r="H711">
            <v>0.125</v>
          </cell>
          <cell r="I711">
            <v>4</v>
          </cell>
          <cell r="J711">
            <v>2</v>
          </cell>
          <cell r="K711">
            <v>2</v>
          </cell>
        </row>
        <row r="712">
          <cell r="A712">
            <v>44680</v>
          </cell>
          <cell r="B712">
            <v>16555</v>
          </cell>
          <cell r="C712">
            <v>16635</v>
          </cell>
          <cell r="D712">
            <v>16495</v>
          </cell>
          <cell r="E712">
            <v>16583</v>
          </cell>
          <cell r="F712">
            <v>0.84566596194503174</v>
          </cell>
          <cell r="G712">
            <v>0.16913319238900634</v>
          </cell>
          <cell r="H712">
            <v>0.19999999999999998</v>
          </cell>
          <cell r="I712">
            <v>4</v>
          </cell>
          <cell r="J712">
            <v>2</v>
          </cell>
          <cell r="K712">
            <v>2</v>
          </cell>
        </row>
        <row r="713">
          <cell r="A713">
            <v>44679</v>
          </cell>
          <cell r="B713">
            <v>16317</v>
          </cell>
          <cell r="C713">
            <v>16416</v>
          </cell>
          <cell r="D713">
            <v>16220</v>
          </cell>
          <cell r="E713">
            <v>16387</v>
          </cell>
          <cell r="F713">
            <v>1.2012012012012012</v>
          </cell>
          <cell r="G713">
            <v>0.42900042900042895</v>
          </cell>
          <cell r="H713">
            <v>0.3571428571428571</v>
          </cell>
          <cell r="I713">
            <v>7</v>
          </cell>
          <cell r="J713">
            <v>4</v>
          </cell>
          <cell r="K713">
            <v>2</v>
          </cell>
        </row>
        <row r="714">
          <cell r="A714">
            <v>44678</v>
          </cell>
          <cell r="B714">
            <v>16221</v>
          </cell>
          <cell r="C714">
            <v>16344</v>
          </cell>
          <cell r="D714">
            <v>16160</v>
          </cell>
          <cell r="E714">
            <v>16285</v>
          </cell>
          <cell r="F714">
            <v>1.1343320387152456</v>
          </cell>
          <cell r="G714">
            <v>0.39455027433573764</v>
          </cell>
          <cell r="H714">
            <v>0.34782608695652178</v>
          </cell>
          <cell r="I714">
            <v>6</v>
          </cell>
          <cell r="J714">
            <v>4</v>
          </cell>
          <cell r="K714">
            <v>2</v>
          </cell>
        </row>
        <row r="715">
          <cell r="A715">
            <v>44677</v>
          </cell>
          <cell r="B715">
            <v>16648</v>
          </cell>
          <cell r="C715">
            <v>16663</v>
          </cell>
          <cell r="D715">
            <v>16533</v>
          </cell>
          <cell r="E715">
            <v>16586</v>
          </cell>
          <cell r="F715">
            <v>0.78087457952907258</v>
          </cell>
          <cell r="G715">
            <v>-0.37241710716001919</v>
          </cell>
          <cell r="H715">
            <v>0.47692307692307689</v>
          </cell>
          <cell r="I715">
            <v>3</v>
          </cell>
          <cell r="J715">
            <v>5</v>
          </cell>
          <cell r="K715">
            <v>2</v>
          </cell>
        </row>
        <row r="716">
          <cell r="A716">
            <v>44676</v>
          </cell>
          <cell r="B716">
            <v>16686</v>
          </cell>
          <cell r="C716">
            <v>16734</v>
          </cell>
          <cell r="D716">
            <v>16508</v>
          </cell>
          <cell r="E716">
            <v>16572</v>
          </cell>
          <cell r="F716">
            <v>1.3544288625194774</v>
          </cell>
          <cell r="G716">
            <v>-0.68320747932398418</v>
          </cell>
          <cell r="H716">
            <v>0.50442477876106195</v>
          </cell>
          <cell r="I716">
            <v>8</v>
          </cell>
          <cell r="J716">
            <v>6</v>
          </cell>
          <cell r="K716">
            <v>2</v>
          </cell>
        </row>
        <row r="717">
          <cell r="A717">
            <v>44673</v>
          </cell>
          <cell r="B717">
            <v>16862</v>
          </cell>
          <cell r="C717">
            <v>16999</v>
          </cell>
          <cell r="D717">
            <v>16823</v>
          </cell>
          <cell r="E717">
            <v>16992</v>
          </cell>
          <cell r="F717">
            <v>1.0437670501719845</v>
          </cell>
          <cell r="G717">
            <v>0.77096429842248837</v>
          </cell>
          <cell r="H717">
            <v>0.73863636363636354</v>
          </cell>
          <cell r="I717">
            <v>5</v>
          </cell>
          <cell r="J717">
            <v>8</v>
          </cell>
          <cell r="K717">
            <v>3</v>
          </cell>
        </row>
        <row r="718">
          <cell r="A718">
            <v>44672</v>
          </cell>
          <cell r="B718">
            <v>17180</v>
          </cell>
          <cell r="C718">
            <v>17222</v>
          </cell>
          <cell r="D718">
            <v>17090</v>
          </cell>
          <cell r="E718">
            <v>17126</v>
          </cell>
          <cell r="F718">
            <v>0.76833527357392317</v>
          </cell>
          <cell r="G718">
            <v>-0.31431897555296856</v>
          </cell>
          <cell r="H718">
            <v>0.40909090909090906</v>
          </cell>
          <cell r="I718">
            <v>3</v>
          </cell>
          <cell r="J718">
            <v>5</v>
          </cell>
          <cell r="K718">
            <v>2</v>
          </cell>
        </row>
        <row r="719">
          <cell r="A719">
            <v>44671</v>
          </cell>
          <cell r="B719">
            <v>17071</v>
          </cell>
          <cell r="C719">
            <v>17135</v>
          </cell>
          <cell r="D719">
            <v>16992</v>
          </cell>
          <cell r="E719">
            <v>17125</v>
          </cell>
          <cell r="F719">
            <v>0.83767793333723861</v>
          </cell>
          <cell r="G719">
            <v>0.31632593286860755</v>
          </cell>
          <cell r="H719">
            <v>0.3776223776223776</v>
          </cell>
          <cell r="I719">
            <v>4</v>
          </cell>
          <cell r="J719">
            <v>4</v>
          </cell>
          <cell r="K719">
            <v>2</v>
          </cell>
        </row>
        <row r="720">
          <cell r="A720">
            <v>44670</v>
          </cell>
          <cell r="B720">
            <v>17065</v>
          </cell>
          <cell r="C720">
            <v>17122</v>
          </cell>
          <cell r="D720">
            <v>16988</v>
          </cell>
          <cell r="E720">
            <v>17000</v>
          </cell>
          <cell r="F720">
            <v>0.78523293290360374</v>
          </cell>
          <cell r="G720">
            <v>-0.38089657193085258</v>
          </cell>
          <cell r="H720">
            <v>0.48507462686567165</v>
          </cell>
          <cell r="I720">
            <v>3</v>
          </cell>
          <cell r="J720">
            <v>5</v>
          </cell>
          <cell r="K720">
            <v>2</v>
          </cell>
        </row>
        <row r="721">
          <cell r="A721">
            <v>44669</v>
          </cell>
          <cell r="B721">
            <v>16908</v>
          </cell>
          <cell r="C721">
            <v>16995</v>
          </cell>
          <cell r="D721">
            <v>16813</v>
          </cell>
          <cell r="E721">
            <v>16881</v>
          </cell>
          <cell r="F721">
            <v>1.0764135320558315</v>
          </cell>
          <cell r="G721">
            <v>-0.15968772178850249</v>
          </cell>
          <cell r="H721">
            <v>0.14835164835164838</v>
          </cell>
          <cell r="I721">
            <v>5</v>
          </cell>
          <cell r="J721">
            <v>2</v>
          </cell>
          <cell r="K721">
            <v>2</v>
          </cell>
        </row>
        <row r="722">
          <cell r="A722">
            <v>44666</v>
          </cell>
          <cell r="B722">
            <v>17102</v>
          </cell>
          <cell r="C722">
            <v>17117</v>
          </cell>
          <cell r="D722">
            <v>16960</v>
          </cell>
          <cell r="E722">
            <v>16983</v>
          </cell>
          <cell r="F722">
            <v>0.91802128406034378</v>
          </cell>
          <cell r="G722">
            <v>-0.69582504970178927</v>
          </cell>
          <cell r="H722">
            <v>0.7579617834394905</v>
          </cell>
          <cell r="I722">
            <v>5</v>
          </cell>
          <cell r="J722">
            <v>8</v>
          </cell>
          <cell r="K722">
            <v>3</v>
          </cell>
        </row>
        <row r="723">
          <cell r="A723">
            <v>44665</v>
          </cell>
          <cell r="B723">
            <v>17349</v>
          </cell>
          <cell r="C723">
            <v>17352</v>
          </cell>
          <cell r="D723">
            <v>17251</v>
          </cell>
          <cell r="E723">
            <v>17298</v>
          </cell>
          <cell r="F723">
            <v>0.58216611908467353</v>
          </cell>
          <cell r="G723">
            <v>-0.29396507003285494</v>
          </cell>
          <cell r="H723">
            <v>0.50495049504950495</v>
          </cell>
          <cell r="I723">
            <v>1</v>
          </cell>
          <cell r="J723">
            <v>6</v>
          </cell>
          <cell r="K723">
            <v>2</v>
          </cell>
        </row>
        <row r="724">
          <cell r="A724">
            <v>44664</v>
          </cell>
          <cell r="B724">
            <v>17080</v>
          </cell>
          <cell r="C724">
            <v>17321</v>
          </cell>
          <cell r="D724">
            <v>17071</v>
          </cell>
          <cell r="E724">
            <v>17316</v>
          </cell>
          <cell r="F724">
            <v>1.4637002341920375</v>
          </cell>
          <cell r="G724">
            <v>1.3817330210772834</v>
          </cell>
          <cell r="H724">
            <v>0.94399999999999995</v>
          </cell>
          <cell r="I724">
            <v>8</v>
          </cell>
          <cell r="J724">
            <v>10</v>
          </cell>
          <cell r="K724">
            <v>3</v>
          </cell>
        </row>
        <row r="725">
          <cell r="A725">
            <v>44663</v>
          </cell>
          <cell r="B725">
            <v>16960</v>
          </cell>
          <cell r="C725">
            <v>17068</v>
          </cell>
          <cell r="D725">
            <v>16906</v>
          </cell>
          <cell r="E725">
            <v>16999</v>
          </cell>
          <cell r="F725">
            <v>0.95518867924528295</v>
          </cell>
          <cell r="G725">
            <v>0.22995283018867924</v>
          </cell>
          <cell r="H725">
            <v>0.24074074074074076</v>
          </cell>
          <cell r="I725">
            <v>5</v>
          </cell>
          <cell r="J725">
            <v>3</v>
          </cell>
          <cell r="K725">
            <v>2</v>
          </cell>
        </row>
        <row r="726">
          <cell r="A726">
            <v>44662</v>
          </cell>
          <cell r="B726">
            <v>17222</v>
          </cell>
          <cell r="C726">
            <v>17298</v>
          </cell>
          <cell r="D726">
            <v>16976</v>
          </cell>
          <cell r="E726">
            <v>17039</v>
          </cell>
          <cell r="F726">
            <v>1.8697015445360585</v>
          </cell>
          <cell r="G726">
            <v>-1.0625943560562072</v>
          </cell>
          <cell r="H726">
            <v>0.56832298136645965</v>
          </cell>
          <cell r="I726">
            <v>10</v>
          </cell>
          <cell r="J726">
            <v>6</v>
          </cell>
          <cell r="K726">
            <v>1</v>
          </cell>
        </row>
        <row r="727">
          <cell r="A727">
            <v>44659</v>
          </cell>
          <cell r="B727">
            <v>17200</v>
          </cell>
          <cell r="C727">
            <v>17318</v>
          </cell>
          <cell r="D727">
            <v>17169</v>
          </cell>
          <cell r="E727">
            <v>17316</v>
          </cell>
          <cell r="F727">
            <v>0.86627906976744184</v>
          </cell>
          <cell r="G727">
            <v>0.67441860465116277</v>
          </cell>
          <cell r="H727">
            <v>0.77852348993288589</v>
          </cell>
          <cell r="I727">
            <v>4</v>
          </cell>
          <cell r="J727">
            <v>8</v>
          </cell>
          <cell r="K727">
            <v>3</v>
          </cell>
        </row>
        <row r="728">
          <cell r="A728">
            <v>44658</v>
          </cell>
          <cell r="B728">
            <v>17333</v>
          </cell>
          <cell r="C728">
            <v>17387</v>
          </cell>
          <cell r="D728">
            <v>17123</v>
          </cell>
          <cell r="E728">
            <v>17143</v>
          </cell>
          <cell r="F728">
            <v>1.5231062135810305</v>
          </cell>
          <cell r="G728">
            <v>-1.0961749264408931</v>
          </cell>
          <cell r="H728">
            <v>0.71969696969696961</v>
          </cell>
          <cell r="I728">
            <v>8</v>
          </cell>
          <cell r="J728">
            <v>8</v>
          </cell>
          <cell r="K728">
            <v>3</v>
          </cell>
        </row>
        <row r="729">
          <cell r="A729">
            <v>44657</v>
          </cell>
          <cell r="B729">
            <v>17439</v>
          </cell>
          <cell r="C729">
            <v>17508</v>
          </cell>
          <cell r="D729">
            <v>17327</v>
          </cell>
          <cell r="E729">
            <v>17506</v>
          </cell>
          <cell r="F729">
            <v>1.0379035495154538</v>
          </cell>
          <cell r="G729">
            <v>0.38419634153334481</v>
          </cell>
          <cell r="H729">
            <v>0.37016574585635359</v>
          </cell>
          <cell r="I729">
            <v>5</v>
          </cell>
          <cell r="J729">
            <v>4</v>
          </cell>
          <cell r="K729">
            <v>2</v>
          </cell>
        </row>
        <row r="730">
          <cell r="A730">
            <v>44652</v>
          </cell>
          <cell r="B730">
            <v>17466</v>
          </cell>
          <cell r="C730">
            <v>17567</v>
          </cell>
          <cell r="D730">
            <v>17414</v>
          </cell>
          <cell r="E730">
            <v>17554</v>
          </cell>
          <cell r="F730">
            <v>0.87598763311576777</v>
          </cell>
          <cell r="G730">
            <v>0.50383602427573571</v>
          </cell>
          <cell r="H730">
            <v>0.57516339869281041</v>
          </cell>
          <cell r="I730">
            <v>4</v>
          </cell>
          <cell r="J730">
            <v>6</v>
          </cell>
          <cell r="K730">
            <v>2</v>
          </cell>
        </row>
        <row r="731">
          <cell r="A731">
            <v>44651</v>
          </cell>
          <cell r="B731">
            <v>17747</v>
          </cell>
          <cell r="C731">
            <v>17774</v>
          </cell>
          <cell r="D731">
            <v>17623</v>
          </cell>
          <cell r="E731">
            <v>17639</v>
          </cell>
          <cell r="F731">
            <v>0.85084803065306813</v>
          </cell>
          <cell r="G731">
            <v>-0.60855355834788971</v>
          </cell>
          <cell r="H731">
            <v>0.71523178807947008</v>
          </cell>
          <cell r="I731">
            <v>4</v>
          </cell>
          <cell r="J731">
            <v>8</v>
          </cell>
          <cell r="K731">
            <v>3</v>
          </cell>
        </row>
        <row r="732">
          <cell r="A732">
            <v>44650</v>
          </cell>
          <cell r="B732">
            <v>17671</v>
          </cell>
          <cell r="C732">
            <v>17755</v>
          </cell>
          <cell r="D732">
            <v>17658</v>
          </cell>
          <cell r="E732">
            <v>17741</v>
          </cell>
          <cell r="F732">
            <v>0.54892196253749082</v>
          </cell>
          <cell r="G732">
            <v>0.39612925131571503</v>
          </cell>
          <cell r="H732">
            <v>0.72164948453608246</v>
          </cell>
          <cell r="I732">
            <v>1</v>
          </cell>
          <cell r="J732">
            <v>8</v>
          </cell>
          <cell r="K732">
            <v>3</v>
          </cell>
        </row>
        <row r="733">
          <cell r="A733">
            <v>44649</v>
          </cell>
          <cell r="B733">
            <v>17560</v>
          </cell>
          <cell r="C733">
            <v>17577</v>
          </cell>
          <cell r="D733">
            <v>17484</v>
          </cell>
          <cell r="E733">
            <v>17545</v>
          </cell>
          <cell r="F733">
            <v>0.52961275626423687</v>
          </cell>
          <cell r="G733">
            <v>-8.5421412300683369E-2</v>
          </cell>
          <cell r="H733">
            <v>0.16129032258064516</v>
          </cell>
          <cell r="I733">
            <v>1</v>
          </cell>
          <cell r="J733">
            <v>2</v>
          </cell>
          <cell r="K733">
            <v>2</v>
          </cell>
        </row>
        <row r="734">
          <cell r="A734">
            <v>44648</v>
          </cell>
          <cell r="B734">
            <v>17512</v>
          </cell>
          <cell r="C734">
            <v>17521</v>
          </cell>
          <cell r="D734">
            <v>17304</v>
          </cell>
          <cell r="E734">
            <v>17438</v>
          </cell>
          <cell r="F734">
            <v>1.2391502969392418</v>
          </cell>
          <cell r="G734">
            <v>-0.42256738236637736</v>
          </cell>
          <cell r="H734">
            <v>0.34101382488479259</v>
          </cell>
          <cell r="I734">
            <v>7</v>
          </cell>
          <cell r="J734">
            <v>4</v>
          </cell>
          <cell r="K734">
            <v>2</v>
          </cell>
        </row>
        <row r="735">
          <cell r="A735">
            <v>44645</v>
          </cell>
          <cell r="B735">
            <v>17720</v>
          </cell>
          <cell r="C735">
            <v>17726</v>
          </cell>
          <cell r="D735">
            <v>17591</v>
          </cell>
          <cell r="E735">
            <v>17621</v>
          </cell>
          <cell r="F735">
            <v>0.76185101580135439</v>
          </cell>
          <cell r="G735">
            <v>-0.55869074492099324</v>
          </cell>
          <cell r="H735">
            <v>0.73333333333333339</v>
          </cell>
          <cell r="I735">
            <v>3</v>
          </cell>
          <cell r="J735">
            <v>8</v>
          </cell>
          <cell r="K735">
            <v>3</v>
          </cell>
        </row>
        <row r="736">
          <cell r="A736">
            <v>44644</v>
          </cell>
          <cell r="B736">
            <v>17570</v>
          </cell>
          <cell r="C736">
            <v>17687</v>
          </cell>
          <cell r="D736">
            <v>17548</v>
          </cell>
          <cell r="E736">
            <v>17671</v>
          </cell>
          <cell r="F736">
            <v>0.79112122936824125</v>
          </cell>
          <cell r="G736">
            <v>0.5748434832100171</v>
          </cell>
          <cell r="H736">
            <v>0.72661870503597137</v>
          </cell>
          <cell r="I736">
            <v>3</v>
          </cell>
          <cell r="J736">
            <v>8</v>
          </cell>
          <cell r="K736">
            <v>3</v>
          </cell>
        </row>
        <row r="737">
          <cell r="A737">
            <v>44643</v>
          </cell>
          <cell r="B737">
            <v>17644</v>
          </cell>
          <cell r="C737">
            <v>17735</v>
          </cell>
          <cell r="D737">
            <v>17610</v>
          </cell>
          <cell r="E737">
            <v>17702</v>
          </cell>
          <cell r="F737">
            <v>0.70845613239628202</v>
          </cell>
          <cell r="G737">
            <v>0.32872364543187488</v>
          </cell>
          <cell r="H737">
            <v>0.46400000000000002</v>
          </cell>
          <cell r="I737">
            <v>2</v>
          </cell>
          <cell r="J737">
            <v>5</v>
          </cell>
          <cell r="K737">
            <v>2</v>
          </cell>
        </row>
        <row r="738">
          <cell r="A738">
            <v>44642</v>
          </cell>
          <cell r="B738">
            <v>17536</v>
          </cell>
          <cell r="C738">
            <v>17543</v>
          </cell>
          <cell r="D738">
            <v>17453</v>
          </cell>
          <cell r="E738">
            <v>17520</v>
          </cell>
          <cell r="F738">
            <v>0.5132299270072993</v>
          </cell>
          <cell r="G738">
            <v>-9.1240875912408759E-2</v>
          </cell>
          <cell r="H738">
            <v>0.17777777777777776</v>
          </cell>
          <cell r="I738">
            <v>1</v>
          </cell>
          <cell r="J738">
            <v>2</v>
          </cell>
          <cell r="K738">
            <v>2</v>
          </cell>
        </row>
        <row r="739">
          <cell r="A739">
            <v>44641</v>
          </cell>
          <cell r="B739">
            <v>17442</v>
          </cell>
          <cell r="C739">
            <v>17577</v>
          </cell>
          <cell r="D739">
            <v>17439</v>
          </cell>
          <cell r="E739">
            <v>17489</v>
          </cell>
          <cell r="F739">
            <v>0.79119367045063638</v>
          </cell>
          <cell r="G739">
            <v>0.26946451095057905</v>
          </cell>
          <cell r="H739">
            <v>0.34057971014492755</v>
          </cell>
          <cell r="I739">
            <v>3</v>
          </cell>
          <cell r="J739">
            <v>4</v>
          </cell>
          <cell r="K739">
            <v>2</v>
          </cell>
        </row>
        <row r="740">
          <cell r="A740">
            <v>44638</v>
          </cell>
          <cell r="B740">
            <v>17441</v>
          </cell>
          <cell r="C740">
            <v>17444</v>
          </cell>
          <cell r="D740">
            <v>17295</v>
          </cell>
          <cell r="E740">
            <v>17391</v>
          </cell>
          <cell r="F740">
            <v>0.85430881256808677</v>
          </cell>
          <cell r="G740">
            <v>-0.28668080958660624</v>
          </cell>
          <cell r="H740">
            <v>0.33557046979865768</v>
          </cell>
          <cell r="I740">
            <v>4</v>
          </cell>
          <cell r="J740">
            <v>4</v>
          </cell>
          <cell r="K740">
            <v>2</v>
          </cell>
        </row>
        <row r="741">
          <cell r="A741">
            <v>44637</v>
          </cell>
          <cell r="B741">
            <v>17339</v>
          </cell>
          <cell r="C741">
            <v>17470</v>
          </cell>
          <cell r="D741">
            <v>17262</v>
          </cell>
          <cell r="E741">
            <v>17446</v>
          </cell>
          <cell r="F741">
            <v>1.1996078205202145</v>
          </cell>
          <cell r="G741">
            <v>0.61710594613299496</v>
          </cell>
          <cell r="H741">
            <v>0.51442307692307687</v>
          </cell>
          <cell r="I741">
            <v>7</v>
          </cell>
          <cell r="J741">
            <v>6</v>
          </cell>
          <cell r="K741">
            <v>2</v>
          </cell>
        </row>
        <row r="742">
          <cell r="A742">
            <v>44636</v>
          </cell>
          <cell r="B742">
            <v>17080</v>
          </cell>
          <cell r="C742">
            <v>17089</v>
          </cell>
          <cell r="D742">
            <v>16801</v>
          </cell>
          <cell r="E742">
            <v>16937</v>
          </cell>
          <cell r="F742">
            <v>1.6861826697892273</v>
          </cell>
          <cell r="G742">
            <v>-0.83723653395784536</v>
          </cell>
          <cell r="H742">
            <v>0.49652777777777773</v>
          </cell>
          <cell r="I742">
            <v>9</v>
          </cell>
          <cell r="J742">
            <v>5</v>
          </cell>
          <cell r="K742">
            <v>2</v>
          </cell>
        </row>
        <row r="743">
          <cell r="A743">
            <v>44635</v>
          </cell>
          <cell r="B743">
            <v>17177</v>
          </cell>
          <cell r="C743">
            <v>17195</v>
          </cell>
          <cell r="D743">
            <v>16861</v>
          </cell>
          <cell r="E743">
            <v>16882</v>
          </cell>
          <cell r="F743">
            <v>1.9444606159399196</v>
          </cell>
          <cell r="G743">
            <v>-1.717412819467893</v>
          </cell>
          <cell r="H743">
            <v>0.88323353293413176</v>
          </cell>
          <cell r="I743">
            <v>10</v>
          </cell>
          <cell r="J743">
            <v>9</v>
          </cell>
          <cell r="K743">
            <v>4</v>
          </cell>
        </row>
        <row r="744">
          <cell r="A744">
            <v>44634</v>
          </cell>
          <cell r="B744">
            <v>17289</v>
          </cell>
          <cell r="C744">
            <v>17350</v>
          </cell>
          <cell r="D744">
            <v>17150</v>
          </cell>
          <cell r="E744">
            <v>17239</v>
          </cell>
          <cell r="F744">
            <v>1.1568049048527964</v>
          </cell>
          <cell r="G744">
            <v>-0.2892012262131991</v>
          </cell>
          <cell r="H744">
            <v>0.25</v>
          </cell>
          <cell r="I744">
            <v>6</v>
          </cell>
          <cell r="J744">
            <v>3</v>
          </cell>
          <cell r="K744">
            <v>2</v>
          </cell>
        </row>
        <row r="745">
          <cell r="A745">
            <v>44631</v>
          </cell>
          <cell r="B745">
            <v>17372</v>
          </cell>
          <cell r="C745">
            <v>17387</v>
          </cell>
          <cell r="D745">
            <v>17170</v>
          </cell>
          <cell r="E745">
            <v>17220</v>
          </cell>
          <cell r="F745">
            <v>1.2491365415611329</v>
          </cell>
          <cell r="G745">
            <v>-0.87497121805203781</v>
          </cell>
          <cell r="H745">
            <v>0.70046082949308763</v>
          </cell>
          <cell r="I745">
            <v>7</v>
          </cell>
          <cell r="J745">
            <v>8</v>
          </cell>
          <cell r="K745">
            <v>3</v>
          </cell>
        </row>
        <row r="746">
          <cell r="A746">
            <v>44630</v>
          </cell>
          <cell r="B746">
            <v>17301</v>
          </cell>
          <cell r="C746">
            <v>17456</v>
          </cell>
          <cell r="D746">
            <v>17269</v>
          </cell>
          <cell r="E746">
            <v>17437</v>
          </cell>
          <cell r="F746">
            <v>1.0808623778972313</v>
          </cell>
          <cell r="G746">
            <v>0.78608172937980458</v>
          </cell>
          <cell r="H746">
            <v>0.72727272727272729</v>
          </cell>
          <cell r="I746">
            <v>5</v>
          </cell>
          <cell r="J746">
            <v>8</v>
          </cell>
          <cell r="K746">
            <v>3</v>
          </cell>
        </row>
        <row r="747">
          <cell r="A747">
            <v>44629</v>
          </cell>
          <cell r="B747">
            <v>16890</v>
          </cell>
          <cell r="C747">
            <v>17023</v>
          </cell>
          <cell r="D747">
            <v>16865</v>
          </cell>
          <cell r="E747">
            <v>16946</v>
          </cell>
          <cell r="F747">
            <v>0.9354647720544701</v>
          </cell>
          <cell r="G747">
            <v>0.33155713439905266</v>
          </cell>
          <cell r="H747">
            <v>0.35443037974683539</v>
          </cell>
          <cell r="I747">
            <v>5</v>
          </cell>
          <cell r="J747">
            <v>4</v>
          </cell>
          <cell r="K747">
            <v>2</v>
          </cell>
        </row>
        <row r="748">
          <cell r="A748">
            <v>44628</v>
          </cell>
          <cell r="B748">
            <v>16840</v>
          </cell>
          <cell r="C748">
            <v>17058</v>
          </cell>
          <cell r="D748">
            <v>16695</v>
          </cell>
          <cell r="E748">
            <v>16702</v>
          </cell>
          <cell r="F748">
            <v>2.1555819477434679</v>
          </cell>
          <cell r="G748">
            <v>-0.81947743467933498</v>
          </cell>
          <cell r="H748">
            <v>0.38016528925619836</v>
          </cell>
          <cell r="I748">
            <v>10</v>
          </cell>
          <cell r="J748">
            <v>4</v>
          </cell>
          <cell r="K748">
            <v>1</v>
          </cell>
        </row>
        <row r="749">
          <cell r="A749">
            <v>44627</v>
          </cell>
          <cell r="B749">
            <v>17362</v>
          </cell>
          <cell r="C749">
            <v>17405</v>
          </cell>
          <cell r="D749">
            <v>17051</v>
          </cell>
          <cell r="E749">
            <v>17058</v>
          </cell>
          <cell r="F749">
            <v>2.0389356064969477</v>
          </cell>
          <cell r="G749">
            <v>-1.750950351342011</v>
          </cell>
          <cell r="H749">
            <v>0.8587570621468924</v>
          </cell>
          <cell r="I749">
            <v>10</v>
          </cell>
          <cell r="J749">
            <v>9</v>
          </cell>
          <cell r="K749">
            <v>4</v>
          </cell>
        </row>
        <row r="750">
          <cell r="A750">
            <v>44624</v>
          </cell>
          <cell r="B750">
            <v>17608</v>
          </cell>
          <cell r="C750">
            <v>17788</v>
          </cell>
          <cell r="D750">
            <v>17522</v>
          </cell>
          <cell r="E750">
            <v>17666</v>
          </cell>
          <cell r="F750">
            <v>1.510676965015902</v>
          </cell>
          <cell r="G750">
            <v>0.32939572921399363</v>
          </cell>
          <cell r="H750">
            <v>0.21804511278195488</v>
          </cell>
          <cell r="I750">
            <v>8</v>
          </cell>
          <cell r="J750">
            <v>3</v>
          </cell>
          <cell r="K750">
            <v>2</v>
          </cell>
        </row>
        <row r="751">
          <cell r="A751">
            <v>44623</v>
          </cell>
          <cell r="B751">
            <v>17942</v>
          </cell>
          <cell r="C751">
            <v>17964</v>
          </cell>
          <cell r="D751">
            <v>17865</v>
          </cell>
          <cell r="E751">
            <v>17929</v>
          </cell>
          <cell r="F751">
            <v>0.55177795117601158</v>
          </cell>
          <cell r="G751">
            <v>-7.2455690558466179E-2</v>
          </cell>
          <cell r="H751">
            <v>0.13131313131313133</v>
          </cell>
          <cell r="I751">
            <v>1</v>
          </cell>
          <cell r="J751">
            <v>2</v>
          </cell>
          <cell r="K751">
            <v>2</v>
          </cell>
        </row>
        <row r="752">
          <cell r="A752">
            <v>44622</v>
          </cell>
          <cell r="B752">
            <v>17788</v>
          </cell>
          <cell r="C752">
            <v>17895</v>
          </cell>
          <cell r="D752">
            <v>17758</v>
          </cell>
          <cell r="E752">
            <v>17844</v>
          </cell>
          <cell r="F752">
            <v>0.77018214526647177</v>
          </cell>
          <cell r="G752">
            <v>0.31481897908702494</v>
          </cell>
          <cell r="H752">
            <v>0.40875912408759124</v>
          </cell>
          <cell r="I752">
            <v>3</v>
          </cell>
          <cell r="J752">
            <v>5</v>
          </cell>
          <cell r="K752">
            <v>2</v>
          </cell>
        </row>
        <row r="753">
          <cell r="A753">
            <v>44621</v>
          </cell>
          <cell r="B753">
            <v>17756</v>
          </cell>
          <cell r="C753">
            <v>17942</v>
          </cell>
          <cell r="D753">
            <v>17692</v>
          </cell>
          <cell r="E753">
            <v>17911</v>
          </cell>
          <cell r="F753">
            <v>1.4079747690921378</v>
          </cell>
          <cell r="G753">
            <v>0.87294435683712546</v>
          </cell>
          <cell r="H753">
            <v>0.62</v>
          </cell>
          <cell r="I753">
            <v>8</v>
          </cell>
          <cell r="J753">
            <v>7</v>
          </cell>
          <cell r="K753">
            <v>3</v>
          </cell>
        </row>
        <row r="754">
          <cell r="A754">
            <v>44617</v>
          </cell>
          <cell r="B754">
            <v>17660</v>
          </cell>
          <cell r="C754">
            <v>17702</v>
          </cell>
          <cell r="D754">
            <v>17513</v>
          </cell>
          <cell r="E754">
            <v>17606</v>
          </cell>
          <cell r="F754">
            <v>1.070215175537939</v>
          </cell>
          <cell r="G754">
            <v>-0.30577576443941107</v>
          </cell>
          <cell r="H754">
            <v>0.28571428571428564</v>
          </cell>
          <cell r="I754">
            <v>5</v>
          </cell>
          <cell r="J754">
            <v>3</v>
          </cell>
          <cell r="K754">
            <v>2</v>
          </cell>
        </row>
        <row r="755">
          <cell r="A755">
            <v>44616</v>
          </cell>
          <cell r="B755">
            <v>17811</v>
          </cell>
          <cell r="C755">
            <v>17850</v>
          </cell>
          <cell r="D755">
            <v>17506</v>
          </cell>
          <cell r="E755">
            <v>17516</v>
          </cell>
          <cell r="F755">
            <v>1.9313907136039525</v>
          </cell>
          <cell r="G755">
            <v>-1.6562798270731569</v>
          </cell>
          <cell r="H755">
            <v>0.85755813953488369</v>
          </cell>
          <cell r="I755">
            <v>10</v>
          </cell>
          <cell r="J755">
            <v>9</v>
          </cell>
          <cell r="K755">
            <v>4</v>
          </cell>
        </row>
        <row r="756">
          <cell r="A756">
            <v>44615</v>
          </cell>
          <cell r="B756">
            <v>17954</v>
          </cell>
          <cell r="C756">
            <v>18060</v>
          </cell>
          <cell r="D756">
            <v>17936</v>
          </cell>
          <cell r="E756">
            <v>18042</v>
          </cell>
          <cell r="F756">
            <v>0.69065389328283389</v>
          </cell>
          <cell r="G756">
            <v>0.49014147265233377</v>
          </cell>
          <cell r="H756">
            <v>0.70967741935483875</v>
          </cell>
          <cell r="I756">
            <v>2</v>
          </cell>
          <cell r="J756">
            <v>8</v>
          </cell>
          <cell r="K756">
            <v>3</v>
          </cell>
        </row>
        <row r="757">
          <cell r="A757">
            <v>44614</v>
          </cell>
          <cell r="B757">
            <v>17990</v>
          </cell>
          <cell r="C757">
            <v>18068</v>
          </cell>
          <cell r="D757">
            <v>17773</v>
          </cell>
          <cell r="E757">
            <v>17878</v>
          </cell>
          <cell r="F757">
            <v>1.6397998888271264</v>
          </cell>
          <cell r="G757">
            <v>-0.62256809338521402</v>
          </cell>
          <cell r="H757">
            <v>0.3796610169491525</v>
          </cell>
          <cell r="I757">
            <v>9</v>
          </cell>
          <cell r="J757">
            <v>4</v>
          </cell>
          <cell r="K757">
            <v>2</v>
          </cell>
        </row>
        <row r="758">
          <cell r="A758">
            <v>44613</v>
          </cell>
          <cell r="B758">
            <v>18001</v>
          </cell>
          <cell r="C758">
            <v>18242</v>
          </cell>
          <cell r="D758">
            <v>17970</v>
          </cell>
          <cell r="E758">
            <v>18210</v>
          </cell>
          <cell r="F758">
            <v>1.5110271651574911</v>
          </cell>
          <cell r="G758">
            <v>1.1610466085217488</v>
          </cell>
          <cell r="H758">
            <v>0.76838235294117652</v>
          </cell>
          <cell r="I758">
            <v>8</v>
          </cell>
          <cell r="J758">
            <v>8</v>
          </cell>
          <cell r="K758">
            <v>3</v>
          </cell>
        </row>
        <row r="759">
          <cell r="A759">
            <v>44610</v>
          </cell>
          <cell r="B759">
            <v>18065</v>
          </cell>
          <cell r="C759">
            <v>18254</v>
          </cell>
          <cell r="D759">
            <v>18039</v>
          </cell>
          <cell r="E759">
            <v>18226</v>
          </cell>
          <cell r="F759">
            <v>1.190146692499308</v>
          </cell>
          <cell r="G759">
            <v>0.89122612787157474</v>
          </cell>
          <cell r="H759">
            <v>0.74883720930232545</v>
          </cell>
          <cell r="I759">
            <v>6</v>
          </cell>
          <cell r="J759">
            <v>8</v>
          </cell>
          <cell r="K759">
            <v>3</v>
          </cell>
        </row>
        <row r="760">
          <cell r="A760">
            <v>44609</v>
          </cell>
          <cell r="B760">
            <v>18269</v>
          </cell>
          <cell r="C760">
            <v>18330</v>
          </cell>
          <cell r="D760">
            <v>18168</v>
          </cell>
          <cell r="E760">
            <v>18243</v>
          </cell>
          <cell r="F760">
            <v>0.88674804313317646</v>
          </cell>
          <cell r="G760">
            <v>-0.14231758716952214</v>
          </cell>
          <cell r="H760">
            <v>0.16049382716049382</v>
          </cell>
          <cell r="I760">
            <v>4</v>
          </cell>
          <cell r="J760">
            <v>2</v>
          </cell>
          <cell r="K760">
            <v>2</v>
          </cell>
        </row>
        <row r="761">
          <cell r="A761">
            <v>44608</v>
          </cell>
          <cell r="B761">
            <v>18184</v>
          </cell>
          <cell r="C761">
            <v>18248</v>
          </cell>
          <cell r="D761">
            <v>18140</v>
          </cell>
          <cell r="E761">
            <v>18207</v>
          </cell>
          <cell r="F761">
            <v>0.59392872855257373</v>
          </cell>
          <cell r="G761">
            <v>0.12648482182138143</v>
          </cell>
          <cell r="H761">
            <v>0.21296296296296294</v>
          </cell>
          <cell r="I761">
            <v>1</v>
          </cell>
          <cell r="J761">
            <v>3</v>
          </cell>
          <cell r="K761">
            <v>2</v>
          </cell>
        </row>
        <row r="762">
          <cell r="A762">
            <v>44607</v>
          </cell>
          <cell r="B762">
            <v>17922</v>
          </cell>
          <cell r="C762">
            <v>18093</v>
          </cell>
          <cell r="D762">
            <v>17883</v>
          </cell>
          <cell r="E762">
            <v>17953</v>
          </cell>
          <cell r="F762">
            <v>1.1717442249748913</v>
          </cell>
          <cell r="G762">
            <v>0.1729717665439125</v>
          </cell>
          <cell r="H762">
            <v>0.14761904761904759</v>
          </cell>
          <cell r="I762">
            <v>6</v>
          </cell>
          <cell r="J762">
            <v>2</v>
          </cell>
          <cell r="K762">
            <v>2</v>
          </cell>
        </row>
        <row r="763">
          <cell r="A763">
            <v>44606</v>
          </cell>
          <cell r="B763">
            <v>18099</v>
          </cell>
          <cell r="C763">
            <v>18132</v>
          </cell>
          <cell r="D763">
            <v>17934</v>
          </cell>
          <cell r="E763">
            <v>17977</v>
          </cell>
          <cell r="F763">
            <v>1.093983092988563</v>
          </cell>
          <cell r="G763">
            <v>-0.67407039062931651</v>
          </cell>
          <cell r="H763">
            <v>0.61616161616161613</v>
          </cell>
          <cell r="I763">
            <v>5</v>
          </cell>
          <cell r="J763">
            <v>7</v>
          </cell>
          <cell r="K763">
            <v>3</v>
          </cell>
        </row>
        <row r="764">
          <cell r="A764">
            <v>44603</v>
          </cell>
          <cell r="B764">
            <v>18202</v>
          </cell>
          <cell r="C764">
            <v>18290</v>
          </cell>
          <cell r="D764">
            <v>18182</v>
          </cell>
          <cell r="E764">
            <v>18275</v>
          </cell>
          <cell r="F764">
            <v>0.59334139105592798</v>
          </cell>
          <cell r="G764">
            <v>0.40105482913965501</v>
          </cell>
          <cell r="H764">
            <v>0.67592592592592593</v>
          </cell>
          <cell r="I764">
            <v>1</v>
          </cell>
          <cell r="J764">
            <v>7</v>
          </cell>
          <cell r="K764">
            <v>3</v>
          </cell>
        </row>
        <row r="765">
          <cell r="A765">
            <v>44602</v>
          </cell>
          <cell r="B765">
            <v>18230</v>
          </cell>
          <cell r="C765">
            <v>18340</v>
          </cell>
          <cell r="D765">
            <v>18133</v>
          </cell>
          <cell r="E765">
            <v>18337</v>
          </cell>
          <cell r="F765">
            <v>1.1354909489851894</v>
          </cell>
          <cell r="G765">
            <v>0.58694459681843114</v>
          </cell>
          <cell r="H765">
            <v>0.51690821256038633</v>
          </cell>
          <cell r="I765">
            <v>6</v>
          </cell>
          <cell r="J765">
            <v>6</v>
          </cell>
          <cell r="K765">
            <v>2</v>
          </cell>
        </row>
        <row r="766">
          <cell r="A766">
            <v>44601</v>
          </cell>
          <cell r="B766">
            <v>18068</v>
          </cell>
          <cell r="C766">
            <v>18169</v>
          </cell>
          <cell r="D766">
            <v>18050</v>
          </cell>
          <cell r="E766">
            <v>18167</v>
          </cell>
          <cell r="F766">
            <v>0.65862297985388529</v>
          </cell>
          <cell r="G766">
            <v>0.54793004206331641</v>
          </cell>
          <cell r="H766">
            <v>0.83193277310924385</v>
          </cell>
          <cell r="I766">
            <v>2</v>
          </cell>
          <cell r="J766">
            <v>9</v>
          </cell>
          <cell r="K766">
            <v>3</v>
          </cell>
        </row>
        <row r="767">
          <cell r="A767">
            <v>44600</v>
          </cell>
          <cell r="B767">
            <v>17960</v>
          </cell>
          <cell r="C767">
            <v>18047</v>
          </cell>
          <cell r="D767">
            <v>17922</v>
          </cell>
          <cell r="E767">
            <v>17942</v>
          </cell>
          <cell r="F767">
            <v>0.69599109131403125</v>
          </cell>
          <cell r="G767">
            <v>-0.10022271714922049</v>
          </cell>
          <cell r="H767">
            <v>0.14399999999999999</v>
          </cell>
          <cell r="I767">
            <v>2</v>
          </cell>
          <cell r="J767">
            <v>2</v>
          </cell>
          <cell r="K767">
            <v>2</v>
          </cell>
        </row>
        <row r="768">
          <cell r="A768">
            <v>44599</v>
          </cell>
          <cell r="B768">
            <v>17797</v>
          </cell>
          <cell r="C768">
            <v>17900</v>
          </cell>
          <cell r="D768">
            <v>17693</v>
          </cell>
          <cell r="E768">
            <v>17899</v>
          </cell>
          <cell r="F768">
            <v>1.1631173793335956</v>
          </cell>
          <cell r="G768">
            <v>0.57313030286003264</v>
          </cell>
          <cell r="H768">
            <v>0.49275362318840582</v>
          </cell>
          <cell r="I768">
            <v>6</v>
          </cell>
          <cell r="J768">
            <v>5</v>
          </cell>
          <cell r="K768">
            <v>2</v>
          </cell>
        </row>
        <row r="769">
          <cell r="A769">
            <v>44587</v>
          </cell>
          <cell r="B769">
            <v>17683</v>
          </cell>
          <cell r="C769">
            <v>17757</v>
          </cell>
          <cell r="D769">
            <v>17607</v>
          </cell>
          <cell r="E769">
            <v>17625</v>
          </cell>
          <cell r="F769">
            <v>0.84827235197647466</v>
          </cell>
          <cell r="G769">
            <v>-0.32799864276423685</v>
          </cell>
          <cell r="H769">
            <v>0.38666666666666666</v>
          </cell>
          <cell r="I769">
            <v>4</v>
          </cell>
          <cell r="J769">
            <v>4</v>
          </cell>
          <cell r="K769">
            <v>2</v>
          </cell>
        </row>
        <row r="770">
          <cell r="A770">
            <v>44586</v>
          </cell>
          <cell r="B770">
            <v>17790</v>
          </cell>
          <cell r="C770">
            <v>17799</v>
          </cell>
          <cell r="D770">
            <v>17578</v>
          </cell>
          <cell r="E770">
            <v>17678</v>
          </cell>
          <cell r="F770">
            <v>1.2422709387296234</v>
          </cell>
          <cell r="G770">
            <v>-0.62956717256885897</v>
          </cell>
          <cell r="H770">
            <v>0.50678733031674217</v>
          </cell>
          <cell r="I770">
            <v>7</v>
          </cell>
          <cell r="J770">
            <v>6</v>
          </cell>
          <cell r="K770">
            <v>2</v>
          </cell>
        </row>
        <row r="771">
          <cell r="A771">
            <v>44585</v>
          </cell>
          <cell r="B771">
            <v>17736</v>
          </cell>
          <cell r="C771">
            <v>17973</v>
          </cell>
          <cell r="D771">
            <v>17703</v>
          </cell>
          <cell r="E771">
            <v>17957</v>
          </cell>
          <cell r="F771">
            <v>1.5223274695534508</v>
          </cell>
          <cell r="G771">
            <v>1.2460532250789353</v>
          </cell>
          <cell r="H771">
            <v>0.81851851851851831</v>
          </cell>
          <cell r="I771">
            <v>8</v>
          </cell>
          <cell r="J771">
            <v>9</v>
          </cell>
          <cell r="K771">
            <v>3</v>
          </cell>
        </row>
        <row r="772">
          <cell r="A772">
            <v>44582</v>
          </cell>
          <cell r="B772">
            <v>18026</v>
          </cell>
          <cell r="C772">
            <v>18050</v>
          </cell>
          <cell r="D772">
            <v>17836</v>
          </cell>
          <cell r="E772">
            <v>17895</v>
          </cell>
          <cell r="F772">
            <v>1.1871740818817265</v>
          </cell>
          <cell r="G772">
            <v>-0.72672805946965491</v>
          </cell>
          <cell r="H772">
            <v>0.61214953271028028</v>
          </cell>
          <cell r="I772">
            <v>6</v>
          </cell>
          <cell r="J772">
            <v>7</v>
          </cell>
          <cell r="K772">
            <v>3</v>
          </cell>
        </row>
        <row r="773">
          <cell r="A773">
            <v>44581</v>
          </cell>
          <cell r="B773">
            <v>18203</v>
          </cell>
          <cell r="C773">
            <v>18270</v>
          </cell>
          <cell r="D773">
            <v>18081</v>
          </cell>
          <cell r="E773">
            <v>18226</v>
          </cell>
          <cell r="F773">
            <v>1.0382903916936768</v>
          </cell>
          <cell r="G773">
            <v>0.12635279898917762</v>
          </cell>
          <cell r="H773">
            <v>0.12169312169312171</v>
          </cell>
          <cell r="I773">
            <v>5</v>
          </cell>
          <cell r="J773">
            <v>2</v>
          </cell>
          <cell r="K773">
            <v>2</v>
          </cell>
        </row>
        <row r="774">
          <cell r="A774">
            <v>44580</v>
          </cell>
          <cell r="B774">
            <v>18261</v>
          </cell>
          <cell r="C774">
            <v>18345</v>
          </cell>
          <cell r="D774">
            <v>18210</v>
          </cell>
          <cell r="E774">
            <v>18218</v>
          </cell>
          <cell r="F774">
            <v>0.73928043371118779</v>
          </cell>
          <cell r="G774">
            <v>-0.23547450851541538</v>
          </cell>
          <cell r="H774">
            <v>0.31851851851851853</v>
          </cell>
          <cell r="I774">
            <v>3</v>
          </cell>
          <cell r="J774">
            <v>4</v>
          </cell>
          <cell r="K774">
            <v>2</v>
          </cell>
        </row>
        <row r="775">
          <cell r="A775">
            <v>44579</v>
          </cell>
          <cell r="B775">
            <v>18531</v>
          </cell>
          <cell r="C775">
            <v>18583</v>
          </cell>
          <cell r="D775">
            <v>18347</v>
          </cell>
          <cell r="E775">
            <v>18349</v>
          </cell>
          <cell r="F775">
            <v>1.2735416329393989</v>
          </cell>
          <cell r="G775">
            <v>-0.98213803896173979</v>
          </cell>
          <cell r="H775">
            <v>0.77118644067796605</v>
          </cell>
          <cell r="I775">
            <v>7</v>
          </cell>
          <cell r="J775">
            <v>8</v>
          </cell>
          <cell r="K775">
            <v>3</v>
          </cell>
        </row>
        <row r="776">
          <cell r="A776">
            <v>44578</v>
          </cell>
          <cell r="B776">
            <v>18417</v>
          </cell>
          <cell r="C776">
            <v>18537</v>
          </cell>
          <cell r="D776">
            <v>18387</v>
          </cell>
          <cell r="E776">
            <v>18509</v>
          </cell>
          <cell r="F776">
            <v>0.81446489656295806</v>
          </cell>
          <cell r="G776">
            <v>0.49953846989194761</v>
          </cell>
          <cell r="H776">
            <v>0.61333333333333329</v>
          </cell>
          <cell r="I776">
            <v>3</v>
          </cell>
          <cell r="J776">
            <v>7</v>
          </cell>
          <cell r="K776">
            <v>3</v>
          </cell>
        </row>
        <row r="777">
          <cell r="A777">
            <v>44575</v>
          </cell>
          <cell r="B777">
            <v>18549</v>
          </cell>
          <cell r="C777">
            <v>18560</v>
          </cell>
          <cell r="D777">
            <v>18220</v>
          </cell>
          <cell r="E777">
            <v>18357</v>
          </cell>
          <cell r="F777">
            <v>1.8329829101299262</v>
          </cell>
          <cell r="G777">
            <v>-1.0350962316027819</v>
          </cell>
          <cell r="H777">
            <v>0.56470588235294117</v>
          </cell>
          <cell r="I777">
            <v>10</v>
          </cell>
          <cell r="J777">
            <v>6</v>
          </cell>
          <cell r="K777">
            <v>1</v>
          </cell>
        </row>
        <row r="778">
          <cell r="A778">
            <v>44574</v>
          </cell>
          <cell r="B778">
            <v>18433</v>
          </cell>
          <cell r="C778">
            <v>18485</v>
          </cell>
          <cell r="D778">
            <v>18364</v>
          </cell>
          <cell r="E778">
            <v>18425</v>
          </cell>
          <cell r="F778">
            <v>0.65643140020615198</v>
          </cell>
          <cell r="G778">
            <v>-4.3400423154125747E-2</v>
          </cell>
          <cell r="H778">
            <v>6.6115702479338831E-2</v>
          </cell>
          <cell r="I778">
            <v>2</v>
          </cell>
          <cell r="J778">
            <v>1</v>
          </cell>
          <cell r="K778">
            <v>2</v>
          </cell>
        </row>
        <row r="779">
          <cell r="A779">
            <v>44573</v>
          </cell>
          <cell r="B779">
            <v>18403</v>
          </cell>
          <cell r="C779">
            <v>18411</v>
          </cell>
          <cell r="D779">
            <v>18271</v>
          </cell>
          <cell r="E779">
            <v>18375</v>
          </cell>
          <cell r="F779">
            <v>0.7607455306200076</v>
          </cell>
          <cell r="G779">
            <v>-0.15214910612400154</v>
          </cell>
          <cell r="H779">
            <v>0.2</v>
          </cell>
          <cell r="I779">
            <v>3</v>
          </cell>
          <cell r="J779">
            <v>3</v>
          </cell>
          <cell r="K779">
            <v>2</v>
          </cell>
        </row>
        <row r="780">
          <cell r="A780">
            <v>44572</v>
          </cell>
          <cell r="B780">
            <v>18200</v>
          </cell>
          <cell r="C780">
            <v>18295</v>
          </cell>
          <cell r="D780">
            <v>18102</v>
          </cell>
          <cell r="E780">
            <v>18280</v>
          </cell>
          <cell r="F780">
            <v>1.0604395604395604</v>
          </cell>
          <cell r="G780">
            <v>0.43956043956043955</v>
          </cell>
          <cell r="H780">
            <v>0.41450777202072536</v>
          </cell>
          <cell r="I780">
            <v>5</v>
          </cell>
          <cell r="J780">
            <v>5</v>
          </cell>
          <cell r="K780">
            <v>2</v>
          </cell>
        </row>
        <row r="781">
          <cell r="A781">
            <v>44571</v>
          </cell>
          <cell r="B781">
            <v>18075</v>
          </cell>
          <cell r="C781">
            <v>18264</v>
          </cell>
          <cell r="D781">
            <v>18022</v>
          </cell>
          <cell r="E781">
            <v>18258</v>
          </cell>
          <cell r="F781">
            <v>1.3388658367911481</v>
          </cell>
          <cell r="G781">
            <v>1.0124481327800829</v>
          </cell>
          <cell r="H781">
            <v>0.75619834710743794</v>
          </cell>
          <cell r="I781">
            <v>7</v>
          </cell>
          <cell r="J781">
            <v>8</v>
          </cell>
          <cell r="K781">
            <v>3</v>
          </cell>
        </row>
        <row r="782">
          <cell r="A782">
            <v>44568</v>
          </cell>
          <cell r="B782">
            <v>18459</v>
          </cell>
          <cell r="C782">
            <v>18478</v>
          </cell>
          <cell r="D782">
            <v>18115</v>
          </cell>
          <cell r="E782">
            <v>18143</v>
          </cell>
          <cell r="F782">
            <v>1.9665203965545262</v>
          </cell>
          <cell r="G782">
            <v>-1.7119020531989815</v>
          </cell>
          <cell r="H782">
            <v>0.87052341597796146</v>
          </cell>
          <cell r="I782">
            <v>10</v>
          </cell>
          <cell r="J782">
            <v>9</v>
          </cell>
          <cell r="K782">
            <v>4</v>
          </cell>
        </row>
        <row r="783">
          <cell r="A783">
            <v>44567</v>
          </cell>
          <cell r="B783">
            <v>18345</v>
          </cell>
          <cell r="C783">
            <v>18419</v>
          </cell>
          <cell r="D783">
            <v>18238</v>
          </cell>
          <cell r="E783">
            <v>18335</v>
          </cell>
          <cell r="F783">
            <v>0.98664486236031623</v>
          </cell>
          <cell r="G783">
            <v>-5.4510765876260567E-2</v>
          </cell>
          <cell r="H783">
            <v>5.5248618784530391E-2</v>
          </cell>
          <cell r="I783">
            <v>5</v>
          </cell>
          <cell r="J783">
            <v>1</v>
          </cell>
          <cell r="K783">
            <v>2</v>
          </cell>
        </row>
        <row r="784">
          <cell r="A784">
            <v>44566</v>
          </cell>
          <cell r="B784">
            <v>18480</v>
          </cell>
          <cell r="C784">
            <v>18546</v>
          </cell>
          <cell r="D784">
            <v>18438</v>
          </cell>
          <cell r="E784">
            <v>18480</v>
          </cell>
          <cell r="F784">
            <v>0.58441558441558439</v>
          </cell>
          <cell r="G784">
            <v>0</v>
          </cell>
          <cell r="H784">
            <v>0</v>
          </cell>
          <cell r="I784">
            <v>1</v>
          </cell>
          <cell r="J784">
            <v>1</v>
          </cell>
          <cell r="K784">
            <v>2</v>
          </cell>
        </row>
        <row r="785">
          <cell r="A785">
            <v>44565</v>
          </cell>
          <cell r="B785">
            <v>18361</v>
          </cell>
          <cell r="C785">
            <v>18522</v>
          </cell>
          <cell r="D785">
            <v>18359</v>
          </cell>
          <cell r="E785">
            <v>18516</v>
          </cell>
          <cell r="F785">
            <v>0.88775121180763583</v>
          </cell>
          <cell r="G785">
            <v>0.84418060018517505</v>
          </cell>
          <cell r="H785">
            <v>0.95092024539877285</v>
          </cell>
          <cell r="I785">
            <v>4</v>
          </cell>
          <cell r="J785">
            <v>10</v>
          </cell>
          <cell r="K785">
            <v>3</v>
          </cell>
        </row>
        <row r="786">
          <cell r="A786">
            <v>44564</v>
          </cell>
          <cell r="B786">
            <v>18288</v>
          </cell>
          <cell r="C786">
            <v>18389</v>
          </cell>
          <cell r="D786">
            <v>18203</v>
          </cell>
          <cell r="E786">
            <v>18273</v>
          </cell>
          <cell r="F786">
            <v>1.0170603674540681</v>
          </cell>
          <cell r="G786">
            <v>-8.2020997375328086E-2</v>
          </cell>
          <cell r="H786">
            <v>8.0645161290322592E-2</v>
          </cell>
          <cell r="I786">
            <v>5</v>
          </cell>
          <cell r="J786">
            <v>1</v>
          </cell>
          <cell r="K786">
            <v>2</v>
          </cell>
        </row>
        <row r="787">
          <cell r="A787">
            <v>44560</v>
          </cell>
          <cell r="B787">
            <v>18242</v>
          </cell>
          <cell r="C787">
            <v>18265</v>
          </cell>
          <cell r="D787">
            <v>18177</v>
          </cell>
          <cell r="E787">
            <v>18212</v>
          </cell>
          <cell r="F787">
            <v>0.48240324525819533</v>
          </cell>
          <cell r="G787">
            <v>-0.1644556517925666</v>
          </cell>
          <cell r="H787">
            <v>0.34090909090909094</v>
          </cell>
          <cell r="I787">
            <v>1</v>
          </cell>
          <cell r="J787">
            <v>4</v>
          </cell>
          <cell r="K787">
            <v>2</v>
          </cell>
        </row>
        <row r="788">
          <cell r="A788">
            <v>44559</v>
          </cell>
          <cell r="B788">
            <v>18195</v>
          </cell>
          <cell r="C788">
            <v>18289</v>
          </cell>
          <cell r="D788">
            <v>18188</v>
          </cell>
          <cell r="E788">
            <v>18276</v>
          </cell>
          <cell r="F788">
            <v>0.55509755427315199</v>
          </cell>
          <cell r="G788">
            <v>0.4451772464962902</v>
          </cell>
          <cell r="H788">
            <v>0.80198019801980192</v>
          </cell>
          <cell r="I788">
            <v>1</v>
          </cell>
          <cell r="J788">
            <v>9</v>
          </cell>
          <cell r="K788">
            <v>3</v>
          </cell>
        </row>
        <row r="789">
          <cell r="A789">
            <v>44558</v>
          </cell>
          <cell r="B789">
            <v>18115</v>
          </cell>
          <cell r="C789">
            <v>18209</v>
          </cell>
          <cell r="D789">
            <v>18105</v>
          </cell>
          <cell r="E789">
            <v>18207</v>
          </cell>
          <cell r="F789">
            <v>0.57410985371239309</v>
          </cell>
          <cell r="G789">
            <v>0.50786640905327074</v>
          </cell>
          <cell r="H789">
            <v>0.88461538461538447</v>
          </cell>
          <cell r="I789">
            <v>1</v>
          </cell>
          <cell r="J789">
            <v>9</v>
          </cell>
          <cell r="K789">
            <v>3</v>
          </cell>
        </row>
        <row r="790">
          <cell r="A790">
            <v>44557</v>
          </cell>
          <cell r="B790">
            <v>17982</v>
          </cell>
          <cell r="C790">
            <v>18099</v>
          </cell>
          <cell r="D790">
            <v>17967</v>
          </cell>
          <cell r="E790">
            <v>18068</v>
          </cell>
          <cell r="F790">
            <v>0.7340674007340674</v>
          </cell>
          <cell r="G790">
            <v>0.47825603381158938</v>
          </cell>
          <cell r="H790">
            <v>0.65151515151515149</v>
          </cell>
          <cell r="I790">
            <v>3</v>
          </cell>
          <cell r="J790">
            <v>7</v>
          </cell>
          <cell r="K790">
            <v>3</v>
          </cell>
        </row>
        <row r="791">
          <cell r="A791">
            <v>44554</v>
          </cell>
          <cell r="B791">
            <v>18014</v>
          </cell>
          <cell r="C791">
            <v>18035</v>
          </cell>
          <cell r="D791">
            <v>17946</v>
          </cell>
          <cell r="E791">
            <v>17958</v>
          </cell>
          <cell r="F791">
            <v>0.49406017541911845</v>
          </cell>
          <cell r="G791">
            <v>-0.31086932385922061</v>
          </cell>
          <cell r="H791">
            <v>0.6292134831460674</v>
          </cell>
          <cell r="I791">
            <v>1</v>
          </cell>
          <cell r="J791">
            <v>7</v>
          </cell>
          <cell r="K791">
            <v>3</v>
          </cell>
        </row>
        <row r="792">
          <cell r="A792">
            <v>44553</v>
          </cell>
          <cell r="B792">
            <v>17935</v>
          </cell>
          <cell r="C792">
            <v>17983</v>
          </cell>
          <cell r="D792">
            <v>17903</v>
          </cell>
          <cell r="E792">
            <v>17954</v>
          </cell>
          <cell r="F792">
            <v>0.4460551993309172</v>
          </cell>
          <cell r="G792">
            <v>0.10593810984109284</v>
          </cell>
          <cell r="H792">
            <v>0.23750000000000002</v>
          </cell>
          <cell r="I792">
            <v>1</v>
          </cell>
          <cell r="J792">
            <v>3</v>
          </cell>
          <cell r="K792">
            <v>2</v>
          </cell>
        </row>
        <row r="793">
          <cell r="A793">
            <v>44552</v>
          </cell>
          <cell r="B793">
            <v>17847</v>
          </cell>
          <cell r="C793">
            <v>17852</v>
          </cell>
          <cell r="D793">
            <v>17783</v>
          </cell>
          <cell r="E793">
            <v>17833</v>
          </cell>
          <cell r="F793">
            <v>0.38661959993276185</v>
          </cell>
          <cell r="G793">
            <v>-7.8444556508096605E-2</v>
          </cell>
          <cell r="H793">
            <v>0.20289855072463767</v>
          </cell>
          <cell r="I793">
            <v>1</v>
          </cell>
          <cell r="J793">
            <v>3</v>
          </cell>
          <cell r="K793">
            <v>2</v>
          </cell>
        </row>
        <row r="794">
          <cell r="A794">
            <v>44551</v>
          </cell>
          <cell r="B794">
            <v>17660</v>
          </cell>
          <cell r="C794">
            <v>17829</v>
          </cell>
          <cell r="D794">
            <v>17624</v>
          </cell>
          <cell r="E794">
            <v>17796</v>
          </cell>
          <cell r="F794">
            <v>1.1608154020385051</v>
          </cell>
          <cell r="G794">
            <v>0.77010192525481314</v>
          </cell>
          <cell r="H794">
            <v>0.6634146341463415</v>
          </cell>
          <cell r="I794">
            <v>6</v>
          </cell>
          <cell r="J794">
            <v>7</v>
          </cell>
          <cell r="K794">
            <v>3</v>
          </cell>
        </row>
        <row r="795">
          <cell r="A795">
            <v>44550</v>
          </cell>
          <cell r="B795">
            <v>17720</v>
          </cell>
          <cell r="C795">
            <v>17748</v>
          </cell>
          <cell r="D795">
            <v>17564</v>
          </cell>
          <cell r="E795">
            <v>17580</v>
          </cell>
          <cell r="F795">
            <v>1.038374717832957</v>
          </cell>
          <cell r="G795">
            <v>-0.79006772009029347</v>
          </cell>
          <cell r="H795">
            <v>0.76086956521739146</v>
          </cell>
          <cell r="I795">
            <v>5</v>
          </cell>
          <cell r="J795">
            <v>8</v>
          </cell>
          <cell r="K795">
            <v>3</v>
          </cell>
        </row>
        <row r="796">
          <cell r="A796">
            <v>44547</v>
          </cell>
          <cell r="B796">
            <v>17716</v>
          </cell>
          <cell r="C796">
            <v>17798</v>
          </cell>
          <cell r="D796">
            <v>17703</v>
          </cell>
          <cell r="E796">
            <v>17786</v>
          </cell>
          <cell r="F796">
            <v>0.53623842853917369</v>
          </cell>
          <cell r="G796">
            <v>0.39512305260781211</v>
          </cell>
          <cell r="H796">
            <v>0.73684210526315774</v>
          </cell>
          <cell r="I796">
            <v>1</v>
          </cell>
          <cell r="J796">
            <v>8</v>
          </cell>
          <cell r="K796">
            <v>3</v>
          </cell>
        </row>
        <row r="797">
          <cell r="A797">
            <v>44546</v>
          </cell>
          <cell r="B797">
            <v>17765</v>
          </cell>
          <cell r="C797">
            <v>17809</v>
          </cell>
          <cell r="D797">
            <v>17671</v>
          </cell>
          <cell r="E797">
            <v>17804</v>
          </cell>
          <cell r="F797">
            <v>0.77680833098789748</v>
          </cell>
          <cell r="G797">
            <v>0.21953278919223193</v>
          </cell>
          <cell r="H797">
            <v>0.28260869565217395</v>
          </cell>
          <cell r="I797">
            <v>3</v>
          </cell>
          <cell r="J797">
            <v>3</v>
          </cell>
          <cell r="K797">
            <v>2</v>
          </cell>
        </row>
        <row r="798">
          <cell r="A798">
            <v>44545</v>
          </cell>
          <cell r="B798">
            <v>17588</v>
          </cell>
          <cell r="C798">
            <v>17666</v>
          </cell>
          <cell r="D798">
            <v>17536</v>
          </cell>
          <cell r="E798">
            <v>17630</v>
          </cell>
          <cell r="F798">
            <v>0.73914032294746423</v>
          </cell>
          <cell r="G798">
            <v>0.23879918125994998</v>
          </cell>
          <cell r="H798">
            <v>0.32307692307692309</v>
          </cell>
          <cell r="I798">
            <v>3</v>
          </cell>
          <cell r="J798">
            <v>4</v>
          </cell>
          <cell r="K798">
            <v>2</v>
          </cell>
        </row>
        <row r="799">
          <cell r="A799">
            <v>44544</v>
          </cell>
          <cell r="B799">
            <v>17683</v>
          </cell>
          <cell r="C799">
            <v>17711</v>
          </cell>
          <cell r="D799">
            <v>17565</v>
          </cell>
          <cell r="E799">
            <v>17605</v>
          </cell>
          <cell r="F799">
            <v>0.82565175592376849</v>
          </cell>
          <cell r="G799">
            <v>-0.44110162302776679</v>
          </cell>
          <cell r="H799">
            <v>0.53424657534246578</v>
          </cell>
          <cell r="I799">
            <v>4</v>
          </cell>
          <cell r="J799">
            <v>6</v>
          </cell>
          <cell r="K799">
            <v>2</v>
          </cell>
        </row>
        <row r="800">
          <cell r="A800">
            <v>44543</v>
          </cell>
          <cell r="B800">
            <v>17912</v>
          </cell>
          <cell r="C800">
            <v>17944</v>
          </cell>
          <cell r="D800">
            <v>17743</v>
          </cell>
          <cell r="E800">
            <v>17752</v>
          </cell>
          <cell r="F800">
            <v>1.1221527467619472</v>
          </cell>
          <cell r="G800">
            <v>-0.89325591782045555</v>
          </cell>
          <cell r="H800">
            <v>0.79601990049751248</v>
          </cell>
          <cell r="I800">
            <v>5</v>
          </cell>
          <cell r="J800">
            <v>8</v>
          </cell>
          <cell r="K800">
            <v>3</v>
          </cell>
        </row>
        <row r="801">
          <cell r="A801">
            <v>44540</v>
          </cell>
          <cell r="B801">
            <v>17808</v>
          </cell>
          <cell r="C801">
            <v>17874</v>
          </cell>
          <cell r="D801">
            <v>17765</v>
          </cell>
          <cell r="E801">
            <v>17818</v>
          </cell>
          <cell r="F801">
            <v>0.61208445642407905</v>
          </cell>
          <cell r="G801">
            <v>5.6154537286612759E-2</v>
          </cell>
          <cell r="H801">
            <v>9.1743119266055051E-2</v>
          </cell>
          <cell r="I801">
            <v>2</v>
          </cell>
          <cell r="J801">
            <v>1</v>
          </cell>
          <cell r="K801">
            <v>2</v>
          </cell>
        </row>
        <row r="802">
          <cell r="A802">
            <v>44539</v>
          </cell>
          <cell r="B802">
            <v>17886</v>
          </cell>
          <cell r="C802">
            <v>17946</v>
          </cell>
          <cell r="D802">
            <v>17812</v>
          </cell>
          <cell r="E802">
            <v>17911</v>
          </cell>
          <cell r="F802">
            <v>0.74918931007491896</v>
          </cell>
          <cell r="G802">
            <v>0.13977412501397743</v>
          </cell>
          <cell r="H802">
            <v>0.18656716417910449</v>
          </cell>
          <cell r="I802">
            <v>3</v>
          </cell>
          <cell r="J802">
            <v>2</v>
          </cell>
          <cell r="K802">
            <v>2</v>
          </cell>
        </row>
        <row r="803">
          <cell r="A803">
            <v>44538</v>
          </cell>
          <cell r="B803">
            <v>17945</v>
          </cell>
          <cell r="C803">
            <v>17988</v>
          </cell>
          <cell r="D803">
            <v>17840</v>
          </cell>
          <cell r="E803">
            <v>17851</v>
          </cell>
          <cell r="F803">
            <v>0.82474226804123718</v>
          </cell>
          <cell r="G803">
            <v>-0.52382279186402891</v>
          </cell>
          <cell r="H803">
            <v>0.63513513513513498</v>
          </cell>
          <cell r="I803">
            <v>4</v>
          </cell>
          <cell r="J803">
            <v>7</v>
          </cell>
          <cell r="K803">
            <v>3</v>
          </cell>
        </row>
        <row r="804">
          <cell r="A804">
            <v>44537</v>
          </cell>
          <cell r="B804">
            <v>17677</v>
          </cell>
          <cell r="C804">
            <v>17799</v>
          </cell>
          <cell r="D804">
            <v>17586</v>
          </cell>
          <cell r="E804">
            <v>17795</v>
          </cell>
          <cell r="F804">
            <v>1.2049555920122192</v>
          </cell>
          <cell r="G804">
            <v>0.66753408383775525</v>
          </cell>
          <cell r="H804">
            <v>0.5539906103286385</v>
          </cell>
          <cell r="I804">
            <v>7</v>
          </cell>
          <cell r="J804">
            <v>6</v>
          </cell>
          <cell r="K804">
            <v>2</v>
          </cell>
        </row>
        <row r="805">
          <cell r="A805">
            <v>44536</v>
          </cell>
          <cell r="B805">
            <v>17619</v>
          </cell>
          <cell r="C805">
            <v>17736</v>
          </cell>
          <cell r="D805">
            <v>17527</v>
          </cell>
          <cell r="E805">
            <v>17693</v>
          </cell>
          <cell r="F805">
            <v>1.1862194222146547</v>
          </cell>
          <cell r="G805">
            <v>0.42000113513820314</v>
          </cell>
          <cell r="H805">
            <v>0.35406698564593303</v>
          </cell>
          <cell r="I805">
            <v>6</v>
          </cell>
          <cell r="J805">
            <v>4</v>
          </cell>
          <cell r="K805">
            <v>2</v>
          </cell>
        </row>
        <row r="806">
          <cell r="A806">
            <v>44533</v>
          </cell>
          <cell r="B806">
            <v>17696</v>
          </cell>
          <cell r="C806">
            <v>17745</v>
          </cell>
          <cell r="D806">
            <v>17621</v>
          </cell>
          <cell r="E806">
            <v>17706</v>
          </cell>
          <cell r="F806">
            <v>0.70072332730560571</v>
          </cell>
          <cell r="G806">
            <v>5.6509945750452081E-2</v>
          </cell>
          <cell r="H806">
            <v>8.0645161290322592E-2</v>
          </cell>
          <cell r="I806">
            <v>2</v>
          </cell>
          <cell r="J806">
            <v>1</v>
          </cell>
          <cell r="K806">
            <v>2</v>
          </cell>
        </row>
        <row r="807">
          <cell r="A807">
            <v>44532</v>
          </cell>
          <cell r="B807">
            <v>17570</v>
          </cell>
          <cell r="C807">
            <v>17709</v>
          </cell>
          <cell r="D807">
            <v>17509</v>
          </cell>
          <cell r="E807">
            <v>17705</v>
          </cell>
          <cell r="F807">
            <v>1.1383039271485487</v>
          </cell>
          <cell r="G807">
            <v>0.76835515082527028</v>
          </cell>
          <cell r="H807">
            <v>0.67499999999999993</v>
          </cell>
          <cell r="I807">
            <v>6</v>
          </cell>
          <cell r="J807">
            <v>7</v>
          </cell>
          <cell r="K807">
            <v>3</v>
          </cell>
        </row>
        <row r="808">
          <cell r="A808">
            <v>44531</v>
          </cell>
          <cell r="B808">
            <v>17350</v>
          </cell>
          <cell r="C808">
            <v>17617</v>
          </cell>
          <cell r="D808">
            <v>17333</v>
          </cell>
          <cell r="E808">
            <v>17586</v>
          </cell>
          <cell r="F808">
            <v>1.6368876080691641</v>
          </cell>
          <cell r="G808">
            <v>1.3602305475504322</v>
          </cell>
          <cell r="H808">
            <v>0.83098591549295775</v>
          </cell>
          <cell r="I808">
            <v>9</v>
          </cell>
          <cell r="J808">
            <v>9</v>
          </cell>
          <cell r="K808">
            <v>3</v>
          </cell>
        </row>
        <row r="809">
          <cell r="A809">
            <v>44530</v>
          </cell>
          <cell r="B809">
            <v>17428</v>
          </cell>
          <cell r="C809">
            <v>17537</v>
          </cell>
          <cell r="D809">
            <v>17312</v>
          </cell>
          <cell r="E809">
            <v>17327</v>
          </cell>
          <cell r="F809">
            <v>1.2910259352765665</v>
          </cell>
          <cell r="G809">
            <v>-0.5795271976130365</v>
          </cell>
          <cell r="H809">
            <v>0.44888888888888889</v>
          </cell>
          <cell r="I809">
            <v>7</v>
          </cell>
          <cell r="J809">
            <v>5</v>
          </cell>
          <cell r="K809">
            <v>2</v>
          </cell>
        </row>
        <row r="810">
          <cell r="A810">
            <v>44529</v>
          </cell>
          <cell r="B810">
            <v>17243</v>
          </cell>
          <cell r="C810">
            <v>17416</v>
          </cell>
          <cell r="D810">
            <v>17184</v>
          </cell>
          <cell r="E810">
            <v>17308</v>
          </cell>
          <cell r="F810">
            <v>1.3454735254886041</v>
          </cell>
          <cell r="G810">
            <v>0.37696456533085887</v>
          </cell>
          <cell r="H810">
            <v>0.28017241379310343</v>
          </cell>
          <cell r="I810">
            <v>7</v>
          </cell>
          <cell r="J810">
            <v>3</v>
          </cell>
          <cell r="K810">
            <v>2</v>
          </cell>
        </row>
        <row r="811">
          <cell r="A811">
            <v>44526</v>
          </cell>
          <cell r="B811">
            <v>17530</v>
          </cell>
          <cell r="C811">
            <v>17572</v>
          </cell>
          <cell r="D811">
            <v>17307</v>
          </cell>
          <cell r="E811">
            <v>17342</v>
          </cell>
          <cell r="F811">
            <v>1.5116942384483743</v>
          </cell>
          <cell r="G811">
            <v>-1.0724472333143185</v>
          </cell>
          <cell r="H811">
            <v>0.70943396226415101</v>
          </cell>
          <cell r="I811">
            <v>8</v>
          </cell>
          <cell r="J811">
            <v>8</v>
          </cell>
          <cell r="K811">
            <v>3</v>
          </cell>
        </row>
        <row r="812">
          <cell r="A812">
            <v>44525</v>
          </cell>
          <cell r="B812">
            <v>17688</v>
          </cell>
          <cell r="C812">
            <v>17715</v>
          </cell>
          <cell r="D812">
            <v>17600</v>
          </cell>
          <cell r="E812">
            <v>17676</v>
          </cell>
          <cell r="F812">
            <v>0.65015829941203074</v>
          </cell>
          <cell r="G812">
            <v>-6.7842605156037988E-2</v>
          </cell>
          <cell r="H812">
            <v>0.10434782608695652</v>
          </cell>
          <cell r="I812">
            <v>2</v>
          </cell>
          <cell r="J812">
            <v>2</v>
          </cell>
          <cell r="K812">
            <v>2</v>
          </cell>
        </row>
        <row r="813">
          <cell r="A813">
            <v>44524</v>
          </cell>
          <cell r="B813">
            <v>17604</v>
          </cell>
          <cell r="C813">
            <v>17698</v>
          </cell>
          <cell r="D813">
            <v>17593</v>
          </cell>
          <cell r="E813">
            <v>17679</v>
          </cell>
          <cell r="F813">
            <v>0.5964553510565781</v>
          </cell>
          <cell r="G813">
            <v>0.42603953646898435</v>
          </cell>
          <cell r="H813">
            <v>0.7142857142857143</v>
          </cell>
          <cell r="I813">
            <v>1</v>
          </cell>
          <cell r="J813">
            <v>8</v>
          </cell>
          <cell r="K813">
            <v>3</v>
          </cell>
        </row>
        <row r="814">
          <cell r="A814">
            <v>44523</v>
          </cell>
          <cell r="B814">
            <v>17765</v>
          </cell>
          <cell r="C814">
            <v>17768</v>
          </cell>
          <cell r="D814">
            <v>17638</v>
          </cell>
          <cell r="E814">
            <v>17659</v>
          </cell>
          <cell r="F814">
            <v>0.73177596397410638</v>
          </cell>
          <cell r="G814">
            <v>-0.59667886293273287</v>
          </cell>
          <cell r="H814">
            <v>0.81538461538461537</v>
          </cell>
          <cell r="I814">
            <v>3</v>
          </cell>
          <cell r="J814">
            <v>9</v>
          </cell>
          <cell r="K814">
            <v>3</v>
          </cell>
        </row>
        <row r="815">
          <cell r="A815">
            <v>44522</v>
          </cell>
          <cell r="B815">
            <v>17790</v>
          </cell>
          <cell r="C815">
            <v>17876</v>
          </cell>
          <cell r="D815">
            <v>17787</v>
          </cell>
          <cell r="E815">
            <v>17836</v>
          </cell>
          <cell r="F815">
            <v>0.50028105677346824</v>
          </cell>
          <cell r="G815">
            <v>0.25857223159078135</v>
          </cell>
          <cell r="H815">
            <v>0.5168539325842697</v>
          </cell>
          <cell r="I815">
            <v>1</v>
          </cell>
          <cell r="J815">
            <v>6</v>
          </cell>
          <cell r="K815">
            <v>2</v>
          </cell>
        </row>
        <row r="816">
          <cell r="A816">
            <v>44519</v>
          </cell>
          <cell r="B816">
            <v>17919</v>
          </cell>
          <cell r="C816">
            <v>17949</v>
          </cell>
          <cell r="D816">
            <v>17813</v>
          </cell>
          <cell r="E816">
            <v>17851</v>
          </cell>
          <cell r="F816">
            <v>0.75897092471678107</v>
          </cell>
          <cell r="G816">
            <v>-0.37948546235839054</v>
          </cell>
          <cell r="H816">
            <v>0.5</v>
          </cell>
          <cell r="I816">
            <v>3</v>
          </cell>
          <cell r="J816">
            <v>6</v>
          </cell>
          <cell r="K816">
            <v>2</v>
          </cell>
        </row>
        <row r="817">
          <cell r="A817">
            <v>44518</v>
          </cell>
          <cell r="B817">
            <v>17769</v>
          </cell>
          <cell r="C817">
            <v>17868</v>
          </cell>
          <cell r="D817">
            <v>17763</v>
          </cell>
          <cell r="E817">
            <v>17860</v>
          </cell>
          <cell r="F817">
            <v>0.59091676515279412</v>
          </cell>
          <cell r="G817">
            <v>0.51212786313242165</v>
          </cell>
          <cell r="H817">
            <v>0.86666666666666681</v>
          </cell>
          <cell r="I817">
            <v>1</v>
          </cell>
          <cell r="J817">
            <v>9</v>
          </cell>
          <cell r="K817">
            <v>3</v>
          </cell>
        </row>
        <row r="818">
          <cell r="A818">
            <v>44517</v>
          </cell>
          <cell r="B818">
            <v>17711</v>
          </cell>
          <cell r="C818">
            <v>17761</v>
          </cell>
          <cell r="D818">
            <v>17678</v>
          </cell>
          <cell r="E818">
            <v>17722</v>
          </cell>
          <cell r="F818">
            <v>0.4686353113884027</v>
          </cell>
          <cell r="G818">
            <v>6.2108294280390719E-2</v>
          </cell>
          <cell r="H818">
            <v>0.13253012048192772</v>
          </cell>
          <cell r="I818">
            <v>1</v>
          </cell>
          <cell r="J818">
            <v>2</v>
          </cell>
          <cell r="K818">
            <v>2</v>
          </cell>
        </row>
        <row r="819">
          <cell r="A819">
            <v>44516</v>
          </cell>
          <cell r="B819">
            <v>17662</v>
          </cell>
          <cell r="C819">
            <v>17717</v>
          </cell>
          <cell r="D819">
            <v>17653</v>
          </cell>
          <cell r="E819">
            <v>17701</v>
          </cell>
          <cell r="F819">
            <v>0.36235986864454761</v>
          </cell>
          <cell r="G819">
            <v>0.22081304495527118</v>
          </cell>
          <cell r="H819">
            <v>0.609375</v>
          </cell>
          <cell r="I819">
            <v>1</v>
          </cell>
          <cell r="J819">
            <v>7</v>
          </cell>
          <cell r="K819">
            <v>3</v>
          </cell>
        </row>
        <row r="820">
          <cell r="A820">
            <v>44515</v>
          </cell>
          <cell r="B820">
            <v>17615</v>
          </cell>
          <cell r="C820">
            <v>17707</v>
          </cell>
          <cell r="D820">
            <v>17603</v>
          </cell>
          <cell r="E820">
            <v>17664</v>
          </cell>
          <cell r="F820">
            <v>0.59040590405904059</v>
          </cell>
          <cell r="G820">
            <v>0.27817201248935564</v>
          </cell>
          <cell r="H820">
            <v>0.47115384615384609</v>
          </cell>
          <cell r="I820">
            <v>1</v>
          </cell>
          <cell r="J820">
            <v>5</v>
          </cell>
          <cell r="K820">
            <v>2</v>
          </cell>
        </row>
        <row r="821">
          <cell r="A821">
            <v>44512</v>
          </cell>
          <cell r="B821">
            <v>17570</v>
          </cell>
          <cell r="C821">
            <v>17638</v>
          </cell>
          <cell r="D821">
            <v>17491</v>
          </cell>
          <cell r="E821">
            <v>17547</v>
          </cell>
          <cell r="F821">
            <v>0.8366533864541833</v>
          </cell>
          <cell r="G821">
            <v>-0.1309049516220831</v>
          </cell>
          <cell r="H821">
            <v>0.15646258503401361</v>
          </cell>
          <cell r="I821">
            <v>4</v>
          </cell>
          <cell r="J821">
            <v>2</v>
          </cell>
          <cell r="K821">
            <v>2</v>
          </cell>
        </row>
        <row r="822">
          <cell r="A822">
            <v>44511</v>
          </cell>
          <cell r="B822">
            <v>17430</v>
          </cell>
          <cell r="C822">
            <v>17537</v>
          </cell>
          <cell r="D822">
            <v>17395</v>
          </cell>
          <cell r="E822">
            <v>17470</v>
          </cell>
          <cell r="F822">
            <v>0.81468732071141703</v>
          </cell>
          <cell r="G822">
            <v>0.22948938611589212</v>
          </cell>
          <cell r="H822">
            <v>0.28169014084507044</v>
          </cell>
          <cell r="I822">
            <v>3</v>
          </cell>
          <cell r="J822">
            <v>3</v>
          </cell>
          <cell r="K822">
            <v>2</v>
          </cell>
        </row>
        <row r="823">
          <cell r="A823">
            <v>44510</v>
          </cell>
          <cell r="B823">
            <v>17550</v>
          </cell>
          <cell r="C823">
            <v>17581</v>
          </cell>
          <cell r="D823">
            <v>17496</v>
          </cell>
          <cell r="E823">
            <v>17555</v>
          </cell>
          <cell r="F823">
            <v>0.48433048433048431</v>
          </cell>
          <cell r="G823">
            <v>2.8490028490028487E-2</v>
          </cell>
          <cell r="H823">
            <v>5.8823529411764705E-2</v>
          </cell>
          <cell r="I823">
            <v>1</v>
          </cell>
          <cell r="J823">
            <v>1</v>
          </cell>
          <cell r="K823">
            <v>2</v>
          </cell>
        </row>
        <row r="824">
          <cell r="A824">
            <v>44509</v>
          </cell>
          <cell r="B824">
            <v>17499</v>
          </cell>
          <cell r="C824">
            <v>17593</v>
          </cell>
          <cell r="D824">
            <v>17480</v>
          </cell>
          <cell r="E824">
            <v>17555</v>
          </cell>
          <cell r="F824">
            <v>0.64575118578204471</v>
          </cell>
          <cell r="G824">
            <v>0.32001828675924338</v>
          </cell>
          <cell r="H824">
            <v>0.49557522123893805</v>
          </cell>
          <cell r="I824">
            <v>2</v>
          </cell>
          <cell r="J824">
            <v>5</v>
          </cell>
          <cell r="K824">
            <v>2</v>
          </cell>
        </row>
        <row r="825">
          <cell r="A825">
            <v>44508</v>
          </cell>
          <cell r="B825">
            <v>17256</v>
          </cell>
          <cell r="C825">
            <v>17425</v>
          </cell>
          <cell r="D825">
            <v>17251</v>
          </cell>
          <cell r="E825">
            <v>17424</v>
          </cell>
          <cell r="F825">
            <v>1.0083449235048678</v>
          </cell>
          <cell r="G825">
            <v>0.97357440890125169</v>
          </cell>
          <cell r="H825">
            <v>0.96551724137931039</v>
          </cell>
          <cell r="I825">
            <v>5</v>
          </cell>
          <cell r="J825">
            <v>10</v>
          </cell>
          <cell r="K825">
            <v>3</v>
          </cell>
        </row>
        <row r="826">
          <cell r="A826">
            <v>44505</v>
          </cell>
          <cell r="B826">
            <v>17150</v>
          </cell>
          <cell r="C826">
            <v>17279</v>
          </cell>
          <cell r="D826">
            <v>17106</v>
          </cell>
          <cell r="E826">
            <v>17267</v>
          </cell>
          <cell r="F826">
            <v>1.008746355685131</v>
          </cell>
          <cell r="G826">
            <v>0.68221574344023328</v>
          </cell>
          <cell r="H826">
            <v>0.67630057803468224</v>
          </cell>
          <cell r="I826">
            <v>5</v>
          </cell>
          <cell r="J826">
            <v>7</v>
          </cell>
          <cell r="K826">
            <v>3</v>
          </cell>
        </row>
        <row r="827">
          <cell r="A827">
            <v>44504</v>
          </cell>
          <cell r="B827">
            <v>17269</v>
          </cell>
          <cell r="C827">
            <v>17280</v>
          </cell>
          <cell r="D827">
            <v>17050</v>
          </cell>
          <cell r="E827">
            <v>17075</v>
          </cell>
          <cell r="F827">
            <v>1.3318663501071284</v>
          </cell>
          <cell r="G827">
            <v>-1.1234003126990562</v>
          </cell>
          <cell r="H827">
            <v>0.84347826086956523</v>
          </cell>
          <cell r="I827">
            <v>7</v>
          </cell>
          <cell r="J827">
            <v>9</v>
          </cell>
          <cell r="K827">
            <v>3</v>
          </cell>
        </row>
        <row r="828">
          <cell r="A828">
            <v>44503</v>
          </cell>
          <cell r="B828">
            <v>17081</v>
          </cell>
          <cell r="C828">
            <v>17127</v>
          </cell>
          <cell r="D828">
            <v>17040</v>
          </cell>
          <cell r="E828">
            <v>17092</v>
          </cell>
          <cell r="F828">
            <v>0.50933786078098475</v>
          </cell>
          <cell r="G828">
            <v>6.4399039868860128E-2</v>
          </cell>
          <cell r="H828">
            <v>0.12643678160919539</v>
          </cell>
          <cell r="I828">
            <v>1</v>
          </cell>
          <cell r="J828">
            <v>2</v>
          </cell>
          <cell r="K828">
            <v>2</v>
          </cell>
        </row>
        <row r="829">
          <cell r="A829">
            <v>44502</v>
          </cell>
          <cell r="B829">
            <v>17167</v>
          </cell>
          <cell r="C829">
            <v>17255</v>
          </cell>
          <cell r="D829">
            <v>17004</v>
          </cell>
          <cell r="E829">
            <v>17047</v>
          </cell>
          <cell r="F829">
            <v>1.4621075318925847</v>
          </cell>
          <cell r="G829">
            <v>-0.69901555309605645</v>
          </cell>
          <cell r="H829">
            <v>0.47808764940239046</v>
          </cell>
          <cell r="I829">
            <v>8</v>
          </cell>
          <cell r="J829">
            <v>5</v>
          </cell>
          <cell r="K829">
            <v>2</v>
          </cell>
        </row>
        <row r="830">
          <cell r="A830">
            <v>44501</v>
          </cell>
          <cell r="B830">
            <v>17040</v>
          </cell>
          <cell r="C830">
            <v>17130</v>
          </cell>
          <cell r="D830">
            <v>17028</v>
          </cell>
          <cell r="E830">
            <v>17079</v>
          </cell>
          <cell r="F830">
            <v>0.59859154929577463</v>
          </cell>
          <cell r="G830">
            <v>0.22887323943661972</v>
          </cell>
          <cell r="H830">
            <v>0.38235294117647062</v>
          </cell>
          <cell r="I830">
            <v>1</v>
          </cell>
          <cell r="J830">
            <v>4</v>
          </cell>
          <cell r="K830">
            <v>2</v>
          </cell>
        </row>
        <row r="831">
          <cell r="A831">
            <v>44498</v>
          </cell>
          <cell r="B831">
            <v>17061</v>
          </cell>
          <cell r="C831">
            <v>17074</v>
          </cell>
          <cell r="D831">
            <v>16858</v>
          </cell>
          <cell r="E831">
            <v>16945</v>
          </cell>
          <cell r="F831">
            <v>1.2660453666256373</v>
          </cell>
          <cell r="G831">
            <v>-0.67991325244710155</v>
          </cell>
          <cell r="H831">
            <v>0.53703703703703709</v>
          </cell>
          <cell r="I831">
            <v>7</v>
          </cell>
          <cell r="J831">
            <v>6</v>
          </cell>
          <cell r="K831">
            <v>2</v>
          </cell>
        </row>
        <row r="832">
          <cell r="A832">
            <v>44497</v>
          </cell>
          <cell r="B832">
            <v>17013</v>
          </cell>
          <cell r="C832">
            <v>17103</v>
          </cell>
          <cell r="D832">
            <v>16984</v>
          </cell>
          <cell r="E832">
            <v>17038</v>
          </cell>
          <cell r="F832">
            <v>0.69946511491212604</v>
          </cell>
          <cell r="G832">
            <v>0.14694645271263151</v>
          </cell>
          <cell r="H832">
            <v>0.21008403361344538</v>
          </cell>
          <cell r="I832">
            <v>2</v>
          </cell>
          <cell r="J832">
            <v>3</v>
          </cell>
          <cell r="K832">
            <v>2</v>
          </cell>
        </row>
        <row r="833">
          <cell r="A833">
            <v>44496</v>
          </cell>
          <cell r="B833">
            <v>16944</v>
          </cell>
          <cell r="C833">
            <v>17088</v>
          </cell>
          <cell r="D833">
            <v>16928</v>
          </cell>
          <cell r="E833">
            <v>17071</v>
          </cell>
          <cell r="F833">
            <v>0.94428706326723322</v>
          </cell>
          <cell r="G833">
            <v>0.74952785646836639</v>
          </cell>
          <cell r="H833">
            <v>0.79375000000000007</v>
          </cell>
          <cell r="I833">
            <v>5</v>
          </cell>
          <cell r="J833">
            <v>8</v>
          </cell>
          <cell r="K833">
            <v>3</v>
          </cell>
        </row>
        <row r="834">
          <cell r="A834">
            <v>44495</v>
          </cell>
          <cell r="B834">
            <v>16975</v>
          </cell>
          <cell r="C834">
            <v>17073</v>
          </cell>
          <cell r="D834">
            <v>16948</v>
          </cell>
          <cell r="E834">
            <v>17048</v>
          </cell>
          <cell r="F834">
            <v>0.73637702503681879</v>
          </cell>
          <cell r="G834">
            <v>0.43004418262150224</v>
          </cell>
          <cell r="H834">
            <v>0.58400000000000007</v>
          </cell>
          <cell r="I834">
            <v>3</v>
          </cell>
          <cell r="J834">
            <v>6</v>
          </cell>
          <cell r="K834">
            <v>2</v>
          </cell>
        </row>
        <row r="835">
          <cell r="A835">
            <v>44494</v>
          </cell>
          <cell r="B835">
            <v>16788</v>
          </cell>
          <cell r="C835">
            <v>16930</v>
          </cell>
          <cell r="D835">
            <v>16731</v>
          </cell>
          <cell r="E835">
            <v>16888</v>
          </cell>
          <cell r="F835">
            <v>1.1853705027400523</v>
          </cell>
          <cell r="G835">
            <v>0.59566356921610675</v>
          </cell>
          <cell r="H835">
            <v>0.50251256281407042</v>
          </cell>
          <cell r="I835">
            <v>6</v>
          </cell>
          <cell r="J835">
            <v>6</v>
          </cell>
          <cell r="K835">
            <v>2</v>
          </cell>
        </row>
        <row r="836">
          <cell r="A836">
            <v>44491</v>
          </cell>
          <cell r="B836">
            <v>16877</v>
          </cell>
          <cell r="C836">
            <v>16913</v>
          </cell>
          <cell r="D836">
            <v>16770</v>
          </cell>
          <cell r="E836">
            <v>16854</v>
          </cell>
          <cell r="F836">
            <v>0.84730698583871544</v>
          </cell>
          <cell r="G836">
            <v>-0.13628014457545773</v>
          </cell>
          <cell r="H836">
            <v>0.16083916083916083</v>
          </cell>
          <cell r="I836">
            <v>4</v>
          </cell>
          <cell r="J836">
            <v>2</v>
          </cell>
          <cell r="K836">
            <v>2</v>
          </cell>
        </row>
        <row r="837">
          <cell r="A837">
            <v>44490</v>
          </cell>
          <cell r="B837">
            <v>16879</v>
          </cell>
          <cell r="C837">
            <v>17047</v>
          </cell>
          <cell r="D837">
            <v>16812</v>
          </cell>
          <cell r="E837">
            <v>16813</v>
          </cell>
          <cell r="F837">
            <v>1.3922625747970852</v>
          </cell>
          <cell r="G837">
            <v>-0.39101842526216002</v>
          </cell>
          <cell r="H837">
            <v>0.2808510638297872</v>
          </cell>
          <cell r="I837">
            <v>8</v>
          </cell>
          <cell r="J837">
            <v>3</v>
          </cell>
          <cell r="K837">
            <v>2</v>
          </cell>
        </row>
        <row r="838">
          <cell r="A838">
            <v>44489</v>
          </cell>
          <cell r="B838">
            <v>16973</v>
          </cell>
          <cell r="C838">
            <v>16987</v>
          </cell>
          <cell r="D838">
            <v>16863</v>
          </cell>
          <cell r="E838">
            <v>16882</v>
          </cell>
          <cell r="F838">
            <v>0.73057208507629767</v>
          </cell>
          <cell r="G838">
            <v>-0.5361456430801862</v>
          </cell>
          <cell r="H838">
            <v>0.7338709677419355</v>
          </cell>
          <cell r="I838">
            <v>3</v>
          </cell>
          <cell r="J838">
            <v>8</v>
          </cell>
          <cell r="K838">
            <v>3</v>
          </cell>
        </row>
        <row r="839">
          <cell r="A839">
            <v>44488</v>
          </cell>
          <cell r="B839">
            <v>16810</v>
          </cell>
          <cell r="C839">
            <v>16954</v>
          </cell>
          <cell r="D839">
            <v>16787</v>
          </cell>
          <cell r="E839">
            <v>16902</v>
          </cell>
          <cell r="F839">
            <v>0.99345627602617481</v>
          </cell>
          <cell r="G839">
            <v>0.54729327781082682</v>
          </cell>
          <cell r="H839">
            <v>0.55089820359281438</v>
          </cell>
          <cell r="I839">
            <v>5</v>
          </cell>
          <cell r="J839">
            <v>6</v>
          </cell>
          <cell r="K839">
            <v>2</v>
          </cell>
        </row>
        <row r="840">
          <cell r="A840">
            <v>44487</v>
          </cell>
          <cell r="B840">
            <v>16800</v>
          </cell>
          <cell r="C840">
            <v>16870</v>
          </cell>
          <cell r="D840">
            <v>16705</v>
          </cell>
          <cell r="E840">
            <v>16725</v>
          </cell>
          <cell r="F840">
            <v>0.9821428571428571</v>
          </cell>
          <cell r="G840">
            <v>-0.4464285714285714</v>
          </cell>
          <cell r="H840">
            <v>0.45454545454545453</v>
          </cell>
          <cell r="I840">
            <v>5</v>
          </cell>
          <cell r="J840">
            <v>5</v>
          </cell>
          <cell r="K840">
            <v>2</v>
          </cell>
        </row>
        <row r="841">
          <cell r="A841">
            <v>44484</v>
          </cell>
          <cell r="B841">
            <v>16654</v>
          </cell>
          <cell r="C841">
            <v>16790</v>
          </cell>
          <cell r="D841">
            <v>16570</v>
          </cell>
          <cell r="E841">
            <v>16782</v>
          </cell>
          <cell r="F841">
            <v>1.321003963011889</v>
          </cell>
          <cell r="G841">
            <v>0.76858412393419007</v>
          </cell>
          <cell r="H841">
            <v>0.5818181818181819</v>
          </cell>
          <cell r="I841">
            <v>7</v>
          </cell>
          <cell r="J841">
            <v>6</v>
          </cell>
          <cell r="K841">
            <v>2</v>
          </cell>
        </row>
        <row r="842">
          <cell r="A842">
            <v>44483</v>
          </cell>
          <cell r="B842">
            <v>16496</v>
          </cell>
          <cell r="C842">
            <v>16546</v>
          </cell>
          <cell r="D842">
            <v>16354</v>
          </cell>
          <cell r="E842">
            <v>16405</v>
          </cell>
          <cell r="F842">
            <v>1.1639185257032008</v>
          </cell>
          <cell r="G842">
            <v>-0.55164888457807948</v>
          </cell>
          <cell r="H842">
            <v>0.47395833333333331</v>
          </cell>
          <cell r="I842">
            <v>6</v>
          </cell>
          <cell r="J842">
            <v>5</v>
          </cell>
          <cell r="K842">
            <v>2</v>
          </cell>
        </row>
        <row r="843">
          <cell r="A843">
            <v>44482</v>
          </cell>
          <cell r="B843">
            <v>16520</v>
          </cell>
          <cell r="C843">
            <v>16585</v>
          </cell>
          <cell r="D843">
            <v>16318</v>
          </cell>
          <cell r="E843">
            <v>16318</v>
          </cell>
          <cell r="F843">
            <v>1.616222760290557</v>
          </cell>
          <cell r="G843">
            <v>-1.2227602905569008</v>
          </cell>
          <cell r="H843">
            <v>0.75655430711610494</v>
          </cell>
          <cell r="I843">
            <v>9</v>
          </cell>
          <cell r="J843">
            <v>8</v>
          </cell>
          <cell r="K843">
            <v>3</v>
          </cell>
        </row>
        <row r="844">
          <cell r="A844">
            <v>44481</v>
          </cell>
          <cell r="B844">
            <v>16485</v>
          </cell>
          <cell r="C844">
            <v>16489</v>
          </cell>
          <cell r="D844">
            <v>16285</v>
          </cell>
          <cell r="E844">
            <v>16418</v>
          </cell>
          <cell r="F844">
            <v>1.2374886260236579</v>
          </cell>
          <cell r="G844">
            <v>-0.40643008795875035</v>
          </cell>
          <cell r="H844">
            <v>0.32843137254901955</v>
          </cell>
          <cell r="I844">
            <v>7</v>
          </cell>
          <cell r="J844">
            <v>4</v>
          </cell>
          <cell r="K844">
            <v>2</v>
          </cell>
        </row>
        <row r="845">
          <cell r="A845">
            <v>44477</v>
          </cell>
          <cell r="B845">
            <v>16740</v>
          </cell>
          <cell r="C845">
            <v>16759</v>
          </cell>
          <cell r="D845">
            <v>16591</v>
          </cell>
          <cell r="E845">
            <v>16627</v>
          </cell>
          <cell r="F845">
            <v>1.0035842293906809</v>
          </cell>
          <cell r="G845">
            <v>-0.67502986857825564</v>
          </cell>
          <cell r="H845">
            <v>0.67261904761904767</v>
          </cell>
          <cell r="I845">
            <v>5</v>
          </cell>
          <cell r="J845">
            <v>7</v>
          </cell>
          <cell r="K845">
            <v>3</v>
          </cell>
        </row>
        <row r="846">
          <cell r="A846">
            <v>44476</v>
          </cell>
          <cell r="B846">
            <v>16521</v>
          </cell>
          <cell r="C846">
            <v>16760</v>
          </cell>
          <cell r="D846">
            <v>16519</v>
          </cell>
          <cell r="E846">
            <v>16706</v>
          </cell>
          <cell r="F846">
            <v>1.4587494703710431</v>
          </cell>
          <cell r="G846">
            <v>1.1197869378366927</v>
          </cell>
          <cell r="H846">
            <v>0.76763485477178417</v>
          </cell>
          <cell r="I846">
            <v>8</v>
          </cell>
          <cell r="J846">
            <v>8</v>
          </cell>
          <cell r="K846">
            <v>3</v>
          </cell>
        </row>
        <row r="847">
          <cell r="A847">
            <v>44475</v>
          </cell>
          <cell r="B847">
            <v>16470</v>
          </cell>
          <cell r="C847">
            <v>16493</v>
          </cell>
          <cell r="D847">
            <v>16265</v>
          </cell>
          <cell r="E847">
            <v>16359</v>
          </cell>
          <cell r="F847">
            <v>1.384335154826958</v>
          </cell>
          <cell r="G847">
            <v>-0.67395264116575593</v>
          </cell>
          <cell r="H847">
            <v>0.48684210526315791</v>
          </cell>
          <cell r="I847">
            <v>8</v>
          </cell>
          <cell r="J847">
            <v>5</v>
          </cell>
          <cell r="K847">
            <v>2</v>
          </cell>
        </row>
        <row r="848">
          <cell r="A848">
            <v>44474</v>
          </cell>
          <cell r="B848">
            <v>16240</v>
          </cell>
          <cell r="C848">
            <v>16424</v>
          </cell>
          <cell r="D848">
            <v>16107</v>
          </cell>
          <cell r="E848">
            <v>16398</v>
          </cell>
          <cell r="F848">
            <v>1.9519704433497536</v>
          </cell>
          <cell r="G848">
            <v>0.97290640394088679</v>
          </cell>
          <cell r="H848">
            <v>0.49842271293375401</v>
          </cell>
          <cell r="I848">
            <v>10</v>
          </cell>
          <cell r="J848">
            <v>5</v>
          </cell>
          <cell r="K848">
            <v>1</v>
          </cell>
        </row>
        <row r="849">
          <cell r="A849">
            <v>44473</v>
          </cell>
          <cell r="B849">
            <v>16588</v>
          </cell>
          <cell r="C849">
            <v>16629</v>
          </cell>
          <cell r="D849">
            <v>16313</v>
          </cell>
          <cell r="E849">
            <v>16358</v>
          </cell>
          <cell r="F849">
            <v>1.9049915601639738</v>
          </cell>
          <cell r="G849">
            <v>-1.3865444899927657</v>
          </cell>
          <cell r="H849">
            <v>0.72784810126582278</v>
          </cell>
          <cell r="I849">
            <v>10</v>
          </cell>
          <cell r="J849">
            <v>8</v>
          </cell>
          <cell r="K849">
            <v>4</v>
          </cell>
        </row>
        <row r="850">
          <cell r="A850">
            <v>44470</v>
          </cell>
          <cell r="B850">
            <v>16800</v>
          </cell>
          <cell r="C850">
            <v>16805</v>
          </cell>
          <cell r="D850">
            <v>16415</v>
          </cell>
          <cell r="E850">
            <v>16517</v>
          </cell>
          <cell r="F850">
            <v>2.3214285714285716</v>
          </cell>
          <cell r="G850">
            <v>-1.6845238095238093</v>
          </cell>
          <cell r="H850">
            <v>0.72564102564102551</v>
          </cell>
          <cell r="I850">
            <v>10</v>
          </cell>
          <cell r="J850">
            <v>8</v>
          </cell>
          <cell r="K850">
            <v>4</v>
          </cell>
        </row>
        <row r="851">
          <cell r="A851">
            <v>44469</v>
          </cell>
          <cell r="B851">
            <v>16803</v>
          </cell>
          <cell r="C851">
            <v>16966</v>
          </cell>
          <cell r="D851">
            <v>16704</v>
          </cell>
          <cell r="E851">
            <v>16917</v>
          </cell>
          <cell r="F851">
            <v>1.5592453728500864</v>
          </cell>
          <cell r="G851">
            <v>0.6784502767362971</v>
          </cell>
          <cell r="H851">
            <v>0.4351145038167939</v>
          </cell>
          <cell r="I851">
            <v>8</v>
          </cell>
          <cell r="J851">
            <v>5</v>
          </cell>
          <cell r="K851">
            <v>2</v>
          </cell>
        </row>
        <row r="852">
          <cell r="A852">
            <v>44468</v>
          </cell>
          <cell r="B852">
            <v>16926</v>
          </cell>
          <cell r="C852">
            <v>16937</v>
          </cell>
          <cell r="D852">
            <v>16760</v>
          </cell>
          <cell r="E852">
            <v>16823</v>
          </cell>
          <cell r="F852">
            <v>1.0457284650833039</v>
          </cell>
          <cell r="G852">
            <v>-0.60853125369254402</v>
          </cell>
          <cell r="H852">
            <v>0.58192090395480223</v>
          </cell>
          <cell r="I852">
            <v>5</v>
          </cell>
          <cell r="J852">
            <v>6</v>
          </cell>
          <cell r="K852">
            <v>2</v>
          </cell>
        </row>
        <row r="853">
          <cell r="A853">
            <v>44467</v>
          </cell>
          <cell r="B853">
            <v>17182</v>
          </cell>
          <cell r="C853">
            <v>17183</v>
          </cell>
          <cell r="D853">
            <v>17042</v>
          </cell>
          <cell r="E853">
            <v>17170</v>
          </cell>
          <cell r="F853">
            <v>0.82062623675939939</v>
          </cell>
          <cell r="G853">
            <v>-6.9840530788033983E-2</v>
          </cell>
          <cell r="H853">
            <v>8.5106382978723402E-2</v>
          </cell>
          <cell r="I853">
            <v>4</v>
          </cell>
          <cell r="J853">
            <v>1</v>
          </cell>
          <cell r="K853">
            <v>2</v>
          </cell>
        </row>
        <row r="854">
          <cell r="A854">
            <v>44466</v>
          </cell>
          <cell r="B854">
            <v>17247</v>
          </cell>
          <cell r="C854">
            <v>17344</v>
          </cell>
          <cell r="D854">
            <v>17222</v>
          </cell>
          <cell r="E854">
            <v>17292</v>
          </cell>
          <cell r="F854">
            <v>0.70736939757639006</v>
          </cell>
          <cell r="G854">
            <v>0.26091494172899632</v>
          </cell>
          <cell r="H854">
            <v>0.36885245901639341</v>
          </cell>
          <cell r="I854">
            <v>2</v>
          </cell>
          <cell r="J854">
            <v>4</v>
          </cell>
          <cell r="K854">
            <v>2</v>
          </cell>
        </row>
        <row r="855">
          <cell r="A855">
            <v>44463</v>
          </cell>
          <cell r="B855">
            <v>17191</v>
          </cell>
          <cell r="C855">
            <v>17275</v>
          </cell>
          <cell r="D855">
            <v>17170</v>
          </cell>
          <cell r="E855">
            <v>17250</v>
          </cell>
          <cell r="F855">
            <v>0.61078471293118486</v>
          </cell>
          <cell r="G855">
            <v>0.34320283869466578</v>
          </cell>
          <cell r="H855">
            <v>0.56190476190476191</v>
          </cell>
          <cell r="I855">
            <v>2</v>
          </cell>
          <cell r="J855">
            <v>6</v>
          </cell>
          <cell r="K855">
            <v>2</v>
          </cell>
        </row>
        <row r="856">
          <cell r="A856">
            <v>44462</v>
          </cell>
          <cell r="B856">
            <v>17020</v>
          </cell>
          <cell r="C856">
            <v>17130</v>
          </cell>
          <cell r="D856">
            <v>16985</v>
          </cell>
          <cell r="E856">
            <v>17080</v>
          </cell>
          <cell r="F856">
            <v>0.85193889541715617</v>
          </cell>
          <cell r="G856">
            <v>0.35252643948296125</v>
          </cell>
          <cell r="H856">
            <v>0.41379310344827597</v>
          </cell>
          <cell r="I856">
            <v>4</v>
          </cell>
          <cell r="J856">
            <v>5</v>
          </cell>
          <cell r="K856">
            <v>2</v>
          </cell>
        </row>
        <row r="857">
          <cell r="A857">
            <v>44461</v>
          </cell>
          <cell r="B857">
            <v>16835</v>
          </cell>
          <cell r="C857">
            <v>16940</v>
          </cell>
          <cell r="D857">
            <v>16751</v>
          </cell>
          <cell r="E857">
            <v>16900</v>
          </cell>
          <cell r="F857">
            <v>1.1226611226611227</v>
          </cell>
          <cell r="G857">
            <v>0.38610038610038611</v>
          </cell>
          <cell r="H857">
            <v>0.3439153439153439</v>
          </cell>
          <cell r="I857">
            <v>5</v>
          </cell>
          <cell r="J857">
            <v>4</v>
          </cell>
          <cell r="K857">
            <v>2</v>
          </cell>
        </row>
        <row r="858">
          <cell r="A858">
            <v>44456</v>
          </cell>
          <cell r="B858">
            <v>17256</v>
          </cell>
          <cell r="C858">
            <v>17395</v>
          </cell>
          <cell r="D858">
            <v>17165</v>
          </cell>
          <cell r="E858">
            <v>17298</v>
          </cell>
          <cell r="F858">
            <v>1.3328697264719518</v>
          </cell>
          <cell r="G858">
            <v>0.24339360222531292</v>
          </cell>
          <cell r="H858">
            <v>0.18260869565217391</v>
          </cell>
          <cell r="I858">
            <v>7</v>
          </cell>
          <cell r="J858">
            <v>2</v>
          </cell>
          <cell r="K858">
            <v>2</v>
          </cell>
        </row>
        <row r="859">
          <cell r="A859">
            <v>44455</v>
          </cell>
          <cell r="B859">
            <v>17337</v>
          </cell>
          <cell r="C859">
            <v>17362</v>
          </cell>
          <cell r="D859">
            <v>17191</v>
          </cell>
          <cell r="E859">
            <v>17248</v>
          </cell>
          <cell r="F859">
            <v>0.98632981484685933</v>
          </cell>
          <cell r="G859">
            <v>-0.51335294456941793</v>
          </cell>
          <cell r="H859">
            <v>0.52046783625730986</v>
          </cell>
          <cell r="I859">
            <v>5</v>
          </cell>
          <cell r="J859">
            <v>6</v>
          </cell>
          <cell r="K859">
            <v>2</v>
          </cell>
        </row>
        <row r="860">
          <cell r="A860">
            <v>44454</v>
          </cell>
          <cell r="B860">
            <v>17403</v>
          </cell>
          <cell r="C860">
            <v>17433</v>
          </cell>
          <cell r="D860">
            <v>17280</v>
          </cell>
          <cell r="E860">
            <v>17382</v>
          </cell>
          <cell r="F860">
            <v>0.87915876573004659</v>
          </cell>
          <cell r="G860">
            <v>-0.12066885019824168</v>
          </cell>
          <cell r="H860">
            <v>0.1372549019607843</v>
          </cell>
          <cell r="I860">
            <v>4</v>
          </cell>
          <cell r="J860">
            <v>2</v>
          </cell>
          <cell r="K860">
            <v>2</v>
          </cell>
        </row>
        <row r="861">
          <cell r="A861">
            <v>44453</v>
          </cell>
          <cell r="B861">
            <v>17541</v>
          </cell>
          <cell r="C861">
            <v>17569</v>
          </cell>
          <cell r="D861">
            <v>17426</v>
          </cell>
          <cell r="E861">
            <v>17461</v>
          </cell>
          <cell r="F861">
            <v>0.81523288295992247</v>
          </cell>
          <cell r="G861">
            <v>-0.45607434011743914</v>
          </cell>
          <cell r="H861">
            <v>0.55944055944055948</v>
          </cell>
          <cell r="I861">
            <v>3</v>
          </cell>
          <cell r="J861">
            <v>6</v>
          </cell>
          <cell r="K861">
            <v>2</v>
          </cell>
        </row>
        <row r="862">
          <cell r="A862">
            <v>44452</v>
          </cell>
          <cell r="B862">
            <v>17434</v>
          </cell>
          <cell r="C862">
            <v>17492</v>
          </cell>
          <cell r="D862">
            <v>17356</v>
          </cell>
          <cell r="E862">
            <v>17442</v>
          </cell>
          <cell r="F862">
            <v>0.7800848915911438</v>
          </cell>
          <cell r="G862">
            <v>4.5887346564184923E-2</v>
          </cell>
          <cell r="H862">
            <v>5.8823529411764698E-2</v>
          </cell>
          <cell r="I862">
            <v>3</v>
          </cell>
          <cell r="J862">
            <v>1</v>
          </cell>
          <cell r="K862">
            <v>2</v>
          </cell>
        </row>
        <row r="863">
          <cell r="A863">
            <v>44449</v>
          </cell>
          <cell r="B863">
            <v>17300</v>
          </cell>
          <cell r="C863">
            <v>17479</v>
          </cell>
          <cell r="D863">
            <v>17284</v>
          </cell>
          <cell r="E863">
            <v>17473</v>
          </cell>
          <cell r="F863">
            <v>1.1271676300578035</v>
          </cell>
          <cell r="G863">
            <v>1</v>
          </cell>
          <cell r="H863">
            <v>0.88717948717948714</v>
          </cell>
          <cell r="I863">
            <v>5</v>
          </cell>
          <cell r="J863">
            <v>9</v>
          </cell>
          <cell r="K863">
            <v>3</v>
          </cell>
        </row>
        <row r="864">
          <cell r="A864">
            <v>44448</v>
          </cell>
          <cell r="B864">
            <v>17142</v>
          </cell>
          <cell r="C864">
            <v>17291</v>
          </cell>
          <cell r="D864">
            <v>17084</v>
          </cell>
          <cell r="E864">
            <v>17235</v>
          </cell>
          <cell r="F864">
            <v>1.207560378018901</v>
          </cell>
          <cell r="G864">
            <v>0.54252712635631783</v>
          </cell>
          <cell r="H864">
            <v>0.44927536231884058</v>
          </cell>
          <cell r="I864">
            <v>7</v>
          </cell>
          <cell r="J864">
            <v>5</v>
          </cell>
          <cell r="K864">
            <v>2</v>
          </cell>
        </row>
        <row r="865">
          <cell r="A865">
            <v>44447</v>
          </cell>
          <cell r="B865">
            <v>17395</v>
          </cell>
          <cell r="C865">
            <v>17426</v>
          </cell>
          <cell r="D865">
            <v>17163</v>
          </cell>
          <cell r="E865">
            <v>17262</v>
          </cell>
          <cell r="F865">
            <v>1.5119287151480312</v>
          </cell>
          <cell r="G865">
            <v>-0.76458752515090544</v>
          </cell>
          <cell r="H865">
            <v>0.50570342205323193</v>
          </cell>
          <cell r="I865">
            <v>8</v>
          </cell>
          <cell r="J865">
            <v>6</v>
          </cell>
          <cell r="K865">
            <v>2</v>
          </cell>
        </row>
        <row r="866">
          <cell r="A866">
            <v>44446</v>
          </cell>
          <cell r="B866">
            <v>17522</v>
          </cell>
          <cell r="C866">
            <v>17529</v>
          </cell>
          <cell r="D866">
            <v>17337</v>
          </cell>
          <cell r="E866">
            <v>17422</v>
          </cell>
          <cell r="F866">
            <v>1.0957653235931972</v>
          </cell>
          <cell r="G866">
            <v>-0.57071110603812347</v>
          </cell>
          <cell r="H866">
            <v>0.52083333333333326</v>
          </cell>
          <cell r="I866">
            <v>5</v>
          </cell>
          <cell r="J866">
            <v>6</v>
          </cell>
          <cell r="K866">
            <v>2</v>
          </cell>
        </row>
        <row r="867">
          <cell r="A867">
            <v>44445</v>
          </cell>
          <cell r="B867">
            <v>17440</v>
          </cell>
          <cell r="C867">
            <v>17596</v>
          </cell>
          <cell r="D867">
            <v>17425</v>
          </cell>
          <cell r="E867">
            <v>17496</v>
          </cell>
          <cell r="F867">
            <v>0.98050458715596334</v>
          </cell>
          <cell r="G867">
            <v>0.32110091743119268</v>
          </cell>
          <cell r="H867">
            <v>0.32748538011695905</v>
          </cell>
          <cell r="I867">
            <v>5</v>
          </cell>
          <cell r="J867">
            <v>4</v>
          </cell>
          <cell r="K867">
            <v>2</v>
          </cell>
        </row>
        <row r="868">
          <cell r="A868">
            <v>44442</v>
          </cell>
          <cell r="B868">
            <v>17442</v>
          </cell>
          <cell r="C868">
            <v>17553</v>
          </cell>
          <cell r="D868">
            <v>17370</v>
          </cell>
          <cell r="E868">
            <v>17509</v>
          </cell>
          <cell r="F868">
            <v>1.0491916064671483</v>
          </cell>
          <cell r="G868">
            <v>0.38413026029125097</v>
          </cell>
          <cell r="H868">
            <v>0.36612021857923494</v>
          </cell>
          <cell r="I868">
            <v>5</v>
          </cell>
          <cell r="J868">
            <v>4</v>
          </cell>
          <cell r="K868">
            <v>2</v>
          </cell>
        </row>
        <row r="869">
          <cell r="A869">
            <v>44441</v>
          </cell>
          <cell r="B869">
            <v>17434</v>
          </cell>
          <cell r="C869">
            <v>17507</v>
          </cell>
          <cell r="D869">
            <v>17266</v>
          </cell>
          <cell r="E869">
            <v>17320</v>
          </cell>
          <cell r="F869">
            <v>1.3823563152460709</v>
          </cell>
          <cell r="G869">
            <v>-0.65389468853963517</v>
          </cell>
          <cell r="H869">
            <v>0.47302904564315351</v>
          </cell>
          <cell r="I869">
            <v>8</v>
          </cell>
          <cell r="J869">
            <v>5</v>
          </cell>
          <cell r="K869">
            <v>2</v>
          </cell>
        </row>
        <row r="870">
          <cell r="A870">
            <v>44440</v>
          </cell>
          <cell r="B870">
            <v>17408</v>
          </cell>
          <cell r="C870">
            <v>17500</v>
          </cell>
          <cell r="D870">
            <v>17363</v>
          </cell>
          <cell r="E870">
            <v>17476</v>
          </cell>
          <cell r="F870">
            <v>0.78699448529411764</v>
          </cell>
          <cell r="G870">
            <v>0.390625</v>
          </cell>
          <cell r="H870">
            <v>0.49635036496350365</v>
          </cell>
          <cell r="I870">
            <v>3</v>
          </cell>
          <cell r="J870">
            <v>5</v>
          </cell>
          <cell r="K870">
            <v>2</v>
          </cell>
        </row>
        <row r="871">
          <cell r="A871">
            <v>44439</v>
          </cell>
          <cell r="B871">
            <v>17276</v>
          </cell>
          <cell r="C871">
            <v>17468</v>
          </cell>
          <cell r="D871">
            <v>17144</v>
          </cell>
          <cell r="E871">
            <v>17457</v>
          </cell>
          <cell r="F871">
            <v>1.875434128270433</v>
          </cell>
          <cell r="G871">
            <v>1.0476962259782356</v>
          </cell>
          <cell r="H871">
            <v>0.5586419753086419</v>
          </cell>
          <cell r="I871">
            <v>10</v>
          </cell>
          <cell r="J871">
            <v>6</v>
          </cell>
          <cell r="K871">
            <v>1</v>
          </cell>
        </row>
        <row r="872">
          <cell r="A872">
            <v>44438</v>
          </cell>
          <cell r="B872">
            <v>17249</v>
          </cell>
          <cell r="C872">
            <v>17353</v>
          </cell>
          <cell r="D872">
            <v>17206</v>
          </cell>
          <cell r="E872">
            <v>17339</v>
          </cell>
          <cell r="F872">
            <v>0.85222331729375622</v>
          </cell>
          <cell r="G872">
            <v>0.52176937793495271</v>
          </cell>
          <cell r="H872">
            <v>0.61224489795918358</v>
          </cell>
          <cell r="I872">
            <v>4</v>
          </cell>
          <cell r="J872">
            <v>7</v>
          </cell>
          <cell r="K872">
            <v>3</v>
          </cell>
        </row>
        <row r="873">
          <cell r="A873">
            <v>44435</v>
          </cell>
          <cell r="B873">
            <v>16940</v>
          </cell>
          <cell r="C873">
            <v>17218</v>
          </cell>
          <cell r="D873">
            <v>16908</v>
          </cell>
          <cell r="E873">
            <v>17170</v>
          </cell>
          <cell r="F873">
            <v>1.829988193624557</v>
          </cell>
          <cell r="G873">
            <v>1.357733175914994</v>
          </cell>
          <cell r="H873">
            <v>0.74193548387096775</v>
          </cell>
          <cell r="I873">
            <v>9</v>
          </cell>
          <cell r="J873">
            <v>8</v>
          </cell>
          <cell r="K873">
            <v>4</v>
          </cell>
        </row>
        <row r="874">
          <cell r="A874">
            <v>44434</v>
          </cell>
          <cell r="B874">
            <v>17103</v>
          </cell>
          <cell r="C874">
            <v>17125</v>
          </cell>
          <cell r="D874">
            <v>16882</v>
          </cell>
          <cell r="E874">
            <v>16995</v>
          </cell>
          <cell r="F874">
            <v>1.4208033678302052</v>
          </cell>
          <cell r="G874">
            <v>-0.63146816348009127</v>
          </cell>
          <cell r="H874">
            <v>0.44444444444444448</v>
          </cell>
          <cell r="I874">
            <v>8</v>
          </cell>
          <cell r="J874">
            <v>5</v>
          </cell>
          <cell r="K874">
            <v>2</v>
          </cell>
        </row>
        <row r="875">
          <cell r="A875">
            <v>44433</v>
          </cell>
          <cell r="B875">
            <v>16794</v>
          </cell>
          <cell r="C875">
            <v>16982</v>
          </cell>
          <cell r="D875">
            <v>16785</v>
          </cell>
          <cell r="E875">
            <v>16963</v>
          </cell>
          <cell r="F875">
            <v>1.173037989758247</v>
          </cell>
          <cell r="G875">
            <v>1.0063117780159581</v>
          </cell>
          <cell r="H875">
            <v>0.85786802030456843</v>
          </cell>
          <cell r="I875">
            <v>6</v>
          </cell>
          <cell r="J875">
            <v>9</v>
          </cell>
          <cell r="K875">
            <v>3</v>
          </cell>
        </row>
        <row r="876">
          <cell r="A876">
            <v>44432</v>
          </cell>
          <cell r="B876">
            <v>16822</v>
          </cell>
          <cell r="C876">
            <v>16842</v>
          </cell>
          <cell r="D876">
            <v>16717</v>
          </cell>
          <cell r="E876">
            <v>16784</v>
          </cell>
          <cell r="F876">
            <v>0.74307454523837835</v>
          </cell>
          <cell r="G876">
            <v>-0.22589466175246703</v>
          </cell>
          <cell r="H876">
            <v>0.30399999999999999</v>
          </cell>
          <cell r="I876">
            <v>3</v>
          </cell>
          <cell r="J876">
            <v>4</v>
          </cell>
          <cell r="K876">
            <v>2</v>
          </cell>
        </row>
        <row r="877">
          <cell r="A877">
            <v>44431</v>
          </cell>
          <cell r="B877">
            <v>16427</v>
          </cell>
          <cell r="C877">
            <v>16729</v>
          </cell>
          <cell r="D877">
            <v>16393</v>
          </cell>
          <cell r="E877">
            <v>16684</v>
          </cell>
          <cell r="F877">
            <v>2.0454130395081269</v>
          </cell>
          <cell r="G877">
            <v>1.5644974736713946</v>
          </cell>
          <cell r="H877">
            <v>0.76488095238095233</v>
          </cell>
          <cell r="I877">
            <v>10</v>
          </cell>
          <cell r="J877">
            <v>8</v>
          </cell>
          <cell r="K877">
            <v>4</v>
          </cell>
        </row>
        <row r="878">
          <cell r="A878">
            <v>44428</v>
          </cell>
          <cell r="B878">
            <v>16297</v>
          </cell>
          <cell r="C878">
            <v>16426</v>
          </cell>
          <cell r="D878">
            <v>16145</v>
          </cell>
          <cell r="E878">
            <v>16193</v>
          </cell>
          <cell r="F878">
            <v>1.7242437258391115</v>
          </cell>
          <cell r="G878">
            <v>-0.63815426152052523</v>
          </cell>
          <cell r="H878">
            <v>0.37010676156583627</v>
          </cell>
          <cell r="I878">
            <v>9</v>
          </cell>
          <cell r="J878">
            <v>4</v>
          </cell>
          <cell r="K878">
            <v>2</v>
          </cell>
        </row>
        <row r="879">
          <cell r="A879">
            <v>44427</v>
          </cell>
          <cell r="B879">
            <v>16611</v>
          </cell>
          <cell r="C879">
            <v>16648</v>
          </cell>
          <cell r="D879">
            <v>16256</v>
          </cell>
          <cell r="E879">
            <v>16329</v>
          </cell>
          <cell r="F879">
            <v>2.359882005899705</v>
          </cell>
          <cell r="G879">
            <v>-1.6976702185298898</v>
          </cell>
          <cell r="H879">
            <v>0.71938775510204078</v>
          </cell>
          <cell r="I879">
            <v>10</v>
          </cell>
          <cell r="J879">
            <v>8</v>
          </cell>
          <cell r="K879">
            <v>4</v>
          </cell>
        </row>
        <row r="880">
          <cell r="A880">
            <v>44426</v>
          </cell>
          <cell r="B880">
            <v>16440</v>
          </cell>
          <cell r="C880">
            <v>16796</v>
          </cell>
          <cell r="D880">
            <v>16389</v>
          </cell>
          <cell r="E880">
            <v>16784</v>
          </cell>
          <cell r="F880">
            <v>2.4756690997566908</v>
          </cell>
          <cell r="G880">
            <v>2.0924574209245743</v>
          </cell>
          <cell r="H880">
            <v>0.84520884520884532</v>
          </cell>
          <cell r="I880">
            <v>10</v>
          </cell>
          <cell r="J880">
            <v>9</v>
          </cell>
          <cell r="K880">
            <v>4</v>
          </cell>
        </row>
        <row r="881">
          <cell r="A881">
            <v>44425</v>
          </cell>
          <cell r="B881">
            <v>16850</v>
          </cell>
          <cell r="C881">
            <v>16873</v>
          </cell>
          <cell r="D881">
            <v>16575</v>
          </cell>
          <cell r="E881">
            <v>16580</v>
          </cell>
          <cell r="F881">
            <v>1.7685459940652821</v>
          </cell>
          <cell r="G881">
            <v>-1.6023738872403561</v>
          </cell>
          <cell r="H881">
            <v>0.90604026845637575</v>
          </cell>
          <cell r="I881">
            <v>9</v>
          </cell>
          <cell r="J881">
            <v>10</v>
          </cell>
          <cell r="K881">
            <v>3</v>
          </cell>
        </row>
        <row r="882">
          <cell r="A882">
            <v>44424</v>
          </cell>
          <cell r="B882">
            <v>16829</v>
          </cell>
          <cell r="C882">
            <v>16936</v>
          </cell>
          <cell r="D882">
            <v>16750</v>
          </cell>
          <cell r="E882">
            <v>16772</v>
          </cell>
          <cell r="F882">
            <v>1.1052350109929288</v>
          </cell>
          <cell r="G882">
            <v>-0.33870105175589754</v>
          </cell>
          <cell r="H882">
            <v>0.30645161290322581</v>
          </cell>
          <cell r="I882">
            <v>5</v>
          </cell>
          <cell r="J882">
            <v>4</v>
          </cell>
          <cell r="K882">
            <v>2</v>
          </cell>
        </row>
        <row r="883">
          <cell r="A883">
            <v>44421</v>
          </cell>
          <cell r="B883">
            <v>17185</v>
          </cell>
          <cell r="C883">
            <v>17190</v>
          </cell>
          <cell r="D883">
            <v>16934</v>
          </cell>
          <cell r="E883">
            <v>16934</v>
          </cell>
          <cell r="F883">
            <v>1.4896712249054409</v>
          </cell>
          <cell r="G883">
            <v>-1.4605760837940063</v>
          </cell>
          <cell r="H883">
            <v>0.98046874999999989</v>
          </cell>
          <cell r="I883">
            <v>8</v>
          </cell>
          <cell r="J883">
            <v>10</v>
          </cell>
          <cell r="K883">
            <v>3</v>
          </cell>
        </row>
        <row r="884">
          <cell r="A884">
            <v>44420</v>
          </cell>
          <cell r="B884">
            <v>17207</v>
          </cell>
          <cell r="C884">
            <v>17235</v>
          </cell>
          <cell r="D884">
            <v>17125</v>
          </cell>
          <cell r="E884">
            <v>17157</v>
          </cell>
          <cell r="F884">
            <v>0.63927471377927592</v>
          </cell>
          <cell r="G884">
            <v>-0.29057941535421633</v>
          </cell>
          <cell r="H884">
            <v>0.45454545454545453</v>
          </cell>
          <cell r="I884">
            <v>2</v>
          </cell>
          <cell r="J884">
            <v>5</v>
          </cell>
          <cell r="K884">
            <v>2</v>
          </cell>
        </row>
        <row r="885">
          <cell r="A885">
            <v>44419</v>
          </cell>
          <cell r="B885">
            <v>17217</v>
          </cell>
          <cell r="C885">
            <v>17298</v>
          </cell>
          <cell r="D885">
            <v>17078</v>
          </cell>
          <cell r="E885">
            <v>17171</v>
          </cell>
          <cell r="F885">
            <v>1.2778068188418423</v>
          </cell>
          <cell r="G885">
            <v>-0.26717778939420339</v>
          </cell>
          <cell r="H885">
            <v>0.20909090909090908</v>
          </cell>
          <cell r="I885">
            <v>7</v>
          </cell>
          <cell r="J885">
            <v>3</v>
          </cell>
          <cell r="K885">
            <v>2</v>
          </cell>
        </row>
        <row r="886">
          <cell r="A886">
            <v>44418</v>
          </cell>
          <cell r="B886">
            <v>17396</v>
          </cell>
          <cell r="C886">
            <v>17443</v>
          </cell>
          <cell r="D886">
            <v>17259</v>
          </cell>
          <cell r="E886">
            <v>17299</v>
          </cell>
          <cell r="F886">
            <v>1.0577144171073809</v>
          </cell>
          <cell r="G886">
            <v>-0.55759944814899975</v>
          </cell>
          <cell r="H886">
            <v>0.52717391304347827</v>
          </cell>
          <cell r="I886">
            <v>5</v>
          </cell>
          <cell r="J886">
            <v>6</v>
          </cell>
          <cell r="K886">
            <v>2</v>
          </cell>
        </row>
        <row r="887">
          <cell r="A887">
            <v>44417</v>
          </cell>
          <cell r="B887">
            <v>17438</v>
          </cell>
          <cell r="C887">
            <v>17448</v>
          </cell>
          <cell r="D887">
            <v>17235</v>
          </cell>
          <cell r="E887">
            <v>17404</v>
          </cell>
          <cell r="F887">
            <v>1.2214703521045991</v>
          </cell>
          <cell r="G887">
            <v>-0.19497648812937263</v>
          </cell>
          <cell r="H887">
            <v>0.15962441314553991</v>
          </cell>
          <cell r="I887">
            <v>7</v>
          </cell>
          <cell r="J887">
            <v>2</v>
          </cell>
          <cell r="K887">
            <v>2</v>
          </cell>
        </row>
        <row r="888">
          <cell r="A888">
            <v>44414</v>
          </cell>
          <cell r="B888">
            <v>17555</v>
          </cell>
          <cell r="C888">
            <v>17560</v>
          </cell>
          <cell r="D888">
            <v>17353</v>
          </cell>
          <cell r="E888">
            <v>17437</v>
          </cell>
          <cell r="F888">
            <v>1.1791512389632584</v>
          </cell>
          <cell r="G888">
            <v>-0.67217317003702648</v>
          </cell>
          <cell r="H888">
            <v>0.57004830917874394</v>
          </cell>
          <cell r="I888">
            <v>6</v>
          </cell>
          <cell r="J888">
            <v>6</v>
          </cell>
          <cell r="K888">
            <v>2</v>
          </cell>
        </row>
        <row r="889">
          <cell r="A889">
            <v>44413</v>
          </cell>
          <cell r="B889">
            <v>17570</v>
          </cell>
          <cell r="C889">
            <v>17584</v>
          </cell>
          <cell r="D889">
            <v>17520</v>
          </cell>
          <cell r="E889">
            <v>17542</v>
          </cell>
          <cell r="F889">
            <v>0.36425725668753561</v>
          </cell>
          <cell r="G889">
            <v>-0.15936254980079681</v>
          </cell>
          <cell r="H889">
            <v>0.43749999999999994</v>
          </cell>
          <cell r="I889">
            <v>1</v>
          </cell>
          <cell r="J889">
            <v>5</v>
          </cell>
          <cell r="K889">
            <v>2</v>
          </cell>
        </row>
        <row r="890">
          <cell r="A890">
            <v>44412</v>
          </cell>
          <cell r="B890">
            <v>17491</v>
          </cell>
          <cell r="C890">
            <v>17586</v>
          </cell>
          <cell r="D890">
            <v>17464</v>
          </cell>
          <cell r="E890">
            <v>17571</v>
          </cell>
          <cell r="F890">
            <v>0.69750157223715059</v>
          </cell>
          <cell r="G890">
            <v>0.45737808015550857</v>
          </cell>
          <cell r="H890">
            <v>0.65573770491803274</v>
          </cell>
          <cell r="I890">
            <v>2</v>
          </cell>
          <cell r="J890">
            <v>7</v>
          </cell>
          <cell r="K890">
            <v>3</v>
          </cell>
        </row>
        <row r="891">
          <cell r="A891">
            <v>44411</v>
          </cell>
          <cell r="B891">
            <v>17426</v>
          </cell>
          <cell r="C891">
            <v>17496</v>
          </cell>
          <cell r="D891">
            <v>17361</v>
          </cell>
          <cell r="E891">
            <v>17484</v>
          </cell>
          <cell r="F891">
            <v>0.77470446459313669</v>
          </cell>
          <cell r="G891">
            <v>0.33283599219556981</v>
          </cell>
          <cell r="H891">
            <v>0.42962962962962958</v>
          </cell>
          <cell r="I891">
            <v>3</v>
          </cell>
          <cell r="J891">
            <v>5</v>
          </cell>
          <cell r="K891">
            <v>2</v>
          </cell>
        </row>
        <row r="892">
          <cell r="A892">
            <v>44410</v>
          </cell>
          <cell r="B892">
            <v>17313</v>
          </cell>
          <cell r="C892">
            <v>17470</v>
          </cell>
          <cell r="D892">
            <v>17160</v>
          </cell>
          <cell r="E892">
            <v>17470</v>
          </cell>
          <cell r="F892">
            <v>1.7905620054294462</v>
          </cell>
          <cell r="G892">
            <v>0.90683301565297747</v>
          </cell>
          <cell r="H892">
            <v>0.50645161290322571</v>
          </cell>
          <cell r="I892">
            <v>9</v>
          </cell>
          <cell r="J892">
            <v>6</v>
          </cell>
          <cell r="K892">
            <v>2</v>
          </cell>
        </row>
        <row r="893">
          <cell r="A893">
            <v>44407</v>
          </cell>
          <cell r="B893">
            <v>17285</v>
          </cell>
          <cell r="C893">
            <v>17299</v>
          </cell>
          <cell r="D893">
            <v>17126</v>
          </cell>
          <cell r="E893">
            <v>17173</v>
          </cell>
          <cell r="F893">
            <v>1.0008678044547294</v>
          </cell>
          <cell r="G893">
            <v>-0.6479606595313856</v>
          </cell>
          <cell r="H893">
            <v>0.64739884393063585</v>
          </cell>
          <cell r="I893">
            <v>5</v>
          </cell>
          <cell r="J893">
            <v>7</v>
          </cell>
          <cell r="K893">
            <v>3</v>
          </cell>
        </row>
        <row r="894">
          <cell r="A894">
            <v>44406</v>
          </cell>
          <cell r="B894">
            <v>17136</v>
          </cell>
          <cell r="C894">
            <v>17332</v>
          </cell>
          <cell r="D894">
            <v>17068</v>
          </cell>
          <cell r="E894">
            <v>17331</v>
          </cell>
          <cell r="F894">
            <v>1.5406162464985995</v>
          </cell>
          <cell r="G894">
            <v>1.1379551820728291</v>
          </cell>
          <cell r="H894">
            <v>0.73863636363636354</v>
          </cell>
          <cell r="I894">
            <v>8</v>
          </cell>
          <cell r="J894">
            <v>8</v>
          </cell>
          <cell r="K894">
            <v>3</v>
          </cell>
        </row>
        <row r="895">
          <cell r="A895">
            <v>44405</v>
          </cell>
          <cell r="B895">
            <v>17062</v>
          </cell>
          <cell r="C895">
            <v>17136</v>
          </cell>
          <cell r="D895">
            <v>16733</v>
          </cell>
          <cell r="E895">
            <v>16965</v>
          </cell>
          <cell r="F895">
            <v>2.3619739772594071</v>
          </cell>
          <cell r="G895">
            <v>-0.56851482827335598</v>
          </cell>
          <cell r="H895">
            <v>0.24069478908188582</v>
          </cell>
          <cell r="I895">
            <v>10</v>
          </cell>
          <cell r="J895">
            <v>3</v>
          </cell>
          <cell r="K895">
            <v>1</v>
          </cell>
        </row>
        <row r="896">
          <cell r="A896">
            <v>44404</v>
          </cell>
          <cell r="B896">
            <v>17322</v>
          </cell>
          <cell r="C896">
            <v>17348</v>
          </cell>
          <cell r="D896">
            <v>17153</v>
          </cell>
          <cell r="E896">
            <v>17173</v>
          </cell>
          <cell r="F896">
            <v>1.1257360581918947</v>
          </cell>
          <cell r="G896">
            <v>-0.86017780856713999</v>
          </cell>
          <cell r="H896">
            <v>0.76410256410256405</v>
          </cell>
          <cell r="I896">
            <v>5</v>
          </cell>
          <cell r="J896">
            <v>8</v>
          </cell>
          <cell r="K896">
            <v>3</v>
          </cell>
        </row>
        <row r="897">
          <cell r="A897">
            <v>44403</v>
          </cell>
          <cell r="B897">
            <v>17473</v>
          </cell>
          <cell r="C897">
            <v>17479</v>
          </cell>
          <cell r="D897">
            <v>17197</v>
          </cell>
          <cell r="E897">
            <v>17202</v>
          </cell>
          <cell r="F897">
            <v>1.6139186172952555</v>
          </cell>
          <cell r="G897">
            <v>-1.5509643449894122</v>
          </cell>
          <cell r="H897">
            <v>0.96099290780141844</v>
          </cell>
          <cell r="I897">
            <v>9</v>
          </cell>
          <cell r="J897">
            <v>10</v>
          </cell>
          <cell r="K897">
            <v>3</v>
          </cell>
        </row>
        <row r="898">
          <cell r="A898">
            <v>44400</v>
          </cell>
          <cell r="B898">
            <v>17486</v>
          </cell>
          <cell r="C898">
            <v>17559</v>
          </cell>
          <cell r="D898">
            <v>17380</v>
          </cell>
          <cell r="E898">
            <v>17407</v>
          </cell>
          <cell r="F898">
            <v>1.0236760837241221</v>
          </cell>
          <cell r="G898">
            <v>-0.45179000343131653</v>
          </cell>
          <cell r="H898">
            <v>0.44134078212290512</v>
          </cell>
          <cell r="I898">
            <v>5</v>
          </cell>
          <cell r="J898">
            <v>5</v>
          </cell>
          <cell r="K898">
            <v>2</v>
          </cell>
        </row>
        <row r="899">
          <cell r="A899">
            <v>44399</v>
          </cell>
          <cell r="B899">
            <v>17441</v>
          </cell>
          <cell r="C899">
            <v>17525</v>
          </cell>
          <cell r="D899">
            <v>17347</v>
          </cell>
          <cell r="E899">
            <v>17407</v>
          </cell>
          <cell r="F899">
            <v>1.0205836821283183</v>
          </cell>
          <cell r="G899">
            <v>-0.19494295051889227</v>
          </cell>
          <cell r="H899">
            <v>0.19101123595505617</v>
          </cell>
          <cell r="I899">
            <v>5</v>
          </cell>
          <cell r="J899">
            <v>2</v>
          </cell>
          <cell r="K899">
            <v>2</v>
          </cell>
        </row>
        <row r="900">
          <cell r="A900">
            <v>44398</v>
          </cell>
          <cell r="B900">
            <v>17655</v>
          </cell>
          <cell r="C900">
            <v>17674</v>
          </cell>
          <cell r="D900">
            <v>17376</v>
          </cell>
          <cell r="E900">
            <v>17430</v>
          </cell>
          <cell r="F900">
            <v>1.6879071084678561</v>
          </cell>
          <cell r="G900">
            <v>-1.2744265080713679</v>
          </cell>
          <cell r="H900">
            <v>0.75503355704697994</v>
          </cell>
          <cell r="I900">
            <v>9</v>
          </cell>
          <cell r="J900">
            <v>8</v>
          </cell>
          <cell r="K900">
            <v>3</v>
          </cell>
        </row>
        <row r="901">
          <cell r="A901">
            <v>44397</v>
          </cell>
          <cell r="B901">
            <v>17680</v>
          </cell>
          <cell r="C901">
            <v>17716</v>
          </cell>
          <cell r="D901">
            <v>17478</v>
          </cell>
          <cell r="E901">
            <v>17558</v>
          </cell>
          <cell r="F901">
            <v>1.3461538461538463</v>
          </cell>
          <cell r="G901">
            <v>-0.69004524886877827</v>
          </cell>
          <cell r="H901">
            <v>0.51260504201680668</v>
          </cell>
          <cell r="I901">
            <v>7</v>
          </cell>
          <cell r="J901">
            <v>6</v>
          </cell>
          <cell r="K901">
            <v>2</v>
          </cell>
        </row>
        <row r="902">
          <cell r="A902">
            <v>44396</v>
          </cell>
          <cell r="B902">
            <v>17717</v>
          </cell>
          <cell r="C902">
            <v>17813</v>
          </cell>
          <cell r="D902">
            <v>17647</v>
          </cell>
          <cell r="E902">
            <v>17794</v>
          </cell>
          <cell r="F902">
            <v>0.93695320878252519</v>
          </cell>
          <cell r="G902">
            <v>0.43461082576056898</v>
          </cell>
          <cell r="H902">
            <v>0.46385542168674704</v>
          </cell>
          <cell r="I902">
            <v>5</v>
          </cell>
          <cell r="J902">
            <v>5</v>
          </cell>
          <cell r="K902">
            <v>2</v>
          </cell>
        </row>
        <row r="903">
          <cell r="A903">
            <v>44393</v>
          </cell>
          <cell r="B903">
            <v>17826</v>
          </cell>
          <cell r="C903">
            <v>17928</v>
          </cell>
          <cell r="D903">
            <v>17772</v>
          </cell>
          <cell r="E903">
            <v>17925</v>
          </cell>
          <cell r="F903">
            <v>0.87512622012790309</v>
          </cell>
          <cell r="G903">
            <v>0.55536856277347701</v>
          </cell>
          <cell r="H903">
            <v>0.63461538461538469</v>
          </cell>
          <cell r="I903">
            <v>4</v>
          </cell>
          <cell r="J903">
            <v>7</v>
          </cell>
          <cell r="K903">
            <v>3</v>
          </cell>
        </row>
        <row r="904">
          <cell r="A904">
            <v>44392</v>
          </cell>
          <cell r="B904">
            <v>17919</v>
          </cell>
          <cell r="C904">
            <v>18046</v>
          </cell>
          <cell r="D904">
            <v>17868</v>
          </cell>
          <cell r="E904">
            <v>18022</v>
          </cell>
          <cell r="F904">
            <v>0.99335900440872815</v>
          </cell>
          <cell r="G904">
            <v>0.57480886210167981</v>
          </cell>
          <cell r="H904">
            <v>0.57865168539325851</v>
          </cell>
          <cell r="I904">
            <v>5</v>
          </cell>
          <cell r="J904">
            <v>6</v>
          </cell>
          <cell r="K904">
            <v>2</v>
          </cell>
        </row>
        <row r="905">
          <cell r="A905">
            <v>44391</v>
          </cell>
          <cell r="B905">
            <v>17846</v>
          </cell>
          <cell r="C905">
            <v>17924</v>
          </cell>
          <cell r="D905">
            <v>17748</v>
          </cell>
          <cell r="E905">
            <v>17874</v>
          </cell>
          <cell r="F905">
            <v>0.98621539840860695</v>
          </cell>
          <cell r="G905">
            <v>0.1568979042922784</v>
          </cell>
          <cell r="H905">
            <v>0.15909090909090912</v>
          </cell>
          <cell r="I905">
            <v>5</v>
          </cell>
          <cell r="J905">
            <v>2</v>
          </cell>
          <cell r="K905">
            <v>2</v>
          </cell>
        </row>
        <row r="906">
          <cell r="A906">
            <v>44390</v>
          </cell>
          <cell r="B906">
            <v>17958</v>
          </cell>
          <cell r="C906">
            <v>18030</v>
          </cell>
          <cell r="D906">
            <v>17824</v>
          </cell>
          <cell r="E906">
            <v>17869</v>
          </cell>
          <cell r="F906">
            <v>1.1471210602516984</v>
          </cell>
          <cell r="G906">
            <v>-0.49560084641942315</v>
          </cell>
          <cell r="H906">
            <v>0.4320388349514564</v>
          </cell>
          <cell r="I906">
            <v>6</v>
          </cell>
          <cell r="J906">
            <v>5</v>
          </cell>
          <cell r="K906">
            <v>2</v>
          </cell>
        </row>
        <row r="907">
          <cell r="A907">
            <v>44389</v>
          </cell>
          <cell r="B907">
            <v>17848</v>
          </cell>
          <cell r="C907">
            <v>17960</v>
          </cell>
          <cell r="D907">
            <v>17770</v>
          </cell>
          <cell r="E907">
            <v>17824</v>
          </cell>
          <cell r="F907">
            <v>1.0645450470640967</v>
          </cell>
          <cell r="G907">
            <v>-0.13446884805020171</v>
          </cell>
          <cell r="H907">
            <v>0.12631578947368421</v>
          </cell>
          <cell r="I907">
            <v>5</v>
          </cell>
          <cell r="J907">
            <v>2</v>
          </cell>
          <cell r="K907">
            <v>2</v>
          </cell>
        </row>
        <row r="908">
          <cell r="A908">
            <v>44386</v>
          </cell>
          <cell r="B908">
            <v>17662</v>
          </cell>
          <cell r="C908">
            <v>17700</v>
          </cell>
          <cell r="D908">
            <v>17526</v>
          </cell>
          <cell r="E908">
            <v>17658</v>
          </cell>
          <cell r="F908">
            <v>0.98516589287736389</v>
          </cell>
          <cell r="G908">
            <v>-2.2647491790284226E-2</v>
          </cell>
          <cell r="H908">
            <v>2.2988505747126436E-2</v>
          </cell>
          <cell r="I908">
            <v>5</v>
          </cell>
          <cell r="J908">
            <v>1</v>
          </cell>
          <cell r="K908">
            <v>2</v>
          </cell>
        </row>
        <row r="909">
          <cell r="A909">
            <v>44385</v>
          </cell>
          <cell r="B909">
            <v>17876</v>
          </cell>
          <cell r="C909">
            <v>17897</v>
          </cell>
          <cell r="D909">
            <v>17694</v>
          </cell>
          <cell r="E909">
            <v>17825</v>
          </cell>
          <cell r="F909">
            <v>1.1356008055493398</v>
          </cell>
          <cell r="G909">
            <v>-0.28529872454687849</v>
          </cell>
          <cell r="H909">
            <v>0.25123152709359609</v>
          </cell>
          <cell r="I909">
            <v>6</v>
          </cell>
          <cell r="J909">
            <v>3</v>
          </cell>
          <cell r="K909">
            <v>2</v>
          </cell>
        </row>
        <row r="910">
          <cell r="A910">
            <v>44384</v>
          </cell>
          <cell r="B910">
            <v>17821</v>
          </cell>
          <cell r="C910">
            <v>17906</v>
          </cell>
          <cell r="D910">
            <v>17715</v>
          </cell>
          <cell r="E910">
            <v>17830</v>
          </cell>
          <cell r="F910">
            <v>1.0717692609842322</v>
          </cell>
          <cell r="G910">
            <v>5.0502216486168004E-2</v>
          </cell>
          <cell r="H910">
            <v>4.7120418848167533E-2</v>
          </cell>
          <cell r="I910">
            <v>5</v>
          </cell>
          <cell r="J910">
            <v>1</v>
          </cell>
          <cell r="K910">
            <v>2</v>
          </cell>
        </row>
        <row r="911">
          <cell r="A911">
            <v>44383</v>
          </cell>
          <cell r="B911">
            <v>17956</v>
          </cell>
          <cell r="C911">
            <v>17974</v>
          </cell>
          <cell r="D911">
            <v>17858</v>
          </cell>
          <cell r="E911">
            <v>17878</v>
          </cell>
          <cell r="F911">
            <v>0.64602361327689906</v>
          </cell>
          <cell r="G911">
            <v>-0.43439518823791495</v>
          </cell>
          <cell r="H911">
            <v>0.6724137931034484</v>
          </cell>
          <cell r="I911">
            <v>2</v>
          </cell>
          <cell r="J911">
            <v>7</v>
          </cell>
          <cell r="K911">
            <v>3</v>
          </cell>
        </row>
        <row r="912">
          <cell r="A912">
            <v>44382</v>
          </cell>
          <cell r="B912">
            <v>17755</v>
          </cell>
          <cell r="C912">
            <v>17920</v>
          </cell>
          <cell r="D912">
            <v>17742</v>
          </cell>
          <cell r="E912">
            <v>17898</v>
          </cell>
          <cell r="F912">
            <v>1.0025344973246972</v>
          </cell>
          <cell r="G912">
            <v>0.80540692762602084</v>
          </cell>
          <cell r="H912">
            <v>0.80337078651685401</v>
          </cell>
          <cell r="I912">
            <v>5</v>
          </cell>
          <cell r="J912">
            <v>9</v>
          </cell>
          <cell r="K912">
            <v>3</v>
          </cell>
        </row>
        <row r="913">
          <cell r="A913">
            <v>44379</v>
          </cell>
          <cell r="B913">
            <v>17651</v>
          </cell>
          <cell r="C913">
            <v>17724</v>
          </cell>
          <cell r="D913">
            <v>17588</v>
          </cell>
          <cell r="E913">
            <v>17653</v>
          </cell>
          <cell r="F913">
            <v>0.77049458954166905</v>
          </cell>
          <cell r="G913">
            <v>1.1330802787377485E-2</v>
          </cell>
          <cell r="H913">
            <v>1.4705882352941176E-2</v>
          </cell>
          <cell r="I913">
            <v>3</v>
          </cell>
          <cell r="J913">
            <v>1</v>
          </cell>
          <cell r="K913">
            <v>2</v>
          </cell>
        </row>
        <row r="914">
          <cell r="A914">
            <v>44378</v>
          </cell>
          <cell r="B914">
            <v>17678</v>
          </cell>
          <cell r="C914">
            <v>17774</v>
          </cell>
          <cell r="D914">
            <v>17555</v>
          </cell>
          <cell r="E914">
            <v>17646</v>
          </cell>
          <cell r="F914">
            <v>1.2388279217106006</v>
          </cell>
          <cell r="G914">
            <v>-0.1810159520307727</v>
          </cell>
          <cell r="H914">
            <v>0.14611872146118721</v>
          </cell>
          <cell r="I914">
            <v>7</v>
          </cell>
          <cell r="J914">
            <v>2</v>
          </cell>
          <cell r="K914">
            <v>2</v>
          </cell>
        </row>
        <row r="915">
          <cell r="A915">
            <v>44377</v>
          </cell>
          <cell r="B915">
            <v>17610</v>
          </cell>
          <cell r="C915">
            <v>17766</v>
          </cell>
          <cell r="D915">
            <v>17583</v>
          </cell>
          <cell r="E915">
            <v>17715</v>
          </cell>
          <cell r="F915">
            <v>1.039182282793867</v>
          </cell>
          <cell r="G915">
            <v>0.59625212947189099</v>
          </cell>
          <cell r="H915">
            <v>0.57377049180327877</v>
          </cell>
          <cell r="I915">
            <v>5</v>
          </cell>
          <cell r="J915">
            <v>6</v>
          </cell>
          <cell r="K915">
            <v>2</v>
          </cell>
        </row>
        <row r="916">
          <cell r="A916">
            <v>44376</v>
          </cell>
          <cell r="B916">
            <v>17595</v>
          </cell>
          <cell r="C916">
            <v>17623</v>
          </cell>
          <cell r="D916">
            <v>17451</v>
          </cell>
          <cell r="E916">
            <v>17529</v>
          </cell>
          <cell r="F916">
            <v>0.97755044046604156</v>
          </cell>
          <cell r="G916">
            <v>-0.37510656436487638</v>
          </cell>
          <cell r="H916">
            <v>0.3837209302325581</v>
          </cell>
          <cell r="I916">
            <v>5</v>
          </cell>
          <cell r="J916">
            <v>4</v>
          </cell>
          <cell r="K916">
            <v>2</v>
          </cell>
        </row>
        <row r="917">
          <cell r="A917">
            <v>44375</v>
          </cell>
          <cell r="B917">
            <v>17484</v>
          </cell>
          <cell r="C917">
            <v>17560</v>
          </cell>
          <cell r="D917">
            <v>17398</v>
          </cell>
          <cell r="E917">
            <v>17535</v>
          </cell>
          <cell r="F917">
            <v>0.92656142759094029</v>
          </cell>
          <cell r="G917">
            <v>0.29169526424159231</v>
          </cell>
          <cell r="H917">
            <v>0.31481481481481483</v>
          </cell>
          <cell r="I917">
            <v>5</v>
          </cell>
          <cell r="J917">
            <v>4</v>
          </cell>
          <cell r="K917">
            <v>2</v>
          </cell>
        </row>
        <row r="918">
          <cell r="A918">
            <v>44372</v>
          </cell>
          <cell r="B918">
            <v>17438</v>
          </cell>
          <cell r="C918">
            <v>17562</v>
          </cell>
          <cell r="D918">
            <v>17377</v>
          </cell>
          <cell r="E918">
            <v>17419</v>
          </cell>
          <cell r="F918">
            <v>1.0609014795274687</v>
          </cell>
          <cell r="G918">
            <v>-0.10895744924876707</v>
          </cell>
          <cell r="H918">
            <v>0.10270270270270272</v>
          </cell>
          <cell r="I918">
            <v>5</v>
          </cell>
          <cell r="J918">
            <v>2</v>
          </cell>
          <cell r="K918">
            <v>2</v>
          </cell>
        </row>
        <row r="919">
          <cell r="A919">
            <v>44371</v>
          </cell>
          <cell r="B919">
            <v>17298</v>
          </cell>
          <cell r="C919">
            <v>17398</v>
          </cell>
          <cell r="D919">
            <v>17261</v>
          </cell>
          <cell r="E919">
            <v>17336</v>
          </cell>
          <cell r="F919">
            <v>0.79199907503757672</v>
          </cell>
          <cell r="G919">
            <v>0.21967857555786796</v>
          </cell>
          <cell r="H919">
            <v>0.27737226277372257</v>
          </cell>
          <cell r="I919">
            <v>3</v>
          </cell>
          <cell r="J919">
            <v>3</v>
          </cell>
          <cell r="K919">
            <v>2</v>
          </cell>
        </row>
        <row r="920">
          <cell r="A920">
            <v>44370</v>
          </cell>
          <cell r="B920">
            <v>17100</v>
          </cell>
          <cell r="C920">
            <v>17319</v>
          </cell>
          <cell r="D920">
            <v>17059</v>
          </cell>
          <cell r="E920">
            <v>17272</v>
          </cell>
          <cell r="F920">
            <v>1.5204678362573099</v>
          </cell>
          <cell r="G920">
            <v>1.0058479532163742</v>
          </cell>
          <cell r="H920">
            <v>0.66153846153846152</v>
          </cell>
          <cell r="I920">
            <v>8</v>
          </cell>
          <cell r="J920">
            <v>7</v>
          </cell>
          <cell r="K920">
            <v>3</v>
          </cell>
        </row>
        <row r="921">
          <cell r="A921">
            <v>44369</v>
          </cell>
          <cell r="B921">
            <v>17155</v>
          </cell>
          <cell r="C921">
            <v>17180</v>
          </cell>
          <cell r="D921">
            <v>16988</v>
          </cell>
          <cell r="E921">
            <v>17028</v>
          </cell>
          <cell r="F921">
            <v>1.1192072282133489</v>
          </cell>
          <cell r="G921">
            <v>-0.74030894782862144</v>
          </cell>
          <cell r="H921">
            <v>0.66145833333333337</v>
          </cell>
          <cell r="I921">
            <v>5</v>
          </cell>
          <cell r="J921">
            <v>7</v>
          </cell>
          <cell r="K921">
            <v>3</v>
          </cell>
        </row>
        <row r="922">
          <cell r="A922">
            <v>44368</v>
          </cell>
          <cell r="B922">
            <v>17048</v>
          </cell>
          <cell r="C922">
            <v>17149</v>
          </cell>
          <cell r="D922">
            <v>16891</v>
          </cell>
          <cell r="E922">
            <v>16962</v>
          </cell>
          <cell r="F922">
            <v>1.5133740028155795</v>
          </cell>
          <cell r="G922">
            <v>-0.50445800093852655</v>
          </cell>
          <cell r="H922">
            <v>0.33333333333333337</v>
          </cell>
          <cell r="I922">
            <v>8</v>
          </cell>
          <cell r="J922">
            <v>4</v>
          </cell>
          <cell r="K922">
            <v>2</v>
          </cell>
        </row>
        <row r="923">
          <cell r="A923">
            <v>44365</v>
          </cell>
          <cell r="B923">
            <v>17315</v>
          </cell>
          <cell r="C923">
            <v>17332</v>
          </cell>
          <cell r="D923">
            <v>17212</v>
          </cell>
          <cell r="E923">
            <v>17252</v>
          </cell>
          <cell r="F923">
            <v>0.6930407161420733</v>
          </cell>
          <cell r="G923">
            <v>-0.36384637597458847</v>
          </cell>
          <cell r="H923">
            <v>0.52500000000000002</v>
          </cell>
          <cell r="I923">
            <v>2</v>
          </cell>
          <cell r="J923">
            <v>6</v>
          </cell>
          <cell r="K923">
            <v>2</v>
          </cell>
        </row>
        <row r="924">
          <cell r="A924">
            <v>44364</v>
          </cell>
          <cell r="B924">
            <v>17070</v>
          </cell>
          <cell r="C924">
            <v>17298</v>
          </cell>
          <cell r="D924">
            <v>17039</v>
          </cell>
          <cell r="E924">
            <v>17297</v>
          </cell>
          <cell r="F924">
            <v>1.5172817809021677</v>
          </cell>
          <cell r="G924">
            <v>1.3298183948447568</v>
          </cell>
          <cell r="H924">
            <v>0.87644787644787636</v>
          </cell>
          <cell r="I924">
            <v>8</v>
          </cell>
          <cell r="J924">
            <v>9</v>
          </cell>
          <cell r="K924">
            <v>3</v>
          </cell>
        </row>
        <row r="925">
          <cell r="A925">
            <v>44363</v>
          </cell>
          <cell r="B925">
            <v>17324</v>
          </cell>
          <cell r="C925">
            <v>17398</v>
          </cell>
          <cell r="D925">
            <v>17033</v>
          </cell>
          <cell r="E925">
            <v>17345</v>
          </cell>
          <cell r="F925">
            <v>2.106903717386285</v>
          </cell>
          <cell r="G925">
            <v>0.12121911798660817</v>
          </cell>
          <cell r="H925">
            <v>5.7534246575342465E-2</v>
          </cell>
          <cell r="I925">
            <v>10</v>
          </cell>
          <cell r="J925">
            <v>1</v>
          </cell>
          <cell r="K925">
            <v>1</v>
          </cell>
        </row>
        <row r="926">
          <cell r="A926">
            <v>44362</v>
          </cell>
          <cell r="B926">
            <v>17322</v>
          </cell>
          <cell r="C926">
            <v>17402</v>
          </cell>
          <cell r="D926">
            <v>17276</v>
          </cell>
          <cell r="E926">
            <v>17398</v>
          </cell>
          <cell r="F926">
            <v>0.72739868375476269</v>
          </cell>
          <cell r="G926">
            <v>0.43874841242350765</v>
          </cell>
          <cell r="H926">
            <v>0.60317460317460314</v>
          </cell>
          <cell r="I926">
            <v>3</v>
          </cell>
          <cell r="J926">
            <v>7</v>
          </cell>
          <cell r="K926">
            <v>3</v>
          </cell>
        </row>
        <row r="927">
          <cell r="A927">
            <v>44358</v>
          </cell>
          <cell r="B927">
            <v>17189</v>
          </cell>
          <cell r="C927">
            <v>17298</v>
          </cell>
          <cell r="D927">
            <v>17189</v>
          </cell>
          <cell r="E927">
            <v>17219</v>
          </cell>
          <cell r="F927">
            <v>0.63412647623480134</v>
          </cell>
          <cell r="G927">
            <v>0.1745302228169178</v>
          </cell>
          <cell r="H927">
            <v>0.27522935779816515</v>
          </cell>
          <cell r="I927">
            <v>2</v>
          </cell>
          <cell r="J927">
            <v>3</v>
          </cell>
          <cell r="K927">
            <v>2</v>
          </cell>
        </row>
        <row r="928">
          <cell r="A928">
            <v>44357</v>
          </cell>
          <cell r="B928">
            <v>17035</v>
          </cell>
          <cell r="C928">
            <v>17175</v>
          </cell>
          <cell r="D928">
            <v>16992</v>
          </cell>
          <cell r="E928">
            <v>17159</v>
          </cell>
          <cell r="F928">
            <v>1.0742588787789844</v>
          </cell>
          <cell r="G928">
            <v>0.72791312004696218</v>
          </cell>
          <cell r="H928">
            <v>0.67759562841530063</v>
          </cell>
          <cell r="I928">
            <v>5</v>
          </cell>
          <cell r="J928">
            <v>7</v>
          </cell>
          <cell r="K928">
            <v>3</v>
          </cell>
        </row>
        <row r="929">
          <cell r="A929">
            <v>44356</v>
          </cell>
          <cell r="B929">
            <v>16997</v>
          </cell>
          <cell r="C929">
            <v>17073</v>
          </cell>
          <cell r="D929">
            <v>16889</v>
          </cell>
          <cell r="E929">
            <v>16963</v>
          </cell>
          <cell r="F929">
            <v>1.0825439783491204</v>
          </cell>
          <cell r="G929">
            <v>-0.20003530034712005</v>
          </cell>
          <cell r="H929">
            <v>0.18478260869565216</v>
          </cell>
          <cell r="I929">
            <v>5</v>
          </cell>
          <cell r="J929">
            <v>2</v>
          </cell>
          <cell r="K929">
            <v>2</v>
          </cell>
        </row>
        <row r="930">
          <cell r="A930">
            <v>44355</v>
          </cell>
          <cell r="B930">
            <v>17190</v>
          </cell>
          <cell r="C930">
            <v>17198</v>
          </cell>
          <cell r="D930">
            <v>17030</v>
          </cell>
          <cell r="E930">
            <v>17090</v>
          </cell>
          <cell r="F930">
            <v>0.97731239092495648</v>
          </cell>
          <cell r="G930">
            <v>-0.58173356602675974</v>
          </cell>
          <cell r="H930">
            <v>0.59523809523809512</v>
          </cell>
          <cell r="I930">
            <v>5</v>
          </cell>
          <cell r="J930">
            <v>6</v>
          </cell>
          <cell r="K930">
            <v>2</v>
          </cell>
        </row>
        <row r="931">
          <cell r="A931">
            <v>44354</v>
          </cell>
          <cell r="B931">
            <v>17212</v>
          </cell>
          <cell r="C931">
            <v>17229</v>
          </cell>
          <cell r="D931">
            <v>16719</v>
          </cell>
          <cell r="E931">
            <v>17090</v>
          </cell>
          <cell r="F931">
            <v>2.9630490355565886</v>
          </cell>
          <cell r="G931">
            <v>-0.70880780850569369</v>
          </cell>
          <cell r="H931">
            <v>0.23921568627450979</v>
          </cell>
          <cell r="I931">
            <v>10</v>
          </cell>
          <cell r="J931">
            <v>3</v>
          </cell>
          <cell r="K931">
            <v>1</v>
          </cell>
        </row>
        <row r="932">
          <cell r="A932">
            <v>44351</v>
          </cell>
          <cell r="B932">
            <v>17051</v>
          </cell>
          <cell r="C932">
            <v>17159</v>
          </cell>
          <cell r="D932">
            <v>17025</v>
          </cell>
          <cell r="E932">
            <v>17100</v>
          </cell>
          <cell r="F932">
            <v>0.78587766113424429</v>
          </cell>
          <cell r="G932">
            <v>0.28737317459386547</v>
          </cell>
          <cell r="H932">
            <v>0.36567164179104478</v>
          </cell>
          <cell r="I932">
            <v>3</v>
          </cell>
          <cell r="J932">
            <v>4</v>
          </cell>
          <cell r="K932">
            <v>2</v>
          </cell>
        </row>
        <row r="933">
          <cell r="A933">
            <v>44350</v>
          </cell>
          <cell r="B933">
            <v>17253</v>
          </cell>
          <cell r="C933">
            <v>17313</v>
          </cell>
          <cell r="D933">
            <v>17147</v>
          </cell>
          <cell r="E933">
            <v>17230</v>
          </cell>
          <cell r="F933">
            <v>0.96215150988233933</v>
          </cell>
          <cell r="G933">
            <v>-0.13331014895960122</v>
          </cell>
          <cell r="H933">
            <v>0.13855421686746988</v>
          </cell>
          <cell r="I933">
            <v>5</v>
          </cell>
          <cell r="J933">
            <v>2</v>
          </cell>
          <cell r="K933">
            <v>2</v>
          </cell>
        </row>
        <row r="934">
          <cell r="A934">
            <v>44349</v>
          </cell>
          <cell r="B934">
            <v>17171</v>
          </cell>
          <cell r="C934">
            <v>17198</v>
          </cell>
          <cell r="D934">
            <v>17016</v>
          </cell>
          <cell r="E934">
            <v>17098</v>
          </cell>
          <cell r="F934">
            <v>1.0599266204647371</v>
          </cell>
          <cell r="G934">
            <v>-0.42513540271387806</v>
          </cell>
          <cell r="H934">
            <v>0.40109890109890112</v>
          </cell>
          <cell r="I934">
            <v>5</v>
          </cell>
          <cell r="J934">
            <v>5</v>
          </cell>
          <cell r="K934">
            <v>2</v>
          </cell>
        </row>
        <row r="935">
          <cell r="A935">
            <v>44348</v>
          </cell>
          <cell r="B935">
            <v>17050</v>
          </cell>
          <cell r="C935">
            <v>17148</v>
          </cell>
          <cell r="D935">
            <v>17015</v>
          </cell>
          <cell r="E935">
            <v>17130</v>
          </cell>
          <cell r="F935">
            <v>0.78005865102639305</v>
          </cell>
          <cell r="G935">
            <v>0.46920821114369504</v>
          </cell>
          <cell r="H935">
            <v>0.60150375939849621</v>
          </cell>
          <cell r="I935">
            <v>3</v>
          </cell>
          <cell r="J935">
            <v>7</v>
          </cell>
          <cell r="K935">
            <v>3</v>
          </cell>
        </row>
        <row r="936">
          <cell r="A936">
            <v>44347</v>
          </cell>
          <cell r="B936">
            <v>16891</v>
          </cell>
          <cell r="C936">
            <v>17098</v>
          </cell>
          <cell r="D936">
            <v>16884</v>
          </cell>
          <cell r="E936">
            <v>17013</v>
          </cell>
          <cell r="F936">
            <v>1.2669468947960454</v>
          </cell>
          <cell r="G936">
            <v>0.7222781362855959</v>
          </cell>
          <cell r="H936">
            <v>0.57009345794392519</v>
          </cell>
          <cell r="I936">
            <v>7</v>
          </cell>
          <cell r="J936">
            <v>6</v>
          </cell>
          <cell r="K936">
            <v>2</v>
          </cell>
        </row>
        <row r="937">
          <cell r="A937">
            <v>44344</v>
          </cell>
          <cell r="B937">
            <v>16731</v>
          </cell>
          <cell r="C937">
            <v>16878</v>
          </cell>
          <cell r="D937">
            <v>16673</v>
          </cell>
          <cell r="E937">
            <v>16863</v>
          </cell>
          <cell r="F937">
            <v>1.2252704560396868</v>
          </cell>
          <cell r="G937">
            <v>0.78895463510848129</v>
          </cell>
          <cell r="H937">
            <v>0.64390243902439026</v>
          </cell>
          <cell r="I937">
            <v>7</v>
          </cell>
          <cell r="J937">
            <v>7</v>
          </cell>
          <cell r="K937">
            <v>3</v>
          </cell>
        </row>
        <row r="938">
          <cell r="A938">
            <v>44343</v>
          </cell>
          <cell r="B938">
            <v>16593</v>
          </cell>
          <cell r="C938">
            <v>16595</v>
          </cell>
          <cell r="D938">
            <v>16219</v>
          </cell>
          <cell r="E938">
            <v>16534</v>
          </cell>
          <cell r="F938">
            <v>2.2660157897908757</v>
          </cell>
          <cell r="G938">
            <v>-0.35557162658952574</v>
          </cell>
          <cell r="H938">
            <v>0.15691489361702129</v>
          </cell>
          <cell r="I938">
            <v>10</v>
          </cell>
          <cell r="J938">
            <v>2</v>
          </cell>
          <cell r="K938">
            <v>1</v>
          </cell>
        </row>
        <row r="939">
          <cell r="A939">
            <v>44342</v>
          </cell>
          <cell r="B939">
            <v>16616</v>
          </cell>
          <cell r="C939">
            <v>16664</v>
          </cell>
          <cell r="D939">
            <v>16504</v>
          </cell>
          <cell r="E939">
            <v>16616</v>
          </cell>
          <cell r="F939">
            <v>0.96292729898892637</v>
          </cell>
          <cell r="G939">
            <v>0</v>
          </cell>
          <cell r="H939">
            <v>0</v>
          </cell>
          <cell r="I939">
            <v>5</v>
          </cell>
          <cell r="J939">
            <v>1</v>
          </cell>
          <cell r="K939">
            <v>2</v>
          </cell>
        </row>
        <row r="940">
          <cell r="A940">
            <v>44341</v>
          </cell>
          <cell r="B940">
            <v>16463</v>
          </cell>
          <cell r="C940">
            <v>16623</v>
          </cell>
          <cell r="D940">
            <v>16425</v>
          </cell>
          <cell r="E940">
            <v>16585</v>
          </cell>
          <cell r="F940">
            <v>1.2026969568122456</v>
          </cell>
          <cell r="G940">
            <v>0.74105570066209081</v>
          </cell>
          <cell r="H940">
            <v>0.61616161616161624</v>
          </cell>
          <cell r="I940">
            <v>7</v>
          </cell>
          <cell r="J940">
            <v>7</v>
          </cell>
          <cell r="K940">
            <v>3</v>
          </cell>
        </row>
        <row r="941">
          <cell r="A941">
            <v>44340</v>
          </cell>
          <cell r="B941">
            <v>16079</v>
          </cell>
          <cell r="C941">
            <v>16368</v>
          </cell>
          <cell r="D941">
            <v>16069</v>
          </cell>
          <cell r="E941">
            <v>16294</v>
          </cell>
          <cell r="F941">
            <v>1.8595683811182286</v>
          </cell>
          <cell r="G941">
            <v>1.3371478325766528</v>
          </cell>
          <cell r="H941">
            <v>0.71906354515050175</v>
          </cell>
          <cell r="I941">
            <v>10</v>
          </cell>
          <cell r="J941">
            <v>8</v>
          </cell>
          <cell r="K941">
            <v>4</v>
          </cell>
        </row>
        <row r="942">
          <cell r="A942">
            <v>44337</v>
          </cell>
          <cell r="B942">
            <v>16222</v>
          </cell>
          <cell r="C942">
            <v>16425</v>
          </cell>
          <cell r="D942">
            <v>16072</v>
          </cell>
          <cell r="E942">
            <v>16257</v>
          </cell>
          <cell r="F942">
            <v>2.1760572062630996</v>
          </cell>
          <cell r="G942">
            <v>0.21575638022438665</v>
          </cell>
          <cell r="H942">
            <v>9.9150141643059492E-2</v>
          </cell>
          <cell r="I942">
            <v>10</v>
          </cell>
          <cell r="J942">
            <v>1</v>
          </cell>
          <cell r="K942">
            <v>1</v>
          </cell>
        </row>
        <row r="943">
          <cell r="A943">
            <v>44336</v>
          </cell>
          <cell r="B943">
            <v>16078</v>
          </cell>
          <cell r="C943">
            <v>16113</v>
          </cell>
          <cell r="D943">
            <v>15854</v>
          </cell>
          <cell r="E943">
            <v>15981</v>
          </cell>
          <cell r="F943">
            <v>1.6108968777211095</v>
          </cell>
          <cell r="G943">
            <v>-0.60330886926234606</v>
          </cell>
          <cell r="H943">
            <v>0.37451737451737455</v>
          </cell>
          <cell r="I943">
            <v>9</v>
          </cell>
          <cell r="J943">
            <v>4</v>
          </cell>
          <cell r="K943">
            <v>2</v>
          </cell>
        </row>
        <row r="944">
          <cell r="A944">
            <v>44335</v>
          </cell>
          <cell r="B944">
            <v>16122</v>
          </cell>
          <cell r="C944">
            <v>16248</v>
          </cell>
          <cell r="D944">
            <v>15979</v>
          </cell>
          <cell r="E944">
            <v>16138</v>
          </cell>
          <cell r="F944">
            <v>1.6685274779803996</v>
          </cell>
          <cell r="G944">
            <v>9.9243270065748651E-2</v>
          </cell>
          <cell r="H944">
            <v>5.9479553903345708E-2</v>
          </cell>
          <cell r="I944">
            <v>9</v>
          </cell>
          <cell r="J944">
            <v>1</v>
          </cell>
          <cell r="K944">
            <v>2</v>
          </cell>
        </row>
        <row r="945">
          <cell r="A945">
            <v>44334</v>
          </cell>
          <cell r="B945">
            <v>15563</v>
          </cell>
          <cell r="C945">
            <v>16180</v>
          </cell>
          <cell r="D945">
            <v>15501</v>
          </cell>
          <cell r="E945">
            <v>16147</v>
          </cell>
          <cell r="F945">
            <v>4.3629120349547001</v>
          </cell>
          <cell r="G945">
            <v>3.7524898798432176</v>
          </cell>
          <cell r="H945">
            <v>0.86008836524300436</v>
          </cell>
          <cell r="I945">
            <v>10</v>
          </cell>
          <cell r="J945">
            <v>9</v>
          </cell>
          <cell r="K945">
            <v>4</v>
          </cell>
        </row>
        <row r="946">
          <cell r="A946">
            <v>44333</v>
          </cell>
          <cell r="B946">
            <v>15183</v>
          </cell>
          <cell r="C946">
            <v>15735</v>
          </cell>
          <cell r="D946">
            <v>15096</v>
          </cell>
          <cell r="E946">
            <v>15263</v>
          </cell>
          <cell r="F946">
            <v>4.2086544161232959</v>
          </cell>
          <cell r="G946">
            <v>0.52690509122044393</v>
          </cell>
          <cell r="H946">
            <v>0.12519561815336464</v>
          </cell>
          <cell r="I946">
            <v>10</v>
          </cell>
          <cell r="J946">
            <v>2</v>
          </cell>
          <cell r="K946">
            <v>1</v>
          </cell>
        </row>
        <row r="947">
          <cell r="A947">
            <v>44330</v>
          </cell>
          <cell r="B947">
            <v>15800</v>
          </cell>
          <cell r="C947">
            <v>16021</v>
          </cell>
          <cell r="D947">
            <v>15653</v>
          </cell>
          <cell r="E947">
            <v>15772</v>
          </cell>
          <cell r="F947">
            <v>2.3291139240506329</v>
          </cell>
          <cell r="G947">
            <v>-0.17721518987341772</v>
          </cell>
          <cell r="H947">
            <v>7.6086956521739135E-2</v>
          </cell>
          <cell r="I947">
            <v>10</v>
          </cell>
          <cell r="J947">
            <v>1</v>
          </cell>
          <cell r="K947">
            <v>1</v>
          </cell>
        </row>
        <row r="948">
          <cell r="A948">
            <v>44329</v>
          </cell>
          <cell r="B948">
            <v>15538</v>
          </cell>
          <cell r="C948">
            <v>15991</v>
          </cell>
          <cell r="D948">
            <v>15348</v>
          </cell>
          <cell r="E948">
            <v>15566</v>
          </cell>
          <cell r="F948">
            <v>4.1382417299523748</v>
          </cell>
          <cell r="G948">
            <v>0.18020337237739734</v>
          </cell>
          <cell r="H948">
            <v>4.3545878693623634E-2</v>
          </cell>
          <cell r="I948">
            <v>10</v>
          </cell>
          <cell r="J948">
            <v>1</v>
          </cell>
          <cell r="K948">
            <v>1</v>
          </cell>
        </row>
        <row r="949">
          <cell r="A949">
            <v>44328</v>
          </cell>
          <cell r="B949">
            <v>16503</v>
          </cell>
          <cell r="C949">
            <v>16531</v>
          </cell>
          <cell r="D949">
            <v>15027</v>
          </cell>
          <cell r="E949">
            <v>15692</v>
          </cell>
          <cell r="F949">
            <v>9.1134945161485792</v>
          </cell>
          <cell r="G949">
            <v>-4.9142580136944805</v>
          </cell>
          <cell r="H949">
            <v>0.53922872340425543</v>
          </cell>
          <cell r="I949">
            <v>10</v>
          </cell>
          <cell r="J949">
            <v>6</v>
          </cell>
          <cell r="K949">
            <v>1</v>
          </cell>
        </row>
        <row r="950">
          <cell r="A950">
            <v>44327</v>
          </cell>
          <cell r="B950">
            <v>16968</v>
          </cell>
          <cell r="C950">
            <v>16970</v>
          </cell>
          <cell r="D950">
            <v>16425</v>
          </cell>
          <cell r="E950">
            <v>16556</v>
          </cell>
          <cell r="F950">
            <v>3.211928335690712</v>
          </cell>
          <cell r="G950">
            <v>-2.4280999528524281</v>
          </cell>
          <cell r="H950">
            <v>0.75596330275229351</v>
          </cell>
          <cell r="I950">
            <v>10</v>
          </cell>
          <cell r="J950">
            <v>8</v>
          </cell>
          <cell r="K950">
            <v>4</v>
          </cell>
        </row>
        <row r="951">
          <cell r="A951">
            <v>44326</v>
          </cell>
          <cell r="B951">
            <v>17369</v>
          </cell>
          <cell r="C951">
            <v>17373</v>
          </cell>
          <cell r="D951">
            <v>17178</v>
          </cell>
          <cell r="E951">
            <v>17228</v>
          </cell>
          <cell r="F951">
            <v>1.1226898497322815</v>
          </cell>
          <cell r="G951">
            <v>-0.81179112211411142</v>
          </cell>
          <cell r="H951">
            <v>0.72307692307692328</v>
          </cell>
          <cell r="I951">
            <v>5</v>
          </cell>
          <cell r="J951">
            <v>8</v>
          </cell>
          <cell r="K951">
            <v>3</v>
          </cell>
        </row>
        <row r="952">
          <cell r="A952">
            <v>44323</v>
          </cell>
          <cell r="B952">
            <v>17120</v>
          </cell>
          <cell r="C952">
            <v>17288</v>
          </cell>
          <cell r="D952">
            <v>17060</v>
          </cell>
          <cell r="E952">
            <v>17287</v>
          </cell>
          <cell r="F952">
            <v>1.3317757009345794</v>
          </cell>
          <cell r="G952">
            <v>0.97546728971962626</v>
          </cell>
          <cell r="H952">
            <v>0.73245614035087725</v>
          </cell>
          <cell r="I952">
            <v>7</v>
          </cell>
          <cell r="J952">
            <v>8</v>
          </cell>
          <cell r="K952">
            <v>3</v>
          </cell>
        </row>
        <row r="953">
          <cell r="A953">
            <v>44322</v>
          </cell>
          <cell r="B953">
            <v>16884</v>
          </cell>
          <cell r="C953">
            <v>17081</v>
          </cell>
          <cell r="D953">
            <v>16700</v>
          </cell>
          <cell r="E953">
            <v>16944</v>
          </cell>
          <cell r="F953">
            <v>2.2565742714996446</v>
          </cell>
          <cell r="G953">
            <v>0.35536602700781805</v>
          </cell>
          <cell r="H953">
            <v>0.15748031496062992</v>
          </cell>
          <cell r="I953">
            <v>10</v>
          </cell>
          <cell r="J953">
            <v>2</v>
          </cell>
          <cell r="K953">
            <v>1</v>
          </cell>
        </row>
        <row r="954">
          <cell r="A954">
            <v>44321</v>
          </cell>
          <cell r="B954">
            <v>16847</v>
          </cell>
          <cell r="C954">
            <v>17020</v>
          </cell>
          <cell r="D954">
            <v>16756</v>
          </cell>
          <cell r="E954">
            <v>16769</v>
          </cell>
          <cell r="F954">
            <v>1.5670445776696147</v>
          </cell>
          <cell r="G954">
            <v>-0.46299044340238615</v>
          </cell>
          <cell r="H954">
            <v>0.29545454545454547</v>
          </cell>
          <cell r="I954">
            <v>8</v>
          </cell>
          <cell r="J954">
            <v>3</v>
          </cell>
          <cell r="K954">
            <v>2</v>
          </cell>
        </row>
        <row r="955">
          <cell r="A955">
            <v>44320</v>
          </cell>
          <cell r="B955">
            <v>17271</v>
          </cell>
          <cell r="C955">
            <v>17309</v>
          </cell>
          <cell r="D955">
            <v>16668</v>
          </cell>
          <cell r="E955">
            <v>16933</v>
          </cell>
          <cell r="F955">
            <v>3.7114237739563434</v>
          </cell>
          <cell r="G955">
            <v>-1.9570378090440623</v>
          </cell>
          <cell r="H955">
            <v>0.5273010920436817</v>
          </cell>
          <cell r="I955">
            <v>10</v>
          </cell>
          <cell r="J955">
            <v>6</v>
          </cell>
          <cell r="K955">
            <v>1</v>
          </cell>
        </row>
        <row r="956">
          <cell r="A956">
            <v>44319</v>
          </cell>
          <cell r="B956">
            <v>17501</v>
          </cell>
          <cell r="C956">
            <v>17534</v>
          </cell>
          <cell r="D956">
            <v>17226</v>
          </cell>
          <cell r="E956">
            <v>17253</v>
          </cell>
          <cell r="F956">
            <v>1.759899434318039</v>
          </cell>
          <cell r="G956">
            <v>-1.4170618821781613</v>
          </cell>
          <cell r="H956">
            <v>0.80519480519480524</v>
          </cell>
          <cell r="I956">
            <v>9</v>
          </cell>
          <cell r="J956">
            <v>9</v>
          </cell>
          <cell r="K956">
            <v>3</v>
          </cell>
        </row>
        <row r="957">
          <cell r="A957">
            <v>44315</v>
          </cell>
          <cell r="B957">
            <v>17578</v>
          </cell>
          <cell r="C957">
            <v>17702</v>
          </cell>
          <cell r="D957">
            <v>17531</v>
          </cell>
          <cell r="E957">
            <v>17571</v>
          </cell>
          <cell r="F957">
            <v>0.9728069177380817</v>
          </cell>
          <cell r="G957">
            <v>-3.9822505404482879E-2</v>
          </cell>
          <cell r="H957">
            <v>4.0935672514619888E-2</v>
          </cell>
          <cell r="I957">
            <v>5</v>
          </cell>
          <cell r="J957">
            <v>1</v>
          </cell>
          <cell r="K957">
            <v>2</v>
          </cell>
        </row>
        <row r="958">
          <cell r="A958">
            <v>44314</v>
          </cell>
          <cell r="B958">
            <v>17548</v>
          </cell>
          <cell r="C958">
            <v>17563</v>
          </cell>
          <cell r="D958">
            <v>17475</v>
          </cell>
          <cell r="E958">
            <v>17533</v>
          </cell>
          <cell r="F958">
            <v>0.50148165033052194</v>
          </cell>
          <cell r="G958">
            <v>-8.5479826760884434E-2</v>
          </cell>
          <cell r="H958">
            <v>0.17045454545454547</v>
          </cell>
          <cell r="I958">
            <v>1</v>
          </cell>
          <cell r="J958">
            <v>2</v>
          </cell>
          <cell r="K958">
            <v>2</v>
          </cell>
        </row>
        <row r="959">
          <cell r="A959">
            <v>44313</v>
          </cell>
          <cell r="B959">
            <v>17532</v>
          </cell>
          <cell r="C959">
            <v>17576</v>
          </cell>
          <cell r="D959">
            <v>17460</v>
          </cell>
          <cell r="E959">
            <v>17571</v>
          </cell>
          <cell r="F959">
            <v>0.66164727355692443</v>
          </cell>
          <cell r="G959">
            <v>0.22245037645448323</v>
          </cell>
          <cell r="H959">
            <v>0.33620689655172414</v>
          </cell>
          <cell r="I959">
            <v>2</v>
          </cell>
          <cell r="J959">
            <v>4</v>
          </cell>
          <cell r="K959">
            <v>2</v>
          </cell>
        </row>
        <row r="960">
          <cell r="A960">
            <v>44312</v>
          </cell>
          <cell r="B960">
            <v>17337</v>
          </cell>
          <cell r="C960">
            <v>17536</v>
          </cell>
          <cell r="D960">
            <v>17323</v>
          </cell>
          <cell r="E960">
            <v>17530</v>
          </cell>
          <cell r="F960">
            <v>1.2285862605987194</v>
          </cell>
          <cell r="G960">
            <v>1.1132260483359291</v>
          </cell>
          <cell r="H960">
            <v>0.90610328638497672</v>
          </cell>
          <cell r="I960">
            <v>7</v>
          </cell>
          <cell r="J960">
            <v>10</v>
          </cell>
          <cell r="K960">
            <v>3</v>
          </cell>
        </row>
        <row r="961">
          <cell r="A961">
            <v>44309</v>
          </cell>
          <cell r="B961">
            <v>17061</v>
          </cell>
          <cell r="C961">
            <v>17260</v>
          </cell>
          <cell r="D961">
            <v>17041</v>
          </cell>
          <cell r="E961">
            <v>17257</v>
          </cell>
          <cell r="F961">
            <v>1.2836293300509936</v>
          </cell>
          <cell r="G961">
            <v>1.1488189437899303</v>
          </cell>
          <cell r="H961">
            <v>0.89497716894977175</v>
          </cell>
          <cell r="I961">
            <v>7</v>
          </cell>
          <cell r="J961">
            <v>9</v>
          </cell>
          <cell r="K961">
            <v>3</v>
          </cell>
        </row>
        <row r="962">
          <cell r="A962">
            <v>44308</v>
          </cell>
          <cell r="B962">
            <v>17258</v>
          </cell>
          <cell r="C962">
            <v>17369</v>
          </cell>
          <cell r="D962">
            <v>17053</v>
          </cell>
          <cell r="E962">
            <v>17109</v>
          </cell>
          <cell r="F962">
            <v>1.8310348823733922</v>
          </cell>
          <cell r="G962">
            <v>-0.86336771352416264</v>
          </cell>
          <cell r="H962">
            <v>0.47151898734177206</v>
          </cell>
          <cell r="I962">
            <v>10</v>
          </cell>
          <cell r="J962">
            <v>5</v>
          </cell>
          <cell r="K962">
            <v>1</v>
          </cell>
        </row>
        <row r="963">
          <cell r="A963">
            <v>44307</v>
          </cell>
          <cell r="B963">
            <v>17225</v>
          </cell>
          <cell r="C963">
            <v>17270</v>
          </cell>
          <cell r="D963">
            <v>17150</v>
          </cell>
          <cell r="E963">
            <v>17231</v>
          </cell>
          <cell r="F963">
            <v>0.69666182873730043</v>
          </cell>
          <cell r="G963">
            <v>3.4833091436865027E-2</v>
          </cell>
          <cell r="H963">
            <v>5.000000000000001E-2</v>
          </cell>
          <cell r="I963">
            <v>2</v>
          </cell>
          <cell r="J963">
            <v>1</v>
          </cell>
          <cell r="K963">
            <v>2</v>
          </cell>
        </row>
        <row r="964">
          <cell r="A964">
            <v>44306</v>
          </cell>
          <cell r="B964">
            <v>17238</v>
          </cell>
          <cell r="C964">
            <v>17324</v>
          </cell>
          <cell r="D964">
            <v>17206</v>
          </cell>
          <cell r="E964">
            <v>17319</v>
          </cell>
          <cell r="F964">
            <v>0.68453416869706463</v>
          </cell>
          <cell r="G964">
            <v>0.4698920988513749</v>
          </cell>
          <cell r="H964">
            <v>0.68644067796610175</v>
          </cell>
          <cell r="I964">
            <v>2</v>
          </cell>
          <cell r="J964">
            <v>7</v>
          </cell>
          <cell r="K964">
            <v>3</v>
          </cell>
        </row>
        <row r="965">
          <cell r="A965">
            <v>44305</v>
          </cell>
          <cell r="B965">
            <v>17118</v>
          </cell>
          <cell r="C965">
            <v>17296</v>
          </cell>
          <cell r="D965">
            <v>17111</v>
          </cell>
          <cell r="E965">
            <v>17271</v>
          </cell>
          <cell r="F965">
            <v>1.0807337305760019</v>
          </cell>
          <cell r="G965">
            <v>0.89379600420609884</v>
          </cell>
          <cell r="H965">
            <v>0.82702702702702702</v>
          </cell>
          <cell r="I965">
            <v>5</v>
          </cell>
          <cell r="J965">
            <v>9</v>
          </cell>
          <cell r="K965">
            <v>3</v>
          </cell>
        </row>
        <row r="966">
          <cell r="A966">
            <v>44302</v>
          </cell>
          <cell r="B966">
            <v>17062</v>
          </cell>
          <cell r="C966">
            <v>17160</v>
          </cell>
          <cell r="D966">
            <v>16990</v>
          </cell>
          <cell r="E966">
            <v>17158</v>
          </cell>
          <cell r="F966">
            <v>0.99636619388113934</v>
          </cell>
          <cell r="G966">
            <v>0.56265385066229046</v>
          </cell>
          <cell r="H966">
            <v>0.56470588235294117</v>
          </cell>
          <cell r="I966">
            <v>5</v>
          </cell>
          <cell r="J966">
            <v>6</v>
          </cell>
          <cell r="K966">
            <v>2</v>
          </cell>
        </row>
        <row r="967">
          <cell r="A967">
            <v>44301</v>
          </cell>
          <cell r="B967">
            <v>16881</v>
          </cell>
          <cell r="C967">
            <v>17074</v>
          </cell>
          <cell r="D967">
            <v>16852</v>
          </cell>
          <cell r="E967">
            <v>17071</v>
          </cell>
          <cell r="F967">
            <v>1.3150879687222321</v>
          </cell>
          <cell r="G967">
            <v>1.125525738996505</v>
          </cell>
          <cell r="H967">
            <v>0.85585585585585588</v>
          </cell>
          <cell r="I967">
            <v>7</v>
          </cell>
          <cell r="J967">
            <v>9</v>
          </cell>
          <cell r="K967">
            <v>3</v>
          </cell>
        </row>
        <row r="968">
          <cell r="A968">
            <v>44300</v>
          </cell>
          <cell r="B968">
            <v>16860</v>
          </cell>
          <cell r="C968">
            <v>16917</v>
          </cell>
          <cell r="D968">
            <v>16592</v>
          </cell>
          <cell r="E968">
            <v>16856</v>
          </cell>
          <cell r="F968">
            <v>1.9276393831553975</v>
          </cell>
          <cell r="G968">
            <v>-2.3724792408066429E-2</v>
          </cell>
          <cell r="H968">
            <v>1.2307692307692308E-2</v>
          </cell>
          <cell r="I968">
            <v>10</v>
          </cell>
          <cell r="J968">
            <v>1</v>
          </cell>
          <cell r="K968">
            <v>1</v>
          </cell>
        </row>
        <row r="969">
          <cell r="A969">
            <v>44299</v>
          </cell>
          <cell r="B969">
            <v>16910</v>
          </cell>
          <cell r="C969">
            <v>17046</v>
          </cell>
          <cell r="D969">
            <v>16780</v>
          </cell>
          <cell r="E969">
            <v>16795</v>
          </cell>
          <cell r="F969">
            <v>1.5730337078651686</v>
          </cell>
          <cell r="G969">
            <v>-0.68007096392667055</v>
          </cell>
          <cell r="H969">
            <v>0.43233082706766912</v>
          </cell>
          <cell r="I969">
            <v>9</v>
          </cell>
          <cell r="J969">
            <v>5</v>
          </cell>
          <cell r="K969">
            <v>2</v>
          </cell>
        </row>
        <row r="970">
          <cell r="A970">
            <v>44298</v>
          </cell>
          <cell r="B970">
            <v>16895</v>
          </cell>
          <cell r="C970">
            <v>16965</v>
          </cell>
          <cell r="D970">
            <v>16760</v>
          </cell>
          <cell r="E970">
            <v>16834</v>
          </cell>
          <cell r="F970">
            <v>1.2133767386800829</v>
          </cell>
          <cell r="G970">
            <v>-0.36105356614382955</v>
          </cell>
          <cell r="H970">
            <v>0.29756097560975608</v>
          </cell>
          <cell r="I970">
            <v>7</v>
          </cell>
          <cell r="J970">
            <v>3</v>
          </cell>
          <cell r="K970">
            <v>2</v>
          </cell>
        </row>
        <row r="971">
          <cell r="A971">
            <v>44295</v>
          </cell>
          <cell r="B971">
            <v>16952</v>
          </cell>
          <cell r="C971">
            <v>16971</v>
          </cell>
          <cell r="D971">
            <v>16810</v>
          </cell>
          <cell r="E971">
            <v>16841</v>
          </cell>
          <cell r="F971">
            <v>0.94974044360547438</v>
          </cell>
          <cell r="G971">
            <v>-0.65478999528079285</v>
          </cell>
          <cell r="H971">
            <v>0.68944099378881984</v>
          </cell>
          <cell r="I971">
            <v>5</v>
          </cell>
          <cell r="J971">
            <v>7</v>
          </cell>
          <cell r="K971">
            <v>3</v>
          </cell>
        </row>
        <row r="972">
          <cell r="A972">
            <v>44294</v>
          </cell>
          <cell r="B972">
            <v>16715</v>
          </cell>
          <cell r="C972">
            <v>16930</v>
          </cell>
          <cell r="D972">
            <v>16687</v>
          </cell>
          <cell r="E972">
            <v>16930</v>
          </cell>
          <cell r="F972">
            <v>1.4537840263236614</v>
          </cell>
          <cell r="G972">
            <v>1.2862698175291656</v>
          </cell>
          <cell r="H972">
            <v>0.88477366255144041</v>
          </cell>
          <cell r="I972">
            <v>8</v>
          </cell>
          <cell r="J972">
            <v>9</v>
          </cell>
          <cell r="K972">
            <v>3</v>
          </cell>
        </row>
        <row r="973">
          <cell r="A973">
            <v>44293</v>
          </cell>
          <cell r="B973">
            <v>16777</v>
          </cell>
          <cell r="C973">
            <v>16788</v>
          </cell>
          <cell r="D973">
            <v>16673</v>
          </cell>
          <cell r="E973">
            <v>16768</v>
          </cell>
          <cell r="F973">
            <v>0.68546223997138944</v>
          </cell>
          <cell r="G973">
            <v>-5.364487095428265E-2</v>
          </cell>
          <cell r="H973">
            <v>7.8260869565217384E-2</v>
          </cell>
          <cell r="I973">
            <v>2</v>
          </cell>
          <cell r="J973">
            <v>1</v>
          </cell>
          <cell r="K973">
            <v>2</v>
          </cell>
        </row>
        <row r="974">
          <cell r="A974">
            <v>44292</v>
          </cell>
          <cell r="B974">
            <v>16760</v>
          </cell>
          <cell r="C974">
            <v>16840</v>
          </cell>
          <cell r="D974">
            <v>16697</v>
          </cell>
          <cell r="E974">
            <v>16731</v>
          </cell>
          <cell r="F974">
            <v>0.8532219570405728</v>
          </cell>
          <cell r="G974">
            <v>-0.17303102625298331</v>
          </cell>
          <cell r="H974">
            <v>0.20279720279720281</v>
          </cell>
          <cell r="I974">
            <v>4</v>
          </cell>
          <cell r="J974">
            <v>3</v>
          </cell>
          <cell r="K974">
            <v>2</v>
          </cell>
        </row>
        <row r="975">
          <cell r="A975">
            <v>44287</v>
          </cell>
          <cell r="B975">
            <v>16535</v>
          </cell>
          <cell r="C975">
            <v>16587</v>
          </cell>
          <cell r="D975">
            <v>16452</v>
          </cell>
          <cell r="E975">
            <v>16551</v>
          </cell>
          <cell r="F975">
            <v>0.81644995464166914</v>
          </cell>
          <cell r="G975">
            <v>9.6764439068642266E-2</v>
          </cell>
          <cell r="H975">
            <v>0.11851851851851851</v>
          </cell>
          <cell r="I975">
            <v>4</v>
          </cell>
          <cell r="J975">
            <v>2</v>
          </cell>
          <cell r="K975">
            <v>2</v>
          </cell>
        </row>
        <row r="976">
          <cell r="A976">
            <v>44286</v>
          </cell>
          <cell r="B976">
            <v>16540</v>
          </cell>
          <cell r="C976">
            <v>16549</v>
          </cell>
          <cell r="D976">
            <v>16403</v>
          </cell>
          <cell r="E976">
            <v>16422</v>
          </cell>
          <cell r="F976">
            <v>0.88270858524788398</v>
          </cell>
          <cell r="G976">
            <v>-0.71342200725513905</v>
          </cell>
          <cell r="H976">
            <v>0.80821917808219168</v>
          </cell>
          <cell r="I976">
            <v>4</v>
          </cell>
          <cell r="J976">
            <v>9</v>
          </cell>
          <cell r="K976">
            <v>3</v>
          </cell>
        </row>
        <row r="977">
          <cell r="A977">
            <v>44285</v>
          </cell>
          <cell r="B977">
            <v>16469</v>
          </cell>
          <cell r="C977">
            <v>16531</v>
          </cell>
          <cell r="D977">
            <v>16418</v>
          </cell>
          <cell r="E977">
            <v>16519</v>
          </cell>
          <cell r="F977">
            <v>0.68613759183921308</v>
          </cell>
          <cell r="G977">
            <v>0.30360070435363412</v>
          </cell>
          <cell r="H977">
            <v>0.44247787610619471</v>
          </cell>
          <cell r="I977">
            <v>2</v>
          </cell>
          <cell r="J977">
            <v>5</v>
          </cell>
          <cell r="K977">
            <v>2</v>
          </cell>
        </row>
        <row r="978">
          <cell r="A978">
            <v>44284</v>
          </cell>
          <cell r="B978">
            <v>16370</v>
          </cell>
          <cell r="C978">
            <v>16485</v>
          </cell>
          <cell r="D978">
            <v>16350</v>
          </cell>
          <cell r="E978">
            <v>16411</v>
          </cell>
          <cell r="F978">
            <v>0.82467929138668283</v>
          </cell>
          <cell r="G978">
            <v>0.25045815516188147</v>
          </cell>
          <cell r="H978">
            <v>0.3037037037037037</v>
          </cell>
          <cell r="I978">
            <v>4</v>
          </cell>
          <cell r="J978">
            <v>4</v>
          </cell>
          <cell r="K978">
            <v>2</v>
          </cell>
        </row>
        <row r="979">
          <cell r="A979">
            <v>44281</v>
          </cell>
          <cell r="B979">
            <v>16095</v>
          </cell>
          <cell r="C979">
            <v>16293</v>
          </cell>
          <cell r="D979">
            <v>16081</v>
          </cell>
          <cell r="E979">
            <v>16288</v>
          </cell>
          <cell r="F979">
            <v>1.317179248213731</v>
          </cell>
          <cell r="G979">
            <v>1.1991301646474062</v>
          </cell>
          <cell r="H979">
            <v>0.91037735849056611</v>
          </cell>
          <cell r="I979">
            <v>7</v>
          </cell>
          <cell r="J979">
            <v>10</v>
          </cell>
          <cell r="K979">
            <v>3</v>
          </cell>
        </row>
        <row r="980">
          <cell r="A980">
            <v>44280</v>
          </cell>
          <cell r="B980">
            <v>15890</v>
          </cell>
          <cell r="C980">
            <v>16090</v>
          </cell>
          <cell r="D980">
            <v>15870</v>
          </cell>
          <cell r="E980">
            <v>16032</v>
          </cell>
          <cell r="F980">
            <v>1.3845185651353054</v>
          </cell>
          <cell r="G980">
            <v>0.89364380113278796</v>
          </cell>
          <cell r="H980">
            <v>0.64545454545454539</v>
          </cell>
          <cell r="I980">
            <v>8</v>
          </cell>
          <cell r="J980">
            <v>7</v>
          </cell>
          <cell r="K980">
            <v>3</v>
          </cell>
        </row>
        <row r="981">
          <cell r="A981">
            <v>44279</v>
          </cell>
          <cell r="B981">
            <v>16019</v>
          </cell>
          <cell r="C981">
            <v>16062</v>
          </cell>
          <cell r="D981">
            <v>15939</v>
          </cell>
          <cell r="E981">
            <v>15983</v>
          </cell>
          <cell r="F981">
            <v>0.76783819214682569</v>
          </cell>
          <cell r="G981">
            <v>-0.22473312940882703</v>
          </cell>
          <cell r="H981">
            <v>0.29268292682926828</v>
          </cell>
          <cell r="I981">
            <v>3</v>
          </cell>
          <cell r="J981">
            <v>3</v>
          </cell>
          <cell r="K981">
            <v>2</v>
          </cell>
        </row>
        <row r="982">
          <cell r="A982">
            <v>44278</v>
          </cell>
          <cell r="B982">
            <v>16223</v>
          </cell>
          <cell r="C982">
            <v>16277</v>
          </cell>
          <cell r="D982">
            <v>16103</v>
          </cell>
          <cell r="E982">
            <v>16120</v>
          </cell>
          <cell r="F982">
            <v>1.0725513160327929</v>
          </cell>
          <cell r="G982">
            <v>-0.6349010663872281</v>
          </cell>
          <cell r="H982">
            <v>0.59195402298850586</v>
          </cell>
          <cell r="I982">
            <v>5</v>
          </cell>
          <cell r="J982">
            <v>6</v>
          </cell>
          <cell r="K982">
            <v>2</v>
          </cell>
        </row>
        <row r="983">
          <cell r="A983">
            <v>44277</v>
          </cell>
          <cell r="B983">
            <v>16018</v>
          </cell>
          <cell r="C983">
            <v>16174</v>
          </cell>
          <cell r="D983">
            <v>15911</v>
          </cell>
          <cell r="E983">
            <v>16140</v>
          </cell>
          <cell r="F983">
            <v>1.6419028592833063</v>
          </cell>
          <cell r="G983">
            <v>0.76164315145461359</v>
          </cell>
          <cell r="H983">
            <v>0.46387832699619774</v>
          </cell>
          <cell r="I983">
            <v>9</v>
          </cell>
          <cell r="J983">
            <v>5</v>
          </cell>
          <cell r="K983">
            <v>2</v>
          </cell>
        </row>
        <row r="984">
          <cell r="A984">
            <v>44274</v>
          </cell>
          <cell r="B984">
            <v>16100</v>
          </cell>
          <cell r="C984">
            <v>16110</v>
          </cell>
          <cell r="D984">
            <v>15953</v>
          </cell>
          <cell r="E984">
            <v>16012</v>
          </cell>
          <cell r="F984">
            <v>0.97515527950310565</v>
          </cell>
          <cell r="G984">
            <v>-0.54658385093167694</v>
          </cell>
          <cell r="H984">
            <v>0.56050955414012726</v>
          </cell>
          <cell r="I984">
            <v>5</v>
          </cell>
          <cell r="J984">
            <v>6</v>
          </cell>
          <cell r="K984">
            <v>2</v>
          </cell>
        </row>
        <row r="985">
          <cell r="A985">
            <v>44273</v>
          </cell>
          <cell r="B985">
            <v>16255</v>
          </cell>
          <cell r="C985">
            <v>16401</v>
          </cell>
          <cell r="D985">
            <v>16220</v>
          </cell>
          <cell r="E985">
            <v>16239</v>
          </cell>
          <cell r="F985">
            <v>1.1135035373731161</v>
          </cell>
          <cell r="G985">
            <v>-9.8431251922485391E-2</v>
          </cell>
          <cell r="H985">
            <v>8.8397790055248601E-2</v>
          </cell>
          <cell r="I985">
            <v>5</v>
          </cell>
          <cell r="J985">
            <v>1</v>
          </cell>
          <cell r="K985">
            <v>2</v>
          </cell>
        </row>
        <row r="986">
          <cell r="A986">
            <v>44272</v>
          </cell>
          <cell r="B986">
            <v>16304</v>
          </cell>
          <cell r="C986">
            <v>16336</v>
          </cell>
          <cell r="D986">
            <v>16161</v>
          </cell>
          <cell r="E986">
            <v>16176</v>
          </cell>
          <cell r="F986">
            <v>1.0733562315996075</v>
          </cell>
          <cell r="G986">
            <v>-0.78508341511285573</v>
          </cell>
          <cell r="H986">
            <v>0.73142857142857143</v>
          </cell>
          <cell r="I986">
            <v>5</v>
          </cell>
          <cell r="J986">
            <v>8</v>
          </cell>
          <cell r="K986">
            <v>3</v>
          </cell>
        </row>
        <row r="987">
          <cell r="A987">
            <v>44271</v>
          </cell>
          <cell r="B987">
            <v>16250</v>
          </cell>
          <cell r="C987">
            <v>16348</v>
          </cell>
          <cell r="D987">
            <v>16213</v>
          </cell>
          <cell r="E987">
            <v>16305</v>
          </cell>
          <cell r="F987">
            <v>0.8307692307692307</v>
          </cell>
          <cell r="G987">
            <v>0.33846153846153848</v>
          </cell>
          <cell r="H987">
            <v>0.40740740740740744</v>
          </cell>
          <cell r="I987">
            <v>4</v>
          </cell>
          <cell r="J987">
            <v>5</v>
          </cell>
          <cell r="K987">
            <v>2</v>
          </cell>
        </row>
        <row r="988">
          <cell r="A988">
            <v>44270</v>
          </cell>
          <cell r="B988">
            <v>16206</v>
          </cell>
          <cell r="C988">
            <v>16249</v>
          </cell>
          <cell r="D988">
            <v>16142</v>
          </cell>
          <cell r="E988">
            <v>16200</v>
          </cell>
          <cell r="F988">
            <v>0.66024929038627667</v>
          </cell>
          <cell r="G988">
            <v>-3.7023324694557574E-2</v>
          </cell>
          <cell r="H988">
            <v>5.6074766355140193E-2</v>
          </cell>
          <cell r="I988">
            <v>2</v>
          </cell>
          <cell r="J988">
            <v>1</v>
          </cell>
          <cell r="K988">
            <v>2</v>
          </cell>
        </row>
        <row r="989">
          <cell r="A989">
            <v>44267</v>
          </cell>
          <cell r="B989">
            <v>16276</v>
          </cell>
          <cell r="C989">
            <v>16288</v>
          </cell>
          <cell r="D989">
            <v>16155</v>
          </cell>
          <cell r="E989">
            <v>16222</v>
          </cell>
          <cell r="F989">
            <v>0.8171540919144753</v>
          </cell>
          <cell r="G989">
            <v>-0.33177684934873436</v>
          </cell>
          <cell r="H989">
            <v>0.406015037593985</v>
          </cell>
          <cell r="I989">
            <v>4</v>
          </cell>
          <cell r="J989">
            <v>5</v>
          </cell>
          <cell r="K989">
            <v>2</v>
          </cell>
        </row>
        <row r="990">
          <cell r="A990">
            <v>44266</v>
          </cell>
          <cell r="B990">
            <v>15951</v>
          </cell>
          <cell r="C990">
            <v>16214</v>
          </cell>
          <cell r="D990">
            <v>15942</v>
          </cell>
          <cell r="E990">
            <v>16174</v>
          </cell>
          <cell r="F990">
            <v>1.7052222431195536</v>
          </cell>
          <cell r="G990">
            <v>1.3980314713811046</v>
          </cell>
          <cell r="H990">
            <v>0.81985294117647056</v>
          </cell>
          <cell r="I990">
            <v>9</v>
          </cell>
          <cell r="J990">
            <v>9</v>
          </cell>
          <cell r="K990">
            <v>3</v>
          </cell>
        </row>
        <row r="991">
          <cell r="A991">
            <v>44265</v>
          </cell>
          <cell r="B991">
            <v>15977</v>
          </cell>
          <cell r="C991">
            <v>15986</v>
          </cell>
          <cell r="D991">
            <v>15808</v>
          </cell>
          <cell r="E991">
            <v>15883</v>
          </cell>
          <cell r="F991">
            <v>1.1141015209363458</v>
          </cell>
          <cell r="G991">
            <v>-0.5883457470113288</v>
          </cell>
          <cell r="H991">
            <v>0.52808988764044951</v>
          </cell>
          <cell r="I991">
            <v>5</v>
          </cell>
          <cell r="J991">
            <v>6</v>
          </cell>
          <cell r="K991">
            <v>2</v>
          </cell>
        </row>
        <row r="992">
          <cell r="A992">
            <v>44264</v>
          </cell>
          <cell r="B992">
            <v>15810</v>
          </cell>
          <cell r="C992">
            <v>15848</v>
          </cell>
          <cell r="D992">
            <v>15608</v>
          </cell>
          <cell r="E992">
            <v>15822</v>
          </cell>
          <cell r="F992">
            <v>1.5180265654648957</v>
          </cell>
          <cell r="G992">
            <v>7.5901328273244778E-2</v>
          </cell>
          <cell r="H992">
            <v>4.9999999999999996E-2</v>
          </cell>
          <cell r="I992">
            <v>8</v>
          </cell>
          <cell r="J992">
            <v>1</v>
          </cell>
          <cell r="K992">
            <v>2</v>
          </cell>
        </row>
        <row r="993">
          <cell r="A993">
            <v>44263</v>
          </cell>
          <cell r="B993">
            <v>15950</v>
          </cell>
          <cell r="C993">
            <v>16095</v>
          </cell>
          <cell r="D993">
            <v>15767</v>
          </cell>
          <cell r="E993">
            <v>15816</v>
          </cell>
          <cell r="F993">
            <v>2.0564263322884013</v>
          </cell>
          <cell r="G993">
            <v>-0.84012539184952983</v>
          </cell>
          <cell r="H993">
            <v>0.40853658536585369</v>
          </cell>
          <cell r="I993">
            <v>10</v>
          </cell>
          <cell r="J993">
            <v>5</v>
          </cell>
          <cell r="K993">
            <v>1</v>
          </cell>
        </row>
        <row r="994">
          <cell r="A994">
            <v>44260</v>
          </cell>
          <cell r="B994">
            <v>15601</v>
          </cell>
          <cell r="C994">
            <v>15914</v>
          </cell>
          <cell r="D994">
            <v>15570</v>
          </cell>
          <cell r="E994">
            <v>15855</v>
          </cell>
          <cell r="F994">
            <v>2.2049868598166782</v>
          </cell>
          <cell r="G994">
            <v>1.6281007627716171</v>
          </cell>
          <cell r="H994">
            <v>0.73837209302325579</v>
          </cell>
          <cell r="I994">
            <v>10</v>
          </cell>
          <cell r="J994">
            <v>8</v>
          </cell>
          <cell r="K994">
            <v>4</v>
          </cell>
        </row>
        <row r="995">
          <cell r="A995">
            <v>44259</v>
          </cell>
          <cell r="B995">
            <v>16025</v>
          </cell>
          <cell r="C995">
            <v>16066</v>
          </cell>
          <cell r="D995">
            <v>15756</v>
          </cell>
          <cell r="E995">
            <v>15925</v>
          </cell>
          <cell r="F995">
            <v>1.9344773790951637</v>
          </cell>
          <cell r="G995">
            <v>-0.62402496099843996</v>
          </cell>
          <cell r="H995">
            <v>0.32258064516129037</v>
          </cell>
          <cell r="I995">
            <v>10</v>
          </cell>
          <cell r="J995">
            <v>4</v>
          </cell>
          <cell r="K995">
            <v>1</v>
          </cell>
        </row>
        <row r="996">
          <cell r="A996">
            <v>44258</v>
          </cell>
          <cell r="B996">
            <v>16000</v>
          </cell>
          <cell r="C996">
            <v>16196</v>
          </cell>
          <cell r="D996">
            <v>15885</v>
          </cell>
          <cell r="E996">
            <v>16181</v>
          </cell>
          <cell r="F996">
            <v>1.9437500000000001</v>
          </cell>
          <cell r="G996">
            <v>1.1312499999999999</v>
          </cell>
          <cell r="H996">
            <v>0.58199356913183276</v>
          </cell>
          <cell r="I996">
            <v>10</v>
          </cell>
          <cell r="J996">
            <v>6</v>
          </cell>
          <cell r="K996">
            <v>1</v>
          </cell>
        </row>
        <row r="997">
          <cell r="A997">
            <v>44257</v>
          </cell>
          <cell r="B997">
            <v>16249</v>
          </cell>
          <cell r="C997">
            <v>16277</v>
          </cell>
          <cell r="D997">
            <v>15868</v>
          </cell>
          <cell r="E997">
            <v>15907</v>
          </cell>
          <cell r="F997">
            <v>2.5170779740291711</v>
          </cell>
          <cell r="G997">
            <v>-2.1047449073789153</v>
          </cell>
          <cell r="H997">
            <v>0.8361858190709045</v>
          </cell>
          <cell r="I997">
            <v>10</v>
          </cell>
          <cell r="J997">
            <v>9</v>
          </cell>
          <cell r="K997">
            <v>4</v>
          </cell>
        </row>
        <row r="998">
          <cell r="A998">
            <v>44253</v>
          </cell>
          <cell r="B998">
            <v>16037</v>
          </cell>
          <cell r="C998">
            <v>16118</v>
          </cell>
          <cell r="D998">
            <v>15852</v>
          </cell>
          <cell r="E998">
            <v>15935</v>
          </cell>
          <cell r="F998">
            <v>1.6586643387167175</v>
          </cell>
          <cell r="G998">
            <v>-0.63602918251543306</v>
          </cell>
          <cell r="H998">
            <v>0.38345864661654139</v>
          </cell>
          <cell r="I998">
            <v>9</v>
          </cell>
          <cell r="J998">
            <v>4</v>
          </cell>
          <cell r="K998">
            <v>2</v>
          </cell>
        </row>
        <row r="999">
          <cell r="A999">
            <v>44252</v>
          </cell>
          <cell r="B999">
            <v>16388</v>
          </cell>
          <cell r="C999">
            <v>16422</v>
          </cell>
          <cell r="D999">
            <v>16243</v>
          </cell>
          <cell r="E999">
            <v>16388</v>
          </cell>
          <cell r="F999">
            <v>1.0922626311935562</v>
          </cell>
          <cell r="G999">
            <v>0</v>
          </cell>
          <cell r="H999">
            <v>0</v>
          </cell>
          <cell r="I999">
            <v>5</v>
          </cell>
          <cell r="J999">
            <v>1</v>
          </cell>
          <cell r="K999">
            <v>2</v>
          </cell>
        </row>
        <row r="1000">
          <cell r="A1000">
            <v>44251</v>
          </cell>
          <cell r="B1000">
            <v>16300</v>
          </cell>
          <cell r="C1000">
            <v>16435</v>
          </cell>
          <cell r="D1000">
            <v>16133</v>
          </cell>
          <cell r="E1000">
            <v>16182</v>
          </cell>
          <cell r="F1000">
            <v>1.852760736196319</v>
          </cell>
          <cell r="G1000">
            <v>-0.72392638036809809</v>
          </cell>
          <cell r="H1000">
            <v>0.39072847682119205</v>
          </cell>
          <cell r="I1000">
            <v>10</v>
          </cell>
          <cell r="J1000">
            <v>4</v>
          </cell>
          <cell r="K1000">
            <v>1</v>
          </cell>
        </row>
        <row r="1001">
          <cell r="A1001">
            <v>44250</v>
          </cell>
          <cell r="B1001">
            <v>16223</v>
          </cell>
          <cell r="C1001">
            <v>16451</v>
          </cell>
          <cell r="D1001">
            <v>16182</v>
          </cell>
          <cell r="E1001">
            <v>16437</v>
          </cell>
          <cell r="F1001">
            <v>1.6581396782346052</v>
          </cell>
          <cell r="G1001">
            <v>1.3191148369598718</v>
          </cell>
          <cell r="H1001">
            <v>0.79553903345724908</v>
          </cell>
          <cell r="I1001">
            <v>9</v>
          </cell>
          <cell r="J1001">
            <v>8</v>
          </cell>
          <cell r="K1001">
            <v>3</v>
          </cell>
        </row>
        <row r="1002">
          <cell r="A1002">
            <v>44249</v>
          </cell>
          <cell r="B1002">
            <v>16480</v>
          </cell>
          <cell r="C1002">
            <v>16564</v>
          </cell>
          <cell r="D1002">
            <v>16336</v>
          </cell>
          <cell r="E1002">
            <v>16385</v>
          </cell>
          <cell r="F1002">
            <v>1.383495145631068</v>
          </cell>
          <cell r="G1002">
            <v>-0.57645631067961167</v>
          </cell>
          <cell r="H1002">
            <v>0.41666666666666669</v>
          </cell>
          <cell r="I1002">
            <v>8</v>
          </cell>
          <cell r="J1002">
            <v>5</v>
          </cell>
          <cell r="K1002">
            <v>2</v>
          </cell>
        </row>
        <row r="1003">
          <cell r="A1003">
            <v>44246</v>
          </cell>
          <cell r="B1003">
            <v>16301</v>
          </cell>
          <cell r="C1003">
            <v>16328</v>
          </cell>
          <cell r="D1003">
            <v>16130</v>
          </cell>
          <cell r="E1003">
            <v>16314</v>
          </cell>
          <cell r="F1003">
            <v>1.2146494080117785</v>
          </cell>
          <cell r="G1003">
            <v>7.9749708606833947E-2</v>
          </cell>
          <cell r="H1003">
            <v>6.5656565656565663E-2</v>
          </cell>
          <cell r="I1003">
            <v>7</v>
          </cell>
          <cell r="J1003">
            <v>1</v>
          </cell>
          <cell r="K1003">
            <v>2</v>
          </cell>
        </row>
        <row r="1004">
          <cell r="A1004">
            <v>44245</v>
          </cell>
          <cell r="B1004">
            <v>16374</v>
          </cell>
          <cell r="C1004">
            <v>16525</v>
          </cell>
          <cell r="D1004">
            <v>16287</v>
          </cell>
          <cell r="E1004">
            <v>16380</v>
          </cell>
          <cell r="F1004">
            <v>1.4535238793208747</v>
          </cell>
          <cell r="G1004">
            <v>3.6643459142543057E-2</v>
          </cell>
          <cell r="H1004">
            <v>2.5210084033613443E-2</v>
          </cell>
          <cell r="I1004">
            <v>8</v>
          </cell>
          <cell r="J1004">
            <v>1</v>
          </cell>
          <cell r="K1004">
            <v>2</v>
          </cell>
        </row>
        <row r="1005">
          <cell r="A1005">
            <v>44244</v>
          </cell>
          <cell r="B1005">
            <v>16261</v>
          </cell>
          <cell r="C1005">
            <v>16433</v>
          </cell>
          <cell r="D1005">
            <v>16179</v>
          </cell>
          <cell r="E1005">
            <v>16326</v>
          </cell>
          <cell r="F1005">
            <v>1.5620195559928665</v>
          </cell>
          <cell r="G1005">
            <v>0.39972941393518235</v>
          </cell>
          <cell r="H1005">
            <v>0.25590551181102361</v>
          </cell>
          <cell r="I1005">
            <v>8</v>
          </cell>
          <cell r="J1005">
            <v>3</v>
          </cell>
          <cell r="K1005">
            <v>2</v>
          </cell>
        </row>
        <row r="1006">
          <cell r="A1006">
            <v>44232</v>
          </cell>
          <cell r="B1006">
            <v>15809</v>
          </cell>
          <cell r="C1006">
            <v>15984</v>
          </cell>
          <cell r="D1006">
            <v>15751</v>
          </cell>
          <cell r="E1006">
            <v>15804</v>
          </cell>
          <cell r="F1006">
            <v>1.473844012904042</v>
          </cell>
          <cell r="G1006">
            <v>-3.1627553924979443E-2</v>
          </cell>
          <cell r="H1006">
            <v>2.1459227467811159E-2</v>
          </cell>
          <cell r="I1006">
            <v>8</v>
          </cell>
          <cell r="J1006">
            <v>1</v>
          </cell>
          <cell r="K1006">
            <v>2</v>
          </cell>
        </row>
        <row r="1007">
          <cell r="A1007">
            <v>44231</v>
          </cell>
          <cell r="B1007">
            <v>15721</v>
          </cell>
          <cell r="C1007">
            <v>15777</v>
          </cell>
          <cell r="D1007">
            <v>15542</v>
          </cell>
          <cell r="E1007">
            <v>15701</v>
          </cell>
          <cell r="F1007">
            <v>1.4948158514089434</v>
          </cell>
          <cell r="G1007">
            <v>-0.12721837033267605</v>
          </cell>
          <cell r="H1007">
            <v>8.5106382978723416E-2</v>
          </cell>
          <cell r="I1007">
            <v>8</v>
          </cell>
          <cell r="J1007">
            <v>1</v>
          </cell>
          <cell r="K1007">
            <v>2</v>
          </cell>
        </row>
        <row r="1008">
          <cell r="A1008">
            <v>44230</v>
          </cell>
          <cell r="B1008">
            <v>15864</v>
          </cell>
          <cell r="C1008">
            <v>15875</v>
          </cell>
          <cell r="D1008">
            <v>15716</v>
          </cell>
          <cell r="E1008">
            <v>15772</v>
          </cell>
          <cell r="F1008">
            <v>1.0022692889561271</v>
          </cell>
          <cell r="G1008">
            <v>-0.57992939989914272</v>
          </cell>
          <cell r="H1008">
            <v>0.57861635220125784</v>
          </cell>
          <cell r="I1008">
            <v>5</v>
          </cell>
          <cell r="J1008">
            <v>6</v>
          </cell>
          <cell r="K1008">
            <v>2</v>
          </cell>
        </row>
        <row r="1009">
          <cell r="A1009">
            <v>44229</v>
          </cell>
          <cell r="B1009">
            <v>15469</v>
          </cell>
          <cell r="C1009">
            <v>15820</v>
          </cell>
          <cell r="D1009">
            <v>15459</v>
          </cell>
          <cell r="E1009">
            <v>15755</v>
          </cell>
          <cell r="F1009">
            <v>2.3336996573792748</v>
          </cell>
          <cell r="G1009">
            <v>1.8488590083392591</v>
          </cell>
          <cell r="H1009">
            <v>0.79224376731301938</v>
          </cell>
          <cell r="I1009">
            <v>10</v>
          </cell>
          <cell r="J1009">
            <v>8</v>
          </cell>
          <cell r="K1009">
            <v>4</v>
          </cell>
        </row>
        <row r="1010">
          <cell r="A1010">
            <v>44228</v>
          </cell>
          <cell r="B1010">
            <v>15156</v>
          </cell>
          <cell r="C1010">
            <v>15398</v>
          </cell>
          <cell r="D1010">
            <v>15090</v>
          </cell>
          <cell r="E1010">
            <v>15360</v>
          </cell>
          <cell r="F1010">
            <v>2.032198469253101</v>
          </cell>
          <cell r="G1010">
            <v>1.3460015835312746</v>
          </cell>
          <cell r="H1010">
            <v>0.66233766233766234</v>
          </cell>
          <cell r="I1010">
            <v>10</v>
          </cell>
          <cell r="J1010">
            <v>7</v>
          </cell>
          <cell r="K1010">
            <v>4</v>
          </cell>
        </row>
        <row r="1011">
          <cell r="A1011">
            <v>44225</v>
          </cell>
          <cell r="B1011">
            <v>15498</v>
          </cell>
          <cell r="C1011">
            <v>15539</v>
          </cell>
          <cell r="D1011">
            <v>15063</v>
          </cell>
          <cell r="E1011">
            <v>15075</v>
          </cell>
          <cell r="F1011">
            <v>3.0713640469738031</v>
          </cell>
          <cell r="G1011">
            <v>-2.7293844367015101</v>
          </cell>
          <cell r="H1011">
            <v>0.88865546218487401</v>
          </cell>
          <cell r="I1011">
            <v>10</v>
          </cell>
          <cell r="J1011">
            <v>9</v>
          </cell>
          <cell r="K1011">
            <v>4</v>
          </cell>
        </row>
        <row r="1012">
          <cell r="A1012">
            <v>44224</v>
          </cell>
          <cell r="B1012">
            <v>15411</v>
          </cell>
          <cell r="C1012">
            <v>15524</v>
          </cell>
          <cell r="D1012">
            <v>15305</v>
          </cell>
          <cell r="E1012">
            <v>15383</v>
          </cell>
          <cell r="F1012">
            <v>1.421062877165661</v>
          </cell>
          <cell r="G1012">
            <v>-0.18168840438647721</v>
          </cell>
          <cell r="H1012">
            <v>0.12785388127853881</v>
          </cell>
          <cell r="I1012">
            <v>8</v>
          </cell>
          <cell r="J1012">
            <v>2</v>
          </cell>
          <cell r="K1012">
            <v>2</v>
          </cell>
        </row>
        <row r="1013">
          <cell r="A1013">
            <v>44223</v>
          </cell>
          <cell r="B1013">
            <v>15725</v>
          </cell>
          <cell r="C1013">
            <v>15814</v>
          </cell>
          <cell r="D1013">
            <v>15585</v>
          </cell>
          <cell r="E1013">
            <v>15660</v>
          </cell>
          <cell r="F1013">
            <v>1.4562798092209857</v>
          </cell>
          <cell r="G1013">
            <v>-0.41335453100158981</v>
          </cell>
          <cell r="H1013">
            <v>0.28384279475982532</v>
          </cell>
          <cell r="I1013">
            <v>8</v>
          </cell>
          <cell r="J1013">
            <v>3</v>
          </cell>
          <cell r="K1013">
            <v>2</v>
          </cell>
        </row>
        <row r="1014">
          <cell r="A1014">
            <v>44222</v>
          </cell>
          <cell r="B1014">
            <v>15865</v>
          </cell>
          <cell r="C1014">
            <v>15974</v>
          </cell>
          <cell r="D1014">
            <v>15537</v>
          </cell>
          <cell r="E1014">
            <v>15626</v>
          </cell>
          <cell r="F1014">
            <v>2.7544910179640718</v>
          </cell>
          <cell r="G1014">
            <v>-1.5064607626851558</v>
          </cell>
          <cell r="H1014">
            <v>0.54691075514874132</v>
          </cell>
          <cell r="I1014">
            <v>10</v>
          </cell>
          <cell r="J1014">
            <v>6</v>
          </cell>
          <cell r="K1014">
            <v>1</v>
          </cell>
        </row>
        <row r="1015">
          <cell r="A1015">
            <v>44221</v>
          </cell>
          <cell r="B1015">
            <v>15956</v>
          </cell>
          <cell r="C1015">
            <v>16004</v>
          </cell>
          <cell r="D1015">
            <v>15719</v>
          </cell>
          <cell r="E1015">
            <v>15912</v>
          </cell>
          <cell r="F1015">
            <v>1.7861619453497117</v>
          </cell>
          <cell r="G1015">
            <v>-0.27575833542241163</v>
          </cell>
          <cell r="H1015">
            <v>0.15438596491228071</v>
          </cell>
          <cell r="I1015">
            <v>9</v>
          </cell>
          <cell r="J1015">
            <v>2</v>
          </cell>
          <cell r="K1015">
            <v>2</v>
          </cell>
        </row>
        <row r="1016">
          <cell r="A1016">
            <v>44218</v>
          </cell>
          <cell r="B1016">
            <v>16051</v>
          </cell>
          <cell r="C1016">
            <v>16085</v>
          </cell>
          <cell r="D1016">
            <v>15928</v>
          </cell>
          <cell r="E1016">
            <v>15984</v>
          </cell>
          <cell r="F1016">
            <v>0.97813220360102182</v>
          </cell>
          <cell r="G1016">
            <v>-0.41741947542209212</v>
          </cell>
          <cell r="H1016">
            <v>0.42675159235668791</v>
          </cell>
          <cell r="I1016">
            <v>5</v>
          </cell>
          <cell r="J1016">
            <v>5</v>
          </cell>
          <cell r="K1016">
            <v>2</v>
          </cell>
        </row>
        <row r="1017">
          <cell r="A1017">
            <v>44217</v>
          </cell>
          <cell r="B1017">
            <v>15803</v>
          </cell>
          <cell r="C1017">
            <v>16183</v>
          </cell>
          <cell r="D1017">
            <v>15769</v>
          </cell>
          <cell r="E1017">
            <v>16129</v>
          </cell>
          <cell r="F1017">
            <v>2.6197557425805229</v>
          </cell>
          <cell r="G1017">
            <v>2.0628994494716193</v>
          </cell>
          <cell r="H1017">
            <v>0.78743961352656999</v>
          </cell>
          <cell r="I1017">
            <v>10</v>
          </cell>
          <cell r="J1017">
            <v>8</v>
          </cell>
          <cell r="K1017">
            <v>4</v>
          </cell>
        </row>
        <row r="1018">
          <cell r="A1018">
            <v>44216</v>
          </cell>
          <cell r="B1018">
            <v>15899</v>
          </cell>
          <cell r="C1018">
            <v>15964</v>
          </cell>
          <cell r="D1018">
            <v>15735</v>
          </cell>
          <cell r="E1018">
            <v>15766</v>
          </cell>
          <cell r="F1018">
            <v>1.4403421598842694</v>
          </cell>
          <cell r="G1018">
            <v>-0.83653059940876784</v>
          </cell>
          <cell r="H1018">
            <v>0.58078602620087338</v>
          </cell>
          <cell r="I1018">
            <v>8</v>
          </cell>
          <cell r="J1018">
            <v>6</v>
          </cell>
          <cell r="K1018">
            <v>2</v>
          </cell>
        </row>
        <row r="1019">
          <cell r="A1019">
            <v>44215</v>
          </cell>
          <cell r="B1019">
            <v>15714</v>
          </cell>
          <cell r="C1019">
            <v>15946</v>
          </cell>
          <cell r="D1019">
            <v>15710</v>
          </cell>
          <cell r="E1019">
            <v>15888</v>
          </cell>
          <cell r="F1019">
            <v>1.5018454880997836</v>
          </cell>
          <cell r="G1019">
            <v>1.1072928598701794</v>
          </cell>
          <cell r="H1019">
            <v>0.73728813559322037</v>
          </cell>
          <cell r="I1019">
            <v>8</v>
          </cell>
          <cell r="J1019">
            <v>8</v>
          </cell>
          <cell r="K1019">
            <v>3</v>
          </cell>
        </row>
        <row r="1020">
          <cell r="A1020">
            <v>44214</v>
          </cell>
          <cell r="B1020">
            <v>15637</v>
          </cell>
          <cell r="C1020">
            <v>15679</v>
          </cell>
          <cell r="D1020">
            <v>15327</v>
          </cell>
          <cell r="E1020">
            <v>15606</v>
          </cell>
          <cell r="F1020">
            <v>2.2510711773358061</v>
          </cell>
          <cell r="G1020">
            <v>-0.19824774573127837</v>
          </cell>
          <cell r="H1020">
            <v>8.8068181818181823E-2</v>
          </cell>
          <cell r="I1020">
            <v>10</v>
          </cell>
          <cell r="J1020">
            <v>1</v>
          </cell>
          <cell r="K1020">
            <v>1</v>
          </cell>
        </row>
        <row r="1021">
          <cell r="A1021">
            <v>44211</v>
          </cell>
          <cell r="B1021">
            <v>15950</v>
          </cell>
          <cell r="C1021">
            <v>16002</v>
          </cell>
          <cell r="D1021">
            <v>15584</v>
          </cell>
          <cell r="E1021">
            <v>15634</v>
          </cell>
          <cell r="F1021">
            <v>2.6206896551724137</v>
          </cell>
          <cell r="G1021">
            <v>-1.981191222570533</v>
          </cell>
          <cell r="H1021">
            <v>0.7559808612440192</v>
          </cell>
          <cell r="I1021">
            <v>10</v>
          </cell>
          <cell r="J1021">
            <v>8</v>
          </cell>
          <cell r="K1021">
            <v>4</v>
          </cell>
        </row>
        <row r="1022">
          <cell r="A1022">
            <v>44210</v>
          </cell>
          <cell r="B1022">
            <v>15705</v>
          </cell>
          <cell r="C1022">
            <v>15766</v>
          </cell>
          <cell r="D1022">
            <v>15632</v>
          </cell>
          <cell r="E1022">
            <v>15729</v>
          </cell>
          <cell r="F1022">
            <v>0.85323145495065267</v>
          </cell>
          <cell r="G1022">
            <v>0.15281757402101243</v>
          </cell>
          <cell r="H1022">
            <v>0.17910447761194032</v>
          </cell>
          <cell r="I1022">
            <v>4</v>
          </cell>
          <cell r="J1022">
            <v>2</v>
          </cell>
          <cell r="K1022">
            <v>2</v>
          </cell>
        </row>
        <row r="1023">
          <cell r="A1023">
            <v>44209</v>
          </cell>
          <cell r="B1023">
            <v>15557</v>
          </cell>
          <cell r="C1023">
            <v>15790</v>
          </cell>
          <cell r="D1023">
            <v>15555</v>
          </cell>
          <cell r="E1023">
            <v>15764</v>
          </cell>
          <cell r="F1023">
            <v>1.5105740181268883</v>
          </cell>
          <cell r="G1023">
            <v>1.3305907308607057</v>
          </cell>
          <cell r="H1023">
            <v>0.88085106382978706</v>
          </cell>
          <cell r="I1023">
            <v>8</v>
          </cell>
          <cell r="J1023">
            <v>9</v>
          </cell>
          <cell r="K1023">
            <v>3</v>
          </cell>
        </row>
        <row r="1024">
          <cell r="A1024">
            <v>44208</v>
          </cell>
          <cell r="B1024">
            <v>15517</v>
          </cell>
          <cell r="C1024">
            <v>15605</v>
          </cell>
          <cell r="D1024">
            <v>15407</v>
          </cell>
          <cell r="E1024">
            <v>15493</v>
          </cell>
          <cell r="F1024">
            <v>1.2760198491976542</v>
          </cell>
          <cell r="G1024">
            <v>-0.15466907263001869</v>
          </cell>
          <cell r="H1024">
            <v>0.12121212121212122</v>
          </cell>
          <cell r="I1024">
            <v>7</v>
          </cell>
          <cell r="J1024">
            <v>2</v>
          </cell>
          <cell r="K1024">
            <v>2</v>
          </cell>
        </row>
        <row r="1025">
          <cell r="A1025">
            <v>44207</v>
          </cell>
          <cell r="B1025">
            <v>15420</v>
          </cell>
          <cell r="C1025">
            <v>15538</v>
          </cell>
          <cell r="D1025">
            <v>15369</v>
          </cell>
          <cell r="E1025">
            <v>15534</v>
          </cell>
          <cell r="F1025">
            <v>1.0959792477302204</v>
          </cell>
          <cell r="G1025">
            <v>0.73929961089494156</v>
          </cell>
          <cell r="H1025">
            <v>0.67455621301775148</v>
          </cell>
          <cell r="I1025">
            <v>5</v>
          </cell>
          <cell r="J1025">
            <v>7</v>
          </cell>
          <cell r="K1025">
            <v>3</v>
          </cell>
        </row>
        <row r="1026">
          <cell r="A1026">
            <v>44204</v>
          </cell>
          <cell r="B1026">
            <v>15376</v>
          </cell>
          <cell r="C1026">
            <v>15473</v>
          </cell>
          <cell r="D1026">
            <v>15264</v>
          </cell>
          <cell r="E1026">
            <v>15454</v>
          </cell>
          <cell r="F1026">
            <v>1.359261186264308</v>
          </cell>
          <cell r="G1026">
            <v>0.50728407908428719</v>
          </cell>
          <cell r="H1026">
            <v>0.37320574162679426</v>
          </cell>
          <cell r="I1026">
            <v>8</v>
          </cell>
          <cell r="J1026">
            <v>4</v>
          </cell>
          <cell r="K1026">
            <v>2</v>
          </cell>
        </row>
        <row r="1027">
          <cell r="A1027">
            <v>44203</v>
          </cell>
          <cell r="B1027">
            <v>15050</v>
          </cell>
          <cell r="C1027">
            <v>15260</v>
          </cell>
          <cell r="D1027">
            <v>15024</v>
          </cell>
          <cell r="E1027">
            <v>15230</v>
          </cell>
          <cell r="F1027">
            <v>1.5681063122923586</v>
          </cell>
          <cell r="G1027">
            <v>1.1960132890365449</v>
          </cell>
          <cell r="H1027">
            <v>0.76271186440677974</v>
          </cell>
          <cell r="I1027">
            <v>9</v>
          </cell>
          <cell r="J1027">
            <v>8</v>
          </cell>
          <cell r="K1027">
            <v>3</v>
          </cell>
        </row>
        <row r="1028">
          <cell r="A1028">
            <v>44202</v>
          </cell>
          <cell r="B1028">
            <v>15048</v>
          </cell>
          <cell r="C1028">
            <v>15140</v>
          </cell>
          <cell r="D1028">
            <v>14764</v>
          </cell>
          <cell r="E1028">
            <v>14911</v>
          </cell>
          <cell r="F1028">
            <v>2.4986709197235513</v>
          </cell>
          <cell r="G1028">
            <v>-0.9104199893673578</v>
          </cell>
          <cell r="H1028">
            <v>0.36436170212765956</v>
          </cell>
          <cell r="I1028">
            <v>10</v>
          </cell>
          <cell r="J1028">
            <v>4</v>
          </cell>
          <cell r="K1028">
            <v>1</v>
          </cell>
        </row>
        <row r="1029">
          <cell r="A1029">
            <v>44201</v>
          </cell>
          <cell r="B1029">
            <v>14874</v>
          </cell>
          <cell r="C1029">
            <v>14980</v>
          </cell>
          <cell r="D1029">
            <v>14836</v>
          </cell>
          <cell r="E1029">
            <v>14977</v>
          </cell>
          <cell r="F1029">
            <v>0.9681323114158934</v>
          </cell>
          <cell r="G1029">
            <v>0.69248352830442383</v>
          </cell>
          <cell r="H1029">
            <v>0.7152777777777779</v>
          </cell>
          <cell r="I1029">
            <v>5</v>
          </cell>
          <cell r="J1029">
            <v>8</v>
          </cell>
          <cell r="K1029">
            <v>3</v>
          </cell>
        </row>
        <row r="1030">
          <cell r="A1030">
            <v>44200</v>
          </cell>
          <cell r="B1030">
            <v>14640</v>
          </cell>
          <cell r="C1030">
            <v>14925</v>
          </cell>
          <cell r="D1030">
            <v>14635</v>
          </cell>
          <cell r="E1030">
            <v>14874</v>
          </cell>
          <cell r="F1030">
            <v>1.9808743169398908</v>
          </cell>
          <cell r="G1030">
            <v>1.5983606557377048</v>
          </cell>
          <cell r="H1030">
            <v>0.80689655172413788</v>
          </cell>
          <cell r="I1030">
            <v>10</v>
          </cell>
          <cell r="J1030">
            <v>9</v>
          </cell>
          <cell r="K1030">
            <v>4</v>
          </cell>
        </row>
        <row r="1031">
          <cell r="A1031">
            <v>44196</v>
          </cell>
          <cell r="B1031">
            <v>14678</v>
          </cell>
          <cell r="C1031">
            <v>14712</v>
          </cell>
          <cell r="D1031">
            <v>14604</v>
          </cell>
          <cell r="E1031">
            <v>14678</v>
          </cell>
          <cell r="F1031">
            <v>0.73579506744788115</v>
          </cell>
          <cell r="G1031">
            <v>0</v>
          </cell>
          <cell r="H1031">
            <v>0</v>
          </cell>
          <cell r="I1031">
            <v>3</v>
          </cell>
          <cell r="J1031">
            <v>1</v>
          </cell>
          <cell r="K1031">
            <v>2</v>
          </cell>
        </row>
        <row r="1032">
          <cell r="A1032">
            <v>44195</v>
          </cell>
          <cell r="B1032">
            <v>14451</v>
          </cell>
          <cell r="C1032">
            <v>14643</v>
          </cell>
          <cell r="D1032">
            <v>14440</v>
          </cell>
          <cell r="E1032">
            <v>14638</v>
          </cell>
          <cell r="F1032">
            <v>1.4047470763268979</v>
          </cell>
          <cell r="G1032">
            <v>1.2940280949415266</v>
          </cell>
          <cell r="H1032">
            <v>0.9211822660098522</v>
          </cell>
          <cell r="I1032">
            <v>8</v>
          </cell>
          <cell r="J1032">
            <v>10</v>
          </cell>
          <cell r="K1032">
            <v>3</v>
          </cell>
        </row>
        <row r="1033">
          <cell r="A1033">
            <v>44194</v>
          </cell>
          <cell r="B1033">
            <v>14465</v>
          </cell>
          <cell r="C1033">
            <v>14466</v>
          </cell>
          <cell r="D1033">
            <v>14376</v>
          </cell>
          <cell r="E1033">
            <v>14459</v>
          </cell>
          <cell r="F1033">
            <v>0.62219149671621155</v>
          </cell>
          <cell r="G1033">
            <v>-4.1479433114414106E-2</v>
          </cell>
          <cell r="H1033">
            <v>6.6666666666666666E-2</v>
          </cell>
          <cell r="I1033">
            <v>2</v>
          </cell>
          <cell r="J1033">
            <v>1</v>
          </cell>
          <cell r="K1033">
            <v>2</v>
          </cell>
        </row>
        <row r="1034">
          <cell r="A1034">
            <v>44193</v>
          </cell>
          <cell r="B1034">
            <v>14329</v>
          </cell>
          <cell r="C1034">
            <v>14444</v>
          </cell>
          <cell r="D1034">
            <v>14320</v>
          </cell>
          <cell r="E1034">
            <v>14437</v>
          </cell>
          <cell r="F1034">
            <v>0.86537790494800748</v>
          </cell>
          <cell r="G1034">
            <v>0.75371623979342595</v>
          </cell>
          <cell r="H1034">
            <v>0.87096774193548399</v>
          </cell>
          <cell r="I1034">
            <v>4</v>
          </cell>
          <cell r="J1034">
            <v>9</v>
          </cell>
          <cell r="K1034">
            <v>3</v>
          </cell>
        </row>
        <row r="1035">
          <cell r="A1035">
            <v>44190</v>
          </cell>
          <cell r="B1035">
            <v>14328</v>
          </cell>
          <cell r="C1035">
            <v>14383</v>
          </cell>
          <cell r="D1035">
            <v>14245</v>
          </cell>
          <cell r="E1035">
            <v>14305</v>
          </cell>
          <cell r="F1035">
            <v>0.96314907872696809</v>
          </cell>
          <cell r="G1035">
            <v>-0.16052484645449469</v>
          </cell>
          <cell r="H1035">
            <v>0.16666666666666669</v>
          </cell>
          <cell r="I1035">
            <v>5</v>
          </cell>
          <cell r="J1035">
            <v>2</v>
          </cell>
          <cell r="K1035">
            <v>2</v>
          </cell>
        </row>
        <row r="1036">
          <cell r="A1036">
            <v>44189</v>
          </cell>
          <cell r="B1036">
            <v>14185</v>
          </cell>
          <cell r="C1036">
            <v>14287</v>
          </cell>
          <cell r="D1036">
            <v>14179</v>
          </cell>
          <cell r="E1036">
            <v>14242</v>
          </cell>
          <cell r="F1036">
            <v>0.76136764187522032</v>
          </cell>
          <cell r="G1036">
            <v>0.40183292210081067</v>
          </cell>
          <cell r="H1036">
            <v>0.52777777777777768</v>
          </cell>
          <cell r="I1036">
            <v>3</v>
          </cell>
          <cell r="J1036">
            <v>6</v>
          </cell>
          <cell r="K1036">
            <v>2</v>
          </cell>
        </row>
        <row r="1037">
          <cell r="A1037">
            <v>44188</v>
          </cell>
          <cell r="B1037">
            <v>14104</v>
          </cell>
          <cell r="C1037">
            <v>14181</v>
          </cell>
          <cell r="D1037">
            <v>14031</v>
          </cell>
          <cell r="E1037">
            <v>14113</v>
          </cell>
          <cell r="F1037">
            <v>1.0635280771412365</v>
          </cell>
          <cell r="G1037">
            <v>6.3811684628474197E-2</v>
          </cell>
          <cell r="H1037">
            <v>6.0000000000000005E-2</v>
          </cell>
          <cell r="I1037">
            <v>5</v>
          </cell>
          <cell r="J1037">
            <v>1</v>
          </cell>
          <cell r="K1037">
            <v>2</v>
          </cell>
        </row>
        <row r="1038">
          <cell r="A1038">
            <v>44187</v>
          </cell>
          <cell r="B1038">
            <v>14253</v>
          </cell>
          <cell r="C1038">
            <v>14334</v>
          </cell>
          <cell r="D1038">
            <v>14042</v>
          </cell>
          <cell r="E1038">
            <v>14046</v>
          </cell>
          <cell r="F1038">
            <v>2.0486915035431137</v>
          </cell>
          <cell r="G1038">
            <v>-1.4523258261418648</v>
          </cell>
          <cell r="H1038">
            <v>0.70890410958904104</v>
          </cell>
          <cell r="I1038">
            <v>10</v>
          </cell>
          <cell r="J1038">
            <v>8</v>
          </cell>
          <cell r="K1038">
            <v>4</v>
          </cell>
        </row>
        <row r="1039">
          <cell r="A1039">
            <v>44186</v>
          </cell>
          <cell r="B1039">
            <v>14155</v>
          </cell>
          <cell r="C1039">
            <v>14313</v>
          </cell>
          <cell r="D1039">
            <v>14021</v>
          </cell>
          <cell r="E1039">
            <v>14312</v>
          </cell>
          <cell r="F1039">
            <v>2.0628753090780645</v>
          </cell>
          <cell r="G1039">
            <v>1.1091487107029319</v>
          </cell>
          <cell r="H1039">
            <v>0.53767123287671226</v>
          </cell>
          <cell r="I1039">
            <v>10</v>
          </cell>
          <cell r="J1039">
            <v>6</v>
          </cell>
          <cell r="K1039">
            <v>1</v>
          </cell>
        </row>
        <row r="1040">
          <cell r="A1040">
            <v>44183</v>
          </cell>
          <cell r="B1040">
            <v>14190</v>
          </cell>
          <cell r="C1040">
            <v>14222</v>
          </cell>
          <cell r="D1040">
            <v>14128</v>
          </cell>
          <cell r="E1040">
            <v>14137</v>
          </cell>
          <cell r="F1040">
            <v>0.66243833685694142</v>
          </cell>
          <cell r="G1040">
            <v>-0.37350246652572233</v>
          </cell>
          <cell r="H1040">
            <v>0.56382978723404265</v>
          </cell>
          <cell r="I1040">
            <v>2</v>
          </cell>
          <cell r="J1040">
            <v>6</v>
          </cell>
          <cell r="K1040">
            <v>2</v>
          </cell>
        </row>
        <row r="1041">
          <cell r="A1041">
            <v>44182</v>
          </cell>
          <cell r="B1041">
            <v>14220</v>
          </cell>
          <cell r="C1041">
            <v>14225</v>
          </cell>
          <cell r="D1041">
            <v>14085</v>
          </cell>
          <cell r="E1041">
            <v>14186</v>
          </cell>
          <cell r="F1041">
            <v>0.98452883263009849</v>
          </cell>
          <cell r="G1041">
            <v>-0.23909985935302389</v>
          </cell>
          <cell r="H1041">
            <v>0.24285714285714283</v>
          </cell>
          <cell r="I1041">
            <v>5</v>
          </cell>
          <cell r="J1041">
            <v>3</v>
          </cell>
          <cell r="K1041">
            <v>2</v>
          </cell>
        </row>
        <row r="1042">
          <cell r="A1042">
            <v>44181</v>
          </cell>
          <cell r="B1042">
            <v>14198</v>
          </cell>
          <cell r="C1042">
            <v>14328</v>
          </cell>
          <cell r="D1042">
            <v>14186</v>
          </cell>
          <cell r="E1042">
            <v>14323</v>
          </cell>
          <cell r="F1042">
            <v>1.0001408649105508</v>
          </cell>
          <cell r="G1042">
            <v>0.88040569094238619</v>
          </cell>
          <cell r="H1042">
            <v>0.88028169014084501</v>
          </cell>
          <cell r="I1042">
            <v>5</v>
          </cell>
          <cell r="J1042">
            <v>9</v>
          </cell>
          <cell r="K1042">
            <v>3</v>
          </cell>
        </row>
        <row r="1043">
          <cell r="A1043">
            <v>44180</v>
          </cell>
          <cell r="B1043">
            <v>14162</v>
          </cell>
          <cell r="C1043">
            <v>14232</v>
          </cell>
          <cell r="D1043">
            <v>14030</v>
          </cell>
          <cell r="E1043">
            <v>14085</v>
          </cell>
          <cell r="F1043">
            <v>1.4263522101398107</v>
          </cell>
          <cell r="G1043">
            <v>-0.54370851574636359</v>
          </cell>
          <cell r="H1043">
            <v>0.38118811881188125</v>
          </cell>
          <cell r="I1043">
            <v>8</v>
          </cell>
          <cell r="J1043">
            <v>4</v>
          </cell>
          <cell r="K1043">
            <v>2</v>
          </cell>
        </row>
        <row r="1044">
          <cell r="A1044">
            <v>44179</v>
          </cell>
          <cell r="B1044">
            <v>14264</v>
          </cell>
          <cell r="C1044">
            <v>14285</v>
          </cell>
          <cell r="D1044">
            <v>14197</v>
          </cell>
          <cell r="E1044">
            <v>14200</v>
          </cell>
          <cell r="F1044">
            <v>0.61693774537296697</v>
          </cell>
          <cell r="G1044">
            <v>-0.44868199663488501</v>
          </cell>
          <cell r="H1044">
            <v>0.72727272727272718</v>
          </cell>
          <cell r="I1044">
            <v>2</v>
          </cell>
          <cell r="J1044">
            <v>8</v>
          </cell>
          <cell r="K1044">
            <v>3</v>
          </cell>
        </row>
        <row r="1045">
          <cell r="A1045">
            <v>44176</v>
          </cell>
          <cell r="B1045">
            <v>14290</v>
          </cell>
          <cell r="C1045">
            <v>14340</v>
          </cell>
          <cell r="D1045">
            <v>14091</v>
          </cell>
          <cell r="E1045">
            <v>14236</v>
          </cell>
          <cell r="F1045">
            <v>1.7424772568229532</v>
          </cell>
          <cell r="G1045">
            <v>-0.37788663400979705</v>
          </cell>
          <cell r="H1045">
            <v>0.21686746987951805</v>
          </cell>
          <cell r="I1045">
            <v>9</v>
          </cell>
          <cell r="J1045">
            <v>3</v>
          </cell>
          <cell r="K1045">
            <v>2</v>
          </cell>
        </row>
        <row r="1046">
          <cell r="A1046">
            <v>44175</v>
          </cell>
          <cell r="B1046">
            <v>14261</v>
          </cell>
          <cell r="C1046">
            <v>14314</v>
          </cell>
          <cell r="D1046">
            <v>14178</v>
          </cell>
          <cell r="E1046">
            <v>14241</v>
          </cell>
          <cell r="F1046">
            <v>0.9536498141785289</v>
          </cell>
          <cell r="G1046">
            <v>-0.14024261973213659</v>
          </cell>
          <cell r="H1046">
            <v>0.14705882352941174</v>
          </cell>
          <cell r="I1046">
            <v>5</v>
          </cell>
          <cell r="J1046">
            <v>2</v>
          </cell>
          <cell r="K1046">
            <v>2</v>
          </cell>
        </row>
        <row r="1047">
          <cell r="A1047">
            <v>44174</v>
          </cell>
          <cell r="B1047">
            <v>14372</v>
          </cell>
          <cell r="C1047">
            <v>14425</v>
          </cell>
          <cell r="D1047">
            <v>14331</v>
          </cell>
          <cell r="E1047">
            <v>14397</v>
          </cell>
          <cell r="F1047">
            <v>0.65404954077372668</v>
          </cell>
          <cell r="G1047">
            <v>0.17394934595045924</v>
          </cell>
          <cell r="H1047">
            <v>0.26595744680851069</v>
          </cell>
          <cell r="I1047">
            <v>2</v>
          </cell>
          <cell r="J1047">
            <v>3</v>
          </cell>
          <cell r="K1047">
            <v>2</v>
          </cell>
        </row>
        <row r="1048">
          <cell r="A1048">
            <v>44173</v>
          </cell>
          <cell r="B1048">
            <v>14206</v>
          </cell>
          <cell r="C1048">
            <v>14350</v>
          </cell>
          <cell r="D1048">
            <v>14156</v>
          </cell>
          <cell r="E1048">
            <v>14342</v>
          </cell>
          <cell r="F1048">
            <v>1.3656201604955653</v>
          </cell>
          <cell r="G1048">
            <v>0.95734196818245809</v>
          </cell>
          <cell r="H1048">
            <v>0.7010309278350515</v>
          </cell>
          <cell r="I1048">
            <v>8</v>
          </cell>
          <cell r="J1048">
            <v>8</v>
          </cell>
          <cell r="K1048">
            <v>3</v>
          </cell>
        </row>
        <row r="1049">
          <cell r="A1049">
            <v>44172</v>
          </cell>
          <cell r="B1049">
            <v>14181</v>
          </cell>
          <cell r="C1049">
            <v>14247</v>
          </cell>
          <cell r="D1049">
            <v>14087</v>
          </cell>
          <cell r="E1049">
            <v>14225</v>
          </cell>
          <cell r="F1049">
            <v>1.1282702207178621</v>
          </cell>
          <cell r="G1049">
            <v>0.31027431069741201</v>
          </cell>
          <cell r="H1049">
            <v>0.27499999999999997</v>
          </cell>
          <cell r="I1049">
            <v>5</v>
          </cell>
          <cell r="J1049">
            <v>3</v>
          </cell>
          <cell r="K1049">
            <v>2</v>
          </cell>
        </row>
        <row r="1050">
          <cell r="A1050">
            <v>44169</v>
          </cell>
          <cell r="B1050">
            <v>14022</v>
          </cell>
          <cell r="C1050">
            <v>14149</v>
          </cell>
          <cell r="D1050">
            <v>14012</v>
          </cell>
          <cell r="E1050">
            <v>14138</v>
          </cell>
          <cell r="F1050">
            <v>0.97703608615033521</v>
          </cell>
          <cell r="G1050">
            <v>0.82727143060904296</v>
          </cell>
          <cell r="H1050">
            <v>0.84671532846715325</v>
          </cell>
          <cell r="I1050">
            <v>5</v>
          </cell>
          <cell r="J1050">
            <v>9</v>
          </cell>
          <cell r="K1050">
            <v>3</v>
          </cell>
        </row>
        <row r="1051">
          <cell r="A1051">
            <v>44168</v>
          </cell>
          <cell r="B1051">
            <v>13971</v>
          </cell>
          <cell r="C1051">
            <v>14047</v>
          </cell>
          <cell r="D1051">
            <v>13903</v>
          </cell>
          <cell r="E1051">
            <v>13986</v>
          </cell>
          <cell r="F1051">
            <v>1.0307064633884475</v>
          </cell>
          <cell r="G1051">
            <v>0.1073652566029633</v>
          </cell>
          <cell r="H1051">
            <v>0.10416666666666669</v>
          </cell>
          <cell r="I1051">
            <v>5</v>
          </cell>
          <cell r="J1051">
            <v>2</v>
          </cell>
          <cell r="K1051">
            <v>2</v>
          </cell>
        </row>
        <row r="1052">
          <cell r="A1052">
            <v>44167</v>
          </cell>
          <cell r="B1052">
            <v>13932</v>
          </cell>
          <cell r="C1052">
            <v>13980</v>
          </cell>
          <cell r="D1052">
            <v>13855</v>
          </cell>
          <cell r="E1052">
            <v>13956</v>
          </cell>
          <cell r="F1052">
            <v>0.89721504450186629</v>
          </cell>
          <cell r="G1052">
            <v>0.17226528854435832</v>
          </cell>
          <cell r="H1052">
            <v>0.192</v>
          </cell>
          <cell r="I1052">
            <v>4</v>
          </cell>
          <cell r="J1052">
            <v>2</v>
          </cell>
          <cell r="K1052">
            <v>2</v>
          </cell>
        </row>
        <row r="1053">
          <cell r="A1053">
            <v>44166</v>
          </cell>
          <cell r="B1053">
            <v>13818</v>
          </cell>
          <cell r="C1053">
            <v>13885</v>
          </cell>
          <cell r="D1053">
            <v>13751</v>
          </cell>
          <cell r="E1053">
            <v>13877</v>
          </cell>
          <cell r="F1053">
            <v>0.96974960196844695</v>
          </cell>
          <cell r="G1053">
            <v>0.42697930235924153</v>
          </cell>
          <cell r="H1053">
            <v>0.44029850746268651</v>
          </cell>
          <cell r="I1053">
            <v>5</v>
          </cell>
          <cell r="J1053">
            <v>5</v>
          </cell>
          <cell r="K1053">
            <v>2</v>
          </cell>
        </row>
        <row r="1054">
          <cell r="A1054">
            <v>44165</v>
          </cell>
          <cell r="B1054">
            <v>13883</v>
          </cell>
          <cell r="C1054">
            <v>13975</v>
          </cell>
          <cell r="D1054">
            <v>13704</v>
          </cell>
          <cell r="E1054">
            <v>13722</v>
          </cell>
          <cell r="F1054">
            <v>1.9520276597277244</v>
          </cell>
          <cell r="G1054">
            <v>-1.1596917092847367</v>
          </cell>
          <cell r="H1054">
            <v>0.59409594095940965</v>
          </cell>
          <cell r="I1054">
            <v>10</v>
          </cell>
          <cell r="J1054">
            <v>6</v>
          </cell>
          <cell r="K1054">
            <v>1</v>
          </cell>
        </row>
        <row r="1055">
          <cell r="A1055">
            <v>44162</v>
          </cell>
          <cell r="B1055">
            <v>13781</v>
          </cell>
          <cell r="C1055">
            <v>13890</v>
          </cell>
          <cell r="D1055">
            <v>13763</v>
          </cell>
          <cell r="E1055">
            <v>13878</v>
          </cell>
          <cell r="F1055">
            <v>0.92155866773093387</v>
          </cell>
          <cell r="G1055">
            <v>0.70386764385748501</v>
          </cell>
          <cell r="H1055">
            <v>0.7637795275590552</v>
          </cell>
          <cell r="I1055">
            <v>5</v>
          </cell>
          <cell r="J1055">
            <v>8</v>
          </cell>
          <cell r="K1055">
            <v>3</v>
          </cell>
        </row>
        <row r="1056">
          <cell r="A1056">
            <v>44161</v>
          </cell>
          <cell r="B1056">
            <v>13788</v>
          </cell>
          <cell r="C1056">
            <v>13862</v>
          </cell>
          <cell r="D1056">
            <v>13741</v>
          </cell>
          <cell r="E1056">
            <v>13841</v>
          </cell>
          <cell r="F1056">
            <v>0.87757470263997683</v>
          </cell>
          <cell r="G1056">
            <v>0.38439222512329563</v>
          </cell>
          <cell r="H1056">
            <v>0.43801652892561982</v>
          </cell>
          <cell r="I1056">
            <v>4</v>
          </cell>
          <cell r="J1056">
            <v>5</v>
          </cell>
          <cell r="K1056">
            <v>2</v>
          </cell>
        </row>
        <row r="1057">
          <cell r="A1057">
            <v>44160</v>
          </cell>
          <cell r="B1057">
            <v>13886</v>
          </cell>
          <cell r="C1057">
            <v>13909</v>
          </cell>
          <cell r="D1057">
            <v>13692</v>
          </cell>
          <cell r="E1057">
            <v>13709</v>
          </cell>
          <cell r="F1057">
            <v>1.5627250468097365</v>
          </cell>
          <cell r="G1057">
            <v>-1.2746651303471124</v>
          </cell>
          <cell r="H1057">
            <v>0.81566820276497709</v>
          </cell>
          <cell r="I1057">
            <v>8</v>
          </cell>
          <cell r="J1057">
            <v>9</v>
          </cell>
          <cell r="K1057">
            <v>3</v>
          </cell>
        </row>
        <row r="1058">
          <cell r="A1058">
            <v>44159</v>
          </cell>
          <cell r="B1058">
            <v>13921</v>
          </cell>
          <cell r="C1058">
            <v>13928</v>
          </cell>
          <cell r="D1058">
            <v>13777</v>
          </cell>
          <cell r="E1058">
            <v>13804</v>
          </cell>
          <cell r="F1058">
            <v>1.0846921916528984</v>
          </cell>
          <cell r="G1058">
            <v>-0.84045686373105388</v>
          </cell>
          <cell r="H1058">
            <v>0.77483443708609279</v>
          </cell>
          <cell r="I1058">
            <v>5</v>
          </cell>
          <cell r="J1058">
            <v>8</v>
          </cell>
          <cell r="K1058">
            <v>3</v>
          </cell>
        </row>
        <row r="1059">
          <cell r="A1059">
            <v>44158</v>
          </cell>
          <cell r="B1059">
            <v>13790</v>
          </cell>
          <cell r="C1059">
            <v>13943</v>
          </cell>
          <cell r="D1059">
            <v>13788</v>
          </cell>
          <cell r="E1059">
            <v>13875</v>
          </cell>
          <cell r="F1059">
            <v>1.1240029006526469</v>
          </cell>
          <cell r="G1059">
            <v>0.61638868745467734</v>
          </cell>
          <cell r="H1059">
            <v>0.54838709677419362</v>
          </cell>
          <cell r="I1059">
            <v>5</v>
          </cell>
          <cell r="J1059">
            <v>6</v>
          </cell>
          <cell r="K1059">
            <v>2</v>
          </cell>
        </row>
        <row r="1060">
          <cell r="A1060">
            <v>44155</v>
          </cell>
          <cell r="B1060">
            <v>13724</v>
          </cell>
          <cell r="C1060">
            <v>13737</v>
          </cell>
          <cell r="D1060">
            <v>13640</v>
          </cell>
          <cell r="E1060">
            <v>13736</v>
          </cell>
          <cell r="F1060">
            <v>0.70679102302535712</v>
          </cell>
          <cell r="G1060">
            <v>8.7438064704167887E-2</v>
          </cell>
          <cell r="H1060">
            <v>0.12371134020618556</v>
          </cell>
          <cell r="I1060">
            <v>2</v>
          </cell>
          <cell r="J1060">
            <v>2</v>
          </cell>
          <cell r="K1060">
            <v>2</v>
          </cell>
        </row>
        <row r="1061">
          <cell r="A1061">
            <v>44154</v>
          </cell>
          <cell r="B1061">
            <v>13732</v>
          </cell>
          <cell r="C1061">
            <v>13750</v>
          </cell>
          <cell r="D1061">
            <v>13662</v>
          </cell>
          <cell r="E1061">
            <v>13740</v>
          </cell>
          <cell r="F1061">
            <v>0.6408389163996504</v>
          </cell>
          <cell r="G1061">
            <v>5.8258083309059128E-2</v>
          </cell>
          <cell r="H1061">
            <v>9.0909090909090912E-2</v>
          </cell>
          <cell r="I1061">
            <v>2</v>
          </cell>
          <cell r="J1061">
            <v>1</v>
          </cell>
          <cell r="K1061">
            <v>2</v>
          </cell>
        </row>
        <row r="1062">
          <cell r="A1062">
            <v>44153</v>
          </cell>
          <cell r="B1062">
            <v>13632</v>
          </cell>
          <cell r="C1062">
            <v>13788</v>
          </cell>
          <cell r="D1062">
            <v>13621</v>
          </cell>
          <cell r="E1062">
            <v>13756</v>
          </cell>
          <cell r="F1062">
            <v>1.2250586854460095</v>
          </cell>
          <cell r="G1062">
            <v>0.90962441314553988</v>
          </cell>
          <cell r="H1062">
            <v>0.74251497005988021</v>
          </cell>
          <cell r="I1062">
            <v>7</v>
          </cell>
          <cell r="J1062">
            <v>8</v>
          </cell>
          <cell r="K1062">
            <v>3</v>
          </cell>
        </row>
        <row r="1063">
          <cell r="A1063">
            <v>44152</v>
          </cell>
          <cell r="B1063">
            <v>13656</v>
          </cell>
          <cell r="C1063">
            <v>13737</v>
          </cell>
          <cell r="D1063">
            <v>13603</v>
          </cell>
          <cell r="E1063">
            <v>13625</v>
          </cell>
          <cell r="F1063">
            <v>0.98125366139425896</v>
          </cell>
          <cell r="G1063">
            <v>-0.22700644405389572</v>
          </cell>
          <cell r="H1063">
            <v>0.23134328358208955</v>
          </cell>
          <cell r="I1063">
            <v>5</v>
          </cell>
          <cell r="J1063">
            <v>3</v>
          </cell>
          <cell r="K1063">
            <v>2</v>
          </cell>
        </row>
        <row r="1064">
          <cell r="A1064">
            <v>44151</v>
          </cell>
          <cell r="B1064">
            <v>13407</v>
          </cell>
          <cell r="C1064">
            <v>13582</v>
          </cell>
          <cell r="D1064">
            <v>13406</v>
          </cell>
          <cell r="E1064">
            <v>13581</v>
          </cell>
          <cell r="F1064">
            <v>1.3127470724248527</v>
          </cell>
          <cell r="G1064">
            <v>1.2978294920563884</v>
          </cell>
          <cell r="H1064">
            <v>0.98863636363636365</v>
          </cell>
          <cell r="I1064">
            <v>7</v>
          </cell>
          <cell r="J1064">
            <v>10</v>
          </cell>
          <cell r="K1064">
            <v>3</v>
          </cell>
        </row>
        <row r="1065">
          <cell r="A1065">
            <v>44148</v>
          </cell>
          <cell r="B1065">
            <v>13227</v>
          </cell>
          <cell r="C1065">
            <v>13285</v>
          </cell>
          <cell r="D1065">
            <v>13163</v>
          </cell>
          <cell r="E1065">
            <v>13284</v>
          </cell>
          <cell r="F1065">
            <v>0.92235578740455137</v>
          </cell>
          <cell r="G1065">
            <v>0.43093672034474939</v>
          </cell>
          <cell r="H1065">
            <v>0.46721311475409832</v>
          </cell>
          <cell r="I1065">
            <v>5</v>
          </cell>
          <cell r="J1065">
            <v>5</v>
          </cell>
          <cell r="K1065">
            <v>2</v>
          </cell>
        </row>
        <row r="1066">
          <cell r="A1066">
            <v>44147</v>
          </cell>
          <cell r="B1066">
            <v>13266</v>
          </cell>
          <cell r="C1066">
            <v>13305</v>
          </cell>
          <cell r="D1066">
            <v>13193</v>
          </cell>
          <cell r="E1066">
            <v>13230</v>
          </cell>
          <cell r="F1066">
            <v>0.84426353083069494</v>
          </cell>
          <cell r="G1066">
            <v>-0.27137042062415195</v>
          </cell>
          <cell r="H1066">
            <v>0.32142857142857145</v>
          </cell>
          <cell r="I1066">
            <v>4</v>
          </cell>
          <cell r="J1066">
            <v>4</v>
          </cell>
          <cell r="K1066">
            <v>2</v>
          </cell>
        </row>
        <row r="1067">
          <cell r="A1067">
            <v>44146</v>
          </cell>
          <cell r="B1067">
            <v>13101</v>
          </cell>
          <cell r="C1067">
            <v>13281</v>
          </cell>
          <cell r="D1067">
            <v>13077</v>
          </cell>
          <cell r="E1067">
            <v>13263</v>
          </cell>
          <cell r="F1067">
            <v>1.557133043279139</v>
          </cell>
          <cell r="G1067">
            <v>1.2365468284863752</v>
          </cell>
          <cell r="H1067">
            <v>0.79411764705882359</v>
          </cell>
          <cell r="I1067">
            <v>8</v>
          </cell>
          <cell r="J1067">
            <v>8</v>
          </cell>
          <cell r="K1067">
            <v>3</v>
          </cell>
        </row>
        <row r="1068">
          <cell r="A1068">
            <v>44145</v>
          </cell>
          <cell r="B1068">
            <v>13130</v>
          </cell>
          <cell r="C1068">
            <v>13154</v>
          </cell>
          <cell r="D1068">
            <v>13010</v>
          </cell>
          <cell r="E1068">
            <v>13071</v>
          </cell>
          <cell r="F1068">
            <v>1.0967250571210967</v>
          </cell>
          <cell r="G1068">
            <v>-0.44935262757044936</v>
          </cell>
          <cell r="H1068">
            <v>0.40972222222222227</v>
          </cell>
          <cell r="I1068">
            <v>5</v>
          </cell>
          <cell r="J1068">
            <v>5</v>
          </cell>
          <cell r="K1068">
            <v>2</v>
          </cell>
        </row>
        <row r="1069">
          <cell r="A1069">
            <v>44144</v>
          </cell>
          <cell r="B1069">
            <v>13090</v>
          </cell>
          <cell r="C1069">
            <v>13175</v>
          </cell>
          <cell r="D1069">
            <v>13046</v>
          </cell>
          <cell r="E1069">
            <v>13121</v>
          </cell>
          <cell r="F1069">
            <v>0.98548510313216198</v>
          </cell>
          <cell r="G1069">
            <v>0.23682200152788388</v>
          </cell>
          <cell r="H1069">
            <v>0.24031007751937983</v>
          </cell>
          <cell r="I1069">
            <v>5</v>
          </cell>
          <cell r="J1069">
            <v>3</v>
          </cell>
          <cell r="K1069">
            <v>2</v>
          </cell>
        </row>
        <row r="1070">
          <cell r="A1070">
            <v>44141</v>
          </cell>
          <cell r="B1070">
            <v>12942</v>
          </cell>
          <cell r="C1070">
            <v>12991</v>
          </cell>
          <cell r="D1070">
            <v>12896</v>
          </cell>
          <cell r="E1070">
            <v>12936</v>
          </cell>
          <cell r="F1070">
            <v>0.73404419718745173</v>
          </cell>
          <cell r="G1070">
            <v>-4.636068613815484E-2</v>
          </cell>
          <cell r="H1070">
            <v>6.3157894736842093E-2</v>
          </cell>
          <cell r="I1070">
            <v>3</v>
          </cell>
          <cell r="J1070">
            <v>1</v>
          </cell>
          <cell r="K1070">
            <v>2</v>
          </cell>
        </row>
        <row r="1071">
          <cell r="A1071">
            <v>44140</v>
          </cell>
          <cell r="B1071">
            <v>12924</v>
          </cell>
          <cell r="C1071">
            <v>12928</v>
          </cell>
          <cell r="D1071">
            <v>12821</v>
          </cell>
          <cell r="E1071">
            <v>12890</v>
          </cell>
          <cell r="F1071">
            <v>0.82791705354379441</v>
          </cell>
          <cell r="G1071">
            <v>-0.26307644692045806</v>
          </cell>
          <cell r="H1071">
            <v>0.31775700934579443</v>
          </cell>
          <cell r="I1071">
            <v>4</v>
          </cell>
          <cell r="J1071">
            <v>4</v>
          </cell>
          <cell r="K1071">
            <v>2</v>
          </cell>
        </row>
        <row r="1072">
          <cell r="A1072">
            <v>44139</v>
          </cell>
          <cell r="B1072">
            <v>12770</v>
          </cell>
          <cell r="C1072">
            <v>12879</v>
          </cell>
          <cell r="D1072">
            <v>12662</v>
          </cell>
          <cell r="E1072">
            <v>12865</v>
          </cell>
          <cell r="F1072">
            <v>1.6992952231793264</v>
          </cell>
          <cell r="G1072">
            <v>0.7439310884886452</v>
          </cell>
          <cell r="H1072">
            <v>0.43778801843317972</v>
          </cell>
          <cell r="I1072">
            <v>9</v>
          </cell>
          <cell r="J1072">
            <v>5</v>
          </cell>
          <cell r="K1072">
            <v>2</v>
          </cell>
        </row>
        <row r="1073">
          <cell r="A1073">
            <v>44138</v>
          </cell>
          <cell r="B1073">
            <v>12611</v>
          </cell>
          <cell r="C1073">
            <v>12715</v>
          </cell>
          <cell r="D1073">
            <v>12602</v>
          </cell>
          <cell r="E1073">
            <v>12685</v>
          </cell>
          <cell r="F1073">
            <v>0.89604313694393778</v>
          </cell>
          <cell r="G1073">
            <v>0.58678931091903896</v>
          </cell>
          <cell r="H1073">
            <v>0.65486725663716816</v>
          </cell>
          <cell r="I1073">
            <v>4</v>
          </cell>
          <cell r="J1073">
            <v>7</v>
          </cell>
          <cell r="K1073">
            <v>3</v>
          </cell>
        </row>
        <row r="1074">
          <cell r="A1074">
            <v>44137</v>
          </cell>
          <cell r="B1074">
            <v>12474</v>
          </cell>
          <cell r="C1074">
            <v>12531</v>
          </cell>
          <cell r="D1074">
            <v>12402</v>
          </cell>
          <cell r="E1074">
            <v>12515</v>
          </cell>
          <cell r="F1074">
            <v>1.034151034151034</v>
          </cell>
          <cell r="G1074">
            <v>0.32868366201699534</v>
          </cell>
          <cell r="H1074">
            <v>0.31782945736434109</v>
          </cell>
          <cell r="I1074">
            <v>5</v>
          </cell>
          <cell r="J1074">
            <v>4</v>
          </cell>
          <cell r="K1074">
            <v>2</v>
          </cell>
        </row>
        <row r="1075">
          <cell r="A1075">
            <v>44134</v>
          </cell>
          <cell r="B1075">
            <v>12545</v>
          </cell>
          <cell r="C1075">
            <v>12563</v>
          </cell>
          <cell r="D1075">
            <v>12407</v>
          </cell>
          <cell r="E1075">
            <v>12414</v>
          </cell>
          <cell r="F1075">
            <v>1.2435233160621761</v>
          </cell>
          <cell r="G1075">
            <v>-1.0442407333599044</v>
          </cell>
          <cell r="H1075">
            <v>0.83974358974358987</v>
          </cell>
          <cell r="I1075">
            <v>7</v>
          </cell>
          <cell r="J1075">
            <v>9</v>
          </cell>
          <cell r="K1075">
            <v>3</v>
          </cell>
        </row>
        <row r="1076">
          <cell r="A1076">
            <v>44133</v>
          </cell>
          <cell r="B1076">
            <v>12598</v>
          </cell>
          <cell r="C1076">
            <v>12640</v>
          </cell>
          <cell r="D1076">
            <v>12504</v>
          </cell>
          <cell r="E1076">
            <v>12602</v>
          </cell>
          <cell r="F1076">
            <v>1.0795364343546594</v>
          </cell>
          <cell r="G1076">
            <v>3.1751071598666455E-2</v>
          </cell>
          <cell r="H1076">
            <v>2.9411764705882356E-2</v>
          </cell>
          <cell r="I1076">
            <v>5</v>
          </cell>
          <cell r="J1076">
            <v>1</v>
          </cell>
          <cell r="K1076">
            <v>2</v>
          </cell>
        </row>
        <row r="1077">
          <cell r="A1077">
            <v>44132</v>
          </cell>
          <cell r="B1077">
            <v>12780</v>
          </cell>
          <cell r="C1077">
            <v>12809</v>
          </cell>
          <cell r="D1077">
            <v>12713</v>
          </cell>
          <cell r="E1077">
            <v>12739</v>
          </cell>
          <cell r="F1077">
            <v>0.75117370892018775</v>
          </cell>
          <cell r="G1077">
            <v>-0.32081377151799689</v>
          </cell>
          <cell r="H1077">
            <v>0.42708333333333337</v>
          </cell>
          <cell r="I1077">
            <v>3</v>
          </cell>
          <cell r="J1077">
            <v>5</v>
          </cell>
          <cell r="K1077">
            <v>2</v>
          </cell>
        </row>
        <row r="1078">
          <cell r="A1078">
            <v>44131</v>
          </cell>
          <cell r="B1078">
            <v>12826</v>
          </cell>
          <cell r="C1078">
            <v>12833</v>
          </cell>
          <cell r="D1078">
            <v>12765</v>
          </cell>
          <cell r="E1078">
            <v>12807</v>
          </cell>
          <cell r="F1078">
            <v>0.53017308591922663</v>
          </cell>
          <cell r="G1078">
            <v>-0.14813659753625447</v>
          </cell>
          <cell r="H1078">
            <v>0.2794117647058823</v>
          </cell>
          <cell r="I1078">
            <v>1</v>
          </cell>
          <cell r="J1078">
            <v>3</v>
          </cell>
          <cell r="K1078">
            <v>2</v>
          </cell>
        </row>
        <row r="1079">
          <cell r="A1079">
            <v>44130</v>
          </cell>
          <cell r="B1079">
            <v>12848</v>
          </cell>
          <cell r="C1079">
            <v>12935</v>
          </cell>
          <cell r="D1079">
            <v>12820</v>
          </cell>
          <cell r="E1079">
            <v>12858</v>
          </cell>
          <cell r="F1079">
            <v>0.89508094645080938</v>
          </cell>
          <cell r="G1079">
            <v>7.783312577833125E-2</v>
          </cell>
          <cell r="H1079">
            <v>8.6956521739130432E-2</v>
          </cell>
          <cell r="I1079">
            <v>4</v>
          </cell>
          <cell r="J1079">
            <v>1</v>
          </cell>
          <cell r="K1079">
            <v>2</v>
          </cell>
        </row>
        <row r="1080">
          <cell r="A1080">
            <v>44127</v>
          </cell>
          <cell r="B1080">
            <v>12865</v>
          </cell>
          <cell r="C1080">
            <v>12883</v>
          </cell>
          <cell r="D1080">
            <v>12795</v>
          </cell>
          <cell r="E1080">
            <v>12839</v>
          </cell>
          <cell r="F1080">
            <v>0.68402642829382043</v>
          </cell>
          <cell r="G1080">
            <v>-0.20209871745044697</v>
          </cell>
          <cell r="H1080">
            <v>0.29545454545454547</v>
          </cell>
          <cell r="I1080">
            <v>2</v>
          </cell>
          <cell r="J1080">
            <v>3</v>
          </cell>
          <cell r="K1080">
            <v>2</v>
          </cell>
        </row>
        <row r="1081">
          <cell r="A1081">
            <v>44126</v>
          </cell>
          <cell r="B1081">
            <v>12729</v>
          </cell>
          <cell r="C1081">
            <v>12839</v>
          </cell>
          <cell r="D1081">
            <v>12707</v>
          </cell>
          <cell r="E1081">
            <v>12837</v>
          </cell>
          <cell r="F1081">
            <v>1.0370021211407023</v>
          </cell>
          <cell r="G1081">
            <v>0.84845628093330183</v>
          </cell>
          <cell r="H1081">
            <v>0.81818181818181812</v>
          </cell>
          <cell r="I1081">
            <v>5</v>
          </cell>
          <cell r="J1081">
            <v>9</v>
          </cell>
          <cell r="K1081">
            <v>3</v>
          </cell>
        </row>
        <row r="1082">
          <cell r="A1082">
            <v>44125</v>
          </cell>
          <cell r="B1082">
            <v>12906</v>
          </cell>
          <cell r="C1082">
            <v>12946</v>
          </cell>
          <cell r="D1082">
            <v>12851</v>
          </cell>
          <cell r="E1082">
            <v>12860</v>
          </cell>
          <cell r="F1082">
            <v>0.73609174027584068</v>
          </cell>
          <cell r="G1082">
            <v>-0.35642336897567023</v>
          </cell>
          <cell r="H1082">
            <v>0.48421052631578948</v>
          </cell>
          <cell r="I1082">
            <v>3</v>
          </cell>
          <cell r="J1082">
            <v>5</v>
          </cell>
          <cell r="K1082">
            <v>2</v>
          </cell>
        </row>
        <row r="1083">
          <cell r="A1083">
            <v>44124</v>
          </cell>
          <cell r="B1083">
            <v>12892</v>
          </cell>
          <cell r="C1083">
            <v>12905</v>
          </cell>
          <cell r="D1083">
            <v>12844</v>
          </cell>
          <cell r="E1083">
            <v>12856</v>
          </cell>
          <cell r="F1083">
            <v>0.47316165063605337</v>
          </cell>
          <cell r="G1083">
            <v>-0.27924294135898231</v>
          </cell>
          <cell r="H1083">
            <v>0.5901639344262295</v>
          </cell>
          <cell r="I1083">
            <v>1</v>
          </cell>
          <cell r="J1083">
            <v>6</v>
          </cell>
          <cell r="K1083">
            <v>2</v>
          </cell>
        </row>
        <row r="1084">
          <cell r="A1084">
            <v>44123</v>
          </cell>
          <cell r="B1084">
            <v>12783</v>
          </cell>
          <cell r="C1084">
            <v>12912</v>
          </cell>
          <cell r="D1084">
            <v>12782</v>
          </cell>
          <cell r="E1084">
            <v>12896</v>
          </cell>
          <cell r="F1084">
            <v>1.0169756708127982</v>
          </cell>
          <cell r="G1084">
            <v>0.88398654462958615</v>
          </cell>
          <cell r="H1084">
            <v>0.86923076923076925</v>
          </cell>
          <cell r="I1084">
            <v>5</v>
          </cell>
          <cell r="J1084">
            <v>9</v>
          </cell>
          <cell r="K1084">
            <v>3</v>
          </cell>
        </row>
        <row r="1085">
          <cell r="A1085">
            <v>44120</v>
          </cell>
          <cell r="B1085">
            <v>12818</v>
          </cell>
          <cell r="C1085">
            <v>12865</v>
          </cell>
          <cell r="D1085">
            <v>12718</v>
          </cell>
          <cell r="E1085">
            <v>12745</v>
          </cell>
          <cell r="F1085">
            <v>1.1468247776564207</v>
          </cell>
          <cell r="G1085">
            <v>-0.56951162427835855</v>
          </cell>
          <cell r="H1085">
            <v>0.49659863945578231</v>
          </cell>
          <cell r="I1085">
            <v>6</v>
          </cell>
          <cell r="J1085">
            <v>5</v>
          </cell>
          <cell r="K1085">
            <v>2</v>
          </cell>
        </row>
        <row r="1086">
          <cell r="A1086">
            <v>44119</v>
          </cell>
          <cell r="B1086">
            <v>12838</v>
          </cell>
          <cell r="C1086">
            <v>12892</v>
          </cell>
          <cell r="D1086">
            <v>12727</v>
          </cell>
          <cell r="E1086">
            <v>12840</v>
          </cell>
          <cell r="F1086">
            <v>1.2852469231967596</v>
          </cell>
          <cell r="G1086">
            <v>1.5578750584203147E-2</v>
          </cell>
          <cell r="H1086">
            <v>1.2121212121212121E-2</v>
          </cell>
          <cell r="I1086">
            <v>7</v>
          </cell>
          <cell r="J1086">
            <v>1</v>
          </cell>
          <cell r="K1086">
            <v>2</v>
          </cell>
        </row>
        <row r="1087">
          <cell r="A1087">
            <v>44118</v>
          </cell>
          <cell r="B1087">
            <v>12940</v>
          </cell>
          <cell r="C1087">
            <v>12956</v>
          </cell>
          <cell r="D1087">
            <v>12871</v>
          </cell>
          <cell r="E1087">
            <v>12888</v>
          </cell>
          <cell r="F1087">
            <v>0.65687789799072649</v>
          </cell>
          <cell r="G1087">
            <v>-0.40185471406491502</v>
          </cell>
          <cell r="H1087">
            <v>0.61176470588235288</v>
          </cell>
          <cell r="I1087">
            <v>2</v>
          </cell>
          <cell r="J1087">
            <v>7</v>
          </cell>
          <cell r="K1087">
            <v>3</v>
          </cell>
        </row>
        <row r="1088">
          <cell r="A1088">
            <v>44117</v>
          </cell>
          <cell r="B1088">
            <v>12950</v>
          </cell>
          <cell r="C1088">
            <v>12952</v>
          </cell>
          <cell r="D1088">
            <v>12816</v>
          </cell>
          <cell r="E1088">
            <v>12919</v>
          </cell>
          <cell r="F1088">
            <v>1.0501930501930501</v>
          </cell>
          <cell r="G1088">
            <v>-0.23938223938223938</v>
          </cell>
          <cell r="H1088">
            <v>0.22794117647058826</v>
          </cell>
          <cell r="I1088">
            <v>5</v>
          </cell>
          <cell r="J1088">
            <v>3</v>
          </cell>
          <cell r="K1088">
            <v>2</v>
          </cell>
        </row>
        <row r="1089">
          <cell r="A1089">
            <v>44116</v>
          </cell>
          <cell r="B1089">
            <v>12935</v>
          </cell>
          <cell r="C1089">
            <v>12995</v>
          </cell>
          <cell r="D1089">
            <v>12878</v>
          </cell>
          <cell r="E1089">
            <v>12920</v>
          </cell>
          <cell r="F1089">
            <v>0.90452261306532655</v>
          </cell>
          <cell r="G1089">
            <v>-0.11596443757247778</v>
          </cell>
          <cell r="H1089">
            <v>0.12820512820512822</v>
          </cell>
          <cell r="I1089">
            <v>4</v>
          </cell>
          <cell r="J1089">
            <v>2</v>
          </cell>
          <cell r="K1089">
            <v>2</v>
          </cell>
        </row>
        <row r="1090">
          <cell r="A1090">
            <v>44112</v>
          </cell>
          <cell r="B1090">
            <v>12831</v>
          </cell>
          <cell r="C1090">
            <v>12876</v>
          </cell>
          <cell r="D1090">
            <v>12772</v>
          </cell>
          <cell r="E1090">
            <v>12873</v>
          </cell>
          <cell r="F1090">
            <v>0.81053698074974678</v>
          </cell>
          <cell r="G1090">
            <v>0.32733224222585927</v>
          </cell>
          <cell r="H1090">
            <v>0.40384615384615385</v>
          </cell>
          <cell r="I1090">
            <v>3</v>
          </cell>
          <cell r="J1090">
            <v>5</v>
          </cell>
          <cell r="K1090">
            <v>2</v>
          </cell>
        </row>
        <row r="1091">
          <cell r="A1091">
            <v>44111</v>
          </cell>
          <cell r="B1091">
            <v>12620</v>
          </cell>
          <cell r="C1091">
            <v>12758</v>
          </cell>
          <cell r="D1091">
            <v>12606</v>
          </cell>
          <cell r="E1091">
            <v>12755</v>
          </cell>
          <cell r="F1091">
            <v>1.2044374009508716</v>
          </cell>
          <cell r="G1091">
            <v>1.06973058637084</v>
          </cell>
          <cell r="H1091">
            <v>0.88815789473684215</v>
          </cell>
          <cell r="I1091">
            <v>7</v>
          </cell>
          <cell r="J1091">
            <v>9</v>
          </cell>
          <cell r="K1091">
            <v>3</v>
          </cell>
        </row>
        <row r="1092">
          <cell r="A1092">
            <v>44110</v>
          </cell>
          <cell r="B1092">
            <v>12618</v>
          </cell>
          <cell r="C1092">
            <v>12704</v>
          </cell>
          <cell r="D1092">
            <v>12614</v>
          </cell>
          <cell r="E1092">
            <v>12675</v>
          </cell>
          <cell r="F1092">
            <v>0.71326676176890158</v>
          </cell>
          <cell r="G1092">
            <v>0.45173561578697097</v>
          </cell>
          <cell r="H1092">
            <v>0.6333333333333333</v>
          </cell>
          <cell r="I1092">
            <v>2</v>
          </cell>
          <cell r="J1092">
            <v>7</v>
          </cell>
          <cell r="K1092">
            <v>3</v>
          </cell>
        </row>
        <row r="1093">
          <cell r="A1093">
            <v>44109</v>
          </cell>
          <cell r="B1093">
            <v>12577</v>
          </cell>
          <cell r="C1093">
            <v>12620</v>
          </cell>
          <cell r="D1093">
            <v>12486</v>
          </cell>
          <cell r="E1093">
            <v>12529</v>
          </cell>
          <cell r="F1093">
            <v>1.0654369086427606</v>
          </cell>
          <cell r="G1093">
            <v>-0.38164904190188442</v>
          </cell>
          <cell r="H1093">
            <v>0.35820895522388063</v>
          </cell>
          <cell r="I1093">
            <v>5</v>
          </cell>
          <cell r="J1093">
            <v>4</v>
          </cell>
          <cell r="K1093">
            <v>2</v>
          </cell>
        </row>
        <row r="1094">
          <cell r="A1094">
            <v>44104</v>
          </cell>
          <cell r="B1094">
            <v>12456</v>
          </cell>
          <cell r="C1094">
            <v>12548</v>
          </cell>
          <cell r="D1094">
            <v>12444</v>
          </cell>
          <cell r="E1094">
            <v>12472</v>
          </cell>
          <cell r="F1094">
            <v>0.83493898522800269</v>
          </cell>
          <cell r="G1094">
            <v>0.12845215157353884</v>
          </cell>
          <cell r="H1094">
            <v>0.1538461538461538</v>
          </cell>
          <cell r="I1094">
            <v>4</v>
          </cell>
          <cell r="J1094">
            <v>2</v>
          </cell>
          <cell r="K1094">
            <v>2</v>
          </cell>
        </row>
        <row r="1095">
          <cell r="A1095">
            <v>44103</v>
          </cell>
          <cell r="B1095">
            <v>12478</v>
          </cell>
          <cell r="C1095">
            <v>12522</v>
          </cell>
          <cell r="D1095">
            <v>12395</v>
          </cell>
          <cell r="E1095">
            <v>12421</v>
          </cell>
          <cell r="F1095">
            <v>1.0177913127103704</v>
          </cell>
          <cell r="G1095">
            <v>-0.45680397499599296</v>
          </cell>
          <cell r="H1095">
            <v>0.44881889763779526</v>
          </cell>
          <cell r="I1095">
            <v>5</v>
          </cell>
          <cell r="J1095">
            <v>5</v>
          </cell>
          <cell r="K1095">
            <v>2</v>
          </cell>
        </row>
        <row r="1096">
          <cell r="A1096">
            <v>44102</v>
          </cell>
          <cell r="B1096">
            <v>12292</v>
          </cell>
          <cell r="C1096">
            <v>12421</v>
          </cell>
          <cell r="D1096">
            <v>12246</v>
          </cell>
          <cell r="E1096">
            <v>12417</v>
          </cell>
          <cell r="F1096">
            <v>1.4236902050113895</v>
          </cell>
          <cell r="G1096">
            <v>1.0169215750081353</v>
          </cell>
          <cell r="H1096">
            <v>0.71428571428571419</v>
          </cell>
          <cell r="I1096">
            <v>8</v>
          </cell>
          <cell r="J1096">
            <v>8</v>
          </cell>
          <cell r="K1096">
            <v>3</v>
          </cell>
        </row>
        <row r="1097">
          <cell r="A1097">
            <v>44099</v>
          </cell>
          <cell r="B1097">
            <v>12265</v>
          </cell>
          <cell r="C1097">
            <v>12309</v>
          </cell>
          <cell r="D1097">
            <v>12114</v>
          </cell>
          <cell r="E1097">
            <v>12195</v>
          </cell>
          <cell r="F1097">
            <v>1.5898899306971057</v>
          </cell>
          <cell r="G1097">
            <v>-0.57072971871178158</v>
          </cell>
          <cell r="H1097">
            <v>0.35897435897435898</v>
          </cell>
          <cell r="I1097">
            <v>9</v>
          </cell>
          <cell r="J1097">
            <v>4</v>
          </cell>
          <cell r="K1097">
            <v>2</v>
          </cell>
        </row>
        <row r="1098">
          <cell r="A1098">
            <v>44098</v>
          </cell>
          <cell r="B1098">
            <v>12407</v>
          </cell>
          <cell r="C1098">
            <v>12414</v>
          </cell>
          <cell r="D1098">
            <v>12166</v>
          </cell>
          <cell r="E1098">
            <v>12175</v>
          </cell>
          <cell r="F1098">
            <v>1.9988716047392601</v>
          </cell>
          <cell r="G1098">
            <v>-1.8699121463689854</v>
          </cell>
          <cell r="H1098">
            <v>0.93548387096774199</v>
          </cell>
          <cell r="I1098">
            <v>10</v>
          </cell>
          <cell r="J1098">
            <v>10</v>
          </cell>
          <cell r="K1098">
            <v>4</v>
          </cell>
        </row>
        <row r="1099">
          <cell r="A1099">
            <v>44097</v>
          </cell>
          <cell r="B1099">
            <v>12553</v>
          </cell>
          <cell r="C1099">
            <v>12563</v>
          </cell>
          <cell r="D1099">
            <v>12441</v>
          </cell>
          <cell r="E1099">
            <v>12528</v>
          </cell>
          <cell r="F1099">
            <v>0.97187923205608218</v>
          </cell>
          <cell r="G1099">
            <v>-0.19915558033936109</v>
          </cell>
          <cell r="H1099">
            <v>0.20491803278688522</v>
          </cell>
          <cell r="I1099">
            <v>5</v>
          </cell>
          <cell r="J1099">
            <v>3</v>
          </cell>
          <cell r="K1099">
            <v>2</v>
          </cell>
        </row>
        <row r="1100">
          <cell r="A1100">
            <v>44096</v>
          </cell>
          <cell r="B1100">
            <v>12627</v>
          </cell>
          <cell r="C1100">
            <v>12655</v>
          </cell>
          <cell r="D1100">
            <v>12481</v>
          </cell>
          <cell r="E1100">
            <v>12507</v>
          </cell>
          <cell r="F1100">
            <v>1.3779995248277501</v>
          </cell>
          <cell r="G1100">
            <v>-0.95034449988120695</v>
          </cell>
          <cell r="H1100">
            <v>0.68965517241379304</v>
          </cell>
          <cell r="I1100">
            <v>8</v>
          </cell>
          <cell r="J1100">
            <v>7</v>
          </cell>
          <cell r="K1100">
            <v>3</v>
          </cell>
        </row>
        <row r="1101">
          <cell r="A1101">
            <v>44095</v>
          </cell>
          <cell r="B1101">
            <v>12820</v>
          </cell>
          <cell r="C1101">
            <v>12877</v>
          </cell>
          <cell r="D1101">
            <v>12655</v>
          </cell>
          <cell r="E1101">
            <v>12659</v>
          </cell>
          <cell r="F1101">
            <v>1.7316692667706708</v>
          </cell>
          <cell r="G1101">
            <v>-1.2558502340093602</v>
          </cell>
          <cell r="H1101">
            <v>0.72522522522522515</v>
          </cell>
          <cell r="I1101">
            <v>9</v>
          </cell>
          <cell r="J1101">
            <v>8</v>
          </cell>
          <cell r="K1101">
            <v>3</v>
          </cell>
        </row>
        <row r="1102">
          <cell r="A1102">
            <v>44092</v>
          </cell>
          <cell r="B1102">
            <v>12839</v>
          </cell>
          <cell r="C1102">
            <v>12866</v>
          </cell>
          <cell r="D1102">
            <v>12773</v>
          </cell>
          <cell r="E1102">
            <v>12835</v>
          </cell>
          <cell r="F1102">
            <v>0.72435547939870704</v>
          </cell>
          <cell r="G1102">
            <v>-3.1155074382740088E-2</v>
          </cell>
          <cell r="H1102">
            <v>4.301075268817204E-2</v>
          </cell>
          <cell r="I1102">
            <v>3</v>
          </cell>
          <cell r="J1102">
            <v>1</v>
          </cell>
          <cell r="K1102">
            <v>2</v>
          </cell>
        </row>
        <row r="1103">
          <cell r="A1103">
            <v>44091</v>
          </cell>
          <cell r="B1103">
            <v>12855</v>
          </cell>
          <cell r="C1103">
            <v>12908</v>
          </cell>
          <cell r="D1103">
            <v>12772</v>
          </cell>
          <cell r="E1103">
            <v>12816</v>
          </cell>
          <cell r="F1103">
            <v>1.0579541034616879</v>
          </cell>
          <cell r="G1103">
            <v>-0.3033838973162194</v>
          </cell>
          <cell r="H1103">
            <v>0.28676470588235298</v>
          </cell>
          <cell r="I1103">
            <v>5</v>
          </cell>
          <cell r="J1103">
            <v>3</v>
          </cell>
          <cell r="K1103">
            <v>2</v>
          </cell>
        </row>
        <row r="1104">
          <cell r="A1104">
            <v>44090</v>
          </cell>
          <cell r="B1104">
            <v>12945</v>
          </cell>
          <cell r="C1104">
            <v>13018</v>
          </cell>
          <cell r="D1104">
            <v>12900</v>
          </cell>
          <cell r="E1104">
            <v>12968</v>
          </cell>
          <cell r="F1104">
            <v>0.91154886056392437</v>
          </cell>
          <cell r="G1104">
            <v>0.17767477790652764</v>
          </cell>
          <cell r="H1104">
            <v>0.19491525423728814</v>
          </cell>
          <cell r="I1104">
            <v>5</v>
          </cell>
          <cell r="J1104">
            <v>2</v>
          </cell>
          <cell r="K1104">
            <v>2</v>
          </cell>
        </row>
        <row r="1105">
          <cell r="A1105">
            <v>44089</v>
          </cell>
          <cell r="B1105">
            <v>12768</v>
          </cell>
          <cell r="C1105">
            <v>12855</v>
          </cell>
          <cell r="D1105">
            <v>12756</v>
          </cell>
          <cell r="E1105">
            <v>12840</v>
          </cell>
          <cell r="F1105">
            <v>0.77537593984962405</v>
          </cell>
          <cell r="G1105">
            <v>0.56390977443609014</v>
          </cell>
          <cell r="H1105">
            <v>0.72727272727272718</v>
          </cell>
          <cell r="I1105">
            <v>3</v>
          </cell>
          <cell r="J1105">
            <v>8</v>
          </cell>
          <cell r="K1105">
            <v>3</v>
          </cell>
        </row>
        <row r="1106">
          <cell r="A1106">
            <v>44088</v>
          </cell>
          <cell r="B1106">
            <v>12694</v>
          </cell>
          <cell r="C1106">
            <v>12797</v>
          </cell>
          <cell r="D1106">
            <v>12678</v>
          </cell>
          <cell r="E1106">
            <v>12785</v>
          </cell>
          <cell r="F1106">
            <v>0.93745076414053874</v>
          </cell>
          <cell r="G1106">
            <v>0.7168741137545297</v>
          </cell>
          <cell r="H1106">
            <v>0.76470588235294124</v>
          </cell>
          <cell r="I1106">
            <v>5</v>
          </cell>
          <cell r="J1106">
            <v>8</v>
          </cell>
          <cell r="K1106">
            <v>3</v>
          </cell>
        </row>
        <row r="1107">
          <cell r="A1107">
            <v>44085</v>
          </cell>
          <cell r="B1107">
            <v>12658</v>
          </cell>
          <cell r="C1107">
            <v>12689</v>
          </cell>
          <cell r="D1107">
            <v>12606</v>
          </cell>
          <cell r="E1107">
            <v>12661</v>
          </cell>
          <cell r="F1107">
            <v>0.65571180281245056</v>
          </cell>
          <cell r="G1107">
            <v>2.3700426607678939E-2</v>
          </cell>
          <cell r="H1107">
            <v>3.6144578313253017E-2</v>
          </cell>
          <cell r="I1107">
            <v>2</v>
          </cell>
          <cell r="J1107">
            <v>1</v>
          </cell>
          <cell r="K1107">
            <v>2</v>
          </cell>
        </row>
        <row r="1108">
          <cell r="A1108">
            <v>44084</v>
          </cell>
          <cell r="B1108">
            <v>12669</v>
          </cell>
          <cell r="C1108">
            <v>12706</v>
          </cell>
          <cell r="D1108">
            <v>12622</v>
          </cell>
          <cell r="E1108">
            <v>12699</v>
          </cell>
          <cell r="F1108">
            <v>0.66303575657115787</v>
          </cell>
          <cell r="G1108">
            <v>0.23679848448969926</v>
          </cell>
          <cell r="H1108">
            <v>0.35714285714285715</v>
          </cell>
          <cell r="I1108">
            <v>2</v>
          </cell>
          <cell r="J1108">
            <v>4</v>
          </cell>
          <cell r="K1108">
            <v>2</v>
          </cell>
        </row>
        <row r="1109">
          <cell r="A1109">
            <v>44083</v>
          </cell>
          <cell r="B1109">
            <v>12545</v>
          </cell>
          <cell r="C1109">
            <v>12606</v>
          </cell>
          <cell r="D1109">
            <v>12434</v>
          </cell>
          <cell r="E1109">
            <v>12598</v>
          </cell>
          <cell r="F1109">
            <v>1.3710641689916303</v>
          </cell>
          <cell r="G1109">
            <v>0.42247907532881629</v>
          </cell>
          <cell r="H1109">
            <v>0.30813953488372092</v>
          </cell>
          <cell r="I1109">
            <v>8</v>
          </cell>
          <cell r="J1109">
            <v>4</v>
          </cell>
          <cell r="K1109">
            <v>2</v>
          </cell>
        </row>
        <row r="1110">
          <cell r="A1110">
            <v>44082</v>
          </cell>
          <cell r="B1110">
            <v>12657</v>
          </cell>
          <cell r="C1110">
            <v>12695</v>
          </cell>
          <cell r="D1110">
            <v>12610</v>
          </cell>
          <cell r="E1110">
            <v>12667</v>
          </cell>
          <cell r="F1110">
            <v>0.67156514181875637</v>
          </cell>
          <cell r="G1110">
            <v>7.9007663743383111E-2</v>
          </cell>
          <cell r="H1110">
            <v>0.11764705882352942</v>
          </cell>
          <cell r="I1110">
            <v>2</v>
          </cell>
          <cell r="J1110">
            <v>2</v>
          </cell>
          <cell r="K1110">
            <v>2</v>
          </cell>
        </row>
        <row r="1111">
          <cell r="A1111">
            <v>44081</v>
          </cell>
          <cell r="B1111">
            <v>12608</v>
          </cell>
          <cell r="C1111">
            <v>12733</v>
          </cell>
          <cell r="D1111">
            <v>12560</v>
          </cell>
          <cell r="E1111">
            <v>12582</v>
          </cell>
          <cell r="F1111">
            <v>1.3721446700507614</v>
          </cell>
          <cell r="G1111">
            <v>-0.20621827411167515</v>
          </cell>
          <cell r="H1111">
            <v>0.1502890173410405</v>
          </cell>
          <cell r="I1111">
            <v>8</v>
          </cell>
          <cell r="J1111">
            <v>2</v>
          </cell>
          <cell r="K1111">
            <v>2</v>
          </cell>
        </row>
        <row r="1112">
          <cell r="A1112">
            <v>44078</v>
          </cell>
          <cell r="B1112">
            <v>12558</v>
          </cell>
          <cell r="C1112">
            <v>12651</v>
          </cell>
          <cell r="D1112">
            <v>12510</v>
          </cell>
          <cell r="E1112">
            <v>12606</v>
          </cell>
          <cell r="F1112">
            <v>1.1227902532250358</v>
          </cell>
          <cell r="G1112">
            <v>0.38222646918299091</v>
          </cell>
          <cell r="H1112">
            <v>0.34042553191489361</v>
          </cell>
          <cell r="I1112">
            <v>5</v>
          </cell>
          <cell r="J1112">
            <v>4</v>
          </cell>
          <cell r="K1112">
            <v>2</v>
          </cell>
        </row>
        <row r="1113">
          <cell r="A1113">
            <v>44077</v>
          </cell>
          <cell r="B1113">
            <v>12792</v>
          </cell>
          <cell r="C1113">
            <v>12858</v>
          </cell>
          <cell r="D1113">
            <v>12705</v>
          </cell>
          <cell r="E1113">
            <v>12732</v>
          </cell>
          <cell r="F1113">
            <v>1.1960600375234522</v>
          </cell>
          <cell r="G1113">
            <v>-0.46904315196998125</v>
          </cell>
          <cell r="H1113">
            <v>0.39215686274509803</v>
          </cell>
          <cell r="I1113">
            <v>6</v>
          </cell>
          <cell r="J1113">
            <v>4</v>
          </cell>
          <cell r="K1113">
            <v>2</v>
          </cell>
        </row>
        <row r="1114">
          <cell r="A1114">
            <v>44076</v>
          </cell>
          <cell r="B1114">
            <v>12765</v>
          </cell>
          <cell r="C1114">
            <v>12776</v>
          </cell>
          <cell r="D1114">
            <v>12595</v>
          </cell>
          <cell r="E1114">
            <v>12691</v>
          </cell>
          <cell r="F1114">
            <v>1.417939678809244</v>
          </cell>
          <cell r="G1114">
            <v>-0.57971014492753625</v>
          </cell>
          <cell r="H1114">
            <v>0.40883977900552487</v>
          </cell>
          <cell r="I1114">
            <v>8</v>
          </cell>
          <cell r="J1114">
            <v>5</v>
          </cell>
          <cell r="K1114">
            <v>2</v>
          </cell>
        </row>
        <row r="1115">
          <cell r="A1115">
            <v>44075</v>
          </cell>
          <cell r="B1115">
            <v>12566</v>
          </cell>
          <cell r="C1115">
            <v>12698</v>
          </cell>
          <cell r="D1115">
            <v>12531</v>
          </cell>
          <cell r="E1115">
            <v>12691</v>
          </cell>
          <cell r="F1115">
            <v>1.3289829699188287</v>
          </cell>
          <cell r="G1115">
            <v>0.99474773197517108</v>
          </cell>
          <cell r="H1115">
            <v>0.74850299401197595</v>
          </cell>
          <cell r="I1115">
            <v>7</v>
          </cell>
          <cell r="J1115">
            <v>8</v>
          </cell>
          <cell r="K1115">
            <v>3</v>
          </cell>
        </row>
        <row r="1116">
          <cell r="A1116">
            <v>44074</v>
          </cell>
          <cell r="B1116">
            <v>12800</v>
          </cell>
          <cell r="C1116">
            <v>12826</v>
          </cell>
          <cell r="D1116">
            <v>12563</v>
          </cell>
          <cell r="E1116">
            <v>12591</v>
          </cell>
          <cell r="F1116">
            <v>2.0546875</v>
          </cell>
          <cell r="G1116">
            <v>-1.6328125</v>
          </cell>
          <cell r="H1116">
            <v>0.79467680608365021</v>
          </cell>
          <cell r="I1116">
            <v>10</v>
          </cell>
          <cell r="J1116">
            <v>8</v>
          </cell>
          <cell r="K1116">
            <v>4</v>
          </cell>
        </row>
        <row r="1117">
          <cell r="A1117">
            <v>44071</v>
          </cell>
          <cell r="B1117">
            <v>12740</v>
          </cell>
          <cell r="C1117">
            <v>12782</v>
          </cell>
          <cell r="D1117">
            <v>12634</v>
          </cell>
          <cell r="E1117">
            <v>12691</v>
          </cell>
          <cell r="F1117">
            <v>1.1616954474097332</v>
          </cell>
          <cell r="G1117">
            <v>-0.38461538461538464</v>
          </cell>
          <cell r="H1117">
            <v>0.33108108108108109</v>
          </cell>
          <cell r="I1117">
            <v>6</v>
          </cell>
          <cell r="J1117">
            <v>4</v>
          </cell>
          <cell r="K1117">
            <v>2</v>
          </cell>
        </row>
        <row r="1118">
          <cell r="A1118">
            <v>44070</v>
          </cell>
          <cell r="B1118">
            <v>12838</v>
          </cell>
          <cell r="C1118">
            <v>12925</v>
          </cell>
          <cell r="D1118">
            <v>12735</v>
          </cell>
          <cell r="E1118">
            <v>12760</v>
          </cell>
          <cell r="F1118">
            <v>1.479981305499299</v>
          </cell>
          <cell r="G1118">
            <v>-0.60757127278392264</v>
          </cell>
          <cell r="H1118">
            <v>0.41052631578947363</v>
          </cell>
          <cell r="I1118">
            <v>8</v>
          </cell>
          <cell r="J1118">
            <v>5</v>
          </cell>
          <cell r="K1118">
            <v>2</v>
          </cell>
        </row>
        <row r="1119">
          <cell r="A1119">
            <v>44069</v>
          </cell>
          <cell r="B1119">
            <v>12730</v>
          </cell>
          <cell r="C1119">
            <v>12799</v>
          </cell>
          <cell r="D1119">
            <v>12681</v>
          </cell>
          <cell r="E1119">
            <v>12792</v>
          </cell>
          <cell r="F1119">
            <v>0.92694422623723494</v>
          </cell>
          <cell r="G1119">
            <v>0.4870384917517675</v>
          </cell>
          <cell r="H1119">
            <v>0.52542372881355937</v>
          </cell>
          <cell r="I1119">
            <v>5</v>
          </cell>
          <cell r="J1119">
            <v>6</v>
          </cell>
          <cell r="K1119">
            <v>2</v>
          </cell>
        </row>
        <row r="1120">
          <cell r="A1120">
            <v>44068</v>
          </cell>
          <cell r="B1120">
            <v>12657</v>
          </cell>
          <cell r="C1120">
            <v>12795</v>
          </cell>
          <cell r="D1120">
            <v>12643</v>
          </cell>
          <cell r="E1120">
            <v>12737</v>
          </cell>
          <cell r="F1120">
            <v>1.2009164888994233</v>
          </cell>
          <cell r="G1120">
            <v>0.63206130994706489</v>
          </cell>
          <cell r="H1120">
            <v>0.52631578947368418</v>
          </cell>
          <cell r="I1120">
            <v>7</v>
          </cell>
          <cell r="J1120">
            <v>6</v>
          </cell>
          <cell r="K1120">
            <v>2</v>
          </cell>
        </row>
        <row r="1121">
          <cell r="A1121">
            <v>44067</v>
          </cell>
          <cell r="B1121">
            <v>12568</v>
          </cell>
          <cell r="C1121">
            <v>12653</v>
          </cell>
          <cell r="D1121">
            <v>12503</v>
          </cell>
          <cell r="E1121">
            <v>12604</v>
          </cell>
          <cell r="F1121">
            <v>1.1935073201782305</v>
          </cell>
          <cell r="G1121">
            <v>0.28644175684277529</v>
          </cell>
          <cell r="H1121">
            <v>0.24</v>
          </cell>
          <cell r="I1121">
            <v>6</v>
          </cell>
          <cell r="J1121">
            <v>3</v>
          </cell>
          <cell r="K1121">
            <v>2</v>
          </cell>
        </row>
        <row r="1122">
          <cell r="A1122">
            <v>44064</v>
          </cell>
          <cell r="B1122">
            <v>12466</v>
          </cell>
          <cell r="C1122">
            <v>12598</v>
          </cell>
          <cell r="D1122">
            <v>12423</v>
          </cell>
          <cell r="E1122">
            <v>12543</v>
          </cell>
          <cell r="F1122">
            <v>1.4038183860099469</v>
          </cell>
          <cell r="G1122">
            <v>0.61768008984437672</v>
          </cell>
          <cell r="H1122">
            <v>0.44000000000000006</v>
          </cell>
          <cell r="I1122">
            <v>8</v>
          </cell>
          <cell r="J1122">
            <v>5</v>
          </cell>
          <cell r="K1122">
            <v>2</v>
          </cell>
        </row>
        <row r="1123">
          <cell r="A1123">
            <v>44063</v>
          </cell>
          <cell r="B1123">
            <v>12695</v>
          </cell>
          <cell r="C1123">
            <v>12709</v>
          </cell>
          <cell r="D1123">
            <v>12067</v>
          </cell>
          <cell r="E1123">
            <v>12305</v>
          </cell>
          <cell r="F1123">
            <v>5.0571090980701063</v>
          </cell>
          <cell r="G1123">
            <v>-3.0720756203229618</v>
          </cell>
          <cell r="H1123">
            <v>0.60747663551401865</v>
          </cell>
          <cell r="I1123">
            <v>10</v>
          </cell>
          <cell r="J1123">
            <v>7</v>
          </cell>
          <cell r="K1123">
            <v>4</v>
          </cell>
        </row>
        <row r="1124">
          <cell r="A1124">
            <v>44062</v>
          </cell>
          <cell r="B1124">
            <v>12905</v>
          </cell>
          <cell r="C1124">
            <v>12955</v>
          </cell>
          <cell r="D1124">
            <v>12780</v>
          </cell>
          <cell r="E1124">
            <v>12806</v>
          </cell>
          <cell r="F1124">
            <v>1.3560635412630762</v>
          </cell>
          <cell r="G1124">
            <v>-0.76714451762882607</v>
          </cell>
          <cell r="H1124">
            <v>0.56571428571428584</v>
          </cell>
          <cell r="I1124">
            <v>8</v>
          </cell>
          <cell r="J1124">
            <v>6</v>
          </cell>
          <cell r="K1124">
            <v>2</v>
          </cell>
        </row>
        <row r="1125">
          <cell r="A1125">
            <v>44061</v>
          </cell>
          <cell r="B1125">
            <v>12983</v>
          </cell>
          <cell r="C1125">
            <v>12998</v>
          </cell>
          <cell r="D1125">
            <v>12836</v>
          </cell>
          <cell r="E1125">
            <v>12875</v>
          </cell>
          <cell r="F1125">
            <v>1.2477855657398136</v>
          </cell>
          <cell r="G1125">
            <v>-0.83185704382654246</v>
          </cell>
          <cell r="H1125">
            <v>0.66666666666666674</v>
          </cell>
          <cell r="I1125">
            <v>7</v>
          </cell>
          <cell r="J1125">
            <v>7</v>
          </cell>
          <cell r="K1125">
            <v>3</v>
          </cell>
        </row>
        <row r="1126">
          <cell r="A1126">
            <v>44060</v>
          </cell>
          <cell r="B1126">
            <v>12776</v>
          </cell>
          <cell r="C1126">
            <v>12959</v>
          </cell>
          <cell r="D1126">
            <v>12771</v>
          </cell>
          <cell r="E1126">
            <v>12955</v>
          </cell>
          <cell r="F1126">
            <v>1.4715090795241077</v>
          </cell>
          <cell r="G1126">
            <v>1.4010644959298686</v>
          </cell>
          <cell r="H1126">
            <v>0.9521276595744681</v>
          </cell>
          <cell r="I1126">
            <v>8</v>
          </cell>
          <cell r="J1126">
            <v>10</v>
          </cell>
          <cell r="K1126">
            <v>3</v>
          </cell>
        </row>
        <row r="1127">
          <cell r="A1127">
            <v>44057</v>
          </cell>
          <cell r="B1127">
            <v>12696</v>
          </cell>
          <cell r="C1127">
            <v>12790</v>
          </cell>
          <cell r="D1127">
            <v>12646</v>
          </cell>
          <cell r="E1127">
            <v>12788</v>
          </cell>
          <cell r="F1127">
            <v>1.1342155009451798</v>
          </cell>
          <cell r="G1127">
            <v>0.72463768115942029</v>
          </cell>
          <cell r="H1127">
            <v>0.63888888888888884</v>
          </cell>
          <cell r="I1127">
            <v>6</v>
          </cell>
          <cell r="J1127">
            <v>7</v>
          </cell>
          <cell r="K1127">
            <v>3</v>
          </cell>
        </row>
        <row r="1128">
          <cell r="A1128">
            <v>44056</v>
          </cell>
          <cell r="B1128">
            <v>12816</v>
          </cell>
          <cell r="C1128">
            <v>12836</v>
          </cell>
          <cell r="D1128">
            <v>12702</v>
          </cell>
          <cell r="E1128">
            <v>12723</v>
          </cell>
          <cell r="F1128">
            <v>1.0455680399500624</v>
          </cell>
          <cell r="G1128">
            <v>-0.72565543071161054</v>
          </cell>
          <cell r="H1128">
            <v>0.69402985074626866</v>
          </cell>
          <cell r="I1128">
            <v>5</v>
          </cell>
          <cell r="J1128">
            <v>7</v>
          </cell>
          <cell r="K1128">
            <v>3</v>
          </cell>
        </row>
        <row r="1129">
          <cell r="A1129">
            <v>44055</v>
          </cell>
          <cell r="B1129">
            <v>12700</v>
          </cell>
          <cell r="C1129">
            <v>12701</v>
          </cell>
          <cell r="D1129">
            <v>12565</v>
          </cell>
          <cell r="E1129">
            <v>12655</v>
          </cell>
          <cell r="F1129">
            <v>1.0708661417322833</v>
          </cell>
          <cell r="G1129">
            <v>-0.3543307086614173</v>
          </cell>
          <cell r="H1129">
            <v>0.33088235294117652</v>
          </cell>
          <cell r="I1129">
            <v>5</v>
          </cell>
          <cell r="J1129">
            <v>4</v>
          </cell>
          <cell r="K1129">
            <v>2</v>
          </cell>
        </row>
        <row r="1130">
          <cell r="A1130">
            <v>44054</v>
          </cell>
          <cell r="B1130">
            <v>12825</v>
          </cell>
          <cell r="C1130">
            <v>12874</v>
          </cell>
          <cell r="D1130">
            <v>12727</v>
          </cell>
          <cell r="E1130">
            <v>12737</v>
          </cell>
          <cell r="F1130">
            <v>1.1461988304093567</v>
          </cell>
          <cell r="G1130">
            <v>-0.68615984405458086</v>
          </cell>
          <cell r="H1130">
            <v>0.59863945578231292</v>
          </cell>
          <cell r="I1130">
            <v>6</v>
          </cell>
          <cell r="J1130">
            <v>6</v>
          </cell>
          <cell r="K1130">
            <v>2</v>
          </cell>
        </row>
        <row r="1131">
          <cell r="A1131">
            <v>44053</v>
          </cell>
          <cell r="B1131">
            <v>12779</v>
          </cell>
          <cell r="C1131">
            <v>12905</v>
          </cell>
          <cell r="D1131">
            <v>12720</v>
          </cell>
          <cell r="E1131">
            <v>12855</v>
          </cell>
          <cell r="F1131">
            <v>1.4476876124892402</v>
          </cell>
          <cell r="G1131">
            <v>0.59472572188747164</v>
          </cell>
          <cell r="H1131">
            <v>0.41081081081081083</v>
          </cell>
          <cell r="I1131">
            <v>8</v>
          </cell>
          <cell r="J1131">
            <v>5</v>
          </cell>
          <cell r="K1131">
            <v>2</v>
          </cell>
        </row>
        <row r="1132">
          <cell r="A1132">
            <v>44050</v>
          </cell>
          <cell r="B1132">
            <v>12860</v>
          </cell>
          <cell r="C1132">
            <v>12866</v>
          </cell>
          <cell r="D1132">
            <v>12706</v>
          </cell>
          <cell r="E1132">
            <v>12763</v>
          </cell>
          <cell r="F1132">
            <v>1.2441679626749611</v>
          </cell>
          <cell r="G1132">
            <v>-0.75427682737169521</v>
          </cell>
          <cell r="H1132">
            <v>0.60625000000000007</v>
          </cell>
          <cell r="I1132">
            <v>7</v>
          </cell>
          <cell r="J1132">
            <v>7</v>
          </cell>
          <cell r="K1132">
            <v>3</v>
          </cell>
        </row>
        <row r="1133">
          <cell r="A1133">
            <v>44049</v>
          </cell>
          <cell r="B1133">
            <v>12856</v>
          </cell>
          <cell r="C1133">
            <v>12925</v>
          </cell>
          <cell r="D1133">
            <v>12753</v>
          </cell>
          <cell r="E1133">
            <v>12835</v>
          </cell>
          <cell r="F1133">
            <v>1.3378967019290604</v>
          </cell>
          <cell r="G1133">
            <v>-0.16334785314250155</v>
          </cell>
          <cell r="H1133">
            <v>0.12209302325581395</v>
          </cell>
          <cell r="I1133">
            <v>7</v>
          </cell>
          <cell r="J1133">
            <v>2</v>
          </cell>
          <cell r="K1133">
            <v>2</v>
          </cell>
        </row>
        <row r="1134">
          <cell r="A1134">
            <v>44048</v>
          </cell>
          <cell r="B1134">
            <v>12700</v>
          </cell>
          <cell r="C1134">
            <v>12746</v>
          </cell>
          <cell r="D1134">
            <v>12643</v>
          </cell>
          <cell r="E1134">
            <v>12744</v>
          </cell>
          <cell r="F1134">
            <v>0.8110236220472441</v>
          </cell>
          <cell r="G1134">
            <v>0.34645669291338582</v>
          </cell>
          <cell r="H1134">
            <v>0.42718446601941745</v>
          </cell>
          <cell r="I1134">
            <v>3</v>
          </cell>
          <cell r="J1134">
            <v>5</v>
          </cell>
          <cell r="K1134">
            <v>2</v>
          </cell>
        </row>
        <row r="1135">
          <cell r="A1135">
            <v>44047</v>
          </cell>
          <cell r="B1135">
            <v>12516</v>
          </cell>
          <cell r="C1135">
            <v>12632</v>
          </cell>
          <cell r="D1135">
            <v>12489</v>
          </cell>
          <cell r="E1135">
            <v>12629</v>
          </cell>
          <cell r="F1135">
            <v>1.1425375519335252</v>
          </cell>
          <cell r="G1135">
            <v>0.90284435922019812</v>
          </cell>
          <cell r="H1135">
            <v>0.7902097902097901</v>
          </cell>
          <cell r="I1135">
            <v>6</v>
          </cell>
          <cell r="J1135">
            <v>8</v>
          </cell>
          <cell r="K1135">
            <v>3</v>
          </cell>
        </row>
        <row r="1136">
          <cell r="A1136">
            <v>44046</v>
          </cell>
          <cell r="B1136">
            <v>12531</v>
          </cell>
          <cell r="C1136">
            <v>12567</v>
          </cell>
          <cell r="D1136">
            <v>12405</v>
          </cell>
          <cell r="E1136">
            <v>12443</v>
          </cell>
          <cell r="F1136">
            <v>1.2927938711994253</v>
          </cell>
          <cell r="G1136">
            <v>-0.70225839917005828</v>
          </cell>
          <cell r="H1136">
            <v>0.54320987654320996</v>
          </cell>
          <cell r="I1136">
            <v>7</v>
          </cell>
          <cell r="J1136">
            <v>6</v>
          </cell>
          <cell r="K1136">
            <v>2</v>
          </cell>
        </row>
        <row r="1137">
          <cell r="A1137">
            <v>44043</v>
          </cell>
          <cell r="B1137">
            <v>12606</v>
          </cell>
          <cell r="C1137">
            <v>12644</v>
          </cell>
          <cell r="D1137">
            <v>12525</v>
          </cell>
          <cell r="E1137">
            <v>12577</v>
          </cell>
          <cell r="F1137">
            <v>0.94399492305251476</v>
          </cell>
          <cell r="G1137">
            <v>-0.23004918292876408</v>
          </cell>
          <cell r="H1137">
            <v>0.24369747899159663</v>
          </cell>
          <cell r="I1137">
            <v>5</v>
          </cell>
          <cell r="J1137">
            <v>3</v>
          </cell>
          <cell r="K1137">
            <v>2</v>
          </cell>
        </row>
        <row r="1138">
          <cell r="A1138">
            <v>44042</v>
          </cell>
          <cell r="B1138">
            <v>12617</v>
          </cell>
          <cell r="C1138">
            <v>12627</v>
          </cell>
          <cell r="D1138">
            <v>12488</v>
          </cell>
          <cell r="E1138">
            <v>12596</v>
          </cell>
          <cell r="F1138">
            <v>1.1016881984623921</v>
          </cell>
          <cell r="G1138">
            <v>-0.16644210192597289</v>
          </cell>
          <cell r="H1138">
            <v>0.15107913669064746</v>
          </cell>
          <cell r="I1138">
            <v>5</v>
          </cell>
          <cell r="J1138">
            <v>2</v>
          </cell>
          <cell r="K1138">
            <v>2</v>
          </cell>
        </row>
        <row r="1139">
          <cell r="A1139">
            <v>44041</v>
          </cell>
          <cell r="B1139">
            <v>12446</v>
          </cell>
          <cell r="C1139">
            <v>12543</v>
          </cell>
          <cell r="D1139">
            <v>12392</v>
          </cell>
          <cell r="E1139">
            <v>12423</v>
          </cell>
          <cell r="F1139">
            <v>1.213241201992608</v>
          </cell>
          <cell r="G1139">
            <v>-0.18479832878033103</v>
          </cell>
          <cell r="H1139">
            <v>0.15231788079470199</v>
          </cell>
          <cell r="I1139">
            <v>7</v>
          </cell>
          <cell r="J1139">
            <v>2</v>
          </cell>
          <cell r="K1139">
            <v>2</v>
          </cell>
        </row>
        <row r="1140">
          <cell r="A1140">
            <v>44040</v>
          </cell>
          <cell r="B1140">
            <v>12834</v>
          </cell>
          <cell r="C1140">
            <v>12900</v>
          </cell>
          <cell r="D1140">
            <v>12408</v>
          </cell>
          <cell r="E1140">
            <v>12457</v>
          </cell>
          <cell r="F1140">
            <v>3.8335670874240302</v>
          </cell>
          <cell r="G1140">
            <v>-2.937509739753779</v>
          </cell>
          <cell r="H1140">
            <v>0.76626016260162599</v>
          </cell>
          <cell r="I1140">
            <v>10</v>
          </cell>
          <cell r="J1140">
            <v>8</v>
          </cell>
          <cell r="K1140">
            <v>4</v>
          </cell>
        </row>
        <row r="1141">
          <cell r="A1141">
            <v>44039</v>
          </cell>
          <cell r="B1141">
            <v>12410</v>
          </cell>
          <cell r="C1141">
            <v>12572</v>
          </cell>
          <cell r="D1141">
            <v>12407</v>
          </cell>
          <cell r="E1141">
            <v>12503</v>
          </cell>
          <cell r="F1141">
            <v>1.3295729250604351</v>
          </cell>
          <cell r="G1141">
            <v>0.74939564867042707</v>
          </cell>
          <cell r="H1141">
            <v>0.5636363636363636</v>
          </cell>
          <cell r="I1141">
            <v>7</v>
          </cell>
          <cell r="J1141">
            <v>6</v>
          </cell>
          <cell r="K1141">
            <v>2</v>
          </cell>
        </row>
        <row r="1142">
          <cell r="A1142">
            <v>44036</v>
          </cell>
          <cell r="B1142">
            <v>12232</v>
          </cell>
          <cell r="C1142">
            <v>12352</v>
          </cell>
          <cell r="D1142">
            <v>12123</v>
          </cell>
          <cell r="E1142">
            <v>12150</v>
          </cell>
          <cell r="F1142">
            <v>1.8721386527141923</v>
          </cell>
          <cell r="G1142">
            <v>-0.67037279267495087</v>
          </cell>
          <cell r="H1142">
            <v>0.35807860262008728</v>
          </cell>
          <cell r="I1142">
            <v>10</v>
          </cell>
          <cell r="J1142">
            <v>4</v>
          </cell>
          <cell r="K1142">
            <v>1</v>
          </cell>
        </row>
        <row r="1143">
          <cell r="A1143">
            <v>44035</v>
          </cell>
          <cell r="B1143">
            <v>12309</v>
          </cell>
          <cell r="C1143">
            <v>12313</v>
          </cell>
          <cell r="D1143">
            <v>12199</v>
          </cell>
          <cell r="E1143">
            <v>12288</v>
          </cell>
          <cell r="F1143">
            <v>0.92615159639288325</v>
          </cell>
          <cell r="G1143">
            <v>-0.17060687301974164</v>
          </cell>
          <cell r="H1143">
            <v>0.18421052631578946</v>
          </cell>
          <cell r="I1143">
            <v>5</v>
          </cell>
          <cell r="J1143">
            <v>2</v>
          </cell>
          <cell r="K1143">
            <v>2</v>
          </cell>
        </row>
        <row r="1144">
          <cell r="A1144">
            <v>44034</v>
          </cell>
          <cell r="B1144">
            <v>12301</v>
          </cell>
          <cell r="C1144">
            <v>12361</v>
          </cell>
          <cell r="D1144">
            <v>12256</v>
          </cell>
          <cell r="E1144">
            <v>12331</v>
          </cell>
          <cell r="F1144">
            <v>0.85358913909438261</v>
          </cell>
          <cell r="G1144">
            <v>0.2438826111698236</v>
          </cell>
          <cell r="H1144">
            <v>0.2857142857142857</v>
          </cell>
          <cell r="I1144">
            <v>4</v>
          </cell>
          <cell r="J1144">
            <v>3</v>
          </cell>
          <cell r="K1144">
            <v>2</v>
          </cell>
        </row>
        <row r="1145">
          <cell r="A1145">
            <v>44033</v>
          </cell>
          <cell r="B1145">
            <v>12125</v>
          </cell>
          <cell r="C1145">
            <v>12324</v>
          </cell>
          <cell r="D1145">
            <v>12121</v>
          </cell>
          <cell r="E1145">
            <v>12289</v>
          </cell>
          <cell r="F1145">
            <v>1.6742268041237112</v>
          </cell>
          <cell r="G1145">
            <v>1.3525773195876289</v>
          </cell>
          <cell r="H1145">
            <v>0.8078817733990149</v>
          </cell>
          <cell r="I1145">
            <v>9</v>
          </cell>
          <cell r="J1145">
            <v>9</v>
          </cell>
          <cell r="K1145">
            <v>3</v>
          </cell>
        </row>
        <row r="1146">
          <cell r="A1146">
            <v>44032</v>
          </cell>
          <cell r="B1146">
            <v>12073</v>
          </cell>
          <cell r="C1146">
            <v>12075</v>
          </cell>
          <cell r="D1146">
            <v>11903</v>
          </cell>
          <cell r="E1146">
            <v>12031</v>
          </cell>
          <cell r="F1146">
            <v>1.4246666114470306</v>
          </cell>
          <cell r="G1146">
            <v>-0.34788370744636793</v>
          </cell>
          <cell r="H1146">
            <v>0.2441860465116279</v>
          </cell>
          <cell r="I1146">
            <v>8</v>
          </cell>
          <cell r="J1146">
            <v>3</v>
          </cell>
          <cell r="K1146">
            <v>2</v>
          </cell>
        </row>
        <row r="1147">
          <cell r="A1147">
            <v>44029</v>
          </cell>
          <cell r="B1147">
            <v>12088</v>
          </cell>
          <cell r="C1147">
            <v>12138</v>
          </cell>
          <cell r="D1147">
            <v>12011</v>
          </cell>
          <cell r="E1147">
            <v>12039</v>
          </cell>
          <cell r="F1147">
            <v>1.0506287227001987</v>
          </cell>
          <cell r="G1147">
            <v>-0.40536068828590338</v>
          </cell>
          <cell r="H1147">
            <v>0.38582677165354323</v>
          </cell>
          <cell r="I1147">
            <v>5</v>
          </cell>
          <cell r="J1147">
            <v>4</v>
          </cell>
          <cell r="K1147">
            <v>2</v>
          </cell>
        </row>
        <row r="1148">
          <cell r="A1148">
            <v>44028</v>
          </cell>
          <cell r="B1148">
            <v>12066</v>
          </cell>
          <cell r="C1148">
            <v>12094</v>
          </cell>
          <cell r="D1148">
            <v>11931</v>
          </cell>
          <cell r="E1148">
            <v>12032</v>
          </cell>
          <cell r="F1148">
            <v>1.3509033648267859</v>
          </cell>
          <cell r="G1148">
            <v>-0.28178352395159956</v>
          </cell>
          <cell r="H1148">
            <v>0.20858895705521477</v>
          </cell>
          <cell r="I1148">
            <v>8</v>
          </cell>
          <cell r="J1148">
            <v>3</v>
          </cell>
          <cell r="K1148">
            <v>2</v>
          </cell>
        </row>
        <row r="1149">
          <cell r="A1149">
            <v>44027</v>
          </cell>
          <cell r="B1149">
            <v>12305</v>
          </cell>
          <cell r="C1149">
            <v>12323</v>
          </cell>
          <cell r="D1149">
            <v>12150</v>
          </cell>
          <cell r="E1149">
            <v>12220</v>
          </cell>
          <cell r="F1149">
            <v>1.4059325477448192</v>
          </cell>
          <cell r="G1149">
            <v>-0.69077610727346606</v>
          </cell>
          <cell r="H1149">
            <v>0.4913294797687861</v>
          </cell>
          <cell r="I1149">
            <v>8</v>
          </cell>
          <cell r="J1149">
            <v>5</v>
          </cell>
          <cell r="K1149">
            <v>2</v>
          </cell>
        </row>
        <row r="1150">
          <cell r="A1150">
            <v>44026</v>
          </cell>
          <cell r="B1150">
            <v>12147</v>
          </cell>
          <cell r="C1150">
            <v>12224</v>
          </cell>
          <cell r="D1150">
            <v>12119</v>
          </cell>
          <cell r="E1150">
            <v>12188</v>
          </cell>
          <cell r="F1150">
            <v>0.86441096567053588</v>
          </cell>
          <cell r="G1150">
            <v>0.33753190088087592</v>
          </cell>
          <cell r="H1150">
            <v>0.39047619047619048</v>
          </cell>
          <cell r="I1150">
            <v>4</v>
          </cell>
          <cell r="J1150">
            <v>4</v>
          </cell>
          <cell r="K1150">
            <v>2</v>
          </cell>
        </row>
        <row r="1151">
          <cell r="A1151">
            <v>44025</v>
          </cell>
          <cell r="B1151">
            <v>12139</v>
          </cell>
          <cell r="C1151">
            <v>12210</v>
          </cell>
          <cell r="D1151">
            <v>12105</v>
          </cell>
          <cell r="E1151">
            <v>12205</v>
          </cell>
          <cell r="F1151">
            <v>0.86498064090946536</v>
          </cell>
          <cell r="G1151">
            <v>0.54370211714309247</v>
          </cell>
          <cell r="H1151">
            <v>0.62857142857142856</v>
          </cell>
          <cell r="I1151">
            <v>4</v>
          </cell>
          <cell r="J1151">
            <v>7</v>
          </cell>
          <cell r="K1151">
            <v>3</v>
          </cell>
        </row>
        <row r="1152">
          <cell r="A1152">
            <v>44022</v>
          </cell>
          <cell r="B1152">
            <v>12204</v>
          </cell>
          <cell r="C1152">
            <v>12213</v>
          </cell>
          <cell r="D1152">
            <v>11987</v>
          </cell>
          <cell r="E1152">
            <v>11999</v>
          </cell>
          <cell r="F1152">
            <v>1.8518518518518516</v>
          </cell>
          <cell r="G1152">
            <v>-1.6797771222549984</v>
          </cell>
          <cell r="H1152">
            <v>0.9070796460176993</v>
          </cell>
          <cell r="I1152">
            <v>10</v>
          </cell>
          <cell r="J1152">
            <v>10</v>
          </cell>
          <cell r="K1152">
            <v>4</v>
          </cell>
        </row>
        <row r="1153">
          <cell r="A1153">
            <v>44021</v>
          </cell>
          <cell r="B1153">
            <v>12202</v>
          </cell>
          <cell r="C1153">
            <v>12222</v>
          </cell>
          <cell r="D1153">
            <v>12118</v>
          </cell>
          <cell r="E1153">
            <v>12147</v>
          </cell>
          <cell r="F1153">
            <v>0.8523192919193574</v>
          </cell>
          <cell r="G1153">
            <v>-0.45074577938042942</v>
          </cell>
          <cell r="H1153">
            <v>0.52884615384615385</v>
          </cell>
          <cell r="I1153">
            <v>4</v>
          </cell>
          <cell r="J1153">
            <v>6</v>
          </cell>
          <cell r="K1153">
            <v>2</v>
          </cell>
        </row>
        <row r="1154">
          <cell r="A1154">
            <v>44020</v>
          </cell>
          <cell r="B1154">
            <v>12041</v>
          </cell>
          <cell r="C1154">
            <v>12145</v>
          </cell>
          <cell r="D1154">
            <v>12025</v>
          </cell>
          <cell r="E1154">
            <v>12125</v>
          </cell>
          <cell r="F1154">
            <v>0.99659496719541574</v>
          </cell>
          <cell r="G1154">
            <v>0.69761647703679097</v>
          </cell>
          <cell r="H1154">
            <v>0.7</v>
          </cell>
          <cell r="I1154">
            <v>5</v>
          </cell>
          <cell r="J1154">
            <v>8</v>
          </cell>
          <cell r="K1154">
            <v>3</v>
          </cell>
        </row>
        <row r="1155">
          <cell r="A1155">
            <v>44019</v>
          </cell>
          <cell r="B1155">
            <v>12149</v>
          </cell>
          <cell r="C1155">
            <v>12192</v>
          </cell>
          <cell r="D1155">
            <v>11990</v>
          </cell>
          <cell r="E1155">
            <v>12027</v>
          </cell>
          <cell r="F1155">
            <v>1.6626882871018192</v>
          </cell>
          <cell r="G1155">
            <v>-1.0041978763684254</v>
          </cell>
          <cell r="H1155">
            <v>0.60396039603960394</v>
          </cell>
          <cell r="I1155">
            <v>9</v>
          </cell>
          <cell r="J1155">
            <v>7</v>
          </cell>
          <cell r="K1155">
            <v>3</v>
          </cell>
        </row>
        <row r="1156">
          <cell r="A1156">
            <v>44018</v>
          </cell>
          <cell r="B1156">
            <v>11921</v>
          </cell>
          <cell r="C1156">
            <v>12072</v>
          </cell>
          <cell r="D1156">
            <v>11905</v>
          </cell>
          <cell r="E1156">
            <v>12065</v>
          </cell>
          <cell r="F1156">
            <v>1.400889187148729</v>
          </cell>
          <cell r="G1156">
            <v>1.207952352990521</v>
          </cell>
          <cell r="H1156">
            <v>0.86227544910179654</v>
          </cell>
          <cell r="I1156">
            <v>8</v>
          </cell>
          <cell r="J1156">
            <v>9</v>
          </cell>
          <cell r="K1156">
            <v>3</v>
          </cell>
        </row>
        <row r="1157">
          <cell r="A1157">
            <v>44015</v>
          </cell>
          <cell r="B1157">
            <v>11788</v>
          </cell>
          <cell r="C1157">
            <v>11850</v>
          </cell>
          <cell r="D1157">
            <v>11752</v>
          </cell>
          <cell r="E1157">
            <v>11838</v>
          </cell>
          <cell r="F1157">
            <v>0.83135391923990498</v>
          </cell>
          <cell r="G1157">
            <v>0.42416016287750252</v>
          </cell>
          <cell r="H1157">
            <v>0.51020408163265307</v>
          </cell>
          <cell r="I1157">
            <v>4</v>
          </cell>
          <cell r="J1157">
            <v>6</v>
          </cell>
          <cell r="K1157">
            <v>2</v>
          </cell>
        </row>
        <row r="1158">
          <cell r="A1158">
            <v>44014</v>
          </cell>
          <cell r="B1158">
            <v>11585</v>
          </cell>
          <cell r="C1158">
            <v>11712</v>
          </cell>
          <cell r="D1158">
            <v>11566</v>
          </cell>
          <cell r="E1158">
            <v>11695</v>
          </cell>
          <cell r="F1158">
            <v>1.2602503236944325</v>
          </cell>
          <cell r="G1158">
            <v>0.94950366853690116</v>
          </cell>
          <cell r="H1158">
            <v>0.75342465753424659</v>
          </cell>
          <cell r="I1158">
            <v>7</v>
          </cell>
          <cell r="J1158">
            <v>8</v>
          </cell>
          <cell r="K1158">
            <v>3</v>
          </cell>
        </row>
        <row r="1159">
          <cell r="A1159">
            <v>44013</v>
          </cell>
          <cell r="B1159">
            <v>11482</v>
          </cell>
          <cell r="C1159">
            <v>11623</v>
          </cell>
          <cell r="D1159">
            <v>11472</v>
          </cell>
          <cell r="E1159">
            <v>11546</v>
          </cell>
          <cell r="F1159">
            <v>1.3151018986239331</v>
          </cell>
          <cell r="G1159">
            <v>0.55739418219822334</v>
          </cell>
          <cell r="H1159">
            <v>0.42384105960264901</v>
          </cell>
          <cell r="I1159">
            <v>7</v>
          </cell>
          <cell r="J1159">
            <v>5</v>
          </cell>
          <cell r="K1159">
            <v>2</v>
          </cell>
        </row>
        <row r="1160">
          <cell r="A1160">
            <v>44012</v>
          </cell>
          <cell r="B1160">
            <v>11460</v>
          </cell>
          <cell r="C1160">
            <v>11502</v>
          </cell>
          <cell r="D1160">
            <v>11412</v>
          </cell>
          <cell r="E1160">
            <v>11469</v>
          </cell>
          <cell r="F1160">
            <v>0.78534031413612559</v>
          </cell>
          <cell r="G1160">
            <v>7.8534031413612565E-2</v>
          </cell>
          <cell r="H1160">
            <v>0.1</v>
          </cell>
          <cell r="I1160">
            <v>3</v>
          </cell>
          <cell r="J1160">
            <v>2</v>
          </cell>
          <cell r="K1160">
            <v>2</v>
          </cell>
        </row>
        <row r="1161">
          <cell r="A1161">
            <v>44011</v>
          </cell>
          <cell r="B1161">
            <v>11394</v>
          </cell>
          <cell r="C1161">
            <v>11458</v>
          </cell>
          <cell r="D1161">
            <v>11315</v>
          </cell>
          <cell r="E1161">
            <v>11361</v>
          </cell>
          <cell r="F1161">
            <v>1.2550465157100228</v>
          </cell>
          <cell r="G1161">
            <v>-0.28962611901000529</v>
          </cell>
          <cell r="H1161">
            <v>0.23076923076923078</v>
          </cell>
          <cell r="I1161">
            <v>7</v>
          </cell>
          <cell r="J1161">
            <v>3</v>
          </cell>
          <cell r="K1161">
            <v>2</v>
          </cell>
        </row>
        <row r="1162">
          <cell r="A1162">
            <v>44006</v>
          </cell>
          <cell r="B1162">
            <v>11541</v>
          </cell>
          <cell r="C1162">
            <v>11570</v>
          </cell>
          <cell r="D1162">
            <v>11503</v>
          </cell>
          <cell r="E1162">
            <v>11523</v>
          </cell>
          <cell r="F1162">
            <v>0.58053894809808504</v>
          </cell>
          <cell r="G1162">
            <v>-0.1559656875487393</v>
          </cell>
          <cell r="H1162">
            <v>0.2686567164179105</v>
          </cell>
          <cell r="I1162">
            <v>1</v>
          </cell>
          <cell r="J1162">
            <v>3</v>
          </cell>
          <cell r="K1162">
            <v>2</v>
          </cell>
        </row>
        <row r="1163">
          <cell r="A1163">
            <v>44005</v>
          </cell>
          <cell r="B1163">
            <v>11493</v>
          </cell>
          <cell r="C1163">
            <v>11540</v>
          </cell>
          <cell r="D1163">
            <v>11346</v>
          </cell>
          <cell r="E1163">
            <v>11455</v>
          </cell>
          <cell r="F1163">
            <v>1.6879839902549376</v>
          </cell>
          <cell r="G1163">
            <v>-0.33063603932828678</v>
          </cell>
          <cell r="H1163">
            <v>0.19587628865979384</v>
          </cell>
          <cell r="I1163">
            <v>9</v>
          </cell>
          <cell r="J1163">
            <v>2</v>
          </cell>
          <cell r="K1163">
            <v>2</v>
          </cell>
        </row>
        <row r="1164">
          <cell r="A1164">
            <v>44004</v>
          </cell>
          <cell r="B1164">
            <v>11374</v>
          </cell>
          <cell r="C1164">
            <v>11498</v>
          </cell>
          <cell r="D1164">
            <v>11362</v>
          </cell>
          <cell r="E1164">
            <v>11423</v>
          </cell>
          <cell r="F1164">
            <v>1.1957095129242132</v>
          </cell>
          <cell r="G1164">
            <v>0.43080710392122384</v>
          </cell>
          <cell r="H1164">
            <v>0.36029411764705876</v>
          </cell>
          <cell r="I1164">
            <v>6</v>
          </cell>
          <cell r="J1164">
            <v>4</v>
          </cell>
          <cell r="K1164">
            <v>2</v>
          </cell>
        </row>
        <row r="1165">
          <cell r="A1165">
            <v>44001</v>
          </cell>
          <cell r="B1165">
            <v>11424</v>
          </cell>
          <cell r="C1165">
            <v>11439</v>
          </cell>
          <cell r="D1165">
            <v>11361</v>
          </cell>
          <cell r="E1165">
            <v>11410</v>
          </cell>
          <cell r="F1165">
            <v>0.6827731092436975</v>
          </cell>
          <cell r="G1165">
            <v>-0.12254901960784313</v>
          </cell>
          <cell r="H1165">
            <v>0.17948717948717949</v>
          </cell>
          <cell r="I1165">
            <v>2</v>
          </cell>
          <cell r="J1165">
            <v>2</v>
          </cell>
          <cell r="K1165">
            <v>2</v>
          </cell>
        </row>
        <row r="1166">
          <cell r="A1166">
            <v>44000</v>
          </cell>
          <cell r="B1166">
            <v>11372</v>
          </cell>
          <cell r="C1166">
            <v>11425</v>
          </cell>
          <cell r="D1166">
            <v>11295</v>
          </cell>
          <cell r="E1166">
            <v>11394</v>
          </cell>
          <cell r="F1166">
            <v>1.14315863524446</v>
          </cell>
          <cell r="G1166">
            <v>0.19345761519521631</v>
          </cell>
          <cell r="H1166">
            <v>0.16923076923076924</v>
          </cell>
          <cell r="I1166">
            <v>6</v>
          </cell>
          <cell r="J1166">
            <v>2</v>
          </cell>
          <cell r="K1166">
            <v>2</v>
          </cell>
        </row>
        <row r="1167">
          <cell r="A1167">
            <v>43999</v>
          </cell>
          <cell r="B1167">
            <v>11480</v>
          </cell>
          <cell r="C1167">
            <v>11568</v>
          </cell>
          <cell r="D1167">
            <v>11467</v>
          </cell>
          <cell r="E1167">
            <v>11521</v>
          </cell>
          <cell r="F1167">
            <v>0.87979094076655051</v>
          </cell>
          <cell r="G1167">
            <v>0.35714285714285715</v>
          </cell>
          <cell r="H1167">
            <v>0.40594059405940597</v>
          </cell>
          <cell r="I1167">
            <v>4</v>
          </cell>
          <cell r="J1167">
            <v>5</v>
          </cell>
          <cell r="K1167">
            <v>2</v>
          </cell>
        </row>
        <row r="1168">
          <cell r="A1168">
            <v>43998</v>
          </cell>
          <cell r="B1168">
            <v>11448</v>
          </cell>
          <cell r="C1168">
            <v>11554</v>
          </cell>
          <cell r="D1168">
            <v>11421</v>
          </cell>
          <cell r="E1168">
            <v>11526</v>
          </cell>
          <cell r="F1168">
            <v>1.1617749825296997</v>
          </cell>
          <cell r="G1168">
            <v>0.68134171907756813</v>
          </cell>
          <cell r="H1168">
            <v>0.58646616541353369</v>
          </cell>
          <cell r="I1168">
            <v>6</v>
          </cell>
          <cell r="J1168">
            <v>6</v>
          </cell>
          <cell r="K1168">
            <v>2</v>
          </cell>
        </row>
        <row r="1169">
          <cell r="A1169">
            <v>43997</v>
          </cell>
          <cell r="B1169">
            <v>11356</v>
          </cell>
          <cell r="C1169">
            <v>11446</v>
          </cell>
          <cell r="D1169">
            <v>11216</v>
          </cell>
          <cell r="E1169">
            <v>11229</v>
          </cell>
          <cell r="F1169">
            <v>2.0253610426206414</v>
          </cell>
          <cell r="G1169">
            <v>-1.1183515322296582</v>
          </cell>
          <cell r="H1169">
            <v>0.55217391304347807</v>
          </cell>
          <cell r="I1169">
            <v>10</v>
          </cell>
          <cell r="J1169">
            <v>6</v>
          </cell>
          <cell r="K1169">
            <v>1</v>
          </cell>
        </row>
        <row r="1170">
          <cell r="A1170">
            <v>43994</v>
          </cell>
          <cell r="B1170">
            <v>11331</v>
          </cell>
          <cell r="C1170">
            <v>11432</v>
          </cell>
          <cell r="D1170">
            <v>11250</v>
          </cell>
          <cell r="E1170">
            <v>11395</v>
          </cell>
          <cell r="F1170">
            <v>1.6062130438619715</v>
          </cell>
          <cell r="G1170">
            <v>0.56482216927014384</v>
          </cell>
          <cell r="H1170">
            <v>0.35164835164835168</v>
          </cell>
          <cell r="I1170">
            <v>9</v>
          </cell>
          <cell r="J1170">
            <v>4</v>
          </cell>
          <cell r="K1170">
            <v>2</v>
          </cell>
        </row>
        <row r="1171">
          <cell r="A1171">
            <v>43993</v>
          </cell>
          <cell r="B1171">
            <v>11689</v>
          </cell>
          <cell r="C1171">
            <v>11738</v>
          </cell>
          <cell r="D1171">
            <v>11475</v>
          </cell>
          <cell r="E1171">
            <v>11491</v>
          </cell>
          <cell r="F1171">
            <v>2.2499786123706049</v>
          </cell>
          <cell r="G1171">
            <v>-1.6939002480965009</v>
          </cell>
          <cell r="H1171">
            <v>0.75285171102661586</v>
          </cell>
          <cell r="I1171">
            <v>10</v>
          </cell>
          <cell r="J1171">
            <v>8</v>
          </cell>
          <cell r="K1171">
            <v>4</v>
          </cell>
        </row>
        <row r="1172">
          <cell r="A1172">
            <v>43992</v>
          </cell>
          <cell r="B1172">
            <v>11634</v>
          </cell>
          <cell r="C1172">
            <v>11730</v>
          </cell>
          <cell r="D1172">
            <v>11596</v>
          </cell>
          <cell r="E1172">
            <v>11706</v>
          </cell>
          <cell r="F1172">
            <v>1.1517964586556644</v>
          </cell>
          <cell r="G1172">
            <v>0.61887570912841672</v>
          </cell>
          <cell r="H1172">
            <v>0.53731343283582089</v>
          </cell>
          <cell r="I1172">
            <v>6</v>
          </cell>
          <cell r="J1172">
            <v>6</v>
          </cell>
          <cell r="K1172">
            <v>2</v>
          </cell>
        </row>
        <row r="1173">
          <cell r="A1173">
            <v>43991</v>
          </cell>
          <cell r="B1173">
            <v>11596</v>
          </cell>
          <cell r="C1173">
            <v>11622</v>
          </cell>
          <cell r="D1173">
            <v>11521</v>
          </cell>
          <cell r="E1173">
            <v>11609</v>
          </cell>
          <cell r="F1173">
            <v>0.87098999655053455</v>
          </cell>
          <cell r="G1173">
            <v>0.11210762331838565</v>
          </cell>
          <cell r="H1173">
            <v>0.12871287128712874</v>
          </cell>
          <cell r="I1173">
            <v>4</v>
          </cell>
          <cell r="J1173">
            <v>2</v>
          </cell>
          <cell r="K1173">
            <v>2</v>
          </cell>
        </row>
        <row r="1174">
          <cell r="A1174">
            <v>43990</v>
          </cell>
          <cell r="B1174">
            <v>11550</v>
          </cell>
          <cell r="C1174">
            <v>11626</v>
          </cell>
          <cell r="D1174">
            <v>11491</v>
          </cell>
          <cell r="E1174">
            <v>11570</v>
          </cell>
          <cell r="F1174">
            <v>1.1688311688311688</v>
          </cell>
          <cell r="G1174">
            <v>0.17316017316017315</v>
          </cell>
          <cell r="H1174">
            <v>0.14814814814814814</v>
          </cell>
          <cell r="I1174">
            <v>6</v>
          </cell>
          <cell r="J1174">
            <v>2</v>
          </cell>
          <cell r="K1174">
            <v>2</v>
          </cell>
        </row>
        <row r="1175">
          <cell r="A1175">
            <v>43987</v>
          </cell>
          <cell r="B1175">
            <v>11399</v>
          </cell>
          <cell r="C1175">
            <v>11473</v>
          </cell>
          <cell r="D1175">
            <v>11377</v>
          </cell>
          <cell r="E1175">
            <v>11457</v>
          </cell>
          <cell r="F1175">
            <v>0.84217913852092285</v>
          </cell>
          <cell r="G1175">
            <v>0.50881656285639087</v>
          </cell>
          <cell r="H1175">
            <v>0.60416666666666663</v>
          </cell>
          <cell r="I1175">
            <v>4</v>
          </cell>
          <cell r="J1175">
            <v>7</v>
          </cell>
          <cell r="K1175">
            <v>3</v>
          </cell>
        </row>
        <row r="1176">
          <cell r="A1176">
            <v>43986</v>
          </cell>
          <cell r="B1176">
            <v>11419</v>
          </cell>
          <cell r="C1176">
            <v>11425</v>
          </cell>
          <cell r="D1176">
            <v>11306</v>
          </cell>
          <cell r="E1176">
            <v>11357</v>
          </cell>
          <cell r="F1176">
            <v>1.0421227778264297</v>
          </cell>
          <cell r="G1176">
            <v>-0.54295472458183736</v>
          </cell>
          <cell r="H1176">
            <v>0.52100840336134457</v>
          </cell>
          <cell r="I1176">
            <v>5</v>
          </cell>
          <cell r="J1176">
            <v>6</v>
          </cell>
          <cell r="K1176">
            <v>2</v>
          </cell>
        </row>
        <row r="1177">
          <cell r="A1177">
            <v>43985</v>
          </cell>
          <cell r="B1177">
            <v>11250</v>
          </cell>
          <cell r="C1177">
            <v>11299</v>
          </cell>
          <cell r="D1177">
            <v>11206</v>
          </cell>
          <cell r="E1177">
            <v>11283</v>
          </cell>
          <cell r="F1177">
            <v>0.82666666666666666</v>
          </cell>
          <cell r="G1177">
            <v>0.29333333333333333</v>
          </cell>
          <cell r="H1177">
            <v>0.35483870967741937</v>
          </cell>
          <cell r="I1177">
            <v>4</v>
          </cell>
          <cell r="J1177">
            <v>4</v>
          </cell>
          <cell r="K1177">
            <v>2</v>
          </cell>
        </row>
        <row r="1178">
          <cell r="A1178">
            <v>43984</v>
          </cell>
          <cell r="B1178">
            <v>11080</v>
          </cell>
          <cell r="C1178">
            <v>11140</v>
          </cell>
          <cell r="D1178">
            <v>11072</v>
          </cell>
          <cell r="E1178">
            <v>11106</v>
          </cell>
          <cell r="F1178">
            <v>0.61371841155234652</v>
          </cell>
          <cell r="G1178">
            <v>0.23465703971119134</v>
          </cell>
          <cell r="H1178">
            <v>0.38235294117647062</v>
          </cell>
          <cell r="I1178">
            <v>2</v>
          </cell>
          <cell r="J1178">
            <v>4</v>
          </cell>
          <cell r="K1178">
            <v>2</v>
          </cell>
        </row>
        <row r="1179">
          <cell r="A1179">
            <v>43983</v>
          </cell>
          <cell r="B1179">
            <v>10983</v>
          </cell>
          <cell r="C1179">
            <v>11103</v>
          </cell>
          <cell r="D1179">
            <v>10971</v>
          </cell>
          <cell r="E1179">
            <v>11057</v>
          </cell>
          <cell r="F1179">
            <v>1.2018574160065556</v>
          </cell>
          <cell r="G1179">
            <v>0.67376855139761449</v>
          </cell>
          <cell r="H1179">
            <v>0.56060606060606055</v>
          </cell>
          <cell r="I1179">
            <v>7</v>
          </cell>
          <cell r="J1179">
            <v>6</v>
          </cell>
          <cell r="K1179">
            <v>2</v>
          </cell>
        </row>
        <row r="1180">
          <cell r="A1180">
            <v>43980</v>
          </cell>
          <cell r="B1180">
            <v>10888</v>
          </cell>
          <cell r="C1180">
            <v>10950</v>
          </cell>
          <cell r="D1180">
            <v>10806</v>
          </cell>
          <cell r="E1180">
            <v>10922</v>
          </cell>
          <cell r="F1180">
            <v>1.322556943423953</v>
          </cell>
          <cell r="G1180">
            <v>0.31227038941954444</v>
          </cell>
          <cell r="H1180">
            <v>0.23611111111111108</v>
          </cell>
          <cell r="I1180">
            <v>7</v>
          </cell>
          <cell r="J1180">
            <v>3</v>
          </cell>
          <cell r="K1180">
            <v>2</v>
          </cell>
        </row>
        <row r="1181">
          <cell r="A1181">
            <v>43979</v>
          </cell>
          <cell r="B1181">
            <v>11066</v>
          </cell>
          <cell r="C1181">
            <v>11077</v>
          </cell>
          <cell r="D1181">
            <v>10856</v>
          </cell>
          <cell r="E1181">
            <v>10907</v>
          </cell>
          <cell r="F1181">
            <v>1.9971082595337069</v>
          </cell>
          <cell r="G1181">
            <v>-1.4368335441894091</v>
          </cell>
          <cell r="H1181">
            <v>0.71945701357466074</v>
          </cell>
          <cell r="I1181">
            <v>10</v>
          </cell>
          <cell r="J1181">
            <v>8</v>
          </cell>
          <cell r="K1181">
            <v>4</v>
          </cell>
        </row>
        <row r="1182">
          <cell r="A1182">
            <v>43978</v>
          </cell>
          <cell r="B1182">
            <v>10962</v>
          </cell>
          <cell r="C1182">
            <v>11037</v>
          </cell>
          <cell r="D1182">
            <v>10926</v>
          </cell>
          <cell r="E1182">
            <v>10972</v>
          </cell>
          <cell r="F1182">
            <v>1.0125889436234263</v>
          </cell>
          <cell r="G1182">
            <v>9.1224229155263639E-2</v>
          </cell>
          <cell r="H1182">
            <v>9.00900900900901E-2</v>
          </cell>
          <cell r="I1182">
            <v>5</v>
          </cell>
          <cell r="J1182">
            <v>1</v>
          </cell>
          <cell r="K1182">
            <v>2</v>
          </cell>
        </row>
        <row r="1183">
          <cell r="A1183">
            <v>43977</v>
          </cell>
          <cell r="B1183">
            <v>10896</v>
          </cell>
          <cell r="C1183">
            <v>11027</v>
          </cell>
          <cell r="D1183">
            <v>10891</v>
          </cell>
          <cell r="E1183">
            <v>10984</v>
          </cell>
          <cell r="F1183">
            <v>1.2481644640234948</v>
          </cell>
          <cell r="G1183">
            <v>0.80763582966226144</v>
          </cell>
          <cell r="H1183">
            <v>0.6470588235294118</v>
          </cell>
          <cell r="I1183">
            <v>7</v>
          </cell>
          <cell r="J1183">
            <v>7</v>
          </cell>
          <cell r="K1183">
            <v>3</v>
          </cell>
        </row>
        <row r="1184">
          <cell r="A1184">
            <v>43976</v>
          </cell>
          <cell r="B1184">
            <v>10800</v>
          </cell>
          <cell r="C1184">
            <v>10840</v>
          </cell>
          <cell r="D1184">
            <v>10651</v>
          </cell>
          <cell r="E1184">
            <v>10817</v>
          </cell>
          <cell r="F1184">
            <v>1.7500000000000002</v>
          </cell>
          <cell r="G1184">
            <v>0.15740740740740741</v>
          </cell>
          <cell r="H1184">
            <v>8.9947089947089942E-2</v>
          </cell>
          <cell r="I1184">
            <v>9</v>
          </cell>
          <cell r="J1184">
            <v>1</v>
          </cell>
          <cell r="K1184">
            <v>2</v>
          </cell>
        </row>
        <row r="1185">
          <cell r="A1185">
            <v>43973</v>
          </cell>
          <cell r="B1185">
            <v>10928</v>
          </cell>
          <cell r="C1185">
            <v>10935</v>
          </cell>
          <cell r="D1185">
            <v>10723</v>
          </cell>
          <cell r="E1185">
            <v>10743</v>
          </cell>
          <cell r="F1185">
            <v>1.9399707174231333</v>
          </cell>
          <cell r="G1185">
            <v>-1.6928989751098096</v>
          </cell>
          <cell r="H1185">
            <v>0.87264150943396224</v>
          </cell>
          <cell r="I1185">
            <v>10</v>
          </cell>
          <cell r="J1185">
            <v>9</v>
          </cell>
          <cell r="K1185">
            <v>4</v>
          </cell>
        </row>
        <row r="1186">
          <cell r="A1186">
            <v>43972</v>
          </cell>
          <cell r="B1186">
            <v>10903</v>
          </cell>
          <cell r="C1186">
            <v>11008</v>
          </cell>
          <cell r="D1186">
            <v>10894</v>
          </cell>
          <cell r="E1186">
            <v>10952</v>
          </cell>
          <cell r="F1186">
            <v>1.0455837842795561</v>
          </cell>
          <cell r="G1186">
            <v>0.44941759148858118</v>
          </cell>
          <cell r="H1186">
            <v>0.42982456140350883</v>
          </cell>
          <cell r="I1186">
            <v>5</v>
          </cell>
          <cell r="J1186">
            <v>5</v>
          </cell>
          <cell r="K1186">
            <v>2</v>
          </cell>
        </row>
        <row r="1187">
          <cell r="A1187">
            <v>43971</v>
          </cell>
          <cell r="B1187">
            <v>10903</v>
          </cell>
          <cell r="C1187">
            <v>10960</v>
          </cell>
          <cell r="D1187">
            <v>10853</v>
          </cell>
          <cell r="E1187">
            <v>10887</v>
          </cell>
          <cell r="F1187">
            <v>0.98138127120975871</v>
          </cell>
          <cell r="G1187">
            <v>-0.14674860130239384</v>
          </cell>
          <cell r="H1187">
            <v>0.14953271028037385</v>
          </cell>
          <cell r="I1187">
            <v>5</v>
          </cell>
          <cell r="J1187">
            <v>2</v>
          </cell>
          <cell r="K1187">
            <v>2</v>
          </cell>
        </row>
        <row r="1188">
          <cell r="A1188">
            <v>43970</v>
          </cell>
          <cell r="B1188">
            <v>10932</v>
          </cell>
          <cell r="C1188">
            <v>10964</v>
          </cell>
          <cell r="D1188">
            <v>10836</v>
          </cell>
          <cell r="E1188">
            <v>10872</v>
          </cell>
          <cell r="F1188">
            <v>1.1708744968898646</v>
          </cell>
          <cell r="G1188">
            <v>-0.54884742041712409</v>
          </cell>
          <cell r="H1188">
            <v>0.46875000000000006</v>
          </cell>
          <cell r="I1188">
            <v>6</v>
          </cell>
          <cell r="J1188">
            <v>5</v>
          </cell>
          <cell r="K1188">
            <v>2</v>
          </cell>
        </row>
        <row r="1189">
          <cell r="A1189">
            <v>43969</v>
          </cell>
          <cell r="B1189">
            <v>10768</v>
          </cell>
          <cell r="C1189">
            <v>10824</v>
          </cell>
          <cell r="D1189">
            <v>10724</v>
          </cell>
          <cell r="E1189">
            <v>10763</v>
          </cell>
          <cell r="F1189">
            <v>0.92867756315007433</v>
          </cell>
          <cell r="G1189">
            <v>-4.6433878157503709E-2</v>
          </cell>
          <cell r="H1189">
            <v>4.9999999999999996E-2</v>
          </cell>
          <cell r="I1189">
            <v>5</v>
          </cell>
          <cell r="J1189">
            <v>1</v>
          </cell>
          <cell r="K1189">
            <v>2</v>
          </cell>
        </row>
        <row r="1190">
          <cell r="A1190">
            <v>43966</v>
          </cell>
          <cell r="B1190">
            <v>10830</v>
          </cell>
          <cell r="C1190">
            <v>10869</v>
          </cell>
          <cell r="D1190">
            <v>10701</v>
          </cell>
          <cell r="E1190">
            <v>10818</v>
          </cell>
          <cell r="F1190">
            <v>1.5512465373961219</v>
          </cell>
          <cell r="G1190">
            <v>-0.110803324099723</v>
          </cell>
          <cell r="H1190">
            <v>7.1428571428571438E-2</v>
          </cell>
          <cell r="I1190">
            <v>8</v>
          </cell>
          <cell r="J1190">
            <v>1</v>
          </cell>
          <cell r="K1190">
            <v>2</v>
          </cell>
        </row>
        <row r="1191">
          <cell r="A1191">
            <v>43965</v>
          </cell>
          <cell r="B1191">
            <v>10828</v>
          </cell>
          <cell r="C1191">
            <v>10877</v>
          </cell>
          <cell r="D1191">
            <v>10738</v>
          </cell>
          <cell r="E1191">
            <v>10750</v>
          </cell>
          <cell r="F1191">
            <v>1.2837089028444773</v>
          </cell>
          <cell r="G1191">
            <v>-0.72035463612855566</v>
          </cell>
          <cell r="H1191">
            <v>0.56115107913669071</v>
          </cell>
          <cell r="I1191">
            <v>7</v>
          </cell>
          <cell r="J1191">
            <v>6</v>
          </cell>
          <cell r="K1191">
            <v>2</v>
          </cell>
        </row>
        <row r="1192">
          <cell r="A1192">
            <v>43964</v>
          </cell>
          <cell r="B1192">
            <v>10783</v>
          </cell>
          <cell r="C1192">
            <v>10925</v>
          </cell>
          <cell r="D1192">
            <v>10776</v>
          </cell>
          <cell r="E1192">
            <v>10915</v>
          </cell>
          <cell r="F1192">
            <v>1.3818046925716405</v>
          </cell>
          <cell r="G1192">
            <v>1.2241491236205138</v>
          </cell>
          <cell r="H1192">
            <v>0.88590604026845643</v>
          </cell>
          <cell r="I1192">
            <v>8</v>
          </cell>
          <cell r="J1192">
            <v>9</v>
          </cell>
          <cell r="K1192">
            <v>3</v>
          </cell>
        </row>
        <row r="1193">
          <cell r="A1193">
            <v>43963</v>
          </cell>
          <cell r="B1193">
            <v>10902</v>
          </cell>
          <cell r="C1193">
            <v>10932</v>
          </cell>
          <cell r="D1193">
            <v>10802</v>
          </cell>
          <cell r="E1193">
            <v>10865</v>
          </cell>
          <cell r="F1193">
            <v>1.192441753806641</v>
          </cell>
          <cell r="G1193">
            <v>-0.33938726839112088</v>
          </cell>
          <cell r="H1193">
            <v>0.2846153846153846</v>
          </cell>
          <cell r="I1193">
            <v>6</v>
          </cell>
          <cell r="J1193">
            <v>3</v>
          </cell>
          <cell r="K1193">
            <v>2</v>
          </cell>
        </row>
        <row r="1194">
          <cell r="A1194">
            <v>43962</v>
          </cell>
          <cell r="B1194">
            <v>10979</v>
          </cell>
          <cell r="C1194">
            <v>11038</v>
          </cell>
          <cell r="D1194">
            <v>10935</v>
          </cell>
          <cell r="E1194">
            <v>10983</v>
          </cell>
          <cell r="F1194">
            <v>0.93815465889425265</v>
          </cell>
          <cell r="G1194">
            <v>3.6433190636670006E-2</v>
          </cell>
          <cell r="H1194">
            <v>3.8834951456310676E-2</v>
          </cell>
          <cell r="I1194">
            <v>5</v>
          </cell>
          <cell r="J1194">
            <v>1</v>
          </cell>
          <cell r="K1194">
            <v>2</v>
          </cell>
        </row>
        <row r="1195">
          <cell r="A1195">
            <v>43959</v>
          </cell>
          <cell r="B1195">
            <v>10893</v>
          </cell>
          <cell r="C1195">
            <v>10956</v>
          </cell>
          <cell r="D1195">
            <v>10853</v>
          </cell>
          <cell r="E1195">
            <v>10896</v>
          </cell>
          <cell r="F1195">
            <v>0.94556136968695492</v>
          </cell>
          <cell r="G1195">
            <v>2.7540622418066651E-2</v>
          </cell>
          <cell r="H1195">
            <v>2.9126213592233014E-2</v>
          </cell>
          <cell r="I1195">
            <v>5</v>
          </cell>
          <cell r="J1195">
            <v>1</v>
          </cell>
          <cell r="K1195">
            <v>2</v>
          </cell>
        </row>
        <row r="1196">
          <cell r="A1196">
            <v>43958</v>
          </cell>
          <cell r="B1196">
            <v>10736</v>
          </cell>
          <cell r="C1196">
            <v>10877</v>
          </cell>
          <cell r="D1196">
            <v>10710</v>
          </cell>
          <cell r="E1196">
            <v>10833</v>
          </cell>
          <cell r="F1196">
            <v>1.5555141579731744</v>
          </cell>
          <cell r="G1196">
            <v>0.90350223546944863</v>
          </cell>
          <cell r="H1196">
            <v>0.58083832335329344</v>
          </cell>
          <cell r="I1196">
            <v>8</v>
          </cell>
          <cell r="J1196">
            <v>6</v>
          </cell>
          <cell r="K1196">
            <v>2</v>
          </cell>
        </row>
        <row r="1197">
          <cell r="A1197">
            <v>43957</v>
          </cell>
          <cell r="B1197">
            <v>10658</v>
          </cell>
          <cell r="C1197">
            <v>10780</v>
          </cell>
          <cell r="D1197">
            <v>10618</v>
          </cell>
          <cell r="E1197">
            <v>10750</v>
          </cell>
          <cell r="F1197">
            <v>1.5199849878025897</v>
          </cell>
          <cell r="G1197">
            <v>0.86320135109776686</v>
          </cell>
          <cell r="H1197">
            <v>0.56790123456790109</v>
          </cell>
          <cell r="I1197">
            <v>8</v>
          </cell>
          <cell r="J1197">
            <v>6</v>
          </cell>
          <cell r="K1197">
            <v>2</v>
          </cell>
        </row>
        <row r="1198">
          <cell r="A1198">
            <v>43956</v>
          </cell>
          <cell r="B1198">
            <v>10717</v>
          </cell>
          <cell r="C1198">
            <v>10795</v>
          </cell>
          <cell r="D1198">
            <v>10658</v>
          </cell>
          <cell r="E1198">
            <v>10725</v>
          </cell>
          <cell r="F1198">
            <v>1.2783428198189792</v>
          </cell>
          <cell r="G1198">
            <v>7.4647755901838198E-2</v>
          </cell>
          <cell r="H1198">
            <v>5.8394160583941604E-2</v>
          </cell>
          <cell r="I1198">
            <v>7</v>
          </cell>
          <cell r="J1198">
            <v>1</v>
          </cell>
          <cell r="K1198">
            <v>2</v>
          </cell>
        </row>
        <row r="1199">
          <cell r="A1199">
            <v>43955</v>
          </cell>
          <cell r="B1199">
            <v>10540</v>
          </cell>
          <cell r="C1199">
            <v>10699</v>
          </cell>
          <cell r="D1199">
            <v>10477</v>
          </cell>
          <cell r="E1199">
            <v>10615</v>
          </cell>
          <cell r="F1199">
            <v>2.1062618595825424</v>
          </cell>
          <cell r="G1199">
            <v>0.7115749525616698</v>
          </cell>
          <cell r="H1199">
            <v>0.33783783783783788</v>
          </cell>
          <cell r="I1199">
            <v>10</v>
          </cell>
          <cell r="J1199">
            <v>4</v>
          </cell>
          <cell r="K1199">
            <v>1</v>
          </cell>
        </row>
        <row r="1200">
          <cell r="A1200">
            <v>43951</v>
          </cell>
          <cell r="B1200">
            <v>10813</v>
          </cell>
          <cell r="C1200">
            <v>10971</v>
          </cell>
          <cell r="D1200">
            <v>10803</v>
          </cell>
          <cell r="E1200">
            <v>10944</v>
          </cell>
          <cell r="F1200">
            <v>1.5536853787108111</v>
          </cell>
          <cell r="G1200">
            <v>1.2115046703042633</v>
          </cell>
          <cell r="H1200">
            <v>0.77976190476190466</v>
          </cell>
          <cell r="I1200">
            <v>8</v>
          </cell>
          <cell r="J1200">
            <v>8</v>
          </cell>
          <cell r="K1200">
            <v>3</v>
          </cell>
        </row>
        <row r="1201">
          <cell r="A1201">
            <v>43950</v>
          </cell>
          <cell r="B1201">
            <v>10655</v>
          </cell>
          <cell r="C1201">
            <v>10770</v>
          </cell>
          <cell r="D1201">
            <v>10631</v>
          </cell>
          <cell r="E1201">
            <v>10707</v>
          </cell>
          <cell r="F1201">
            <v>1.3045518535898639</v>
          </cell>
          <cell r="G1201">
            <v>0.48803378695448146</v>
          </cell>
          <cell r="H1201">
            <v>0.37410071942446044</v>
          </cell>
          <cell r="I1201">
            <v>7</v>
          </cell>
          <cell r="J1201">
            <v>4</v>
          </cell>
          <cell r="K1201">
            <v>2</v>
          </cell>
        </row>
        <row r="1202">
          <cell r="A1202">
            <v>43949</v>
          </cell>
          <cell r="B1202">
            <v>10600</v>
          </cell>
          <cell r="C1202">
            <v>10605</v>
          </cell>
          <cell r="D1202">
            <v>10480</v>
          </cell>
          <cell r="E1202">
            <v>10582</v>
          </cell>
          <cell r="F1202">
            <v>1.179245283018868</v>
          </cell>
          <cell r="G1202">
            <v>-0.16981132075471697</v>
          </cell>
          <cell r="H1202">
            <v>0.14399999999999999</v>
          </cell>
          <cell r="I1202">
            <v>6</v>
          </cell>
          <cell r="J1202">
            <v>2</v>
          </cell>
          <cell r="K1202">
            <v>2</v>
          </cell>
        </row>
        <row r="1203">
          <cell r="A1203">
            <v>43948</v>
          </cell>
          <cell r="B1203">
            <v>10373</v>
          </cell>
          <cell r="C1203">
            <v>10567</v>
          </cell>
          <cell r="D1203">
            <v>10368</v>
          </cell>
          <cell r="E1203">
            <v>10547</v>
          </cell>
          <cell r="F1203">
            <v>1.918442109322279</v>
          </cell>
          <cell r="G1203">
            <v>1.6774317940807866</v>
          </cell>
          <cell r="H1203">
            <v>0.87437185929648242</v>
          </cell>
          <cell r="I1203">
            <v>10</v>
          </cell>
          <cell r="J1203">
            <v>9</v>
          </cell>
          <cell r="K1203">
            <v>4</v>
          </cell>
        </row>
        <row r="1204">
          <cell r="A1204">
            <v>43945</v>
          </cell>
          <cell r="B1204">
            <v>10231</v>
          </cell>
          <cell r="C1204">
            <v>10292</v>
          </cell>
          <cell r="D1204">
            <v>10211</v>
          </cell>
          <cell r="E1204">
            <v>10270</v>
          </cell>
          <cell r="F1204">
            <v>0.7917114651549213</v>
          </cell>
          <cell r="G1204">
            <v>0.38119440914866581</v>
          </cell>
          <cell r="H1204">
            <v>0.48148148148148151</v>
          </cell>
          <cell r="I1204">
            <v>3</v>
          </cell>
          <cell r="J1204">
            <v>5</v>
          </cell>
          <cell r="K1204">
            <v>2</v>
          </cell>
        </row>
        <row r="1205">
          <cell r="A1205">
            <v>43944</v>
          </cell>
          <cell r="B1205">
            <v>10268</v>
          </cell>
          <cell r="C1205">
            <v>10402</v>
          </cell>
          <cell r="D1205">
            <v>10154</v>
          </cell>
          <cell r="E1205">
            <v>10292</v>
          </cell>
          <cell r="F1205">
            <v>2.4152707440592129</v>
          </cell>
          <cell r="G1205">
            <v>0.23373587845734323</v>
          </cell>
          <cell r="H1205">
            <v>9.6774193548387108E-2</v>
          </cell>
          <cell r="I1205">
            <v>10</v>
          </cell>
          <cell r="J1205">
            <v>1</v>
          </cell>
          <cell r="K1205">
            <v>1</v>
          </cell>
        </row>
        <row r="1206">
          <cell r="A1206">
            <v>43943</v>
          </cell>
          <cell r="B1206">
            <v>10145</v>
          </cell>
          <cell r="C1206">
            <v>10226</v>
          </cell>
          <cell r="D1206">
            <v>10065</v>
          </cell>
          <cell r="E1206">
            <v>10225</v>
          </cell>
          <cell r="F1206">
            <v>1.5869886643666831</v>
          </cell>
          <cell r="G1206">
            <v>0.78856579595860032</v>
          </cell>
          <cell r="H1206">
            <v>0.49689440993788825</v>
          </cell>
          <cell r="I1206">
            <v>9</v>
          </cell>
          <cell r="J1206">
            <v>5</v>
          </cell>
          <cell r="K1206">
            <v>2</v>
          </cell>
        </row>
        <row r="1207">
          <cell r="A1207">
            <v>43942</v>
          </cell>
          <cell r="B1207">
            <v>10406</v>
          </cell>
          <cell r="C1207">
            <v>10467</v>
          </cell>
          <cell r="D1207">
            <v>10144</v>
          </cell>
          <cell r="E1207">
            <v>10198</v>
          </cell>
          <cell r="F1207">
            <v>3.1039784739573322</v>
          </cell>
          <cell r="G1207">
            <v>-1.9988468191428022</v>
          </cell>
          <cell r="H1207">
            <v>0.64396284829721362</v>
          </cell>
          <cell r="I1207">
            <v>10</v>
          </cell>
          <cell r="J1207">
            <v>7</v>
          </cell>
          <cell r="K1207">
            <v>4</v>
          </cell>
        </row>
        <row r="1208">
          <cell r="A1208">
            <v>43941</v>
          </cell>
          <cell r="B1208">
            <v>10515</v>
          </cell>
          <cell r="C1208">
            <v>10560</v>
          </cell>
          <cell r="D1208">
            <v>10458</v>
          </cell>
          <cell r="E1208">
            <v>10476</v>
          </cell>
          <cell r="F1208">
            <v>0.97004279600570609</v>
          </cell>
          <cell r="G1208">
            <v>-0.37089871611982883</v>
          </cell>
          <cell r="H1208">
            <v>0.38235294117647062</v>
          </cell>
          <cell r="I1208">
            <v>5</v>
          </cell>
          <cell r="J1208">
            <v>4</v>
          </cell>
          <cell r="K1208">
            <v>2</v>
          </cell>
        </row>
        <row r="1209">
          <cell r="A1209">
            <v>43938</v>
          </cell>
          <cell r="B1209">
            <v>10575</v>
          </cell>
          <cell r="C1209">
            <v>10669</v>
          </cell>
          <cell r="D1209">
            <v>10456</v>
          </cell>
          <cell r="E1209">
            <v>10561</v>
          </cell>
          <cell r="F1209">
            <v>2.0141843971631204</v>
          </cell>
          <cell r="G1209">
            <v>-0.13238770685579196</v>
          </cell>
          <cell r="H1209">
            <v>6.5727699530516437E-2</v>
          </cell>
          <cell r="I1209">
            <v>10</v>
          </cell>
          <cell r="J1209">
            <v>1</v>
          </cell>
          <cell r="K1209">
            <v>1</v>
          </cell>
        </row>
        <row r="1210">
          <cell r="A1210">
            <v>43937</v>
          </cell>
          <cell r="B1210">
            <v>10177</v>
          </cell>
          <cell r="C1210">
            <v>10343</v>
          </cell>
          <cell r="D1210">
            <v>10161</v>
          </cell>
          <cell r="E1210">
            <v>10302</v>
          </cell>
          <cell r="F1210">
            <v>1.7883462710032425</v>
          </cell>
          <cell r="G1210">
            <v>1.228259801513216</v>
          </cell>
          <cell r="H1210">
            <v>0.68681318681318682</v>
          </cell>
          <cell r="I1210">
            <v>9</v>
          </cell>
          <cell r="J1210">
            <v>7</v>
          </cell>
          <cell r="K1210">
            <v>3</v>
          </cell>
        </row>
        <row r="1211">
          <cell r="A1211">
            <v>43936</v>
          </cell>
          <cell r="B1211">
            <v>10347</v>
          </cell>
          <cell r="C1211">
            <v>10463</v>
          </cell>
          <cell r="D1211">
            <v>10330</v>
          </cell>
          <cell r="E1211">
            <v>10450</v>
          </cell>
          <cell r="F1211">
            <v>1.2853967333526626</v>
          </cell>
          <cell r="G1211">
            <v>0.99545762056634768</v>
          </cell>
          <cell r="H1211">
            <v>0.77443609022556392</v>
          </cell>
          <cell r="I1211">
            <v>7</v>
          </cell>
          <cell r="J1211">
            <v>8</v>
          </cell>
          <cell r="K1211">
            <v>3</v>
          </cell>
        </row>
        <row r="1212">
          <cell r="A1212">
            <v>43935</v>
          </cell>
          <cell r="B1212">
            <v>10160</v>
          </cell>
          <cell r="C1212">
            <v>10355</v>
          </cell>
          <cell r="D1212">
            <v>10125</v>
          </cell>
          <cell r="E1212">
            <v>10346</v>
          </cell>
          <cell r="F1212">
            <v>2.2637795275590551</v>
          </cell>
          <cell r="G1212">
            <v>1.8307086614173229</v>
          </cell>
          <cell r="H1212">
            <v>0.80869565217391304</v>
          </cell>
          <cell r="I1212">
            <v>10</v>
          </cell>
          <cell r="J1212">
            <v>9</v>
          </cell>
          <cell r="K1212">
            <v>4</v>
          </cell>
        </row>
        <row r="1213">
          <cell r="A1213">
            <v>43934</v>
          </cell>
          <cell r="B1213">
            <v>10084</v>
          </cell>
          <cell r="C1213">
            <v>10149</v>
          </cell>
          <cell r="D1213">
            <v>10031</v>
          </cell>
          <cell r="E1213">
            <v>10073</v>
          </cell>
          <cell r="F1213">
            <v>1.1701705672352241</v>
          </cell>
          <cell r="G1213">
            <v>-0.10908369694565649</v>
          </cell>
          <cell r="H1213">
            <v>9.3220338983050863E-2</v>
          </cell>
          <cell r="I1213">
            <v>6</v>
          </cell>
          <cell r="J1213">
            <v>1</v>
          </cell>
          <cell r="K1213">
            <v>2</v>
          </cell>
        </row>
        <row r="1214">
          <cell r="A1214">
            <v>43931</v>
          </cell>
          <cell r="B1214">
            <v>10038</v>
          </cell>
          <cell r="C1214">
            <v>10140</v>
          </cell>
          <cell r="D1214">
            <v>10030</v>
          </cell>
          <cell r="E1214">
            <v>10133</v>
          </cell>
          <cell r="F1214">
            <v>1.0958358238692967</v>
          </cell>
          <cell r="G1214">
            <v>0.946403666068938</v>
          </cell>
          <cell r="H1214">
            <v>0.86363636363636365</v>
          </cell>
          <cell r="I1214">
            <v>5</v>
          </cell>
          <cell r="J1214">
            <v>9</v>
          </cell>
          <cell r="K1214">
            <v>3</v>
          </cell>
        </row>
        <row r="1215">
          <cell r="A1215">
            <v>43930</v>
          </cell>
          <cell r="B1215">
            <v>10131</v>
          </cell>
          <cell r="C1215">
            <v>10197</v>
          </cell>
          <cell r="D1215">
            <v>10028</v>
          </cell>
          <cell r="E1215">
            <v>10101</v>
          </cell>
          <cell r="F1215">
            <v>1.6681472707531337</v>
          </cell>
          <cell r="G1215">
            <v>-0.29612081729345574</v>
          </cell>
          <cell r="H1215">
            <v>0.1775147928994083</v>
          </cell>
          <cell r="I1215">
            <v>9</v>
          </cell>
          <cell r="J1215">
            <v>2</v>
          </cell>
          <cell r="K1215">
            <v>2</v>
          </cell>
        </row>
        <row r="1216">
          <cell r="A1216">
            <v>43929</v>
          </cell>
          <cell r="B1216">
            <v>9950</v>
          </cell>
          <cell r="C1216">
            <v>10135</v>
          </cell>
          <cell r="D1216">
            <v>9945</v>
          </cell>
          <cell r="E1216">
            <v>10127</v>
          </cell>
          <cell r="F1216">
            <v>1.9095477386934674</v>
          </cell>
          <cell r="G1216">
            <v>1.778894472361809</v>
          </cell>
          <cell r="H1216">
            <v>0.93157894736842095</v>
          </cell>
          <cell r="I1216">
            <v>10</v>
          </cell>
          <cell r="J1216">
            <v>10</v>
          </cell>
          <cell r="K1216">
            <v>4</v>
          </cell>
        </row>
        <row r="1217">
          <cell r="A1217">
            <v>43928</v>
          </cell>
          <cell r="B1217">
            <v>9955</v>
          </cell>
          <cell r="C1217">
            <v>10020</v>
          </cell>
          <cell r="D1217">
            <v>9878</v>
          </cell>
          <cell r="E1217">
            <v>9997</v>
          </cell>
          <cell r="F1217">
            <v>1.4264188849824209</v>
          </cell>
          <cell r="G1217">
            <v>0.42189854344550481</v>
          </cell>
          <cell r="H1217">
            <v>0.29577464788732399</v>
          </cell>
          <cell r="I1217">
            <v>8</v>
          </cell>
          <cell r="J1217">
            <v>3</v>
          </cell>
          <cell r="K1217">
            <v>2</v>
          </cell>
        </row>
        <row r="1218">
          <cell r="A1218">
            <v>43927</v>
          </cell>
          <cell r="B1218">
            <v>9741</v>
          </cell>
          <cell r="C1218">
            <v>9860</v>
          </cell>
          <cell r="D1218">
            <v>9582</v>
          </cell>
          <cell r="E1218">
            <v>9826</v>
          </cell>
          <cell r="F1218">
            <v>2.8539164356842215</v>
          </cell>
          <cell r="G1218">
            <v>0.87260034904013961</v>
          </cell>
          <cell r="H1218">
            <v>0.30575539568345322</v>
          </cell>
          <cell r="I1218">
            <v>10</v>
          </cell>
          <cell r="J1218">
            <v>4</v>
          </cell>
          <cell r="K1218">
            <v>1</v>
          </cell>
        </row>
        <row r="1219">
          <cell r="A1219">
            <v>43922</v>
          </cell>
          <cell r="B1219">
            <v>9588</v>
          </cell>
          <cell r="C1219">
            <v>9650</v>
          </cell>
          <cell r="D1219">
            <v>9551</v>
          </cell>
          <cell r="E1219">
            <v>9552</v>
          </cell>
          <cell r="F1219">
            <v>1.0325406758448059</v>
          </cell>
          <cell r="G1219">
            <v>-0.37546933667083854</v>
          </cell>
          <cell r="H1219">
            <v>0.36363636363636365</v>
          </cell>
          <cell r="I1219">
            <v>5</v>
          </cell>
          <cell r="J1219">
            <v>4</v>
          </cell>
          <cell r="K1219">
            <v>2</v>
          </cell>
        </row>
        <row r="1220">
          <cell r="A1220">
            <v>43921</v>
          </cell>
          <cell r="B1220">
            <v>9666</v>
          </cell>
          <cell r="C1220">
            <v>9717</v>
          </cell>
          <cell r="D1220">
            <v>9495</v>
          </cell>
          <cell r="E1220">
            <v>9596</v>
          </cell>
          <cell r="F1220">
            <v>2.2967101179391682</v>
          </cell>
          <cell r="G1220">
            <v>-0.72418787502586379</v>
          </cell>
          <cell r="H1220">
            <v>0.31531531531531526</v>
          </cell>
          <cell r="I1220">
            <v>10</v>
          </cell>
          <cell r="J1220">
            <v>4</v>
          </cell>
          <cell r="K1220">
            <v>1</v>
          </cell>
        </row>
        <row r="1221">
          <cell r="A1221">
            <v>43920</v>
          </cell>
          <cell r="B1221">
            <v>9376</v>
          </cell>
          <cell r="C1221">
            <v>9576</v>
          </cell>
          <cell r="D1221">
            <v>9266</v>
          </cell>
          <cell r="E1221">
            <v>9576</v>
          </cell>
          <cell r="F1221">
            <v>3.3063139931740615</v>
          </cell>
          <cell r="G1221">
            <v>2.1331058020477816</v>
          </cell>
          <cell r="H1221">
            <v>0.64516129032258063</v>
          </cell>
          <cell r="I1221">
            <v>10</v>
          </cell>
          <cell r="J1221">
            <v>7</v>
          </cell>
          <cell r="K1221">
            <v>4</v>
          </cell>
        </row>
        <row r="1222">
          <cell r="A1222">
            <v>43917</v>
          </cell>
          <cell r="B1222">
            <v>9899</v>
          </cell>
          <cell r="C1222">
            <v>9910</v>
          </cell>
          <cell r="D1222">
            <v>9548</v>
          </cell>
          <cell r="E1222">
            <v>9583</v>
          </cell>
          <cell r="F1222">
            <v>3.6569350439438328</v>
          </cell>
          <cell r="G1222">
            <v>-3.1922416405697547</v>
          </cell>
          <cell r="H1222">
            <v>0.8729281767955801</v>
          </cell>
          <cell r="I1222">
            <v>10</v>
          </cell>
          <cell r="J1222">
            <v>9</v>
          </cell>
          <cell r="K1222">
            <v>4</v>
          </cell>
        </row>
        <row r="1223">
          <cell r="A1223">
            <v>43916</v>
          </cell>
          <cell r="B1223">
            <v>9679</v>
          </cell>
          <cell r="C1223">
            <v>9690</v>
          </cell>
          <cell r="D1223">
            <v>9426</v>
          </cell>
          <cell r="E1223">
            <v>9638</v>
          </cell>
          <cell r="F1223">
            <v>2.7275544994317595</v>
          </cell>
          <cell r="G1223">
            <v>-0.42359747907841716</v>
          </cell>
          <cell r="H1223">
            <v>0.15530303030303028</v>
          </cell>
          <cell r="I1223">
            <v>10</v>
          </cell>
          <cell r="J1223">
            <v>2</v>
          </cell>
          <cell r="K1223">
            <v>1</v>
          </cell>
        </row>
        <row r="1224">
          <cell r="A1224">
            <v>43915</v>
          </cell>
          <cell r="B1224">
            <v>9410</v>
          </cell>
          <cell r="C1224">
            <v>9624</v>
          </cell>
          <cell r="D1224">
            <v>9370</v>
          </cell>
          <cell r="E1224">
            <v>9583</v>
          </cell>
          <cell r="F1224">
            <v>2.6992561105207225</v>
          </cell>
          <cell r="G1224">
            <v>1.8384697130712009</v>
          </cell>
          <cell r="H1224">
            <v>0.68110236220472442</v>
          </cell>
          <cell r="I1224">
            <v>10</v>
          </cell>
          <cell r="J1224">
            <v>7</v>
          </cell>
          <cell r="K1224">
            <v>4</v>
          </cell>
        </row>
        <row r="1225">
          <cell r="A1225">
            <v>43914</v>
          </cell>
          <cell r="B1225">
            <v>8998</v>
          </cell>
          <cell r="C1225">
            <v>9295</v>
          </cell>
          <cell r="D1225">
            <v>8986</v>
          </cell>
          <cell r="E1225">
            <v>9193</v>
          </cell>
          <cell r="F1225">
            <v>3.4340964658813067</v>
          </cell>
          <cell r="G1225">
            <v>2.167148255167815</v>
          </cell>
          <cell r="H1225">
            <v>0.6310679611650486</v>
          </cell>
          <cell r="I1225">
            <v>10</v>
          </cell>
          <cell r="J1225">
            <v>7</v>
          </cell>
          <cell r="K1225">
            <v>4</v>
          </cell>
        </row>
        <row r="1226">
          <cell r="A1226">
            <v>43913</v>
          </cell>
          <cell r="B1226">
            <v>8609</v>
          </cell>
          <cell r="C1226">
            <v>8868</v>
          </cell>
          <cell r="D1226">
            <v>8555</v>
          </cell>
          <cell r="E1226">
            <v>8688</v>
          </cell>
          <cell r="F1226">
            <v>3.6357300499477287</v>
          </cell>
          <cell r="G1226">
            <v>0.91764432570565679</v>
          </cell>
          <cell r="H1226">
            <v>0.25239616613418531</v>
          </cell>
          <cell r="I1226">
            <v>10</v>
          </cell>
          <cell r="J1226">
            <v>3</v>
          </cell>
          <cell r="K1226">
            <v>1</v>
          </cell>
        </row>
        <row r="1227">
          <cell r="A1227">
            <v>43910</v>
          </cell>
          <cell r="B1227">
            <v>8562</v>
          </cell>
          <cell r="C1227">
            <v>9166</v>
          </cell>
          <cell r="D1227">
            <v>8544</v>
          </cell>
          <cell r="E1227">
            <v>9013</v>
          </cell>
          <cell r="F1227">
            <v>7.2646577902359262</v>
          </cell>
          <cell r="G1227">
            <v>5.2674608736276571</v>
          </cell>
          <cell r="H1227">
            <v>0.72508038585209</v>
          </cell>
          <cell r="I1227">
            <v>10</v>
          </cell>
          <cell r="J1227">
            <v>8</v>
          </cell>
          <cell r="K1227">
            <v>4</v>
          </cell>
        </row>
        <row r="1228">
          <cell r="A1228">
            <v>43909</v>
          </cell>
          <cell r="B1228">
            <v>8820</v>
          </cell>
          <cell r="C1228">
            <v>8872</v>
          </cell>
          <cell r="D1228">
            <v>8268</v>
          </cell>
          <cell r="E1228">
            <v>8353</v>
          </cell>
          <cell r="F1228">
            <v>6.8480725623582757</v>
          </cell>
          <cell r="G1228">
            <v>-5.2947845804988658</v>
          </cell>
          <cell r="H1228">
            <v>0.77317880794701987</v>
          </cell>
          <cell r="I1228">
            <v>10</v>
          </cell>
          <cell r="J1228">
            <v>8</v>
          </cell>
          <cell r="K1228">
            <v>4</v>
          </cell>
        </row>
        <row r="1229">
          <cell r="A1229">
            <v>43908</v>
          </cell>
          <cell r="B1229">
            <v>9366</v>
          </cell>
          <cell r="C1229">
            <v>9489</v>
          </cell>
          <cell r="D1229">
            <v>9205</v>
          </cell>
          <cell r="E1229">
            <v>9263</v>
          </cell>
          <cell r="F1229">
            <v>3.0322442878496689</v>
          </cell>
          <cell r="G1229">
            <v>-1.0997224001708308</v>
          </cell>
          <cell r="H1229">
            <v>0.36267605633802824</v>
          </cell>
          <cell r="I1229">
            <v>10</v>
          </cell>
          <cell r="J1229">
            <v>4</v>
          </cell>
          <cell r="K1229">
            <v>1</v>
          </cell>
        </row>
        <row r="1230">
          <cell r="A1230">
            <v>43907</v>
          </cell>
          <cell r="B1230">
            <v>9379</v>
          </cell>
          <cell r="C1230">
            <v>9677</v>
          </cell>
          <cell r="D1230">
            <v>9271</v>
          </cell>
          <cell r="E1230">
            <v>9363</v>
          </cell>
          <cell r="F1230">
            <v>4.3288197035931333</v>
          </cell>
          <cell r="G1230">
            <v>-0.17059387994455699</v>
          </cell>
          <cell r="H1230">
            <v>3.9408866995073892E-2</v>
          </cell>
          <cell r="I1230">
            <v>10</v>
          </cell>
          <cell r="J1230">
            <v>1</v>
          </cell>
          <cell r="K1230">
            <v>1</v>
          </cell>
        </row>
        <row r="1231">
          <cell r="A1231">
            <v>43906</v>
          </cell>
          <cell r="B1231">
            <v>9919</v>
          </cell>
          <cell r="C1231">
            <v>10055</v>
          </cell>
          <cell r="D1231">
            <v>9636</v>
          </cell>
          <cell r="E1231">
            <v>9668</v>
          </cell>
          <cell r="F1231">
            <v>4.2242161508216549</v>
          </cell>
          <cell r="G1231">
            <v>-2.5304970259098702</v>
          </cell>
          <cell r="H1231">
            <v>0.59904534606205262</v>
          </cell>
          <cell r="I1231">
            <v>10</v>
          </cell>
          <cell r="J1231">
            <v>6</v>
          </cell>
          <cell r="K1231">
            <v>1</v>
          </cell>
        </row>
        <row r="1232">
          <cell r="A1232">
            <v>43903</v>
          </cell>
          <cell r="B1232">
            <v>9749</v>
          </cell>
          <cell r="C1232">
            <v>10147</v>
          </cell>
          <cell r="D1232">
            <v>9450</v>
          </cell>
          <cell r="E1232">
            <v>10021</v>
          </cell>
          <cell r="F1232">
            <v>7.1494512257667449</v>
          </cell>
          <cell r="G1232">
            <v>2.7900297466406809</v>
          </cell>
          <cell r="H1232">
            <v>0.3902439024390244</v>
          </cell>
          <cell r="I1232">
            <v>10</v>
          </cell>
          <cell r="J1232">
            <v>4</v>
          </cell>
          <cell r="K1232">
            <v>1</v>
          </cell>
        </row>
        <row r="1233">
          <cell r="A1233">
            <v>43902</v>
          </cell>
          <cell r="B1233">
            <v>10750</v>
          </cell>
          <cell r="C1233">
            <v>10765</v>
          </cell>
          <cell r="D1233">
            <v>10161</v>
          </cell>
          <cell r="E1233">
            <v>10367</v>
          </cell>
          <cell r="F1233">
            <v>5.6186046511627907</v>
          </cell>
          <cell r="G1233">
            <v>-3.5627906976744188</v>
          </cell>
          <cell r="H1233">
            <v>0.63410596026490074</v>
          </cell>
          <cell r="I1233">
            <v>10</v>
          </cell>
          <cell r="J1233">
            <v>7</v>
          </cell>
          <cell r="K1233">
            <v>4</v>
          </cell>
        </row>
        <row r="1234">
          <cell r="A1234">
            <v>43901</v>
          </cell>
          <cell r="B1234">
            <v>10979</v>
          </cell>
          <cell r="C1234">
            <v>11029</v>
          </cell>
          <cell r="D1234">
            <v>10807</v>
          </cell>
          <cell r="E1234">
            <v>10821</v>
          </cell>
          <cell r="F1234">
            <v>2.0220420803351855</v>
          </cell>
          <cell r="G1234">
            <v>-1.4391110301484651</v>
          </cell>
          <cell r="H1234">
            <v>0.71171171171171155</v>
          </cell>
          <cell r="I1234">
            <v>10</v>
          </cell>
          <cell r="J1234">
            <v>8</v>
          </cell>
          <cell r="K1234">
            <v>4</v>
          </cell>
        </row>
        <row r="1235">
          <cell r="A1235">
            <v>43900</v>
          </cell>
          <cell r="B1235">
            <v>10830</v>
          </cell>
          <cell r="C1235">
            <v>10996</v>
          </cell>
          <cell r="D1235">
            <v>10779</v>
          </cell>
          <cell r="E1235">
            <v>10984</v>
          </cell>
          <cell r="F1235">
            <v>2.0036934441366574</v>
          </cell>
          <cell r="G1235">
            <v>1.4219759926131117</v>
          </cell>
          <cell r="H1235">
            <v>0.70967741935483875</v>
          </cell>
          <cell r="I1235">
            <v>10</v>
          </cell>
          <cell r="J1235">
            <v>8</v>
          </cell>
          <cell r="K1235">
            <v>4</v>
          </cell>
        </row>
        <row r="1236">
          <cell r="A1236">
            <v>43899</v>
          </cell>
          <cell r="B1236">
            <v>10975</v>
          </cell>
          <cell r="C1236">
            <v>11108</v>
          </cell>
          <cell r="D1236">
            <v>10916</v>
          </cell>
          <cell r="E1236">
            <v>10950</v>
          </cell>
          <cell r="F1236">
            <v>1.7494305239179955</v>
          </cell>
          <cell r="G1236">
            <v>-0.22779043280182232</v>
          </cell>
          <cell r="H1236">
            <v>0.13020833333333331</v>
          </cell>
          <cell r="I1236">
            <v>9</v>
          </cell>
          <cell r="J1236">
            <v>2</v>
          </cell>
          <cell r="K1236">
            <v>2</v>
          </cell>
        </row>
        <row r="1237">
          <cell r="A1237">
            <v>43896</v>
          </cell>
          <cell r="B1237">
            <v>11400</v>
          </cell>
          <cell r="C1237">
            <v>11420</v>
          </cell>
          <cell r="D1237">
            <v>11260</v>
          </cell>
          <cell r="E1237">
            <v>11269</v>
          </cell>
          <cell r="F1237">
            <v>1.4035087719298245</v>
          </cell>
          <cell r="G1237">
            <v>-1.1491228070175439</v>
          </cell>
          <cell r="H1237">
            <v>0.81875000000000009</v>
          </cell>
          <cell r="I1237">
            <v>8</v>
          </cell>
          <cell r="J1237">
            <v>9</v>
          </cell>
          <cell r="K1237">
            <v>3</v>
          </cell>
        </row>
        <row r="1238">
          <cell r="A1238">
            <v>43895</v>
          </cell>
          <cell r="B1238">
            <v>11450</v>
          </cell>
          <cell r="C1238">
            <v>11501</v>
          </cell>
          <cell r="D1238">
            <v>11428</v>
          </cell>
          <cell r="E1238">
            <v>11492</v>
          </cell>
          <cell r="F1238">
            <v>0.63755458515283836</v>
          </cell>
          <cell r="G1238">
            <v>0.36681222707423577</v>
          </cell>
          <cell r="H1238">
            <v>0.57534246575342463</v>
          </cell>
          <cell r="I1238">
            <v>2</v>
          </cell>
          <cell r="J1238">
            <v>6</v>
          </cell>
          <cell r="K1238">
            <v>2</v>
          </cell>
        </row>
        <row r="1239">
          <cell r="A1239">
            <v>43894</v>
          </cell>
          <cell r="B1239">
            <v>11348</v>
          </cell>
          <cell r="C1239">
            <v>11369</v>
          </cell>
          <cell r="D1239">
            <v>11267</v>
          </cell>
          <cell r="E1239">
            <v>11364</v>
          </cell>
          <cell r="F1239">
            <v>0.8988367994360239</v>
          </cell>
          <cell r="G1239">
            <v>0.14099400775467041</v>
          </cell>
          <cell r="H1239">
            <v>0.15686274509803921</v>
          </cell>
          <cell r="I1239">
            <v>4</v>
          </cell>
          <cell r="J1239">
            <v>2</v>
          </cell>
          <cell r="K1239">
            <v>2</v>
          </cell>
        </row>
        <row r="1240">
          <cell r="A1240">
            <v>43893</v>
          </cell>
          <cell r="B1240">
            <v>11313</v>
          </cell>
          <cell r="C1240">
            <v>11375</v>
          </cell>
          <cell r="D1240">
            <v>11278</v>
          </cell>
          <cell r="E1240">
            <v>11324</v>
          </cell>
          <cell r="F1240">
            <v>0.85742066648987891</v>
          </cell>
          <cell r="G1240">
            <v>9.7233271457615136E-2</v>
          </cell>
          <cell r="H1240">
            <v>0.1134020618556701</v>
          </cell>
          <cell r="I1240">
            <v>4</v>
          </cell>
          <cell r="J1240">
            <v>2</v>
          </cell>
          <cell r="K1240">
            <v>2</v>
          </cell>
        </row>
        <row r="1241">
          <cell r="A1241">
            <v>43892</v>
          </cell>
          <cell r="B1241">
            <v>11011</v>
          </cell>
          <cell r="C1241">
            <v>11278</v>
          </cell>
          <cell r="D1241">
            <v>11005</v>
          </cell>
          <cell r="E1241">
            <v>11174</v>
          </cell>
          <cell r="F1241">
            <v>2.4793388429752068</v>
          </cell>
          <cell r="G1241">
            <v>1.4803378439742076</v>
          </cell>
          <cell r="H1241">
            <v>0.59706959706959706</v>
          </cell>
          <cell r="I1241">
            <v>10</v>
          </cell>
          <cell r="J1241">
            <v>6</v>
          </cell>
          <cell r="K1241">
            <v>1</v>
          </cell>
        </row>
        <row r="1242">
          <cell r="A1242">
            <v>43888</v>
          </cell>
          <cell r="B1242">
            <v>11395</v>
          </cell>
          <cell r="C1242">
            <v>11447</v>
          </cell>
          <cell r="D1242">
            <v>11237</v>
          </cell>
          <cell r="E1242">
            <v>11273</v>
          </cell>
          <cell r="F1242">
            <v>1.8429135585783236</v>
          </cell>
          <cell r="G1242">
            <v>-1.0706450197455024</v>
          </cell>
          <cell r="H1242">
            <v>0.580952380952381</v>
          </cell>
          <cell r="I1242">
            <v>10</v>
          </cell>
          <cell r="J1242">
            <v>6</v>
          </cell>
          <cell r="K1242">
            <v>1</v>
          </cell>
        </row>
        <row r="1243">
          <cell r="A1243">
            <v>43887</v>
          </cell>
          <cell r="B1243">
            <v>11383</v>
          </cell>
          <cell r="C1243">
            <v>11482</v>
          </cell>
          <cell r="D1243">
            <v>11365</v>
          </cell>
          <cell r="E1243">
            <v>11421</v>
          </cell>
          <cell r="F1243">
            <v>1.0278485460774838</v>
          </cell>
          <cell r="G1243">
            <v>0.33383115171747341</v>
          </cell>
          <cell r="H1243">
            <v>0.32478632478632485</v>
          </cell>
          <cell r="I1243">
            <v>5</v>
          </cell>
          <cell r="J1243">
            <v>4</v>
          </cell>
          <cell r="K1243">
            <v>2</v>
          </cell>
        </row>
        <row r="1244">
          <cell r="A1244">
            <v>43886</v>
          </cell>
          <cell r="B1244">
            <v>11400</v>
          </cell>
          <cell r="C1244">
            <v>11561</v>
          </cell>
          <cell r="D1244">
            <v>11386</v>
          </cell>
          <cell r="E1244">
            <v>11542</v>
          </cell>
          <cell r="F1244">
            <v>1.5350877192982455</v>
          </cell>
          <cell r="G1244">
            <v>1.2456140350877192</v>
          </cell>
          <cell r="H1244">
            <v>0.81142857142857139</v>
          </cell>
          <cell r="I1244">
            <v>8</v>
          </cell>
          <cell r="J1244">
            <v>9</v>
          </cell>
          <cell r="K1244">
            <v>3</v>
          </cell>
        </row>
        <row r="1245">
          <cell r="A1245">
            <v>43885</v>
          </cell>
          <cell r="B1245">
            <v>11509</v>
          </cell>
          <cell r="C1245">
            <v>11587</v>
          </cell>
          <cell r="D1245">
            <v>11476</v>
          </cell>
          <cell r="E1245">
            <v>11508</v>
          </cell>
          <cell r="F1245">
            <v>0.96446259449126759</v>
          </cell>
          <cell r="G1245">
            <v>-8.6888522026240343E-3</v>
          </cell>
          <cell r="H1245">
            <v>9.0090090090090107E-3</v>
          </cell>
          <cell r="I1245">
            <v>5</v>
          </cell>
          <cell r="J1245">
            <v>1</v>
          </cell>
          <cell r="K1245">
            <v>2</v>
          </cell>
        </row>
        <row r="1246">
          <cell r="A1246">
            <v>43882</v>
          </cell>
          <cell r="B1246">
            <v>11665</v>
          </cell>
          <cell r="C1246">
            <v>11765</v>
          </cell>
          <cell r="D1246">
            <v>11636</v>
          </cell>
          <cell r="E1246">
            <v>11664</v>
          </cell>
          <cell r="F1246">
            <v>1.1058722674667809</v>
          </cell>
          <cell r="G1246">
            <v>-8.5726532361765969E-3</v>
          </cell>
          <cell r="H1246">
            <v>7.7519379844961248E-3</v>
          </cell>
          <cell r="I1246">
            <v>5</v>
          </cell>
          <cell r="J1246">
            <v>1</v>
          </cell>
          <cell r="K1246">
            <v>2</v>
          </cell>
        </row>
        <row r="1247">
          <cell r="A1247">
            <v>43881</v>
          </cell>
          <cell r="B1247">
            <v>11820</v>
          </cell>
          <cell r="C1247">
            <v>11830</v>
          </cell>
          <cell r="D1247">
            <v>11679</v>
          </cell>
          <cell r="E1247">
            <v>11715</v>
          </cell>
          <cell r="F1247">
            <v>1.2774957698815566</v>
          </cell>
          <cell r="G1247">
            <v>-0.88832487309644681</v>
          </cell>
          <cell r="H1247">
            <v>0.69536423841059614</v>
          </cell>
          <cell r="I1247">
            <v>7</v>
          </cell>
          <cell r="J1247">
            <v>7</v>
          </cell>
          <cell r="K1247">
            <v>3</v>
          </cell>
        </row>
        <row r="1248">
          <cell r="A1248">
            <v>43880</v>
          </cell>
          <cell r="B1248">
            <v>11678</v>
          </cell>
          <cell r="C1248">
            <v>11805</v>
          </cell>
          <cell r="D1248">
            <v>11637</v>
          </cell>
          <cell r="E1248">
            <v>11760</v>
          </cell>
          <cell r="F1248">
            <v>1.4386025004281555</v>
          </cell>
          <cell r="G1248">
            <v>0.70217502997088543</v>
          </cell>
          <cell r="H1248">
            <v>0.48809523809523808</v>
          </cell>
          <cell r="I1248">
            <v>8</v>
          </cell>
          <cell r="J1248">
            <v>5</v>
          </cell>
          <cell r="K1248">
            <v>2</v>
          </cell>
        </row>
        <row r="1249">
          <cell r="A1249">
            <v>43879</v>
          </cell>
          <cell r="B1249">
            <v>11715</v>
          </cell>
          <cell r="C1249">
            <v>11719</v>
          </cell>
          <cell r="D1249">
            <v>11627</v>
          </cell>
          <cell r="E1249">
            <v>11640</v>
          </cell>
          <cell r="F1249">
            <v>0.78531796841655988</v>
          </cell>
          <cell r="G1249">
            <v>-0.6402048655569782</v>
          </cell>
          <cell r="H1249">
            <v>0.81521739130434789</v>
          </cell>
          <cell r="I1249">
            <v>3</v>
          </cell>
          <cell r="J1249">
            <v>9</v>
          </cell>
          <cell r="K1249">
            <v>3</v>
          </cell>
        </row>
        <row r="1250">
          <cell r="A1250">
            <v>43878</v>
          </cell>
          <cell r="B1250">
            <v>11710</v>
          </cell>
          <cell r="C1250">
            <v>11792</v>
          </cell>
          <cell r="D1250">
            <v>11702</v>
          </cell>
          <cell r="E1250">
            <v>11770</v>
          </cell>
          <cell r="F1250">
            <v>0.76857386848847142</v>
          </cell>
          <cell r="G1250">
            <v>0.51238257899231432</v>
          </cell>
          <cell r="H1250">
            <v>0.66666666666666674</v>
          </cell>
          <cell r="I1250">
            <v>3</v>
          </cell>
          <cell r="J1250">
            <v>7</v>
          </cell>
          <cell r="K1250">
            <v>3</v>
          </cell>
        </row>
        <row r="1251">
          <cell r="A1251">
            <v>43875</v>
          </cell>
          <cell r="B1251">
            <v>11757</v>
          </cell>
          <cell r="C1251">
            <v>11852</v>
          </cell>
          <cell r="D1251">
            <v>11755</v>
          </cell>
          <cell r="E1251">
            <v>11812</v>
          </cell>
          <cell r="F1251">
            <v>0.82504040146295821</v>
          </cell>
          <cell r="G1251">
            <v>0.46780641320064642</v>
          </cell>
          <cell r="H1251">
            <v>0.5670103092783505</v>
          </cell>
          <cell r="I1251">
            <v>4</v>
          </cell>
          <cell r="J1251">
            <v>6</v>
          </cell>
          <cell r="K1251">
            <v>2</v>
          </cell>
        </row>
        <row r="1252">
          <cell r="A1252">
            <v>43874</v>
          </cell>
          <cell r="B1252">
            <v>11798</v>
          </cell>
          <cell r="C1252">
            <v>11837</v>
          </cell>
          <cell r="D1252">
            <v>11762</v>
          </cell>
          <cell r="E1252">
            <v>11774</v>
          </cell>
          <cell r="F1252">
            <v>0.63570096626546879</v>
          </cell>
          <cell r="G1252">
            <v>-0.20342430920494997</v>
          </cell>
          <cell r="H1252">
            <v>0.31999999999999995</v>
          </cell>
          <cell r="I1252">
            <v>2</v>
          </cell>
          <cell r="J1252">
            <v>4</v>
          </cell>
          <cell r="K1252">
            <v>2</v>
          </cell>
        </row>
        <row r="1253">
          <cell r="A1253">
            <v>43873</v>
          </cell>
          <cell r="B1253">
            <v>11663</v>
          </cell>
          <cell r="C1253">
            <v>11797</v>
          </cell>
          <cell r="D1253">
            <v>11647</v>
          </cell>
          <cell r="E1253">
            <v>11771</v>
          </cell>
          <cell r="F1253">
            <v>1.2861184943839492</v>
          </cell>
          <cell r="G1253">
            <v>0.92600531595644353</v>
          </cell>
          <cell r="H1253">
            <v>0.72000000000000008</v>
          </cell>
          <cell r="I1253">
            <v>7</v>
          </cell>
          <cell r="J1253">
            <v>8</v>
          </cell>
          <cell r="K1253">
            <v>3</v>
          </cell>
        </row>
        <row r="1254">
          <cell r="A1254">
            <v>43872</v>
          </cell>
          <cell r="B1254">
            <v>11625</v>
          </cell>
          <cell r="C1254">
            <v>11689</v>
          </cell>
          <cell r="D1254">
            <v>11613</v>
          </cell>
          <cell r="E1254">
            <v>11666</v>
          </cell>
          <cell r="F1254">
            <v>0.65376344086021509</v>
          </cell>
          <cell r="G1254">
            <v>0.35268817204301073</v>
          </cell>
          <cell r="H1254">
            <v>0.53947368421052622</v>
          </cell>
          <cell r="I1254">
            <v>2</v>
          </cell>
          <cell r="J1254">
            <v>6</v>
          </cell>
          <cell r="K1254">
            <v>2</v>
          </cell>
        </row>
        <row r="1255">
          <cell r="A1255">
            <v>43871</v>
          </cell>
          <cell r="B1255">
            <v>11455</v>
          </cell>
          <cell r="C1255">
            <v>11598</v>
          </cell>
          <cell r="D1255">
            <v>11402</v>
          </cell>
          <cell r="E1255">
            <v>11564</v>
          </cell>
          <cell r="F1255">
            <v>1.7110432125709298</v>
          </cell>
          <cell r="G1255">
            <v>0.95154954168485373</v>
          </cell>
          <cell r="H1255">
            <v>0.55612244897959173</v>
          </cell>
          <cell r="I1255">
            <v>9</v>
          </cell>
          <cell r="J1255">
            <v>6</v>
          </cell>
          <cell r="K1255">
            <v>2</v>
          </cell>
        </row>
        <row r="1256">
          <cell r="A1256">
            <v>43868</v>
          </cell>
          <cell r="B1256">
            <v>11660</v>
          </cell>
          <cell r="C1256">
            <v>11666</v>
          </cell>
          <cell r="D1256">
            <v>11566</v>
          </cell>
          <cell r="E1256">
            <v>11592</v>
          </cell>
          <cell r="F1256">
            <v>0.85763293310463129</v>
          </cell>
          <cell r="G1256">
            <v>-0.58319039451114918</v>
          </cell>
          <cell r="H1256">
            <v>0.67999999999999994</v>
          </cell>
          <cell r="I1256">
            <v>4</v>
          </cell>
          <cell r="J1256">
            <v>7</v>
          </cell>
          <cell r="K1256">
            <v>3</v>
          </cell>
        </row>
        <row r="1257">
          <cell r="A1257">
            <v>43867</v>
          </cell>
          <cell r="B1257">
            <v>11651</v>
          </cell>
          <cell r="C1257">
            <v>11744</v>
          </cell>
          <cell r="D1257">
            <v>11628</v>
          </cell>
          <cell r="E1257">
            <v>11741</v>
          </cell>
          <cell r="F1257">
            <v>0.99562269333104447</v>
          </cell>
          <cell r="G1257">
            <v>0.77246588275684491</v>
          </cell>
          <cell r="H1257">
            <v>0.77586206896551735</v>
          </cell>
          <cell r="I1257">
            <v>5</v>
          </cell>
          <cell r="J1257">
            <v>8</v>
          </cell>
          <cell r="K1257">
            <v>3</v>
          </cell>
        </row>
        <row r="1258">
          <cell r="A1258">
            <v>43866</v>
          </cell>
          <cell r="B1258">
            <v>11603</v>
          </cell>
          <cell r="C1258">
            <v>11620</v>
          </cell>
          <cell r="D1258">
            <v>11474</v>
          </cell>
          <cell r="E1258">
            <v>11542</v>
          </cell>
          <cell r="F1258">
            <v>1.2582952684650521</v>
          </cell>
          <cell r="G1258">
            <v>-0.52572610531759034</v>
          </cell>
          <cell r="H1258">
            <v>0.41780821917808225</v>
          </cell>
          <cell r="I1258">
            <v>7</v>
          </cell>
          <cell r="J1258">
            <v>5</v>
          </cell>
          <cell r="K1258">
            <v>2</v>
          </cell>
        </row>
        <row r="1259">
          <cell r="A1259">
            <v>43865</v>
          </cell>
          <cell r="B1259">
            <v>11373</v>
          </cell>
          <cell r="C1259">
            <v>11557</v>
          </cell>
          <cell r="D1259">
            <v>11362</v>
          </cell>
          <cell r="E1259">
            <v>11534</v>
          </cell>
          <cell r="F1259">
            <v>1.7145871801635453</v>
          </cell>
          <cell r="G1259">
            <v>1.4156335179811834</v>
          </cell>
          <cell r="H1259">
            <v>0.82564102564102559</v>
          </cell>
          <cell r="I1259">
            <v>9</v>
          </cell>
          <cell r="J1259">
            <v>9</v>
          </cell>
          <cell r="K1259">
            <v>3</v>
          </cell>
        </row>
        <row r="1260">
          <cell r="A1260">
            <v>43864</v>
          </cell>
          <cell r="B1260">
            <v>11285</v>
          </cell>
          <cell r="C1260">
            <v>11370</v>
          </cell>
          <cell r="D1260">
            <v>11152</v>
          </cell>
          <cell r="E1260">
            <v>11325</v>
          </cell>
          <cell r="F1260">
            <v>1.9317678334071775</v>
          </cell>
          <cell r="G1260">
            <v>0.35445281346920693</v>
          </cell>
          <cell r="H1260">
            <v>0.18348623853211013</v>
          </cell>
          <cell r="I1260">
            <v>10</v>
          </cell>
          <cell r="J1260">
            <v>2</v>
          </cell>
          <cell r="K1260">
            <v>1</v>
          </cell>
        </row>
        <row r="1261">
          <cell r="A1261">
            <v>43861</v>
          </cell>
          <cell r="B1261">
            <v>11460</v>
          </cell>
          <cell r="C1261">
            <v>11567</v>
          </cell>
          <cell r="D1261">
            <v>11407</v>
          </cell>
          <cell r="E1261">
            <v>11468</v>
          </cell>
          <cell r="F1261">
            <v>1.3961605584642234</v>
          </cell>
          <cell r="G1261">
            <v>6.9808027923211169E-2</v>
          </cell>
          <cell r="H1261">
            <v>0.05</v>
          </cell>
          <cell r="I1261">
            <v>8</v>
          </cell>
          <cell r="J1261">
            <v>1</v>
          </cell>
          <cell r="K1261">
            <v>2</v>
          </cell>
        </row>
        <row r="1262">
          <cell r="A1262">
            <v>43860</v>
          </cell>
          <cell r="B1262">
            <v>11770</v>
          </cell>
          <cell r="C1262">
            <v>11798</v>
          </cell>
          <cell r="D1262">
            <v>11366</v>
          </cell>
          <cell r="E1262">
            <v>11370</v>
          </cell>
          <cell r="F1262">
            <v>3.6703483432455393</v>
          </cell>
          <cell r="G1262">
            <v>-3.3984706881903146</v>
          </cell>
          <cell r="H1262">
            <v>0.92592592592592604</v>
          </cell>
          <cell r="I1262">
            <v>10</v>
          </cell>
          <cell r="J1262">
            <v>10</v>
          </cell>
          <cell r="K1262">
            <v>4</v>
          </cell>
        </row>
        <row r="1263">
          <cell r="A1263">
            <v>43850</v>
          </cell>
          <cell r="B1263">
            <v>12119</v>
          </cell>
          <cell r="C1263">
            <v>12160</v>
          </cell>
          <cell r="D1263">
            <v>12097</v>
          </cell>
          <cell r="E1263">
            <v>12111</v>
          </cell>
          <cell r="F1263">
            <v>0.51984487168908333</v>
          </cell>
          <cell r="G1263">
            <v>-6.6012047198613755E-2</v>
          </cell>
          <cell r="H1263">
            <v>0.12698412698412698</v>
          </cell>
          <cell r="I1263">
            <v>1</v>
          </cell>
          <cell r="J1263">
            <v>2</v>
          </cell>
          <cell r="K1263">
            <v>2</v>
          </cell>
        </row>
        <row r="1264">
          <cell r="A1264">
            <v>43847</v>
          </cell>
          <cell r="B1264">
            <v>12103</v>
          </cell>
          <cell r="C1264">
            <v>12118</v>
          </cell>
          <cell r="D1264">
            <v>12029</v>
          </cell>
          <cell r="E1264">
            <v>12072</v>
          </cell>
          <cell r="F1264">
            <v>0.73535487069321648</v>
          </cell>
          <cell r="G1264">
            <v>-0.25613484260100805</v>
          </cell>
          <cell r="H1264">
            <v>0.34831460674157311</v>
          </cell>
          <cell r="I1264">
            <v>3</v>
          </cell>
          <cell r="J1264">
            <v>4</v>
          </cell>
          <cell r="K1264">
            <v>2</v>
          </cell>
        </row>
        <row r="1265">
          <cell r="A1265">
            <v>43846</v>
          </cell>
          <cell r="B1265">
            <v>12040</v>
          </cell>
          <cell r="C1265">
            <v>12078</v>
          </cell>
          <cell r="D1265">
            <v>11990</v>
          </cell>
          <cell r="E1265">
            <v>12056</v>
          </cell>
          <cell r="F1265">
            <v>0.73089700996677742</v>
          </cell>
          <cell r="G1265">
            <v>0.13289036544850499</v>
          </cell>
          <cell r="H1265">
            <v>0.18181818181818182</v>
          </cell>
          <cell r="I1265">
            <v>3</v>
          </cell>
          <cell r="J1265">
            <v>2</v>
          </cell>
          <cell r="K1265">
            <v>2</v>
          </cell>
        </row>
        <row r="1266">
          <cell r="A1266">
            <v>43845</v>
          </cell>
          <cell r="B1266">
            <v>12159</v>
          </cell>
          <cell r="C1266">
            <v>12175</v>
          </cell>
          <cell r="D1266">
            <v>12058</v>
          </cell>
          <cell r="E1266">
            <v>12063</v>
          </cell>
          <cell r="F1266">
            <v>0.96225018504811255</v>
          </cell>
          <cell r="G1266">
            <v>-0.78953861337281017</v>
          </cell>
          <cell r="H1266">
            <v>0.82051282051282037</v>
          </cell>
          <cell r="I1266">
            <v>5</v>
          </cell>
          <cell r="J1266">
            <v>9</v>
          </cell>
          <cell r="K1266">
            <v>3</v>
          </cell>
        </row>
        <row r="1267">
          <cell r="A1267">
            <v>43844</v>
          </cell>
          <cell r="B1267">
            <v>12176</v>
          </cell>
          <cell r="C1267">
            <v>12199</v>
          </cell>
          <cell r="D1267">
            <v>12148</v>
          </cell>
          <cell r="E1267">
            <v>12181</v>
          </cell>
          <cell r="F1267">
            <v>0.4188567674113009</v>
          </cell>
          <cell r="G1267">
            <v>4.1064388961892247E-2</v>
          </cell>
          <cell r="H1267">
            <v>9.8039215686274508E-2</v>
          </cell>
          <cell r="I1267">
            <v>1</v>
          </cell>
          <cell r="J1267">
            <v>1</v>
          </cell>
          <cell r="K1267">
            <v>2</v>
          </cell>
        </row>
        <row r="1268">
          <cell r="A1268">
            <v>43843</v>
          </cell>
          <cell r="B1268">
            <v>12085</v>
          </cell>
          <cell r="C1268">
            <v>12121</v>
          </cell>
          <cell r="D1268">
            <v>12044</v>
          </cell>
          <cell r="E1268">
            <v>12117</v>
          </cell>
          <cell r="F1268">
            <v>0.63715349606950766</v>
          </cell>
          <cell r="G1268">
            <v>0.26479106330161362</v>
          </cell>
          <cell r="H1268">
            <v>0.41558441558441567</v>
          </cell>
          <cell r="I1268">
            <v>2</v>
          </cell>
          <cell r="J1268">
            <v>5</v>
          </cell>
          <cell r="K1268">
            <v>2</v>
          </cell>
        </row>
        <row r="1269">
          <cell r="A1269">
            <v>43840</v>
          </cell>
          <cell r="B1269">
            <v>12005</v>
          </cell>
          <cell r="C1269">
            <v>12042</v>
          </cell>
          <cell r="D1269">
            <v>11953</v>
          </cell>
          <cell r="E1269">
            <v>12010</v>
          </cell>
          <cell r="F1269">
            <v>0.74135776759683469</v>
          </cell>
          <cell r="G1269">
            <v>4.1649312786339029E-2</v>
          </cell>
          <cell r="H1269">
            <v>5.6179775280898882E-2</v>
          </cell>
          <cell r="I1269">
            <v>3</v>
          </cell>
          <cell r="J1269">
            <v>1</v>
          </cell>
          <cell r="K1269">
            <v>2</v>
          </cell>
        </row>
        <row r="1270">
          <cell r="A1270">
            <v>43839</v>
          </cell>
          <cell r="B1270">
            <v>11919</v>
          </cell>
          <cell r="C1270">
            <v>11998</v>
          </cell>
          <cell r="D1270">
            <v>11883</v>
          </cell>
          <cell r="E1270">
            <v>11968</v>
          </cell>
          <cell r="F1270">
            <v>0.9648460441312191</v>
          </cell>
          <cell r="G1270">
            <v>0.41110831445591073</v>
          </cell>
          <cell r="H1270">
            <v>0.42608695652173911</v>
          </cell>
          <cell r="I1270">
            <v>5</v>
          </cell>
          <cell r="J1270">
            <v>5</v>
          </cell>
          <cell r="K1270">
            <v>2</v>
          </cell>
        </row>
        <row r="1271">
          <cell r="A1271">
            <v>43838</v>
          </cell>
          <cell r="B1271">
            <v>11728</v>
          </cell>
          <cell r="C1271">
            <v>11892</v>
          </cell>
          <cell r="D1271">
            <v>11697</v>
          </cell>
          <cell r="E1271">
            <v>11788</v>
          </cell>
          <cell r="F1271">
            <v>1.6626875852660299</v>
          </cell>
          <cell r="G1271">
            <v>0.51159618008185548</v>
          </cell>
          <cell r="H1271">
            <v>0.30769230769230776</v>
          </cell>
          <cell r="I1271">
            <v>9</v>
          </cell>
          <cell r="J1271">
            <v>4</v>
          </cell>
          <cell r="K1271">
            <v>2</v>
          </cell>
        </row>
        <row r="1272">
          <cell r="A1272">
            <v>43837</v>
          </cell>
          <cell r="B1272">
            <v>11995</v>
          </cell>
          <cell r="C1272">
            <v>12009</v>
          </cell>
          <cell r="D1272">
            <v>11816</v>
          </cell>
          <cell r="E1272">
            <v>11871</v>
          </cell>
          <cell r="F1272">
            <v>1.6090037515631515</v>
          </cell>
          <cell r="G1272">
            <v>-1.0337640683618174</v>
          </cell>
          <cell r="H1272">
            <v>0.6424870466321243</v>
          </cell>
          <cell r="I1272">
            <v>9</v>
          </cell>
          <cell r="J1272">
            <v>7</v>
          </cell>
          <cell r="K1272">
            <v>3</v>
          </cell>
        </row>
        <row r="1273">
          <cell r="A1273">
            <v>43836</v>
          </cell>
          <cell r="B1273">
            <v>12017</v>
          </cell>
          <cell r="C1273">
            <v>12034</v>
          </cell>
          <cell r="D1273">
            <v>11948</v>
          </cell>
          <cell r="E1273">
            <v>11950</v>
          </cell>
          <cell r="F1273">
            <v>0.71565282516435047</v>
          </cell>
          <cell r="G1273">
            <v>-0.55754348006990095</v>
          </cell>
          <cell r="H1273">
            <v>0.77906976744186052</v>
          </cell>
          <cell r="I1273">
            <v>3</v>
          </cell>
          <cell r="J1273">
            <v>8</v>
          </cell>
          <cell r="K1273">
            <v>3</v>
          </cell>
        </row>
        <row r="1274">
          <cell r="A1274">
            <v>43833</v>
          </cell>
          <cell r="B1274">
            <v>12180</v>
          </cell>
          <cell r="C1274">
            <v>12198</v>
          </cell>
          <cell r="D1274">
            <v>11996</v>
          </cell>
          <cell r="E1274">
            <v>12086</v>
          </cell>
          <cell r="F1274">
            <v>1.6584564860426931</v>
          </cell>
          <cell r="G1274">
            <v>-0.77175697865353032</v>
          </cell>
          <cell r="H1274">
            <v>0.46534653465346526</v>
          </cell>
          <cell r="I1274">
            <v>9</v>
          </cell>
          <cell r="J1274">
            <v>5</v>
          </cell>
          <cell r="K1274">
            <v>2</v>
          </cell>
        </row>
        <row r="1275">
          <cell r="A1275">
            <v>43832</v>
          </cell>
          <cell r="B1275">
            <v>12044</v>
          </cell>
          <cell r="C1275">
            <v>12120</v>
          </cell>
          <cell r="D1275">
            <v>12023</v>
          </cell>
          <cell r="E1275">
            <v>12102</v>
          </cell>
          <cell r="F1275">
            <v>0.80538027233477238</v>
          </cell>
          <cell r="G1275">
            <v>0.48156758551976092</v>
          </cell>
          <cell r="H1275">
            <v>0.597938144329897</v>
          </cell>
          <cell r="I1275">
            <v>3</v>
          </cell>
          <cell r="J1275">
            <v>6</v>
          </cell>
          <cell r="K1275">
            <v>2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A18A-A359-4B50-8D94-FDEB7C450BF8}">
  <dimension ref="A1:F1682"/>
  <sheetViews>
    <sheetView topLeftCell="A1656" workbookViewId="0">
      <selection activeCell="B6" sqref="B6:F1681"/>
    </sheetView>
  </sheetViews>
  <sheetFormatPr defaultRowHeight="16.5"/>
  <cols>
    <col min="1" max="1" width="9" style="62"/>
    <col min="2" max="2" width="10.5" style="62" bestFit="1" customWidth="1"/>
    <col min="3" max="16384" width="9" style="62"/>
  </cols>
  <sheetData>
    <row r="1" spans="1:6">
      <c r="A1" s="63" t="s">
        <v>95</v>
      </c>
      <c r="B1" s="63" t="s">
        <v>98</v>
      </c>
      <c r="C1" s="63" t="s">
        <v>102</v>
      </c>
      <c r="D1" s="63" t="s">
        <v>103</v>
      </c>
      <c r="E1" s="63" t="s">
        <v>104</v>
      </c>
      <c r="F1" s="63" t="s">
        <v>105</v>
      </c>
    </row>
    <row r="2" spans="1:6">
      <c r="A2" s="63" t="s">
        <v>96</v>
      </c>
      <c r="B2" s="63" t="s">
        <v>99</v>
      </c>
      <c r="C2" s="63"/>
      <c r="D2" s="63"/>
      <c r="E2" s="63"/>
      <c r="F2" s="63"/>
    </row>
    <row r="3" spans="1:6">
      <c r="A3" s="63" t="s">
        <v>97</v>
      </c>
      <c r="B3" s="63" t="s">
        <v>100</v>
      </c>
      <c r="C3" s="63" t="s">
        <v>91</v>
      </c>
      <c r="D3" s="63" t="s">
        <v>92</v>
      </c>
      <c r="E3" s="63" t="s">
        <v>93</v>
      </c>
      <c r="F3" s="63" t="s">
        <v>94</v>
      </c>
    </row>
    <row r="5" spans="1:6">
      <c r="A5" s="62" t="s">
        <v>90</v>
      </c>
      <c r="B5" s="62" t="s">
        <v>101</v>
      </c>
      <c r="C5" s="62" t="s">
        <v>91</v>
      </c>
      <c r="D5" s="62" t="s">
        <v>92</v>
      </c>
      <c r="E5" s="62" t="s">
        <v>93</v>
      </c>
      <c r="F5" s="62" t="s">
        <v>94</v>
      </c>
    </row>
    <row r="6" spans="1:6">
      <c r="B6" s="64">
        <v>45735</v>
      </c>
      <c r="C6" s="65">
        <v>22238</v>
      </c>
      <c r="D6" s="65">
        <v>22247</v>
      </c>
      <c r="E6" s="65">
        <v>21935</v>
      </c>
      <c r="F6" s="65">
        <v>21964</v>
      </c>
    </row>
    <row r="7" spans="1:6">
      <c r="B7" s="64">
        <v>45734</v>
      </c>
      <c r="C7" s="65">
        <v>22373</v>
      </c>
      <c r="D7" s="65">
        <v>22385</v>
      </c>
      <c r="E7" s="65">
        <v>22191</v>
      </c>
      <c r="F7" s="65">
        <v>22230</v>
      </c>
    </row>
    <row r="8" spans="1:6">
      <c r="B8" s="64">
        <v>45733</v>
      </c>
      <c r="C8" s="65">
        <v>22161</v>
      </c>
      <c r="D8" s="65">
        <v>22312</v>
      </c>
      <c r="E8" s="65">
        <v>22111</v>
      </c>
      <c r="F8" s="65">
        <v>22158</v>
      </c>
    </row>
    <row r="9" spans="1:6">
      <c r="B9" s="64">
        <v>45730</v>
      </c>
      <c r="C9" s="65">
        <v>22120</v>
      </c>
      <c r="D9" s="65">
        <v>22131</v>
      </c>
      <c r="E9" s="65">
        <v>21874</v>
      </c>
      <c r="F9" s="65">
        <v>21961</v>
      </c>
    </row>
    <row r="10" spans="1:6">
      <c r="B10" s="64">
        <v>45729</v>
      </c>
      <c r="C10" s="65">
        <v>22445</v>
      </c>
      <c r="D10" s="65">
        <v>22475</v>
      </c>
      <c r="E10" s="65">
        <v>21917</v>
      </c>
      <c r="F10" s="65">
        <v>21920</v>
      </c>
    </row>
    <row r="11" spans="1:6">
      <c r="B11" s="64">
        <v>45728</v>
      </c>
      <c r="C11" s="66">
        <v>22101</v>
      </c>
      <c r="D11" s="66">
        <v>22345</v>
      </c>
      <c r="E11" s="66">
        <v>22044</v>
      </c>
      <c r="F11" s="66">
        <v>22232</v>
      </c>
    </row>
    <row r="12" spans="1:6">
      <c r="B12" s="64">
        <v>45727</v>
      </c>
      <c r="C12" s="65">
        <v>21868</v>
      </c>
      <c r="D12" s="65">
        <v>22085</v>
      </c>
      <c r="E12" s="65">
        <v>21661</v>
      </c>
      <c r="F12" s="65">
        <v>22031</v>
      </c>
    </row>
    <row r="13" spans="1:6">
      <c r="B13" s="64">
        <v>45726</v>
      </c>
      <c r="C13" s="65">
        <v>22456</v>
      </c>
      <c r="D13" s="65">
        <v>22547</v>
      </c>
      <c r="E13" s="65">
        <v>22315</v>
      </c>
      <c r="F13" s="65">
        <v>22446</v>
      </c>
    </row>
    <row r="14" spans="1:6">
      <c r="B14" s="64">
        <v>45723</v>
      </c>
      <c r="C14" s="65">
        <v>22499</v>
      </c>
      <c r="D14" s="65">
        <v>22685</v>
      </c>
      <c r="E14" s="65">
        <v>22480</v>
      </c>
      <c r="F14" s="65">
        <v>22520</v>
      </c>
    </row>
    <row r="15" spans="1:6">
      <c r="B15" s="64">
        <v>45722</v>
      </c>
      <c r="C15" s="65">
        <v>22991</v>
      </c>
      <c r="D15" s="65">
        <v>23017</v>
      </c>
      <c r="E15" s="65">
        <v>22704</v>
      </c>
      <c r="F15" s="65">
        <v>22763</v>
      </c>
    </row>
    <row r="16" spans="1:6">
      <c r="B16" s="64">
        <v>45721</v>
      </c>
      <c r="C16" s="65">
        <v>22659</v>
      </c>
      <c r="D16" s="65">
        <v>22927</v>
      </c>
      <c r="E16" s="65">
        <v>22637</v>
      </c>
      <c r="F16" s="65">
        <v>22888</v>
      </c>
    </row>
    <row r="17" spans="2:6">
      <c r="B17" s="64">
        <v>45720</v>
      </c>
      <c r="C17" s="65">
        <v>22242</v>
      </c>
      <c r="D17" s="65">
        <v>22668</v>
      </c>
      <c r="E17" s="65">
        <v>22194</v>
      </c>
      <c r="F17" s="65">
        <v>22588</v>
      </c>
    </row>
    <row r="18" spans="2:6">
      <c r="B18" s="64">
        <v>45719</v>
      </c>
      <c r="C18" s="65">
        <v>22650</v>
      </c>
      <c r="D18" s="65">
        <v>22797</v>
      </c>
      <c r="E18" s="65">
        <v>22611</v>
      </c>
      <c r="F18" s="65">
        <v>22718</v>
      </c>
    </row>
    <row r="19" spans="2:6">
      <c r="B19" s="64">
        <v>45715</v>
      </c>
      <c r="C19" s="65">
        <v>23374</v>
      </c>
      <c r="D19" s="65">
        <v>23434</v>
      </c>
      <c r="E19" s="65">
        <v>23127</v>
      </c>
      <c r="F19" s="65">
        <v>23196</v>
      </c>
    </row>
    <row r="20" spans="2:6">
      <c r="B20" s="64">
        <v>45714</v>
      </c>
      <c r="C20" s="65">
        <v>23150</v>
      </c>
      <c r="D20" s="65">
        <v>23421</v>
      </c>
      <c r="E20" s="65">
        <v>23104</v>
      </c>
      <c r="F20" s="65">
        <v>23421</v>
      </c>
    </row>
    <row r="21" spans="2:6">
      <c r="B21" s="64">
        <v>45713</v>
      </c>
      <c r="C21" s="65">
        <v>23231</v>
      </c>
      <c r="D21" s="65">
        <v>23345</v>
      </c>
      <c r="E21" s="65">
        <v>23138</v>
      </c>
      <c r="F21" s="65">
        <v>23299</v>
      </c>
    </row>
    <row r="22" spans="2:6">
      <c r="B22" s="64">
        <v>45712</v>
      </c>
      <c r="C22" s="65">
        <v>23549</v>
      </c>
      <c r="D22" s="65">
        <v>23564</v>
      </c>
      <c r="E22" s="65">
        <v>23444</v>
      </c>
      <c r="F22" s="65">
        <v>23558</v>
      </c>
    </row>
    <row r="23" spans="2:6">
      <c r="B23" s="64">
        <v>45709</v>
      </c>
      <c r="C23" s="65">
        <v>23533</v>
      </c>
      <c r="D23" s="65">
        <v>23761</v>
      </c>
      <c r="E23" s="65">
        <v>23474</v>
      </c>
      <c r="F23" s="65">
        <v>23745</v>
      </c>
    </row>
    <row r="24" spans="2:6">
      <c r="B24" s="64">
        <v>45708</v>
      </c>
      <c r="C24" s="65">
        <v>23505</v>
      </c>
      <c r="D24" s="65">
        <v>23564</v>
      </c>
      <c r="E24" s="65">
        <v>23371</v>
      </c>
      <c r="F24" s="65">
        <v>23538</v>
      </c>
    </row>
    <row r="25" spans="2:6">
      <c r="B25" s="64">
        <v>45707</v>
      </c>
      <c r="C25" s="65">
        <v>23568</v>
      </c>
      <c r="D25" s="65">
        <v>23697</v>
      </c>
      <c r="E25" s="65">
        <v>23560</v>
      </c>
      <c r="F25" s="65">
        <v>23608</v>
      </c>
    </row>
    <row r="26" spans="2:6">
      <c r="B26" s="64">
        <v>45706</v>
      </c>
      <c r="C26" s="65">
        <v>23570</v>
      </c>
      <c r="D26" s="65">
        <v>23663</v>
      </c>
      <c r="E26" s="65">
        <v>23466</v>
      </c>
      <c r="F26" s="65">
        <v>23649</v>
      </c>
    </row>
    <row r="27" spans="2:6">
      <c r="B27" s="64">
        <v>45705</v>
      </c>
      <c r="C27" s="65">
        <v>23286</v>
      </c>
      <c r="D27" s="65">
        <v>23540</v>
      </c>
      <c r="E27" s="65">
        <v>23283</v>
      </c>
      <c r="F27" s="65">
        <v>23504</v>
      </c>
    </row>
    <row r="28" spans="2:6">
      <c r="B28" s="64">
        <v>45702</v>
      </c>
      <c r="C28" s="65">
        <v>23338</v>
      </c>
      <c r="D28" s="65">
        <v>23349</v>
      </c>
      <c r="E28" s="65">
        <v>23116</v>
      </c>
      <c r="F28" s="65">
        <v>23179</v>
      </c>
    </row>
    <row r="29" spans="2:6">
      <c r="B29" s="64">
        <v>45701</v>
      </c>
      <c r="C29" s="65">
        <v>23435</v>
      </c>
      <c r="D29" s="65">
        <v>23460</v>
      </c>
      <c r="E29" s="65">
        <v>23250</v>
      </c>
      <c r="F29" s="65">
        <v>23399</v>
      </c>
    </row>
    <row r="30" spans="2:6">
      <c r="B30" s="64">
        <v>45700</v>
      </c>
      <c r="C30" s="65">
        <v>23429</v>
      </c>
      <c r="D30" s="65">
        <v>23536</v>
      </c>
      <c r="E30" s="65">
        <v>23292</v>
      </c>
      <c r="F30" s="65">
        <v>23315</v>
      </c>
    </row>
    <row r="31" spans="2:6">
      <c r="B31" s="64">
        <v>45699</v>
      </c>
      <c r="C31" s="65">
        <v>23391</v>
      </c>
      <c r="D31" s="65">
        <v>23503</v>
      </c>
      <c r="E31" s="65">
        <v>23302</v>
      </c>
      <c r="F31" s="65">
        <v>23335</v>
      </c>
    </row>
    <row r="32" spans="2:6">
      <c r="B32" s="64">
        <v>45698</v>
      </c>
      <c r="C32" s="65">
        <v>23324</v>
      </c>
      <c r="D32" s="65">
        <v>23366</v>
      </c>
      <c r="E32" s="65">
        <v>23167</v>
      </c>
      <c r="F32" s="65">
        <v>23246</v>
      </c>
    </row>
    <row r="33" spans="2:6">
      <c r="B33" s="64">
        <v>45695</v>
      </c>
      <c r="C33" s="65">
        <v>23285</v>
      </c>
      <c r="D33" s="65">
        <v>23465</v>
      </c>
      <c r="E33" s="65">
        <v>23278</v>
      </c>
      <c r="F33" s="65">
        <v>23431</v>
      </c>
    </row>
    <row r="34" spans="2:6">
      <c r="B34" s="64">
        <v>45694</v>
      </c>
      <c r="C34" s="65">
        <v>23355</v>
      </c>
      <c r="D34" s="65">
        <v>23379</v>
      </c>
      <c r="E34" s="65">
        <v>23234</v>
      </c>
      <c r="F34" s="65">
        <v>23290</v>
      </c>
    </row>
    <row r="35" spans="2:6">
      <c r="B35" s="64">
        <v>45693</v>
      </c>
      <c r="C35" s="65">
        <v>23077</v>
      </c>
      <c r="D35" s="65">
        <v>23284</v>
      </c>
      <c r="E35" s="65">
        <v>23063</v>
      </c>
      <c r="F35" s="65">
        <v>23133</v>
      </c>
    </row>
    <row r="36" spans="2:6">
      <c r="B36" s="64">
        <v>45692</v>
      </c>
      <c r="C36" s="65">
        <v>22919</v>
      </c>
      <c r="D36" s="65">
        <v>22945</v>
      </c>
      <c r="E36" s="65">
        <v>22708</v>
      </c>
      <c r="F36" s="65">
        <v>22822</v>
      </c>
    </row>
    <row r="37" spans="2:6">
      <c r="B37" s="64">
        <v>45691</v>
      </c>
      <c r="C37" s="65">
        <v>22680</v>
      </c>
      <c r="D37" s="65">
        <v>22817</v>
      </c>
      <c r="E37" s="65">
        <v>22539</v>
      </c>
      <c r="F37" s="65">
        <v>22598</v>
      </c>
    </row>
    <row r="38" spans="2:6">
      <c r="B38" s="64">
        <v>45679</v>
      </c>
      <c r="C38" s="65">
        <v>23600</v>
      </c>
      <c r="D38" s="65">
        <v>23719</v>
      </c>
      <c r="E38" s="65">
        <v>23573</v>
      </c>
      <c r="F38" s="65">
        <v>23698</v>
      </c>
    </row>
    <row r="39" spans="2:6">
      <c r="B39" s="64">
        <v>45678</v>
      </c>
      <c r="C39" s="65">
        <v>23426</v>
      </c>
      <c r="D39" s="65">
        <v>23432</v>
      </c>
      <c r="E39" s="65">
        <v>23203</v>
      </c>
      <c r="F39" s="65">
        <v>23365</v>
      </c>
    </row>
    <row r="40" spans="2:6">
      <c r="B40" s="64">
        <v>45677</v>
      </c>
      <c r="C40" s="65">
        <v>23249</v>
      </c>
      <c r="D40" s="65">
        <v>23417</v>
      </c>
      <c r="E40" s="65">
        <v>23222</v>
      </c>
      <c r="F40" s="65">
        <v>23346</v>
      </c>
    </row>
    <row r="41" spans="2:6">
      <c r="B41" s="64">
        <v>45674</v>
      </c>
      <c r="C41" s="65">
        <v>23277</v>
      </c>
      <c r="D41" s="65">
        <v>23318</v>
      </c>
      <c r="E41" s="65">
        <v>22956</v>
      </c>
      <c r="F41" s="65">
        <v>23190</v>
      </c>
    </row>
    <row r="42" spans="2:6">
      <c r="B42" s="64">
        <v>45673</v>
      </c>
      <c r="C42" s="65">
        <v>23080</v>
      </c>
      <c r="D42" s="65">
        <v>23217</v>
      </c>
      <c r="E42" s="65">
        <v>22990</v>
      </c>
      <c r="F42" s="65">
        <v>23031</v>
      </c>
    </row>
    <row r="43" spans="2:6">
      <c r="B43" s="64">
        <v>45672</v>
      </c>
      <c r="C43" s="65">
        <v>22728</v>
      </c>
      <c r="D43" s="65">
        <v>22749</v>
      </c>
      <c r="E43" s="65">
        <v>22493</v>
      </c>
      <c r="F43" s="65">
        <v>22519</v>
      </c>
    </row>
    <row r="44" spans="2:6">
      <c r="B44" s="64">
        <v>45671</v>
      </c>
      <c r="C44" s="65">
        <v>22594</v>
      </c>
      <c r="D44" s="65">
        <v>22767</v>
      </c>
      <c r="E44" s="65">
        <v>22530</v>
      </c>
      <c r="F44" s="65">
        <v>22750</v>
      </c>
    </row>
    <row r="45" spans="2:6">
      <c r="B45" s="64">
        <v>45670</v>
      </c>
      <c r="C45" s="65">
        <v>22960</v>
      </c>
      <c r="D45" s="65">
        <v>23008</v>
      </c>
      <c r="E45" s="65">
        <v>22431</v>
      </c>
      <c r="F45" s="65">
        <v>22535</v>
      </c>
    </row>
    <row r="46" spans="2:6">
      <c r="B46" s="64">
        <v>45667</v>
      </c>
      <c r="C46" s="65">
        <v>23083</v>
      </c>
      <c r="D46" s="65">
        <v>23141</v>
      </c>
      <c r="E46" s="65">
        <v>22955</v>
      </c>
      <c r="F46" s="65">
        <v>23049</v>
      </c>
    </row>
    <row r="47" spans="2:6">
      <c r="B47" s="64">
        <v>45666</v>
      </c>
      <c r="C47" s="65">
        <v>23258</v>
      </c>
      <c r="D47" s="65">
        <v>23410</v>
      </c>
      <c r="E47" s="65">
        <v>23083</v>
      </c>
      <c r="F47" s="65">
        <v>23105</v>
      </c>
    </row>
    <row r="48" spans="2:6">
      <c r="B48" s="64">
        <v>45665</v>
      </c>
      <c r="C48" s="65">
        <v>23549</v>
      </c>
      <c r="D48" s="65">
        <v>23649</v>
      </c>
      <c r="E48" s="65">
        <v>23439</v>
      </c>
      <c r="F48" s="65">
        <v>23450</v>
      </c>
    </row>
    <row r="49" spans="2:6">
      <c r="B49" s="64">
        <v>45664</v>
      </c>
      <c r="C49" s="65">
        <v>23965</v>
      </c>
      <c r="D49" s="65">
        <v>23990</v>
      </c>
      <c r="E49" s="65">
        <v>23723</v>
      </c>
      <c r="F49" s="65">
        <v>23752</v>
      </c>
    </row>
    <row r="50" spans="2:6">
      <c r="B50" s="64">
        <v>45663</v>
      </c>
      <c r="C50" s="65">
        <v>23222</v>
      </c>
      <c r="D50" s="65">
        <v>23620</v>
      </c>
      <c r="E50" s="65">
        <v>23218</v>
      </c>
      <c r="F50" s="65">
        <v>23609</v>
      </c>
    </row>
    <row r="51" spans="2:6">
      <c r="B51" s="64">
        <v>45660</v>
      </c>
      <c r="C51" s="65">
        <v>22935</v>
      </c>
      <c r="D51" s="65">
        <v>23108</v>
      </c>
      <c r="E51" s="65">
        <v>22905</v>
      </c>
      <c r="F51" s="65">
        <v>22977</v>
      </c>
    </row>
    <row r="52" spans="2:6">
      <c r="B52" s="64">
        <v>45659</v>
      </c>
      <c r="C52" s="65">
        <v>22935</v>
      </c>
      <c r="D52" s="65">
        <v>22995</v>
      </c>
      <c r="E52" s="65">
        <v>22689</v>
      </c>
      <c r="F52" s="65">
        <v>22842</v>
      </c>
    </row>
    <row r="53" spans="2:6">
      <c r="B53" s="64">
        <v>45657</v>
      </c>
      <c r="C53" s="65">
        <v>22998</v>
      </c>
      <c r="D53" s="65">
        <v>23110</v>
      </c>
      <c r="E53" s="65">
        <v>22955</v>
      </c>
      <c r="F53" s="65">
        <v>23041</v>
      </c>
    </row>
    <row r="54" spans="2:6">
      <c r="B54" s="64">
        <v>45656</v>
      </c>
      <c r="C54" s="65">
        <v>23202</v>
      </c>
      <c r="D54" s="65">
        <v>23324</v>
      </c>
      <c r="E54" s="65">
        <v>23154</v>
      </c>
      <c r="F54" s="65">
        <v>23177</v>
      </c>
    </row>
    <row r="55" spans="2:6">
      <c r="B55" s="64">
        <v>45653</v>
      </c>
      <c r="C55" s="65">
        <v>23194</v>
      </c>
      <c r="D55" s="65">
        <v>23378</v>
      </c>
      <c r="E55" s="65">
        <v>23148</v>
      </c>
      <c r="F55" s="65">
        <v>23372</v>
      </c>
    </row>
    <row r="56" spans="2:6">
      <c r="B56" s="64">
        <v>45652</v>
      </c>
      <c r="C56" s="65">
        <v>23358</v>
      </c>
      <c r="D56" s="65">
        <v>23380</v>
      </c>
      <c r="E56" s="65">
        <v>23285</v>
      </c>
      <c r="F56" s="65">
        <v>23326</v>
      </c>
    </row>
    <row r="57" spans="2:6">
      <c r="B57" s="64">
        <v>45651</v>
      </c>
      <c r="C57" s="65">
        <v>23340</v>
      </c>
      <c r="D57" s="65">
        <v>23349</v>
      </c>
      <c r="E57" s="65">
        <v>23240</v>
      </c>
      <c r="F57" s="65">
        <v>23329</v>
      </c>
    </row>
    <row r="58" spans="2:6">
      <c r="B58" s="64">
        <v>45650</v>
      </c>
      <c r="C58" s="65">
        <v>23430</v>
      </c>
      <c r="D58" s="65">
        <v>23459</v>
      </c>
      <c r="E58" s="65">
        <v>23187</v>
      </c>
      <c r="F58" s="65">
        <v>23216</v>
      </c>
    </row>
    <row r="59" spans="2:6">
      <c r="B59" s="64">
        <v>45649</v>
      </c>
      <c r="C59" s="65">
        <v>22904</v>
      </c>
      <c r="D59" s="65">
        <v>23245</v>
      </c>
      <c r="E59" s="65">
        <v>22899</v>
      </c>
      <c r="F59" s="65">
        <v>23242</v>
      </c>
    </row>
    <row r="60" spans="2:6">
      <c r="B60" s="64">
        <v>45646</v>
      </c>
      <c r="C60" s="65">
        <v>22767</v>
      </c>
      <c r="D60" s="65">
        <v>22793</v>
      </c>
      <c r="E60" s="65">
        <v>22590</v>
      </c>
      <c r="F60" s="65">
        <v>22635</v>
      </c>
    </row>
    <row r="61" spans="2:6">
      <c r="B61" s="64">
        <v>45645</v>
      </c>
      <c r="C61" s="65">
        <v>22747</v>
      </c>
      <c r="D61" s="65">
        <v>22906</v>
      </c>
      <c r="E61" s="65">
        <v>22718</v>
      </c>
      <c r="F61" s="65">
        <v>22849</v>
      </c>
    </row>
    <row r="62" spans="2:6">
      <c r="B62" s="64">
        <v>45644</v>
      </c>
      <c r="C62" s="65">
        <v>22937</v>
      </c>
      <c r="D62" s="65">
        <v>23200</v>
      </c>
      <c r="E62" s="65">
        <v>22902</v>
      </c>
      <c r="F62" s="65">
        <v>23105</v>
      </c>
    </row>
    <row r="63" spans="2:6">
      <c r="B63" s="64">
        <v>45643</v>
      </c>
      <c r="C63" s="65">
        <v>23105</v>
      </c>
      <c r="D63" s="65">
        <v>23215</v>
      </c>
      <c r="E63" s="65">
        <v>23024</v>
      </c>
      <c r="F63" s="65">
        <v>23031</v>
      </c>
    </row>
    <row r="64" spans="2:6">
      <c r="B64" s="64">
        <v>45642</v>
      </c>
      <c r="C64" s="65">
        <v>23220</v>
      </c>
      <c r="D64" s="65">
        <v>23270</v>
      </c>
      <c r="E64" s="65">
        <v>22946</v>
      </c>
      <c r="F64" s="65">
        <v>22961</v>
      </c>
    </row>
    <row r="65" spans="2:6">
      <c r="B65" s="64">
        <v>45639</v>
      </c>
      <c r="C65" s="65">
        <v>22996</v>
      </c>
      <c r="D65" s="65">
        <v>23092</v>
      </c>
      <c r="E65" s="65">
        <v>22888</v>
      </c>
      <c r="F65" s="65">
        <v>22986</v>
      </c>
    </row>
    <row r="66" spans="2:6">
      <c r="B66" s="64">
        <v>45638</v>
      </c>
      <c r="C66" s="65">
        <v>23004</v>
      </c>
      <c r="D66" s="65">
        <v>23211</v>
      </c>
      <c r="E66" s="65">
        <v>23003</v>
      </c>
      <c r="F66" s="65">
        <v>23107</v>
      </c>
    </row>
    <row r="67" spans="2:6">
      <c r="B67" s="64">
        <v>45637</v>
      </c>
      <c r="C67" s="65">
        <v>22887</v>
      </c>
      <c r="D67" s="65">
        <v>23055</v>
      </c>
      <c r="E67" s="65">
        <v>22824</v>
      </c>
      <c r="F67" s="65">
        <v>22848</v>
      </c>
    </row>
    <row r="68" spans="2:6">
      <c r="B68" s="64">
        <v>45636</v>
      </c>
      <c r="C68" s="65">
        <v>23228</v>
      </c>
      <c r="D68" s="65">
        <v>23337</v>
      </c>
      <c r="E68" s="65">
        <v>23026</v>
      </c>
      <c r="F68" s="65">
        <v>23090</v>
      </c>
    </row>
    <row r="69" spans="2:6">
      <c r="B69" s="64">
        <v>45635</v>
      </c>
      <c r="C69" s="65">
        <v>23193</v>
      </c>
      <c r="D69" s="65">
        <v>23287</v>
      </c>
      <c r="E69" s="65">
        <v>23170</v>
      </c>
      <c r="F69" s="65">
        <v>23249</v>
      </c>
    </row>
    <row r="70" spans="2:6">
      <c r="B70" s="64">
        <v>45632</v>
      </c>
      <c r="C70" s="65">
        <v>23321</v>
      </c>
      <c r="D70" s="65">
        <v>23360</v>
      </c>
      <c r="E70" s="65">
        <v>23134</v>
      </c>
      <c r="F70" s="65">
        <v>23179</v>
      </c>
    </row>
    <row r="71" spans="2:6">
      <c r="B71" s="64">
        <v>45631</v>
      </c>
      <c r="C71" s="65">
        <v>23260</v>
      </c>
      <c r="D71" s="65">
        <v>23328</v>
      </c>
      <c r="E71" s="65">
        <v>23211</v>
      </c>
      <c r="F71" s="65">
        <v>23251</v>
      </c>
    </row>
    <row r="72" spans="2:6">
      <c r="B72" s="64">
        <v>45630</v>
      </c>
      <c r="C72" s="65">
        <v>23200</v>
      </c>
      <c r="D72" s="65">
        <v>23296</v>
      </c>
      <c r="E72" s="65">
        <v>23071</v>
      </c>
      <c r="F72" s="65">
        <v>23294</v>
      </c>
    </row>
    <row r="73" spans="2:6">
      <c r="B73" s="64">
        <v>45629</v>
      </c>
      <c r="C73" s="65">
        <v>23152</v>
      </c>
      <c r="D73" s="65">
        <v>23191</v>
      </c>
      <c r="E73" s="65">
        <v>22999</v>
      </c>
      <c r="F73" s="65">
        <v>23112</v>
      </c>
    </row>
    <row r="74" spans="2:6">
      <c r="B74" s="64">
        <v>45628</v>
      </c>
      <c r="C74" s="65">
        <v>22530</v>
      </c>
      <c r="D74" s="65">
        <v>22828</v>
      </c>
      <c r="E74" s="65">
        <v>22498</v>
      </c>
      <c r="F74" s="65">
        <v>22827</v>
      </c>
    </row>
    <row r="75" spans="2:6">
      <c r="B75" s="64">
        <v>45625</v>
      </c>
      <c r="C75" s="65">
        <v>22210</v>
      </c>
      <c r="D75" s="65">
        <v>22438</v>
      </c>
      <c r="E75" s="65">
        <v>22004</v>
      </c>
      <c r="F75" s="65">
        <v>22313</v>
      </c>
    </row>
    <row r="76" spans="2:6">
      <c r="B76" s="64">
        <v>45624</v>
      </c>
      <c r="C76" s="65">
        <v>22302</v>
      </c>
      <c r="D76" s="65">
        <v>22385</v>
      </c>
      <c r="E76" s="65">
        <v>22117</v>
      </c>
      <c r="F76" s="65">
        <v>22337</v>
      </c>
    </row>
    <row r="77" spans="2:6">
      <c r="B77" s="64">
        <v>45623</v>
      </c>
      <c r="C77" s="65">
        <v>22600</v>
      </c>
      <c r="D77" s="65">
        <v>22690</v>
      </c>
      <c r="E77" s="65">
        <v>22341</v>
      </c>
      <c r="F77" s="65">
        <v>22347</v>
      </c>
    </row>
    <row r="78" spans="2:6">
      <c r="B78" s="64">
        <v>45622</v>
      </c>
      <c r="C78" s="65">
        <v>22710</v>
      </c>
      <c r="D78" s="65">
        <v>22845</v>
      </c>
      <c r="E78" s="65">
        <v>22615</v>
      </c>
      <c r="F78" s="65">
        <v>22636</v>
      </c>
    </row>
    <row r="79" spans="2:6">
      <c r="B79" s="64">
        <v>45621</v>
      </c>
      <c r="C79" s="65">
        <v>23254</v>
      </c>
      <c r="D79" s="65">
        <v>23287</v>
      </c>
      <c r="E79" s="65">
        <v>23014</v>
      </c>
      <c r="F79" s="65">
        <v>23066</v>
      </c>
    </row>
    <row r="80" spans="2:6">
      <c r="B80" s="64">
        <v>45618</v>
      </c>
      <c r="C80" s="65">
        <v>22811</v>
      </c>
      <c r="D80" s="65">
        <v>23066</v>
      </c>
      <c r="E80" s="65">
        <v>22780</v>
      </c>
      <c r="F80" s="65">
        <v>23038</v>
      </c>
    </row>
    <row r="81" spans="2:6">
      <c r="B81" s="64">
        <v>45617</v>
      </c>
      <c r="C81" s="65">
        <v>22647</v>
      </c>
      <c r="D81" s="65">
        <v>22733</v>
      </c>
      <c r="E81" s="65">
        <v>22514</v>
      </c>
      <c r="F81" s="65">
        <v>22573</v>
      </c>
    </row>
    <row r="82" spans="2:6">
      <c r="B82" s="64">
        <v>45616</v>
      </c>
      <c r="C82" s="65">
        <v>22906</v>
      </c>
      <c r="D82" s="65">
        <v>22956</v>
      </c>
      <c r="E82" s="65">
        <v>22668</v>
      </c>
      <c r="F82" s="65">
        <v>22686</v>
      </c>
    </row>
    <row r="83" spans="2:6">
      <c r="B83" s="64">
        <v>45615</v>
      </c>
      <c r="C83" s="65">
        <v>22641</v>
      </c>
      <c r="D83" s="65">
        <v>22995</v>
      </c>
      <c r="E83" s="65">
        <v>22592</v>
      </c>
      <c r="F83" s="65">
        <v>22850</v>
      </c>
    </row>
    <row r="84" spans="2:6">
      <c r="B84" s="64">
        <v>45614</v>
      </c>
      <c r="C84" s="65">
        <v>22654</v>
      </c>
      <c r="D84" s="65">
        <v>22789</v>
      </c>
      <c r="E84" s="65">
        <v>22544</v>
      </c>
      <c r="F84" s="65">
        <v>22574</v>
      </c>
    </row>
    <row r="85" spans="2:6">
      <c r="B85" s="64">
        <v>45611</v>
      </c>
      <c r="C85" s="65">
        <v>22710</v>
      </c>
      <c r="D85" s="65">
        <v>22930</v>
      </c>
      <c r="E85" s="65">
        <v>22684</v>
      </c>
      <c r="F85" s="65">
        <v>22759</v>
      </c>
    </row>
    <row r="86" spans="2:6">
      <c r="B86" s="64">
        <v>45610</v>
      </c>
      <c r="C86" s="65">
        <v>22786</v>
      </c>
      <c r="D86" s="65">
        <v>22880</v>
      </c>
      <c r="E86" s="65">
        <v>22576</v>
      </c>
      <c r="F86" s="65">
        <v>22684</v>
      </c>
    </row>
    <row r="87" spans="2:6">
      <c r="B87" s="64">
        <v>45609</v>
      </c>
      <c r="C87" s="65">
        <v>22755</v>
      </c>
      <c r="D87" s="65">
        <v>23015</v>
      </c>
      <c r="E87" s="65">
        <v>22730</v>
      </c>
      <c r="F87" s="65">
        <v>22783</v>
      </c>
    </row>
    <row r="88" spans="2:6">
      <c r="B88" s="64">
        <v>45608</v>
      </c>
      <c r="C88" s="65">
        <v>23013</v>
      </c>
      <c r="D88" s="65">
        <v>23242</v>
      </c>
      <c r="E88" s="65">
        <v>22863</v>
      </c>
      <c r="F88" s="65">
        <v>22869</v>
      </c>
    </row>
    <row r="89" spans="2:6">
      <c r="B89" s="64">
        <v>45607</v>
      </c>
      <c r="C89" s="65">
        <v>23555</v>
      </c>
      <c r="D89" s="65">
        <v>23632</v>
      </c>
      <c r="E89" s="65">
        <v>23309</v>
      </c>
      <c r="F89" s="65">
        <v>23573</v>
      </c>
    </row>
    <row r="90" spans="2:6">
      <c r="B90" s="64">
        <v>45604</v>
      </c>
      <c r="C90" s="65">
        <v>23772</v>
      </c>
      <c r="D90" s="65">
        <v>23794</v>
      </c>
      <c r="E90" s="65">
        <v>23528</v>
      </c>
      <c r="F90" s="65">
        <v>23781</v>
      </c>
    </row>
    <row r="91" spans="2:6">
      <c r="B91" s="64">
        <v>45603</v>
      </c>
      <c r="C91" s="65">
        <v>23183</v>
      </c>
      <c r="D91" s="65">
        <v>23576</v>
      </c>
      <c r="E91" s="65">
        <v>23085</v>
      </c>
      <c r="F91" s="65">
        <v>23532</v>
      </c>
    </row>
    <row r="92" spans="2:6">
      <c r="B92" s="64">
        <v>45602</v>
      </c>
      <c r="C92" s="65">
        <v>23250</v>
      </c>
      <c r="D92" s="65">
        <v>23448</v>
      </c>
      <c r="E92" s="65">
        <v>23051</v>
      </c>
      <c r="F92" s="65">
        <v>23324</v>
      </c>
    </row>
    <row r="93" spans="2:6">
      <c r="B93" s="64">
        <v>45601</v>
      </c>
      <c r="C93" s="65">
        <v>22808</v>
      </c>
      <c r="D93" s="65">
        <v>23239</v>
      </c>
      <c r="E93" s="65">
        <v>22782</v>
      </c>
      <c r="F93" s="65">
        <v>23135</v>
      </c>
    </row>
    <row r="94" spans="2:6">
      <c r="B94" s="64">
        <v>45600</v>
      </c>
      <c r="C94" s="65">
        <v>22767</v>
      </c>
      <c r="D94" s="65">
        <v>23046</v>
      </c>
      <c r="E94" s="65">
        <v>22700</v>
      </c>
      <c r="F94" s="65">
        <v>23041</v>
      </c>
    </row>
    <row r="95" spans="2:6">
      <c r="B95" s="64">
        <v>45597</v>
      </c>
      <c r="C95" s="65">
        <v>22397</v>
      </c>
      <c r="D95" s="65">
        <v>22822</v>
      </c>
      <c r="E95" s="65">
        <v>22232</v>
      </c>
      <c r="F95" s="65">
        <v>22753</v>
      </c>
    </row>
    <row r="96" spans="2:6">
      <c r="B96" s="64">
        <v>45595</v>
      </c>
      <c r="C96" s="65">
        <v>23072</v>
      </c>
      <c r="D96" s="65">
        <v>23145</v>
      </c>
      <c r="E96" s="65">
        <v>22845</v>
      </c>
      <c r="F96" s="65">
        <v>22904</v>
      </c>
    </row>
    <row r="97" spans="2:6">
      <c r="B97" s="64">
        <v>45594</v>
      </c>
      <c r="C97" s="65">
        <v>23137</v>
      </c>
      <c r="D97" s="65">
        <v>23148</v>
      </c>
      <c r="E97" s="65">
        <v>22693</v>
      </c>
      <c r="F97" s="65">
        <v>22976</v>
      </c>
    </row>
    <row r="98" spans="2:6">
      <c r="B98" s="64">
        <v>45593</v>
      </c>
      <c r="C98" s="65">
        <v>23650</v>
      </c>
      <c r="D98" s="65">
        <v>23657</v>
      </c>
      <c r="E98" s="65">
        <v>23216</v>
      </c>
      <c r="F98" s="65">
        <v>23326</v>
      </c>
    </row>
    <row r="99" spans="2:6">
      <c r="B99" s="64">
        <v>45590</v>
      </c>
      <c r="C99" s="65">
        <v>23270</v>
      </c>
      <c r="D99" s="65">
        <v>23487</v>
      </c>
      <c r="E99" s="65">
        <v>23252</v>
      </c>
      <c r="F99" s="65">
        <v>23481</v>
      </c>
    </row>
    <row r="100" spans="2:6">
      <c r="B100" s="64">
        <v>45589</v>
      </c>
      <c r="C100" s="65">
        <v>23383</v>
      </c>
      <c r="D100" s="65">
        <v>23449</v>
      </c>
      <c r="E100" s="65">
        <v>23203</v>
      </c>
      <c r="F100" s="65">
        <v>23304</v>
      </c>
    </row>
    <row r="101" spans="2:6">
      <c r="B101" s="64">
        <v>45588</v>
      </c>
      <c r="C101" s="65">
        <v>23498</v>
      </c>
      <c r="D101" s="65">
        <v>23511</v>
      </c>
      <c r="E101" s="65">
        <v>23336</v>
      </c>
      <c r="F101" s="65">
        <v>23406</v>
      </c>
    </row>
    <row r="102" spans="2:6">
      <c r="B102" s="64">
        <v>45587</v>
      </c>
      <c r="C102" s="65">
        <v>23560</v>
      </c>
      <c r="D102" s="65">
        <v>23637</v>
      </c>
      <c r="E102" s="65">
        <v>23332</v>
      </c>
      <c r="F102" s="65">
        <v>23633</v>
      </c>
    </row>
    <row r="103" spans="2:6">
      <c r="B103" s="64">
        <v>45586</v>
      </c>
      <c r="C103" s="65">
        <v>23810</v>
      </c>
      <c r="D103" s="65">
        <v>23836</v>
      </c>
      <c r="E103" s="65">
        <v>23566</v>
      </c>
      <c r="F103" s="65">
        <v>23567</v>
      </c>
    </row>
    <row r="104" spans="2:6">
      <c r="B104" s="64">
        <v>45583</v>
      </c>
      <c r="C104" s="65">
        <v>23820</v>
      </c>
      <c r="D104" s="65">
        <v>23840</v>
      </c>
      <c r="E104" s="65">
        <v>23527</v>
      </c>
      <c r="F104" s="65">
        <v>23657</v>
      </c>
    </row>
    <row r="105" spans="2:6">
      <c r="B105" s="64">
        <v>45582</v>
      </c>
      <c r="C105" s="65">
        <v>23142</v>
      </c>
      <c r="D105" s="65">
        <v>23277</v>
      </c>
      <c r="E105" s="65">
        <v>23005</v>
      </c>
      <c r="F105" s="65">
        <v>23256</v>
      </c>
    </row>
    <row r="106" spans="2:6">
      <c r="B106" s="64">
        <v>45581</v>
      </c>
      <c r="C106" s="65">
        <v>22897</v>
      </c>
      <c r="D106" s="65">
        <v>23203</v>
      </c>
      <c r="E106" s="65">
        <v>22855</v>
      </c>
      <c r="F106" s="65">
        <v>22986</v>
      </c>
    </row>
    <row r="107" spans="2:6">
      <c r="B107" s="64">
        <v>45580</v>
      </c>
      <c r="C107" s="65">
        <v>23168</v>
      </c>
      <c r="D107" s="65">
        <v>23386</v>
      </c>
      <c r="E107" s="65">
        <v>23101</v>
      </c>
      <c r="F107" s="65">
        <v>23225</v>
      </c>
    </row>
    <row r="108" spans="2:6">
      <c r="B108" s="64">
        <v>45579</v>
      </c>
      <c r="C108" s="65">
        <v>22987</v>
      </c>
      <c r="D108" s="65">
        <v>23049</v>
      </c>
      <c r="E108" s="65">
        <v>22818</v>
      </c>
      <c r="F108" s="65">
        <v>23008</v>
      </c>
    </row>
    <row r="109" spans="2:6">
      <c r="B109" s="64">
        <v>45576</v>
      </c>
      <c r="C109" s="65">
        <v>22829</v>
      </c>
      <c r="D109" s="65">
        <v>23047</v>
      </c>
      <c r="E109" s="65">
        <v>22794</v>
      </c>
      <c r="F109" s="65">
        <v>22912</v>
      </c>
    </row>
    <row r="110" spans="2:6">
      <c r="B110" s="64">
        <v>45574</v>
      </c>
      <c r="C110" s="65">
        <v>22770</v>
      </c>
      <c r="D110" s="65">
        <v>22888</v>
      </c>
      <c r="E110" s="65">
        <v>22666</v>
      </c>
      <c r="F110" s="65">
        <v>22702</v>
      </c>
    </row>
    <row r="111" spans="2:6">
      <c r="B111" s="64">
        <v>45573</v>
      </c>
      <c r="C111" s="65">
        <v>22606</v>
      </c>
      <c r="D111" s="65">
        <v>22634</v>
      </c>
      <c r="E111" s="65">
        <v>22392</v>
      </c>
      <c r="F111" s="65">
        <v>22575</v>
      </c>
    </row>
    <row r="112" spans="2:6">
      <c r="B112" s="64">
        <v>45572</v>
      </c>
      <c r="C112" s="65">
        <v>22570</v>
      </c>
      <c r="D112" s="65">
        <v>22808</v>
      </c>
      <c r="E112" s="65">
        <v>22539</v>
      </c>
      <c r="F112" s="65">
        <v>22779</v>
      </c>
    </row>
    <row r="113" spans="2:6">
      <c r="B113" s="64">
        <v>45569</v>
      </c>
      <c r="C113" s="65">
        <v>22331</v>
      </c>
      <c r="D113" s="65">
        <v>22507</v>
      </c>
      <c r="E113" s="65">
        <v>22250</v>
      </c>
      <c r="F113" s="65">
        <v>22284</v>
      </c>
    </row>
    <row r="114" spans="2:6">
      <c r="B114" s="64">
        <v>45566</v>
      </c>
      <c r="C114" s="65">
        <v>22246</v>
      </c>
      <c r="D114" s="65">
        <v>22463</v>
      </c>
      <c r="E114" s="65">
        <v>22228</v>
      </c>
      <c r="F114" s="65">
        <v>22391</v>
      </c>
    </row>
    <row r="115" spans="2:6">
      <c r="B115" s="64">
        <v>45565</v>
      </c>
      <c r="C115" s="65">
        <v>22699</v>
      </c>
      <c r="D115" s="65">
        <v>22755</v>
      </c>
      <c r="E115" s="65">
        <v>22316</v>
      </c>
      <c r="F115" s="65">
        <v>22326</v>
      </c>
    </row>
    <row r="116" spans="2:6">
      <c r="B116" s="64">
        <v>45562</v>
      </c>
      <c r="C116" s="65">
        <v>23190</v>
      </c>
      <c r="D116" s="65">
        <v>23195</v>
      </c>
      <c r="E116" s="65">
        <v>22878</v>
      </c>
      <c r="F116" s="65">
        <v>22884</v>
      </c>
    </row>
    <row r="117" spans="2:6">
      <c r="B117" s="64">
        <v>45561</v>
      </c>
      <c r="C117" s="65">
        <v>23034</v>
      </c>
      <c r="D117" s="65">
        <v>23078</v>
      </c>
      <c r="E117" s="65">
        <v>22892</v>
      </c>
      <c r="F117" s="65">
        <v>22957</v>
      </c>
    </row>
    <row r="118" spans="2:6">
      <c r="B118" s="64">
        <v>45560</v>
      </c>
      <c r="C118" s="65">
        <v>22835</v>
      </c>
      <c r="D118" s="65">
        <v>22860</v>
      </c>
      <c r="E118" s="65">
        <v>22739</v>
      </c>
      <c r="F118" s="65">
        <v>22792</v>
      </c>
    </row>
    <row r="119" spans="2:6">
      <c r="B119" s="64">
        <v>45559</v>
      </c>
      <c r="C119" s="65">
        <v>22298</v>
      </c>
      <c r="D119" s="65">
        <v>22508</v>
      </c>
      <c r="E119" s="65">
        <v>22152</v>
      </c>
      <c r="F119" s="65">
        <v>22491</v>
      </c>
    </row>
    <row r="120" spans="2:6">
      <c r="B120" s="64">
        <v>45558</v>
      </c>
      <c r="C120" s="65">
        <v>22291</v>
      </c>
      <c r="D120" s="65">
        <v>22392</v>
      </c>
      <c r="E120" s="65">
        <v>22258</v>
      </c>
      <c r="F120" s="65">
        <v>22338</v>
      </c>
    </row>
    <row r="121" spans="2:6">
      <c r="B121" s="64">
        <v>45555</v>
      </c>
      <c r="C121" s="65">
        <v>22345</v>
      </c>
      <c r="D121" s="65">
        <v>22425</v>
      </c>
      <c r="E121" s="65">
        <v>22186</v>
      </c>
      <c r="F121" s="65">
        <v>22220</v>
      </c>
    </row>
    <row r="122" spans="2:6">
      <c r="B122" s="64">
        <v>45554</v>
      </c>
      <c r="C122" s="65">
        <v>21763</v>
      </c>
      <c r="D122" s="65">
        <v>22082</v>
      </c>
      <c r="E122" s="65">
        <v>21661</v>
      </c>
      <c r="F122" s="65">
        <v>22074</v>
      </c>
    </row>
    <row r="123" spans="2:6">
      <c r="B123" s="64">
        <v>45553</v>
      </c>
      <c r="C123" s="65">
        <v>21730</v>
      </c>
      <c r="D123" s="65">
        <v>21872</v>
      </c>
      <c r="E123" s="65">
        <v>21560</v>
      </c>
      <c r="F123" s="65">
        <v>21619</v>
      </c>
    </row>
    <row r="124" spans="2:6">
      <c r="B124" s="64">
        <v>45551</v>
      </c>
      <c r="C124" s="65">
        <v>21807</v>
      </c>
      <c r="D124" s="65">
        <v>21871</v>
      </c>
      <c r="E124" s="65">
        <v>21735</v>
      </c>
      <c r="F124" s="65">
        <v>21813</v>
      </c>
    </row>
    <row r="125" spans="2:6">
      <c r="B125" s="64">
        <v>45548</v>
      </c>
      <c r="C125" s="65">
        <v>21800</v>
      </c>
      <c r="D125" s="65">
        <v>21833</v>
      </c>
      <c r="E125" s="65">
        <v>21657</v>
      </c>
      <c r="F125" s="65">
        <v>21820</v>
      </c>
    </row>
    <row r="126" spans="2:6">
      <c r="B126" s="64">
        <v>45547</v>
      </c>
      <c r="C126" s="65">
        <v>21597</v>
      </c>
      <c r="D126" s="65">
        <v>21780</v>
      </c>
      <c r="E126" s="65">
        <v>21461</v>
      </c>
      <c r="F126" s="65">
        <v>21711</v>
      </c>
    </row>
    <row r="127" spans="2:6">
      <c r="B127" s="64">
        <v>45546</v>
      </c>
      <c r="C127" s="65">
        <v>21100</v>
      </c>
      <c r="D127" s="65">
        <v>21130</v>
      </c>
      <c r="E127" s="65">
        <v>20950</v>
      </c>
      <c r="F127" s="65">
        <v>21005</v>
      </c>
    </row>
    <row r="128" spans="2:6">
      <c r="B128" s="64">
        <v>45545</v>
      </c>
      <c r="C128" s="65">
        <v>21233</v>
      </c>
      <c r="D128" s="65">
        <v>21281</v>
      </c>
      <c r="E128" s="65">
        <v>20905</v>
      </c>
      <c r="F128" s="65">
        <v>21000</v>
      </c>
    </row>
    <row r="129" spans="2:6">
      <c r="B129" s="64">
        <v>45544</v>
      </c>
      <c r="C129" s="65">
        <v>20734</v>
      </c>
      <c r="D129" s="65">
        <v>21125</v>
      </c>
      <c r="E129" s="65">
        <v>20616</v>
      </c>
      <c r="F129" s="65">
        <v>21073</v>
      </c>
    </row>
    <row r="130" spans="2:6">
      <c r="B130" s="64">
        <v>45541</v>
      </c>
      <c r="C130" s="65">
        <v>21211</v>
      </c>
      <c r="D130" s="65">
        <v>21435</v>
      </c>
      <c r="E130" s="65">
        <v>21013</v>
      </c>
      <c r="F130" s="65">
        <v>21319</v>
      </c>
    </row>
    <row r="131" spans="2:6">
      <c r="B131" s="64">
        <v>45540</v>
      </c>
      <c r="C131" s="65">
        <v>21310</v>
      </c>
      <c r="D131" s="65">
        <v>21454</v>
      </c>
      <c r="E131" s="65">
        <v>21056</v>
      </c>
      <c r="F131" s="65">
        <v>21183</v>
      </c>
    </row>
    <row r="132" spans="2:6">
      <c r="B132" s="64">
        <v>45539</v>
      </c>
      <c r="C132" s="65">
        <v>21246</v>
      </c>
      <c r="D132" s="65">
        <v>21347</v>
      </c>
      <c r="E132" s="65">
        <v>20828</v>
      </c>
      <c r="F132" s="65">
        <v>20947</v>
      </c>
    </row>
    <row r="133" spans="2:6">
      <c r="B133" s="64">
        <v>45538</v>
      </c>
      <c r="C133" s="65">
        <v>22205</v>
      </c>
      <c r="D133" s="65">
        <v>22314</v>
      </c>
      <c r="E133" s="65">
        <v>22000</v>
      </c>
      <c r="F133" s="65">
        <v>22070</v>
      </c>
    </row>
    <row r="134" spans="2:6">
      <c r="B134" s="64">
        <v>45537</v>
      </c>
      <c r="C134" s="65">
        <v>22318</v>
      </c>
      <c r="D134" s="65">
        <v>22448</v>
      </c>
      <c r="E134" s="65">
        <v>22172</v>
      </c>
      <c r="F134" s="65">
        <v>22227</v>
      </c>
    </row>
    <row r="135" spans="2:6">
      <c r="B135" s="64">
        <v>45534</v>
      </c>
      <c r="C135" s="65">
        <v>22320</v>
      </c>
      <c r="D135" s="65">
        <v>22366</v>
      </c>
      <c r="E135" s="65">
        <v>22213</v>
      </c>
      <c r="F135" s="65">
        <v>22323</v>
      </c>
    </row>
    <row r="136" spans="2:6">
      <c r="B136" s="64">
        <v>45533</v>
      </c>
      <c r="C136" s="65">
        <v>21938</v>
      </c>
      <c r="D136" s="65">
        <v>22245</v>
      </c>
      <c r="E136" s="65">
        <v>21900</v>
      </c>
      <c r="F136" s="65">
        <v>22176</v>
      </c>
    </row>
    <row r="137" spans="2:6">
      <c r="B137" s="64">
        <v>45532</v>
      </c>
      <c r="C137" s="65">
        <v>22181</v>
      </c>
      <c r="D137" s="65">
        <v>22414</v>
      </c>
      <c r="E137" s="65">
        <v>22048</v>
      </c>
      <c r="F137" s="65">
        <v>22401</v>
      </c>
    </row>
    <row r="138" spans="2:6">
      <c r="B138" s="64">
        <v>45531</v>
      </c>
      <c r="C138" s="65">
        <v>22112</v>
      </c>
      <c r="D138" s="65">
        <v>22210</v>
      </c>
      <c r="E138" s="65">
        <v>21998</v>
      </c>
      <c r="F138" s="65">
        <v>22146</v>
      </c>
    </row>
    <row r="139" spans="2:6">
      <c r="B139" s="64">
        <v>45530</v>
      </c>
      <c r="C139" s="65">
        <v>22230</v>
      </c>
      <c r="D139" s="65">
        <v>22450</v>
      </c>
      <c r="E139" s="65">
        <v>22131</v>
      </c>
      <c r="F139" s="65">
        <v>22206</v>
      </c>
    </row>
    <row r="140" spans="2:6">
      <c r="B140" s="64">
        <v>45527</v>
      </c>
      <c r="C140" s="65">
        <v>21942</v>
      </c>
      <c r="D140" s="65">
        <v>22170</v>
      </c>
      <c r="E140" s="65">
        <v>21865</v>
      </c>
      <c r="F140" s="65">
        <v>22129</v>
      </c>
    </row>
    <row r="141" spans="2:6">
      <c r="B141" s="64">
        <v>45526</v>
      </c>
      <c r="C141" s="65">
        <v>22229</v>
      </c>
      <c r="D141" s="65">
        <v>22277</v>
      </c>
      <c r="E141" s="65">
        <v>22026</v>
      </c>
      <c r="F141" s="65">
        <v>22100</v>
      </c>
    </row>
    <row r="142" spans="2:6">
      <c r="B142" s="64">
        <v>45525</v>
      </c>
      <c r="C142" s="65">
        <v>22311</v>
      </c>
      <c r="D142" s="65">
        <v>22344</v>
      </c>
      <c r="E142" s="65">
        <v>22151</v>
      </c>
      <c r="F142" s="65">
        <v>22200</v>
      </c>
    </row>
    <row r="143" spans="2:6">
      <c r="B143" s="64">
        <v>45524</v>
      </c>
      <c r="C143" s="65">
        <v>22555</v>
      </c>
      <c r="D143" s="65">
        <v>22574</v>
      </c>
      <c r="E143" s="65">
        <v>22389</v>
      </c>
      <c r="F143" s="65">
        <v>22436</v>
      </c>
    </row>
    <row r="144" spans="2:6">
      <c r="B144" s="64">
        <v>45523</v>
      </c>
      <c r="C144" s="65">
        <v>22400</v>
      </c>
      <c r="D144" s="65">
        <v>22521</v>
      </c>
      <c r="E144" s="65">
        <v>22320</v>
      </c>
      <c r="F144" s="65">
        <v>22361</v>
      </c>
    </row>
    <row r="145" spans="2:6">
      <c r="B145" s="64">
        <v>45520</v>
      </c>
      <c r="C145" s="65">
        <v>22324</v>
      </c>
      <c r="D145" s="65">
        <v>22447</v>
      </c>
      <c r="E145" s="65">
        <v>22277</v>
      </c>
      <c r="F145" s="65">
        <v>22367</v>
      </c>
    </row>
    <row r="146" spans="2:6">
      <c r="B146" s="64">
        <v>45519</v>
      </c>
      <c r="C146" s="65">
        <v>21993</v>
      </c>
      <c r="D146" s="65">
        <v>22114</v>
      </c>
      <c r="E146" s="65">
        <v>21836</v>
      </c>
      <c r="F146" s="65">
        <v>21840</v>
      </c>
    </row>
    <row r="147" spans="2:6">
      <c r="B147" s="64">
        <v>45518</v>
      </c>
      <c r="C147" s="65">
        <v>22104</v>
      </c>
      <c r="D147" s="65">
        <v>22158</v>
      </c>
      <c r="E147" s="65">
        <v>21908</v>
      </c>
      <c r="F147" s="65">
        <v>21978</v>
      </c>
    </row>
    <row r="148" spans="2:6">
      <c r="B148" s="64">
        <v>45517</v>
      </c>
      <c r="C148" s="65">
        <v>21848</v>
      </c>
      <c r="D148" s="65">
        <v>21898</v>
      </c>
      <c r="E148" s="65">
        <v>21662</v>
      </c>
      <c r="F148" s="65">
        <v>21769</v>
      </c>
    </row>
    <row r="149" spans="2:6">
      <c r="B149" s="64">
        <v>45516</v>
      </c>
      <c r="C149" s="65">
        <v>21650</v>
      </c>
      <c r="D149" s="65">
        <v>21895</v>
      </c>
      <c r="E149" s="65">
        <v>21600</v>
      </c>
      <c r="F149" s="65">
        <v>21677</v>
      </c>
    </row>
    <row r="150" spans="2:6">
      <c r="B150" s="64">
        <v>45513</v>
      </c>
      <c r="C150" s="65">
        <v>21305</v>
      </c>
      <c r="D150" s="65">
        <v>21593</v>
      </c>
      <c r="E150" s="65">
        <v>21032</v>
      </c>
      <c r="F150" s="65">
        <v>21481</v>
      </c>
    </row>
    <row r="151" spans="2:6">
      <c r="B151" s="64">
        <v>45512</v>
      </c>
      <c r="C151" s="65">
        <v>20680</v>
      </c>
      <c r="D151" s="65">
        <v>21082</v>
      </c>
      <c r="E151" s="65">
        <v>20545</v>
      </c>
      <c r="F151" s="65">
        <v>20696</v>
      </c>
    </row>
    <row r="152" spans="2:6">
      <c r="B152" s="64">
        <v>45511</v>
      </c>
      <c r="C152" s="65">
        <v>20500</v>
      </c>
      <c r="D152" s="65">
        <v>21335</v>
      </c>
      <c r="E152" s="65">
        <v>20494</v>
      </c>
      <c r="F152" s="65">
        <v>21131</v>
      </c>
    </row>
    <row r="153" spans="2:6">
      <c r="B153" s="64">
        <v>45510</v>
      </c>
      <c r="C153" s="65">
        <v>20395</v>
      </c>
      <c r="D153" s="65">
        <v>20790</v>
      </c>
      <c r="E153" s="65">
        <v>19589</v>
      </c>
      <c r="F153" s="65">
        <v>20420</v>
      </c>
    </row>
    <row r="154" spans="2:6">
      <c r="B154" s="64">
        <v>45509</v>
      </c>
      <c r="C154" s="65">
        <v>20712</v>
      </c>
      <c r="D154" s="65">
        <v>20742</v>
      </c>
      <c r="E154" s="65">
        <v>19374</v>
      </c>
      <c r="F154" s="65">
        <v>19374</v>
      </c>
    </row>
    <row r="155" spans="2:6">
      <c r="B155" s="64">
        <v>45506</v>
      </c>
      <c r="C155" s="65">
        <v>22000</v>
      </c>
      <c r="D155" s="65">
        <v>22099</v>
      </c>
      <c r="E155" s="65">
        <v>21508</v>
      </c>
      <c r="F155" s="65">
        <v>21533</v>
      </c>
    </row>
    <row r="156" spans="2:6">
      <c r="B156" s="64">
        <v>45505</v>
      </c>
      <c r="C156" s="65">
        <v>22721</v>
      </c>
      <c r="D156" s="65">
        <v>22728</v>
      </c>
      <c r="E156" s="65">
        <v>22460</v>
      </c>
      <c r="F156" s="65">
        <v>22653</v>
      </c>
    </row>
    <row r="157" spans="2:6">
      <c r="B157" s="64">
        <v>45504</v>
      </c>
      <c r="C157" s="65">
        <v>22050</v>
      </c>
      <c r="D157" s="65">
        <v>22348</v>
      </c>
      <c r="E157" s="65">
        <v>22013</v>
      </c>
      <c r="F157" s="65">
        <v>22290</v>
      </c>
    </row>
    <row r="158" spans="2:6">
      <c r="B158" s="64">
        <v>45503</v>
      </c>
      <c r="C158" s="65">
        <v>21933</v>
      </c>
      <c r="D158" s="65">
        <v>22299</v>
      </c>
      <c r="E158" s="65">
        <v>21809</v>
      </c>
      <c r="F158" s="65">
        <v>22246</v>
      </c>
    </row>
    <row r="159" spans="2:6">
      <c r="B159" s="64">
        <v>45502</v>
      </c>
      <c r="C159" s="65">
        <v>22430</v>
      </c>
      <c r="D159" s="65">
        <v>22519</v>
      </c>
      <c r="E159" s="65">
        <v>22146</v>
      </c>
      <c r="F159" s="65">
        <v>22261</v>
      </c>
    </row>
    <row r="160" spans="2:6">
      <c r="B160" s="64">
        <v>45499</v>
      </c>
      <c r="C160" s="65">
        <v>22028</v>
      </c>
      <c r="D160" s="65">
        <v>22156</v>
      </c>
      <c r="E160" s="65">
        <v>21918</v>
      </c>
      <c r="F160" s="65">
        <v>22095</v>
      </c>
    </row>
    <row r="161" spans="2:6">
      <c r="B161" s="64">
        <v>45496</v>
      </c>
      <c r="C161" s="65">
        <v>22600</v>
      </c>
      <c r="D161" s="65">
        <v>22871</v>
      </c>
      <c r="E161" s="65">
        <v>22571</v>
      </c>
      <c r="F161" s="65">
        <v>22830</v>
      </c>
    </row>
    <row r="162" spans="2:6">
      <c r="B162" s="64">
        <v>45495</v>
      </c>
      <c r="C162" s="65">
        <v>22859</v>
      </c>
      <c r="D162" s="65">
        <v>22906</v>
      </c>
      <c r="E162" s="65">
        <v>22184</v>
      </c>
      <c r="F162" s="65">
        <v>22379</v>
      </c>
    </row>
    <row r="163" spans="2:6">
      <c r="B163" s="64">
        <v>45492</v>
      </c>
      <c r="C163" s="65">
        <v>23148</v>
      </c>
      <c r="D163" s="65">
        <v>23185</v>
      </c>
      <c r="E163" s="65">
        <v>22853</v>
      </c>
      <c r="F163" s="65">
        <v>22909</v>
      </c>
    </row>
    <row r="164" spans="2:6">
      <c r="B164" s="64">
        <v>45491</v>
      </c>
      <c r="C164" s="65">
        <v>23294</v>
      </c>
      <c r="D164" s="65">
        <v>23444</v>
      </c>
      <c r="E164" s="65">
        <v>23154</v>
      </c>
      <c r="F164" s="65">
        <v>23383</v>
      </c>
    </row>
    <row r="165" spans="2:6">
      <c r="B165" s="64">
        <v>45490</v>
      </c>
      <c r="C165" s="65">
        <v>23980</v>
      </c>
      <c r="D165" s="65">
        <v>24000</v>
      </c>
      <c r="E165" s="65">
        <v>23647</v>
      </c>
      <c r="F165" s="65">
        <v>23679</v>
      </c>
    </row>
    <row r="166" spans="2:6">
      <c r="B166" s="64">
        <v>45489</v>
      </c>
      <c r="C166" s="65">
        <v>23830</v>
      </c>
      <c r="D166" s="65">
        <v>24182</v>
      </c>
      <c r="E166" s="65">
        <v>23824</v>
      </c>
      <c r="F166" s="65">
        <v>24002</v>
      </c>
    </row>
    <row r="167" spans="2:6">
      <c r="B167" s="64">
        <v>45488</v>
      </c>
      <c r="C167" s="65">
        <v>24091</v>
      </c>
      <c r="D167" s="65">
        <v>24112</v>
      </c>
      <c r="E167" s="65">
        <v>23756</v>
      </c>
      <c r="F167" s="65">
        <v>23853</v>
      </c>
    </row>
    <row r="168" spans="2:6">
      <c r="B168" s="64">
        <v>45485</v>
      </c>
      <c r="C168" s="65">
        <v>24038</v>
      </c>
      <c r="D168" s="65">
        <v>24070</v>
      </c>
      <c r="E168" s="65">
        <v>23784</v>
      </c>
      <c r="F168" s="65">
        <v>23808</v>
      </c>
    </row>
    <row r="169" spans="2:6">
      <c r="B169" s="64">
        <v>45484</v>
      </c>
      <c r="C169" s="65">
        <v>24251</v>
      </c>
      <c r="D169" s="65">
        <v>24405</v>
      </c>
      <c r="E169" s="65">
        <v>24160</v>
      </c>
      <c r="F169" s="65">
        <v>24367</v>
      </c>
    </row>
    <row r="170" spans="2:6">
      <c r="B170" s="64">
        <v>45483</v>
      </c>
      <c r="C170" s="65">
        <v>23759</v>
      </c>
      <c r="D170" s="65">
        <v>24014</v>
      </c>
      <c r="E170" s="65">
        <v>23702</v>
      </c>
      <c r="F170" s="65">
        <v>24000</v>
      </c>
    </row>
    <row r="171" spans="2:6">
      <c r="B171" s="64">
        <v>45482</v>
      </c>
      <c r="C171" s="65">
        <v>23945</v>
      </c>
      <c r="D171" s="65">
        <v>24092</v>
      </c>
      <c r="E171" s="65">
        <v>23624</v>
      </c>
      <c r="F171" s="65">
        <v>23878</v>
      </c>
    </row>
    <row r="172" spans="2:6">
      <c r="B172" s="64">
        <v>45481</v>
      </c>
      <c r="C172" s="65">
        <v>23545</v>
      </c>
      <c r="D172" s="65">
        <v>23994</v>
      </c>
      <c r="E172" s="65">
        <v>23512</v>
      </c>
      <c r="F172" s="65">
        <v>23913</v>
      </c>
    </row>
    <row r="173" spans="2:6">
      <c r="B173" s="64">
        <v>45478</v>
      </c>
      <c r="C173" s="65">
        <v>23659</v>
      </c>
      <c r="D173" s="65">
        <v>23677</v>
      </c>
      <c r="E173" s="65">
        <v>23526</v>
      </c>
      <c r="F173" s="65">
        <v>23570</v>
      </c>
    </row>
    <row r="174" spans="2:6">
      <c r="B174" s="64">
        <v>45477</v>
      </c>
      <c r="C174" s="65">
        <v>23487</v>
      </c>
      <c r="D174" s="65">
        <v>23626</v>
      </c>
      <c r="E174" s="65">
        <v>23461</v>
      </c>
      <c r="F174" s="65">
        <v>23624</v>
      </c>
    </row>
    <row r="175" spans="2:6">
      <c r="B175" s="64">
        <v>45476</v>
      </c>
      <c r="C175" s="65">
        <v>23073</v>
      </c>
      <c r="D175" s="65">
        <v>23188</v>
      </c>
      <c r="E175" s="65">
        <v>22981</v>
      </c>
      <c r="F175" s="65">
        <v>23185</v>
      </c>
    </row>
    <row r="176" spans="2:6">
      <c r="B176" s="64">
        <v>45475</v>
      </c>
      <c r="C176" s="65">
        <v>22838</v>
      </c>
      <c r="D176" s="65">
        <v>22993</v>
      </c>
      <c r="E176" s="65">
        <v>22717</v>
      </c>
      <c r="F176" s="65">
        <v>22831</v>
      </c>
    </row>
    <row r="177" spans="2:6">
      <c r="B177" s="64">
        <v>45474</v>
      </c>
      <c r="C177" s="65">
        <v>22960</v>
      </c>
      <c r="D177" s="65">
        <v>23166</v>
      </c>
      <c r="E177" s="65">
        <v>22938</v>
      </c>
      <c r="F177" s="65">
        <v>22991</v>
      </c>
    </row>
    <row r="178" spans="2:6">
      <c r="B178" s="64">
        <v>45471</v>
      </c>
      <c r="C178" s="65">
        <v>22908</v>
      </c>
      <c r="D178" s="65">
        <v>23117</v>
      </c>
      <c r="E178" s="65">
        <v>22793</v>
      </c>
      <c r="F178" s="65">
        <v>22983</v>
      </c>
    </row>
    <row r="179" spans="2:6">
      <c r="B179" s="64">
        <v>45470</v>
      </c>
      <c r="C179" s="65">
        <v>22614</v>
      </c>
      <c r="D179" s="65">
        <v>22822</v>
      </c>
      <c r="E179" s="65">
        <v>22555</v>
      </c>
      <c r="F179" s="65">
        <v>22793</v>
      </c>
    </row>
    <row r="180" spans="2:6">
      <c r="B180" s="64">
        <v>45469</v>
      </c>
      <c r="C180" s="65">
        <v>22806</v>
      </c>
      <c r="D180" s="65">
        <v>23005</v>
      </c>
      <c r="E180" s="65">
        <v>22744</v>
      </c>
      <c r="F180" s="65">
        <v>22872</v>
      </c>
    </row>
    <row r="181" spans="2:6">
      <c r="B181" s="64">
        <v>45468</v>
      </c>
      <c r="C181" s="65">
        <v>22608</v>
      </c>
      <c r="D181" s="65">
        <v>22776</v>
      </c>
      <c r="E181" s="65">
        <v>22410</v>
      </c>
      <c r="F181" s="65">
        <v>22743</v>
      </c>
    </row>
    <row r="182" spans="2:6">
      <c r="B182" s="64">
        <v>45467</v>
      </c>
      <c r="C182" s="65">
        <v>23050</v>
      </c>
      <c r="D182" s="65">
        <v>23073</v>
      </c>
      <c r="E182" s="65">
        <v>22708</v>
      </c>
      <c r="F182" s="65">
        <v>22746</v>
      </c>
    </row>
    <row r="183" spans="2:6">
      <c r="B183" s="64">
        <v>45464</v>
      </c>
      <c r="C183" s="65">
        <v>23034</v>
      </c>
      <c r="D183" s="65">
        <v>23291</v>
      </c>
      <c r="E183" s="65">
        <v>23025</v>
      </c>
      <c r="F183" s="65">
        <v>23210</v>
      </c>
    </row>
    <row r="184" spans="2:6">
      <c r="B184" s="64">
        <v>45463</v>
      </c>
      <c r="C184" s="65">
        <v>23153</v>
      </c>
      <c r="D184" s="65">
        <v>23380</v>
      </c>
      <c r="E184" s="65">
        <v>23106</v>
      </c>
      <c r="F184" s="65">
        <v>23378</v>
      </c>
    </row>
    <row r="185" spans="2:6">
      <c r="B185" s="64">
        <v>45462</v>
      </c>
      <c r="C185" s="65">
        <v>22956</v>
      </c>
      <c r="D185" s="65">
        <v>23291</v>
      </c>
      <c r="E185" s="65">
        <v>22940</v>
      </c>
      <c r="F185" s="65">
        <v>23225</v>
      </c>
    </row>
    <row r="186" spans="2:6">
      <c r="B186" s="64">
        <v>45461</v>
      </c>
      <c r="C186" s="65">
        <v>22726</v>
      </c>
      <c r="D186" s="65">
        <v>22812</v>
      </c>
      <c r="E186" s="65">
        <v>22666</v>
      </c>
      <c r="F186" s="65">
        <v>22786</v>
      </c>
    </row>
    <row r="187" spans="2:6">
      <c r="B187" s="64">
        <v>45460</v>
      </c>
      <c r="C187" s="65">
        <v>22430</v>
      </c>
      <c r="D187" s="65">
        <v>22554</v>
      </c>
      <c r="E187" s="65">
        <v>22420</v>
      </c>
      <c r="F187" s="65">
        <v>22477</v>
      </c>
    </row>
    <row r="188" spans="2:6">
      <c r="B188" s="64">
        <v>45457</v>
      </c>
      <c r="C188" s="65">
        <v>22274</v>
      </c>
      <c r="D188" s="65">
        <v>22514</v>
      </c>
      <c r="E188" s="65">
        <v>22270</v>
      </c>
      <c r="F188" s="65">
        <v>22511</v>
      </c>
    </row>
    <row r="189" spans="2:6">
      <c r="B189" s="64">
        <v>45456</v>
      </c>
      <c r="C189" s="65">
        <v>22308</v>
      </c>
      <c r="D189" s="65">
        <v>22473</v>
      </c>
      <c r="E189" s="65">
        <v>22207</v>
      </c>
      <c r="F189" s="65">
        <v>22323</v>
      </c>
    </row>
    <row r="190" spans="2:6">
      <c r="B190" s="64">
        <v>45455</v>
      </c>
      <c r="C190" s="65">
        <v>21829</v>
      </c>
      <c r="D190" s="65">
        <v>22063</v>
      </c>
      <c r="E190" s="65">
        <v>21790</v>
      </c>
      <c r="F190" s="65">
        <v>22046</v>
      </c>
    </row>
    <row r="191" spans="2:6">
      <c r="B191" s="64">
        <v>45454</v>
      </c>
      <c r="C191" s="65">
        <v>21920</v>
      </c>
      <c r="D191" s="65">
        <v>21970</v>
      </c>
      <c r="E191" s="65">
        <v>21783</v>
      </c>
      <c r="F191" s="65">
        <v>21798</v>
      </c>
    </row>
    <row r="192" spans="2:6">
      <c r="B192" s="64">
        <v>45450</v>
      </c>
      <c r="C192" s="65">
        <v>21839</v>
      </c>
      <c r="D192" s="65">
        <v>21908</v>
      </c>
      <c r="E192" s="65">
        <v>21781</v>
      </c>
      <c r="F192" s="65">
        <v>21897</v>
      </c>
    </row>
    <row r="193" spans="2:6">
      <c r="B193" s="64">
        <v>45449</v>
      </c>
      <c r="C193" s="65">
        <v>21825</v>
      </c>
      <c r="D193" s="65">
        <v>21962</v>
      </c>
      <c r="E193" s="65">
        <v>21791</v>
      </c>
      <c r="F193" s="65">
        <v>21875</v>
      </c>
    </row>
    <row r="194" spans="2:6">
      <c r="B194" s="64">
        <v>45448</v>
      </c>
      <c r="C194" s="65">
        <v>21350</v>
      </c>
      <c r="D194" s="65">
        <v>21493</v>
      </c>
      <c r="E194" s="65">
        <v>21226</v>
      </c>
      <c r="F194" s="65">
        <v>21463</v>
      </c>
    </row>
    <row r="195" spans="2:6">
      <c r="B195" s="64">
        <v>45447</v>
      </c>
      <c r="C195" s="65">
        <v>21560</v>
      </c>
      <c r="D195" s="65">
        <v>21574</v>
      </c>
      <c r="E195" s="65">
        <v>21284</v>
      </c>
      <c r="F195" s="65">
        <v>21320</v>
      </c>
    </row>
    <row r="196" spans="2:6">
      <c r="B196" s="64">
        <v>45446</v>
      </c>
      <c r="C196" s="65">
        <v>21469</v>
      </c>
      <c r="D196" s="65">
        <v>21698</v>
      </c>
      <c r="E196" s="65">
        <v>21424</v>
      </c>
      <c r="F196" s="65">
        <v>21654</v>
      </c>
    </row>
    <row r="197" spans="2:6">
      <c r="B197" s="64">
        <v>45443</v>
      </c>
      <c r="C197" s="65">
        <v>21505</v>
      </c>
      <c r="D197" s="65">
        <v>21583</v>
      </c>
      <c r="E197" s="65">
        <v>21253</v>
      </c>
      <c r="F197" s="65">
        <v>21285</v>
      </c>
    </row>
    <row r="198" spans="2:6">
      <c r="B198" s="64">
        <v>45442</v>
      </c>
      <c r="C198" s="65">
        <v>21512</v>
      </c>
      <c r="D198" s="65">
        <v>21553</v>
      </c>
      <c r="E198" s="65">
        <v>21368</v>
      </c>
      <c r="F198" s="65">
        <v>21391</v>
      </c>
    </row>
    <row r="199" spans="2:6">
      <c r="B199" s="64">
        <v>45441</v>
      </c>
      <c r="C199" s="65">
        <v>21865</v>
      </c>
      <c r="D199" s="65">
        <v>21907</v>
      </c>
      <c r="E199" s="65">
        <v>21720</v>
      </c>
      <c r="F199" s="65">
        <v>21722</v>
      </c>
    </row>
    <row r="200" spans="2:6">
      <c r="B200" s="64">
        <v>45440</v>
      </c>
      <c r="C200" s="65">
        <v>21892</v>
      </c>
      <c r="D200" s="65">
        <v>21994</v>
      </c>
      <c r="E200" s="65">
        <v>21845</v>
      </c>
      <c r="F200" s="65">
        <v>21954</v>
      </c>
    </row>
    <row r="201" spans="2:6">
      <c r="B201" s="64">
        <v>45439</v>
      </c>
      <c r="C201" s="65">
        <v>21670</v>
      </c>
      <c r="D201" s="65">
        <v>21917</v>
      </c>
      <c r="E201" s="65">
        <v>21655</v>
      </c>
      <c r="F201" s="65">
        <v>21875</v>
      </c>
    </row>
    <row r="202" spans="2:6">
      <c r="B202" s="64">
        <v>45436</v>
      </c>
      <c r="C202" s="65">
        <v>21448</v>
      </c>
      <c r="D202" s="65">
        <v>21617</v>
      </c>
      <c r="E202" s="65">
        <v>21414</v>
      </c>
      <c r="F202" s="65">
        <v>21565</v>
      </c>
    </row>
    <row r="203" spans="2:6">
      <c r="B203" s="64">
        <v>45435</v>
      </c>
      <c r="C203" s="65">
        <v>21630</v>
      </c>
      <c r="D203" s="65">
        <v>21661</v>
      </c>
      <c r="E203" s="65">
        <v>21492</v>
      </c>
      <c r="F203" s="65">
        <v>21604</v>
      </c>
    </row>
    <row r="204" spans="2:6">
      <c r="B204" s="64">
        <v>45434</v>
      </c>
      <c r="C204" s="65">
        <v>21293</v>
      </c>
      <c r="D204" s="65">
        <v>21613</v>
      </c>
      <c r="E204" s="65">
        <v>21283</v>
      </c>
      <c r="F204" s="65">
        <v>21583</v>
      </c>
    </row>
    <row r="205" spans="2:6">
      <c r="B205" s="64">
        <v>45433</v>
      </c>
      <c r="C205" s="65">
        <v>21324</v>
      </c>
      <c r="D205" s="65">
        <v>21350</v>
      </c>
      <c r="E205" s="65">
        <v>21165</v>
      </c>
      <c r="F205" s="65">
        <v>21277</v>
      </c>
    </row>
    <row r="206" spans="2:6">
      <c r="B206" s="64">
        <v>45432</v>
      </c>
      <c r="C206" s="65">
        <v>21435</v>
      </c>
      <c r="D206" s="65">
        <v>21485</v>
      </c>
      <c r="E206" s="65">
        <v>21153</v>
      </c>
      <c r="F206" s="65">
        <v>21302</v>
      </c>
    </row>
    <row r="207" spans="2:6">
      <c r="B207" s="64">
        <v>45429</v>
      </c>
      <c r="C207" s="65">
        <v>21303</v>
      </c>
      <c r="D207" s="65">
        <v>21407</v>
      </c>
      <c r="E207" s="65">
        <v>21288</v>
      </c>
      <c r="F207" s="65">
        <v>21336</v>
      </c>
    </row>
    <row r="208" spans="2:6">
      <c r="B208" s="64">
        <v>45428</v>
      </c>
      <c r="C208" s="65">
        <v>21465</v>
      </c>
      <c r="D208" s="65">
        <v>21556</v>
      </c>
      <c r="E208" s="65">
        <v>21326</v>
      </c>
      <c r="F208" s="65">
        <v>21370</v>
      </c>
    </row>
    <row r="209" spans="2:6">
      <c r="B209" s="64">
        <v>45427</v>
      </c>
      <c r="C209" s="65">
        <v>21184</v>
      </c>
      <c r="D209" s="65">
        <v>21361</v>
      </c>
      <c r="E209" s="65">
        <v>21116</v>
      </c>
      <c r="F209" s="65">
        <v>21143</v>
      </c>
    </row>
    <row r="210" spans="2:6">
      <c r="B210" s="64">
        <v>45426</v>
      </c>
      <c r="C210" s="65">
        <v>20892</v>
      </c>
      <c r="D210" s="65">
        <v>21015</v>
      </c>
      <c r="E210" s="65">
        <v>20868</v>
      </c>
      <c r="F210" s="65">
        <v>21013</v>
      </c>
    </row>
    <row r="211" spans="2:6">
      <c r="B211" s="64">
        <v>45425</v>
      </c>
      <c r="C211" s="65">
        <v>20942</v>
      </c>
      <c r="D211" s="65">
        <v>20965</v>
      </c>
      <c r="E211" s="65">
        <v>20833</v>
      </c>
      <c r="F211" s="65">
        <v>20883</v>
      </c>
    </row>
    <row r="212" spans="2:6">
      <c r="B212" s="64">
        <v>45422</v>
      </c>
      <c r="C212" s="65">
        <v>20738</v>
      </c>
      <c r="D212" s="65">
        <v>20828</v>
      </c>
      <c r="E212" s="65">
        <v>20616</v>
      </c>
      <c r="F212" s="65">
        <v>20809</v>
      </c>
    </row>
    <row r="213" spans="2:6">
      <c r="B213" s="64">
        <v>45421</v>
      </c>
      <c r="C213" s="65">
        <v>20707</v>
      </c>
      <c r="D213" s="65">
        <v>20763</v>
      </c>
      <c r="E213" s="65">
        <v>20605</v>
      </c>
      <c r="F213" s="65">
        <v>20612</v>
      </c>
    </row>
    <row r="214" spans="2:6">
      <c r="B214" s="64">
        <v>45420</v>
      </c>
      <c r="C214" s="65">
        <v>20618</v>
      </c>
      <c r="D214" s="65">
        <v>20738</v>
      </c>
      <c r="E214" s="65">
        <v>20574</v>
      </c>
      <c r="F214" s="65">
        <v>20725</v>
      </c>
    </row>
    <row r="215" spans="2:6">
      <c r="B215" s="64">
        <v>45419</v>
      </c>
      <c r="C215" s="65">
        <v>20733</v>
      </c>
      <c r="D215" s="65">
        <v>20756</v>
      </c>
      <c r="E215" s="65">
        <v>20536</v>
      </c>
      <c r="F215" s="65">
        <v>20650</v>
      </c>
    </row>
    <row r="216" spans="2:6">
      <c r="B216" s="64">
        <v>45418</v>
      </c>
      <c r="C216" s="65">
        <v>20685</v>
      </c>
      <c r="D216" s="65">
        <v>20714</v>
      </c>
      <c r="E216" s="65">
        <v>20562</v>
      </c>
      <c r="F216" s="65">
        <v>20602</v>
      </c>
    </row>
    <row r="217" spans="2:6">
      <c r="B217" s="64">
        <v>45415</v>
      </c>
      <c r="C217" s="65">
        <v>20548</v>
      </c>
      <c r="D217" s="65">
        <v>20597</v>
      </c>
      <c r="E217" s="65">
        <v>20306</v>
      </c>
      <c r="F217" s="65">
        <v>20382</v>
      </c>
    </row>
    <row r="218" spans="2:6">
      <c r="B218" s="64">
        <v>45414</v>
      </c>
      <c r="C218" s="65">
        <v>20250</v>
      </c>
      <c r="D218" s="65">
        <v>20380</v>
      </c>
      <c r="E218" s="65">
        <v>20215</v>
      </c>
      <c r="F218" s="65">
        <v>20291</v>
      </c>
    </row>
    <row r="219" spans="2:6">
      <c r="B219" s="64">
        <v>45412</v>
      </c>
      <c r="C219" s="65">
        <v>20518</v>
      </c>
      <c r="D219" s="65">
        <v>20576</v>
      </c>
      <c r="E219" s="65">
        <v>20404</v>
      </c>
      <c r="F219" s="65">
        <v>20413</v>
      </c>
    </row>
    <row r="220" spans="2:6">
      <c r="B220" s="64">
        <v>45411</v>
      </c>
      <c r="C220" s="65">
        <v>20350</v>
      </c>
      <c r="D220" s="65">
        <v>20560</v>
      </c>
      <c r="E220" s="65">
        <v>20310</v>
      </c>
      <c r="F220" s="65">
        <v>20552</v>
      </c>
    </row>
    <row r="221" spans="2:6">
      <c r="B221" s="64">
        <v>45408</v>
      </c>
      <c r="C221" s="65">
        <v>20126</v>
      </c>
      <c r="D221" s="65">
        <v>20271</v>
      </c>
      <c r="E221" s="65">
        <v>20070</v>
      </c>
      <c r="F221" s="65">
        <v>20178</v>
      </c>
    </row>
    <row r="222" spans="2:6">
      <c r="B222" s="64">
        <v>45407</v>
      </c>
      <c r="C222" s="65">
        <v>19940</v>
      </c>
      <c r="D222" s="65">
        <v>19979</v>
      </c>
      <c r="E222" s="65">
        <v>19834</v>
      </c>
      <c r="F222" s="65">
        <v>19885</v>
      </c>
    </row>
    <row r="223" spans="2:6">
      <c r="B223" s="64">
        <v>45406</v>
      </c>
      <c r="C223" s="65">
        <v>19930</v>
      </c>
      <c r="D223" s="65">
        <v>20202</v>
      </c>
      <c r="E223" s="65">
        <v>19916</v>
      </c>
      <c r="F223" s="65">
        <v>20170</v>
      </c>
    </row>
    <row r="224" spans="2:6">
      <c r="B224" s="64">
        <v>45405</v>
      </c>
      <c r="C224" s="65">
        <v>19651</v>
      </c>
      <c r="D224" s="65">
        <v>19745</v>
      </c>
      <c r="E224" s="65">
        <v>19554</v>
      </c>
      <c r="F224" s="65">
        <v>19677</v>
      </c>
    </row>
    <row r="225" spans="2:6">
      <c r="B225" s="64">
        <v>45404</v>
      </c>
      <c r="C225" s="65">
        <v>19620</v>
      </c>
      <c r="D225" s="65">
        <v>19715</v>
      </c>
      <c r="E225" s="65">
        <v>19445</v>
      </c>
      <c r="F225" s="65">
        <v>19524</v>
      </c>
    </row>
    <row r="226" spans="2:6">
      <c r="B226" s="64">
        <v>45401</v>
      </c>
      <c r="C226" s="65">
        <v>19840</v>
      </c>
      <c r="D226" s="65">
        <v>19924</v>
      </c>
      <c r="E226" s="65">
        <v>19265</v>
      </c>
      <c r="F226" s="65">
        <v>19546</v>
      </c>
    </row>
    <row r="227" spans="2:6">
      <c r="B227" s="64">
        <v>45400</v>
      </c>
      <c r="C227" s="65">
        <v>20070</v>
      </c>
      <c r="D227" s="65">
        <v>20359</v>
      </c>
      <c r="E227" s="65">
        <v>20025</v>
      </c>
      <c r="F227" s="65">
        <v>20358</v>
      </c>
    </row>
    <row r="228" spans="2:6">
      <c r="B228" s="64">
        <v>45399</v>
      </c>
      <c r="C228" s="65">
        <v>19942</v>
      </c>
      <c r="D228" s="65">
        <v>20289</v>
      </c>
      <c r="E228" s="65">
        <v>19927</v>
      </c>
      <c r="F228" s="65">
        <v>20238</v>
      </c>
    </row>
    <row r="229" spans="2:6">
      <c r="B229" s="64">
        <v>45398</v>
      </c>
      <c r="C229" s="65">
        <v>20278</v>
      </c>
      <c r="D229" s="65">
        <v>20286</v>
      </c>
      <c r="E229" s="65">
        <v>19798</v>
      </c>
      <c r="F229" s="65">
        <v>19953</v>
      </c>
    </row>
    <row r="230" spans="2:6">
      <c r="B230" s="64">
        <v>45397</v>
      </c>
      <c r="C230" s="65">
        <v>20544</v>
      </c>
      <c r="D230" s="65">
        <v>20605</v>
      </c>
      <c r="E230" s="65">
        <v>20460</v>
      </c>
      <c r="F230" s="65">
        <v>20508</v>
      </c>
    </row>
    <row r="231" spans="2:6">
      <c r="B231" s="64">
        <v>45394</v>
      </c>
      <c r="C231" s="65">
        <v>20745</v>
      </c>
      <c r="D231" s="65">
        <v>20809</v>
      </c>
      <c r="E231" s="65">
        <v>20682</v>
      </c>
      <c r="F231" s="65">
        <v>20755</v>
      </c>
    </row>
    <row r="232" spans="2:6">
      <c r="B232" s="64">
        <v>45393</v>
      </c>
      <c r="C232" s="65">
        <v>20706</v>
      </c>
      <c r="D232" s="65">
        <v>20764</v>
      </c>
      <c r="E232" s="65">
        <v>20651</v>
      </c>
      <c r="F232" s="65">
        <v>20753</v>
      </c>
    </row>
    <row r="233" spans="2:6">
      <c r="B233" s="64">
        <v>45392</v>
      </c>
      <c r="C233" s="65">
        <v>20822</v>
      </c>
      <c r="D233" s="65">
        <v>20892</v>
      </c>
      <c r="E233" s="65">
        <v>20804</v>
      </c>
      <c r="F233" s="65">
        <v>20851</v>
      </c>
    </row>
    <row r="234" spans="2:6">
      <c r="B234" s="64">
        <v>45391</v>
      </c>
      <c r="C234" s="65">
        <v>20538</v>
      </c>
      <c r="D234" s="65">
        <v>20877</v>
      </c>
      <c r="E234" s="65">
        <v>20518</v>
      </c>
      <c r="F234" s="65">
        <v>20874</v>
      </c>
    </row>
    <row r="235" spans="2:6">
      <c r="B235" s="64">
        <v>45390</v>
      </c>
      <c r="C235" s="65">
        <v>20404</v>
      </c>
      <c r="D235" s="65">
        <v>20520</v>
      </c>
      <c r="E235" s="65">
        <v>20375</v>
      </c>
      <c r="F235" s="65">
        <v>20450</v>
      </c>
    </row>
    <row r="236" spans="2:6">
      <c r="B236" s="64">
        <v>45385</v>
      </c>
      <c r="C236" s="65">
        <v>20370</v>
      </c>
      <c r="D236" s="65">
        <v>20419</v>
      </c>
      <c r="E236" s="65">
        <v>20275</v>
      </c>
      <c r="F236" s="65">
        <v>20349</v>
      </c>
    </row>
    <row r="237" spans="2:6">
      <c r="B237" s="64">
        <v>45384</v>
      </c>
      <c r="C237" s="65">
        <v>20350</v>
      </c>
      <c r="D237" s="65">
        <v>20524</v>
      </c>
      <c r="E237" s="65">
        <v>20350</v>
      </c>
      <c r="F237" s="65">
        <v>20523</v>
      </c>
    </row>
    <row r="238" spans="2:6">
      <c r="B238" s="64">
        <v>45383</v>
      </c>
      <c r="C238" s="65">
        <v>20393</v>
      </c>
      <c r="D238" s="65">
        <v>20400</v>
      </c>
      <c r="E238" s="65">
        <v>20259</v>
      </c>
      <c r="F238" s="65">
        <v>20288</v>
      </c>
    </row>
    <row r="239" spans="2:6">
      <c r="B239" s="64">
        <v>45380</v>
      </c>
      <c r="C239" s="65">
        <v>20226</v>
      </c>
      <c r="D239" s="65">
        <v>20299</v>
      </c>
      <c r="E239" s="65">
        <v>20192</v>
      </c>
      <c r="F239" s="65">
        <v>20280</v>
      </c>
    </row>
    <row r="240" spans="2:6">
      <c r="B240" s="64">
        <v>45379</v>
      </c>
      <c r="C240" s="65">
        <v>20238</v>
      </c>
      <c r="D240" s="65">
        <v>20250</v>
      </c>
      <c r="E240" s="65">
        <v>20081</v>
      </c>
      <c r="F240" s="65">
        <v>20203</v>
      </c>
    </row>
    <row r="241" spans="2:6">
      <c r="B241" s="64">
        <v>45378</v>
      </c>
      <c r="C241" s="65">
        <v>20185</v>
      </c>
      <c r="D241" s="65">
        <v>20288</v>
      </c>
      <c r="E241" s="65">
        <v>20148</v>
      </c>
      <c r="F241" s="65">
        <v>20261</v>
      </c>
    </row>
    <row r="242" spans="2:6">
      <c r="B242" s="64">
        <v>45377</v>
      </c>
      <c r="C242" s="65">
        <v>20280</v>
      </c>
      <c r="D242" s="65">
        <v>20459</v>
      </c>
      <c r="E242" s="65">
        <v>20038</v>
      </c>
      <c r="F242" s="65">
        <v>20187</v>
      </c>
    </row>
    <row r="243" spans="2:6">
      <c r="B243" s="64">
        <v>45376</v>
      </c>
      <c r="C243" s="65">
        <v>20256</v>
      </c>
      <c r="D243" s="65">
        <v>20307</v>
      </c>
      <c r="E243" s="65">
        <v>20188</v>
      </c>
      <c r="F243" s="65">
        <v>20231</v>
      </c>
    </row>
    <row r="244" spans="2:6">
      <c r="B244" s="64">
        <v>45373</v>
      </c>
      <c r="C244" s="65">
        <v>20226</v>
      </c>
      <c r="D244" s="65">
        <v>20285</v>
      </c>
      <c r="E244" s="65">
        <v>20122</v>
      </c>
      <c r="F244" s="65">
        <v>20242</v>
      </c>
    </row>
    <row r="245" spans="2:6">
      <c r="B245" s="64">
        <v>45372</v>
      </c>
      <c r="C245" s="65">
        <v>20048</v>
      </c>
      <c r="D245" s="65">
        <v>20264</v>
      </c>
      <c r="E245" s="65">
        <v>20029</v>
      </c>
      <c r="F245" s="65">
        <v>20264</v>
      </c>
    </row>
    <row r="246" spans="2:6">
      <c r="B246" s="64">
        <v>45371</v>
      </c>
      <c r="C246" s="65">
        <v>19860</v>
      </c>
      <c r="D246" s="65">
        <v>19956</v>
      </c>
      <c r="E246" s="65">
        <v>19731</v>
      </c>
      <c r="F246" s="65">
        <v>19747</v>
      </c>
    </row>
    <row r="247" spans="2:6">
      <c r="B247" s="64">
        <v>45370</v>
      </c>
      <c r="C247" s="65">
        <v>19816</v>
      </c>
      <c r="D247" s="65">
        <v>19911</v>
      </c>
      <c r="E247" s="65">
        <v>19739</v>
      </c>
      <c r="F247" s="65">
        <v>19867</v>
      </c>
    </row>
    <row r="248" spans="2:6">
      <c r="B248" s="64">
        <v>45369</v>
      </c>
      <c r="C248" s="65">
        <v>19778</v>
      </c>
      <c r="D248" s="65">
        <v>19920</v>
      </c>
      <c r="E248" s="65">
        <v>19747</v>
      </c>
      <c r="F248" s="65">
        <v>19919</v>
      </c>
    </row>
    <row r="249" spans="2:6">
      <c r="B249" s="64">
        <v>45366</v>
      </c>
      <c r="C249" s="65">
        <v>19828</v>
      </c>
      <c r="D249" s="65">
        <v>19873</v>
      </c>
      <c r="E249" s="65">
        <v>19723</v>
      </c>
      <c r="F249" s="65">
        <v>19730</v>
      </c>
    </row>
    <row r="250" spans="2:6">
      <c r="B250" s="64">
        <v>45365</v>
      </c>
      <c r="C250" s="65">
        <v>19897</v>
      </c>
      <c r="D250" s="65">
        <v>19978</v>
      </c>
      <c r="E250" s="65">
        <v>19799</v>
      </c>
      <c r="F250" s="65">
        <v>19939</v>
      </c>
    </row>
    <row r="251" spans="2:6">
      <c r="B251" s="64">
        <v>45364</v>
      </c>
      <c r="C251" s="65">
        <v>19994</v>
      </c>
      <c r="D251" s="65">
        <v>20064</v>
      </c>
      <c r="E251" s="65">
        <v>19886</v>
      </c>
      <c r="F251" s="65">
        <v>19927</v>
      </c>
    </row>
    <row r="252" spans="2:6">
      <c r="B252" s="64">
        <v>45363</v>
      </c>
      <c r="C252" s="65">
        <v>19714</v>
      </c>
      <c r="D252" s="65">
        <v>19956</v>
      </c>
      <c r="E252" s="65">
        <v>19698</v>
      </c>
      <c r="F252" s="65">
        <v>19955</v>
      </c>
    </row>
    <row r="253" spans="2:6">
      <c r="B253" s="64">
        <v>45362</v>
      </c>
      <c r="C253" s="65">
        <v>19691</v>
      </c>
      <c r="D253" s="65">
        <v>19825</v>
      </c>
      <c r="E253" s="65">
        <v>19679</v>
      </c>
      <c r="F253" s="65">
        <v>19715</v>
      </c>
    </row>
    <row r="254" spans="2:6">
      <c r="B254" s="64">
        <v>45359</v>
      </c>
      <c r="C254" s="65">
        <v>19930</v>
      </c>
      <c r="D254" s="65">
        <v>20009</v>
      </c>
      <c r="E254" s="65">
        <v>19638</v>
      </c>
      <c r="F254" s="65">
        <v>19791</v>
      </c>
    </row>
    <row r="255" spans="2:6">
      <c r="B255" s="64">
        <v>45358</v>
      </c>
      <c r="C255" s="65">
        <v>19688</v>
      </c>
      <c r="D255" s="65">
        <v>19770</v>
      </c>
      <c r="E255" s="65">
        <v>19584</v>
      </c>
      <c r="F255" s="65">
        <v>19709</v>
      </c>
    </row>
    <row r="256" spans="2:6">
      <c r="B256" s="64">
        <v>45357</v>
      </c>
      <c r="C256" s="65">
        <v>19282</v>
      </c>
      <c r="D256" s="65">
        <v>19523</v>
      </c>
      <c r="E256" s="65">
        <v>19271</v>
      </c>
      <c r="F256" s="65">
        <v>19509</v>
      </c>
    </row>
    <row r="257" spans="2:6">
      <c r="B257" s="64">
        <v>45356</v>
      </c>
      <c r="C257" s="65">
        <v>19362</v>
      </c>
      <c r="D257" s="65">
        <v>19436</v>
      </c>
      <c r="E257" s="65">
        <v>19305</v>
      </c>
      <c r="F257" s="65">
        <v>19389</v>
      </c>
    </row>
    <row r="258" spans="2:6">
      <c r="B258" s="64">
        <v>45355</v>
      </c>
      <c r="C258" s="65">
        <v>19144</v>
      </c>
      <c r="D258" s="65">
        <v>19340</v>
      </c>
      <c r="E258" s="65">
        <v>19137</v>
      </c>
      <c r="F258" s="65">
        <v>19314</v>
      </c>
    </row>
    <row r="259" spans="2:6">
      <c r="B259" s="64">
        <v>45352</v>
      </c>
      <c r="C259" s="65">
        <v>18968</v>
      </c>
      <c r="D259" s="65">
        <v>19017</v>
      </c>
      <c r="E259" s="65">
        <v>18924</v>
      </c>
      <c r="F259" s="65">
        <v>18961</v>
      </c>
    </row>
    <row r="260" spans="2:6">
      <c r="B260" s="64">
        <v>45351</v>
      </c>
      <c r="C260" s="65">
        <v>18808</v>
      </c>
      <c r="D260" s="65">
        <v>18997</v>
      </c>
      <c r="E260" s="65">
        <v>18805</v>
      </c>
      <c r="F260" s="65">
        <v>18966</v>
      </c>
    </row>
    <row r="261" spans="2:6">
      <c r="B261" s="64">
        <v>45349</v>
      </c>
      <c r="C261" s="65">
        <v>18950</v>
      </c>
      <c r="D261" s="65">
        <v>19020</v>
      </c>
      <c r="E261" s="65">
        <v>18750</v>
      </c>
      <c r="F261" s="65">
        <v>18867</v>
      </c>
    </row>
    <row r="262" spans="2:6">
      <c r="B262" s="64">
        <v>45348</v>
      </c>
      <c r="C262" s="65">
        <v>18907</v>
      </c>
      <c r="D262" s="65">
        <v>18996</v>
      </c>
      <c r="E262" s="65">
        <v>18853</v>
      </c>
      <c r="F262" s="65">
        <v>18963</v>
      </c>
    </row>
    <row r="263" spans="2:6">
      <c r="B263" s="64">
        <v>45345</v>
      </c>
      <c r="C263" s="65">
        <v>18990</v>
      </c>
      <c r="D263" s="65">
        <v>19000</v>
      </c>
      <c r="E263" s="65">
        <v>18898</v>
      </c>
      <c r="F263" s="65">
        <v>18913</v>
      </c>
    </row>
    <row r="264" spans="2:6">
      <c r="B264" s="64">
        <v>45344</v>
      </c>
      <c r="C264" s="65">
        <v>18887</v>
      </c>
      <c r="D264" s="65">
        <v>18890</v>
      </c>
      <c r="E264" s="65">
        <v>18751</v>
      </c>
      <c r="F264" s="65">
        <v>18889</v>
      </c>
    </row>
    <row r="265" spans="2:6">
      <c r="B265" s="64">
        <v>45343</v>
      </c>
      <c r="C265" s="65">
        <v>18738</v>
      </c>
      <c r="D265" s="65">
        <v>18750</v>
      </c>
      <c r="E265" s="65">
        <v>18659</v>
      </c>
      <c r="F265" s="65">
        <v>18670</v>
      </c>
    </row>
    <row r="266" spans="2:6">
      <c r="B266" s="64">
        <v>45342</v>
      </c>
      <c r="C266" s="65">
        <v>18634</v>
      </c>
      <c r="D266" s="65">
        <v>18754</v>
      </c>
      <c r="E266" s="65">
        <v>18596</v>
      </c>
      <c r="F266" s="65">
        <v>18753</v>
      </c>
    </row>
    <row r="267" spans="2:6">
      <c r="B267" s="64">
        <v>45341</v>
      </c>
      <c r="C267" s="65">
        <v>18680</v>
      </c>
      <c r="D267" s="65">
        <v>18692</v>
      </c>
      <c r="E267" s="65">
        <v>18619</v>
      </c>
      <c r="F267" s="65">
        <v>18671</v>
      </c>
    </row>
    <row r="268" spans="2:6">
      <c r="B268" s="64">
        <v>45338</v>
      </c>
      <c r="C268" s="65">
        <v>18683</v>
      </c>
      <c r="D268" s="65">
        <v>18726</v>
      </c>
      <c r="E268" s="65">
        <v>18633</v>
      </c>
      <c r="F268" s="65">
        <v>18634</v>
      </c>
    </row>
    <row r="269" spans="2:6">
      <c r="B269" s="64">
        <v>45337</v>
      </c>
      <c r="C269" s="65">
        <v>18590</v>
      </c>
      <c r="D269" s="65">
        <v>18696</v>
      </c>
      <c r="E269" s="65">
        <v>18531</v>
      </c>
      <c r="F269" s="65">
        <v>18667</v>
      </c>
    </row>
    <row r="270" spans="2:6">
      <c r="B270" s="64">
        <v>45327</v>
      </c>
      <c r="C270" s="65">
        <v>18008</v>
      </c>
      <c r="D270" s="65">
        <v>18102</v>
      </c>
      <c r="E270" s="65">
        <v>17958</v>
      </c>
      <c r="F270" s="65">
        <v>18086</v>
      </c>
    </row>
    <row r="271" spans="2:6">
      <c r="B271" s="64">
        <v>45324</v>
      </c>
      <c r="C271" s="65">
        <v>18100</v>
      </c>
      <c r="D271" s="65">
        <v>18105</v>
      </c>
      <c r="E271" s="65">
        <v>18023</v>
      </c>
      <c r="F271" s="65">
        <v>18084</v>
      </c>
    </row>
    <row r="272" spans="2:6">
      <c r="B272" s="64">
        <v>45323</v>
      </c>
      <c r="C272" s="65">
        <v>17956</v>
      </c>
      <c r="D272" s="65">
        <v>17994</v>
      </c>
      <c r="E272" s="65">
        <v>17882</v>
      </c>
      <c r="F272" s="65">
        <v>17986</v>
      </c>
    </row>
    <row r="273" spans="2:6">
      <c r="B273" s="64">
        <v>45322</v>
      </c>
      <c r="C273" s="65">
        <v>17990</v>
      </c>
      <c r="D273" s="65">
        <v>18003</v>
      </c>
      <c r="E273" s="65">
        <v>17904</v>
      </c>
      <c r="F273" s="65">
        <v>17920</v>
      </c>
    </row>
    <row r="274" spans="2:6">
      <c r="B274" s="64">
        <v>45321</v>
      </c>
      <c r="C274" s="65">
        <v>18129</v>
      </c>
      <c r="D274" s="65">
        <v>18139</v>
      </c>
      <c r="E274" s="65">
        <v>18064</v>
      </c>
      <c r="F274" s="65">
        <v>18081</v>
      </c>
    </row>
    <row r="275" spans="2:6">
      <c r="B275" s="64">
        <v>45320</v>
      </c>
      <c r="C275" s="65">
        <v>18011</v>
      </c>
      <c r="D275" s="65">
        <v>18135</v>
      </c>
      <c r="E275" s="65">
        <v>17970</v>
      </c>
      <c r="F275" s="65">
        <v>18125</v>
      </c>
    </row>
    <row r="276" spans="2:6">
      <c r="B276" s="64">
        <v>45317</v>
      </c>
      <c r="C276" s="65">
        <v>17951</v>
      </c>
      <c r="D276" s="65">
        <v>18023</v>
      </c>
      <c r="E276" s="65">
        <v>17936</v>
      </c>
      <c r="F276" s="65">
        <v>17999</v>
      </c>
    </row>
    <row r="277" spans="2:6">
      <c r="B277" s="64">
        <v>45316</v>
      </c>
      <c r="C277" s="65">
        <v>18016</v>
      </c>
      <c r="D277" s="65">
        <v>18030</v>
      </c>
      <c r="E277" s="65">
        <v>17935</v>
      </c>
      <c r="F277" s="65">
        <v>17995</v>
      </c>
    </row>
    <row r="278" spans="2:6">
      <c r="B278" s="64">
        <v>45315</v>
      </c>
      <c r="C278" s="65">
        <v>17903</v>
      </c>
      <c r="D278" s="65">
        <v>17941</v>
      </c>
      <c r="E278" s="65">
        <v>17876</v>
      </c>
      <c r="F278" s="65">
        <v>17903</v>
      </c>
    </row>
    <row r="279" spans="2:6">
      <c r="B279" s="64">
        <v>45314</v>
      </c>
      <c r="C279" s="65">
        <v>17799</v>
      </c>
      <c r="D279" s="65">
        <v>17877</v>
      </c>
      <c r="E279" s="65">
        <v>17790</v>
      </c>
      <c r="F279" s="65">
        <v>17870</v>
      </c>
    </row>
    <row r="280" spans="2:6">
      <c r="B280" s="64">
        <v>45313</v>
      </c>
      <c r="C280" s="65">
        <v>17816</v>
      </c>
      <c r="D280" s="65">
        <v>17843</v>
      </c>
      <c r="E280" s="65">
        <v>17747</v>
      </c>
      <c r="F280" s="65">
        <v>17817</v>
      </c>
    </row>
    <row r="281" spans="2:6">
      <c r="B281" s="64">
        <v>45310</v>
      </c>
      <c r="C281" s="65">
        <v>17541</v>
      </c>
      <c r="D281" s="65">
        <v>17684</v>
      </c>
      <c r="E281" s="65">
        <v>17504</v>
      </c>
      <c r="F281" s="65">
        <v>17678</v>
      </c>
    </row>
    <row r="282" spans="2:6">
      <c r="B282" s="64">
        <v>45309</v>
      </c>
      <c r="C282" s="65">
        <v>17240</v>
      </c>
      <c r="D282" s="65">
        <v>17326</v>
      </c>
      <c r="E282" s="65">
        <v>17215</v>
      </c>
      <c r="F282" s="65">
        <v>17280</v>
      </c>
    </row>
    <row r="283" spans="2:6">
      <c r="B283" s="64">
        <v>45308</v>
      </c>
      <c r="C283" s="65">
        <v>17313</v>
      </c>
      <c r="D283" s="65">
        <v>17344</v>
      </c>
      <c r="E283" s="65">
        <v>17159</v>
      </c>
      <c r="F283" s="65">
        <v>17167</v>
      </c>
    </row>
    <row r="284" spans="2:6">
      <c r="B284" s="64">
        <v>45307</v>
      </c>
      <c r="C284" s="65">
        <v>17480</v>
      </c>
      <c r="D284" s="65">
        <v>17499</v>
      </c>
      <c r="E284" s="65">
        <v>17321</v>
      </c>
      <c r="F284" s="65">
        <v>17333</v>
      </c>
    </row>
    <row r="285" spans="2:6">
      <c r="B285" s="64">
        <v>45306</v>
      </c>
      <c r="C285" s="65">
        <v>17580</v>
      </c>
      <c r="D285" s="65">
        <v>17655</v>
      </c>
      <c r="E285" s="65">
        <v>17527</v>
      </c>
      <c r="F285" s="65">
        <v>17559</v>
      </c>
    </row>
    <row r="286" spans="2:6">
      <c r="B286" s="64">
        <v>45303</v>
      </c>
      <c r="C286" s="65">
        <v>17466</v>
      </c>
      <c r="D286" s="65">
        <v>17570</v>
      </c>
      <c r="E286" s="65">
        <v>17447</v>
      </c>
      <c r="F286" s="65">
        <v>17489</v>
      </c>
    </row>
    <row r="287" spans="2:6">
      <c r="B287" s="64">
        <v>45302</v>
      </c>
      <c r="C287" s="65">
        <v>17490</v>
      </c>
      <c r="D287" s="65">
        <v>17606</v>
      </c>
      <c r="E287" s="65">
        <v>17481</v>
      </c>
      <c r="F287" s="65">
        <v>17575</v>
      </c>
    </row>
    <row r="288" spans="2:6">
      <c r="B288" s="64">
        <v>45301</v>
      </c>
      <c r="C288" s="65">
        <v>17509</v>
      </c>
      <c r="D288" s="65">
        <v>17521</v>
      </c>
      <c r="E288" s="65">
        <v>17439</v>
      </c>
      <c r="F288" s="65">
        <v>17458</v>
      </c>
    </row>
    <row r="289" spans="2:6">
      <c r="B289" s="64">
        <v>45300</v>
      </c>
      <c r="C289" s="65">
        <v>17770</v>
      </c>
      <c r="D289" s="65">
        <v>17782</v>
      </c>
      <c r="E289" s="65">
        <v>17526</v>
      </c>
      <c r="F289" s="65">
        <v>17545</v>
      </c>
    </row>
    <row r="290" spans="2:6">
      <c r="B290" s="64">
        <v>45299</v>
      </c>
      <c r="C290" s="65">
        <v>17572</v>
      </c>
      <c r="D290" s="65">
        <v>17706</v>
      </c>
      <c r="E290" s="65">
        <v>17568</v>
      </c>
      <c r="F290" s="65">
        <v>17595</v>
      </c>
    </row>
    <row r="291" spans="2:6">
      <c r="B291" s="64">
        <v>45296</v>
      </c>
      <c r="C291" s="65">
        <v>17577</v>
      </c>
      <c r="D291" s="65">
        <v>17626</v>
      </c>
      <c r="E291" s="65">
        <v>17491</v>
      </c>
      <c r="F291" s="65">
        <v>17519</v>
      </c>
    </row>
    <row r="292" spans="2:6">
      <c r="B292" s="64">
        <v>45295</v>
      </c>
      <c r="C292" s="65">
        <v>17525</v>
      </c>
      <c r="D292" s="65">
        <v>17583</v>
      </c>
      <c r="E292" s="65">
        <v>17525</v>
      </c>
      <c r="F292" s="65">
        <v>17546</v>
      </c>
    </row>
    <row r="293" spans="2:6">
      <c r="B293" s="64">
        <v>45294</v>
      </c>
      <c r="C293" s="65">
        <v>17658</v>
      </c>
      <c r="D293" s="65">
        <v>17667</v>
      </c>
      <c r="E293" s="65">
        <v>17507</v>
      </c>
      <c r="F293" s="65">
        <v>17546</v>
      </c>
    </row>
    <row r="294" spans="2:6">
      <c r="B294" s="64">
        <v>45293</v>
      </c>
      <c r="C294" s="65">
        <v>17838</v>
      </c>
      <c r="D294" s="65">
        <v>17920</v>
      </c>
      <c r="E294" s="65">
        <v>17751</v>
      </c>
      <c r="F294" s="65">
        <v>17798</v>
      </c>
    </row>
    <row r="295" spans="2:6">
      <c r="B295" s="64">
        <v>45289</v>
      </c>
      <c r="C295" s="65">
        <v>17853</v>
      </c>
      <c r="D295" s="65">
        <v>17900</v>
      </c>
      <c r="E295" s="65">
        <v>17828</v>
      </c>
      <c r="F295" s="65">
        <v>17868</v>
      </c>
    </row>
    <row r="296" spans="2:6">
      <c r="B296" s="64">
        <v>45288</v>
      </c>
      <c r="C296" s="65">
        <v>17850</v>
      </c>
      <c r="D296" s="65">
        <v>17887</v>
      </c>
      <c r="E296" s="65">
        <v>17821</v>
      </c>
      <c r="F296" s="65">
        <v>17865</v>
      </c>
    </row>
    <row r="297" spans="2:6">
      <c r="B297" s="64">
        <v>45287</v>
      </c>
      <c r="C297" s="65">
        <v>17755</v>
      </c>
      <c r="D297" s="65">
        <v>17874</v>
      </c>
      <c r="E297" s="65">
        <v>17737</v>
      </c>
      <c r="F297" s="65">
        <v>17857</v>
      </c>
    </row>
    <row r="298" spans="2:6">
      <c r="B298" s="64">
        <v>45286</v>
      </c>
      <c r="C298" s="65">
        <v>17651</v>
      </c>
      <c r="D298" s="65">
        <v>17740</v>
      </c>
      <c r="E298" s="65">
        <v>17634</v>
      </c>
      <c r="F298" s="65">
        <v>17735</v>
      </c>
    </row>
    <row r="299" spans="2:6">
      <c r="B299" s="64">
        <v>45285</v>
      </c>
      <c r="C299" s="65">
        <v>17644</v>
      </c>
      <c r="D299" s="65">
        <v>17666</v>
      </c>
      <c r="E299" s="65">
        <v>17607</v>
      </c>
      <c r="F299" s="65">
        <v>17622</v>
      </c>
    </row>
    <row r="300" spans="2:6">
      <c r="B300" s="64">
        <v>45282</v>
      </c>
      <c r="C300" s="65">
        <v>17563</v>
      </c>
      <c r="D300" s="65">
        <v>17597</v>
      </c>
      <c r="E300" s="65">
        <v>17542</v>
      </c>
      <c r="F300" s="65">
        <v>17558</v>
      </c>
    </row>
    <row r="301" spans="2:6">
      <c r="B301" s="64">
        <v>45281</v>
      </c>
      <c r="C301" s="65">
        <v>17442</v>
      </c>
      <c r="D301" s="65">
        <v>17544</v>
      </c>
      <c r="E301" s="65">
        <v>17414</v>
      </c>
      <c r="F301" s="65">
        <v>17529</v>
      </c>
    </row>
    <row r="302" spans="2:6">
      <c r="B302" s="64">
        <v>45280</v>
      </c>
      <c r="C302" s="65">
        <v>17605</v>
      </c>
      <c r="D302" s="65">
        <v>17655</v>
      </c>
      <c r="E302" s="65">
        <v>17596</v>
      </c>
      <c r="F302" s="65">
        <v>17636</v>
      </c>
    </row>
    <row r="303" spans="2:6">
      <c r="B303" s="64">
        <v>45279</v>
      </c>
      <c r="C303" s="65">
        <v>17596</v>
      </c>
      <c r="D303" s="65">
        <v>17621</v>
      </c>
      <c r="E303" s="65">
        <v>17505</v>
      </c>
      <c r="F303" s="65">
        <v>17574</v>
      </c>
    </row>
    <row r="304" spans="2:6">
      <c r="B304" s="64">
        <v>45278</v>
      </c>
      <c r="C304" s="65">
        <v>17672</v>
      </c>
      <c r="D304" s="65">
        <v>17673</v>
      </c>
      <c r="E304" s="65">
        <v>17583</v>
      </c>
      <c r="F304" s="65">
        <v>17655</v>
      </c>
    </row>
    <row r="305" spans="2:6">
      <c r="B305" s="64">
        <v>45275</v>
      </c>
      <c r="C305" s="65">
        <v>17771</v>
      </c>
      <c r="D305" s="65">
        <v>17775</v>
      </c>
      <c r="E305" s="65">
        <v>17672</v>
      </c>
      <c r="F305" s="65">
        <v>17674</v>
      </c>
    </row>
    <row r="306" spans="2:6">
      <c r="B306" s="64">
        <v>45274</v>
      </c>
      <c r="C306" s="65">
        <v>17608</v>
      </c>
      <c r="D306" s="65">
        <v>17691</v>
      </c>
      <c r="E306" s="65">
        <v>17595</v>
      </c>
      <c r="F306" s="65">
        <v>17666</v>
      </c>
    </row>
    <row r="307" spans="2:6">
      <c r="B307" s="64">
        <v>45273</v>
      </c>
      <c r="C307" s="65">
        <v>17491</v>
      </c>
      <c r="D307" s="65">
        <v>17519</v>
      </c>
      <c r="E307" s="65">
        <v>17426</v>
      </c>
      <c r="F307" s="65">
        <v>17453</v>
      </c>
    </row>
    <row r="308" spans="2:6">
      <c r="B308" s="64">
        <v>45272</v>
      </c>
      <c r="C308" s="65">
        <v>17518</v>
      </c>
      <c r="D308" s="65">
        <v>17545</v>
      </c>
      <c r="E308" s="65">
        <v>17427</v>
      </c>
      <c r="F308" s="65">
        <v>17464</v>
      </c>
    </row>
    <row r="309" spans="2:6">
      <c r="B309" s="64">
        <v>45271</v>
      </c>
      <c r="C309" s="65">
        <v>17436</v>
      </c>
      <c r="D309" s="65">
        <v>17457</v>
      </c>
      <c r="E309" s="65">
        <v>17350</v>
      </c>
      <c r="F309" s="65">
        <v>17418</v>
      </c>
    </row>
    <row r="310" spans="2:6">
      <c r="B310" s="64">
        <v>45268</v>
      </c>
      <c r="C310" s="65">
        <v>17409</v>
      </c>
      <c r="D310" s="65">
        <v>17470</v>
      </c>
      <c r="E310" s="65">
        <v>17363</v>
      </c>
      <c r="F310" s="65">
        <v>17377</v>
      </c>
    </row>
    <row r="311" spans="2:6">
      <c r="B311" s="64">
        <v>45267</v>
      </c>
      <c r="C311" s="65">
        <v>17321</v>
      </c>
      <c r="D311" s="65">
        <v>17371</v>
      </c>
      <c r="E311" s="65">
        <v>17261</v>
      </c>
      <c r="F311" s="65">
        <v>17270</v>
      </c>
    </row>
    <row r="312" spans="2:6">
      <c r="B312" s="64">
        <v>45266</v>
      </c>
      <c r="C312" s="65">
        <v>17367</v>
      </c>
      <c r="D312" s="65">
        <v>17453</v>
      </c>
      <c r="E312" s="65">
        <v>17346</v>
      </c>
      <c r="F312" s="65">
        <v>17381</v>
      </c>
    </row>
    <row r="313" spans="2:6">
      <c r="B313" s="64">
        <v>45265</v>
      </c>
      <c r="C313" s="65">
        <v>17285</v>
      </c>
      <c r="D313" s="65">
        <v>17330</v>
      </c>
      <c r="E313" s="65">
        <v>17231</v>
      </c>
      <c r="F313" s="65">
        <v>17309</v>
      </c>
    </row>
    <row r="314" spans="2:6">
      <c r="B314" s="64">
        <v>45264</v>
      </c>
      <c r="C314" s="65">
        <v>17465</v>
      </c>
      <c r="D314" s="65">
        <v>17491</v>
      </c>
      <c r="E314" s="65">
        <v>17376</v>
      </c>
      <c r="F314" s="65">
        <v>17419</v>
      </c>
    </row>
    <row r="315" spans="2:6">
      <c r="B315" s="64">
        <v>45261</v>
      </c>
      <c r="C315" s="65">
        <v>17333</v>
      </c>
      <c r="D315" s="65">
        <v>17434</v>
      </c>
      <c r="E315" s="65">
        <v>17254</v>
      </c>
      <c r="F315" s="65">
        <v>17421</v>
      </c>
    </row>
    <row r="316" spans="2:6">
      <c r="B316" s="64">
        <v>45260</v>
      </c>
      <c r="C316" s="65">
        <v>17400</v>
      </c>
      <c r="D316" s="65">
        <v>17416</v>
      </c>
      <c r="E316" s="65">
        <v>17291</v>
      </c>
      <c r="F316" s="65">
        <v>17393</v>
      </c>
    </row>
    <row r="317" spans="2:6">
      <c r="B317" s="64">
        <v>45259</v>
      </c>
      <c r="C317" s="65">
        <v>17339</v>
      </c>
      <c r="D317" s="65">
        <v>17450</v>
      </c>
      <c r="E317" s="65">
        <v>17314</v>
      </c>
      <c r="F317" s="65">
        <v>17334</v>
      </c>
    </row>
    <row r="318" spans="2:6">
      <c r="B318" s="64">
        <v>45258</v>
      </c>
      <c r="C318" s="65">
        <v>17215</v>
      </c>
      <c r="D318" s="65">
        <v>17402</v>
      </c>
      <c r="E318" s="65">
        <v>17195</v>
      </c>
      <c r="F318" s="65">
        <v>17364</v>
      </c>
    </row>
    <row r="319" spans="2:6">
      <c r="B319" s="64">
        <v>45257</v>
      </c>
      <c r="C319" s="65">
        <v>17257</v>
      </c>
      <c r="D319" s="65">
        <v>17361</v>
      </c>
      <c r="E319" s="65">
        <v>17145</v>
      </c>
      <c r="F319" s="65">
        <v>17173</v>
      </c>
    </row>
    <row r="320" spans="2:6">
      <c r="B320" s="64">
        <v>45254</v>
      </c>
      <c r="C320" s="65">
        <v>17330</v>
      </c>
      <c r="D320" s="65">
        <v>17350</v>
      </c>
      <c r="E320" s="65">
        <v>17265</v>
      </c>
      <c r="F320" s="65">
        <v>17293</v>
      </c>
    </row>
    <row r="321" spans="2:6">
      <c r="B321" s="64">
        <v>45253</v>
      </c>
      <c r="C321" s="65">
        <v>17275</v>
      </c>
      <c r="D321" s="65">
        <v>17323</v>
      </c>
      <c r="E321" s="65">
        <v>17214</v>
      </c>
      <c r="F321" s="65">
        <v>17307</v>
      </c>
    </row>
    <row r="322" spans="2:6">
      <c r="B322" s="64">
        <v>45252</v>
      </c>
      <c r="C322" s="65">
        <v>17298</v>
      </c>
      <c r="D322" s="65">
        <v>17334</v>
      </c>
      <c r="E322" s="65">
        <v>17256</v>
      </c>
      <c r="F322" s="65">
        <v>17284</v>
      </c>
    </row>
    <row r="323" spans="2:6">
      <c r="B323" s="64">
        <v>45251</v>
      </c>
      <c r="C323" s="65">
        <v>17281</v>
      </c>
      <c r="D323" s="65">
        <v>17425</v>
      </c>
      <c r="E323" s="65">
        <v>17280</v>
      </c>
      <c r="F323" s="65">
        <v>17415</v>
      </c>
    </row>
    <row r="324" spans="2:6">
      <c r="B324" s="64">
        <v>45250</v>
      </c>
      <c r="C324" s="65">
        <v>17227</v>
      </c>
      <c r="D324" s="65">
        <v>17288</v>
      </c>
      <c r="E324" s="65">
        <v>17154</v>
      </c>
      <c r="F324" s="65">
        <v>17200</v>
      </c>
    </row>
    <row r="325" spans="2:6">
      <c r="B325" s="64">
        <v>45247</v>
      </c>
      <c r="C325" s="65">
        <v>17152</v>
      </c>
      <c r="D325" s="65">
        <v>17252</v>
      </c>
      <c r="E325" s="65">
        <v>17151</v>
      </c>
      <c r="F325" s="65">
        <v>17222</v>
      </c>
    </row>
    <row r="326" spans="2:6">
      <c r="B326" s="64">
        <v>45246</v>
      </c>
      <c r="C326" s="65">
        <v>17196</v>
      </c>
      <c r="D326" s="65">
        <v>17218</v>
      </c>
      <c r="E326" s="65">
        <v>17109</v>
      </c>
      <c r="F326" s="65">
        <v>17186</v>
      </c>
    </row>
    <row r="327" spans="2:6">
      <c r="B327" s="64">
        <v>45245</v>
      </c>
      <c r="C327" s="65">
        <v>17170</v>
      </c>
      <c r="D327" s="65">
        <v>17192</v>
      </c>
      <c r="E327" s="65">
        <v>17055</v>
      </c>
      <c r="F327" s="65">
        <v>17123</v>
      </c>
    </row>
    <row r="328" spans="2:6">
      <c r="B328" s="64">
        <v>45244</v>
      </c>
      <c r="C328" s="65">
        <v>16956</v>
      </c>
      <c r="D328" s="65">
        <v>16976</v>
      </c>
      <c r="E328" s="65">
        <v>16912</v>
      </c>
      <c r="F328" s="65">
        <v>16949</v>
      </c>
    </row>
    <row r="329" spans="2:6">
      <c r="B329" s="64">
        <v>45243</v>
      </c>
      <c r="C329" s="65">
        <v>16969</v>
      </c>
      <c r="D329" s="65">
        <v>16985</v>
      </c>
      <c r="E329" s="65">
        <v>16836</v>
      </c>
      <c r="F329" s="65">
        <v>16876</v>
      </c>
    </row>
    <row r="330" spans="2:6">
      <c r="B330" s="64">
        <v>45240</v>
      </c>
      <c r="C330" s="65">
        <v>16664</v>
      </c>
      <c r="D330" s="65">
        <v>16738</v>
      </c>
      <c r="E330" s="65">
        <v>16627</v>
      </c>
      <c r="F330" s="65">
        <v>16736</v>
      </c>
    </row>
    <row r="331" spans="2:6">
      <c r="B331" s="64">
        <v>45239</v>
      </c>
      <c r="C331" s="65">
        <v>16711</v>
      </c>
      <c r="D331" s="65">
        <v>16788</v>
      </c>
      <c r="E331" s="65">
        <v>16692</v>
      </c>
      <c r="F331" s="65">
        <v>16763</v>
      </c>
    </row>
    <row r="332" spans="2:6">
      <c r="B332" s="64">
        <v>45238</v>
      </c>
      <c r="C332" s="65">
        <v>16725</v>
      </c>
      <c r="D332" s="65">
        <v>16797</v>
      </c>
      <c r="E332" s="65">
        <v>16687</v>
      </c>
      <c r="F332" s="65">
        <v>16749</v>
      </c>
    </row>
    <row r="333" spans="2:6">
      <c r="B333" s="64">
        <v>45237</v>
      </c>
      <c r="C333" s="65">
        <v>16632</v>
      </c>
      <c r="D333" s="65">
        <v>16712</v>
      </c>
      <c r="E333" s="65">
        <v>16613</v>
      </c>
      <c r="F333" s="65">
        <v>16709</v>
      </c>
    </row>
    <row r="334" spans="2:6">
      <c r="B334" s="64">
        <v>45236</v>
      </c>
      <c r="C334" s="65">
        <v>16680</v>
      </c>
      <c r="D334" s="65">
        <v>16750</v>
      </c>
      <c r="E334" s="65">
        <v>16626</v>
      </c>
      <c r="F334" s="65">
        <v>16670</v>
      </c>
    </row>
    <row r="335" spans="2:6">
      <c r="B335" s="64">
        <v>45233</v>
      </c>
      <c r="C335" s="65">
        <v>16488</v>
      </c>
      <c r="D335" s="65">
        <v>16537</v>
      </c>
      <c r="E335" s="65">
        <v>16441</v>
      </c>
      <c r="F335" s="65">
        <v>16512</v>
      </c>
    </row>
    <row r="336" spans="2:6">
      <c r="B336" s="64">
        <v>45232</v>
      </c>
      <c r="C336" s="65">
        <v>16256</v>
      </c>
      <c r="D336" s="65">
        <v>16399</v>
      </c>
      <c r="E336" s="65">
        <v>16250</v>
      </c>
      <c r="F336" s="65">
        <v>16390</v>
      </c>
    </row>
    <row r="337" spans="2:6">
      <c r="B337" s="64">
        <v>45231</v>
      </c>
      <c r="C337" s="65">
        <v>16099</v>
      </c>
      <c r="D337" s="65">
        <v>16120</v>
      </c>
      <c r="E337" s="65">
        <v>15978</v>
      </c>
      <c r="F337" s="65">
        <v>16048</v>
      </c>
    </row>
    <row r="338" spans="2:6">
      <c r="B338" s="64">
        <v>45230</v>
      </c>
      <c r="C338" s="65">
        <v>16180</v>
      </c>
      <c r="D338" s="65">
        <v>16197</v>
      </c>
      <c r="E338" s="65">
        <v>15973</v>
      </c>
      <c r="F338" s="65">
        <v>15994</v>
      </c>
    </row>
    <row r="339" spans="2:6">
      <c r="B339" s="64">
        <v>45229</v>
      </c>
      <c r="C339" s="65">
        <v>16118</v>
      </c>
      <c r="D339" s="65">
        <v>16238</v>
      </c>
      <c r="E339" s="65">
        <v>16111</v>
      </c>
      <c r="F339" s="65">
        <v>16157</v>
      </c>
    </row>
    <row r="340" spans="2:6">
      <c r="B340" s="64">
        <v>45226</v>
      </c>
      <c r="C340" s="65">
        <v>16137</v>
      </c>
      <c r="D340" s="65">
        <v>16217</v>
      </c>
      <c r="E340" s="65">
        <v>16120</v>
      </c>
      <c r="F340" s="65">
        <v>16151</v>
      </c>
    </row>
    <row r="341" spans="2:6">
      <c r="B341" s="64">
        <v>45225</v>
      </c>
      <c r="C341" s="65">
        <v>16144</v>
      </c>
      <c r="D341" s="65">
        <v>16176</v>
      </c>
      <c r="E341" s="65">
        <v>16039</v>
      </c>
      <c r="F341" s="65">
        <v>16069</v>
      </c>
    </row>
    <row r="342" spans="2:6">
      <c r="B342" s="64">
        <v>45224</v>
      </c>
      <c r="C342" s="65">
        <v>16370</v>
      </c>
      <c r="D342" s="65">
        <v>16480</v>
      </c>
      <c r="E342" s="65">
        <v>16350</v>
      </c>
      <c r="F342" s="65">
        <v>16358</v>
      </c>
    </row>
    <row r="343" spans="2:6">
      <c r="B343" s="64">
        <v>45223</v>
      </c>
      <c r="C343" s="65">
        <v>16274</v>
      </c>
      <c r="D343" s="65">
        <v>16343</v>
      </c>
      <c r="E343" s="65">
        <v>16148</v>
      </c>
      <c r="F343" s="65">
        <v>16335</v>
      </c>
    </row>
    <row r="344" spans="2:6">
      <c r="B344" s="64">
        <v>45222</v>
      </c>
      <c r="C344" s="65">
        <v>16350</v>
      </c>
      <c r="D344" s="65">
        <v>16366</v>
      </c>
      <c r="E344" s="65">
        <v>16250</v>
      </c>
      <c r="F344" s="65">
        <v>16254</v>
      </c>
    </row>
    <row r="345" spans="2:6">
      <c r="B345" s="64">
        <v>45219</v>
      </c>
      <c r="C345" s="65">
        <v>16440</v>
      </c>
      <c r="D345" s="65">
        <v>16465</v>
      </c>
      <c r="E345" s="65">
        <v>16255</v>
      </c>
      <c r="F345" s="65">
        <v>16413</v>
      </c>
    </row>
    <row r="346" spans="2:6">
      <c r="B346" s="64">
        <v>45218</v>
      </c>
      <c r="C346" s="65">
        <v>16365</v>
      </c>
      <c r="D346" s="65">
        <v>16487</v>
      </c>
      <c r="E346" s="65">
        <v>16357</v>
      </c>
      <c r="F346" s="65">
        <v>16458</v>
      </c>
    </row>
    <row r="347" spans="2:6">
      <c r="B347" s="64">
        <v>45217</v>
      </c>
      <c r="C347" s="65">
        <v>16616</v>
      </c>
      <c r="D347" s="65">
        <v>16633</v>
      </c>
      <c r="E347" s="65">
        <v>16411</v>
      </c>
      <c r="F347" s="65">
        <v>16426</v>
      </c>
    </row>
    <row r="348" spans="2:6">
      <c r="B348" s="64">
        <v>45216</v>
      </c>
      <c r="C348" s="65">
        <v>16764</v>
      </c>
      <c r="D348" s="65">
        <v>16782</v>
      </c>
      <c r="E348" s="65">
        <v>16634</v>
      </c>
      <c r="F348" s="65">
        <v>16650</v>
      </c>
    </row>
    <row r="349" spans="2:6">
      <c r="B349" s="64">
        <v>45215</v>
      </c>
      <c r="C349" s="65">
        <v>16661</v>
      </c>
      <c r="D349" s="65">
        <v>16683</v>
      </c>
      <c r="E349" s="65">
        <v>16603</v>
      </c>
      <c r="F349" s="65">
        <v>16648</v>
      </c>
    </row>
    <row r="350" spans="2:6">
      <c r="B350" s="64">
        <v>45212</v>
      </c>
      <c r="C350" s="65">
        <v>16750</v>
      </c>
      <c r="D350" s="65">
        <v>16807</v>
      </c>
      <c r="E350" s="65">
        <v>16730</v>
      </c>
      <c r="F350" s="65">
        <v>16770</v>
      </c>
    </row>
    <row r="351" spans="2:6">
      <c r="B351" s="64">
        <v>45211</v>
      </c>
      <c r="C351" s="65">
        <v>16768</v>
      </c>
      <c r="D351" s="65">
        <v>16857</v>
      </c>
      <c r="E351" s="65">
        <v>16725</v>
      </c>
      <c r="F351" s="65">
        <v>16848</v>
      </c>
    </row>
    <row r="352" spans="2:6">
      <c r="B352" s="64">
        <v>45210</v>
      </c>
      <c r="C352" s="65">
        <v>16829</v>
      </c>
      <c r="D352" s="65">
        <v>16829</v>
      </c>
      <c r="E352" s="65">
        <v>16662</v>
      </c>
      <c r="F352" s="65">
        <v>16717</v>
      </c>
    </row>
    <row r="353" spans="2:6">
      <c r="B353" s="64">
        <v>45205</v>
      </c>
      <c r="C353" s="65">
        <v>16476</v>
      </c>
      <c r="D353" s="65">
        <v>16552</v>
      </c>
      <c r="E353" s="65">
        <v>16473</v>
      </c>
      <c r="F353" s="65">
        <v>16531</v>
      </c>
    </row>
    <row r="354" spans="2:6">
      <c r="B354" s="64">
        <v>45204</v>
      </c>
      <c r="C354" s="65">
        <v>16300</v>
      </c>
      <c r="D354" s="65">
        <v>16486</v>
      </c>
      <c r="E354" s="65">
        <v>16288</v>
      </c>
      <c r="F354" s="65">
        <v>16456</v>
      </c>
    </row>
    <row r="355" spans="2:6">
      <c r="B355" s="64">
        <v>45203</v>
      </c>
      <c r="C355" s="65">
        <v>16285</v>
      </c>
      <c r="D355" s="65">
        <v>16286</v>
      </c>
      <c r="E355" s="65">
        <v>16164</v>
      </c>
      <c r="F355" s="65">
        <v>16245</v>
      </c>
    </row>
    <row r="356" spans="2:6">
      <c r="B356" s="64">
        <v>45202</v>
      </c>
      <c r="C356" s="65">
        <v>16497</v>
      </c>
      <c r="D356" s="65">
        <v>16553</v>
      </c>
      <c r="E356" s="65">
        <v>16408</v>
      </c>
      <c r="F356" s="65">
        <v>16412</v>
      </c>
    </row>
    <row r="357" spans="2:6">
      <c r="B357" s="64">
        <v>45201</v>
      </c>
      <c r="C357" s="65">
        <v>16531</v>
      </c>
      <c r="D357" s="65">
        <v>16610</v>
      </c>
      <c r="E357" s="65">
        <v>16504</v>
      </c>
      <c r="F357" s="65">
        <v>16557</v>
      </c>
    </row>
    <row r="358" spans="2:6">
      <c r="B358" s="64">
        <v>45197</v>
      </c>
      <c r="C358" s="65">
        <v>16342</v>
      </c>
      <c r="D358" s="65">
        <v>16435</v>
      </c>
      <c r="E358" s="65">
        <v>16295</v>
      </c>
      <c r="F358" s="65">
        <v>16368</v>
      </c>
    </row>
    <row r="359" spans="2:6">
      <c r="B359" s="64">
        <v>45196</v>
      </c>
      <c r="C359" s="65">
        <v>16246</v>
      </c>
      <c r="D359" s="65">
        <v>16334</v>
      </c>
      <c r="E359" s="65">
        <v>16230</v>
      </c>
      <c r="F359" s="65">
        <v>16311</v>
      </c>
    </row>
    <row r="360" spans="2:6">
      <c r="B360" s="64">
        <v>45195</v>
      </c>
      <c r="C360" s="65">
        <v>16400</v>
      </c>
      <c r="D360" s="65">
        <v>16408</v>
      </c>
      <c r="E360" s="65">
        <v>16273</v>
      </c>
      <c r="F360" s="65">
        <v>16308</v>
      </c>
    </row>
    <row r="361" spans="2:6">
      <c r="B361" s="64">
        <v>45194</v>
      </c>
      <c r="C361" s="65">
        <v>16352</v>
      </c>
      <c r="D361" s="65">
        <v>16491</v>
      </c>
      <c r="E361" s="65">
        <v>16340</v>
      </c>
      <c r="F361" s="65">
        <v>16464</v>
      </c>
    </row>
    <row r="362" spans="2:6">
      <c r="B362" s="64">
        <v>45191</v>
      </c>
      <c r="C362" s="65">
        <v>16200</v>
      </c>
      <c r="D362" s="65">
        <v>16355</v>
      </c>
      <c r="E362" s="65">
        <v>16188</v>
      </c>
      <c r="F362" s="65">
        <v>16345</v>
      </c>
    </row>
    <row r="363" spans="2:6">
      <c r="B363" s="64">
        <v>45190</v>
      </c>
      <c r="C363" s="65">
        <v>16479</v>
      </c>
      <c r="D363" s="65">
        <v>16483</v>
      </c>
      <c r="E363" s="65">
        <v>16280</v>
      </c>
      <c r="F363" s="65">
        <v>16309</v>
      </c>
    </row>
    <row r="364" spans="2:6">
      <c r="B364" s="64">
        <v>45189</v>
      </c>
      <c r="C364" s="65">
        <v>16611</v>
      </c>
      <c r="D364" s="65">
        <v>16648</v>
      </c>
      <c r="E364" s="65">
        <v>16531</v>
      </c>
      <c r="F364" s="65">
        <v>16537</v>
      </c>
    </row>
    <row r="365" spans="2:6">
      <c r="B365" s="64">
        <v>45188</v>
      </c>
      <c r="C365" s="65">
        <v>16700</v>
      </c>
      <c r="D365" s="65">
        <v>16741</v>
      </c>
      <c r="E365" s="65">
        <v>16603</v>
      </c>
      <c r="F365" s="65">
        <v>16609</v>
      </c>
    </row>
    <row r="366" spans="2:6">
      <c r="B366" s="64">
        <v>45187</v>
      </c>
      <c r="C366" s="65">
        <v>16757</v>
      </c>
      <c r="D366" s="65">
        <v>16796</v>
      </c>
      <c r="E366" s="65">
        <v>16700</v>
      </c>
      <c r="F366" s="65">
        <v>16709</v>
      </c>
    </row>
    <row r="367" spans="2:6">
      <c r="B367" s="64">
        <v>45184</v>
      </c>
      <c r="C367" s="65">
        <v>16848</v>
      </c>
      <c r="D367" s="65">
        <v>16918</v>
      </c>
      <c r="E367" s="65">
        <v>16808</v>
      </c>
      <c r="F367" s="65">
        <v>16906</v>
      </c>
    </row>
    <row r="368" spans="2:6">
      <c r="B368" s="64">
        <v>45183</v>
      </c>
      <c r="C368" s="65">
        <v>16676</v>
      </c>
      <c r="D368" s="65">
        <v>16842</v>
      </c>
      <c r="E368" s="65">
        <v>16675</v>
      </c>
      <c r="F368" s="65">
        <v>16838</v>
      </c>
    </row>
    <row r="369" spans="2:6">
      <c r="B369" s="64">
        <v>45182</v>
      </c>
      <c r="C369" s="65">
        <v>16570</v>
      </c>
      <c r="D369" s="65">
        <v>16645</v>
      </c>
      <c r="E369" s="65">
        <v>16523</v>
      </c>
      <c r="F369" s="65">
        <v>16577</v>
      </c>
    </row>
    <row r="370" spans="2:6">
      <c r="B370" s="64">
        <v>45181</v>
      </c>
      <c r="C370" s="65">
        <v>16459</v>
      </c>
      <c r="D370" s="65">
        <v>16591</v>
      </c>
      <c r="E370" s="65">
        <v>16413</v>
      </c>
      <c r="F370" s="65">
        <v>16573</v>
      </c>
    </row>
    <row r="371" spans="2:6">
      <c r="B371" s="64">
        <v>45180</v>
      </c>
      <c r="C371" s="65">
        <v>16560</v>
      </c>
      <c r="D371" s="65">
        <v>16577</v>
      </c>
      <c r="E371" s="65">
        <v>16366</v>
      </c>
      <c r="F371" s="65">
        <v>16427</v>
      </c>
    </row>
    <row r="372" spans="2:6">
      <c r="B372" s="64">
        <v>45177</v>
      </c>
      <c r="C372" s="65">
        <v>16490</v>
      </c>
      <c r="D372" s="65">
        <v>16579</v>
      </c>
      <c r="E372" s="65">
        <v>16467</v>
      </c>
      <c r="F372" s="65">
        <v>16563</v>
      </c>
    </row>
    <row r="373" spans="2:6">
      <c r="B373" s="64">
        <v>45176</v>
      </c>
      <c r="C373" s="65">
        <v>16604</v>
      </c>
      <c r="D373" s="65">
        <v>16660</v>
      </c>
      <c r="E373" s="65">
        <v>16560</v>
      </c>
      <c r="F373" s="65">
        <v>16564</v>
      </c>
    </row>
    <row r="374" spans="2:6">
      <c r="B374" s="64">
        <v>45175</v>
      </c>
      <c r="C374" s="65">
        <v>16758</v>
      </c>
      <c r="D374" s="65">
        <v>16801</v>
      </c>
      <c r="E374" s="65">
        <v>16702</v>
      </c>
      <c r="F374" s="65">
        <v>16711</v>
      </c>
    </row>
    <row r="375" spans="2:6">
      <c r="B375" s="64">
        <v>45174</v>
      </c>
      <c r="C375" s="65">
        <v>16736</v>
      </c>
      <c r="D375" s="65">
        <v>16765</v>
      </c>
      <c r="E375" s="65">
        <v>16707</v>
      </c>
      <c r="F375" s="65">
        <v>16754</v>
      </c>
    </row>
    <row r="376" spans="2:6">
      <c r="B376" s="64">
        <v>45173</v>
      </c>
      <c r="C376" s="65">
        <v>16646</v>
      </c>
      <c r="D376" s="65">
        <v>16782</v>
      </c>
      <c r="E376" s="65">
        <v>16607</v>
      </c>
      <c r="F376" s="65">
        <v>16782</v>
      </c>
    </row>
    <row r="377" spans="2:6">
      <c r="B377" s="64">
        <v>45170</v>
      </c>
      <c r="C377" s="65">
        <v>16608</v>
      </c>
      <c r="D377" s="65">
        <v>16727</v>
      </c>
      <c r="E377" s="65">
        <v>16600</v>
      </c>
      <c r="F377" s="65">
        <v>16651</v>
      </c>
    </row>
    <row r="378" spans="2:6">
      <c r="B378" s="64">
        <v>45169</v>
      </c>
      <c r="C378" s="65">
        <v>16730</v>
      </c>
      <c r="D378" s="65">
        <v>16731</v>
      </c>
      <c r="E378" s="65">
        <v>16602</v>
      </c>
      <c r="F378" s="65">
        <v>16628</v>
      </c>
    </row>
    <row r="379" spans="2:6">
      <c r="B379" s="64">
        <v>45168</v>
      </c>
      <c r="C379" s="65">
        <v>16738</v>
      </c>
      <c r="D379" s="65">
        <v>16778</v>
      </c>
      <c r="E379" s="65">
        <v>16695</v>
      </c>
      <c r="F379" s="65">
        <v>16724</v>
      </c>
    </row>
    <row r="380" spans="2:6">
      <c r="B380" s="64">
        <v>45167</v>
      </c>
      <c r="C380" s="65">
        <v>16578</v>
      </c>
      <c r="D380" s="65">
        <v>16632</v>
      </c>
      <c r="E380" s="65">
        <v>16453</v>
      </c>
      <c r="F380" s="65">
        <v>16624</v>
      </c>
    </row>
    <row r="381" spans="2:6">
      <c r="B381" s="64">
        <v>45166</v>
      </c>
      <c r="C381" s="65">
        <v>16468</v>
      </c>
      <c r="D381" s="65">
        <v>16548</v>
      </c>
      <c r="E381" s="65">
        <v>16461</v>
      </c>
      <c r="F381" s="65">
        <v>16490</v>
      </c>
    </row>
    <row r="382" spans="2:6">
      <c r="B382" s="64">
        <v>45163</v>
      </c>
      <c r="C382" s="65">
        <v>16549</v>
      </c>
      <c r="D382" s="65">
        <v>16586</v>
      </c>
      <c r="E382" s="65">
        <v>16415</v>
      </c>
      <c r="F382" s="65">
        <v>16421</v>
      </c>
    </row>
    <row r="383" spans="2:6">
      <c r="B383" s="64">
        <v>45162</v>
      </c>
      <c r="C383" s="65">
        <v>16788</v>
      </c>
      <c r="D383" s="65">
        <v>16798</v>
      </c>
      <c r="E383" s="65">
        <v>16670</v>
      </c>
      <c r="F383" s="65">
        <v>16759</v>
      </c>
    </row>
    <row r="384" spans="2:6">
      <c r="B384" s="64">
        <v>45161</v>
      </c>
      <c r="C384" s="65">
        <v>16419</v>
      </c>
      <c r="D384" s="65">
        <v>16561</v>
      </c>
      <c r="E384" s="65">
        <v>16405</v>
      </c>
      <c r="F384" s="65">
        <v>16559</v>
      </c>
    </row>
    <row r="385" spans="2:6">
      <c r="B385" s="64">
        <v>45160</v>
      </c>
      <c r="C385" s="65">
        <v>16495</v>
      </c>
      <c r="D385" s="65">
        <v>16507</v>
      </c>
      <c r="E385" s="65">
        <v>16380</v>
      </c>
      <c r="F385" s="65">
        <v>16401</v>
      </c>
    </row>
    <row r="386" spans="2:6">
      <c r="B386" s="64">
        <v>45159</v>
      </c>
      <c r="C386" s="65">
        <v>16424</v>
      </c>
      <c r="D386" s="65">
        <v>16474</v>
      </c>
      <c r="E386" s="65">
        <v>16325</v>
      </c>
      <c r="F386" s="65">
        <v>16351</v>
      </c>
    </row>
    <row r="387" spans="2:6">
      <c r="B387" s="64">
        <v>45156</v>
      </c>
      <c r="C387" s="65">
        <v>16422</v>
      </c>
      <c r="D387" s="65">
        <v>16541</v>
      </c>
      <c r="E387" s="65">
        <v>16320</v>
      </c>
      <c r="F387" s="65">
        <v>16352</v>
      </c>
    </row>
    <row r="388" spans="2:6">
      <c r="B388" s="64">
        <v>45155</v>
      </c>
      <c r="C388" s="65">
        <v>16261</v>
      </c>
      <c r="D388" s="65">
        <v>16493</v>
      </c>
      <c r="E388" s="65">
        <v>16205</v>
      </c>
      <c r="F388" s="65">
        <v>16454</v>
      </c>
    </row>
    <row r="389" spans="2:6">
      <c r="B389" s="64">
        <v>45154</v>
      </c>
      <c r="C389" s="65">
        <v>16300</v>
      </c>
      <c r="D389" s="65">
        <v>16413</v>
      </c>
      <c r="E389" s="65">
        <v>16290</v>
      </c>
      <c r="F389" s="65">
        <v>16364</v>
      </c>
    </row>
    <row r="390" spans="2:6">
      <c r="B390" s="64">
        <v>45153</v>
      </c>
      <c r="C390" s="65">
        <v>16471</v>
      </c>
      <c r="D390" s="65">
        <v>16540</v>
      </c>
      <c r="E390" s="65">
        <v>16422</v>
      </c>
      <c r="F390" s="65">
        <v>16422</v>
      </c>
    </row>
    <row r="391" spans="2:6">
      <c r="B391" s="64">
        <v>45152</v>
      </c>
      <c r="C391" s="65">
        <v>16567</v>
      </c>
      <c r="D391" s="65">
        <v>16570</v>
      </c>
      <c r="E391" s="65">
        <v>16306</v>
      </c>
      <c r="F391" s="65">
        <v>16378</v>
      </c>
    </row>
    <row r="392" spans="2:6">
      <c r="B392" s="64">
        <v>45149</v>
      </c>
      <c r="C392" s="65">
        <v>16711</v>
      </c>
      <c r="D392" s="65">
        <v>16754</v>
      </c>
      <c r="E392" s="65">
        <v>16574</v>
      </c>
      <c r="F392" s="65">
        <v>16625</v>
      </c>
    </row>
    <row r="393" spans="2:6">
      <c r="B393" s="64">
        <v>45148</v>
      </c>
      <c r="C393" s="65">
        <v>16788</v>
      </c>
      <c r="D393" s="65">
        <v>16797</v>
      </c>
      <c r="E393" s="65">
        <v>16584</v>
      </c>
      <c r="F393" s="65">
        <v>16660</v>
      </c>
    </row>
    <row r="394" spans="2:6">
      <c r="B394" s="64">
        <v>45147</v>
      </c>
      <c r="C394" s="65">
        <v>16815</v>
      </c>
      <c r="D394" s="65">
        <v>16935</v>
      </c>
      <c r="E394" s="65">
        <v>16780</v>
      </c>
      <c r="F394" s="65">
        <v>16852</v>
      </c>
    </row>
    <row r="395" spans="2:6">
      <c r="B395" s="64">
        <v>45146</v>
      </c>
      <c r="C395" s="65">
        <v>17020</v>
      </c>
      <c r="D395" s="65">
        <v>17026</v>
      </c>
      <c r="E395" s="65">
        <v>16757</v>
      </c>
      <c r="F395" s="65">
        <v>16853</v>
      </c>
    </row>
    <row r="396" spans="2:6">
      <c r="B396" s="64">
        <v>45145</v>
      </c>
      <c r="C396" s="65">
        <v>16859</v>
      </c>
      <c r="D396" s="65">
        <v>17027</v>
      </c>
      <c r="E396" s="65">
        <v>16836</v>
      </c>
      <c r="F396" s="65">
        <v>17002</v>
      </c>
    </row>
    <row r="397" spans="2:6">
      <c r="B397" s="64">
        <v>45142</v>
      </c>
      <c r="C397" s="65">
        <v>16720</v>
      </c>
      <c r="D397" s="65">
        <v>16863</v>
      </c>
      <c r="E397" s="65">
        <v>16715</v>
      </c>
      <c r="F397" s="65">
        <v>16824</v>
      </c>
    </row>
    <row r="398" spans="2:6">
      <c r="B398" s="64">
        <v>45140</v>
      </c>
      <c r="C398" s="65">
        <v>17093</v>
      </c>
      <c r="D398" s="65">
        <v>17162</v>
      </c>
      <c r="E398" s="65">
        <v>16806</v>
      </c>
      <c r="F398" s="65">
        <v>16814</v>
      </c>
    </row>
    <row r="399" spans="2:6">
      <c r="B399" s="64">
        <v>45139</v>
      </c>
      <c r="C399" s="65">
        <v>17160</v>
      </c>
      <c r="D399" s="65">
        <v>17218</v>
      </c>
      <c r="E399" s="65">
        <v>17090</v>
      </c>
      <c r="F399" s="65">
        <v>17182</v>
      </c>
    </row>
    <row r="400" spans="2:6">
      <c r="B400" s="64">
        <v>45138</v>
      </c>
      <c r="C400" s="65">
        <v>17400</v>
      </c>
      <c r="D400" s="65">
        <v>17425</v>
      </c>
      <c r="E400" s="65">
        <v>17058</v>
      </c>
      <c r="F400" s="65">
        <v>17100</v>
      </c>
    </row>
    <row r="401" spans="2:6">
      <c r="B401" s="64">
        <v>45135</v>
      </c>
      <c r="C401" s="65">
        <v>17155</v>
      </c>
      <c r="D401" s="65">
        <v>17299</v>
      </c>
      <c r="E401" s="65">
        <v>17135</v>
      </c>
      <c r="F401" s="65">
        <v>17262</v>
      </c>
    </row>
    <row r="402" spans="2:6">
      <c r="B402" s="64">
        <v>45134</v>
      </c>
      <c r="C402" s="65">
        <v>17183</v>
      </c>
      <c r="D402" s="65">
        <v>17263</v>
      </c>
      <c r="E402" s="65">
        <v>17168</v>
      </c>
      <c r="F402" s="65">
        <v>17221</v>
      </c>
    </row>
    <row r="403" spans="2:6">
      <c r="B403" s="64">
        <v>45133</v>
      </c>
      <c r="C403" s="65">
        <v>17206</v>
      </c>
      <c r="D403" s="65">
        <v>17208</v>
      </c>
      <c r="E403" s="65">
        <v>17078</v>
      </c>
      <c r="F403" s="65">
        <v>17102</v>
      </c>
    </row>
    <row r="404" spans="2:6">
      <c r="B404" s="64">
        <v>45132</v>
      </c>
      <c r="C404" s="65">
        <v>17091</v>
      </c>
      <c r="D404" s="65">
        <v>17225</v>
      </c>
      <c r="E404" s="65">
        <v>17054</v>
      </c>
      <c r="F404" s="65">
        <v>17180</v>
      </c>
    </row>
    <row r="405" spans="2:6">
      <c r="B405" s="64">
        <v>45131</v>
      </c>
      <c r="C405" s="65">
        <v>16947</v>
      </c>
      <c r="D405" s="65">
        <v>17024</v>
      </c>
      <c r="E405" s="65">
        <v>16866</v>
      </c>
      <c r="F405" s="65">
        <v>16981</v>
      </c>
    </row>
    <row r="406" spans="2:6">
      <c r="B406" s="64">
        <v>45128</v>
      </c>
      <c r="C406" s="65">
        <v>16860</v>
      </c>
      <c r="D406" s="65">
        <v>16984</v>
      </c>
      <c r="E406" s="65">
        <v>16816</v>
      </c>
      <c r="F406" s="65">
        <v>16944</v>
      </c>
    </row>
    <row r="407" spans="2:6">
      <c r="B407" s="64">
        <v>45127</v>
      </c>
      <c r="C407" s="65">
        <v>17020</v>
      </c>
      <c r="D407" s="65">
        <v>17150</v>
      </c>
      <c r="E407" s="65">
        <v>17018</v>
      </c>
      <c r="F407" s="65">
        <v>17126</v>
      </c>
    </row>
    <row r="408" spans="2:6">
      <c r="B408" s="64">
        <v>45126</v>
      </c>
      <c r="C408" s="65">
        <v>17287</v>
      </c>
      <c r="D408" s="65">
        <v>17325</v>
      </c>
      <c r="E408" s="65">
        <v>17092</v>
      </c>
      <c r="F408" s="65">
        <v>17102</v>
      </c>
    </row>
    <row r="409" spans="2:6">
      <c r="B409" s="64">
        <v>45125</v>
      </c>
      <c r="C409" s="65">
        <v>17338</v>
      </c>
      <c r="D409" s="65">
        <v>17386</v>
      </c>
      <c r="E409" s="65">
        <v>17152</v>
      </c>
      <c r="F409" s="65">
        <v>17225</v>
      </c>
    </row>
    <row r="410" spans="2:6">
      <c r="B410" s="64">
        <v>45124</v>
      </c>
      <c r="C410" s="65">
        <v>17234</v>
      </c>
      <c r="D410" s="65">
        <v>17345</v>
      </c>
      <c r="E410" s="65">
        <v>17229</v>
      </c>
      <c r="F410" s="65">
        <v>17291</v>
      </c>
    </row>
    <row r="411" spans="2:6">
      <c r="B411" s="64">
        <v>45121</v>
      </c>
      <c r="C411" s="65">
        <v>17219</v>
      </c>
      <c r="D411" s="65">
        <v>17305</v>
      </c>
      <c r="E411" s="65">
        <v>17143</v>
      </c>
      <c r="F411" s="65">
        <v>17292</v>
      </c>
    </row>
    <row r="412" spans="2:6">
      <c r="B412" s="64">
        <v>45120</v>
      </c>
      <c r="C412" s="65">
        <v>17137</v>
      </c>
      <c r="D412" s="65">
        <v>17255</v>
      </c>
      <c r="E412" s="65">
        <v>17056</v>
      </c>
      <c r="F412" s="65">
        <v>17084</v>
      </c>
    </row>
    <row r="413" spans="2:6">
      <c r="B413" s="64">
        <v>45119</v>
      </c>
      <c r="C413" s="65">
        <v>16880</v>
      </c>
      <c r="D413" s="65">
        <v>16929</v>
      </c>
      <c r="E413" s="65">
        <v>16824</v>
      </c>
      <c r="F413" s="65">
        <v>16925</v>
      </c>
    </row>
    <row r="414" spans="2:6">
      <c r="B414" s="64">
        <v>45118</v>
      </c>
      <c r="C414" s="65">
        <v>16750</v>
      </c>
      <c r="D414" s="65">
        <v>16877</v>
      </c>
      <c r="E414" s="65">
        <v>16737</v>
      </c>
      <c r="F414" s="65">
        <v>16870</v>
      </c>
    </row>
    <row r="415" spans="2:6">
      <c r="B415" s="64">
        <v>45117</v>
      </c>
      <c r="C415" s="65">
        <v>16675</v>
      </c>
      <c r="D415" s="65">
        <v>16737</v>
      </c>
      <c r="E415" s="65">
        <v>16545</v>
      </c>
      <c r="F415" s="65">
        <v>16550</v>
      </c>
    </row>
    <row r="416" spans="2:6">
      <c r="B416" s="64">
        <v>45114</v>
      </c>
      <c r="C416" s="65">
        <v>16566</v>
      </c>
      <c r="D416" s="65">
        <v>16708</v>
      </c>
      <c r="E416" s="65">
        <v>16536</v>
      </c>
      <c r="F416" s="65">
        <v>16623</v>
      </c>
    </row>
    <row r="417" spans="2:6">
      <c r="B417" s="64">
        <v>45113</v>
      </c>
      <c r="C417" s="65">
        <v>16869</v>
      </c>
      <c r="D417" s="65">
        <v>16898</v>
      </c>
      <c r="E417" s="65">
        <v>16673</v>
      </c>
      <c r="F417" s="65">
        <v>16686</v>
      </c>
    </row>
    <row r="418" spans="2:6">
      <c r="B418" s="64">
        <v>45112</v>
      </c>
      <c r="C418" s="65">
        <v>17086</v>
      </c>
      <c r="D418" s="65">
        <v>17098</v>
      </c>
      <c r="E418" s="65">
        <v>16975</v>
      </c>
      <c r="F418" s="65">
        <v>17005</v>
      </c>
    </row>
    <row r="419" spans="2:6">
      <c r="B419" s="64">
        <v>45111</v>
      </c>
      <c r="C419" s="65">
        <v>17025</v>
      </c>
      <c r="D419" s="65">
        <v>17116</v>
      </c>
      <c r="E419" s="65">
        <v>16983</v>
      </c>
      <c r="F419" s="65">
        <v>17106</v>
      </c>
    </row>
    <row r="420" spans="2:6">
      <c r="B420" s="64">
        <v>45110</v>
      </c>
      <c r="C420" s="65">
        <v>16901</v>
      </c>
      <c r="D420" s="65">
        <v>17038</v>
      </c>
      <c r="E420" s="65">
        <v>16897</v>
      </c>
      <c r="F420" s="65">
        <v>17035</v>
      </c>
    </row>
    <row r="421" spans="2:6">
      <c r="B421" s="64">
        <v>45107</v>
      </c>
      <c r="C421" s="65">
        <v>16718</v>
      </c>
      <c r="D421" s="65">
        <v>16826</v>
      </c>
      <c r="E421" s="65">
        <v>16671</v>
      </c>
      <c r="F421" s="65">
        <v>16788</v>
      </c>
    </row>
    <row r="422" spans="2:6">
      <c r="B422" s="64">
        <v>45106</v>
      </c>
      <c r="C422" s="65">
        <v>16851</v>
      </c>
      <c r="D422" s="65">
        <v>16965</v>
      </c>
      <c r="E422" s="65">
        <v>16733</v>
      </c>
      <c r="F422" s="65">
        <v>16756</v>
      </c>
    </row>
    <row r="423" spans="2:6">
      <c r="B423" s="64">
        <v>45105</v>
      </c>
      <c r="C423" s="65">
        <v>16795</v>
      </c>
      <c r="D423" s="65">
        <v>16810</v>
      </c>
      <c r="E423" s="65">
        <v>16712</v>
      </c>
      <c r="F423" s="65">
        <v>16776</v>
      </c>
    </row>
    <row r="424" spans="2:6">
      <c r="B424" s="64">
        <v>45104</v>
      </c>
      <c r="C424" s="65">
        <v>16805</v>
      </c>
      <c r="D424" s="65">
        <v>16855</v>
      </c>
      <c r="E424" s="65">
        <v>16705</v>
      </c>
      <c r="F424" s="65">
        <v>16743</v>
      </c>
    </row>
    <row r="425" spans="2:6">
      <c r="B425" s="64">
        <v>45103</v>
      </c>
      <c r="C425" s="65">
        <v>16851</v>
      </c>
      <c r="D425" s="65">
        <v>16915</v>
      </c>
      <c r="E425" s="65">
        <v>16822</v>
      </c>
      <c r="F425" s="65">
        <v>16880</v>
      </c>
    </row>
    <row r="426" spans="2:6">
      <c r="B426" s="64">
        <v>45098</v>
      </c>
      <c r="C426" s="65">
        <v>17157</v>
      </c>
      <c r="D426" s="65">
        <v>17244</v>
      </c>
      <c r="E426" s="65">
        <v>17140</v>
      </c>
      <c r="F426" s="65">
        <v>17229</v>
      </c>
    </row>
    <row r="427" spans="2:6">
      <c r="B427" s="64">
        <v>45097</v>
      </c>
      <c r="C427" s="65">
        <v>17210</v>
      </c>
      <c r="D427" s="65">
        <v>17238</v>
      </c>
      <c r="E427" s="65">
        <v>17106</v>
      </c>
      <c r="F427" s="65">
        <v>17189</v>
      </c>
    </row>
    <row r="428" spans="2:6">
      <c r="B428" s="64">
        <v>45096</v>
      </c>
      <c r="C428" s="65">
        <v>17194</v>
      </c>
      <c r="D428" s="65">
        <v>17286</v>
      </c>
      <c r="E428" s="65">
        <v>17160</v>
      </c>
      <c r="F428" s="65">
        <v>17255</v>
      </c>
    </row>
    <row r="429" spans="2:6">
      <c r="B429" s="64">
        <v>45093</v>
      </c>
      <c r="C429" s="65">
        <v>17292</v>
      </c>
      <c r="D429" s="65">
        <v>17322</v>
      </c>
      <c r="E429" s="65">
        <v>17215</v>
      </c>
      <c r="F429" s="65">
        <v>17268</v>
      </c>
    </row>
    <row r="430" spans="2:6">
      <c r="B430" s="64">
        <v>45092</v>
      </c>
      <c r="C430" s="65">
        <v>17250</v>
      </c>
      <c r="D430" s="65">
        <v>17348</v>
      </c>
      <c r="E430" s="65">
        <v>17230</v>
      </c>
      <c r="F430" s="65">
        <v>17337</v>
      </c>
    </row>
    <row r="431" spans="2:6">
      <c r="B431" s="64">
        <v>45091</v>
      </c>
      <c r="C431" s="65">
        <v>17199</v>
      </c>
      <c r="D431" s="65">
        <v>17230</v>
      </c>
      <c r="E431" s="65">
        <v>17133</v>
      </c>
      <c r="F431" s="65">
        <v>17203</v>
      </c>
    </row>
    <row r="432" spans="2:6">
      <c r="B432" s="64">
        <v>45090</v>
      </c>
      <c r="C432" s="65">
        <v>17088</v>
      </c>
      <c r="D432" s="65">
        <v>17274</v>
      </c>
      <c r="E432" s="65">
        <v>17081</v>
      </c>
      <c r="F432" s="65">
        <v>17220</v>
      </c>
    </row>
    <row r="433" spans="2:6">
      <c r="B433" s="64">
        <v>45089</v>
      </c>
      <c r="C433" s="65">
        <v>16954</v>
      </c>
      <c r="D433" s="65">
        <v>16984</v>
      </c>
      <c r="E433" s="65">
        <v>16907</v>
      </c>
      <c r="F433" s="65">
        <v>16942</v>
      </c>
    </row>
    <row r="434" spans="2:6">
      <c r="B434" s="64">
        <v>45086</v>
      </c>
      <c r="C434" s="65">
        <v>16802</v>
      </c>
      <c r="D434" s="65">
        <v>16888</v>
      </c>
      <c r="E434" s="65">
        <v>16785</v>
      </c>
      <c r="F434" s="65">
        <v>16888</v>
      </c>
    </row>
    <row r="435" spans="2:6">
      <c r="B435" s="64">
        <v>45085</v>
      </c>
      <c r="C435" s="65">
        <v>16852</v>
      </c>
      <c r="D435" s="65">
        <v>16867</v>
      </c>
      <c r="E435" s="65">
        <v>16667</v>
      </c>
      <c r="F435" s="65">
        <v>16719</v>
      </c>
    </row>
    <row r="436" spans="2:6">
      <c r="B436" s="64">
        <v>45084</v>
      </c>
      <c r="C436" s="65">
        <v>16785</v>
      </c>
      <c r="D436" s="65">
        <v>16906</v>
      </c>
      <c r="E436" s="65">
        <v>16766</v>
      </c>
      <c r="F436" s="65">
        <v>16889</v>
      </c>
    </row>
    <row r="437" spans="2:6">
      <c r="B437" s="64">
        <v>45083</v>
      </c>
      <c r="C437" s="65">
        <v>16687</v>
      </c>
      <c r="D437" s="65">
        <v>16784</v>
      </c>
      <c r="E437" s="65">
        <v>16680</v>
      </c>
      <c r="F437" s="65">
        <v>16747</v>
      </c>
    </row>
    <row r="438" spans="2:6">
      <c r="B438" s="64">
        <v>45082</v>
      </c>
      <c r="C438" s="65">
        <v>16750</v>
      </c>
      <c r="D438" s="65">
        <v>16764</v>
      </c>
      <c r="E438" s="65">
        <v>16657</v>
      </c>
      <c r="F438" s="65">
        <v>16681</v>
      </c>
    </row>
    <row r="439" spans="2:6">
      <c r="B439" s="64">
        <v>45079</v>
      </c>
      <c r="C439" s="65">
        <v>16577</v>
      </c>
      <c r="D439" s="65">
        <v>16738</v>
      </c>
      <c r="E439" s="65">
        <v>16566</v>
      </c>
      <c r="F439" s="65">
        <v>16710</v>
      </c>
    </row>
    <row r="440" spans="2:6">
      <c r="B440" s="64">
        <v>45078</v>
      </c>
      <c r="C440" s="65">
        <v>16440</v>
      </c>
      <c r="D440" s="65">
        <v>16518</v>
      </c>
      <c r="E440" s="65">
        <v>16422</v>
      </c>
      <c r="F440" s="65">
        <v>16470</v>
      </c>
    </row>
    <row r="441" spans="2:6">
      <c r="B441" s="64">
        <v>45077</v>
      </c>
      <c r="C441" s="65">
        <v>16576</v>
      </c>
      <c r="D441" s="65">
        <v>16598</v>
      </c>
      <c r="E441" s="65">
        <v>16455</v>
      </c>
      <c r="F441" s="65">
        <v>16489</v>
      </c>
    </row>
    <row r="442" spans="2:6">
      <c r="B442" s="64">
        <v>45076</v>
      </c>
      <c r="C442" s="65">
        <v>16550</v>
      </c>
      <c r="D442" s="65">
        <v>16607</v>
      </c>
      <c r="E442" s="65">
        <v>16515</v>
      </c>
      <c r="F442" s="65">
        <v>16576</v>
      </c>
    </row>
    <row r="443" spans="2:6">
      <c r="B443" s="64">
        <v>45075</v>
      </c>
      <c r="C443" s="65">
        <v>16607</v>
      </c>
      <c r="D443" s="65">
        <v>16633</v>
      </c>
      <c r="E443" s="65">
        <v>16543</v>
      </c>
      <c r="F443" s="65">
        <v>16570</v>
      </c>
    </row>
    <row r="444" spans="2:6">
      <c r="B444" s="64">
        <v>45072</v>
      </c>
      <c r="C444" s="65">
        <v>16362</v>
      </c>
      <c r="D444" s="65">
        <v>16456</v>
      </c>
      <c r="E444" s="65">
        <v>16346</v>
      </c>
      <c r="F444" s="65">
        <v>16435</v>
      </c>
    </row>
    <row r="445" spans="2:6">
      <c r="B445" s="64">
        <v>45071</v>
      </c>
      <c r="C445" s="65">
        <v>16132</v>
      </c>
      <c r="D445" s="65">
        <v>16232</v>
      </c>
      <c r="E445" s="65">
        <v>16125</v>
      </c>
      <c r="F445" s="65">
        <v>16207</v>
      </c>
    </row>
    <row r="446" spans="2:6">
      <c r="B446" s="64">
        <v>45070</v>
      </c>
      <c r="C446" s="65">
        <v>16055</v>
      </c>
      <c r="D446" s="65">
        <v>16091</v>
      </c>
      <c r="E446" s="65">
        <v>16005</v>
      </c>
      <c r="F446" s="65">
        <v>16072</v>
      </c>
    </row>
    <row r="447" spans="2:6">
      <c r="B447" s="64">
        <v>45069</v>
      </c>
      <c r="C447" s="65">
        <v>16149</v>
      </c>
      <c r="D447" s="65">
        <v>16195</v>
      </c>
      <c r="E447" s="65">
        <v>16072</v>
      </c>
      <c r="F447" s="65">
        <v>16133</v>
      </c>
    </row>
    <row r="448" spans="2:6">
      <c r="B448" s="64">
        <v>45068</v>
      </c>
      <c r="C448" s="65">
        <v>16133</v>
      </c>
      <c r="D448" s="65">
        <v>16158</v>
      </c>
      <c r="E448" s="65">
        <v>16091</v>
      </c>
      <c r="F448" s="65">
        <v>16116</v>
      </c>
    </row>
    <row r="449" spans="2:6">
      <c r="B449" s="64">
        <v>45065</v>
      </c>
      <c r="C449" s="65">
        <v>16153</v>
      </c>
      <c r="D449" s="65">
        <v>16161</v>
      </c>
      <c r="E449" s="65">
        <v>16068</v>
      </c>
      <c r="F449" s="65">
        <v>16129</v>
      </c>
    </row>
    <row r="450" spans="2:6">
      <c r="B450" s="64">
        <v>45064</v>
      </c>
      <c r="C450" s="65">
        <v>16026</v>
      </c>
      <c r="D450" s="65">
        <v>16085</v>
      </c>
      <c r="E450" s="65">
        <v>15960</v>
      </c>
      <c r="F450" s="65">
        <v>16070</v>
      </c>
    </row>
    <row r="451" spans="2:6">
      <c r="B451" s="64">
        <v>45063</v>
      </c>
      <c r="C451" s="65">
        <v>15720</v>
      </c>
      <c r="D451" s="65">
        <v>15973</v>
      </c>
      <c r="E451" s="65">
        <v>15713</v>
      </c>
      <c r="F451" s="65">
        <v>15954</v>
      </c>
    </row>
    <row r="452" spans="2:6">
      <c r="B452" s="64">
        <v>45062</v>
      </c>
      <c r="C452" s="65">
        <v>15604</v>
      </c>
      <c r="D452" s="65">
        <v>15723</v>
      </c>
      <c r="E452" s="65">
        <v>15593</v>
      </c>
      <c r="F452" s="65">
        <v>15690</v>
      </c>
    </row>
    <row r="453" spans="2:6">
      <c r="B453" s="64">
        <v>45061</v>
      </c>
      <c r="C453" s="65">
        <v>15439</v>
      </c>
      <c r="D453" s="65">
        <v>15522</v>
      </c>
      <c r="E453" s="65">
        <v>15425</v>
      </c>
      <c r="F453" s="65">
        <v>15510</v>
      </c>
    </row>
    <row r="454" spans="2:6">
      <c r="B454" s="64">
        <v>45058</v>
      </c>
      <c r="C454" s="65">
        <v>15450</v>
      </c>
      <c r="D454" s="65">
        <v>15559</v>
      </c>
      <c r="E454" s="65">
        <v>15420</v>
      </c>
      <c r="F454" s="65">
        <v>15508</v>
      </c>
    </row>
    <row r="455" spans="2:6">
      <c r="B455" s="64">
        <v>45057</v>
      </c>
      <c r="C455" s="65">
        <v>15660</v>
      </c>
      <c r="D455" s="65">
        <v>15683</v>
      </c>
      <c r="E455" s="65">
        <v>15517</v>
      </c>
      <c r="F455" s="65">
        <v>15518</v>
      </c>
    </row>
    <row r="456" spans="2:6">
      <c r="B456" s="64">
        <v>45056</v>
      </c>
      <c r="C456" s="65">
        <v>15692</v>
      </c>
      <c r="D456" s="65">
        <v>15702</v>
      </c>
      <c r="E456" s="65">
        <v>15581</v>
      </c>
      <c r="F456" s="65">
        <v>15609</v>
      </c>
    </row>
    <row r="457" spans="2:6">
      <c r="B457" s="64">
        <v>45055</v>
      </c>
      <c r="C457" s="65">
        <v>15706</v>
      </c>
      <c r="D457" s="65">
        <v>15744</v>
      </c>
      <c r="E457" s="65">
        <v>15652</v>
      </c>
      <c r="F457" s="65">
        <v>15739</v>
      </c>
    </row>
    <row r="458" spans="2:6">
      <c r="B458" s="64">
        <v>45054</v>
      </c>
      <c r="C458" s="65">
        <v>15758</v>
      </c>
      <c r="D458" s="65">
        <v>15776</v>
      </c>
      <c r="E458" s="65">
        <v>15704</v>
      </c>
      <c r="F458" s="65">
        <v>15723</v>
      </c>
    </row>
    <row r="459" spans="2:6">
      <c r="B459" s="64">
        <v>45051</v>
      </c>
      <c r="C459" s="65">
        <v>15598</v>
      </c>
      <c r="D459" s="65">
        <v>15696</v>
      </c>
      <c r="E459" s="65">
        <v>15576</v>
      </c>
      <c r="F459" s="65">
        <v>15643</v>
      </c>
    </row>
    <row r="460" spans="2:6">
      <c r="B460" s="64">
        <v>45050</v>
      </c>
      <c r="C460" s="65">
        <v>15496</v>
      </c>
      <c r="D460" s="65">
        <v>15619</v>
      </c>
      <c r="E460" s="65">
        <v>15490</v>
      </c>
      <c r="F460" s="65">
        <v>15609</v>
      </c>
    </row>
    <row r="461" spans="2:6">
      <c r="B461" s="64">
        <v>45049</v>
      </c>
      <c r="C461" s="65">
        <v>15559</v>
      </c>
      <c r="D461" s="65">
        <v>15595</v>
      </c>
      <c r="E461" s="65">
        <v>15523</v>
      </c>
      <c r="F461" s="65">
        <v>15552</v>
      </c>
    </row>
    <row r="462" spans="2:6">
      <c r="B462" s="64">
        <v>45048</v>
      </c>
      <c r="C462" s="65">
        <v>15628</v>
      </c>
      <c r="D462" s="65">
        <v>15672</v>
      </c>
      <c r="E462" s="65">
        <v>15551</v>
      </c>
      <c r="F462" s="65">
        <v>15636</v>
      </c>
    </row>
    <row r="463" spans="2:6">
      <c r="B463" s="64">
        <v>45044</v>
      </c>
      <c r="C463" s="65">
        <v>15515</v>
      </c>
      <c r="D463" s="65">
        <v>15596</v>
      </c>
      <c r="E463" s="65">
        <v>15498</v>
      </c>
      <c r="F463" s="65">
        <v>15573</v>
      </c>
    </row>
    <row r="464" spans="2:6">
      <c r="B464" s="64">
        <v>45043</v>
      </c>
      <c r="C464" s="65">
        <v>15342</v>
      </c>
      <c r="D464" s="65">
        <v>15461</v>
      </c>
      <c r="E464" s="65">
        <v>15305</v>
      </c>
      <c r="F464" s="65">
        <v>15427</v>
      </c>
    </row>
    <row r="465" spans="2:6">
      <c r="B465" s="64">
        <v>45042</v>
      </c>
      <c r="C465" s="65">
        <v>15390</v>
      </c>
      <c r="D465" s="65">
        <v>15409</v>
      </c>
      <c r="E465" s="65">
        <v>15312</v>
      </c>
      <c r="F465" s="65">
        <v>15375</v>
      </c>
    </row>
    <row r="466" spans="2:6">
      <c r="B466" s="64">
        <v>45041</v>
      </c>
      <c r="C466" s="65">
        <v>15641</v>
      </c>
      <c r="D466" s="65">
        <v>15662</v>
      </c>
      <c r="E466" s="65">
        <v>15369</v>
      </c>
      <c r="F466" s="65">
        <v>15388</v>
      </c>
    </row>
    <row r="467" spans="2:6">
      <c r="B467" s="64">
        <v>45040</v>
      </c>
      <c r="C467" s="65">
        <v>15545</v>
      </c>
      <c r="D467" s="65">
        <v>15655</v>
      </c>
      <c r="E467" s="65">
        <v>15542</v>
      </c>
      <c r="F467" s="65">
        <v>15623</v>
      </c>
    </row>
    <row r="468" spans="2:6">
      <c r="B468" s="64">
        <v>45037</v>
      </c>
      <c r="C468" s="65">
        <v>15757</v>
      </c>
      <c r="D468" s="65">
        <v>15778</v>
      </c>
      <c r="E468" s="65">
        <v>15602</v>
      </c>
      <c r="F468" s="65">
        <v>15615</v>
      </c>
    </row>
    <row r="469" spans="2:6">
      <c r="B469" s="64">
        <v>45036</v>
      </c>
      <c r="C469" s="65">
        <v>15730</v>
      </c>
      <c r="D469" s="65">
        <v>15798</v>
      </c>
      <c r="E469" s="65">
        <v>15682</v>
      </c>
      <c r="F469" s="65">
        <v>15731</v>
      </c>
    </row>
    <row r="470" spans="2:6">
      <c r="B470" s="64">
        <v>45035</v>
      </c>
      <c r="C470" s="65">
        <v>15893</v>
      </c>
      <c r="D470" s="65">
        <v>15923</v>
      </c>
      <c r="E470" s="65">
        <v>15750</v>
      </c>
      <c r="F470" s="65">
        <v>15775</v>
      </c>
    </row>
    <row r="471" spans="2:6">
      <c r="B471" s="64">
        <v>45034</v>
      </c>
      <c r="C471" s="65">
        <v>15931</v>
      </c>
      <c r="D471" s="65">
        <v>15963</v>
      </c>
      <c r="E471" s="65">
        <v>15862</v>
      </c>
      <c r="F471" s="65">
        <v>15890</v>
      </c>
    </row>
    <row r="472" spans="2:6">
      <c r="B472" s="64">
        <v>45033</v>
      </c>
      <c r="C472" s="65">
        <v>15920</v>
      </c>
      <c r="D472" s="65">
        <v>15974</v>
      </c>
      <c r="E472" s="65">
        <v>15877</v>
      </c>
      <c r="F472" s="65">
        <v>15970</v>
      </c>
    </row>
    <row r="473" spans="2:6">
      <c r="B473" s="64">
        <v>45030</v>
      </c>
      <c r="C473" s="65">
        <v>15882</v>
      </c>
      <c r="D473" s="65">
        <v>15995</v>
      </c>
      <c r="E473" s="65">
        <v>15855</v>
      </c>
      <c r="F473" s="65">
        <v>15947</v>
      </c>
    </row>
    <row r="474" spans="2:6">
      <c r="B474" s="64">
        <v>45029</v>
      </c>
      <c r="C474" s="65">
        <v>15865</v>
      </c>
      <c r="D474" s="65">
        <v>15903</v>
      </c>
      <c r="E474" s="65">
        <v>15808</v>
      </c>
      <c r="F474" s="65">
        <v>15816</v>
      </c>
    </row>
    <row r="475" spans="2:6">
      <c r="B475" s="64">
        <v>45028</v>
      </c>
      <c r="C475" s="65">
        <v>15957</v>
      </c>
      <c r="D475" s="65">
        <v>15960</v>
      </c>
      <c r="E475" s="65">
        <v>15866</v>
      </c>
      <c r="F475" s="65">
        <v>15926</v>
      </c>
    </row>
    <row r="476" spans="2:6">
      <c r="B476" s="64">
        <v>45027</v>
      </c>
      <c r="C476" s="65">
        <v>15834</v>
      </c>
      <c r="D476" s="65">
        <v>15963</v>
      </c>
      <c r="E476" s="65">
        <v>15825</v>
      </c>
      <c r="F476" s="65">
        <v>15921</v>
      </c>
    </row>
    <row r="477" spans="2:6">
      <c r="B477" s="64">
        <v>45026</v>
      </c>
      <c r="C477" s="65">
        <v>15839</v>
      </c>
      <c r="D477" s="65">
        <v>15927</v>
      </c>
      <c r="E477" s="65">
        <v>15828</v>
      </c>
      <c r="F477" s="65">
        <v>15849</v>
      </c>
    </row>
    <row r="478" spans="2:6">
      <c r="B478" s="64">
        <v>45023</v>
      </c>
      <c r="C478" s="65">
        <v>15850</v>
      </c>
      <c r="D478" s="65">
        <v>15870</v>
      </c>
      <c r="E478" s="65">
        <v>15796</v>
      </c>
      <c r="F478" s="65">
        <v>15818</v>
      </c>
    </row>
    <row r="479" spans="2:6">
      <c r="B479" s="64">
        <v>45022</v>
      </c>
      <c r="C479" s="65">
        <v>15780</v>
      </c>
      <c r="D479" s="65">
        <v>15793</v>
      </c>
      <c r="E479" s="65">
        <v>15701</v>
      </c>
      <c r="F479" s="65">
        <v>15760</v>
      </c>
    </row>
    <row r="480" spans="2:6">
      <c r="B480" s="64">
        <v>45016</v>
      </c>
      <c r="C480" s="65">
        <v>15879</v>
      </c>
      <c r="D480" s="65">
        <v>15965</v>
      </c>
      <c r="E480" s="65">
        <v>15860</v>
      </c>
      <c r="F480" s="65">
        <v>15864</v>
      </c>
    </row>
    <row r="481" spans="2:6">
      <c r="B481" s="64">
        <v>45015</v>
      </c>
      <c r="C481" s="65">
        <v>15822</v>
      </c>
      <c r="D481" s="65">
        <v>15862</v>
      </c>
      <c r="E481" s="65">
        <v>15761</v>
      </c>
      <c r="F481" s="65">
        <v>15821</v>
      </c>
    </row>
    <row r="482" spans="2:6">
      <c r="B482" s="64">
        <v>45014</v>
      </c>
      <c r="C482" s="65">
        <v>15730</v>
      </c>
      <c r="D482" s="65">
        <v>15787</v>
      </c>
      <c r="E482" s="65">
        <v>15653</v>
      </c>
      <c r="F482" s="65">
        <v>15740</v>
      </c>
    </row>
    <row r="483" spans="2:6">
      <c r="B483" s="64">
        <v>45013</v>
      </c>
      <c r="C483" s="65">
        <v>15814</v>
      </c>
      <c r="D483" s="65">
        <v>15829</v>
      </c>
      <c r="E483" s="65">
        <v>15655</v>
      </c>
      <c r="F483" s="65">
        <v>15690</v>
      </c>
    </row>
    <row r="484" spans="2:6">
      <c r="B484" s="64">
        <v>45012</v>
      </c>
      <c r="C484" s="65">
        <v>15855</v>
      </c>
      <c r="D484" s="65">
        <v>15893</v>
      </c>
      <c r="E484" s="65">
        <v>15793</v>
      </c>
      <c r="F484" s="65">
        <v>15831</v>
      </c>
    </row>
    <row r="485" spans="2:6">
      <c r="B485" s="64">
        <v>45009</v>
      </c>
      <c r="C485" s="65">
        <v>15878</v>
      </c>
      <c r="D485" s="65">
        <v>15923</v>
      </c>
      <c r="E485" s="65">
        <v>15806</v>
      </c>
      <c r="F485" s="65">
        <v>15912</v>
      </c>
    </row>
    <row r="486" spans="2:6">
      <c r="B486" s="64">
        <v>45008</v>
      </c>
      <c r="C486" s="65">
        <v>15695</v>
      </c>
      <c r="D486" s="65">
        <v>15866</v>
      </c>
      <c r="E486" s="65">
        <v>15683</v>
      </c>
      <c r="F486" s="65">
        <v>15837</v>
      </c>
    </row>
    <row r="487" spans="2:6">
      <c r="B487" s="64">
        <v>45007</v>
      </c>
      <c r="C487" s="65">
        <v>15589</v>
      </c>
      <c r="D487" s="65">
        <v>15725</v>
      </c>
      <c r="E487" s="65">
        <v>15568</v>
      </c>
      <c r="F487" s="65">
        <v>15712</v>
      </c>
    </row>
    <row r="488" spans="2:6">
      <c r="B488" s="64">
        <v>45006</v>
      </c>
      <c r="C488" s="65">
        <v>15464</v>
      </c>
      <c r="D488" s="65">
        <v>15517</v>
      </c>
      <c r="E488" s="65">
        <v>15425</v>
      </c>
      <c r="F488" s="65">
        <v>15455</v>
      </c>
    </row>
    <row r="489" spans="2:6">
      <c r="B489" s="64">
        <v>45005</v>
      </c>
      <c r="C489" s="65">
        <v>15454</v>
      </c>
      <c r="D489" s="65">
        <v>15477</v>
      </c>
      <c r="E489" s="65">
        <v>15352</v>
      </c>
      <c r="F489" s="65">
        <v>15373</v>
      </c>
    </row>
    <row r="490" spans="2:6">
      <c r="B490" s="64">
        <v>45002</v>
      </c>
      <c r="C490" s="65">
        <v>15310</v>
      </c>
      <c r="D490" s="65">
        <v>15418</v>
      </c>
      <c r="E490" s="65">
        <v>15298</v>
      </c>
      <c r="F490" s="65">
        <v>15403</v>
      </c>
    </row>
    <row r="491" spans="2:6">
      <c r="B491" s="64">
        <v>45001</v>
      </c>
      <c r="C491" s="65">
        <v>15194</v>
      </c>
      <c r="D491" s="65">
        <v>15305</v>
      </c>
      <c r="E491" s="65">
        <v>15150</v>
      </c>
      <c r="F491" s="65">
        <v>15227</v>
      </c>
    </row>
    <row r="492" spans="2:6">
      <c r="B492" s="64">
        <v>45000</v>
      </c>
      <c r="C492" s="65">
        <v>15472</v>
      </c>
      <c r="D492" s="65">
        <v>15532</v>
      </c>
      <c r="E492" s="65">
        <v>15404</v>
      </c>
      <c r="F492" s="65">
        <v>15404</v>
      </c>
    </row>
    <row r="493" spans="2:6">
      <c r="B493" s="64">
        <v>44999</v>
      </c>
      <c r="C493" s="65">
        <v>15358</v>
      </c>
      <c r="D493" s="65">
        <v>15428</v>
      </c>
      <c r="E493" s="65">
        <v>15310</v>
      </c>
      <c r="F493" s="65">
        <v>15352</v>
      </c>
    </row>
    <row r="494" spans="2:6">
      <c r="B494" s="64">
        <v>44998</v>
      </c>
      <c r="C494" s="65">
        <v>15450</v>
      </c>
      <c r="D494" s="65">
        <v>15540</v>
      </c>
      <c r="E494" s="65">
        <v>15345</v>
      </c>
      <c r="F494" s="65">
        <v>15520</v>
      </c>
    </row>
    <row r="495" spans="2:6">
      <c r="B495" s="64">
        <v>44995</v>
      </c>
      <c r="C495" s="65">
        <v>15618</v>
      </c>
      <c r="D495" s="65">
        <v>15624</v>
      </c>
      <c r="E495" s="65">
        <v>15452</v>
      </c>
      <c r="F495" s="65">
        <v>15484</v>
      </c>
    </row>
    <row r="496" spans="2:6">
      <c r="B496" s="64">
        <v>44994</v>
      </c>
      <c r="C496" s="65">
        <v>15855</v>
      </c>
      <c r="D496" s="65">
        <v>15862</v>
      </c>
      <c r="E496" s="65">
        <v>15751</v>
      </c>
      <c r="F496" s="65">
        <v>15767</v>
      </c>
    </row>
    <row r="497" spans="2:6">
      <c r="B497" s="64">
        <v>44993</v>
      </c>
      <c r="C497" s="65">
        <v>15725</v>
      </c>
      <c r="D497" s="65">
        <v>15809</v>
      </c>
      <c r="E497" s="65">
        <v>15721</v>
      </c>
      <c r="F497" s="65">
        <v>15785</v>
      </c>
    </row>
    <row r="498" spans="2:6">
      <c r="B498" s="64">
        <v>44992</v>
      </c>
      <c r="C498" s="65">
        <v>15786</v>
      </c>
      <c r="D498" s="65">
        <v>15894</v>
      </c>
      <c r="E498" s="65">
        <v>15750</v>
      </c>
      <c r="F498" s="65">
        <v>15874</v>
      </c>
    </row>
    <row r="499" spans="2:6">
      <c r="B499" s="64">
        <v>44991</v>
      </c>
      <c r="C499" s="65">
        <v>15730</v>
      </c>
      <c r="D499" s="65">
        <v>15834</v>
      </c>
      <c r="E499" s="65">
        <v>15692</v>
      </c>
      <c r="F499" s="65">
        <v>15774</v>
      </c>
    </row>
    <row r="500" spans="2:6">
      <c r="B500" s="64">
        <v>44988</v>
      </c>
      <c r="C500" s="65">
        <v>15612</v>
      </c>
      <c r="D500" s="65">
        <v>15670</v>
      </c>
      <c r="E500" s="65">
        <v>15568</v>
      </c>
      <c r="F500" s="65">
        <v>15619</v>
      </c>
    </row>
    <row r="501" spans="2:6">
      <c r="B501" s="64">
        <v>44987</v>
      </c>
      <c r="C501" s="65">
        <v>15596</v>
      </c>
      <c r="D501" s="65">
        <v>15618</v>
      </c>
      <c r="E501" s="65">
        <v>15435</v>
      </c>
      <c r="F501" s="65">
        <v>15542</v>
      </c>
    </row>
    <row r="502" spans="2:6">
      <c r="B502" s="64">
        <v>44986</v>
      </c>
      <c r="C502" s="65">
        <v>15381</v>
      </c>
      <c r="D502" s="65">
        <v>15555</v>
      </c>
      <c r="E502" s="65">
        <v>15333</v>
      </c>
      <c r="F502" s="65">
        <v>15544</v>
      </c>
    </row>
    <row r="503" spans="2:6">
      <c r="B503" s="64">
        <v>44981</v>
      </c>
      <c r="C503" s="65">
        <v>15642</v>
      </c>
      <c r="D503" s="65">
        <v>15684</v>
      </c>
      <c r="E503" s="65">
        <v>15526</v>
      </c>
      <c r="F503" s="65">
        <v>15542</v>
      </c>
    </row>
    <row r="504" spans="2:6">
      <c r="B504" s="64">
        <v>44980</v>
      </c>
      <c r="C504" s="65">
        <v>15435</v>
      </c>
      <c r="D504" s="65">
        <v>15656</v>
      </c>
      <c r="E504" s="65">
        <v>15433</v>
      </c>
      <c r="F504" s="65">
        <v>15597</v>
      </c>
    </row>
    <row r="505" spans="2:6">
      <c r="B505" s="64">
        <v>44979</v>
      </c>
      <c r="C505" s="65">
        <v>15353</v>
      </c>
      <c r="D505" s="65">
        <v>15415</v>
      </c>
      <c r="E505" s="65">
        <v>15306</v>
      </c>
      <c r="F505" s="65">
        <v>15376</v>
      </c>
    </row>
    <row r="506" spans="2:6">
      <c r="B506" s="64">
        <v>44978</v>
      </c>
      <c r="C506" s="65">
        <v>15486</v>
      </c>
      <c r="D506" s="65">
        <v>15547</v>
      </c>
      <c r="E506" s="65">
        <v>15471</v>
      </c>
      <c r="F506" s="65">
        <v>15528</v>
      </c>
    </row>
    <row r="507" spans="2:6">
      <c r="B507" s="64">
        <v>44977</v>
      </c>
      <c r="C507" s="65">
        <v>15386</v>
      </c>
      <c r="D507" s="65">
        <v>15555</v>
      </c>
      <c r="E507" s="65">
        <v>15367</v>
      </c>
      <c r="F507" s="65">
        <v>15522</v>
      </c>
    </row>
    <row r="508" spans="2:6">
      <c r="B508" s="64">
        <v>44974</v>
      </c>
      <c r="C508" s="65">
        <v>15428</v>
      </c>
      <c r="D508" s="65">
        <v>15475</v>
      </c>
      <c r="E508" s="65">
        <v>15384</v>
      </c>
      <c r="F508" s="65">
        <v>15433</v>
      </c>
    </row>
    <row r="509" spans="2:6">
      <c r="B509" s="64">
        <v>44973</v>
      </c>
      <c r="C509" s="65">
        <v>15458</v>
      </c>
      <c r="D509" s="65">
        <v>15599</v>
      </c>
      <c r="E509" s="65">
        <v>15451</v>
      </c>
      <c r="F509" s="65">
        <v>15546</v>
      </c>
    </row>
    <row r="510" spans="2:6">
      <c r="B510" s="64">
        <v>44972</v>
      </c>
      <c r="C510" s="65">
        <v>15502</v>
      </c>
      <c r="D510" s="65">
        <v>15550</v>
      </c>
      <c r="E510" s="65">
        <v>15382</v>
      </c>
      <c r="F510" s="65">
        <v>15398</v>
      </c>
    </row>
    <row r="511" spans="2:6">
      <c r="B511" s="64">
        <v>44971</v>
      </c>
      <c r="C511" s="65">
        <v>15633</v>
      </c>
      <c r="D511" s="65">
        <v>15682</v>
      </c>
      <c r="E511" s="65">
        <v>15588</v>
      </c>
      <c r="F511" s="65">
        <v>15661</v>
      </c>
    </row>
    <row r="512" spans="2:6">
      <c r="B512" s="64">
        <v>44970</v>
      </c>
      <c r="C512" s="65">
        <v>15510</v>
      </c>
      <c r="D512" s="65">
        <v>15547</v>
      </c>
      <c r="E512" s="65">
        <v>15431</v>
      </c>
      <c r="F512" s="65">
        <v>15533</v>
      </c>
    </row>
    <row r="513" spans="2:6">
      <c r="B513" s="64">
        <v>44967</v>
      </c>
      <c r="C513" s="65">
        <v>15596</v>
      </c>
      <c r="D513" s="65">
        <v>15598</v>
      </c>
      <c r="E513" s="65">
        <v>15520</v>
      </c>
      <c r="F513" s="65">
        <v>15575</v>
      </c>
    </row>
    <row r="514" spans="2:6">
      <c r="B514" s="64">
        <v>44966</v>
      </c>
      <c r="C514" s="65">
        <v>15549</v>
      </c>
      <c r="D514" s="65">
        <v>15608</v>
      </c>
      <c r="E514" s="65">
        <v>15530</v>
      </c>
      <c r="F514" s="65">
        <v>15601</v>
      </c>
    </row>
    <row r="515" spans="2:6">
      <c r="B515" s="64">
        <v>44965</v>
      </c>
      <c r="C515" s="65">
        <v>15475</v>
      </c>
      <c r="D515" s="65">
        <v>15624</v>
      </c>
      <c r="E515" s="65">
        <v>15474</v>
      </c>
      <c r="F515" s="65">
        <v>15604</v>
      </c>
    </row>
    <row r="516" spans="2:6">
      <c r="B516" s="64">
        <v>44964</v>
      </c>
      <c r="C516" s="65">
        <v>15383</v>
      </c>
      <c r="D516" s="65">
        <v>15447</v>
      </c>
      <c r="E516" s="65">
        <v>15366</v>
      </c>
      <c r="F516" s="65">
        <v>15396</v>
      </c>
    </row>
    <row r="517" spans="2:6">
      <c r="B517" s="64">
        <v>44963</v>
      </c>
      <c r="C517" s="65">
        <v>15504</v>
      </c>
      <c r="D517" s="65">
        <v>15505</v>
      </c>
      <c r="E517" s="65">
        <v>15391</v>
      </c>
      <c r="F517" s="65">
        <v>15405</v>
      </c>
    </row>
    <row r="518" spans="2:6">
      <c r="B518" s="64">
        <v>44960</v>
      </c>
      <c r="C518" s="65">
        <v>15581</v>
      </c>
      <c r="D518" s="65">
        <v>15629</v>
      </c>
      <c r="E518" s="65">
        <v>15488</v>
      </c>
      <c r="F518" s="65">
        <v>15579</v>
      </c>
    </row>
    <row r="519" spans="2:6">
      <c r="B519" s="64">
        <v>44959</v>
      </c>
      <c r="C519" s="65">
        <v>15549</v>
      </c>
      <c r="D519" s="65">
        <v>15600</v>
      </c>
      <c r="E519" s="65">
        <v>15468</v>
      </c>
      <c r="F519" s="65">
        <v>15580</v>
      </c>
    </row>
    <row r="520" spans="2:6">
      <c r="B520" s="64">
        <v>44958</v>
      </c>
      <c r="C520" s="65">
        <v>15350</v>
      </c>
      <c r="D520" s="65">
        <v>15402</v>
      </c>
      <c r="E520" s="65">
        <v>15297</v>
      </c>
      <c r="F520" s="65">
        <v>15383</v>
      </c>
    </row>
    <row r="521" spans="2:6">
      <c r="B521" s="64">
        <v>44957</v>
      </c>
      <c r="C521" s="65">
        <v>15449</v>
      </c>
      <c r="D521" s="65">
        <v>15456</v>
      </c>
      <c r="E521" s="65">
        <v>15265</v>
      </c>
      <c r="F521" s="65">
        <v>15268</v>
      </c>
    </row>
    <row r="522" spans="2:6">
      <c r="B522" s="64">
        <v>44956</v>
      </c>
      <c r="C522" s="65">
        <v>15558</v>
      </c>
      <c r="D522" s="65">
        <v>15559</v>
      </c>
      <c r="E522" s="65">
        <v>15364</v>
      </c>
      <c r="F522" s="65">
        <v>15451</v>
      </c>
    </row>
    <row r="523" spans="2:6">
      <c r="B523" s="64">
        <v>44943</v>
      </c>
      <c r="C523" s="65">
        <v>14923</v>
      </c>
      <c r="D523" s="65">
        <v>14969</v>
      </c>
      <c r="E523" s="65">
        <v>14906</v>
      </c>
      <c r="F523" s="65">
        <v>14925</v>
      </c>
    </row>
    <row r="524" spans="2:6">
      <c r="B524" s="64">
        <v>44942</v>
      </c>
      <c r="C524" s="65">
        <v>14935</v>
      </c>
      <c r="D524" s="65">
        <v>15004</v>
      </c>
      <c r="E524" s="65">
        <v>14916</v>
      </c>
      <c r="F524" s="65">
        <v>14936</v>
      </c>
    </row>
    <row r="525" spans="2:6">
      <c r="B525" s="64">
        <v>44939</v>
      </c>
      <c r="C525" s="65">
        <v>15000</v>
      </c>
      <c r="D525" s="65">
        <v>15016</v>
      </c>
      <c r="E525" s="65">
        <v>14822</v>
      </c>
      <c r="F525" s="65">
        <v>14833</v>
      </c>
    </row>
    <row r="526" spans="2:6">
      <c r="B526" s="64">
        <v>44938</v>
      </c>
      <c r="C526" s="65">
        <v>14825</v>
      </c>
      <c r="D526" s="65">
        <v>14840</v>
      </c>
      <c r="E526" s="65">
        <v>14709</v>
      </c>
      <c r="F526" s="65">
        <v>14768</v>
      </c>
    </row>
    <row r="527" spans="2:6">
      <c r="B527" s="64">
        <v>44937</v>
      </c>
      <c r="C527" s="65">
        <v>14855</v>
      </c>
      <c r="D527" s="65">
        <v>14884</v>
      </c>
      <c r="E527" s="65">
        <v>14746</v>
      </c>
      <c r="F527" s="65">
        <v>14792</v>
      </c>
    </row>
    <row r="528" spans="2:6">
      <c r="B528" s="64">
        <v>44936</v>
      </c>
      <c r="C528" s="65">
        <v>14745</v>
      </c>
      <c r="D528" s="65">
        <v>14829</v>
      </c>
      <c r="E528" s="65">
        <v>14735</v>
      </c>
      <c r="F528" s="65">
        <v>14808</v>
      </c>
    </row>
    <row r="529" spans="2:6">
      <c r="B529" s="64">
        <v>44935</v>
      </c>
      <c r="C529" s="65">
        <v>14618</v>
      </c>
      <c r="D529" s="65">
        <v>14770</v>
      </c>
      <c r="E529" s="65">
        <v>14582</v>
      </c>
      <c r="F529" s="65">
        <v>14769</v>
      </c>
    </row>
    <row r="530" spans="2:6">
      <c r="B530" s="64">
        <v>44932</v>
      </c>
      <c r="C530" s="65">
        <v>14278</v>
      </c>
      <c r="D530" s="65">
        <v>14403</v>
      </c>
      <c r="E530" s="65">
        <v>14275</v>
      </c>
      <c r="F530" s="65">
        <v>14364</v>
      </c>
    </row>
    <row r="531" spans="2:6">
      <c r="B531" s="64">
        <v>44931</v>
      </c>
      <c r="C531" s="65">
        <v>14324</v>
      </c>
      <c r="D531" s="65">
        <v>14375</v>
      </c>
      <c r="E531" s="65">
        <v>14239</v>
      </c>
      <c r="F531" s="65">
        <v>14289</v>
      </c>
    </row>
    <row r="532" spans="2:6">
      <c r="B532" s="64">
        <v>44930</v>
      </c>
      <c r="C532" s="65">
        <v>14205</v>
      </c>
      <c r="D532" s="65">
        <v>14271</v>
      </c>
      <c r="E532" s="65">
        <v>14181</v>
      </c>
      <c r="F532" s="65">
        <v>14208</v>
      </c>
    </row>
    <row r="533" spans="2:6">
      <c r="B533" s="64">
        <v>44929</v>
      </c>
      <c r="C533" s="65">
        <v>14050</v>
      </c>
      <c r="D533" s="65">
        <v>14247</v>
      </c>
      <c r="E533" s="65">
        <v>13952</v>
      </c>
      <c r="F533" s="65">
        <v>14230</v>
      </c>
    </row>
    <row r="534" spans="2:6">
      <c r="B534" s="64">
        <v>44925</v>
      </c>
      <c r="C534" s="65">
        <v>14193</v>
      </c>
      <c r="D534" s="65">
        <v>14213</v>
      </c>
      <c r="E534" s="65">
        <v>14127</v>
      </c>
      <c r="F534" s="65">
        <v>14134</v>
      </c>
    </row>
    <row r="535" spans="2:6">
      <c r="B535" s="64">
        <v>44924</v>
      </c>
      <c r="C535" s="65">
        <v>13960</v>
      </c>
      <c r="D535" s="65">
        <v>14072</v>
      </c>
      <c r="E535" s="65">
        <v>13938</v>
      </c>
      <c r="F535" s="65">
        <v>14032</v>
      </c>
    </row>
    <row r="536" spans="2:6">
      <c r="B536" s="64">
        <v>44923</v>
      </c>
      <c r="C536" s="65">
        <v>14190</v>
      </c>
      <c r="D536" s="65">
        <v>14195</v>
      </c>
      <c r="E536" s="65">
        <v>14070</v>
      </c>
      <c r="F536" s="65">
        <v>14110</v>
      </c>
    </row>
    <row r="537" spans="2:6">
      <c r="B537" s="64">
        <v>44922</v>
      </c>
      <c r="C537" s="65">
        <v>14295</v>
      </c>
      <c r="D537" s="65">
        <v>14392</v>
      </c>
      <c r="E537" s="65">
        <v>14278</v>
      </c>
      <c r="F537" s="65">
        <v>14303</v>
      </c>
    </row>
    <row r="538" spans="2:6">
      <c r="B538" s="64">
        <v>44921</v>
      </c>
      <c r="C538" s="65">
        <v>14196</v>
      </c>
      <c r="D538" s="65">
        <v>14254</v>
      </c>
      <c r="E538" s="65">
        <v>14192</v>
      </c>
      <c r="F538" s="65">
        <v>14245</v>
      </c>
    </row>
    <row r="539" spans="2:6">
      <c r="B539" s="64">
        <v>44918</v>
      </c>
      <c r="C539" s="65">
        <v>14168</v>
      </c>
      <c r="D539" s="65">
        <v>14237</v>
      </c>
      <c r="E539" s="65">
        <v>14125</v>
      </c>
      <c r="F539" s="65">
        <v>14190</v>
      </c>
    </row>
    <row r="540" spans="2:6">
      <c r="B540" s="64">
        <v>44917</v>
      </c>
      <c r="C540" s="65">
        <v>14311</v>
      </c>
      <c r="D540" s="65">
        <v>14396</v>
      </c>
      <c r="E540" s="65">
        <v>14285</v>
      </c>
      <c r="F540" s="65">
        <v>14377</v>
      </c>
    </row>
    <row r="541" spans="2:6">
      <c r="B541" s="64">
        <v>44916</v>
      </c>
      <c r="C541" s="65">
        <v>14210</v>
      </c>
      <c r="D541" s="65">
        <v>14278</v>
      </c>
      <c r="E541" s="65">
        <v>14175</v>
      </c>
      <c r="F541" s="65">
        <v>14219</v>
      </c>
    </row>
    <row r="542" spans="2:6">
      <c r="B542" s="64">
        <v>44915</v>
      </c>
      <c r="C542" s="65">
        <v>14366</v>
      </c>
      <c r="D542" s="65">
        <v>14442</v>
      </c>
      <c r="E542" s="65">
        <v>14121</v>
      </c>
      <c r="F542" s="65">
        <v>14154</v>
      </c>
    </row>
    <row r="543" spans="2:6">
      <c r="B543" s="64">
        <v>44914</v>
      </c>
      <c r="C543" s="65">
        <v>14405</v>
      </c>
      <c r="D543" s="65">
        <v>14485</v>
      </c>
      <c r="E543" s="65">
        <v>14362</v>
      </c>
      <c r="F543" s="65">
        <v>14404</v>
      </c>
    </row>
    <row r="544" spans="2:6">
      <c r="B544" s="64">
        <v>44911</v>
      </c>
      <c r="C544" s="65">
        <v>14440</v>
      </c>
      <c r="D544" s="65">
        <v>14550</v>
      </c>
      <c r="E544" s="65">
        <v>14411</v>
      </c>
      <c r="F544" s="65">
        <v>14461</v>
      </c>
    </row>
    <row r="545" spans="2:6">
      <c r="B545" s="64">
        <v>44910</v>
      </c>
      <c r="C545" s="65">
        <v>14658</v>
      </c>
      <c r="D545" s="65">
        <v>14750</v>
      </c>
      <c r="E545" s="65">
        <v>14607</v>
      </c>
      <c r="F545" s="65">
        <v>14708</v>
      </c>
    </row>
    <row r="546" spans="2:6">
      <c r="B546" s="64">
        <v>44909</v>
      </c>
      <c r="C546" s="65">
        <v>14609</v>
      </c>
      <c r="D546" s="65">
        <v>14732</v>
      </c>
      <c r="E546" s="65">
        <v>14576</v>
      </c>
      <c r="F546" s="65">
        <v>14710</v>
      </c>
    </row>
    <row r="547" spans="2:6">
      <c r="B547" s="64">
        <v>44908</v>
      </c>
      <c r="C547" s="65">
        <v>14660</v>
      </c>
      <c r="D547" s="65">
        <v>14687</v>
      </c>
      <c r="E547" s="65">
        <v>14496</v>
      </c>
      <c r="F547" s="65">
        <v>14519</v>
      </c>
    </row>
    <row r="548" spans="2:6">
      <c r="B548" s="64">
        <v>44907</v>
      </c>
      <c r="C548" s="65">
        <v>14649</v>
      </c>
      <c r="D548" s="65">
        <v>14650</v>
      </c>
      <c r="E548" s="65">
        <v>14485</v>
      </c>
      <c r="F548" s="65">
        <v>14581</v>
      </c>
    </row>
    <row r="549" spans="2:6">
      <c r="B549" s="64">
        <v>44904</v>
      </c>
      <c r="C549" s="65">
        <v>14636</v>
      </c>
      <c r="D549" s="65">
        <v>14722</v>
      </c>
      <c r="E549" s="65">
        <v>14572</v>
      </c>
      <c r="F549" s="65">
        <v>14707</v>
      </c>
    </row>
    <row r="550" spans="2:6">
      <c r="B550" s="64">
        <v>44903</v>
      </c>
      <c r="C550" s="65">
        <v>14567</v>
      </c>
      <c r="D550" s="65">
        <v>14570</v>
      </c>
      <c r="E550" s="65">
        <v>14413</v>
      </c>
      <c r="F550" s="65">
        <v>14496</v>
      </c>
    </row>
    <row r="551" spans="2:6">
      <c r="B551" s="64">
        <v>44902</v>
      </c>
      <c r="C551" s="65">
        <v>14603</v>
      </c>
      <c r="D551" s="65">
        <v>14780</v>
      </c>
      <c r="E551" s="65">
        <v>14594</v>
      </c>
      <c r="F551" s="65">
        <v>14623</v>
      </c>
    </row>
    <row r="552" spans="2:6">
      <c r="B552" s="64">
        <v>44901</v>
      </c>
      <c r="C552" s="65">
        <v>14874</v>
      </c>
      <c r="D552" s="65">
        <v>14894</v>
      </c>
      <c r="E552" s="65">
        <v>14672</v>
      </c>
      <c r="F552" s="65">
        <v>14675</v>
      </c>
    </row>
    <row r="553" spans="2:6">
      <c r="B553" s="64">
        <v>44900</v>
      </c>
      <c r="C553" s="65">
        <v>14898</v>
      </c>
      <c r="D553" s="65">
        <v>15046</v>
      </c>
      <c r="E553" s="65">
        <v>14880</v>
      </c>
      <c r="F553" s="65">
        <v>14935</v>
      </c>
    </row>
    <row r="554" spans="2:6">
      <c r="B554" s="64">
        <v>44897</v>
      </c>
      <c r="C554" s="65">
        <v>14860</v>
      </c>
      <c r="D554" s="65">
        <v>14959</v>
      </c>
      <c r="E554" s="65">
        <v>14842</v>
      </c>
      <c r="F554" s="65">
        <v>14886</v>
      </c>
    </row>
    <row r="555" spans="2:6">
      <c r="B555" s="64">
        <v>44896</v>
      </c>
      <c r="C555" s="65">
        <v>15030</v>
      </c>
      <c r="D555" s="65">
        <v>15119</v>
      </c>
      <c r="E555" s="65">
        <v>14927</v>
      </c>
      <c r="F555" s="65">
        <v>14977</v>
      </c>
    </row>
    <row r="556" spans="2:6">
      <c r="B556" s="64">
        <v>44895</v>
      </c>
      <c r="C556" s="65">
        <v>14640</v>
      </c>
      <c r="D556" s="65">
        <v>14838</v>
      </c>
      <c r="E556" s="65">
        <v>14619</v>
      </c>
      <c r="F556" s="65">
        <v>14800</v>
      </c>
    </row>
    <row r="557" spans="2:6">
      <c r="B557" s="64">
        <v>44894</v>
      </c>
      <c r="C557" s="65">
        <v>14470</v>
      </c>
      <c r="D557" s="65">
        <v>14678</v>
      </c>
      <c r="E557" s="65">
        <v>14431</v>
      </c>
      <c r="F557" s="65">
        <v>14658</v>
      </c>
    </row>
    <row r="558" spans="2:6">
      <c r="B558" s="64">
        <v>44893</v>
      </c>
      <c r="C558" s="65">
        <v>14550</v>
      </c>
      <c r="D558" s="65">
        <v>14588</v>
      </c>
      <c r="E558" s="65">
        <v>14433</v>
      </c>
      <c r="F558" s="65">
        <v>14475</v>
      </c>
    </row>
    <row r="559" spans="2:6">
      <c r="B559" s="64">
        <v>44890</v>
      </c>
      <c r="C559" s="65">
        <v>14769</v>
      </c>
      <c r="D559" s="65">
        <v>14798</v>
      </c>
      <c r="E559" s="65">
        <v>14703</v>
      </c>
      <c r="F559" s="65">
        <v>14703</v>
      </c>
    </row>
    <row r="560" spans="2:6">
      <c r="B560" s="64">
        <v>44889</v>
      </c>
      <c r="C560" s="65">
        <v>14690</v>
      </c>
      <c r="D560" s="65">
        <v>14789</v>
      </c>
      <c r="E560" s="65">
        <v>14656</v>
      </c>
      <c r="F560" s="65">
        <v>14775</v>
      </c>
    </row>
    <row r="561" spans="2:6">
      <c r="B561" s="64">
        <v>44888</v>
      </c>
      <c r="C561" s="65">
        <v>14615</v>
      </c>
      <c r="D561" s="65">
        <v>14642</v>
      </c>
      <c r="E561" s="65">
        <v>14543</v>
      </c>
      <c r="F561" s="65">
        <v>14600</v>
      </c>
    </row>
    <row r="562" spans="2:6">
      <c r="B562" s="64">
        <v>44887</v>
      </c>
      <c r="C562" s="65">
        <v>14457</v>
      </c>
      <c r="D562" s="65">
        <v>14529</v>
      </c>
      <c r="E562" s="65">
        <v>14364</v>
      </c>
      <c r="F562" s="65">
        <v>14505</v>
      </c>
    </row>
    <row r="563" spans="2:6">
      <c r="B563" s="64">
        <v>44886</v>
      </c>
      <c r="C563" s="65">
        <v>14492</v>
      </c>
      <c r="D563" s="65">
        <v>14517</v>
      </c>
      <c r="E563" s="65">
        <v>14411</v>
      </c>
      <c r="F563" s="65">
        <v>14428</v>
      </c>
    </row>
    <row r="564" spans="2:6">
      <c r="B564" s="64">
        <v>44883</v>
      </c>
      <c r="C564" s="65">
        <v>14551</v>
      </c>
      <c r="D564" s="65">
        <v>14681</v>
      </c>
      <c r="E564" s="65">
        <v>14437</v>
      </c>
      <c r="F564" s="65">
        <v>14460</v>
      </c>
    </row>
    <row r="565" spans="2:6">
      <c r="B565" s="64">
        <v>44882</v>
      </c>
      <c r="C565" s="65">
        <v>14471</v>
      </c>
      <c r="D565" s="65">
        <v>14545</v>
      </c>
      <c r="E565" s="65">
        <v>14357</v>
      </c>
      <c r="F565" s="65">
        <v>14513</v>
      </c>
    </row>
    <row r="566" spans="2:6">
      <c r="B566" s="64">
        <v>44881</v>
      </c>
      <c r="C566" s="65">
        <v>14620</v>
      </c>
      <c r="D566" s="65">
        <v>14652</v>
      </c>
      <c r="E566" s="65">
        <v>14451</v>
      </c>
      <c r="F566" s="65">
        <v>14499</v>
      </c>
    </row>
    <row r="567" spans="2:6">
      <c r="B567" s="64">
        <v>44880</v>
      </c>
      <c r="C567" s="65">
        <v>14237</v>
      </c>
      <c r="D567" s="65">
        <v>14575</v>
      </c>
      <c r="E567" s="65">
        <v>14212</v>
      </c>
      <c r="F567" s="65">
        <v>14530</v>
      </c>
    </row>
    <row r="568" spans="2:6">
      <c r="B568" s="64">
        <v>44879</v>
      </c>
      <c r="C568" s="65">
        <v>14159</v>
      </c>
      <c r="D568" s="65">
        <v>14195</v>
      </c>
      <c r="E568" s="65">
        <v>14080</v>
      </c>
      <c r="F568" s="65">
        <v>14127</v>
      </c>
    </row>
    <row r="569" spans="2:6">
      <c r="B569" s="64">
        <v>44876</v>
      </c>
      <c r="C569" s="65">
        <v>13965</v>
      </c>
      <c r="D569" s="65">
        <v>14062</v>
      </c>
      <c r="E569" s="65">
        <v>13896</v>
      </c>
      <c r="F569" s="65">
        <v>14058</v>
      </c>
    </row>
    <row r="570" spans="2:6">
      <c r="B570" s="64">
        <v>44875</v>
      </c>
      <c r="C570" s="65">
        <v>13543</v>
      </c>
      <c r="D570" s="65">
        <v>13565</v>
      </c>
      <c r="E570" s="65">
        <v>13461</v>
      </c>
      <c r="F570" s="65">
        <v>13477</v>
      </c>
    </row>
    <row r="571" spans="2:6">
      <c r="B571" s="64">
        <v>44874</v>
      </c>
      <c r="C571" s="65">
        <v>13467</v>
      </c>
      <c r="D571" s="65">
        <v>13613</v>
      </c>
      <c r="E571" s="65">
        <v>13438</v>
      </c>
      <c r="F571" s="65">
        <v>13595</v>
      </c>
    </row>
    <row r="572" spans="2:6">
      <c r="B572" s="64">
        <v>44873</v>
      </c>
      <c r="C572" s="65">
        <v>13312</v>
      </c>
      <c r="D572" s="65">
        <v>13390</v>
      </c>
      <c r="E572" s="65">
        <v>13298</v>
      </c>
      <c r="F572" s="65">
        <v>13334</v>
      </c>
    </row>
    <row r="573" spans="2:6">
      <c r="B573" s="64">
        <v>44872</v>
      </c>
      <c r="C573" s="65">
        <v>13156</v>
      </c>
      <c r="D573" s="65">
        <v>13265</v>
      </c>
      <c r="E573" s="65">
        <v>13096</v>
      </c>
      <c r="F573" s="65">
        <v>13224</v>
      </c>
    </row>
    <row r="574" spans="2:6">
      <c r="B574" s="64">
        <v>44869</v>
      </c>
      <c r="C574" s="65">
        <v>12880</v>
      </c>
      <c r="D574" s="65">
        <v>13039</v>
      </c>
      <c r="E574" s="65">
        <v>12850</v>
      </c>
      <c r="F574" s="65">
        <v>13030</v>
      </c>
    </row>
    <row r="575" spans="2:6">
      <c r="B575" s="64">
        <v>44868</v>
      </c>
      <c r="C575" s="65">
        <v>12883</v>
      </c>
      <c r="D575" s="65">
        <v>12983</v>
      </c>
      <c r="E575" s="65">
        <v>12854</v>
      </c>
      <c r="F575" s="65">
        <v>12958</v>
      </c>
    </row>
    <row r="576" spans="2:6">
      <c r="B576" s="64">
        <v>44867</v>
      </c>
      <c r="C576" s="65">
        <v>13033</v>
      </c>
      <c r="D576" s="65">
        <v>13103</v>
      </c>
      <c r="E576" s="65">
        <v>13015</v>
      </c>
      <c r="F576" s="65">
        <v>13083</v>
      </c>
    </row>
    <row r="577" spans="2:6">
      <c r="B577" s="64">
        <v>44866</v>
      </c>
      <c r="C577" s="65">
        <v>12960</v>
      </c>
      <c r="D577" s="65">
        <v>13095</v>
      </c>
      <c r="E577" s="65">
        <v>12934</v>
      </c>
      <c r="F577" s="65">
        <v>13031</v>
      </c>
    </row>
    <row r="578" spans="2:6">
      <c r="B578" s="64">
        <v>44865</v>
      </c>
      <c r="C578" s="65">
        <v>12880</v>
      </c>
      <c r="D578" s="65">
        <v>12997</v>
      </c>
      <c r="E578" s="65">
        <v>12836</v>
      </c>
      <c r="F578" s="65">
        <v>12943</v>
      </c>
    </row>
    <row r="579" spans="2:6">
      <c r="B579" s="64">
        <v>44862</v>
      </c>
      <c r="C579" s="65">
        <v>12855</v>
      </c>
      <c r="D579" s="65">
        <v>12915</v>
      </c>
      <c r="E579" s="65">
        <v>12745</v>
      </c>
      <c r="F579" s="65">
        <v>12764</v>
      </c>
    </row>
    <row r="580" spans="2:6">
      <c r="B580" s="64">
        <v>44861</v>
      </c>
      <c r="C580" s="65">
        <v>12883</v>
      </c>
      <c r="D580" s="65">
        <v>12984</v>
      </c>
      <c r="E580" s="65">
        <v>12878</v>
      </c>
      <c r="F580" s="65">
        <v>12956</v>
      </c>
    </row>
    <row r="581" spans="2:6">
      <c r="B581" s="64">
        <v>44860</v>
      </c>
      <c r="C581" s="65">
        <v>12722</v>
      </c>
      <c r="D581" s="65">
        <v>12833</v>
      </c>
      <c r="E581" s="65">
        <v>12664</v>
      </c>
      <c r="F581" s="65">
        <v>12739</v>
      </c>
    </row>
    <row r="582" spans="2:6">
      <c r="B582" s="64">
        <v>44859</v>
      </c>
      <c r="C582" s="65">
        <v>12895</v>
      </c>
      <c r="D582" s="65">
        <v>12946</v>
      </c>
      <c r="E582" s="65">
        <v>12652</v>
      </c>
      <c r="F582" s="65">
        <v>12682</v>
      </c>
    </row>
    <row r="583" spans="2:6">
      <c r="B583" s="64">
        <v>44858</v>
      </c>
      <c r="C583" s="65">
        <v>13100</v>
      </c>
      <c r="D583" s="65">
        <v>13126</v>
      </c>
      <c r="E583" s="65">
        <v>12864</v>
      </c>
      <c r="F583" s="65">
        <v>12882</v>
      </c>
    </row>
    <row r="584" spans="2:6">
      <c r="B584" s="64">
        <v>44855</v>
      </c>
      <c r="C584" s="65">
        <v>12922</v>
      </c>
      <c r="D584" s="65">
        <v>12948</v>
      </c>
      <c r="E584" s="65">
        <v>12794</v>
      </c>
      <c r="F584" s="65">
        <v>12805</v>
      </c>
    </row>
    <row r="585" spans="2:6">
      <c r="B585" s="64">
        <v>44854</v>
      </c>
      <c r="C585" s="65">
        <v>12815</v>
      </c>
      <c r="D585" s="65">
        <v>12916</v>
      </c>
      <c r="E585" s="65">
        <v>12662</v>
      </c>
      <c r="F585" s="65">
        <v>12900</v>
      </c>
    </row>
    <row r="586" spans="2:6">
      <c r="B586" s="64">
        <v>44853</v>
      </c>
      <c r="C586" s="65">
        <v>13125</v>
      </c>
      <c r="D586" s="65">
        <v>13168</v>
      </c>
      <c r="E586" s="65">
        <v>12967</v>
      </c>
      <c r="F586" s="65">
        <v>12998</v>
      </c>
    </row>
    <row r="587" spans="2:6">
      <c r="B587" s="64">
        <v>44852</v>
      </c>
      <c r="C587" s="65">
        <v>13158</v>
      </c>
      <c r="D587" s="65">
        <v>13182</v>
      </c>
      <c r="E587" s="65">
        <v>12992</v>
      </c>
      <c r="F587" s="65">
        <v>13103</v>
      </c>
    </row>
    <row r="588" spans="2:6">
      <c r="B588" s="64">
        <v>44851</v>
      </c>
      <c r="C588" s="65">
        <v>12964</v>
      </c>
      <c r="D588" s="65">
        <v>13009</v>
      </c>
      <c r="E588" s="65">
        <v>12821</v>
      </c>
      <c r="F588" s="65">
        <v>12981</v>
      </c>
    </row>
    <row r="589" spans="2:6">
      <c r="B589" s="64">
        <v>44848</v>
      </c>
      <c r="C589" s="65">
        <v>13150</v>
      </c>
      <c r="D589" s="65">
        <v>13249</v>
      </c>
      <c r="E589" s="65">
        <v>13074</v>
      </c>
      <c r="F589" s="65">
        <v>13166</v>
      </c>
    </row>
    <row r="590" spans="2:6">
      <c r="B590" s="64">
        <v>44847</v>
      </c>
      <c r="C590" s="65">
        <v>13032</v>
      </c>
      <c r="D590" s="65">
        <v>13085</v>
      </c>
      <c r="E590" s="65">
        <v>12805</v>
      </c>
      <c r="F590" s="65">
        <v>12869</v>
      </c>
    </row>
    <row r="591" spans="2:6">
      <c r="B591" s="64">
        <v>44846</v>
      </c>
      <c r="C591" s="65">
        <v>13049</v>
      </c>
      <c r="D591" s="65">
        <v>13140</v>
      </c>
      <c r="E591" s="65">
        <v>12975</v>
      </c>
      <c r="F591" s="65">
        <v>13076</v>
      </c>
    </row>
    <row r="592" spans="2:6">
      <c r="B592" s="64">
        <v>44845</v>
      </c>
      <c r="C592" s="65">
        <v>13251</v>
      </c>
      <c r="D592" s="65">
        <v>13297</v>
      </c>
      <c r="E592" s="65">
        <v>13081</v>
      </c>
      <c r="F592" s="65">
        <v>13091</v>
      </c>
    </row>
    <row r="593" spans="2:6">
      <c r="B593" s="64">
        <v>44841</v>
      </c>
      <c r="C593" s="65">
        <v>13781</v>
      </c>
      <c r="D593" s="65">
        <v>13818</v>
      </c>
      <c r="E593" s="65">
        <v>13683</v>
      </c>
      <c r="F593" s="65">
        <v>13689</v>
      </c>
    </row>
    <row r="594" spans="2:6">
      <c r="B594" s="64">
        <v>44840</v>
      </c>
      <c r="C594" s="65">
        <v>13932</v>
      </c>
      <c r="D594" s="65">
        <v>13957</v>
      </c>
      <c r="E594" s="65">
        <v>13814</v>
      </c>
      <c r="F594" s="65">
        <v>13869</v>
      </c>
    </row>
    <row r="595" spans="2:6">
      <c r="B595" s="64">
        <v>44839</v>
      </c>
      <c r="C595" s="65">
        <v>13740</v>
      </c>
      <c r="D595" s="65">
        <v>13884</v>
      </c>
      <c r="E595" s="65">
        <v>13721</v>
      </c>
      <c r="F595" s="65">
        <v>13820</v>
      </c>
    </row>
    <row r="596" spans="2:6">
      <c r="B596" s="64">
        <v>44838</v>
      </c>
      <c r="C596" s="65">
        <v>13530</v>
      </c>
      <c r="D596" s="65">
        <v>13615</v>
      </c>
      <c r="E596" s="65">
        <v>13489</v>
      </c>
      <c r="F596" s="65">
        <v>13597</v>
      </c>
    </row>
    <row r="597" spans="2:6">
      <c r="B597" s="64">
        <v>44837</v>
      </c>
      <c r="C597" s="65">
        <v>13248</v>
      </c>
      <c r="D597" s="65">
        <v>13444</v>
      </c>
      <c r="E597" s="65">
        <v>13215</v>
      </c>
      <c r="F597" s="65">
        <v>13304</v>
      </c>
    </row>
    <row r="598" spans="2:6">
      <c r="B598" s="64">
        <v>44834</v>
      </c>
      <c r="C598" s="65">
        <v>13356</v>
      </c>
      <c r="D598" s="65">
        <v>13458</v>
      </c>
      <c r="E598" s="65">
        <v>13298</v>
      </c>
      <c r="F598" s="65">
        <v>13395</v>
      </c>
    </row>
    <row r="599" spans="2:6">
      <c r="B599" s="64">
        <v>44833</v>
      </c>
      <c r="C599" s="65">
        <v>13658</v>
      </c>
      <c r="D599" s="65">
        <v>13672</v>
      </c>
      <c r="E599" s="65">
        <v>13471</v>
      </c>
      <c r="F599" s="65">
        <v>13524</v>
      </c>
    </row>
    <row r="600" spans="2:6">
      <c r="B600" s="64">
        <v>44832</v>
      </c>
      <c r="C600" s="65">
        <v>13796</v>
      </c>
      <c r="D600" s="65">
        <v>13849</v>
      </c>
      <c r="E600" s="65">
        <v>13486</v>
      </c>
      <c r="F600" s="65">
        <v>13515</v>
      </c>
    </row>
    <row r="601" spans="2:6">
      <c r="B601" s="64">
        <v>44831</v>
      </c>
      <c r="C601" s="65">
        <v>13843</v>
      </c>
      <c r="D601" s="65">
        <v>13861</v>
      </c>
      <c r="E601" s="65">
        <v>13735</v>
      </c>
      <c r="F601" s="65">
        <v>13818</v>
      </c>
    </row>
    <row r="602" spans="2:6">
      <c r="B602" s="64">
        <v>44830</v>
      </c>
      <c r="C602" s="65">
        <v>13916</v>
      </c>
      <c r="D602" s="65">
        <v>13953</v>
      </c>
      <c r="E602" s="65">
        <v>13740</v>
      </c>
      <c r="F602" s="65">
        <v>13758</v>
      </c>
    </row>
    <row r="603" spans="2:6">
      <c r="B603" s="64">
        <v>44827</v>
      </c>
      <c r="C603" s="65">
        <v>14212</v>
      </c>
      <c r="D603" s="65">
        <v>14229</v>
      </c>
      <c r="E603" s="65">
        <v>14056</v>
      </c>
      <c r="F603" s="65">
        <v>14119</v>
      </c>
    </row>
    <row r="604" spans="2:6">
      <c r="B604" s="64">
        <v>44826</v>
      </c>
      <c r="C604" s="65">
        <v>14225</v>
      </c>
      <c r="D604" s="65">
        <v>14250</v>
      </c>
      <c r="E604" s="65">
        <v>14088</v>
      </c>
      <c r="F604" s="65">
        <v>14242</v>
      </c>
    </row>
    <row r="605" spans="2:6">
      <c r="B605" s="64">
        <v>44825</v>
      </c>
      <c r="C605" s="65">
        <v>14476</v>
      </c>
      <c r="D605" s="65">
        <v>14520</v>
      </c>
      <c r="E605" s="65">
        <v>14392</v>
      </c>
      <c r="F605" s="65">
        <v>14402</v>
      </c>
    </row>
    <row r="606" spans="2:6">
      <c r="B606" s="64">
        <v>44824</v>
      </c>
      <c r="C606" s="65">
        <v>14548</v>
      </c>
      <c r="D606" s="65">
        <v>14569</v>
      </c>
      <c r="E606" s="65">
        <v>14464</v>
      </c>
      <c r="F606" s="65">
        <v>14561</v>
      </c>
    </row>
    <row r="607" spans="2:6">
      <c r="B607" s="64">
        <v>44823</v>
      </c>
      <c r="C607" s="65">
        <v>14550</v>
      </c>
      <c r="D607" s="65">
        <v>14579</v>
      </c>
      <c r="E607" s="65">
        <v>14406</v>
      </c>
      <c r="F607" s="65">
        <v>14420</v>
      </c>
    </row>
    <row r="608" spans="2:6">
      <c r="B608" s="64">
        <v>44820</v>
      </c>
      <c r="C608" s="65">
        <v>14500</v>
      </c>
      <c r="D608" s="65">
        <v>14527</v>
      </c>
      <c r="E608" s="65">
        <v>14465</v>
      </c>
      <c r="F608" s="65">
        <v>14483</v>
      </c>
    </row>
    <row r="609" spans="2:6">
      <c r="B609" s="64">
        <v>44819</v>
      </c>
      <c r="C609" s="65">
        <v>14578</v>
      </c>
      <c r="D609" s="65">
        <v>14715</v>
      </c>
      <c r="E609" s="65">
        <v>14562</v>
      </c>
      <c r="F609" s="65">
        <v>14642</v>
      </c>
    </row>
    <row r="610" spans="2:6">
      <c r="B610" s="64">
        <v>44818</v>
      </c>
      <c r="C610" s="65">
        <v>14458</v>
      </c>
      <c r="D610" s="65">
        <v>14641</v>
      </c>
      <c r="E610" s="65">
        <v>14443</v>
      </c>
      <c r="F610" s="65">
        <v>14577</v>
      </c>
    </row>
    <row r="611" spans="2:6">
      <c r="B611" s="64">
        <v>44817</v>
      </c>
      <c r="C611" s="65">
        <v>14884</v>
      </c>
      <c r="D611" s="65">
        <v>14928</v>
      </c>
      <c r="E611" s="65">
        <v>14827</v>
      </c>
      <c r="F611" s="65">
        <v>14875</v>
      </c>
    </row>
    <row r="612" spans="2:6">
      <c r="B612" s="64">
        <v>44816</v>
      </c>
      <c r="C612" s="65">
        <v>14775</v>
      </c>
      <c r="D612" s="65">
        <v>14824</v>
      </c>
      <c r="E612" s="65">
        <v>14731</v>
      </c>
      <c r="F612" s="65">
        <v>14794</v>
      </c>
    </row>
    <row r="613" spans="2:6">
      <c r="B613" s="64">
        <v>44812</v>
      </c>
      <c r="C613" s="65">
        <v>14459</v>
      </c>
      <c r="D613" s="65">
        <v>14552</v>
      </c>
      <c r="E613" s="65">
        <v>14389</v>
      </c>
      <c r="F613" s="65">
        <v>14548</v>
      </c>
    </row>
    <row r="614" spans="2:6">
      <c r="B614" s="64">
        <v>44811</v>
      </c>
      <c r="C614" s="65">
        <v>14445</v>
      </c>
      <c r="D614" s="65">
        <v>14455</v>
      </c>
      <c r="E614" s="65">
        <v>14331</v>
      </c>
      <c r="F614" s="65">
        <v>14359</v>
      </c>
    </row>
    <row r="615" spans="2:6">
      <c r="B615" s="64">
        <v>44810</v>
      </c>
      <c r="C615" s="65">
        <v>14720</v>
      </c>
      <c r="D615" s="65">
        <v>14770</v>
      </c>
      <c r="E615" s="65">
        <v>14555</v>
      </c>
      <c r="F615" s="65">
        <v>14634</v>
      </c>
    </row>
    <row r="616" spans="2:6">
      <c r="B616" s="64">
        <v>44809</v>
      </c>
      <c r="C616" s="65">
        <v>14590</v>
      </c>
      <c r="D616" s="65">
        <v>14719</v>
      </c>
      <c r="E616" s="65">
        <v>14561</v>
      </c>
      <c r="F616" s="65">
        <v>14611</v>
      </c>
    </row>
    <row r="617" spans="2:6">
      <c r="B617" s="64">
        <v>44806</v>
      </c>
      <c r="C617" s="65">
        <v>14776</v>
      </c>
      <c r="D617" s="65">
        <v>14782</v>
      </c>
      <c r="E617" s="65">
        <v>14584</v>
      </c>
      <c r="F617" s="65">
        <v>14597</v>
      </c>
    </row>
    <row r="618" spans="2:6">
      <c r="B618" s="64">
        <v>44805</v>
      </c>
      <c r="C618" s="65">
        <v>14841</v>
      </c>
      <c r="D618" s="65">
        <v>14842</v>
      </c>
      <c r="E618" s="65">
        <v>14675</v>
      </c>
      <c r="F618" s="65">
        <v>14736</v>
      </c>
    </row>
    <row r="619" spans="2:6">
      <c r="B619" s="64">
        <v>44804</v>
      </c>
      <c r="C619" s="65">
        <v>14849</v>
      </c>
      <c r="D619" s="65">
        <v>15099</v>
      </c>
      <c r="E619" s="65">
        <v>14826</v>
      </c>
      <c r="F619" s="65">
        <v>15039</v>
      </c>
    </row>
    <row r="620" spans="2:6">
      <c r="B620" s="64">
        <v>44803</v>
      </c>
      <c r="C620" s="65">
        <v>14850</v>
      </c>
      <c r="D620" s="65">
        <v>14994</v>
      </c>
      <c r="E620" s="65">
        <v>14837</v>
      </c>
      <c r="F620" s="65">
        <v>14948</v>
      </c>
    </row>
    <row r="621" spans="2:6">
      <c r="B621" s="64">
        <v>44802</v>
      </c>
      <c r="C621" s="65">
        <v>14832</v>
      </c>
      <c r="D621" s="65">
        <v>14898</v>
      </c>
      <c r="E621" s="65">
        <v>14762</v>
      </c>
      <c r="F621" s="65">
        <v>14818</v>
      </c>
    </row>
    <row r="622" spans="2:6">
      <c r="B622" s="64">
        <v>44799</v>
      </c>
      <c r="C622" s="65">
        <v>15271</v>
      </c>
      <c r="D622" s="65">
        <v>15318</v>
      </c>
      <c r="E622" s="65">
        <v>15228</v>
      </c>
      <c r="F622" s="65">
        <v>15241</v>
      </c>
    </row>
    <row r="623" spans="2:6">
      <c r="B623" s="64">
        <v>44798</v>
      </c>
      <c r="C623" s="65">
        <v>15130</v>
      </c>
      <c r="D623" s="65">
        <v>15225</v>
      </c>
      <c r="E623" s="65">
        <v>15116</v>
      </c>
      <c r="F623" s="65">
        <v>15172</v>
      </c>
    </row>
    <row r="624" spans="2:6">
      <c r="B624" s="64">
        <v>44797</v>
      </c>
      <c r="C624" s="65">
        <v>15080</v>
      </c>
      <c r="D624" s="65">
        <v>15120</v>
      </c>
      <c r="E624" s="65">
        <v>14987</v>
      </c>
      <c r="F624" s="65">
        <v>15035</v>
      </c>
    </row>
    <row r="625" spans="2:6">
      <c r="B625" s="64">
        <v>44796</v>
      </c>
      <c r="C625" s="65">
        <v>15059</v>
      </c>
      <c r="D625" s="65">
        <v>15109</v>
      </c>
      <c r="E625" s="65">
        <v>15022</v>
      </c>
      <c r="F625" s="65">
        <v>15028</v>
      </c>
    </row>
    <row r="626" spans="2:6">
      <c r="B626" s="64">
        <v>44795</v>
      </c>
      <c r="C626" s="65">
        <v>15171</v>
      </c>
      <c r="D626" s="65">
        <v>15250</v>
      </c>
      <c r="E626" s="65">
        <v>15156</v>
      </c>
      <c r="F626" s="65">
        <v>15175</v>
      </c>
    </row>
    <row r="627" spans="2:6">
      <c r="B627" s="64">
        <v>44792</v>
      </c>
      <c r="C627" s="65">
        <v>15308</v>
      </c>
      <c r="D627" s="65">
        <v>15406</v>
      </c>
      <c r="E627" s="65">
        <v>15275</v>
      </c>
      <c r="F627" s="65">
        <v>15353</v>
      </c>
    </row>
    <row r="628" spans="2:6">
      <c r="B628" s="64">
        <v>44791</v>
      </c>
      <c r="C628" s="65">
        <v>15250</v>
      </c>
      <c r="D628" s="65">
        <v>15325</v>
      </c>
      <c r="E628" s="65">
        <v>15224</v>
      </c>
      <c r="F628" s="65">
        <v>15315</v>
      </c>
    </row>
    <row r="629" spans="2:6">
      <c r="B629" s="64">
        <v>44790</v>
      </c>
      <c r="C629" s="65">
        <v>15404</v>
      </c>
      <c r="D629" s="65">
        <v>15461</v>
      </c>
      <c r="E629" s="65">
        <v>15396</v>
      </c>
      <c r="F629" s="65">
        <v>15452</v>
      </c>
    </row>
    <row r="630" spans="2:6">
      <c r="B630" s="64">
        <v>44789</v>
      </c>
      <c r="C630" s="65">
        <v>15390</v>
      </c>
      <c r="D630" s="65">
        <v>15450</v>
      </c>
      <c r="E630" s="65">
        <v>15385</v>
      </c>
      <c r="F630" s="65">
        <v>15422</v>
      </c>
    </row>
    <row r="631" spans="2:6">
      <c r="B631" s="64">
        <v>44788</v>
      </c>
      <c r="C631" s="65">
        <v>15369</v>
      </c>
      <c r="D631" s="65">
        <v>15432</v>
      </c>
      <c r="E631" s="65">
        <v>15310</v>
      </c>
      <c r="F631" s="65">
        <v>15387</v>
      </c>
    </row>
    <row r="632" spans="2:6">
      <c r="B632" s="64">
        <v>44785</v>
      </c>
      <c r="C632" s="65">
        <v>15229</v>
      </c>
      <c r="D632" s="65">
        <v>15309</v>
      </c>
      <c r="E632" s="65">
        <v>15200</v>
      </c>
      <c r="F632" s="65">
        <v>15272</v>
      </c>
    </row>
    <row r="633" spans="2:6">
      <c r="B633" s="64">
        <v>44784</v>
      </c>
      <c r="C633" s="65">
        <v>15115</v>
      </c>
      <c r="D633" s="65">
        <v>15191</v>
      </c>
      <c r="E633" s="65">
        <v>15093</v>
      </c>
      <c r="F633" s="65">
        <v>15183</v>
      </c>
    </row>
    <row r="634" spans="2:6">
      <c r="B634" s="64">
        <v>44783</v>
      </c>
      <c r="C634" s="65">
        <v>14874</v>
      </c>
      <c r="D634" s="65">
        <v>14945</v>
      </c>
      <c r="E634" s="65">
        <v>14832</v>
      </c>
      <c r="F634" s="65">
        <v>14876</v>
      </c>
    </row>
    <row r="635" spans="2:6">
      <c r="B635" s="64">
        <v>44782</v>
      </c>
      <c r="C635" s="65">
        <v>14894</v>
      </c>
      <c r="D635" s="65">
        <v>15065</v>
      </c>
      <c r="E635" s="65">
        <v>14853</v>
      </c>
      <c r="F635" s="65">
        <v>15016</v>
      </c>
    </row>
    <row r="636" spans="2:6">
      <c r="B636" s="64">
        <v>44781</v>
      </c>
      <c r="C636" s="65">
        <v>14937</v>
      </c>
      <c r="D636" s="65">
        <v>14987</v>
      </c>
      <c r="E636" s="65">
        <v>14888</v>
      </c>
      <c r="F636" s="65">
        <v>14961</v>
      </c>
    </row>
    <row r="637" spans="2:6">
      <c r="B637" s="64">
        <v>44778</v>
      </c>
      <c r="C637" s="65">
        <v>14780</v>
      </c>
      <c r="D637" s="65">
        <v>15020</v>
      </c>
      <c r="E637" s="65">
        <v>14777</v>
      </c>
      <c r="F637" s="65">
        <v>15009</v>
      </c>
    </row>
    <row r="638" spans="2:6">
      <c r="B638" s="64">
        <v>44777</v>
      </c>
      <c r="C638" s="65">
        <v>14686</v>
      </c>
      <c r="D638" s="65">
        <v>14722</v>
      </c>
      <c r="E638" s="65">
        <v>14461</v>
      </c>
      <c r="F638" s="65">
        <v>14658</v>
      </c>
    </row>
    <row r="639" spans="2:6">
      <c r="B639" s="64">
        <v>44776</v>
      </c>
      <c r="C639" s="65">
        <v>14627</v>
      </c>
      <c r="D639" s="65">
        <v>14727</v>
      </c>
      <c r="E639" s="65">
        <v>14594</v>
      </c>
      <c r="F639" s="65">
        <v>14669</v>
      </c>
    </row>
    <row r="640" spans="2:6">
      <c r="B640" s="64">
        <v>44775</v>
      </c>
      <c r="C640" s="65">
        <v>14767</v>
      </c>
      <c r="D640" s="65">
        <v>14778</v>
      </c>
      <c r="E640" s="65">
        <v>14589</v>
      </c>
      <c r="F640" s="65">
        <v>14643</v>
      </c>
    </row>
    <row r="641" spans="2:6">
      <c r="B641" s="64">
        <v>44774</v>
      </c>
      <c r="C641" s="65">
        <v>14921</v>
      </c>
      <c r="D641" s="65">
        <v>14940</v>
      </c>
      <c r="E641" s="65">
        <v>14804</v>
      </c>
      <c r="F641" s="65">
        <v>14870</v>
      </c>
    </row>
    <row r="642" spans="2:6">
      <c r="B642" s="64">
        <v>44771</v>
      </c>
      <c r="C642" s="65">
        <v>14936</v>
      </c>
      <c r="D642" s="65">
        <v>14990</v>
      </c>
      <c r="E642" s="65">
        <v>14870</v>
      </c>
      <c r="F642" s="65">
        <v>14938</v>
      </c>
    </row>
    <row r="643" spans="2:6">
      <c r="B643" s="64">
        <v>44770</v>
      </c>
      <c r="C643" s="65">
        <v>14922</v>
      </c>
      <c r="D643" s="65">
        <v>14949</v>
      </c>
      <c r="E643" s="65">
        <v>14786</v>
      </c>
      <c r="F643" s="65">
        <v>14831</v>
      </c>
    </row>
    <row r="644" spans="2:6">
      <c r="B644" s="64">
        <v>44769</v>
      </c>
      <c r="C644" s="65">
        <v>14670</v>
      </c>
      <c r="D644" s="65">
        <v>14800</v>
      </c>
      <c r="E644" s="65">
        <v>14615</v>
      </c>
      <c r="F644" s="65">
        <v>14794</v>
      </c>
    </row>
    <row r="645" spans="2:6">
      <c r="B645" s="64">
        <v>44768</v>
      </c>
      <c r="C645" s="65">
        <v>14755</v>
      </c>
      <c r="D645" s="65">
        <v>14788</v>
      </c>
      <c r="E645" s="65">
        <v>14650</v>
      </c>
      <c r="F645" s="65">
        <v>14705</v>
      </c>
    </row>
    <row r="646" spans="2:6">
      <c r="B646" s="64">
        <v>44767</v>
      </c>
      <c r="C646" s="65">
        <v>14750</v>
      </c>
      <c r="D646" s="65">
        <v>14845</v>
      </c>
      <c r="E646" s="65">
        <v>14688</v>
      </c>
      <c r="F646" s="65">
        <v>14794</v>
      </c>
    </row>
    <row r="647" spans="2:6">
      <c r="B647" s="64">
        <v>44764</v>
      </c>
      <c r="C647" s="65">
        <v>14796</v>
      </c>
      <c r="D647" s="65">
        <v>14848</v>
      </c>
      <c r="E647" s="65">
        <v>14725</v>
      </c>
      <c r="F647" s="65">
        <v>14751</v>
      </c>
    </row>
    <row r="648" spans="2:6">
      <c r="B648" s="64">
        <v>44763</v>
      </c>
      <c r="C648" s="65">
        <v>14600</v>
      </c>
      <c r="D648" s="65">
        <v>14771</v>
      </c>
      <c r="E648" s="65">
        <v>14573</v>
      </c>
      <c r="F648" s="65">
        <v>14748</v>
      </c>
    </row>
    <row r="649" spans="2:6">
      <c r="B649" s="64">
        <v>44762</v>
      </c>
      <c r="C649" s="65">
        <v>14845</v>
      </c>
      <c r="D649" s="65">
        <v>14907</v>
      </c>
      <c r="E649" s="65">
        <v>14696</v>
      </c>
      <c r="F649" s="65">
        <v>14712</v>
      </c>
    </row>
    <row r="650" spans="2:6">
      <c r="B650" s="64">
        <v>44761</v>
      </c>
      <c r="C650" s="65">
        <v>14562</v>
      </c>
      <c r="D650" s="65">
        <v>14697</v>
      </c>
      <c r="E650" s="65">
        <v>14533</v>
      </c>
      <c r="F650" s="65">
        <v>14678</v>
      </c>
    </row>
    <row r="651" spans="2:6">
      <c r="B651" s="64">
        <v>44760</v>
      </c>
      <c r="C651" s="65">
        <v>14577</v>
      </c>
      <c r="D651" s="65">
        <v>14666</v>
      </c>
      <c r="E651" s="65">
        <v>14535</v>
      </c>
      <c r="F651" s="65">
        <v>14650</v>
      </c>
    </row>
    <row r="652" spans="2:6">
      <c r="B652" s="64">
        <v>44757</v>
      </c>
      <c r="C652" s="65">
        <v>14422</v>
      </c>
      <c r="D652" s="65">
        <v>14542</v>
      </c>
      <c r="E652" s="65">
        <v>14333</v>
      </c>
      <c r="F652" s="65">
        <v>14475</v>
      </c>
    </row>
    <row r="653" spans="2:6">
      <c r="B653" s="64">
        <v>44756</v>
      </c>
      <c r="C653" s="65">
        <v>14237</v>
      </c>
      <c r="D653" s="65">
        <v>14437</v>
      </c>
      <c r="E653" s="65">
        <v>14122</v>
      </c>
      <c r="F653" s="65">
        <v>14389</v>
      </c>
    </row>
    <row r="654" spans="2:6">
      <c r="B654" s="64">
        <v>44755</v>
      </c>
      <c r="C654" s="65">
        <v>14240</v>
      </c>
      <c r="D654" s="65">
        <v>14356</v>
      </c>
      <c r="E654" s="65">
        <v>14203</v>
      </c>
      <c r="F654" s="65">
        <v>14277</v>
      </c>
    </row>
    <row r="655" spans="2:6">
      <c r="B655" s="64">
        <v>44754</v>
      </c>
      <c r="C655" s="65">
        <v>14157</v>
      </c>
      <c r="D655" s="65">
        <v>14181</v>
      </c>
      <c r="E655" s="65">
        <v>13850</v>
      </c>
      <c r="F655" s="65">
        <v>13914</v>
      </c>
    </row>
    <row r="656" spans="2:6">
      <c r="B656" s="64">
        <v>44753</v>
      </c>
      <c r="C656" s="65">
        <v>14467</v>
      </c>
      <c r="D656" s="65">
        <v>14496</v>
      </c>
      <c r="E656" s="65">
        <v>14229</v>
      </c>
      <c r="F656" s="65">
        <v>14276</v>
      </c>
    </row>
    <row r="657" spans="2:6">
      <c r="B657" s="64">
        <v>44750</v>
      </c>
      <c r="C657" s="65">
        <v>14390</v>
      </c>
      <c r="D657" s="65">
        <v>14485</v>
      </c>
      <c r="E657" s="65">
        <v>14264</v>
      </c>
      <c r="F657" s="65">
        <v>14329</v>
      </c>
    </row>
    <row r="658" spans="2:6">
      <c r="B658" s="64">
        <v>44749</v>
      </c>
      <c r="C658" s="65">
        <v>14068</v>
      </c>
      <c r="D658" s="65">
        <v>14295</v>
      </c>
      <c r="E658" s="65">
        <v>13832</v>
      </c>
      <c r="F658" s="65">
        <v>14176</v>
      </c>
    </row>
    <row r="659" spans="2:6">
      <c r="B659" s="64">
        <v>44748</v>
      </c>
      <c r="C659" s="65">
        <v>14213</v>
      </c>
      <c r="D659" s="65">
        <v>14239</v>
      </c>
      <c r="E659" s="65">
        <v>13858</v>
      </c>
      <c r="F659" s="65">
        <v>13871</v>
      </c>
    </row>
    <row r="660" spans="2:6">
      <c r="B660" s="64">
        <v>44747</v>
      </c>
      <c r="C660" s="65">
        <v>14350</v>
      </c>
      <c r="D660" s="65">
        <v>14430</v>
      </c>
      <c r="E660" s="65">
        <v>13975</v>
      </c>
      <c r="F660" s="65">
        <v>14231</v>
      </c>
    </row>
    <row r="661" spans="2:6">
      <c r="B661" s="64">
        <v>44746</v>
      </c>
      <c r="C661" s="65">
        <v>14236</v>
      </c>
      <c r="D661" s="65">
        <v>14312</v>
      </c>
      <c r="E661" s="65">
        <v>14025</v>
      </c>
      <c r="F661" s="65">
        <v>14152</v>
      </c>
    </row>
    <row r="662" spans="2:6">
      <c r="B662" s="64">
        <v>44743</v>
      </c>
      <c r="C662" s="65">
        <v>14656</v>
      </c>
      <c r="D662" s="65">
        <v>14702</v>
      </c>
      <c r="E662" s="65">
        <v>14128</v>
      </c>
      <c r="F662" s="65">
        <v>14175</v>
      </c>
    </row>
    <row r="663" spans="2:6">
      <c r="B663" s="64">
        <v>44742</v>
      </c>
      <c r="C663" s="65">
        <v>14931</v>
      </c>
      <c r="D663" s="65">
        <v>14945</v>
      </c>
      <c r="E663" s="65">
        <v>14610</v>
      </c>
      <c r="F663" s="65">
        <v>14622</v>
      </c>
    </row>
    <row r="664" spans="2:6">
      <c r="B664" s="64">
        <v>44741</v>
      </c>
      <c r="C664" s="65">
        <v>15020</v>
      </c>
      <c r="D664" s="65">
        <v>15114</v>
      </c>
      <c r="E664" s="65">
        <v>14980</v>
      </c>
      <c r="F664" s="65">
        <v>15019</v>
      </c>
    </row>
    <row r="665" spans="2:6">
      <c r="B665" s="64">
        <v>44740</v>
      </c>
      <c r="C665" s="65">
        <v>15299</v>
      </c>
      <c r="D665" s="65">
        <v>15304</v>
      </c>
      <c r="E665" s="65">
        <v>15096</v>
      </c>
      <c r="F665" s="65">
        <v>15192</v>
      </c>
    </row>
    <row r="666" spans="2:6">
      <c r="B666" s="64">
        <v>44739</v>
      </c>
      <c r="C666" s="65">
        <v>15205</v>
      </c>
      <c r="D666" s="65">
        <v>15400</v>
      </c>
      <c r="E666" s="65">
        <v>15201</v>
      </c>
      <c r="F666" s="65">
        <v>15277</v>
      </c>
    </row>
    <row r="667" spans="2:6">
      <c r="B667" s="64">
        <v>44736</v>
      </c>
      <c r="C667" s="65">
        <v>15006</v>
      </c>
      <c r="D667" s="65">
        <v>15142</v>
      </c>
      <c r="E667" s="65">
        <v>14959</v>
      </c>
      <c r="F667" s="65">
        <v>15058</v>
      </c>
    </row>
    <row r="668" spans="2:6">
      <c r="B668" s="64">
        <v>44735</v>
      </c>
      <c r="C668" s="65">
        <v>15059</v>
      </c>
      <c r="D668" s="65">
        <v>15145</v>
      </c>
      <c r="E668" s="65">
        <v>14804</v>
      </c>
      <c r="F668" s="65">
        <v>14938</v>
      </c>
    </row>
    <row r="669" spans="2:6">
      <c r="B669" s="64">
        <v>44734</v>
      </c>
      <c r="C669" s="65">
        <v>15316</v>
      </c>
      <c r="D669" s="65">
        <v>15319</v>
      </c>
      <c r="E669" s="65">
        <v>14984</v>
      </c>
      <c r="F669" s="65">
        <v>15012</v>
      </c>
    </row>
    <row r="670" spans="2:6">
      <c r="B670" s="64">
        <v>44733</v>
      </c>
      <c r="C670" s="65">
        <v>15164</v>
      </c>
      <c r="D670" s="65">
        <v>15362</v>
      </c>
      <c r="E670" s="65">
        <v>15115</v>
      </c>
      <c r="F670" s="65">
        <v>15334</v>
      </c>
    </row>
    <row r="671" spans="2:6">
      <c r="B671" s="64">
        <v>44732</v>
      </c>
      <c r="C671" s="65">
        <v>15182</v>
      </c>
      <c r="D671" s="65">
        <v>15231</v>
      </c>
      <c r="E671" s="65">
        <v>14966</v>
      </c>
      <c r="F671" s="65">
        <v>15038</v>
      </c>
    </row>
    <row r="672" spans="2:6">
      <c r="B672" s="64">
        <v>44729</v>
      </c>
      <c r="C672" s="65">
        <v>15196</v>
      </c>
      <c r="D672" s="65">
        <v>15300</v>
      </c>
      <c r="E672" s="65">
        <v>15137</v>
      </c>
      <c r="F672" s="65">
        <v>15200</v>
      </c>
    </row>
    <row r="673" spans="2:6">
      <c r="B673" s="64">
        <v>44728</v>
      </c>
      <c r="C673" s="65">
        <v>15751</v>
      </c>
      <c r="D673" s="65">
        <v>15805</v>
      </c>
      <c r="E673" s="65">
        <v>15382</v>
      </c>
      <c r="F673" s="65">
        <v>15410</v>
      </c>
    </row>
    <row r="674" spans="2:6">
      <c r="B674" s="64">
        <v>44727</v>
      </c>
      <c r="C674" s="65">
        <v>16052</v>
      </c>
      <c r="D674" s="65">
        <v>16096</v>
      </c>
      <c r="E674" s="65">
        <v>15989</v>
      </c>
      <c r="F674" s="65">
        <v>16062</v>
      </c>
    </row>
    <row r="675" spans="2:6">
      <c r="B675" s="64">
        <v>44726</v>
      </c>
      <c r="C675" s="65">
        <v>15950</v>
      </c>
      <c r="D675" s="65">
        <v>16068</v>
      </c>
      <c r="E675" s="65">
        <v>15841</v>
      </c>
      <c r="F675" s="65">
        <v>16055</v>
      </c>
    </row>
    <row r="676" spans="2:6">
      <c r="B676" s="64">
        <v>44725</v>
      </c>
      <c r="C676" s="65">
        <v>16115</v>
      </c>
      <c r="D676" s="65">
        <v>16120</v>
      </c>
      <c r="E676" s="65">
        <v>15993</v>
      </c>
      <c r="F676" s="65">
        <v>16053</v>
      </c>
    </row>
    <row r="677" spans="2:6">
      <c r="B677" s="64">
        <v>44722</v>
      </c>
      <c r="C677" s="65">
        <v>16380</v>
      </c>
      <c r="D677" s="65">
        <v>16486</v>
      </c>
      <c r="E677" s="65">
        <v>16350</v>
      </c>
      <c r="F677" s="65">
        <v>16471</v>
      </c>
    </row>
    <row r="678" spans="2:6">
      <c r="B678" s="64">
        <v>44721</v>
      </c>
      <c r="C678" s="65">
        <v>16573</v>
      </c>
      <c r="D678" s="65">
        <v>16606</v>
      </c>
      <c r="E678" s="65">
        <v>16524</v>
      </c>
      <c r="F678" s="65">
        <v>16582</v>
      </c>
    </row>
    <row r="679" spans="2:6">
      <c r="B679" s="64">
        <v>44720</v>
      </c>
      <c r="C679" s="65">
        <v>16560</v>
      </c>
      <c r="D679" s="65">
        <v>16693</v>
      </c>
      <c r="E679" s="65">
        <v>16555</v>
      </c>
      <c r="F679" s="65">
        <v>16644</v>
      </c>
    </row>
    <row r="680" spans="2:6">
      <c r="B680" s="64">
        <v>44719</v>
      </c>
      <c r="C680" s="65">
        <v>16520</v>
      </c>
      <c r="D680" s="65">
        <v>16531</v>
      </c>
      <c r="E680" s="65">
        <v>16406</v>
      </c>
      <c r="F680" s="65">
        <v>16462</v>
      </c>
    </row>
    <row r="681" spans="2:6">
      <c r="B681" s="64">
        <v>44718</v>
      </c>
      <c r="C681" s="65">
        <v>16590</v>
      </c>
      <c r="D681" s="65">
        <v>16648</v>
      </c>
      <c r="E681" s="65">
        <v>16463</v>
      </c>
      <c r="F681" s="65">
        <v>16600</v>
      </c>
    </row>
    <row r="682" spans="2:6">
      <c r="B682" s="64">
        <v>44714</v>
      </c>
      <c r="C682" s="65">
        <v>16536</v>
      </c>
      <c r="D682" s="65">
        <v>16585</v>
      </c>
      <c r="E682" s="65">
        <v>16471</v>
      </c>
      <c r="F682" s="65">
        <v>16532</v>
      </c>
    </row>
    <row r="683" spans="2:6">
      <c r="B683" s="64">
        <v>44713</v>
      </c>
      <c r="C683" s="65">
        <v>16647</v>
      </c>
      <c r="D683" s="65">
        <v>16755</v>
      </c>
      <c r="E683" s="65">
        <v>16592</v>
      </c>
      <c r="F683" s="65">
        <v>16610</v>
      </c>
    </row>
    <row r="684" spans="2:6">
      <c r="B684" s="64">
        <v>44712</v>
      </c>
      <c r="C684" s="65">
        <v>16492</v>
      </c>
      <c r="D684" s="65">
        <v>16716</v>
      </c>
      <c r="E684" s="65">
        <v>16460</v>
      </c>
      <c r="F684" s="65">
        <v>16682</v>
      </c>
    </row>
    <row r="685" spans="2:6">
      <c r="B685" s="64">
        <v>44711</v>
      </c>
      <c r="C685" s="65">
        <v>16400</v>
      </c>
      <c r="D685" s="65">
        <v>16584</v>
      </c>
      <c r="E685" s="65">
        <v>16391</v>
      </c>
      <c r="F685" s="65">
        <v>16560</v>
      </c>
    </row>
    <row r="686" spans="2:6">
      <c r="B686" s="64">
        <v>44708</v>
      </c>
      <c r="C686" s="65">
        <v>16110</v>
      </c>
      <c r="D686" s="65">
        <v>16245</v>
      </c>
      <c r="E686" s="65">
        <v>16100</v>
      </c>
      <c r="F686" s="65">
        <v>16230</v>
      </c>
    </row>
    <row r="687" spans="2:6">
      <c r="B687" s="64">
        <v>44707</v>
      </c>
      <c r="C687" s="65">
        <v>16153</v>
      </c>
      <c r="D687" s="65">
        <v>16184</v>
      </c>
      <c r="E687" s="65">
        <v>15928</v>
      </c>
      <c r="F687" s="65">
        <v>15950</v>
      </c>
    </row>
    <row r="688" spans="2:6">
      <c r="B688" s="64">
        <v>44706</v>
      </c>
      <c r="C688" s="65">
        <v>15996</v>
      </c>
      <c r="D688" s="65">
        <v>16146</v>
      </c>
      <c r="E688" s="65">
        <v>15968</v>
      </c>
      <c r="F688" s="65">
        <v>16060</v>
      </c>
    </row>
    <row r="689" spans="2:6">
      <c r="B689" s="64">
        <v>44705</v>
      </c>
      <c r="C689" s="65">
        <v>16131</v>
      </c>
      <c r="D689" s="65">
        <v>16156</v>
      </c>
      <c r="E689" s="65">
        <v>15914</v>
      </c>
      <c r="F689" s="65">
        <v>15926</v>
      </c>
    </row>
    <row r="690" spans="2:6">
      <c r="B690" s="64">
        <v>44704</v>
      </c>
      <c r="C690" s="65">
        <v>16220</v>
      </c>
      <c r="D690" s="65">
        <v>16263</v>
      </c>
      <c r="E690" s="65">
        <v>16076</v>
      </c>
      <c r="F690" s="65">
        <v>16147</v>
      </c>
    </row>
    <row r="691" spans="2:6">
      <c r="B691" s="64">
        <v>44701</v>
      </c>
      <c r="C691" s="65">
        <v>16069</v>
      </c>
      <c r="D691" s="65">
        <v>16145</v>
      </c>
      <c r="E691" s="65">
        <v>16013</v>
      </c>
      <c r="F691" s="65">
        <v>16135</v>
      </c>
    </row>
    <row r="692" spans="2:6">
      <c r="B692" s="64">
        <v>44700</v>
      </c>
      <c r="C692" s="65">
        <v>15871</v>
      </c>
      <c r="D692" s="65">
        <v>15965</v>
      </c>
      <c r="E692" s="65">
        <v>15820</v>
      </c>
      <c r="F692" s="65">
        <v>15911</v>
      </c>
    </row>
    <row r="693" spans="2:6">
      <c r="B693" s="64">
        <v>44699</v>
      </c>
      <c r="C693" s="65">
        <v>16180</v>
      </c>
      <c r="D693" s="65">
        <v>16318</v>
      </c>
      <c r="E693" s="65">
        <v>16159</v>
      </c>
      <c r="F693" s="65">
        <v>16302</v>
      </c>
    </row>
    <row r="694" spans="2:6">
      <c r="B694" s="64">
        <v>44698</v>
      </c>
      <c r="C694" s="65">
        <v>15978</v>
      </c>
      <c r="D694" s="65">
        <v>16096</v>
      </c>
      <c r="E694" s="65">
        <v>15963</v>
      </c>
      <c r="F694" s="65">
        <v>16075</v>
      </c>
    </row>
    <row r="695" spans="2:6">
      <c r="B695" s="64">
        <v>44697</v>
      </c>
      <c r="C695" s="65">
        <v>15996</v>
      </c>
      <c r="D695" s="65">
        <v>16044</v>
      </c>
      <c r="E695" s="65">
        <v>15847</v>
      </c>
      <c r="F695" s="65">
        <v>15921</v>
      </c>
    </row>
    <row r="696" spans="2:6">
      <c r="B696" s="64">
        <v>44694</v>
      </c>
      <c r="C696" s="65">
        <v>15777</v>
      </c>
      <c r="D696" s="65">
        <v>15854</v>
      </c>
      <c r="E696" s="65">
        <v>15743</v>
      </c>
      <c r="F696" s="65">
        <v>15851</v>
      </c>
    </row>
    <row r="697" spans="2:6">
      <c r="B697" s="64">
        <v>44693</v>
      </c>
      <c r="C697" s="65">
        <v>15801</v>
      </c>
      <c r="D697" s="65">
        <v>15890</v>
      </c>
      <c r="E697" s="65">
        <v>15608</v>
      </c>
      <c r="F697" s="65">
        <v>15632</v>
      </c>
    </row>
    <row r="698" spans="2:6">
      <c r="B698" s="64">
        <v>44692</v>
      </c>
      <c r="C698" s="65">
        <v>15989</v>
      </c>
      <c r="D698" s="65">
        <v>16058</v>
      </c>
      <c r="E698" s="65">
        <v>15907</v>
      </c>
      <c r="F698" s="65">
        <v>16010</v>
      </c>
    </row>
    <row r="699" spans="2:6">
      <c r="B699" s="64">
        <v>44691</v>
      </c>
      <c r="C699" s="65">
        <v>15809</v>
      </c>
      <c r="D699" s="65">
        <v>16045</v>
      </c>
      <c r="E699" s="65">
        <v>15730</v>
      </c>
      <c r="F699" s="65">
        <v>16039</v>
      </c>
    </row>
    <row r="700" spans="2:6">
      <c r="B700" s="64">
        <v>44690</v>
      </c>
      <c r="C700" s="65">
        <v>16156</v>
      </c>
      <c r="D700" s="65">
        <v>16194</v>
      </c>
      <c r="E700" s="65">
        <v>16015</v>
      </c>
      <c r="F700" s="65">
        <v>16027</v>
      </c>
    </row>
    <row r="701" spans="2:6">
      <c r="B701" s="64">
        <v>44687</v>
      </c>
      <c r="C701" s="65">
        <v>16310</v>
      </c>
      <c r="D701" s="65">
        <v>16380</v>
      </c>
      <c r="E701" s="65">
        <v>16266</v>
      </c>
      <c r="F701" s="65">
        <v>16355</v>
      </c>
    </row>
    <row r="702" spans="2:6">
      <c r="B702" s="64">
        <v>44686</v>
      </c>
      <c r="C702" s="65">
        <v>16753</v>
      </c>
      <c r="D702" s="65">
        <v>16776</v>
      </c>
      <c r="E702" s="65">
        <v>16645</v>
      </c>
      <c r="F702" s="65">
        <v>16684</v>
      </c>
    </row>
    <row r="703" spans="2:6">
      <c r="B703" s="64">
        <v>44685</v>
      </c>
      <c r="C703" s="65">
        <v>16505</v>
      </c>
      <c r="D703" s="65">
        <v>16589</v>
      </c>
      <c r="E703" s="65">
        <v>16489</v>
      </c>
      <c r="F703" s="65">
        <v>16519</v>
      </c>
    </row>
    <row r="704" spans="2:6">
      <c r="B704" s="64">
        <v>44684</v>
      </c>
      <c r="C704" s="65">
        <v>16487</v>
      </c>
      <c r="D704" s="65">
        <v>16570</v>
      </c>
      <c r="E704" s="65">
        <v>16434</v>
      </c>
      <c r="F704" s="65">
        <v>16470</v>
      </c>
    </row>
    <row r="705" spans="2:6">
      <c r="B705" s="64">
        <v>44680</v>
      </c>
      <c r="C705" s="65">
        <v>16555</v>
      </c>
      <c r="D705" s="65">
        <v>16635</v>
      </c>
      <c r="E705" s="65">
        <v>16495</v>
      </c>
      <c r="F705" s="65">
        <v>16583</v>
      </c>
    </row>
    <row r="706" spans="2:6">
      <c r="B706" s="64">
        <v>44679</v>
      </c>
      <c r="C706" s="65">
        <v>16317</v>
      </c>
      <c r="D706" s="65">
        <v>16416</v>
      </c>
      <c r="E706" s="65">
        <v>16220</v>
      </c>
      <c r="F706" s="65">
        <v>16387</v>
      </c>
    </row>
    <row r="707" spans="2:6">
      <c r="B707" s="64">
        <v>44678</v>
      </c>
      <c r="C707" s="65">
        <v>16221</v>
      </c>
      <c r="D707" s="65">
        <v>16344</v>
      </c>
      <c r="E707" s="65">
        <v>16160</v>
      </c>
      <c r="F707" s="65">
        <v>16285</v>
      </c>
    </row>
    <row r="708" spans="2:6">
      <c r="B708" s="64">
        <v>44677</v>
      </c>
      <c r="C708" s="65">
        <v>16648</v>
      </c>
      <c r="D708" s="65">
        <v>16663</v>
      </c>
      <c r="E708" s="65">
        <v>16533</v>
      </c>
      <c r="F708" s="65">
        <v>16586</v>
      </c>
    </row>
    <row r="709" spans="2:6">
      <c r="B709" s="64">
        <v>44676</v>
      </c>
      <c r="C709" s="65">
        <v>16686</v>
      </c>
      <c r="D709" s="65">
        <v>16734</v>
      </c>
      <c r="E709" s="65">
        <v>16508</v>
      </c>
      <c r="F709" s="65">
        <v>16572</v>
      </c>
    </row>
    <row r="710" spans="2:6">
      <c r="B710" s="64">
        <v>44673</v>
      </c>
      <c r="C710" s="65">
        <v>16862</v>
      </c>
      <c r="D710" s="65">
        <v>16999</v>
      </c>
      <c r="E710" s="65">
        <v>16823</v>
      </c>
      <c r="F710" s="65">
        <v>16992</v>
      </c>
    </row>
    <row r="711" spans="2:6">
      <c r="B711" s="64">
        <v>44672</v>
      </c>
      <c r="C711" s="65">
        <v>17180</v>
      </c>
      <c r="D711" s="65">
        <v>17222</v>
      </c>
      <c r="E711" s="65">
        <v>17090</v>
      </c>
      <c r="F711" s="65">
        <v>17126</v>
      </c>
    </row>
    <row r="712" spans="2:6">
      <c r="B712" s="64">
        <v>44671</v>
      </c>
      <c r="C712" s="65">
        <v>17071</v>
      </c>
      <c r="D712" s="65">
        <v>17135</v>
      </c>
      <c r="E712" s="65">
        <v>16992</v>
      </c>
      <c r="F712" s="65">
        <v>17125</v>
      </c>
    </row>
    <row r="713" spans="2:6">
      <c r="B713" s="64">
        <v>44670</v>
      </c>
      <c r="C713" s="65">
        <v>17065</v>
      </c>
      <c r="D713" s="65">
        <v>17122</v>
      </c>
      <c r="E713" s="65">
        <v>16988</v>
      </c>
      <c r="F713" s="65">
        <v>17000</v>
      </c>
    </row>
    <row r="714" spans="2:6">
      <c r="B714" s="64">
        <v>44669</v>
      </c>
      <c r="C714" s="65">
        <v>16908</v>
      </c>
      <c r="D714" s="65">
        <v>16995</v>
      </c>
      <c r="E714" s="65">
        <v>16813</v>
      </c>
      <c r="F714" s="65">
        <v>16881</v>
      </c>
    </row>
    <row r="715" spans="2:6">
      <c r="B715" s="64">
        <v>44666</v>
      </c>
      <c r="C715" s="65">
        <v>17102</v>
      </c>
      <c r="D715" s="65">
        <v>17117</v>
      </c>
      <c r="E715" s="65">
        <v>16960</v>
      </c>
      <c r="F715" s="65">
        <v>16983</v>
      </c>
    </row>
    <row r="716" spans="2:6">
      <c r="B716" s="64">
        <v>44665</v>
      </c>
      <c r="C716" s="65">
        <v>17349</v>
      </c>
      <c r="D716" s="65">
        <v>17352</v>
      </c>
      <c r="E716" s="65">
        <v>17251</v>
      </c>
      <c r="F716" s="65">
        <v>17298</v>
      </c>
    </row>
    <row r="717" spans="2:6">
      <c r="B717" s="64">
        <v>44664</v>
      </c>
      <c r="C717" s="65">
        <v>17080</v>
      </c>
      <c r="D717" s="65">
        <v>17321</v>
      </c>
      <c r="E717" s="65">
        <v>17071</v>
      </c>
      <c r="F717" s="65">
        <v>17316</v>
      </c>
    </row>
    <row r="718" spans="2:6">
      <c r="B718" s="64">
        <v>44663</v>
      </c>
      <c r="C718" s="65">
        <v>16960</v>
      </c>
      <c r="D718" s="65">
        <v>17068</v>
      </c>
      <c r="E718" s="65">
        <v>16906</v>
      </c>
      <c r="F718" s="65">
        <v>16999</v>
      </c>
    </row>
    <row r="719" spans="2:6">
      <c r="B719" s="64">
        <v>44662</v>
      </c>
      <c r="C719" s="65">
        <v>17222</v>
      </c>
      <c r="D719" s="65">
        <v>17298</v>
      </c>
      <c r="E719" s="65">
        <v>16976</v>
      </c>
      <c r="F719" s="65">
        <v>17039</v>
      </c>
    </row>
    <row r="720" spans="2:6">
      <c r="B720" s="64">
        <v>44659</v>
      </c>
      <c r="C720" s="65">
        <v>17200</v>
      </c>
      <c r="D720" s="65">
        <v>17318</v>
      </c>
      <c r="E720" s="65">
        <v>17169</v>
      </c>
      <c r="F720" s="65">
        <v>17316</v>
      </c>
    </row>
    <row r="721" spans="2:6">
      <c r="B721" s="64">
        <v>44658</v>
      </c>
      <c r="C721" s="65">
        <v>17333</v>
      </c>
      <c r="D721" s="65">
        <v>17387</v>
      </c>
      <c r="E721" s="65">
        <v>17123</v>
      </c>
      <c r="F721" s="65">
        <v>17143</v>
      </c>
    </row>
    <row r="722" spans="2:6">
      <c r="B722" s="64">
        <v>44657</v>
      </c>
      <c r="C722" s="65">
        <v>17439</v>
      </c>
      <c r="D722" s="65">
        <v>17508</v>
      </c>
      <c r="E722" s="65">
        <v>17327</v>
      </c>
      <c r="F722" s="65">
        <v>17506</v>
      </c>
    </row>
    <row r="723" spans="2:6">
      <c r="B723" s="64">
        <v>44652</v>
      </c>
      <c r="C723" s="65">
        <v>17466</v>
      </c>
      <c r="D723" s="65">
        <v>17567</v>
      </c>
      <c r="E723" s="65">
        <v>17414</v>
      </c>
      <c r="F723" s="65">
        <v>17554</v>
      </c>
    </row>
    <row r="724" spans="2:6">
      <c r="B724" s="64">
        <v>44651</v>
      </c>
      <c r="C724" s="65">
        <v>17747</v>
      </c>
      <c r="D724" s="65">
        <v>17774</v>
      </c>
      <c r="E724" s="65">
        <v>17623</v>
      </c>
      <c r="F724" s="65">
        <v>17639</v>
      </c>
    </row>
    <row r="725" spans="2:6">
      <c r="B725" s="64">
        <v>44650</v>
      </c>
      <c r="C725" s="65">
        <v>17671</v>
      </c>
      <c r="D725" s="65">
        <v>17755</v>
      </c>
      <c r="E725" s="65">
        <v>17658</v>
      </c>
      <c r="F725" s="65">
        <v>17741</v>
      </c>
    </row>
    <row r="726" spans="2:6">
      <c r="B726" s="64">
        <v>44649</v>
      </c>
      <c r="C726" s="65">
        <v>17560</v>
      </c>
      <c r="D726" s="65">
        <v>17577</v>
      </c>
      <c r="E726" s="65">
        <v>17484</v>
      </c>
      <c r="F726" s="65">
        <v>17545</v>
      </c>
    </row>
    <row r="727" spans="2:6">
      <c r="B727" s="64">
        <v>44648</v>
      </c>
      <c r="C727" s="65">
        <v>17512</v>
      </c>
      <c r="D727" s="65">
        <v>17521</v>
      </c>
      <c r="E727" s="65">
        <v>17304</v>
      </c>
      <c r="F727" s="65">
        <v>17438</v>
      </c>
    </row>
    <row r="728" spans="2:6">
      <c r="B728" s="64">
        <v>44645</v>
      </c>
      <c r="C728" s="65">
        <v>17720</v>
      </c>
      <c r="D728" s="65">
        <v>17726</v>
      </c>
      <c r="E728" s="65">
        <v>17591</v>
      </c>
      <c r="F728" s="65">
        <v>17621</v>
      </c>
    </row>
    <row r="729" spans="2:6">
      <c r="B729" s="64">
        <v>44644</v>
      </c>
      <c r="C729" s="65">
        <v>17570</v>
      </c>
      <c r="D729" s="65">
        <v>17687</v>
      </c>
      <c r="E729" s="65">
        <v>17548</v>
      </c>
      <c r="F729" s="65">
        <v>17671</v>
      </c>
    </row>
    <row r="730" spans="2:6">
      <c r="B730" s="64">
        <v>44643</v>
      </c>
      <c r="C730" s="65">
        <v>17644</v>
      </c>
      <c r="D730" s="65">
        <v>17735</v>
      </c>
      <c r="E730" s="65">
        <v>17610</v>
      </c>
      <c r="F730" s="65">
        <v>17702</v>
      </c>
    </row>
    <row r="731" spans="2:6">
      <c r="B731" s="64">
        <v>44642</v>
      </c>
      <c r="C731" s="65">
        <v>17536</v>
      </c>
      <c r="D731" s="65">
        <v>17543</v>
      </c>
      <c r="E731" s="65">
        <v>17453</v>
      </c>
      <c r="F731" s="65">
        <v>17520</v>
      </c>
    </row>
    <row r="732" spans="2:6">
      <c r="B732" s="64">
        <v>44641</v>
      </c>
      <c r="C732" s="65">
        <v>17442</v>
      </c>
      <c r="D732" s="65">
        <v>17577</v>
      </c>
      <c r="E732" s="65">
        <v>17439</v>
      </c>
      <c r="F732" s="65">
        <v>17489</v>
      </c>
    </row>
    <row r="733" spans="2:6">
      <c r="B733" s="64">
        <v>44638</v>
      </c>
      <c r="C733" s="65">
        <v>17441</v>
      </c>
      <c r="D733" s="65">
        <v>17444</v>
      </c>
      <c r="E733" s="65">
        <v>17295</v>
      </c>
      <c r="F733" s="65">
        <v>17391</v>
      </c>
    </row>
    <row r="734" spans="2:6">
      <c r="B734" s="64">
        <v>44637</v>
      </c>
      <c r="C734" s="65">
        <v>17339</v>
      </c>
      <c r="D734" s="65">
        <v>17470</v>
      </c>
      <c r="E734" s="65">
        <v>17262</v>
      </c>
      <c r="F734" s="65">
        <v>17446</v>
      </c>
    </row>
    <row r="735" spans="2:6">
      <c r="B735" s="64">
        <v>44636</v>
      </c>
      <c r="C735" s="65">
        <v>17080</v>
      </c>
      <c r="D735" s="65">
        <v>17089</v>
      </c>
      <c r="E735" s="65">
        <v>16801</v>
      </c>
      <c r="F735" s="65">
        <v>16937</v>
      </c>
    </row>
    <row r="736" spans="2:6">
      <c r="B736" s="64">
        <v>44635</v>
      </c>
      <c r="C736" s="65">
        <v>17177</v>
      </c>
      <c r="D736" s="65">
        <v>17195</v>
      </c>
      <c r="E736" s="65">
        <v>16861</v>
      </c>
      <c r="F736" s="65">
        <v>16882</v>
      </c>
    </row>
    <row r="737" spans="2:6">
      <c r="B737" s="64">
        <v>44634</v>
      </c>
      <c r="C737" s="65">
        <v>17289</v>
      </c>
      <c r="D737" s="65">
        <v>17350</v>
      </c>
      <c r="E737" s="65">
        <v>17150</v>
      </c>
      <c r="F737" s="65">
        <v>17239</v>
      </c>
    </row>
    <row r="738" spans="2:6">
      <c r="B738" s="64">
        <v>44631</v>
      </c>
      <c r="C738" s="65">
        <v>17372</v>
      </c>
      <c r="D738" s="65">
        <v>17387</v>
      </c>
      <c r="E738" s="65">
        <v>17170</v>
      </c>
      <c r="F738" s="65">
        <v>17220</v>
      </c>
    </row>
    <row r="739" spans="2:6">
      <c r="B739" s="64">
        <v>44630</v>
      </c>
      <c r="C739" s="65">
        <v>17301</v>
      </c>
      <c r="D739" s="65">
        <v>17456</v>
      </c>
      <c r="E739" s="65">
        <v>17269</v>
      </c>
      <c r="F739" s="65">
        <v>17437</v>
      </c>
    </row>
    <row r="740" spans="2:6">
      <c r="B740" s="64">
        <v>44629</v>
      </c>
      <c r="C740" s="65">
        <v>16890</v>
      </c>
      <c r="D740" s="65">
        <v>17023</v>
      </c>
      <c r="E740" s="65">
        <v>16865</v>
      </c>
      <c r="F740" s="65">
        <v>16946</v>
      </c>
    </row>
    <row r="741" spans="2:6">
      <c r="B741" s="64">
        <v>44628</v>
      </c>
      <c r="C741" s="65">
        <v>16840</v>
      </c>
      <c r="D741" s="65">
        <v>17058</v>
      </c>
      <c r="E741" s="65">
        <v>16695</v>
      </c>
      <c r="F741" s="65">
        <v>16702</v>
      </c>
    </row>
    <row r="742" spans="2:6">
      <c r="B742" s="64">
        <v>44627</v>
      </c>
      <c r="C742" s="65">
        <v>17362</v>
      </c>
      <c r="D742" s="65">
        <v>17405</v>
      </c>
      <c r="E742" s="65">
        <v>17051</v>
      </c>
      <c r="F742" s="65">
        <v>17058</v>
      </c>
    </row>
    <row r="743" spans="2:6">
      <c r="B743" s="64">
        <v>44624</v>
      </c>
      <c r="C743" s="65">
        <v>17608</v>
      </c>
      <c r="D743" s="65">
        <v>17788</v>
      </c>
      <c r="E743" s="65">
        <v>17522</v>
      </c>
      <c r="F743" s="65">
        <v>17666</v>
      </c>
    </row>
    <row r="744" spans="2:6">
      <c r="B744" s="64">
        <v>44623</v>
      </c>
      <c r="C744" s="65">
        <v>17942</v>
      </c>
      <c r="D744" s="65">
        <v>17964</v>
      </c>
      <c r="E744" s="65">
        <v>17865</v>
      </c>
      <c r="F744" s="65">
        <v>17929</v>
      </c>
    </row>
    <row r="745" spans="2:6">
      <c r="B745" s="64">
        <v>44622</v>
      </c>
      <c r="C745" s="65">
        <v>17788</v>
      </c>
      <c r="D745" s="65">
        <v>17895</v>
      </c>
      <c r="E745" s="65">
        <v>17758</v>
      </c>
      <c r="F745" s="65">
        <v>17844</v>
      </c>
    </row>
    <row r="746" spans="2:6">
      <c r="B746" s="64">
        <v>44621</v>
      </c>
      <c r="C746" s="65">
        <v>17756</v>
      </c>
      <c r="D746" s="65">
        <v>17942</v>
      </c>
      <c r="E746" s="65">
        <v>17692</v>
      </c>
      <c r="F746" s="65">
        <v>17911</v>
      </c>
    </row>
    <row r="747" spans="2:6">
      <c r="B747" s="64">
        <v>44617</v>
      </c>
      <c r="C747" s="65">
        <v>17660</v>
      </c>
      <c r="D747" s="65">
        <v>17702</v>
      </c>
      <c r="E747" s="65">
        <v>17513</v>
      </c>
      <c r="F747" s="65">
        <v>17606</v>
      </c>
    </row>
    <row r="748" spans="2:6">
      <c r="B748" s="64">
        <v>44616</v>
      </c>
      <c r="C748" s="65">
        <v>17811</v>
      </c>
      <c r="D748" s="65">
        <v>17850</v>
      </c>
      <c r="E748" s="65">
        <v>17506</v>
      </c>
      <c r="F748" s="65">
        <v>17516</v>
      </c>
    </row>
    <row r="749" spans="2:6">
      <c r="B749" s="64">
        <v>44615</v>
      </c>
      <c r="C749" s="65">
        <v>17954</v>
      </c>
      <c r="D749" s="65">
        <v>18060</v>
      </c>
      <c r="E749" s="65">
        <v>17936</v>
      </c>
      <c r="F749" s="65">
        <v>18042</v>
      </c>
    </row>
    <row r="750" spans="2:6">
      <c r="B750" s="64">
        <v>44614</v>
      </c>
      <c r="C750" s="65">
        <v>17990</v>
      </c>
      <c r="D750" s="65">
        <v>18068</v>
      </c>
      <c r="E750" s="65">
        <v>17773</v>
      </c>
      <c r="F750" s="65">
        <v>17878</v>
      </c>
    </row>
    <row r="751" spans="2:6">
      <c r="B751" s="64">
        <v>44613</v>
      </c>
      <c r="C751" s="65">
        <v>18001</v>
      </c>
      <c r="D751" s="65">
        <v>18242</v>
      </c>
      <c r="E751" s="65">
        <v>17970</v>
      </c>
      <c r="F751" s="65">
        <v>18210</v>
      </c>
    </row>
    <row r="752" spans="2:6">
      <c r="B752" s="64">
        <v>44610</v>
      </c>
      <c r="C752" s="65">
        <v>18065</v>
      </c>
      <c r="D752" s="65">
        <v>18254</v>
      </c>
      <c r="E752" s="65">
        <v>18039</v>
      </c>
      <c r="F752" s="65">
        <v>18226</v>
      </c>
    </row>
    <row r="753" spans="2:6">
      <c r="B753" s="64">
        <v>44609</v>
      </c>
      <c r="C753" s="65">
        <v>18269</v>
      </c>
      <c r="D753" s="65">
        <v>18330</v>
      </c>
      <c r="E753" s="65">
        <v>18168</v>
      </c>
      <c r="F753" s="65">
        <v>18243</v>
      </c>
    </row>
    <row r="754" spans="2:6">
      <c r="B754" s="64">
        <v>44608</v>
      </c>
      <c r="C754" s="65">
        <v>18184</v>
      </c>
      <c r="D754" s="65">
        <v>18248</v>
      </c>
      <c r="E754" s="65">
        <v>18140</v>
      </c>
      <c r="F754" s="65">
        <v>18207</v>
      </c>
    </row>
    <row r="755" spans="2:6">
      <c r="B755" s="64">
        <v>44607</v>
      </c>
      <c r="C755" s="65">
        <v>17922</v>
      </c>
      <c r="D755" s="65">
        <v>18093</v>
      </c>
      <c r="E755" s="65">
        <v>17883</v>
      </c>
      <c r="F755" s="65">
        <v>17953</v>
      </c>
    </row>
    <row r="756" spans="2:6">
      <c r="B756" s="64">
        <v>44606</v>
      </c>
      <c r="C756" s="65">
        <v>18099</v>
      </c>
      <c r="D756" s="65">
        <v>18132</v>
      </c>
      <c r="E756" s="65">
        <v>17934</v>
      </c>
      <c r="F756" s="65">
        <v>17977</v>
      </c>
    </row>
    <row r="757" spans="2:6">
      <c r="B757" s="64">
        <v>44603</v>
      </c>
      <c r="C757" s="65">
        <v>18202</v>
      </c>
      <c r="D757" s="65">
        <v>18290</v>
      </c>
      <c r="E757" s="65">
        <v>18182</v>
      </c>
      <c r="F757" s="65">
        <v>18275</v>
      </c>
    </row>
    <row r="758" spans="2:6">
      <c r="B758" s="64">
        <v>44602</v>
      </c>
      <c r="C758" s="65">
        <v>18230</v>
      </c>
      <c r="D758" s="65">
        <v>18340</v>
      </c>
      <c r="E758" s="65">
        <v>18133</v>
      </c>
      <c r="F758" s="65">
        <v>18337</v>
      </c>
    </row>
    <row r="759" spans="2:6">
      <c r="B759" s="64">
        <v>44601</v>
      </c>
      <c r="C759" s="65">
        <v>18068</v>
      </c>
      <c r="D759" s="65">
        <v>18169</v>
      </c>
      <c r="E759" s="65">
        <v>18050</v>
      </c>
      <c r="F759" s="65">
        <v>18167</v>
      </c>
    </row>
    <row r="760" spans="2:6">
      <c r="B760" s="64">
        <v>44600</v>
      </c>
      <c r="C760" s="65">
        <v>17960</v>
      </c>
      <c r="D760" s="65">
        <v>18047</v>
      </c>
      <c r="E760" s="65">
        <v>17922</v>
      </c>
      <c r="F760" s="65">
        <v>17942</v>
      </c>
    </row>
    <row r="761" spans="2:6">
      <c r="B761" s="64">
        <v>44599</v>
      </c>
      <c r="C761" s="65">
        <v>17797</v>
      </c>
      <c r="D761" s="65">
        <v>17900</v>
      </c>
      <c r="E761" s="65">
        <v>17693</v>
      </c>
      <c r="F761" s="65">
        <v>17899</v>
      </c>
    </row>
    <row r="762" spans="2:6">
      <c r="B762" s="64">
        <v>44587</v>
      </c>
      <c r="C762" s="65">
        <v>17683</v>
      </c>
      <c r="D762" s="65">
        <v>17757</v>
      </c>
      <c r="E762" s="65">
        <v>17607</v>
      </c>
      <c r="F762" s="65">
        <v>17625</v>
      </c>
    </row>
    <row r="763" spans="2:6">
      <c r="B763" s="64">
        <v>44586</v>
      </c>
      <c r="C763" s="65">
        <v>17790</v>
      </c>
      <c r="D763" s="65">
        <v>17799</v>
      </c>
      <c r="E763" s="65">
        <v>17578</v>
      </c>
      <c r="F763" s="65">
        <v>17678</v>
      </c>
    </row>
    <row r="764" spans="2:6">
      <c r="B764" s="64">
        <v>44585</v>
      </c>
      <c r="C764" s="65">
        <v>17736</v>
      </c>
      <c r="D764" s="65">
        <v>17973</v>
      </c>
      <c r="E764" s="65">
        <v>17703</v>
      </c>
      <c r="F764" s="65">
        <v>17957</v>
      </c>
    </row>
    <row r="765" spans="2:6">
      <c r="B765" s="64">
        <v>44582</v>
      </c>
      <c r="C765" s="65">
        <v>18026</v>
      </c>
      <c r="D765" s="65">
        <v>18050</v>
      </c>
      <c r="E765" s="65">
        <v>17836</v>
      </c>
      <c r="F765" s="65">
        <v>17895</v>
      </c>
    </row>
    <row r="766" spans="2:6">
      <c r="B766" s="64">
        <v>44581</v>
      </c>
      <c r="C766" s="65">
        <v>18203</v>
      </c>
      <c r="D766" s="65">
        <v>18270</v>
      </c>
      <c r="E766" s="65">
        <v>18081</v>
      </c>
      <c r="F766" s="65">
        <v>18226</v>
      </c>
    </row>
    <row r="767" spans="2:6">
      <c r="B767" s="64">
        <v>44580</v>
      </c>
      <c r="C767" s="65">
        <v>18261</v>
      </c>
      <c r="D767" s="65">
        <v>18345</v>
      </c>
      <c r="E767" s="65">
        <v>18210</v>
      </c>
      <c r="F767" s="65">
        <v>18218</v>
      </c>
    </row>
    <row r="768" spans="2:6">
      <c r="B768" s="64">
        <v>44579</v>
      </c>
      <c r="C768" s="65">
        <v>18531</v>
      </c>
      <c r="D768" s="65">
        <v>18583</v>
      </c>
      <c r="E768" s="65">
        <v>18347</v>
      </c>
      <c r="F768" s="65">
        <v>18349</v>
      </c>
    </row>
    <row r="769" spans="2:6">
      <c r="B769" s="64">
        <v>44578</v>
      </c>
      <c r="C769" s="65">
        <v>18417</v>
      </c>
      <c r="D769" s="65">
        <v>18537</v>
      </c>
      <c r="E769" s="65">
        <v>18387</v>
      </c>
      <c r="F769" s="65">
        <v>18509</v>
      </c>
    </row>
    <row r="770" spans="2:6">
      <c r="B770" s="64">
        <v>44575</v>
      </c>
      <c r="C770" s="65">
        <v>18549</v>
      </c>
      <c r="D770" s="65">
        <v>18560</v>
      </c>
      <c r="E770" s="65">
        <v>18220</v>
      </c>
      <c r="F770" s="65">
        <v>18357</v>
      </c>
    </row>
    <row r="771" spans="2:6">
      <c r="B771" s="64">
        <v>44574</v>
      </c>
      <c r="C771" s="65">
        <v>18433</v>
      </c>
      <c r="D771" s="65">
        <v>18485</v>
      </c>
      <c r="E771" s="65">
        <v>18364</v>
      </c>
      <c r="F771" s="65">
        <v>18425</v>
      </c>
    </row>
    <row r="772" spans="2:6">
      <c r="B772" s="64">
        <v>44573</v>
      </c>
      <c r="C772" s="65">
        <v>18403</v>
      </c>
      <c r="D772" s="65">
        <v>18411</v>
      </c>
      <c r="E772" s="65">
        <v>18271</v>
      </c>
      <c r="F772" s="65">
        <v>18375</v>
      </c>
    </row>
    <row r="773" spans="2:6">
      <c r="B773" s="64">
        <v>44572</v>
      </c>
      <c r="C773" s="65">
        <v>18200</v>
      </c>
      <c r="D773" s="65">
        <v>18295</v>
      </c>
      <c r="E773" s="65">
        <v>18102</v>
      </c>
      <c r="F773" s="65">
        <v>18280</v>
      </c>
    </row>
    <row r="774" spans="2:6">
      <c r="B774" s="64">
        <v>44571</v>
      </c>
      <c r="C774" s="65">
        <v>18075</v>
      </c>
      <c r="D774" s="65">
        <v>18264</v>
      </c>
      <c r="E774" s="65">
        <v>18022</v>
      </c>
      <c r="F774" s="65">
        <v>18258</v>
      </c>
    </row>
    <row r="775" spans="2:6">
      <c r="B775" s="64">
        <v>44568</v>
      </c>
      <c r="C775" s="65">
        <v>18459</v>
      </c>
      <c r="D775" s="65">
        <v>18478</v>
      </c>
      <c r="E775" s="65">
        <v>18115</v>
      </c>
      <c r="F775" s="65">
        <v>18143</v>
      </c>
    </row>
    <row r="776" spans="2:6">
      <c r="B776" s="64">
        <v>44567</v>
      </c>
      <c r="C776" s="65">
        <v>18345</v>
      </c>
      <c r="D776" s="65">
        <v>18419</v>
      </c>
      <c r="E776" s="65">
        <v>18238</v>
      </c>
      <c r="F776" s="65">
        <v>18335</v>
      </c>
    </row>
    <row r="777" spans="2:6">
      <c r="B777" s="64">
        <v>44566</v>
      </c>
      <c r="C777" s="65">
        <v>18480</v>
      </c>
      <c r="D777" s="65">
        <v>18546</v>
      </c>
      <c r="E777" s="65">
        <v>18438</v>
      </c>
      <c r="F777" s="65">
        <v>18480</v>
      </c>
    </row>
    <row r="778" spans="2:6">
      <c r="B778" s="64">
        <v>44565</v>
      </c>
      <c r="C778" s="65">
        <v>18361</v>
      </c>
      <c r="D778" s="65">
        <v>18522</v>
      </c>
      <c r="E778" s="65">
        <v>18359</v>
      </c>
      <c r="F778" s="65">
        <v>18516</v>
      </c>
    </row>
    <row r="779" spans="2:6">
      <c r="B779" s="64">
        <v>44564</v>
      </c>
      <c r="C779" s="65">
        <v>18288</v>
      </c>
      <c r="D779" s="65">
        <v>18389</v>
      </c>
      <c r="E779" s="65">
        <v>18203</v>
      </c>
      <c r="F779" s="65">
        <v>18273</v>
      </c>
    </row>
    <row r="780" spans="2:6">
      <c r="B780" s="64">
        <v>44560</v>
      </c>
      <c r="C780" s="65">
        <v>18242</v>
      </c>
      <c r="D780" s="65">
        <v>18265</v>
      </c>
      <c r="E780" s="65">
        <v>18177</v>
      </c>
      <c r="F780" s="65">
        <v>18212</v>
      </c>
    </row>
    <row r="781" spans="2:6">
      <c r="B781" s="64">
        <v>44559</v>
      </c>
      <c r="C781" s="65">
        <v>18195</v>
      </c>
      <c r="D781" s="65">
        <v>18289</v>
      </c>
      <c r="E781" s="65">
        <v>18188</v>
      </c>
      <c r="F781" s="65">
        <v>18276</v>
      </c>
    </row>
    <row r="782" spans="2:6">
      <c r="B782" s="64">
        <v>44558</v>
      </c>
      <c r="C782" s="65">
        <v>18115</v>
      </c>
      <c r="D782" s="65">
        <v>18209</v>
      </c>
      <c r="E782" s="65">
        <v>18105</v>
      </c>
      <c r="F782" s="65">
        <v>18207</v>
      </c>
    </row>
    <row r="783" spans="2:6">
      <c r="B783" s="64">
        <v>44557</v>
      </c>
      <c r="C783" s="65">
        <v>17982</v>
      </c>
      <c r="D783" s="65">
        <v>18099</v>
      </c>
      <c r="E783" s="65">
        <v>17967</v>
      </c>
      <c r="F783" s="65">
        <v>18068</v>
      </c>
    </row>
    <row r="784" spans="2:6">
      <c r="B784" s="64">
        <v>44554</v>
      </c>
      <c r="C784" s="65">
        <v>18014</v>
      </c>
      <c r="D784" s="65">
        <v>18035</v>
      </c>
      <c r="E784" s="65">
        <v>17946</v>
      </c>
      <c r="F784" s="65">
        <v>17958</v>
      </c>
    </row>
    <row r="785" spans="2:6">
      <c r="B785" s="64">
        <v>44553</v>
      </c>
      <c r="C785" s="65">
        <v>17935</v>
      </c>
      <c r="D785" s="65">
        <v>17983</v>
      </c>
      <c r="E785" s="65">
        <v>17903</v>
      </c>
      <c r="F785" s="65">
        <v>17954</v>
      </c>
    </row>
    <row r="786" spans="2:6">
      <c r="B786" s="64">
        <v>44552</v>
      </c>
      <c r="C786" s="65">
        <v>17847</v>
      </c>
      <c r="D786" s="65">
        <v>17852</v>
      </c>
      <c r="E786" s="65">
        <v>17783</v>
      </c>
      <c r="F786" s="65">
        <v>17833</v>
      </c>
    </row>
    <row r="787" spans="2:6">
      <c r="B787" s="64">
        <v>44551</v>
      </c>
      <c r="C787" s="65">
        <v>17660</v>
      </c>
      <c r="D787" s="65">
        <v>17829</v>
      </c>
      <c r="E787" s="65">
        <v>17624</v>
      </c>
      <c r="F787" s="65">
        <v>17796</v>
      </c>
    </row>
    <row r="788" spans="2:6">
      <c r="B788" s="64">
        <v>44550</v>
      </c>
      <c r="C788" s="65">
        <v>17720</v>
      </c>
      <c r="D788" s="65">
        <v>17748</v>
      </c>
      <c r="E788" s="65">
        <v>17564</v>
      </c>
      <c r="F788" s="65">
        <v>17580</v>
      </c>
    </row>
    <row r="789" spans="2:6">
      <c r="B789" s="64">
        <v>44547</v>
      </c>
      <c r="C789" s="65">
        <v>17716</v>
      </c>
      <c r="D789" s="65">
        <v>17798</v>
      </c>
      <c r="E789" s="65">
        <v>17703</v>
      </c>
      <c r="F789" s="65">
        <v>17786</v>
      </c>
    </row>
    <row r="790" spans="2:6">
      <c r="B790" s="64">
        <v>44546</v>
      </c>
      <c r="C790" s="65">
        <v>17765</v>
      </c>
      <c r="D790" s="65">
        <v>17809</v>
      </c>
      <c r="E790" s="65">
        <v>17671</v>
      </c>
      <c r="F790" s="65">
        <v>17804</v>
      </c>
    </row>
    <row r="791" spans="2:6">
      <c r="B791" s="64">
        <v>44545</v>
      </c>
      <c r="C791" s="65">
        <v>17588</v>
      </c>
      <c r="D791" s="65">
        <v>17666</v>
      </c>
      <c r="E791" s="65">
        <v>17536</v>
      </c>
      <c r="F791" s="65">
        <v>17630</v>
      </c>
    </row>
    <row r="792" spans="2:6">
      <c r="B792" s="64">
        <v>44544</v>
      </c>
      <c r="C792" s="65">
        <v>17683</v>
      </c>
      <c r="D792" s="65">
        <v>17711</v>
      </c>
      <c r="E792" s="65">
        <v>17565</v>
      </c>
      <c r="F792" s="65">
        <v>17605</v>
      </c>
    </row>
    <row r="793" spans="2:6">
      <c r="B793" s="64">
        <v>44543</v>
      </c>
      <c r="C793" s="65">
        <v>17912</v>
      </c>
      <c r="D793" s="65">
        <v>17944</v>
      </c>
      <c r="E793" s="65">
        <v>17743</v>
      </c>
      <c r="F793" s="65">
        <v>17752</v>
      </c>
    </row>
    <row r="794" spans="2:6">
      <c r="B794" s="64">
        <v>44540</v>
      </c>
      <c r="C794" s="65">
        <v>17808</v>
      </c>
      <c r="D794" s="65">
        <v>17874</v>
      </c>
      <c r="E794" s="65">
        <v>17765</v>
      </c>
      <c r="F794" s="65">
        <v>17818</v>
      </c>
    </row>
    <row r="795" spans="2:6">
      <c r="B795" s="64">
        <v>44539</v>
      </c>
      <c r="C795" s="65">
        <v>17886</v>
      </c>
      <c r="D795" s="65">
        <v>17946</v>
      </c>
      <c r="E795" s="65">
        <v>17812</v>
      </c>
      <c r="F795" s="65">
        <v>17911</v>
      </c>
    </row>
    <row r="796" spans="2:6">
      <c r="B796" s="64">
        <v>44538</v>
      </c>
      <c r="C796" s="65">
        <v>17945</v>
      </c>
      <c r="D796" s="65">
        <v>17988</v>
      </c>
      <c r="E796" s="65">
        <v>17840</v>
      </c>
      <c r="F796" s="65">
        <v>17851</v>
      </c>
    </row>
    <row r="797" spans="2:6">
      <c r="B797" s="64">
        <v>44537</v>
      </c>
      <c r="C797" s="65">
        <v>17677</v>
      </c>
      <c r="D797" s="65">
        <v>17799</v>
      </c>
      <c r="E797" s="65">
        <v>17586</v>
      </c>
      <c r="F797" s="65">
        <v>17795</v>
      </c>
    </row>
    <row r="798" spans="2:6">
      <c r="B798" s="64">
        <v>44536</v>
      </c>
      <c r="C798" s="65">
        <v>17619</v>
      </c>
      <c r="D798" s="65">
        <v>17736</v>
      </c>
      <c r="E798" s="65">
        <v>17527</v>
      </c>
      <c r="F798" s="65">
        <v>17693</v>
      </c>
    </row>
    <row r="799" spans="2:6">
      <c r="B799" s="64">
        <v>44533</v>
      </c>
      <c r="C799" s="65">
        <v>17696</v>
      </c>
      <c r="D799" s="65">
        <v>17745</v>
      </c>
      <c r="E799" s="65">
        <v>17621</v>
      </c>
      <c r="F799" s="65">
        <v>17706</v>
      </c>
    </row>
    <row r="800" spans="2:6">
      <c r="B800" s="64">
        <v>44532</v>
      </c>
      <c r="C800" s="65">
        <v>17570</v>
      </c>
      <c r="D800" s="65">
        <v>17709</v>
      </c>
      <c r="E800" s="65">
        <v>17509</v>
      </c>
      <c r="F800" s="65">
        <v>17705</v>
      </c>
    </row>
    <row r="801" spans="2:6">
      <c r="B801" s="64">
        <v>44531</v>
      </c>
      <c r="C801" s="65">
        <v>17350</v>
      </c>
      <c r="D801" s="65">
        <v>17617</v>
      </c>
      <c r="E801" s="65">
        <v>17333</v>
      </c>
      <c r="F801" s="65">
        <v>17586</v>
      </c>
    </row>
    <row r="802" spans="2:6">
      <c r="B802" s="64">
        <v>44530</v>
      </c>
      <c r="C802" s="65">
        <v>17428</v>
      </c>
      <c r="D802" s="65">
        <v>17537</v>
      </c>
      <c r="E802" s="65">
        <v>17312</v>
      </c>
      <c r="F802" s="65">
        <v>17327</v>
      </c>
    </row>
    <row r="803" spans="2:6">
      <c r="B803" s="64">
        <v>44529</v>
      </c>
      <c r="C803" s="65">
        <v>17243</v>
      </c>
      <c r="D803" s="65">
        <v>17416</v>
      </c>
      <c r="E803" s="65">
        <v>17184</v>
      </c>
      <c r="F803" s="65">
        <v>17308</v>
      </c>
    </row>
    <row r="804" spans="2:6">
      <c r="B804" s="64">
        <v>44526</v>
      </c>
      <c r="C804" s="65">
        <v>17530</v>
      </c>
      <c r="D804" s="65">
        <v>17572</v>
      </c>
      <c r="E804" s="65">
        <v>17307</v>
      </c>
      <c r="F804" s="65">
        <v>17342</v>
      </c>
    </row>
    <row r="805" spans="2:6">
      <c r="B805" s="64">
        <v>44525</v>
      </c>
      <c r="C805" s="65">
        <v>17688</v>
      </c>
      <c r="D805" s="65">
        <v>17715</v>
      </c>
      <c r="E805" s="65">
        <v>17600</v>
      </c>
      <c r="F805" s="65">
        <v>17676</v>
      </c>
    </row>
    <row r="806" spans="2:6">
      <c r="B806" s="64">
        <v>44524</v>
      </c>
      <c r="C806" s="65">
        <v>17604</v>
      </c>
      <c r="D806" s="65">
        <v>17698</v>
      </c>
      <c r="E806" s="65">
        <v>17593</v>
      </c>
      <c r="F806" s="65">
        <v>17679</v>
      </c>
    </row>
    <row r="807" spans="2:6">
      <c r="B807" s="64">
        <v>44523</v>
      </c>
      <c r="C807" s="65">
        <v>17765</v>
      </c>
      <c r="D807" s="65">
        <v>17768</v>
      </c>
      <c r="E807" s="65">
        <v>17638</v>
      </c>
      <c r="F807" s="65">
        <v>17659</v>
      </c>
    </row>
    <row r="808" spans="2:6">
      <c r="B808" s="64">
        <v>44522</v>
      </c>
      <c r="C808" s="65">
        <v>17790</v>
      </c>
      <c r="D808" s="65">
        <v>17876</v>
      </c>
      <c r="E808" s="65">
        <v>17787</v>
      </c>
      <c r="F808" s="65">
        <v>17836</v>
      </c>
    </row>
    <row r="809" spans="2:6">
      <c r="B809" s="64">
        <v>44519</v>
      </c>
      <c r="C809" s="65">
        <v>17919</v>
      </c>
      <c r="D809" s="65">
        <v>17949</v>
      </c>
      <c r="E809" s="65">
        <v>17813</v>
      </c>
      <c r="F809" s="65">
        <v>17851</v>
      </c>
    </row>
    <row r="810" spans="2:6">
      <c r="B810" s="64">
        <v>44518</v>
      </c>
      <c r="C810" s="65">
        <v>17769</v>
      </c>
      <c r="D810" s="65">
        <v>17868</v>
      </c>
      <c r="E810" s="65">
        <v>17763</v>
      </c>
      <c r="F810" s="65">
        <v>17860</v>
      </c>
    </row>
    <row r="811" spans="2:6">
      <c r="B811" s="64">
        <v>44517</v>
      </c>
      <c r="C811" s="65">
        <v>17711</v>
      </c>
      <c r="D811" s="65">
        <v>17761</v>
      </c>
      <c r="E811" s="65">
        <v>17678</v>
      </c>
      <c r="F811" s="65">
        <v>17722</v>
      </c>
    </row>
    <row r="812" spans="2:6">
      <c r="B812" s="64">
        <v>44516</v>
      </c>
      <c r="C812" s="65">
        <v>17662</v>
      </c>
      <c r="D812" s="65">
        <v>17717</v>
      </c>
      <c r="E812" s="65">
        <v>17653</v>
      </c>
      <c r="F812" s="65">
        <v>17701</v>
      </c>
    </row>
    <row r="813" spans="2:6">
      <c r="B813" s="64">
        <v>44515</v>
      </c>
      <c r="C813" s="65">
        <v>17615</v>
      </c>
      <c r="D813" s="65">
        <v>17707</v>
      </c>
      <c r="E813" s="65">
        <v>17603</v>
      </c>
      <c r="F813" s="65">
        <v>17664</v>
      </c>
    </row>
    <row r="814" spans="2:6">
      <c r="B814" s="64">
        <v>44512</v>
      </c>
      <c r="C814" s="65">
        <v>17570</v>
      </c>
      <c r="D814" s="65">
        <v>17638</v>
      </c>
      <c r="E814" s="65">
        <v>17491</v>
      </c>
      <c r="F814" s="65">
        <v>17547</v>
      </c>
    </row>
    <row r="815" spans="2:6">
      <c r="B815" s="64">
        <v>44511</v>
      </c>
      <c r="C815" s="65">
        <v>17430</v>
      </c>
      <c r="D815" s="65">
        <v>17537</v>
      </c>
      <c r="E815" s="65">
        <v>17395</v>
      </c>
      <c r="F815" s="65">
        <v>17470</v>
      </c>
    </row>
    <row r="816" spans="2:6">
      <c r="B816" s="64">
        <v>44510</v>
      </c>
      <c r="C816" s="65">
        <v>17550</v>
      </c>
      <c r="D816" s="65">
        <v>17581</v>
      </c>
      <c r="E816" s="65">
        <v>17496</v>
      </c>
      <c r="F816" s="65">
        <v>17555</v>
      </c>
    </row>
    <row r="817" spans="2:6">
      <c r="B817" s="64">
        <v>44509</v>
      </c>
      <c r="C817" s="65">
        <v>17499</v>
      </c>
      <c r="D817" s="65">
        <v>17593</v>
      </c>
      <c r="E817" s="65">
        <v>17480</v>
      </c>
      <c r="F817" s="65">
        <v>17555</v>
      </c>
    </row>
    <row r="818" spans="2:6">
      <c r="B818" s="64">
        <v>44508</v>
      </c>
      <c r="C818" s="65">
        <v>17256</v>
      </c>
      <c r="D818" s="65">
        <v>17425</v>
      </c>
      <c r="E818" s="65">
        <v>17251</v>
      </c>
      <c r="F818" s="65">
        <v>17424</v>
      </c>
    </row>
    <row r="819" spans="2:6">
      <c r="B819" s="64">
        <v>44505</v>
      </c>
      <c r="C819" s="65">
        <v>17150</v>
      </c>
      <c r="D819" s="65">
        <v>17279</v>
      </c>
      <c r="E819" s="65">
        <v>17106</v>
      </c>
      <c r="F819" s="65">
        <v>17267</v>
      </c>
    </row>
    <row r="820" spans="2:6">
      <c r="B820" s="64">
        <v>44504</v>
      </c>
      <c r="C820" s="65">
        <v>17269</v>
      </c>
      <c r="D820" s="65">
        <v>17280</v>
      </c>
      <c r="E820" s="65">
        <v>17050</v>
      </c>
      <c r="F820" s="65">
        <v>17075</v>
      </c>
    </row>
    <row r="821" spans="2:6">
      <c r="B821" s="64">
        <v>44503</v>
      </c>
      <c r="C821" s="65">
        <v>17081</v>
      </c>
      <c r="D821" s="65">
        <v>17127</v>
      </c>
      <c r="E821" s="65">
        <v>17040</v>
      </c>
      <c r="F821" s="65">
        <v>17092</v>
      </c>
    </row>
    <row r="822" spans="2:6">
      <c r="B822" s="64">
        <v>44502</v>
      </c>
      <c r="C822" s="65">
        <v>17167</v>
      </c>
      <c r="D822" s="65">
        <v>17255</v>
      </c>
      <c r="E822" s="65">
        <v>17004</v>
      </c>
      <c r="F822" s="65">
        <v>17047</v>
      </c>
    </row>
    <row r="823" spans="2:6">
      <c r="B823" s="64">
        <v>44501</v>
      </c>
      <c r="C823" s="65">
        <v>17040</v>
      </c>
      <c r="D823" s="65">
        <v>17130</v>
      </c>
      <c r="E823" s="65">
        <v>17028</v>
      </c>
      <c r="F823" s="65">
        <v>17079</v>
      </c>
    </row>
    <row r="824" spans="2:6">
      <c r="B824" s="64">
        <v>44498</v>
      </c>
      <c r="C824" s="65">
        <v>17061</v>
      </c>
      <c r="D824" s="65">
        <v>17074</v>
      </c>
      <c r="E824" s="65">
        <v>16858</v>
      </c>
      <c r="F824" s="65">
        <v>16945</v>
      </c>
    </row>
    <row r="825" spans="2:6">
      <c r="B825" s="64">
        <v>44497</v>
      </c>
      <c r="C825" s="65">
        <v>17013</v>
      </c>
      <c r="D825" s="65">
        <v>17103</v>
      </c>
      <c r="E825" s="65">
        <v>16984</v>
      </c>
      <c r="F825" s="65">
        <v>17038</v>
      </c>
    </row>
    <row r="826" spans="2:6">
      <c r="B826" s="64">
        <v>44496</v>
      </c>
      <c r="C826" s="65">
        <v>16944</v>
      </c>
      <c r="D826" s="65">
        <v>17088</v>
      </c>
      <c r="E826" s="65">
        <v>16928</v>
      </c>
      <c r="F826" s="65">
        <v>17071</v>
      </c>
    </row>
    <row r="827" spans="2:6">
      <c r="B827" s="64">
        <v>44495</v>
      </c>
      <c r="C827" s="65">
        <v>16975</v>
      </c>
      <c r="D827" s="65">
        <v>17073</v>
      </c>
      <c r="E827" s="65">
        <v>16948</v>
      </c>
      <c r="F827" s="65">
        <v>17048</v>
      </c>
    </row>
    <row r="828" spans="2:6">
      <c r="B828" s="64">
        <v>44494</v>
      </c>
      <c r="C828" s="65">
        <v>16788</v>
      </c>
      <c r="D828" s="65">
        <v>16930</v>
      </c>
      <c r="E828" s="65">
        <v>16731</v>
      </c>
      <c r="F828" s="65">
        <v>16888</v>
      </c>
    </row>
    <row r="829" spans="2:6">
      <c r="B829" s="64">
        <v>44491</v>
      </c>
      <c r="C829" s="65">
        <v>16877</v>
      </c>
      <c r="D829" s="65">
        <v>16913</v>
      </c>
      <c r="E829" s="65">
        <v>16770</v>
      </c>
      <c r="F829" s="65">
        <v>16854</v>
      </c>
    </row>
    <row r="830" spans="2:6">
      <c r="B830" s="64">
        <v>44490</v>
      </c>
      <c r="C830" s="65">
        <v>16879</v>
      </c>
      <c r="D830" s="65">
        <v>17047</v>
      </c>
      <c r="E830" s="65">
        <v>16812</v>
      </c>
      <c r="F830" s="65">
        <v>16813</v>
      </c>
    </row>
    <row r="831" spans="2:6">
      <c r="B831" s="64">
        <v>44489</v>
      </c>
      <c r="C831" s="65">
        <v>16973</v>
      </c>
      <c r="D831" s="65">
        <v>16987</v>
      </c>
      <c r="E831" s="65">
        <v>16863</v>
      </c>
      <c r="F831" s="65">
        <v>16882</v>
      </c>
    </row>
    <row r="832" spans="2:6">
      <c r="B832" s="64">
        <v>44488</v>
      </c>
      <c r="C832" s="65">
        <v>16810</v>
      </c>
      <c r="D832" s="65">
        <v>16954</v>
      </c>
      <c r="E832" s="65">
        <v>16787</v>
      </c>
      <c r="F832" s="65">
        <v>16902</v>
      </c>
    </row>
    <row r="833" spans="2:6">
      <c r="B833" s="64">
        <v>44487</v>
      </c>
      <c r="C833" s="65">
        <v>16800</v>
      </c>
      <c r="D833" s="65">
        <v>16870</v>
      </c>
      <c r="E833" s="65">
        <v>16705</v>
      </c>
      <c r="F833" s="65">
        <v>16725</v>
      </c>
    </row>
    <row r="834" spans="2:6">
      <c r="B834" s="64">
        <v>44484</v>
      </c>
      <c r="C834" s="65">
        <v>16654</v>
      </c>
      <c r="D834" s="65">
        <v>16790</v>
      </c>
      <c r="E834" s="65">
        <v>16570</v>
      </c>
      <c r="F834" s="65">
        <v>16782</v>
      </c>
    </row>
    <row r="835" spans="2:6">
      <c r="B835" s="64">
        <v>44483</v>
      </c>
      <c r="C835" s="65">
        <v>16496</v>
      </c>
      <c r="D835" s="65">
        <v>16546</v>
      </c>
      <c r="E835" s="65">
        <v>16354</v>
      </c>
      <c r="F835" s="65">
        <v>16405</v>
      </c>
    </row>
    <row r="836" spans="2:6">
      <c r="B836" s="64">
        <v>44482</v>
      </c>
      <c r="C836" s="65">
        <v>16520</v>
      </c>
      <c r="D836" s="65">
        <v>16585</v>
      </c>
      <c r="E836" s="65">
        <v>16318</v>
      </c>
      <c r="F836" s="65">
        <v>16318</v>
      </c>
    </row>
    <row r="837" spans="2:6">
      <c r="B837" s="64">
        <v>44481</v>
      </c>
      <c r="C837" s="65">
        <v>16485</v>
      </c>
      <c r="D837" s="65">
        <v>16489</v>
      </c>
      <c r="E837" s="65">
        <v>16285</v>
      </c>
      <c r="F837" s="65">
        <v>16418</v>
      </c>
    </row>
    <row r="838" spans="2:6">
      <c r="B838" s="64">
        <v>44477</v>
      </c>
      <c r="C838" s="65">
        <v>16740</v>
      </c>
      <c r="D838" s="65">
        <v>16759</v>
      </c>
      <c r="E838" s="65">
        <v>16591</v>
      </c>
      <c r="F838" s="65">
        <v>16627</v>
      </c>
    </row>
    <row r="839" spans="2:6">
      <c r="B839" s="64">
        <v>44476</v>
      </c>
      <c r="C839" s="65">
        <v>16521</v>
      </c>
      <c r="D839" s="65">
        <v>16760</v>
      </c>
      <c r="E839" s="65">
        <v>16519</v>
      </c>
      <c r="F839" s="65">
        <v>16706</v>
      </c>
    </row>
    <row r="840" spans="2:6">
      <c r="B840" s="64">
        <v>44475</v>
      </c>
      <c r="C840" s="65">
        <v>16470</v>
      </c>
      <c r="D840" s="65">
        <v>16493</v>
      </c>
      <c r="E840" s="65">
        <v>16265</v>
      </c>
      <c r="F840" s="65">
        <v>16359</v>
      </c>
    </row>
    <row r="841" spans="2:6">
      <c r="B841" s="64">
        <v>44474</v>
      </c>
      <c r="C841" s="65">
        <v>16240</v>
      </c>
      <c r="D841" s="65">
        <v>16424</v>
      </c>
      <c r="E841" s="65">
        <v>16107</v>
      </c>
      <c r="F841" s="65">
        <v>16398</v>
      </c>
    </row>
    <row r="842" spans="2:6">
      <c r="B842" s="64">
        <v>44473</v>
      </c>
      <c r="C842" s="65">
        <v>16588</v>
      </c>
      <c r="D842" s="65">
        <v>16629</v>
      </c>
      <c r="E842" s="65">
        <v>16313</v>
      </c>
      <c r="F842" s="65">
        <v>16358</v>
      </c>
    </row>
    <row r="843" spans="2:6">
      <c r="B843" s="64">
        <v>44470</v>
      </c>
      <c r="C843" s="65">
        <v>16800</v>
      </c>
      <c r="D843" s="65">
        <v>16805</v>
      </c>
      <c r="E843" s="65">
        <v>16415</v>
      </c>
      <c r="F843" s="65">
        <v>16517</v>
      </c>
    </row>
    <row r="844" spans="2:6">
      <c r="B844" s="64">
        <v>44469</v>
      </c>
      <c r="C844" s="65">
        <v>16803</v>
      </c>
      <c r="D844" s="65">
        <v>16966</v>
      </c>
      <c r="E844" s="65">
        <v>16704</v>
      </c>
      <c r="F844" s="65">
        <v>16917</v>
      </c>
    </row>
    <row r="845" spans="2:6">
      <c r="B845" s="64">
        <v>44468</v>
      </c>
      <c r="C845" s="65">
        <v>16926</v>
      </c>
      <c r="D845" s="65">
        <v>16937</v>
      </c>
      <c r="E845" s="65">
        <v>16760</v>
      </c>
      <c r="F845" s="65">
        <v>16823</v>
      </c>
    </row>
    <row r="846" spans="2:6">
      <c r="B846" s="64">
        <v>44467</v>
      </c>
      <c r="C846" s="65">
        <v>17182</v>
      </c>
      <c r="D846" s="65">
        <v>17183</v>
      </c>
      <c r="E846" s="65">
        <v>17042</v>
      </c>
      <c r="F846" s="65">
        <v>17170</v>
      </c>
    </row>
    <row r="847" spans="2:6">
      <c r="B847" s="64">
        <v>44466</v>
      </c>
      <c r="C847" s="65">
        <v>17247</v>
      </c>
      <c r="D847" s="65">
        <v>17344</v>
      </c>
      <c r="E847" s="65">
        <v>17222</v>
      </c>
      <c r="F847" s="65">
        <v>17292</v>
      </c>
    </row>
    <row r="848" spans="2:6">
      <c r="B848" s="64">
        <v>44463</v>
      </c>
      <c r="C848" s="65">
        <v>17191</v>
      </c>
      <c r="D848" s="65">
        <v>17275</v>
      </c>
      <c r="E848" s="65">
        <v>17170</v>
      </c>
      <c r="F848" s="65">
        <v>17250</v>
      </c>
    </row>
    <row r="849" spans="2:6">
      <c r="B849" s="64">
        <v>44462</v>
      </c>
      <c r="C849" s="65">
        <v>17020</v>
      </c>
      <c r="D849" s="65">
        <v>17130</v>
      </c>
      <c r="E849" s="65">
        <v>16985</v>
      </c>
      <c r="F849" s="65">
        <v>17080</v>
      </c>
    </row>
    <row r="850" spans="2:6">
      <c r="B850" s="64">
        <v>44461</v>
      </c>
      <c r="C850" s="65">
        <v>16835</v>
      </c>
      <c r="D850" s="65">
        <v>16940</v>
      </c>
      <c r="E850" s="65">
        <v>16751</v>
      </c>
      <c r="F850" s="65">
        <v>16900</v>
      </c>
    </row>
    <row r="851" spans="2:6">
      <c r="B851" s="64">
        <v>44456</v>
      </c>
      <c r="C851" s="65">
        <v>17256</v>
      </c>
      <c r="D851" s="65">
        <v>17395</v>
      </c>
      <c r="E851" s="65">
        <v>17165</v>
      </c>
      <c r="F851" s="65">
        <v>17298</v>
      </c>
    </row>
    <row r="852" spans="2:6">
      <c r="B852" s="64">
        <v>44455</v>
      </c>
      <c r="C852" s="65">
        <v>17337</v>
      </c>
      <c r="D852" s="65">
        <v>17362</v>
      </c>
      <c r="E852" s="65">
        <v>17191</v>
      </c>
      <c r="F852" s="65">
        <v>17248</v>
      </c>
    </row>
    <row r="853" spans="2:6">
      <c r="B853" s="64">
        <v>44454</v>
      </c>
      <c r="C853" s="65">
        <v>17403</v>
      </c>
      <c r="D853" s="65">
        <v>17433</v>
      </c>
      <c r="E853" s="65">
        <v>17280</v>
      </c>
      <c r="F853" s="65">
        <v>17382</v>
      </c>
    </row>
    <row r="854" spans="2:6">
      <c r="B854" s="64">
        <v>44453</v>
      </c>
      <c r="C854" s="65">
        <v>17541</v>
      </c>
      <c r="D854" s="65">
        <v>17569</v>
      </c>
      <c r="E854" s="65">
        <v>17426</v>
      </c>
      <c r="F854" s="65">
        <v>17461</v>
      </c>
    </row>
    <row r="855" spans="2:6">
      <c r="B855" s="64">
        <v>44452</v>
      </c>
      <c r="C855" s="65">
        <v>17434</v>
      </c>
      <c r="D855" s="65">
        <v>17492</v>
      </c>
      <c r="E855" s="65">
        <v>17356</v>
      </c>
      <c r="F855" s="65">
        <v>17442</v>
      </c>
    </row>
    <row r="856" spans="2:6">
      <c r="B856" s="64">
        <v>44449</v>
      </c>
      <c r="C856" s="65">
        <v>17300</v>
      </c>
      <c r="D856" s="65">
        <v>17479</v>
      </c>
      <c r="E856" s="65">
        <v>17284</v>
      </c>
      <c r="F856" s="65">
        <v>17473</v>
      </c>
    </row>
    <row r="857" spans="2:6">
      <c r="B857" s="64">
        <v>44448</v>
      </c>
      <c r="C857" s="65">
        <v>17142</v>
      </c>
      <c r="D857" s="65">
        <v>17291</v>
      </c>
      <c r="E857" s="65">
        <v>17084</v>
      </c>
      <c r="F857" s="65">
        <v>17235</v>
      </c>
    </row>
    <row r="858" spans="2:6">
      <c r="B858" s="64">
        <v>44447</v>
      </c>
      <c r="C858" s="65">
        <v>17395</v>
      </c>
      <c r="D858" s="65">
        <v>17426</v>
      </c>
      <c r="E858" s="65">
        <v>17163</v>
      </c>
      <c r="F858" s="65">
        <v>17262</v>
      </c>
    </row>
    <row r="859" spans="2:6">
      <c r="B859" s="64">
        <v>44446</v>
      </c>
      <c r="C859" s="65">
        <v>17522</v>
      </c>
      <c r="D859" s="65">
        <v>17529</v>
      </c>
      <c r="E859" s="65">
        <v>17337</v>
      </c>
      <c r="F859" s="65">
        <v>17422</v>
      </c>
    </row>
    <row r="860" spans="2:6">
      <c r="B860" s="64">
        <v>44445</v>
      </c>
      <c r="C860" s="65">
        <v>17440</v>
      </c>
      <c r="D860" s="65">
        <v>17596</v>
      </c>
      <c r="E860" s="65">
        <v>17425</v>
      </c>
      <c r="F860" s="65">
        <v>17496</v>
      </c>
    </row>
    <row r="861" spans="2:6">
      <c r="B861" s="64">
        <v>44442</v>
      </c>
      <c r="C861" s="65">
        <v>17442</v>
      </c>
      <c r="D861" s="65">
        <v>17553</v>
      </c>
      <c r="E861" s="65">
        <v>17370</v>
      </c>
      <c r="F861" s="65">
        <v>17509</v>
      </c>
    </row>
    <row r="862" spans="2:6">
      <c r="B862" s="64">
        <v>44441</v>
      </c>
      <c r="C862" s="65">
        <v>17434</v>
      </c>
      <c r="D862" s="65">
        <v>17507</v>
      </c>
      <c r="E862" s="65">
        <v>17266</v>
      </c>
      <c r="F862" s="65">
        <v>17320</v>
      </c>
    </row>
    <row r="863" spans="2:6">
      <c r="B863" s="64">
        <v>44440</v>
      </c>
      <c r="C863" s="65">
        <v>17408</v>
      </c>
      <c r="D863" s="65">
        <v>17500</v>
      </c>
      <c r="E863" s="65">
        <v>17363</v>
      </c>
      <c r="F863" s="65">
        <v>17476</v>
      </c>
    </row>
    <row r="864" spans="2:6">
      <c r="B864" s="64">
        <v>44439</v>
      </c>
      <c r="C864" s="65">
        <v>17276</v>
      </c>
      <c r="D864" s="65">
        <v>17468</v>
      </c>
      <c r="E864" s="65">
        <v>17144</v>
      </c>
      <c r="F864" s="65">
        <v>17457</v>
      </c>
    </row>
    <row r="865" spans="2:6">
      <c r="B865" s="64">
        <v>44438</v>
      </c>
      <c r="C865" s="65">
        <v>17249</v>
      </c>
      <c r="D865" s="65">
        <v>17353</v>
      </c>
      <c r="E865" s="65">
        <v>17206</v>
      </c>
      <c r="F865" s="65">
        <v>17339</v>
      </c>
    </row>
    <row r="866" spans="2:6">
      <c r="B866" s="64">
        <v>44435</v>
      </c>
      <c r="C866" s="65">
        <v>16940</v>
      </c>
      <c r="D866" s="65">
        <v>17218</v>
      </c>
      <c r="E866" s="65">
        <v>16908</v>
      </c>
      <c r="F866" s="65">
        <v>17170</v>
      </c>
    </row>
    <row r="867" spans="2:6">
      <c r="B867" s="64">
        <v>44434</v>
      </c>
      <c r="C867" s="65">
        <v>17103</v>
      </c>
      <c r="D867" s="65">
        <v>17125</v>
      </c>
      <c r="E867" s="65">
        <v>16882</v>
      </c>
      <c r="F867" s="65">
        <v>16995</v>
      </c>
    </row>
    <row r="868" spans="2:6">
      <c r="B868" s="64">
        <v>44433</v>
      </c>
      <c r="C868" s="65">
        <v>16794</v>
      </c>
      <c r="D868" s="65">
        <v>16982</v>
      </c>
      <c r="E868" s="65">
        <v>16785</v>
      </c>
      <c r="F868" s="65">
        <v>16963</v>
      </c>
    </row>
    <row r="869" spans="2:6">
      <c r="B869" s="64">
        <v>44432</v>
      </c>
      <c r="C869" s="65">
        <v>16822</v>
      </c>
      <c r="D869" s="65">
        <v>16842</v>
      </c>
      <c r="E869" s="65">
        <v>16717</v>
      </c>
      <c r="F869" s="65">
        <v>16784</v>
      </c>
    </row>
    <row r="870" spans="2:6">
      <c r="B870" s="64">
        <v>44431</v>
      </c>
      <c r="C870" s="65">
        <v>16427</v>
      </c>
      <c r="D870" s="65">
        <v>16729</v>
      </c>
      <c r="E870" s="65">
        <v>16393</v>
      </c>
      <c r="F870" s="65">
        <v>16684</v>
      </c>
    </row>
    <row r="871" spans="2:6">
      <c r="B871" s="64">
        <v>44428</v>
      </c>
      <c r="C871" s="65">
        <v>16297</v>
      </c>
      <c r="D871" s="65">
        <v>16426</v>
      </c>
      <c r="E871" s="65">
        <v>16145</v>
      </c>
      <c r="F871" s="65">
        <v>16193</v>
      </c>
    </row>
    <row r="872" spans="2:6">
      <c r="B872" s="64">
        <v>44427</v>
      </c>
      <c r="C872" s="65">
        <v>16611</v>
      </c>
      <c r="D872" s="65">
        <v>16648</v>
      </c>
      <c r="E872" s="65">
        <v>16256</v>
      </c>
      <c r="F872" s="65">
        <v>16329</v>
      </c>
    </row>
    <row r="873" spans="2:6">
      <c r="B873" s="64">
        <v>44426</v>
      </c>
      <c r="C873" s="65">
        <v>16440</v>
      </c>
      <c r="D873" s="65">
        <v>16796</v>
      </c>
      <c r="E873" s="65">
        <v>16389</v>
      </c>
      <c r="F873" s="65">
        <v>16784</v>
      </c>
    </row>
    <row r="874" spans="2:6">
      <c r="B874" s="64">
        <v>44425</v>
      </c>
      <c r="C874" s="65">
        <v>16850</v>
      </c>
      <c r="D874" s="65">
        <v>16873</v>
      </c>
      <c r="E874" s="65">
        <v>16575</v>
      </c>
      <c r="F874" s="65">
        <v>16580</v>
      </c>
    </row>
    <row r="875" spans="2:6">
      <c r="B875" s="64">
        <v>44424</v>
      </c>
      <c r="C875" s="65">
        <v>16829</v>
      </c>
      <c r="D875" s="65">
        <v>16936</v>
      </c>
      <c r="E875" s="65">
        <v>16750</v>
      </c>
      <c r="F875" s="65">
        <v>16772</v>
      </c>
    </row>
    <row r="876" spans="2:6">
      <c r="B876" s="64">
        <v>44421</v>
      </c>
      <c r="C876" s="65">
        <v>17185</v>
      </c>
      <c r="D876" s="65">
        <v>17190</v>
      </c>
      <c r="E876" s="65">
        <v>16934</v>
      </c>
      <c r="F876" s="65">
        <v>16934</v>
      </c>
    </row>
    <row r="877" spans="2:6">
      <c r="B877" s="64">
        <v>44420</v>
      </c>
      <c r="C877" s="65">
        <v>17207</v>
      </c>
      <c r="D877" s="65">
        <v>17235</v>
      </c>
      <c r="E877" s="65">
        <v>17125</v>
      </c>
      <c r="F877" s="65">
        <v>17157</v>
      </c>
    </row>
    <row r="878" spans="2:6">
      <c r="B878" s="64">
        <v>44419</v>
      </c>
      <c r="C878" s="65">
        <v>17217</v>
      </c>
      <c r="D878" s="65">
        <v>17298</v>
      </c>
      <c r="E878" s="65">
        <v>17078</v>
      </c>
      <c r="F878" s="65">
        <v>17171</v>
      </c>
    </row>
    <row r="879" spans="2:6">
      <c r="B879" s="64">
        <v>44418</v>
      </c>
      <c r="C879" s="65">
        <v>17396</v>
      </c>
      <c r="D879" s="65">
        <v>17443</v>
      </c>
      <c r="E879" s="65">
        <v>17259</v>
      </c>
      <c r="F879" s="65">
        <v>17299</v>
      </c>
    </row>
    <row r="880" spans="2:6">
      <c r="B880" s="64">
        <v>44417</v>
      </c>
      <c r="C880" s="65">
        <v>17438</v>
      </c>
      <c r="D880" s="65">
        <v>17448</v>
      </c>
      <c r="E880" s="65">
        <v>17235</v>
      </c>
      <c r="F880" s="65">
        <v>17404</v>
      </c>
    </row>
    <row r="881" spans="2:6">
      <c r="B881" s="64">
        <v>44414</v>
      </c>
      <c r="C881" s="65">
        <v>17555</v>
      </c>
      <c r="D881" s="65">
        <v>17560</v>
      </c>
      <c r="E881" s="65">
        <v>17353</v>
      </c>
      <c r="F881" s="65">
        <v>17437</v>
      </c>
    </row>
    <row r="882" spans="2:6">
      <c r="B882" s="64">
        <v>44413</v>
      </c>
      <c r="C882" s="65">
        <v>17570</v>
      </c>
      <c r="D882" s="65">
        <v>17584</v>
      </c>
      <c r="E882" s="65">
        <v>17520</v>
      </c>
      <c r="F882" s="65">
        <v>17542</v>
      </c>
    </row>
    <row r="883" spans="2:6">
      <c r="B883" s="64">
        <v>44412</v>
      </c>
      <c r="C883" s="65">
        <v>17491</v>
      </c>
      <c r="D883" s="65">
        <v>17586</v>
      </c>
      <c r="E883" s="65">
        <v>17464</v>
      </c>
      <c r="F883" s="65">
        <v>17571</v>
      </c>
    </row>
    <row r="884" spans="2:6">
      <c r="B884" s="64">
        <v>44411</v>
      </c>
      <c r="C884" s="65">
        <v>17426</v>
      </c>
      <c r="D884" s="65">
        <v>17496</v>
      </c>
      <c r="E884" s="65">
        <v>17361</v>
      </c>
      <c r="F884" s="65">
        <v>17484</v>
      </c>
    </row>
    <row r="885" spans="2:6">
      <c r="B885" s="64">
        <v>44410</v>
      </c>
      <c r="C885" s="65">
        <v>17313</v>
      </c>
      <c r="D885" s="65">
        <v>17470</v>
      </c>
      <c r="E885" s="65">
        <v>17160</v>
      </c>
      <c r="F885" s="65">
        <v>17470</v>
      </c>
    </row>
    <row r="886" spans="2:6">
      <c r="B886" s="64">
        <v>44407</v>
      </c>
      <c r="C886" s="65">
        <v>17285</v>
      </c>
      <c r="D886" s="65">
        <v>17299</v>
      </c>
      <c r="E886" s="65">
        <v>17126</v>
      </c>
      <c r="F886" s="65">
        <v>17173</v>
      </c>
    </row>
    <row r="887" spans="2:6">
      <c r="B887" s="64">
        <v>44406</v>
      </c>
      <c r="C887" s="65">
        <v>17136</v>
      </c>
      <c r="D887" s="65">
        <v>17332</v>
      </c>
      <c r="E887" s="65">
        <v>17068</v>
      </c>
      <c r="F887" s="65">
        <v>17331</v>
      </c>
    </row>
    <row r="888" spans="2:6">
      <c r="B888" s="64">
        <v>44405</v>
      </c>
      <c r="C888" s="65">
        <v>17062</v>
      </c>
      <c r="D888" s="65">
        <v>17136</v>
      </c>
      <c r="E888" s="65">
        <v>16733</v>
      </c>
      <c r="F888" s="65">
        <v>16965</v>
      </c>
    </row>
    <row r="889" spans="2:6">
      <c r="B889" s="64">
        <v>44404</v>
      </c>
      <c r="C889" s="65">
        <v>17322</v>
      </c>
      <c r="D889" s="65">
        <v>17348</v>
      </c>
      <c r="E889" s="65">
        <v>17153</v>
      </c>
      <c r="F889" s="65">
        <v>17173</v>
      </c>
    </row>
    <row r="890" spans="2:6">
      <c r="B890" s="64">
        <v>44403</v>
      </c>
      <c r="C890" s="65">
        <v>17473</v>
      </c>
      <c r="D890" s="65">
        <v>17479</v>
      </c>
      <c r="E890" s="65">
        <v>17197</v>
      </c>
      <c r="F890" s="65">
        <v>17202</v>
      </c>
    </row>
    <row r="891" spans="2:6">
      <c r="B891" s="64">
        <v>44400</v>
      </c>
      <c r="C891" s="65">
        <v>17486</v>
      </c>
      <c r="D891" s="65">
        <v>17559</v>
      </c>
      <c r="E891" s="65">
        <v>17380</v>
      </c>
      <c r="F891" s="65">
        <v>17407</v>
      </c>
    </row>
    <row r="892" spans="2:6">
      <c r="B892" s="64">
        <v>44399</v>
      </c>
      <c r="C892" s="65">
        <v>17441</v>
      </c>
      <c r="D892" s="65">
        <v>17525</v>
      </c>
      <c r="E892" s="65">
        <v>17347</v>
      </c>
      <c r="F892" s="65">
        <v>17407</v>
      </c>
    </row>
    <row r="893" spans="2:6">
      <c r="B893" s="64">
        <v>44398</v>
      </c>
      <c r="C893" s="65">
        <v>17655</v>
      </c>
      <c r="D893" s="65">
        <v>17674</v>
      </c>
      <c r="E893" s="65">
        <v>17376</v>
      </c>
      <c r="F893" s="65">
        <v>17430</v>
      </c>
    </row>
    <row r="894" spans="2:6">
      <c r="B894" s="64">
        <v>44397</v>
      </c>
      <c r="C894" s="65">
        <v>17680</v>
      </c>
      <c r="D894" s="65">
        <v>17716</v>
      </c>
      <c r="E894" s="65">
        <v>17478</v>
      </c>
      <c r="F894" s="65">
        <v>17558</v>
      </c>
    </row>
    <row r="895" spans="2:6">
      <c r="B895" s="64">
        <v>44396</v>
      </c>
      <c r="C895" s="65">
        <v>17717</v>
      </c>
      <c r="D895" s="65">
        <v>17813</v>
      </c>
      <c r="E895" s="65">
        <v>17647</v>
      </c>
      <c r="F895" s="65">
        <v>17794</v>
      </c>
    </row>
    <row r="896" spans="2:6">
      <c r="B896" s="64">
        <v>44393</v>
      </c>
      <c r="C896" s="65">
        <v>17826</v>
      </c>
      <c r="D896" s="65">
        <v>17928</v>
      </c>
      <c r="E896" s="65">
        <v>17772</v>
      </c>
      <c r="F896" s="65">
        <v>17925</v>
      </c>
    </row>
    <row r="897" spans="2:6">
      <c r="B897" s="64">
        <v>44392</v>
      </c>
      <c r="C897" s="65">
        <v>17919</v>
      </c>
      <c r="D897" s="65">
        <v>18046</v>
      </c>
      <c r="E897" s="65">
        <v>17868</v>
      </c>
      <c r="F897" s="65">
        <v>18022</v>
      </c>
    </row>
    <row r="898" spans="2:6">
      <c r="B898" s="64">
        <v>44391</v>
      </c>
      <c r="C898" s="65">
        <v>17846</v>
      </c>
      <c r="D898" s="65">
        <v>17924</v>
      </c>
      <c r="E898" s="65">
        <v>17748</v>
      </c>
      <c r="F898" s="65">
        <v>17874</v>
      </c>
    </row>
    <row r="899" spans="2:6">
      <c r="B899" s="64">
        <v>44390</v>
      </c>
      <c r="C899" s="65">
        <v>17958</v>
      </c>
      <c r="D899" s="65">
        <v>18030</v>
      </c>
      <c r="E899" s="65">
        <v>17824</v>
      </c>
      <c r="F899" s="65">
        <v>17869</v>
      </c>
    </row>
    <row r="900" spans="2:6">
      <c r="B900" s="64">
        <v>44389</v>
      </c>
      <c r="C900" s="65">
        <v>17848</v>
      </c>
      <c r="D900" s="65">
        <v>17960</v>
      </c>
      <c r="E900" s="65">
        <v>17770</v>
      </c>
      <c r="F900" s="65">
        <v>17824</v>
      </c>
    </row>
    <row r="901" spans="2:6">
      <c r="B901" s="64">
        <v>44386</v>
      </c>
      <c r="C901" s="65">
        <v>17662</v>
      </c>
      <c r="D901" s="65">
        <v>17700</v>
      </c>
      <c r="E901" s="65">
        <v>17526</v>
      </c>
      <c r="F901" s="65">
        <v>17658</v>
      </c>
    </row>
    <row r="902" spans="2:6">
      <c r="B902" s="64">
        <v>44385</v>
      </c>
      <c r="C902" s="65">
        <v>17876</v>
      </c>
      <c r="D902" s="65">
        <v>17897</v>
      </c>
      <c r="E902" s="65">
        <v>17694</v>
      </c>
      <c r="F902" s="65">
        <v>17825</v>
      </c>
    </row>
    <row r="903" spans="2:6">
      <c r="B903" s="64">
        <v>44384</v>
      </c>
      <c r="C903" s="65">
        <v>17821</v>
      </c>
      <c r="D903" s="65">
        <v>17906</v>
      </c>
      <c r="E903" s="65">
        <v>17715</v>
      </c>
      <c r="F903" s="65">
        <v>17830</v>
      </c>
    </row>
    <row r="904" spans="2:6">
      <c r="B904" s="64">
        <v>44383</v>
      </c>
      <c r="C904" s="65">
        <v>17956</v>
      </c>
      <c r="D904" s="65">
        <v>17974</v>
      </c>
      <c r="E904" s="65">
        <v>17858</v>
      </c>
      <c r="F904" s="65">
        <v>17878</v>
      </c>
    </row>
    <row r="905" spans="2:6">
      <c r="B905" s="64">
        <v>44382</v>
      </c>
      <c r="C905" s="65">
        <v>17755</v>
      </c>
      <c r="D905" s="65">
        <v>17920</v>
      </c>
      <c r="E905" s="65">
        <v>17742</v>
      </c>
      <c r="F905" s="65">
        <v>17898</v>
      </c>
    </row>
    <row r="906" spans="2:6">
      <c r="B906" s="64">
        <v>44379</v>
      </c>
      <c r="C906" s="65">
        <v>17651</v>
      </c>
      <c r="D906" s="65">
        <v>17724</v>
      </c>
      <c r="E906" s="65">
        <v>17588</v>
      </c>
      <c r="F906" s="65">
        <v>17653</v>
      </c>
    </row>
    <row r="907" spans="2:6">
      <c r="B907" s="64">
        <v>44378</v>
      </c>
      <c r="C907" s="65">
        <v>17678</v>
      </c>
      <c r="D907" s="65">
        <v>17774</v>
      </c>
      <c r="E907" s="65">
        <v>17555</v>
      </c>
      <c r="F907" s="65">
        <v>17646</v>
      </c>
    </row>
    <row r="908" spans="2:6">
      <c r="B908" s="64">
        <v>44377</v>
      </c>
      <c r="C908" s="65">
        <v>17610</v>
      </c>
      <c r="D908" s="65">
        <v>17766</v>
      </c>
      <c r="E908" s="65">
        <v>17583</v>
      </c>
      <c r="F908" s="65">
        <v>17715</v>
      </c>
    </row>
    <row r="909" spans="2:6">
      <c r="B909" s="64">
        <v>44376</v>
      </c>
      <c r="C909" s="65">
        <v>17595</v>
      </c>
      <c r="D909" s="65">
        <v>17623</v>
      </c>
      <c r="E909" s="65">
        <v>17451</v>
      </c>
      <c r="F909" s="65">
        <v>17529</v>
      </c>
    </row>
    <row r="910" spans="2:6">
      <c r="B910" s="64">
        <v>44375</v>
      </c>
      <c r="C910" s="65">
        <v>17484</v>
      </c>
      <c r="D910" s="65">
        <v>17560</v>
      </c>
      <c r="E910" s="65">
        <v>17398</v>
      </c>
      <c r="F910" s="65">
        <v>17535</v>
      </c>
    </row>
    <row r="911" spans="2:6">
      <c r="B911" s="64">
        <v>44372</v>
      </c>
      <c r="C911" s="65">
        <v>17438</v>
      </c>
      <c r="D911" s="65">
        <v>17562</v>
      </c>
      <c r="E911" s="65">
        <v>17377</v>
      </c>
      <c r="F911" s="65">
        <v>17419</v>
      </c>
    </row>
    <row r="912" spans="2:6">
      <c r="B912" s="64">
        <v>44371</v>
      </c>
      <c r="C912" s="65">
        <v>17298</v>
      </c>
      <c r="D912" s="65">
        <v>17398</v>
      </c>
      <c r="E912" s="65">
        <v>17261</v>
      </c>
      <c r="F912" s="65">
        <v>17336</v>
      </c>
    </row>
    <row r="913" spans="2:6">
      <c r="B913" s="64">
        <v>44370</v>
      </c>
      <c r="C913" s="65">
        <v>17100</v>
      </c>
      <c r="D913" s="65">
        <v>17319</v>
      </c>
      <c r="E913" s="65">
        <v>17059</v>
      </c>
      <c r="F913" s="65">
        <v>17272</v>
      </c>
    </row>
    <row r="914" spans="2:6">
      <c r="B914" s="64">
        <v>44369</v>
      </c>
      <c r="C914" s="65">
        <v>17155</v>
      </c>
      <c r="D914" s="65">
        <v>17180</v>
      </c>
      <c r="E914" s="65">
        <v>16988</v>
      </c>
      <c r="F914" s="65">
        <v>17028</v>
      </c>
    </row>
    <row r="915" spans="2:6">
      <c r="B915" s="64">
        <v>44368</v>
      </c>
      <c r="C915" s="65">
        <v>17048</v>
      </c>
      <c r="D915" s="65">
        <v>17149</v>
      </c>
      <c r="E915" s="65">
        <v>16891</v>
      </c>
      <c r="F915" s="65">
        <v>16962</v>
      </c>
    </row>
    <row r="916" spans="2:6">
      <c r="B916" s="64">
        <v>44365</v>
      </c>
      <c r="C916" s="65">
        <v>17315</v>
      </c>
      <c r="D916" s="65">
        <v>17332</v>
      </c>
      <c r="E916" s="65">
        <v>17212</v>
      </c>
      <c r="F916" s="65">
        <v>17252</v>
      </c>
    </row>
    <row r="917" spans="2:6">
      <c r="B917" s="64">
        <v>44364</v>
      </c>
      <c r="C917" s="65">
        <v>17070</v>
      </c>
      <c r="D917" s="65">
        <v>17298</v>
      </c>
      <c r="E917" s="65">
        <v>17039</v>
      </c>
      <c r="F917" s="65">
        <v>17297</v>
      </c>
    </row>
    <row r="918" spans="2:6">
      <c r="B918" s="64">
        <v>44363</v>
      </c>
      <c r="C918" s="65">
        <v>17324</v>
      </c>
      <c r="D918" s="65">
        <v>17398</v>
      </c>
      <c r="E918" s="65">
        <v>17033</v>
      </c>
      <c r="F918" s="65">
        <v>17345</v>
      </c>
    </row>
    <row r="919" spans="2:6">
      <c r="B919" s="64">
        <v>44362</v>
      </c>
      <c r="C919" s="65">
        <v>17322</v>
      </c>
      <c r="D919" s="65">
        <v>17402</v>
      </c>
      <c r="E919" s="65">
        <v>17276</v>
      </c>
      <c r="F919" s="65">
        <v>17398</v>
      </c>
    </row>
    <row r="920" spans="2:6">
      <c r="B920" s="64">
        <v>44358</v>
      </c>
      <c r="C920" s="65">
        <v>17189</v>
      </c>
      <c r="D920" s="65">
        <v>17298</v>
      </c>
      <c r="E920" s="65">
        <v>17189</v>
      </c>
      <c r="F920" s="65">
        <v>17219</v>
      </c>
    </row>
    <row r="921" spans="2:6">
      <c r="B921" s="64">
        <v>44357</v>
      </c>
      <c r="C921" s="65">
        <v>17035</v>
      </c>
      <c r="D921" s="65">
        <v>17175</v>
      </c>
      <c r="E921" s="65">
        <v>16992</v>
      </c>
      <c r="F921" s="65">
        <v>17159</v>
      </c>
    </row>
    <row r="922" spans="2:6">
      <c r="B922" s="64">
        <v>44356</v>
      </c>
      <c r="C922" s="65">
        <v>16997</v>
      </c>
      <c r="D922" s="65">
        <v>17073</v>
      </c>
      <c r="E922" s="65">
        <v>16889</v>
      </c>
      <c r="F922" s="65">
        <v>16963</v>
      </c>
    </row>
    <row r="923" spans="2:6">
      <c r="B923" s="64">
        <v>44355</v>
      </c>
      <c r="C923" s="65">
        <v>17190</v>
      </c>
      <c r="D923" s="65">
        <v>17198</v>
      </c>
      <c r="E923" s="65">
        <v>17030</v>
      </c>
      <c r="F923" s="65">
        <v>17090</v>
      </c>
    </row>
    <row r="924" spans="2:6">
      <c r="B924" s="64">
        <v>44354</v>
      </c>
      <c r="C924" s="65">
        <v>17212</v>
      </c>
      <c r="D924" s="65">
        <v>17229</v>
      </c>
      <c r="E924" s="65">
        <v>16719</v>
      </c>
      <c r="F924" s="65">
        <v>17090</v>
      </c>
    </row>
    <row r="925" spans="2:6">
      <c r="B925" s="64">
        <v>44351</v>
      </c>
      <c r="C925" s="65">
        <v>17051</v>
      </c>
      <c r="D925" s="65">
        <v>17159</v>
      </c>
      <c r="E925" s="65">
        <v>17025</v>
      </c>
      <c r="F925" s="65">
        <v>17100</v>
      </c>
    </row>
    <row r="926" spans="2:6">
      <c r="B926" s="64">
        <v>44350</v>
      </c>
      <c r="C926" s="65">
        <v>17253</v>
      </c>
      <c r="D926" s="65">
        <v>17313</v>
      </c>
      <c r="E926" s="65">
        <v>17147</v>
      </c>
      <c r="F926" s="65">
        <v>17230</v>
      </c>
    </row>
    <row r="927" spans="2:6">
      <c r="B927" s="64">
        <v>44349</v>
      </c>
      <c r="C927" s="65">
        <v>17171</v>
      </c>
      <c r="D927" s="65">
        <v>17198</v>
      </c>
      <c r="E927" s="65">
        <v>17016</v>
      </c>
      <c r="F927" s="65">
        <v>17098</v>
      </c>
    </row>
    <row r="928" spans="2:6">
      <c r="B928" s="64">
        <v>44348</v>
      </c>
      <c r="C928" s="65">
        <v>17050</v>
      </c>
      <c r="D928" s="65">
        <v>17148</v>
      </c>
      <c r="E928" s="65">
        <v>17015</v>
      </c>
      <c r="F928" s="65">
        <v>17130</v>
      </c>
    </row>
    <row r="929" spans="2:6">
      <c r="B929" s="64">
        <v>44347</v>
      </c>
      <c r="C929" s="65">
        <v>16891</v>
      </c>
      <c r="D929" s="65">
        <v>17098</v>
      </c>
      <c r="E929" s="65">
        <v>16884</v>
      </c>
      <c r="F929" s="65">
        <v>17013</v>
      </c>
    </row>
    <row r="930" spans="2:6">
      <c r="B930" s="64">
        <v>44344</v>
      </c>
      <c r="C930" s="65">
        <v>16731</v>
      </c>
      <c r="D930" s="65">
        <v>16878</v>
      </c>
      <c r="E930" s="65">
        <v>16673</v>
      </c>
      <c r="F930" s="65">
        <v>16863</v>
      </c>
    </row>
    <row r="931" spans="2:6">
      <c r="B931" s="64">
        <v>44343</v>
      </c>
      <c r="C931" s="65">
        <v>16593</v>
      </c>
      <c r="D931" s="65">
        <v>16595</v>
      </c>
      <c r="E931" s="65">
        <v>16219</v>
      </c>
      <c r="F931" s="65">
        <v>16534</v>
      </c>
    </row>
    <row r="932" spans="2:6">
      <c r="B932" s="64">
        <v>44342</v>
      </c>
      <c r="C932" s="65">
        <v>16616</v>
      </c>
      <c r="D932" s="65">
        <v>16664</v>
      </c>
      <c r="E932" s="65">
        <v>16504</v>
      </c>
      <c r="F932" s="65">
        <v>16616</v>
      </c>
    </row>
    <row r="933" spans="2:6">
      <c r="B933" s="64">
        <v>44341</v>
      </c>
      <c r="C933" s="65">
        <v>16463</v>
      </c>
      <c r="D933" s="65">
        <v>16623</v>
      </c>
      <c r="E933" s="65">
        <v>16425</v>
      </c>
      <c r="F933" s="65">
        <v>16585</v>
      </c>
    </row>
    <row r="934" spans="2:6">
      <c r="B934" s="64">
        <v>44340</v>
      </c>
      <c r="C934" s="65">
        <v>16079</v>
      </c>
      <c r="D934" s="65">
        <v>16368</v>
      </c>
      <c r="E934" s="65">
        <v>16069</v>
      </c>
      <c r="F934" s="65">
        <v>16294</v>
      </c>
    </row>
    <row r="935" spans="2:6">
      <c r="B935" s="64">
        <v>44337</v>
      </c>
      <c r="C935" s="65">
        <v>16222</v>
      </c>
      <c r="D935" s="65">
        <v>16425</v>
      </c>
      <c r="E935" s="65">
        <v>16072</v>
      </c>
      <c r="F935" s="65">
        <v>16257</v>
      </c>
    </row>
    <row r="936" spans="2:6">
      <c r="B936" s="64">
        <v>44336</v>
      </c>
      <c r="C936" s="65">
        <v>16078</v>
      </c>
      <c r="D936" s="65">
        <v>16113</v>
      </c>
      <c r="E936" s="65">
        <v>15854</v>
      </c>
      <c r="F936" s="65">
        <v>15981</v>
      </c>
    </row>
    <row r="937" spans="2:6">
      <c r="B937" s="64">
        <v>44335</v>
      </c>
      <c r="C937" s="65">
        <v>16122</v>
      </c>
      <c r="D937" s="65">
        <v>16248</v>
      </c>
      <c r="E937" s="65">
        <v>15979</v>
      </c>
      <c r="F937" s="65">
        <v>16138</v>
      </c>
    </row>
    <row r="938" spans="2:6">
      <c r="B938" s="64">
        <v>44334</v>
      </c>
      <c r="C938" s="65">
        <v>15563</v>
      </c>
      <c r="D938" s="65">
        <v>16180</v>
      </c>
      <c r="E938" s="65">
        <v>15501</v>
      </c>
      <c r="F938" s="65">
        <v>16147</v>
      </c>
    </row>
    <row r="939" spans="2:6">
      <c r="B939" s="64">
        <v>44333</v>
      </c>
      <c r="C939" s="65">
        <v>15183</v>
      </c>
      <c r="D939" s="65">
        <v>15735</v>
      </c>
      <c r="E939" s="65">
        <v>15096</v>
      </c>
      <c r="F939" s="65">
        <v>15263</v>
      </c>
    </row>
    <row r="940" spans="2:6">
      <c r="B940" s="64">
        <v>44330</v>
      </c>
      <c r="C940" s="65">
        <v>15800</v>
      </c>
      <c r="D940" s="65">
        <v>16021</v>
      </c>
      <c r="E940" s="65">
        <v>15653</v>
      </c>
      <c r="F940" s="65">
        <v>15772</v>
      </c>
    </row>
    <row r="941" spans="2:6">
      <c r="B941" s="64">
        <v>44329</v>
      </c>
      <c r="C941" s="65">
        <v>15538</v>
      </c>
      <c r="D941" s="65">
        <v>15991</v>
      </c>
      <c r="E941" s="65">
        <v>15348</v>
      </c>
      <c r="F941" s="65">
        <v>15566</v>
      </c>
    </row>
    <row r="942" spans="2:6">
      <c r="B942" s="64">
        <v>44328</v>
      </c>
      <c r="C942" s="65">
        <v>16503</v>
      </c>
      <c r="D942" s="65">
        <v>16531</v>
      </c>
      <c r="E942" s="65">
        <v>15027</v>
      </c>
      <c r="F942" s="65">
        <v>15692</v>
      </c>
    </row>
    <row r="943" spans="2:6">
      <c r="B943" s="64">
        <v>44327</v>
      </c>
      <c r="C943" s="65">
        <v>16968</v>
      </c>
      <c r="D943" s="65">
        <v>16970</v>
      </c>
      <c r="E943" s="65">
        <v>16425</v>
      </c>
      <c r="F943" s="65">
        <v>16556</v>
      </c>
    </row>
    <row r="944" spans="2:6">
      <c r="B944" s="64">
        <v>44326</v>
      </c>
      <c r="C944" s="65">
        <v>17369</v>
      </c>
      <c r="D944" s="65">
        <v>17373</v>
      </c>
      <c r="E944" s="65">
        <v>17178</v>
      </c>
      <c r="F944" s="65">
        <v>17228</v>
      </c>
    </row>
    <row r="945" spans="2:6">
      <c r="B945" s="64">
        <v>44323</v>
      </c>
      <c r="C945" s="65">
        <v>17120</v>
      </c>
      <c r="D945" s="65">
        <v>17288</v>
      </c>
      <c r="E945" s="65">
        <v>17060</v>
      </c>
      <c r="F945" s="65">
        <v>17287</v>
      </c>
    </row>
    <row r="946" spans="2:6">
      <c r="B946" s="64">
        <v>44322</v>
      </c>
      <c r="C946" s="65">
        <v>16884</v>
      </c>
      <c r="D946" s="65">
        <v>17081</v>
      </c>
      <c r="E946" s="65">
        <v>16700</v>
      </c>
      <c r="F946" s="65">
        <v>16944</v>
      </c>
    </row>
    <row r="947" spans="2:6">
      <c r="B947" s="64">
        <v>44321</v>
      </c>
      <c r="C947" s="65">
        <v>16847</v>
      </c>
      <c r="D947" s="65">
        <v>17020</v>
      </c>
      <c r="E947" s="65">
        <v>16756</v>
      </c>
      <c r="F947" s="65">
        <v>16769</v>
      </c>
    </row>
    <row r="948" spans="2:6">
      <c r="B948" s="64">
        <v>44320</v>
      </c>
      <c r="C948" s="65">
        <v>17271</v>
      </c>
      <c r="D948" s="65">
        <v>17309</v>
      </c>
      <c r="E948" s="65">
        <v>16668</v>
      </c>
      <c r="F948" s="65">
        <v>16933</v>
      </c>
    </row>
    <row r="949" spans="2:6">
      <c r="B949" s="64">
        <v>44319</v>
      </c>
      <c r="C949" s="65">
        <v>17501</v>
      </c>
      <c r="D949" s="65">
        <v>17534</v>
      </c>
      <c r="E949" s="65">
        <v>17226</v>
      </c>
      <c r="F949" s="65">
        <v>17253</v>
      </c>
    </row>
    <row r="950" spans="2:6">
      <c r="B950" s="64">
        <v>44315</v>
      </c>
      <c r="C950" s="65">
        <v>17578</v>
      </c>
      <c r="D950" s="65">
        <v>17702</v>
      </c>
      <c r="E950" s="65">
        <v>17531</v>
      </c>
      <c r="F950" s="65">
        <v>17571</v>
      </c>
    </row>
    <row r="951" spans="2:6">
      <c r="B951" s="64">
        <v>44314</v>
      </c>
      <c r="C951" s="65">
        <v>17548</v>
      </c>
      <c r="D951" s="65">
        <v>17563</v>
      </c>
      <c r="E951" s="65">
        <v>17475</v>
      </c>
      <c r="F951" s="65">
        <v>17533</v>
      </c>
    </row>
    <row r="952" spans="2:6">
      <c r="B952" s="64">
        <v>44313</v>
      </c>
      <c r="C952" s="65">
        <v>17532</v>
      </c>
      <c r="D952" s="65">
        <v>17576</v>
      </c>
      <c r="E952" s="65">
        <v>17460</v>
      </c>
      <c r="F952" s="65">
        <v>17571</v>
      </c>
    </row>
    <row r="953" spans="2:6">
      <c r="B953" s="64">
        <v>44312</v>
      </c>
      <c r="C953" s="65">
        <v>17337</v>
      </c>
      <c r="D953" s="65">
        <v>17536</v>
      </c>
      <c r="E953" s="65">
        <v>17323</v>
      </c>
      <c r="F953" s="65">
        <v>17530</v>
      </c>
    </row>
    <row r="954" spans="2:6">
      <c r="B954" s="64">
        <v>44309</v>
      </c>
      <c r="C954" s="65">
        <v>17061</v>
      </c>
      <c r="D954" s="65">
        <v>17260</v>
      </c>
      <c r="E954" s="65">
        <v>17041</v>
      </c>
      <c r="F954" s="65">
        <v>17257</v>
      </c>
    </row>
    <row r="955" spans="2:6">
      <c r="B955" s="64">
        <v>44308</v>
      </c>
      <c r="C955" s="65">
        <v>17258</v>
      </c>
      <c r="D955" s="65">
        <v>17369</v>
      </c>
      <c r="E955" s="65">
        <v>17053</v>
      </c>
      <c r="F955" s="65">
        <v>17109</v>
      </c>
    </row>
    <row r="956" spans="2:6">
      <c r="B956" s="64">
        <v>44307</v>
      </c>
      <c r="C956" s="65">
        <v>17225</v>
      </c>
      <c r="D956" s="65">
        <v>17270</v>
      </c>
      <c r="E956" s="65">
        <v>17150</v>
      </c>
      <c r="F956" s="65">
        <v>17231</v>
      </c>
    </row>
    <row r="957" spans="2:6">
      <c r="B957" s="64">
        <v>44306</v>
      </c>
      <c r="C957" s="65">
        <v>17238</v>
      </c>
      <c r="D957" s="65">
        <v>17324</v>
      </c>
      <c r="E957" s="65">
        <v>17206</v>
      </c>
      <c r="F957" s="65">
        <v>17319</v>
      </c>
    </row>
    <row r="958" spans="2:6">
      <c r="B958" s="64">
        <v>44305</v>
      </c>
      <c r="C958" s="65">
        <v>17118</v>
      </c>
      <c r="D958" s="65">
        <v>17296</v>
      </c>
      <c r="E958" s="65">
        <v>17111</v>
      </c>
      <c r="F958" s="65">
        <v>17271</v>
      </c>
    </row>
    <row r="959" spans="2:6">
      <c r="B959" s="64">
        <v>44302</v>
      </c>
      <c r="C959" s="65">
        <v>17062</v>
      </c>
      <c r="D959" s="65">
        <v>17160</v>
      </c>
      <c r="E959" s="65">
        <v>16990</v>
      </c>
      <c r="F959" s="65">
        <v>17158</v>
      </c>
    </row>
    <row r="960" spans="2:6">
      <c r="B960" s="64">
        <v>44301</v>
      </c>
      <c r="C960" s="65">
        <v>16881</v>
      </c>
      <c r="D960" s="65">
        <v>17074</v>
      </c>
      <c r="E960" s="65">
        <v>16852</v>
      </c>
      <c r="F960" s="65">
        <v>17071</v>
      </c>
    </row>
    <row r="961" spans="2:6">
      <c r="B961" s="64">
        <v>44300</v>
      </c>
      <c r="C961" s="65">
        <v>16860</v>
      </c>
      <c r="D961" s="65">
        <v>16917</v>
      </c>
      <c r="E961" s="65">
        <v>16592</v>
      </c>
      <c r="F961" s="65">
        <v>16856</v>
      </c>
    </row>
    <row r="962" spans="2:6">
      <c r="B962" s="64">
        <v>44299</v>
      </c>
      <c r="C962" s="65">
        <v>16910</v>
      </c>
      <c r="D962" s="65">
        <v>17046</v>
      </c>
      <c r="E962" s="65">
        <v>16780</v>
      </c>
      <c r="F962" s="65">
        <v>16795</v>
      </c>
    </row>
    <row r="963" spans="2:6">
      <c r="B963" s="64">
        <v>44298</v>
      </c>
      <c r="C963" s="65">
        <v>16895</v>
      </c>
      <c r="D963" s="65">
        <v>16965</v>
      </c>
      <c r="E963" s="65">
        <v>16760</v>
      </c>
      <c r="F963" s="65">
        <v>16834</v>
      </c>
    </row>
    <row r="964" spans="2:6">
      <c r="B964" s="64">
        <v>44295</v>
      </c>
      <c r="C964" s="65">
        <v>16952</v>
      </c>
      <c r="D964" s="65">
        <v>16971</v>
      </c>
      <c r="E964" s="65">
        <v>16810</v>
      </c>
      <c r="F964" s="65">
        <v>16841</v>
      </c>
    </row>
    <row r="965" spans="2:6">
      <c r="B965" s="64">
        <v>44294</v>
      </c>
      <c r="C965" s="65">
        <v>16715</v>
      </c>
      <c r="D965" s="65">
        <v>16930</v>
      </c>
      <c r="E965" s="65">
        <v>16687</v>
      </c>
      <c r="F965" s="65">
        <v>16930</v>
      </c>
    </row>
    <row r="966" spans="2:6">
      <c r="B966" s="64">
        <v>44293</v>
      </c>
      <c r="C966" s="65">
        <v>16777</v>
      </c>
      <c r="D966" s="65">
        <v>16788</v>
      </c>
      <c r="E966" s="65">
        <v>16673</v>
      </c>
      <c r="F966" s="65">
        <v>16768</v>
      </c>
    </row>
    <row r="967" spans="2:6">
      <c r="B967" s="64">
        <v>44292</v>
      </c>
      <c r="C967" s="65">
        <v>16760</v>
      </c>
      <c r="D967" s="65">
        <v>16840</v>
      </c>
      <c r="E967" s="65">
        <v>16697</v>
      </c>
      <c r="F967" s="65">
        <v>16731</v>
      </c>
    </row>
    <row r="968" spans="2:6">
      <c r="B968" s="64">
        <v>44287</v>
      </c>
      <c r="C968" s="65">
        <v>16535</v>
      </c>
      <c r="D968" s="65">
        <v>16587</v>
      </c>
      <c r="E968" s="65">
        <v>16452</v>
      </c>
      <c r="F968" s="65">
        <v>16551</v>
      </c>
    </row>
    <row r="969" spans="2:6">
      <c r="B969" s="64">
        <v>44286</v>
      </c>
      <c r="C969" s="65">
        <v>16540</v>
      </c>
      <c r="D969" s="65">
        <v>16549</v>
      </c>
      <c r="E969" s="65">
        <v>16403</v>
      </c>
      <c r="F969" s="65">
        <v>16422</v>
      </c>
    </row>
    <row r="970" spans="2:6">
      <c r="B970" s="64">
        <v>44285</v>
      </c>
      <c r="C970" s="65">
        <v>16469</v>
      </c>
      <c r="D970" s="65">
        <v>16531</v>
      </c>
      <c r="E970" s="65">
        <v>16418</v>
      </c>
      <c r="F970" s="65">
        <v>16519</v>
      </c>
    </row>
    <row r="971" spans="2:6">
      <c r="B971" s="64">
        <v>44284</v>
      </c>
      <c r="C971" s="65">
        <v>16370</v>
      </c>
      <c r="D971" s="65">
        <v>16485</v>
      </c>
      <c r="E971" s="65">
        <v>16350</v>
      </c>
      <c r="F971" s="65">
        <v>16411</v>
      </c>
    </row>
    <row r="972" spans="2:6">
      <c r="B972" s="64">
        <v>44281</v>
      </c>
      <c r="C972" s="65">
        <v>16095</v>
      </c>
      <c r="D972" s="65">
        <v>16293</v>
      </c>
      <c r="E972" s="65">
        <v>16081</v>
      </c>
      <c r="F972" s="65">
        <v>16288</v>
      </c>
    </row>
    <row r="973" spans="2:6">
      <c r="B973" s="64">
        <v>44280</v>
      </c>
      <c r="C973" s="65">
        <v>15890</v>
      </c>
      <c r="D973" s="65">
        <v>16090</v>
      </c>
      <c r="E973" s="65">
        <v>15870</v>
      </c>
      <c r="F973" s="65">
        <v>16032</v>
      </c>
    </row>
    <row r="974" spans="2:6">
      <c r="B974" s="64">
        <v>44279</v>
      </c>
      <c r="C974" s="65">
        <v>16019</v>
      </c>
      <c r="D974" s="65">
        <v>16062</v>
      </c>
      <c r="E974" s="65">
        <v>15939</v>
      </c>
      <c r="F974" s="65">
        <v>15983</v>
      </c>
    </row>
    <row r="975" spans="2:6">
      <c r="B975" s="64">
        <v>44278</v>
      </c>
      <c r="C975" s="65">
        <v>16223</v>
      </c>
      <c r="D975" s="65">
        <v>16277</v>
      </c>
      <c r="E975" s="65">
        <v>16103</v>
      </c>
      <c r="F975" s="65">
        <v>16120</v>
      </c>
    </row>
    <row r="976" spans="2:6">
      <c r="B976" s="64">
        <v>44277</v>
      </c>
      <c r="C976" s="65">
        <v>16018</v>
      </c>
      <c r="D976" s="65">
        <v>16174</v>
      </c>
      <c r="E976" s="65">
        <v>15911</v>
      </c>
      <c r="F976" s="65">
        <v>16140</v>
      </c>
    </row>
    <row r="977" spans="2:6">
      <c r="B977" s="64">
        <v>44274</v>
      </c>
      <c r="C977" s="65">
        <v>16100</v>
      </c>
      <c r="D977" s="65">
        <v>16110</v>
      </c>
      <c r="E977" s="65">
        <v>15953</v>
      </c>
      <c r="F977" s="65">
        <v>16012</v>
      </c>
    </row>
    <row r="978" spans="2:6">
      <c r="B978" s="64">
        <v>44273</v>
      </c>
      <c r="C978" s="65">
        <v>16255</v>
      </c>
      <c r="D978" s="65">
        <v>16401</v>
      </c>
      <c r="E978" s="65">
        <v>16220</v>
      </c>
      <c r="F978" s="65">
        <v>16239</v>
      </c>
    </row>
    <row r="979" spans="2:6">
      <c r="B979" s="64">
        <v>44272</v>
      </c>
      <c r="C979" s="65">
        <v>16304</v>
      </c>
      <c r="D979" s="65">
        <v>16336</v>
      </c>
      <c r="E979" s="65">
        <v>16161</v>
      </c>
      <c r="F979" s="65">
        <v>16176</v>
      </c>
    </row>
    <row r="980" spans="2:6">
      <c r="B980" s="64">
        <v>44271</v>
      </c>
      <c r="C980" s="65">
        <v>16250</v>
      </c>
      <c r="D980" s="65">
        <v>16348</v>
      </c>
      <c r="E980" s="65">
        <v>16213</v>
      </c>
      <c r="F980" s="65">
        <v>16305</v>
      </c>
    </row>
    <row r="981" spans="2:6">
      <c r="B981" s="64">
        <v>44270</v>
      </c>
      <c r="C981" s="65">
        <v>16206</v>
      </c>
      <c r="D981" s="65">
        <v>16249</v>
      </c>
      <c r="E981" s="65">
        <v>16142</v>
      </c>
      <c r="F981" s="65">
        <v>16200</v>
      </c>
    </row>
    <row r="982" spans="2:6">
      <c r="B982" s="64">
        <v>44267</v>
      </c>
      <c r="C982" s="65">
        <v>16276</v>
      </c>
      <c r="D982" s="65">
        <v>16288</v>
      </c>
      <c r="E982" s="65">
        <v>16155</v>
      </c>
      <c r="F982" s="65">
        <v>16222</v>
      </c>
    </row>
    <row r="983" spans="2:6">
      <c r="B983" s="64">
        <v>44266</v>
      </c>
      <c r="C983" s="65">
        <v>15951</v>
      </c>
      <c r="D983" s="65">
        <v>16214</v>
      </c>
      <c r="E983" s="65">
        <v>15942</v>
      </c>
      <c r="F983" s="65">
        <v>16174</v>
      </c>
    </row>
    <row r="984" spans="2:6">
      <c r="B984" s="64">
        <v>44265</v>
      </c>
      <c r="C984" s="65">
        <v>15977</v>
      </c>
      <c r="D984" s="65">
        <v>15986</v>
      </c>
      <c r="E984" s="65">
        <v>15808</v>
      </c>
      <c r="F984" s="65">
        <v>15883</v>
      </c>
    </row>
    <row r="985" spans="2:6">
      <c r="B985" s="64">
        <v>44264</v>
      </c>
      <c r="C985" s="65">
        <v>15810</v>
      </c>
      <c r="D985" s="65">
        <v>15848</v>
      </c>
      <c r="E985" s="65">
        <v>15608</v>
      </c>
      <c r="F985" s="65">
        <v>15822</v>
      </c>
    </row>
    <row r="986" spans="2:6">
      <c r="B986" s="64">
        <v>44263</v>
      </c>
      <c r="C986" s="65">
        <v>15950</v>
      </c>
      <c r="D986" s="65">
        <v>16095</v>
      </c>
      <c r="E986" s="65">
        <v>15767</v>
      </c>
      <c r="F986" s="65">
        <v>15816</v>
      </c>
    </row>
    <row r="987" spans="2:6">
      <c r="B987" s="64">
        <v>44260</v>
      </c>
      <c r="C987" s="65">
        <v>15601</v>
      </c>
      <c r="D987" s="65">
        <v>15914</v>
      </c>
      <c r="E987" s="65">
        <v>15570</v>
      </c>
      <c r="F987" s="65">
        <v>15855</v>
      </c>
    </row>
    <row r="988" spans="2:6">
      <c r="B988" s="64">
        <v>44259</v>
      </c>
      <c r="C988" s="65">
        <v>16025</v>
      </c>
      <c r="D988" s="65">
        <v>16066</v>
      </c>
      <c r="E988" s="65">
        <v>15756</v>
      </c>
      <c r="F988" s="65">
        <v>15925</v>
      </c>
    </row>
    <row r="989" spans="2:6">
      <c r="B989" s="64">
        <v>44258</v>
      </c>
      <c r="C989" s="65">
        <v>16000</v>
      </c>
      <c r="D989" s="65">
        <v>16196</v>
      </c>
      <c r="E989" s="65">
        <v>15885</v>
      </c>
      <c r="F989" s="65">
        <v>16181</v>
      </c>
    </row>
    <row r="990" spans="2:6">
      <c r="B990" s="64">
        <v>44257</v>
      </c>
      <c r="C990" s="65">
        <v>16249</v>
      </c>
      <c r="D990" s="65">
        <v>16277</v>
      </c>
      <c r="E990" s="65">
        <v>15868</v>
      </c>
      <c r="F990" s="65">
        <v>15907</v>
      </c>
    </row>
    <row r="991" spans="2:6">
      <c r="B991" s="64">
        <v>44253</v>
      </c>
      <c r="C991" s="65">
        <v>16037</v>
      </c>
      <c r="D991" s="65">
        <v>16118</v>
      </c>
      <c r="E991" s="65">
        <v>15852</v>
      </c>
      <c r="F991" s="65">
        <v>15935</v>
      </c>
    </row>
    <row r="992" spans="2:6">
      <c r="B992" s="64">
        <v>44252</v>
      </c>
      <c r="C992" s="65">
        <v>16388</v>
      </c>
      <c r="D992" s="65">
        <v>16422</v>
      </c>
      <c r="E992" s="65">
        <v>16243</v>
      </c>
      <c r="F992" s="65">
        <v>16388</v>
      </c>
    </row>
    <row r="993" spans="2:6">
      <c r="B993" s="64">
        <v>44251</v>
      </c>
      <c r="C993" s="65">
        <v>16300</v>
      </c>
      <c r="D993" s="65">
        <v>16435</v>
      </c>
      <c r="E993" s="65">
        <v>16133</v>
      </c>
      <c r="F993" s="65">
        <v>16182</v>
      </c>
    </row>
    <row r="994" spans="2:6">
      <c r="B994" s="64">
        <v>44250</v>
      </c>
      <c r="C994" s="65">
        <v>16223</v>
      </c>
      <c r="D994" s="65">
        <v>16451</v>
      </c>
      <c r="E994" s="65">
        <v>16182</v>
      </c>
      <c r="F994" s="65">
        <v>16437</v>
      </c>
    </row>
    <row r="995" spans="2:6">
      <c r="B995" s="64">
        <v>44249</v>
      </c>
      <c r="C995" s="65">
        <v>16480</v>
      </c>
      <c r="D995" s="65">
        <v>16564</v>
      </c>
      <c r="E995" s="65">
        <v>16336</v>
      </c>
      <c r="F995" s="65">
        <v>16385</v>
      </c>
    </row>
    <row r="996" spans="2:6">
      <c r="B996" s="64">
        <v>44246</v>
      </c>
      <c r="C996" s="65">
        <v>16301</v>
      </c>
      <c r="D996" s="65">
        <v>16328</v>
      </c>
      <c r="E996" s="65">
        <v>16130</v>
      </c>
      <c r="F996" s="65">
        <v>16314</v>
      </c>
    </row>
    <row r="997" spans="2:6">
      <c r="B997" s="64">
        <v>44245</v>
      </c>
      <c r="C997" s="65">
        <v>16374</v>
      </c>
      <c r="D997" s="65">
        <v>16525</v>
      </c>
      <c r="E997" s="65">
        <v>16287</v>
      </c>
      <c r="F997" s="65">
        <v>16380</v>
      </c>
    </row>
    <row r="998" spans="2:6">
      <c r="B998" s="64">
        <v>44244</v>
      </c>
      <c r="C998" s="65">
        <v>16261</v>
      </c>
      <c r="D998" s="65">
        <v>16433</v>
      </c>
      <c r="E998" s="65">
        <v>16179</v>
      </c>
      <c r="F998" s="65">
        <v>16326</v>
      </c>
    </row>
    <row r="999" spans="2:6">
      <c r="B999" s="64">
        <v>44232</v>
      </c>
      <c r="C999" s="65">
        <v>15809</v>
      </c>
      <c r="D999" s="65">
        <v>15984</v>
      </c>
      <c r="E999" s="65">
        <v>15751</v>
      </c>
      <c r="F999" s="65">
        <v>15804</v>
      </c>
    </row>
    <row r="1000" spans="2:6">
      <c r="B1000" s="64">
        <v>44231</v>
      </c>
      <c r="C1000" s="65">
        <v>15721</v>
      </c>
      <c r="D1000" s="65">
        <v>15777</v>
      </c>
      <c r="E1000" s="65">
        <v>15542</v>
      </c>
      <c r="F1000" s="65">
        <v>15701</v>
      </c>
    </row>
    <row r="1001" spans="2:6">
      <c r="B1001" s="64">
        <v>44230</v>
      </c>
      <c r="C1001" s="65">
        <v>15864</v>
      </c>
      <c r="D1001" s="65">
        <v>15875</v>
      </c>
      <c r="E1001" s="65">
        <v>15716</v>
      </c>
      <c r="F1001" s="65">
        <v>15772</v>
      </c>
    </row>
    <row r="1002" spans="2:6">
      <c r="B1002" s="64">
        <v>44229</v>
      </c>
      <c r="C1002" s="65">
        <v>15469</v>
      </c>
      <c r="D1002" s="65">
        <v>15820</v>
      </c>
      <c r="E1002" s="65">
        <v>15459</v>
      </c>
      <c r="F1002" s="65">
        <v>15755</v>
      </c>
    </row>
    <row r="1003" spans="2:6">
      <c r="B1003" s="64">
        <v>44228</v>
      </c>
      <c r="C1003" s="65">
        <v>15156</v>
      </c>
      <c r="D1003" s="65">
        <v>15398</v>
      </c>
      <c r="E1003" s="65">
        <v>15090</v>
      </c>
      <c r="F1003" s="65">
        <v>15360</v>
      </c>
    </row>
    <row r="1004" spans="2:6">
      <c r="B1004" s="64">
        <v>44225</v>
      </c>
      <c r="C1004" s="65">
        <v>15498</v>
      </c>
      <c r="D1004" s="65">
        <v>15539</v>
      </c>
      <c r="E1004" s="65">
        <v>15063</v>
      </c>
      <c r="F1004" s="65">
        <v>15075</v>
      </c>
    </row>
    <row r="1005" spans="2:6">
      <c r="B1005" s="64">
        <v>44224</v>
      </c>
      <c r="C1005" s="65">
        <v>15411</v>
      </c>
      <c r="D1005" s="65">
        <v>15524</v>
      </c>
      <c r="E1005" s="65">
        <v>15305</v>
      </c>
      <c r="F1005" s="65">
        <v>15383</v>
      </c>
    </row>
    <row r="1006" spans="2:6">
      <c r="B1006" s="64">
        <v>44223</v>
      </c>
      <c r="C1006" s="65">
        <v>15725</v>
      </c>
      <c r="D1006" s="65">
        <v>15814</v>
      </c>
      <c r="E1006" s="65">
        <v>15585</v>
      </c>
      <c r="F1006" s="65">
        <v>15660</v>
      </c>
    </row>
    <row r="1007" spans="2:6">
      <c r="B1007" s="64">
        <v>44222</v>
      </c>
      <c r="C1007" s="65">
        <v>15865</v>
      </c>
      <c r="D1007" s="65">
        <v>15974</v>
      </c>
      <c r="E1007" s="65">
        <v>15537</v>
      </c>
      <c r="F1007" s="65">
        <v>15626</v>
      </c>
    </row>
    <row r="1008" spans="2:6">
      <c r="B1008" s="64">
        <v>44221</v>
      </c>
      <c r="C1008" s="65">
        <v>15956</v>
      </c>
      <c r="D1008" s="65">
        <v>16004</v>
      </c>
      <c r="E1008" s="65">
        <v>15719</v>
      </c>
      <c r="F1008" s="65">
        <v>15912</v>
      </c>
    </row>
    <row r="1009" spans="2:6">
      <c r="B1009" s="64">
        <v>44218</v>
      </c>
      <c r="C1009" s="65">
        <v>16051</v>
      </c>
      <c r="D1009" s="65">
        <v>16085</v>
      </c>
      <c r="E1009" s="65">
        <v>15928</v>
      </c>
      <c r="F1009" s="65">
        <v>15984</v>
      </c>
    </row>
    <row r="1010" spans="2:6">
      <c r="B1010" s="64">
        <v>44217</v>
      </c>
      <c r="C1010" s="65">
        <v>15803</v>
      </c>
      <c r="D1010" s="65">
        <v>16183</v>
      </c>
      <c r="E1010" s="65">
        <v>15769</v>
      </c>
      <c r="F1010" s="65">
        <v>16129</v>
      </c>
    </row>
    <row r="1011" spans="2:6">
      <c r="B1011" s="64">
        <v>44216</v>
      </c>
      <c r="C1011" s="65">
        <v>15899</v>
      </c>
      <c r="D1011" s="65">
        <v>15964</v>
      </c>
      <c r="E1011" s="65">
        <v>15735</v>
      </c>
      <c r="F1011" s="65">
        <v>15766</v>
      </c>
    </row>
    <row r="1012" spans="2:6">
      <c r="B1012" s="64">
        <v>44215</v>
      </c>
      <c r="C1012" s="65">
        <v>15714</v>
      </c>
      <c r="D1012" s="65">
        <v>15946</v>
      </c>
      <c r="E1012" s="65">
        <v>15710</v>
      </c>
      <c r="F1012" s="65">
        <v>15888</v>
      </c>
    </row>
    <row r="1013" spans="2:6">
      <c r="B1013" s="64">
        <v>44214</v>
      </c>
      <c r="C1013" s="65">
        <v>15637</v>
      </c>
      <c r="D1013" s="65">
        <v>15679</v>
      </c>
      <c r="E1013" s="65">
        <v>15327</v>
      </c>
      <c r="F1013" s="65">
        <v>15606</v>
      </c>
    </row>
    <row r="1014" spans="2:6">
      <c r="B1014" s="64">
        <v>44211</v>
      </c>
      <c r="C1014" s="65">
        <v>15950</v>
      </c>
      <c r="D1014" s="65">
        <v>16002</v>
      </c>
      <c r="E1014" s="65">
        <v>15584</v>
      </c>
      <c r="F1014" s="65">
        <v>15634</v>
      </c>
    </row>
    <row r="1015" spans="2:6">
      <c r="B1015" s="64">
        <v>44210</v>
      </c>
      <c r="C1015" s="65">
        <v>15705</v>
      </c>
      <c r="D1015" s="65">
        <v>15766</v>
      </c>
      <c r="E1015" s="65">
        <v>15632</v>
      </c>
      <c r="F1015" s="65">
        <v>15729</v>
      </c>
    </row>
    <row r="1016" spans="2:6">
      <c r="B1016" s="64">
        <v>44209</v>
      </c>
      <c r="C1016" s="65">
        <v>15557</v>
      </c>
      <c r="D1016" s="65">
        <v>15790</v>
      </c>
      <c r="E1016" s="65">
        <v>15555</v>
      </c>
      <c r="F1016" s="65">
        <v>15764</v>
      </c>
    </row>
    <row r="1017" spans="2:6">
      <c r="B1017" s="64">
        <v>44208</v>
      </c>
      <c r="C1017" s="65">
        <v>15517</v>
      </c>
      <c r="D1017" s="65">
        <v>15605</v>
      </c>
      <c r="E1017" s="65">
        <v>15407</v>
      </c>
      <c r="F1017" s="65">
        <v>15493</v>
      </c>
    </row>
    <row r="1018" spans="2:6">
      <c r="B1018" s="64">
        <v>44207</v>
      </c>
      <c r="C1018" s="65">
        <v>15420</v>
      </c>
      <c r="D1018" s="65">
        <v>15538</v>
      </c>
      <c r="E1018" s="65">
        <v>15369</v>
      </c>
      <c r="F1018" s="65">
        <v>15534</v>
      </c>
    </row>
    <row r="1019" spans="2:6">
      <c r="B1019" s="64">
        <v>44204</v>
      </c>
      <c r="C1019" s="65">
        <v>15376</v>
      </c>
      <c r="D1019" s="65">
        <v>15473</v>
      </c>
      <c r="E1019" s="65">
        <v>15264</v>
      </c>
      <c r="F1019" s="65">
        <v>15454</v>
      </c>
    </row>
    <row r="1020" spans="2:6">
      <c r="B1020" s="64">
        <v>44203</v>
      </c>
      <c r="C1020" s="65">
        <v>15050</v>
      </c>
      <c r="D1020" s="65">
        <v>15260</v>
      </c>
      <c r="E1020" s="65">
        <v>15024</v>
      </c>
      <c r="F1020" s="65">
        <v>15230</v>
      </c>
    </row>
    <row r="1021" spans="2:6">
      <c r="B1021" s="64">
        <v>44202</v>
      </c>
      <c r="C1021" s="65">
        <v>15048</v>
      </c>
      <c r="D1021" s="65">
        <v>15140</v>
      </c>
      <c r="E1021" s="65">
        <v>14764</v>
      </c>
      <c r="F1021" s="65">
        <v>14911</v>
      </c>
    </row>
    <row r="1022" spans="2:6">
      <c r="B1022" s="64">
        <v>44201</v>
      </c>
      <c r="C1022" s="65">
        <v>14874</v>
      </c>
      <c r="D1022" s="65">
        <v>14980</v>
      </c>
      <c r="E1022" s="65">
        <v>14836</v>
      </c>
      <c r="F1022" s="65">
        <v>14977</v>
      </c>
    </row>
    <row r="1023" spans="2:6">
      <c r="B1023" s="64">
        <v>44200</v>
      </c>
      <c r="C1023" s="65">
        <v>14640</v>
      </c>
      <c r="D1023" s="65">
        <v>14925</v>
      </c>
      <c r="E1023" s="65">
        <v>14635</v>
      </c>
      <c r="F1023" s="65">
        <v>14874</v>
      </c>
    </row>
    <row r="1024" spans="2:6">
      <c r="B1024" s="64">
        <v>44196</v>
      </c>
      <c r="C1024" s="65">
        <v>14678</v>
      </c>
      <c r="D1024" s="65">
        <v>14712</v>
      </c>
      <c r="E1024" s="65">
        <v>14604</v>
      </c>
      <c r="F1024" s="65">
        <v>14678</v>
      </c>
    </row>
    <row r="1025" spans="2:6">
      <c r="B1025" s="64">
        <v>44195</v>
      </c>
      <c r="C1025" s="65">
        <v>14451</v>
      </c>
      <c r="D1025" s="65">
        <v>14643</v>
      </c>
      <c r="E1025" s="65">
        <v>14440</v>
      </c>
      <c r="F1025" s="65">
        <v>14638</v>
      </c>
    </row>
    <row r="1026" spans="2:6">
      <c r="B1026" s="64">
        <v>44194</v>
      </c>
      <c r="C1026" s="65">
        <v>14465</v>
      </c>
      <c r="D1026" s="65">
        <v>14466</v>
      </c>
      <c r="E1026" s="65">
        <v>14376</v>
      </c>
      <c r="F1026" s="65">
        <v>14459</v>
      </c>
    </row>
    <row r="1027" spans="2:6">
      <c r="B1027" s="64">
        <v>44193</v>
      </c>
      <c r="C1027" s="65">
        <v>14329</v>
      </c>
      <c r="D1027" s="65">
        <v>14444</v>
      </c>
      <c r="E1027" s="65">
        <v>14320</v>
      </c>
      <c r="F1027" s="65">
        <v>14437</v>
      </c>
    </row>
    <row r="1028" spans="2:6">
      <c r="B1028" s="64">
        <v>44190</v>
      </c>
      <c r="C1028" s="65">
        <v>14328</v>
      </c>
      <c r="D1028" s="65">
        <v>14383</v>
      </c>
      <c r="E1028" s="65">
        <v>14245</v>
      </c>
      <c r="F1028" s="65">
        <v>14305</v>
      </c>
    </row>
    <row r="1029" spans="2:6">
      <c r="B1029" s="64">
        <v>44189</v>
      </c>
      <c r="C1029" s="65">
        <v>14185</v>
      </c>
      <c r="D1029" s="65">
        <v>14287</v>
      </c>
      <c r="E1029" s="65">
        <v>14179</v>
      </c>
      <c r="F1029" s="65">
        <v>14242</v>
      </c>
    </row>
    <row r="1030" spans="2:6">
      <c r="B1030" s="64">
        <v>44188</v>
      </c>
      <c r="C1030" s="65">
        <v>14104</v>
      </c>
      <c r="D1030" s="65">
        <v>14181</v>
      </c>
      <c r="E1030" s="65">
        <v>14031</v>
      </c>
      <c r="F1030" s="65">
        <v>14113</v>
      </c>
    </row>
    <row r="1031" spans="2:6">
      <c r="B1031" s="64">
        <v>44187</v>
      </c>
      <c r="C1031" s="65">
        <v>14253</v>
      </c>
      <c r="D1031" s="65">
        <v>14334</v>
      </c>
      <c r="E1031" s="65">
        <v>14042</v>
      </c>
      <c r="F1031" s="65">
        <v>14046</v>
      </c>
    </row>
    <row r="1032" spans="2:6">
      <c r="B1032" s="64">
        <v>44186</v>
      </c>
      <c r="C1032" s="65">
        <v>14155</v>
      </c>
      <c r="D1032" s="65">
        <v>14313</v>
      </c>
      <c r="E1032" s="65">
        <v>14021</v>
      </c>
      <c r="F1032" s="65">
        <v>14312</v>
      </c>
    </row>
    <row r="1033" spans="2:6">
      <c r="B1033" s="64">
        <v>44183</v>
      </c>
      <c r="C1033" s="65">
        <v>14190</v>
      </c>
      <c r="D1033" s="65">
        <v>14222</v>
      </c>
      <c r="E1033" s="65">
        <v>14128</v>
      </c>
      <c r="F1033" s="65">
        <v>14137</v>
      </c>
    </row>
    <row r="1034" spans="2:6">
      <c r="B1034" s="64">
        <v>44182</v>
      </c>
      <c r="C1034" s="65">
        <v>14220</v>
      </c>
      <c r="D1034" s="65">
        <v>14225</v>
      </c>
      <c r="E1034" s="65">
        <v>14085</v>
      </c>
      <c r="F1034" s="65">
        <v>14186</v>
      </c>
    </row>
    <row r="1035" spans="2:6">
      <c r="B1035" s="64">
        <v>44181</v>
      </c>
      <c r="C1035" s="65">
        <v>14198</v>
      </c>
      <c r="D1035" s="65">
        <v>14328</v>
      </c>
      <c r="E1035" s="65">
        <v>14186</v>
      </c>
      <c r="F1035" s="65">
        <v>14323</v>
      </c>
    </row>
    <row r="1036" spans="2:6">
      <c r="B1036" s="64">
        <v>44180</v>
      </c>
      <c r="C1036" s="65">
        <v>14162</v>
      </c>
      <c r="D1036" s="65">
        <v>14232</v>
      </c>
      <c r="E1036" s="65">
        <v>14030</v>
      </c>
      <c r="F1036" s="65">
        <v>14085</v>
      </c>
    </row>
    <row r="1037" spans="2:6">
      <c r="B1037" s="64">
        <v>44179</v>
      </c>
      <c r="C1037" s="65">
        <v>14264</v>
      </c>
      <c r="D1037" s="65">
        <v>14285</v>
      </c>
      <c r="E1037" s="65">
        <v>14197</v>
      </c>
      <c r="F1037" s="65">
        <v>14200</v>
      </c>
    </row>
    <row r="1038" spans="2:6">
      <c r="B1038" s="64">
        <v>44176</v>
      </c>
      <c r="C1038" s="65">
        <v>14290</v>
      </c>
      <c r="D1038" s="65">
        <v>14340</v>
      </c>
      <c r="E1038" s="65">
        <v>14091</v>
      </c>
      <c r="F1038" s="65">
        <v>14236</v>
      </c>
    </row>
    <row r="1039" spans="2:6">
      <c r="B1039" s="64">
        <v>44175</v>
      </c>
      <c r="C1039" s="65">
        <v>14261</v>
      </c>
      <c r="D1039" s="65">
        <v>14314</v>
      </c>
      <c r="E1039" s="65">
        <v>14178</v>
      </c>
      <c r="F1039" s="65">
        <v>14241</v>
      </c>
    </row>
    <row r="1040" spans="2:6">
      <c r="B1040" s="64">
        <v>44174</v>
      </c>
      <c r="C1040" s="65">
        <v>14372</v>
      </c>
      <c r="D1040" s="65">
        <v>14425</v>
      </c>
      <c r="E1040" s="65">
        <v>14331</v>
      </c>
      <c r="F1040" s="65">
        <v>14397</v>
      </c>
    </row>
    <row r="1041" spans="2:6">
      <c r="B1041" s="64">
        <v>44173</v>
      </c>
      <c r="C1041" s="65">
        <v>14206</v>
      </c>
      <c r="D1041" s="65">
        <v>14350</v>
      </c>
      <c r="E1041" s="65">
        <v>14156</v>
      </c>
      <c r="F1041" s="65">
        <v>14342</v>
      </c>
    </row>
    <row r="1042" spans="2:6">
      <c r="B1042" s="64">
        <v>44172</v>
      </c>
      <c r="C1042" s="65">
        <v>14181</v>
      </c>
      <c r="D1042" s="65">
        <v>14247</v>
      </c>
      <c r="E1042" s="65">
        <v>14087</v>
      </c>
      <c r="F1042" s="65">
        <v>14225</v>
      </c>
    </row>
    <row r="1043" spans="2:6">
      <c r="B1043" s="64">
        <v>44169</v>
      </c>
      <c r="C1043" s="65">
        <v>14022</v>
      </c>
      <c r="D1043" s="65">
        <v>14149</v>
      </c>
      <c r="E1043" s="65">
        <v>14012</v>
      </c>
      <c r="F1043" s="65">
        <v>14138</v>
      </c>
    </row>
    <row r="1044" spans="2:6">
      <c r="B1044" s="64">
        <v>44168</v>
      </c>
      <c r="C1044" s="65">
        <v>13971</v>
      </c>
      <c r="D1044" s="65">
        <v>14047</v>
      </c>
      <c r="E1044" s="65">
        <v>13903</v>
      </c>
      <c r="F1044" s="65">
        <v>13986</v>
      </c>
    </row>
    <row r="1045" spans="2:6">
      <c r="B1045" s="64">
        <v>44167</v>
      </c>
      <c r="C1045" s="65">
        <v>13932</v>
      </c>
      <c r="D1045" s="65">
        <v>13980</v>
      </c>
      <c r="E1045" s="65">
        <v>13855</v>
      </c>
      <c r="F1045" s="65">
        <v>13956</v>
      </c>
    </row>
    <row r="1046" spans="2:6">
      <c r="B1046" s="64">
        <v>44166</v>
      </c>
      <c r="C1046" s="65">
        <v>13818</v>
      </c>
      <c r="D1046" s="65">
        <v>13885</v>
      </c>
      <c r="E1046" s="65">
        <v>13751</v>
      </c>
      <c r="F1046" s="65">
        <v>13877</v>
      </c>
    </row>
    <row r="1047" spans="2:6">
      <c r="B1047" s="64">
        <v>44165</v>
      </c>
      <c r="C1047" s="65">
        <v>13883</v>
      </c>
      <c r="D1047" s="65">
        <v>13975</v>
      </c>
      <c r="E1047" s="65">
        <v>13704</v>
      </c>
      <c r="F1047" s="65">
        <v>13722</v>
      </c>
    </row>
    <row r="1048" spans="2:6">
      <c r="B1048" s="64">
        <v>44162</v>
      </c>
      <c r="C1048" s="65">
        <v>13781</v>
      </c>
      <c r="D1048" s="65">
        <v>13890</v>
      </c>
      <c r="E1048" s="65">
        <v>13763</v>
      </c>
      <c r="F1048" s="65">
        <v>13878</v>
      </c>
    </row>
    <row r="1049" spans="2:6">
      <c r="B1049" s="64">
        <v>44161</v>
      </c>
      <c r="C1049" s="65">
        <v>13788</v>
      </c>
      <c r="D1049" s="65">
        <v>13862</v>
      </c>
      <c r="E1049" s="65">
        <v>13741</v>
      </c>
      <c r="F1049" s="65">
        <v>13841</v>
      </c>
    </row>
    <row r="1050" spans="2:6">
      <c r="B1050" s="64">
        <v>44160</v>
      </c>
      <c r="C1050" s="65">
        <v>13886</v>
      </c>
      <c r="D1050" s="65">
        <v>13909</v>
      </c>
      <c r="E1050" s="65">
        <v>13692</v>
      </c>
      <c r="F1050" s="65">
        <v>13709</v>
      </c>
    </row>
    <row r="1051" spans="2:6">
      <c r="B1051" s="64">
        <v>44159</v>
      </c>
      <c r="C1051" s="65">
        <v>13921</v>
      </c>
      <c r="D1051" s="65">
        <v>13928</v>
      </c>
      <c r="E1051" s="65">
        <v>13777</v>
      </c>
      <c r="F1051" s="65">
        <v>13804</v>
      </c>
    </row>
    <row r="1052" spans="2:6">
      <c r="B1052" s="64">
        <v>44158</v>
      </c>
      <c r="C1052" s="65">
        <v>13790</v>
      </c>
      <c r="D1052" s="65">
        <v>13943</v>
      </c>
      <c r="E1052" s="65">
        <v>13788</v>
      </c>
      <c r="F1052" s="65">
        <v>13875</v>
      </c>
    </row>
    <row r="1053" spans="2:6">
      <c r="B1053" s="64">
        <v>44155</v>
      </c>
      <c r="C1053" s="65">
        <v>13724</v>
      </c>
      <c r="D1053" s="65">
        <v>13737</v>
      </c>
      <c r="E1053" s="65">
        <v>13640</v>
      </c>
      <c r="F1053" s="65">
        <v>13736</v>
      </c>
    </row>
    <row r="1054" spans="2:6">
      <c r="B1054" s="64">
        <v>44154</v>
      </c>
      <c r="C1054" s="65">
        <v>13732</v>
      </c>
      <c r="D1054" s="65">
        <v>13750</v>
      </c>
      <c r="E1054" s="65">
        <v>13662</v>
      </c>
      <c r="F1054" s="65">
        <v>13740</v>
      </c>
    </row>
    <row r="1055" spans="2:6">
      <c r="B1055" s="64">
        <v>44153</v>
      </c>
      <c r="C1055" s="65">
        <v>13632</v>
      </c>
      <c r="D1055" s="65">
        <v>13788</v>
      </c>
      <c r="E1055" s="65">
        <v>13621</v>
      </c>
      <c r="F1055" s="65">
        <v>13756</v>
      </c>
    </row>
    <row r="1056" spans="2:6">
      <c r="B1056" s="64">
        <v>44152</v>
      </c>
      <c r="C1056" s="65">
        <v>13656</v>
      </c>
      <c r="D1056" s="65">
        <v>13737</v>
      </c>
      <c r="E1056" s="65">
        <v>13603</v>
      </c>
      <c r="F1056" s="65">
        <v>13625</v>
      </c>
    </row>
    <row r="1057" spans="2:6">
      <c r="B1057" s="64">
        <v>44151</v>
      </c>
      <c r="C1057" s="65">
        <v>13407</v>
      </c>
      <c r="D1057" s="65">
        <v>13582</v>
      </c>
      <c r="E1057" s="65">
        <v>13406</v>
      </c>
      <c r="F1057" s="65">
        <v>13581</v>
      </c>
    </row>
    <row r="1058" spans="2:6">
      <c r="B1058" s="64">
        <v>44148</v>
      </c>
      <c r="C1058" s="65">
        <v>13227</v>
      </c>
      <c r="D1058" s="65">
        <v>13285</v>
      </c>
      <c r="E1058" s="65">
        <v>13163</v>
      </c>
      <c r="F1058" s="65">
        <v>13284</v>
      </c>
    </row>
    <row r="1059" spans="2:6">
      <c r="B1059" s="64">
        <v>44147</v>
      </c>
      <c r="C1059" s="65">
        <v>13266</v>
      </c>
      <c r="D1059" s="65">
        <v>13305</v>
      </c>
      <c r="E1059" s="65">
        <v>13193</v>
      </c>
      <c r="F1059" s="65">
        <v>13230</v>
      </c>
    </row>
    <row r="1060" spans="2:6">
      <c r="B1060" s="64">
        <v>44146</v>
      </c>
      <c r="C1060" s="65">
        <v>13101</v>
      </c>
      <c r="D1060" s="65">
        <v>13281</v>
      </c>
      <c r="E1060" s="65">
        <v>13077</v>
      </c>
      <c r="F1060" s="65">
        <v>13263</v>
      </c>
    </row>
    <row r="1061" spans="2:6">
      <c r="B1061" s="64">
        <v>44145</v>
      </c>
      <c r="C1061" s="65">
        <v>13130</v>
      </c>
      <c r="D1061" s="65">
        <v>13154</v>
      </c>
      <c r="E1061" s="65">
        <v>13010</v>
      </c>
      <c r="F1061" s="65">
        <v>13071</v>
      </c>
    </row>
    <row r="1062" spans="2:6">
      <c r="B1062" s="64">
        <v>44144</v>
      </c>
      <c r="C1062" s="65">
        <v>13090</v>
      </c>
      <c r="D1062" s="65">
        <v>13175</v>
      </c>
      <c r="E1062" s="65">
        <v>13046</v>
      </c>
      <c r="F1062" s="65">
        <v>13121</v>
      </c>
    </row>
    <row r="1063" spans="2:6">
      <c r="B1063" s="64">
        <v>44141</v>
      </c>
      <c r="C1063" s="65">
        <v>12942</v>
      </c>
      <c r="D1063" s="65">
        <v>12991</v>
      </c>
      <c r="E1063" s="65">
        <v>12896</v>
      </c>
      <c r="F1063" s="65">
        <v>12936</v>
      </c>
    </row>
    <row r="1064" spans="2:6">
      <c r="B1064" s="64">
        <v>44140</v>
      </c>
      <c r="C1064" s="65">
        <v>12924</v>
      </c>
      <c r="D1064" s="65">
        <v>12928</v>
      </c>
      <c r="E1064" s="65">
        <v>12821</v>
      </c>
      <c r="F1064" s="65">
        <v>12890</v>
      </c>
    </row>
    <row r="1065" spans="2:6">
      <c r="B1065" s="64">
        <v>44139</v>
      </c>
      <c r="C1065" s="65">
        <v>12770</v>
      </c>
      <c r="D1065" s="65">
        <v>12879</v>
      </c>
      <c r="E1065" s="65">
        <v>12662</v>
      </c>
      <c r="F1065" s="65">
        <v>12865</v>
      </c>
    </row>
    <row r="1066" spans="2:6">
      <c r="B1066" s="64">
        <v>44138</v>
      </c>
      <c r="C1066" s="65">
        <v>12611</v>
      </c>
      <c r="D1066" s="65">
        <v>12715</v>
      </c>
      <c r="E1066" s="65">
        <v>12602</v>
      </c>
      <c r="F1066" s="65">
        <v>12685</v>
      </c>
    </row>
    <row r="1067" spans="2:6">
      <c r="B1067" s="64">
        <v>44137</v>
      </c>
      <c r="C1067" s="65">
        <v>12474</v>
      </c>
      <c r="D1067" s="65">
        <v>12531</v>
      </c>
      <c r="E1067" s="65">
        <v>12402</v>
      </c>
      <c r="F1067" s="65">
        <v>12515</v>
      </c>
    </row>
    <row r="1068" spans="2:6">
      <c r="B1068" s="64">
        <v>44134</v>
      </c>
      <c r="C1068" s="65">
        <v>12545</v>
      </c>
      <c r="D1068" s="65">
        <v>12563</v>
      </c>
      <c r="E1068" s="65">
        <v>12407</v>
      </c>
      <c r="F1068" s="65">
        <v>12414</v>
      </c>
    </row>
    <row r="1069" spans="2:6">
      <c r="B1069" s="64">
        <v>44133</v>
      </c>
      <c r="C1069" s="65">
        <v>12598</v>
      </c>
      <c r="D1069" s="65">
        <v>12640</v>
      </c>
      <c r="E1069" s="65">
        <v>12504</v>
      </c>
      <c r="F1069" s="65">
        <v>12602</v>
      </c>
    </row>
    <row r="1070" spans="2:6">
      <c r="B1070" s="64">
        <v>44132</v>
      </c>
      <c r="C1070" s="65">
        <v>12780</v>
      </c>
      <c r="D1070" s="65">
        <v>12809</v>
      </c>
      <c r="E1070" s="65">
        <v>12713</v>
      </c>
      <c r="F1070" s="65">
        <v>12739</v>
      </c>
    </row>
    <row r="1071" spans="2:6">
      <c r="B1071" s="64">
        <v>44131</v>
      </c>
      <c r="C1071" s="65">
        <v>12826</v>
      </c>
      <c r="D1071" s="65">
        <v>12833</v>
      </c>
      <c r="E1071" s="65">
        <v>12765</v>
      </c>
      <c r="F1071" s="65">
        <v>12807</v>
      </c>
    </row>
    <row r="1072" spans="2:6">
      <c r="B1072" s="64">
        <v>44130</v>
      </c>
      <c r="C1072" s="65">
        <v>12848</v>
      </c>
      <c r="D1072" s="65">
        <v>12935</v>
      </c>
      <c r="E1072" s="65">
        <v>12820</v>
      </c>
      <c r="F1072" s="65">
        <v>12858</v>
      </c>
    </row>
    <row r="1073" spans="2:6">
      <c r="B1073" s="64">
        <v>44127</v>
      </c>
      <c r="C1073" s="65">
        <v>12865</v>
      </c>
      <c r="D1073" s="65">
        <v>12883</v>
      </c>
      <c r="E1073" s="65">
        <v>12795</v>
      </c>
      <c r="F1073" s="65">
        <v>12839</v>
      </c>
    </row>
    <row r="1074" spans="2:6">
      <c r="B1074" s="64">
        <v>44126</v>
      </c>
      <c r="C1074" s="65">
        <v>12729</v>
      </c>
      <c r="D1074" s="65">
        <v>12839</v>
      </c>
      <c r="E1074" s="65">
        <v>12707</v>
      </c>
      <c r="F1074" s="65">
        <v>12837</v>
      </c>
    </row>
    <row r="1075" spans="2:6">
      <c r="B1075" s="64">
        <v>44125</v>
      </c>
      <c r="C1075" s="65">
        <v>12906</v>
      </c>
      <c r="D1075" s="65">
        <v>12946</v>
      </c>
      <c r="E1075" s="65">
        <v>12851</v>
      </c>
      <c r="F1075" s="65">
        <v>12860</v>
      </c>
    </row>
    <row r="1076" spans="2:6">
      <c r="B1076" s="64">
        <v>44124</v>
      </c>
      <c r="C1076" s="65">
        <v>12892</v>
      </c>
      <c r="D1076" s="65">
        <v>12905</v>
      </c>
      <c r="E1076" s="65">
        <v>12844</v>
      </c>
      <c r="F1076" s="65">
        <v>12856</v>
      </c>
    </row>
    <row r="1077" spans="2:6">
      <c r="B1077" s="64">
        <v>44123</v>
      </c>
      <c r="C1077" s="65">
        <v>12783</v>
      </c>
      <c r="D1077" s="65">
        <v>12912</v>
      </c>
      <c r="E1077" s="65">
        <v>12782</v>
      </c>
      <c r="F1077" s="65">
        <v>12896</v>
      </c>
    </row>
    <row r="1078" spans="2:6">
      <c r="B1078" s="64">
        <v>44120</v>
      </c>
      <c r="C1078" s="65">
        <v>12818</v>
      </c>
      <c r="D1078" s="65">
        <v>12865</v>
      </c>
      <c r="E1078" s="65">
        <v>12718</v>
      </c>
      <c r="F1078" s="65">
        <v>12745</v>
      </c>
    </row>
    <row r="1079" spans="2:6">
      <c r="B1079" s="64">
        <v>44119</v>
      </c>
      <c r="C1079" s="65">
        <v>12838</v>
      </c>
      <c r="D1079" s="65">
        <v>12892</v>
      </c>
      <c r="E1079" s="65">
        <v>12727</v>
      </c>
      <c r="F1079" s="65">
        <v>12840</v>
      </c>
    </row>
    <row r="1080" spans="2:6">
      <c r="B1080" s="64">
        <v>44118</v>
      </c>
      <c r="C1080" s="65">
        <v>12940</v>
      </c>
      <c r="D1080" s="65">
        <v>12956</v>
      </c>
      <c r="E1080" s="65">
        <v>12871</v>
      </c>
      <c r="F1080" s="65">
        <v>12888</v>
      </c>
    </row>
    <row r="1081" spans="2:6">
      <c r="B1081" s="64">
        <v>44117</v>
      </c>
      <c r="C1081" s="65">
        <v>12950</v>
      </c>
      <c r="D1081" s="65">
        <v>12952</v>
      </c>
      <c r="E1081" s="65">
        <v>12816</v>
      </c>
      <c r="F1081" s="65">
        <v>12919</v>
      </c>
    </row>
    <row r="1082" spans="2:6">
      <c r="B1082" s="64">
        <v>44116</v>
      </c>
      <c r="C1082" s="65">
        <v>12935</v>
      </c>
      <c r="D1082" s="65">
        <v>12995</v>
      </c>
      <c r="E1082" s="65">
        <v>12878</v>
      </c>
      <c r="F1082" s="65">
        <v>12920</v>
      </c>
    </row>
    <row r="1083" spans="2:6">
      <c r="B1083" s="64">
        <v>44112</v>
      </c>
      <c r="C1083" s="65">
        <v>12831</v>
      </c>
      <c r="D1083" s="65">
        <v>12876</v>
      </c>
      <c r="E1083" s="65">
        <v>12772</v>
      </c>
      <c r="F1083" s="65">
        <v>12873</v>
      </c>
    </row>
    <row r="1084" spans="2:6">
      <c r="B1084" s="64">
        <v>44111</v>
      </c>
      <c r="C1084" s="65">
        <v>12620</v>
      </c>
      <c r="D1084" s="65">
        <v>12758</v>
      </c>
      <c r="E1084" s="65">
        <v>12606</v>
      </c>
      <c r="F1084" s="65">
        <v>12755</v>
      </c>
    </row>
    <row r="1085" spans="2:6">
      <c r="B1085" s="64">
        <v>44110</v>
      </c>
      <c r="C1085" s="65">
        <v>12618</v>
      </c>
      <c r="D1085" s="65">
        <v>12704</v>
      </c>
      <c r="E1085" s="65">
        <v>12614</v>
      </c>
      <c r="F1085" s="65">
        <v>12675</v>
      </c>
    </row>
    <row r="1086" spans="2:6">
      <c r="B1086" s="64">
        <v>44109</v>
      </c>
      <c r="C1086" s="65">
        <v>12577</v>
      </c>
      <c r="D1086" s="65">
        <v>12620</v>
      </c>
      <c r="E1086" s="65">
        <v>12486</v>
      </c>
      <c r="F1086" s="65">
        <v>12529</v>
      </c>
    </row>
    <row r="1087" spans="2:6">
      <c r="B1087" s="64">
        <v>44104</v>
      </c>
      <c r="C1087" s="65">
        <v>12456</v>
      </c>
      <c r="D1087" s="65">
        <v>12548</v>
      </c>
      <c r="E1087" s="65">
        <v>12444</v>
      </c>
      <c r="F1087" s="65">
        <v>12472</v>
      </c>
    </row>
    <row r="1088" spans="2:6">
      <c r="B1088" s="64">
        <v>44103</v>
      </c>
      <c r="C1088" s="65">
        <v>12478</v>
      </c>
      <c r="D1088" s="65">
        <v>12522</v>
      </c>
      <c r="E1088" s="65">
        <v>12395</v>
      </c>
      <c r="F1088" s="65">
        <v>12421</v>
      </c>
    </row>
    <row r="1089" spans="2:6">
      <c r="B1089" s="64">
        <v>44102</v>
      </c>
      <c r="C1089" s="65">
        <v>12292</v>
      </c>
      <c r="D1089" s="65">
        <v>12421</v>
      </c>
      <c r="E1089" s="65">
        <v>12246</v>
      </c>
      <c r="F1089" s="65">
        <v>12417</v>
      </c>
    </row>
    <row r="1090" spans="2:6">
      <c r="B1090" s="64">
        <v>44099</v>
      </c>
      <c r="C1090" s="65">
        <v>12265</v>
      </c>
      <c r="D1090" s="65">
        <v>12309</v>
      </c>
      <c r="E1090" s="65">
        <v>12114</v>
      </c>
      <c r="F1090" s="65">
        <v>12195</v>
      </c>
    </row>
    <row r="1091" spans="2:6">
      <c r="B1091" s="64">
        <v>44098</v>
      </c>
      <c r="C1091" s="65">
        <v>12407</v>
      </c>
      <c r="D1091" s="65">
        <v>12414</v>
      </c>
      <c r="E1091" s="65">
        <v>12166</v>
      </c>
      <c r="F1091" s="65">
        <v>12175</v>
      </c>
    </row>
    <row r="1092" spans="2:6">
      <c r="B1092" s="64">
        <v>44097</v>
      </c>
      <c r="C1092" s="65">
        <v>12553</v>
      </c>
      <c r="D1092" s="65">
        <v>12563</v>
      </c>
      <c r="E1092" s="65">
        <v>12441</v>
      </c>
      <c r="F1092" s="65">
        <v>12528</v>
      </c>
    </row>
    <row r="1093" spans="2:6">
      <c r="B1093" s="64">
        <v>44096</v>
      </c>
      <c r="C1093" s="65">
        <v>12627</v>
      </c>
      <c r="D1093" s="65">
        <v>12655</v>
      </c>
      <c r="E1093" s="65">
        <v>12481</v>
      </c>
      <c r="F1093" s="65">
        <v>12507</v>
      </c>
    </row>
    <row r="1094" spans="2:6">
      <c r="B1094" s="64">
        <v>44095</v>
      </c>
      <c r="C1094" s="65">
        <v>12820</v>
      </c>
      <c r="D1094" s="65">
        <v>12877</v>
      </c>
      <c r="E1094" s="65">
        <v>12655</v>
      </c>
      <c r="F1094" s="65">
        <v>12659</v>
      </c>
    </row>
    <row r="1095" spans="2:6">
      <c r="B1095" s="64">
        <v>44092</v>
      </c>
      <c r="C1095" s="65">
        <v>12839</v>
      </c>
      <c r="D1095" s="65">
        <v>12866</v>
      </c>
      <c r="E1095" s="65">
        <v>12773</v>
      </c>
      <c r="F1095" s="65">
        <v>12835</v>
      </c>
    </row>
    <row r="1096" spans="2:6">
      <c r="B1096" s="64">
        <v>44091</v>
      </c>
      <c r="C1096" s="65">
        <v>12855</v>
      </c>
      <c r="D1096" s="65">
        <v>12908</v>
      </c>
      <c r="E1096" s="65">
        <v>12772</v>
      </c>
      <c r="F1096" s="65">
        <v>12816</v>
      </c>
    </row>
    <row r="1097" spans="2:6">
      <c r="B1097" s="64">
        <v>44090</v>
      </c>
      <c r="C1097" s="65">
        <v>12945</v>
      </c>
      <c r="D1097" s="65">
        <v>13018</v>
      </c>
      <c r="E1097" s="65">
        <v>12900</v>
      </c>
      <c r="F1097" s="65">
        <v>12968</v>
      </c>
    </row>
    <row r="1098" spans="2:6">
      <c r="B1098" s="64">
        <v>44089</v>
      </c>
      <c r="C1098" s="65">
        <v>12768</v>
      </c>
      <c r="D1098" s="65">
        <v>12855</v>
      </c>
      <c r="E1098" s="65">
        <v>12756</v>
      </c>
      <c r="F1098" s="65">
        <v>12840</v>
      </c>
    </row>
    <row r="1099" spans="2:6">
      <c r="B1099" s="64">
        <v>44088</v>
      </c>
      <c r="C1099" s="65">
        <v>12694</v>
      </c>
      <c r="D1099" s="65">
        <v>12797</v>
      </c>
      <c r="E1099" s="65">
        <v>12678</v>
      </c>
      <c r="F1099" s="65">
        <v>12785</v>
      </c>
    </row>
    <row r="1100" spans="2:6">
      <c r="B1100" s="64">
        <v>44085</v>
      </c>
      <c r="C1100" s="65">
        <v>12658</v>
      </c>
      <c r="D1100" s="65">
        <v>12689</v>
      </c>
      <c r="E1100" s="65">
        <v>12606</v>
      </c>
      <c r="F1100" s="65">
        <v>12661</v>
      </c>
    </row>
    <row r="1101" spans="2:6">
      <c r="B1101" s="64">
        <v>44084</v>
      </c>
      <c r="C1101" s="65">
        <v>12669</v>
      </c>
      <c r="D1101" s="65">
        <v>12706</v>
      </c>
      <c r="E1101" s="65">
        <v>12622</v>
      </c>
      <c r="F1101" s="65">
        <v>12699</v>
      </c>
    </row>
    <row r="1102" spans="2:6">
      <c r="B1102" s="64">
        <v>44083</v>
      </c>
      <c r="C1102" s="65">
        <v>12545</v>
      </c>
      <c r="D1102" s="65">
        <v>12606</v>
      </c>
      <c r="E1102" s="65">
        <v>12434</v>
      </c>
      <c r="F1102" s="65">
        <v>12598</v>
      </c>
    </row>
    <row r="1103" spans="2:6">
      <c r="B1103" s="64">
        <v>44082</v>
      </c>
      <c r="C1103" s="65">
        <v>12657</v>
      </c>
      <c r="D1103" s="65">
        <v>12695</v>
      </c>
      <c r="E1103" s="65">
        <v>12610</v>
      </c>
      <c r="F1103" s="65">
        <v>12667</v>
      </c>
    </row>
    <row r="1104" spans="2:6">
      <c r="B1104" s="64">
        <v>44081</v>
      </c>
      <c r="C1104" s="65">
        <v>12608</v>
      </c>
      <c r="D1104" s="65">
        <v>12733</v>
      </c>
      <c r="E1104" s="65">
        <v>12560</v>
      </c>
      <c r="F1104" s="65">
        <v>12582</v>
      </c>
    </row>
    <row r="1105" spans="2:6">
      <c r="B1105" s="64">
        <v>44078</v>
      </c>
      <c r="C1105" s="65">
        <v>12558</v>
      </c>
      <c r="D1105" s="65">
        <v>12651</v>
      </c>
      <c r="E1105" s="65">
        <v>12510</v>
      </c>
      <c r="F1105" s="65">
        <v>12606</v>
      </c>
    </row>
    <row r="1106" spans="2:6">
      <c r="B1106" s="64">
        <v>44077</v>
      </c>
      <c r="C1106" s="65">
        <v>12792</v>
      </c>
      <c r="D1106" s="65">
        <v>12858</v>
      </c>
      <c r="E1106" s="65">
        <v>12705</v>
      </c>
      <c r="F1106" s="65">
        <v>12732</v>
      </c>
    </row>
    <row r="1107" spans="2:6">
      <c r="B1107" s="64">
        <v>44076</v>
      </c>
      <c r="C1107" s="65">
        <v>12765</v>
      </c>
      <c r="D1107" s="65">
        <v>12776</v>
      </c>
      <c r="E1107" s="65">
        <v>12595</v>
      </c>
      <c r="F1107" s="65">
        <v>12691</v>
      </c>
    </row>
    <row r="1108" spans="2:6">
      <c r="B1108" s="64">
        <v>44075</v>
      </c>
      <c r="C1108" s="65">
        <v>12566</v>
      </c>
      <c r="D1108" s="65">
        <v>12698</v>
      </c>
      <c r="E1108" s="65">
        <v>12531</v>
      </c>
      <c r="F1108" s="65">
        <v>12691</v>
      </c>
    </row>
    <row r="1109" spans="2:6">
      <c r="B1109" s="64">
        <v>44074</v>
      </c>
      <c r="C1109" s="65">
        <v>12800</v>
      </c>
      <c r="D1109" s="65">
        <v>12826</v>
      </c>
      <c r="E1109" s="65">
        <v>12563</v>
      </c>
      <c r="F1109" s="65">
        <v>12591</v>
      </c>
    </row>
    <row r="1110" spans="2:6">
      <c r="B1110" s="64">
        <v>44071</v>
      </c>
      <c r="C1110" s="65">
        <v>12740</v>
      </c>
      <c r="D1110" s="65">
        <v>12782</v>
      </c>
      <c r="E1110" s="65">
        <v>12634</v>
      </c>
      <c r="F1110" s="65">
        <v>12691</v>
      </c>
    </row>
    <row r="1111" spans="2:6">
      <c r="B1111" s="64">
        <v>44070</v>
      </c>
      <c r="C1111" s="65">
        <v>12838</v>
      </c>
      <c r="D1111" s="65">
        <v>12925</v>
      </c>
      <c r="E1111" s="65">
        <v>12735</v>
      </c>
      <c r="F1111" s="65">
        <v>12760</v>
      </c>
    </row>
    <row r="1112" spans="2:6">
      <c r="B1112" s="64">
        <v>44069</v>
      </c>
      <c r="C1112" s="65">
        <v>12730</v>
      </c>
      <c r="D1112" s="65">
        <v>12799</v>
      </c>
      <c r="E1112" s="65">
        <v>12681</v>
      </c>
      <c r="F1112" s="65">
        <v>12792</v>
      </c>
    </row>
    <row r="1113" spans="2:6">
      <c r="B1113" s="64">
        <v>44068</v>
      </c>
      <c r="C1113" s="65">
        <v>12657</v>
      </c>
      <c r="D1113" s="65">
        <v>12795</v>
      </c>
      <c r="E1113" s="65">
        <v>12643</v>
      </c>
      <c r="F1113" s="65">
        <v>12737</v>
      </c>
    </row>
    <row r="1114" spans="2:6">
      <c r="B1114" s="64">
        <v>44067</v>
      </c>
      <c r="C1114" s="65">
        <v>12568</v>
      </c>
      <c r="D1114" s="65">
        <v>12653</v>
      </c>
      <c r="E1114" s="65">
        <v>12503</v>
      </c>
      <c r="F1114" s="65">
        <v>12604</v>
      </c>
    </row>
    <row r="1115" spans="2:6">
      <c r="B1115" s="64">
        <v>44064</v>
      </c>
      <c r="C1115" s="65">
        <v>12466</v>
      </c>
      <c r="D1115" s="65">
        <v>12598</v>
      </c>
      <c r="E1115" s="65">
        <v>12423</v>
      </c>
      <c r="F1115" s="65">
        <v>12543</v>
      </c>
    </row>
    <row r="1116" spans="2:6">
      <c r="B1116" s="64">
        <v>44063</v>
      </c>
      <c r="C1116" s="65">
        <v>12695</v>
      </c>
      <c r="D1116" s="65">
        <v>12709</v>
      </c>
      <c r="E1116" s="65">
        <v>12067</v>
      </c>
      <c r="F1116" s="65">
        <v>12305</v>
      </c>
    </row>
    <row r="1117" spans="2:6">
      <c r="B1117" s="64">
        <v>44062</v>
      </c>
      <c r="C1117" s="65">
        <v>12905</v>
      </c>
      <c r="D1117" s="65">
        <v>12955</v>
      </c>
      <c r="E1117" s="65">
        <v>12780</v>
      </c>
      <c r="F1117" s="65">
        <v>12806</v>
      </c>
    </row>
    <row r="1118" spans="2:6">
      <c r="B1118" s="64">
        <v>44061</v>
      </c>
      <c r="C1118" s="65">
        <v>12983</v>
      </c>
      <c r="D1118" s="65">
        <v>12998</v>
      </c>
      <c r="E1118" s="65">
        <v>12836</v>
      </c>
      <c r="F1118" s="65">
        <v>12875</v>
      </c>
    </row>
    <row r="1119" spans="2:6">
      <c r="B1119" s="64">
        <v>44060</v>
      </c>
      <c r="C1119" s="65">
        <v>12776</v>
      </c>
      <c r="D1119" s="65">
        <v>12959</v>
      </c>
      <c r="E1119" s="65">
        <v>12771</v>
      </c>
      <c r="F1119" s="65">
        <v>12955</v>
      </c>
    </row>
    <row r="1120" spans="2:6">
      <c r="B1120" s="64">
        <v>44057</v>
      </c>
      <c r="C1120" s="65">
        <v>12696</v>
      </c>
      <c r="D1120" s="65">
        <v>12790</v>
      </c>
      <c r="E1120" s="65">
        <v>12646</v>
      </c>
      <c r="F1120" s="65">
        <v>12788</v>
      </c>
    </row>
    <row r="1121" spans="2:6">
      <c r="B1121" s="64">
        <v>44056</v>
      </c>
      <c r="C1121" s="65">
        <v>12816</v>
      </c>
      <c r="D1121" s="65">
        <v>12836</v>
      </c>
      <c r="E1121" s="65">
        <v>12702</v>
      </c>
      <c r="F1121" s="65">
        <v>12723</v>
      </c>
    </row>
    <row r="1122" spans="2:6">
      <c r="B1122" s="64">
        <v>44055</v>
      </c>
      <c r="C1122" s="65">
        <v>12700</v>
      </c>
      <c r="D1122" s="65">
        <v>12701</v>
      </c>
      <c r="E1122" s="65">
        <v>12565</v>
      </c>
      <c r="F1122" s="65">
        <v>12655</v>
      </c>
    </row>
    <row r="1123" spans="2:6">
      <c r="B1123" s="64">
        <v>44054</v>
      </c>
      <c r="C1123" s="65">
        <v>12825</v>
      </c>
      <c r="D1123" s="65">
        <v>12874</v>
      </c>
      <c r="E1123" s="65">
        <v>12727</v>
      </c>
      <c r="F1123" s="65">
        <v>12737</v>
      </c>
    </row>
    <row r="1124" spans="2:6">
      <c r="B1124" s="64">
        <v>44053</v>
      </c>
      <c r="C1124" s="65">
        <v>12779</v>
      </c>
      <c r="D1124" s="65">
        <v>12905</v>
      </c>
      <c r="E1124" s="65">
        <v>12720</v>
      </c>
      <c r="F1124" s="65">
        <v>12855</v>
      </c>
    </row>
    <row r="1125" spans="2:6">
      <c r="B1125" s="64">
        <v>44050</v>
      </c>
      <c r="C1125" s="65">
        <v>12860</v>
      </c>
      <c r="D1125" s="65">
        <v>12866</v>
      </c>
      <c r="E1125" s="65">
        <v>12706</v>
      </c>
      <c r="F1125" s="65">
        <v>12763</v>
      </c>
    </row>
    <row r="1126" spans="2:6">
      <c r="B1126" s="64">
        <v>44049</v>
      </c>
      <c r="C1126" s="65">
        <v>12856</v>
      </c>
      <c r="D1126" s="65">
        <v>12925</v>
      </c>
      <c r="E1126" s="65">
        <v>12753</v>
      </c>
      <c r="F1126" s="65">
        <v>12835</v>
      </c>
    </row>
    <row r="1127" spans="2:6">
      <c r="B1127" s="64">
        <v>44048</v>
      </c>
      <c r="C1127" s="65">
        <v>12700</v>
      </c>
      <c r="D1127" s="65">
        <v>12746</v>
      </c>
      <c r="E1127" s="65">
        <v>12643</v>
      </c>
      <c r="F1127" s="65">
        <v>12744</v>
      </c>
    </row>
    <row r="1128" spans="2:6">
      <c r="B1128" s="64">
        <v>44047</v>
      </c>
      <c r="C1128" s="65">
        <v>12516</v>
      </c>
      <c r="D1128" s="65">
        <v>12632</v>
      </c>
      <c r="E1128" s="65">
        <v>12489</v>
      </c>
      <c r="F1128" s="65">
        <v>12629</v>
      </c>
    </row>
    <row r="1129" spans="2:6">
      <c r="B1129" s="64">
        <v>44046</v>
      </c>
      <c r="C1129" s="65">
        <v>12531</v>
      </c>
      <c r="D1129" s="65">
        <v>12567</v>
      </c>
      <c r="E1129" s="65">
        <v>12405</v>
      </c>
      <c r="F1129" s="65">
        <v>12443</v>
      </c>
    </row>
    <row r="1130" spans="2:6">
      <c r="B1130" s="64">
        <v>44043</v>
      </c>
      <c r="C1130" s="65">
        <v>12606</v>
      </c>
      <c r="D1130" s="65">
        <v>12644</v>
      </c>
      <c r="E1130" s="65">
        <v>12525</v>
      </c>
      <c r="F1130" s="65">
        <v>12577</v>
      </c>
    </row>
    <row r="1131" spans="2:6">
      <c r="B1131" s="64">
        <v>44042</v>
      </c>
      <c r="C1131" s="65">
        <v>12617</v>
      </c>
      <c r="D1131" s="65">
        <v>12627</v>
      </c>
      <c r="E1131" s="65">
        <v>12488</v>
      </c>
      <c r="F1131" s="65">
        <v>12596</v>
      </c>
    </row>
    <row r="1132" spans="2:6">
      <c r="B1132" s="64">
        <v>44041</v>
      </c>
      <c r="C1132" s="65">
        <v>12446</v>
      </c>
      <c r="D1132" s="65">
        <v>12543</v>
      </c>
      <c r="E1132" s="65">
        <v>12392</v>
      </c>
      <c r="F1132" s="65">
        <v>12423</v>
      </c>
    </row>
    <row r="1133" spans="2:6">
      <c r="B1133" s="64">
        <v>44040</v>
      </c>
      <c r="C1133" s="65">
        <v>12834</v>
      </c>
      <c r="D1133" s="65">
        <v>12900</v>
      </c>
      <c r="E1133" s="65">
        <v>12408</v>
      </c>
      <c r="F1133" s="65">
        <v>12457</v>
      </c>
    </row>
    <row r="1134" spans="2:6">
      <c r="B1134" s="64">
        <v>44039</v>
      </c>
      <c r="C1134" s="65">
        <v>12410</v>
      </c>
      <c r="D1134" s="65">
        <v>12572</v>
      </c>
      <c r="E1134" s="65">
        <v>12407</v>
      </c>
      <c r="F1134" s="65">
        <v>12503</v>
      </c>
    </row>
    <row r="1135" spans="2:6">
      <c r="B1135" s="64">
        <v>44036</v>
      </c>
      <c r="C1135" s="65">
        <v>12232</v>
      </c>
      <c r="D1135" s="65">
        <v>12352</v>
      </c>
      <c r="E1135" s="65">
        <v>12123</v>
      </c>
      <c r="F1135" s="65">
        <v>12150</v>
      </c>
    </row>
    <row r="1136" spans="2:6">
      <c r="B1136" s="64">
        <v>44035</v>
      </c>
      <c r="C1136" s="65">
        <v>12309</v>
      </c>
      <c r="D1136" s="65">
        <v>12313</v>
      </c>
      <c r="E1136" s="65">
        <v>12199</v>
      </c>
      <c r="F1136" s="65">
        <v>12288</v>
      </c>
    </row>
    <row r="1137" spans="2:6">
      <c r="B1137" s="64">
        <v>44034</v>
      </c>
      <c r="C1137" s="65">
        <v>12301</v>
      </c>
      <c r="D1137" s="65">
        <v>12361</v>
      </c>
      <c r="E1137" s="65">
        <v>12256</v>
      </c>
      <c r="F1137" s="65">
        <v>12331</v>
      </c>
    </row>
    <row r="1138" spans="2:6">
      <c r="B1138" s="64">
        <v>44033</v>
      </c>
      <c r="C1138" s="65">
        <v>12125</v>
      </c>
      <c r="D1138" s="65">
        <v>12324</v>
      </c>
      <c r="E1138" s="65">
        <v>12121</v>
      </c>
      <c r="F1138" s="65">
        <v>12289</v>
      </c>
    </row>
    <row r="1139" spans="2:6">
      <c r="B1139" s="64">
        <v>44032</v>
      </c>
      <c r="C1139" s="65">
        <v>12073</v>
      </c>
      <c r="D1139" s="65">
        <v>12075</v>
      </c>
      <c r="E1139" s="65">
        <v>11903</v>
      </c>
      <c r="F1139" s="65">
        <v>12031</v>
      </c>
    </row>
    <row r="1140" spans="2:6">
      <c r="B1140" s="64">
        <v>44029</v>
      </c>
      <c r="C1140" s="65">
        <v>12088</v>
      </c>
      <c r="D1140" s="65">
        <v>12138</v>
      </c>
      <c r="E1140" s="65">
        <v>12011</v>
      </c>
      <c r="F1140" s="65">
        <v>12039</v>
      </c>
    </row>
    <row r="1141" spans="2:6">
      <c r="B1141" s="64">
        <v>44028</v>
      </c>
      <c r="C1141" s="65">
        <v>12066</v>
      </c>
      <c r="D1141" s="65">
        <v>12094</v>
      </c>
      <c r="E1141" s="65">
        <v>11931</v>
      </c>
      <c r="F1141" s="65">
        <v>12032</v>
      </c>
    </row>
    <row r="1142" spans="2:6">
      <c r="B1142" s="64">
        <v>44027</v>
      </c>
      <c r="C1142" s="65">
        <v>12305</v>
      </c>
      <c r="D1142" s="65">
        <v>12323</v>
      </c>
      <c r="E1142" s="65">
        <v>12150</v>
      </c>
      <c r="F1142" s="65">
        <v>12220</v>
      </c>
    </row>
    <row r="1143" spans="2:6">
      <c r="B1143" s="64">
        <v>44026</v>
      </c>
      <c r="C1143" s="65">
        <v>12147</v>
      </c>
      <c r="D1143" s="65">
        <v>12224</v>
      </c>
      <c r="E1143" s="65">
        <v>12119</v>
      </c>
      <c r="F1143" s="65">
        <v>12188</v>
      </c>
    </row>
    <row r="1144" spans="2:6">
      <c r="B1144" s="64">
        <v>44025</v>
      </c>
      <c r="C1144" s="65">
        <v>12139</v>
      </c>
      <c r="D1144" s="65">
        <v>12210</v>
      </c>
      <c r="E1144" s="65">
        <v>12105</v>
      </c>
      <c r="F1144" s="65">
        <v>12205</v>
      </c>
    </row>
    <row r="1145" spans="2:6">
      <c r="B1145" s="64">
        <v>44022</v>
      </c>
      <c r="C1145" s="65">
        <v>12204</v>
      </c>
      <c r="D1145" s="65">
        <v>12213</v>
      </c>
      <c r="E1145" s="65">
        <v>11987</v>
      </c>
      <c r="F1145" s="65">
        <v>11999</v>
      </c>
    </row>
    <row r="1146" spans="2:6">
      <c r="B1146" s="64">
        <v>44021</v>
      </c>
      <c r="C1146" s="65">
        <v>12202</v>
      </c>
      <c r="D1146" s="65">
        <v>12222</v>
      </c>
      <c r="E1146" s="65">
        <v>12118</v>
      </c>
      <c r="F1146" s="65">
        <v>12147</v>
      </c>
    </row>
    <row r="1147" spans="2:6">
      <c r="B1147" s="64">
        <v>44020</v>
      </c>
      <c r="C1147" s="65">
        <v>12041</v>
      </c>
      <c r="D1147" s="65">
        <v>12145</v>
      </c>
      <c r="E1147" s="65">
        <v>12025</v>
      </c>
      <c r="F1147" s="65">
        <v>12125</v>
      </c>
    </row>
    <row r="1148" spans="2:6">
      <c r="B1148" s="64">
        <v>44019</v>
      </c>
      <c r="C1148" s="65">
        <v>12149</v>
      </c>
      <c r="D1148" s="65">
        <v>12192</v>
      </c>
      <c r="E1148" s="65">
        <v>11990</v>
      </c>
      <c r="F1148" s="65">
        <v>12027</v>
      </c>
    </row>
    <row r="1149" spans="2:6">
      <c r="B1149" s="64">
        <v>44018</v>
      </c>
      <c r="C1149" s="65">
        <v>11921</v>
      </c>
      <c r="D1149" s="65">
        <v>12072</v>
      </c>
      <c r="E1149" s="65">
        <v>11905</v>
      </c>
      <c r="F1149" s="65">
        <v>12065</v>
      </c>
    </row>
    <row r="1150" spans="2:6">
      <c r="B1150" s="64">
        <v>44015</v>
      </c>
      <c r="C1150" s="65">
        <v>11788</v>
      </c>
      <c r="D1150" s="65">
        <v>11850</v>
      </c>
      <c r="E1150" s="65">
        <v>11752</v>
      </c>
      <c r="F1150" s="65">
        <v>11838</v>
      </c>
    </row>
    <row r="1151" spans="2:6">
      <c r="B1151" s="64">
        <v>44014</v>
      </c>
      <c r="C1151" s="65">
        <v>11585</v>
      </c>
      <c r="D1151" s="65">
        <v>11712</v>
      </c>
      <c r="E1151" s="65">
        <v>11566</v>
      </c>
      <c r="F1151" s="65">
        <v>11695</v>
      </c>
    </row>
    <row r="1152" spans="2:6">
      <c r="B1152" s="64">
        <v>44013</v>
      </c>
      <c r="C1152" s="65">
        <v>11482</v>
      </c>
      <c r="D1152" s="65">
        <v>11623</v>
      </c>
      <c r="E1152" s="65">
        <v>11472</v>
      </c>
      <c r="F1152" s="65">
        <v>11546</v>
      </c>
    </row>
    <row r="1153" spans="2:6">
      <c r="B1153" s="64">
        <v>44012</v>
      </c>
      <c r="C1153" s="65">
        <v>11460</v>
      </c>
      <c r="D1153" s="65">
        <v>11502</v>
      </c>
      <c r="E1153" s="65">
        <v>11412</v>
      </c>
      <c r="F1153" s="65">
        <v>11469</v>
      </c>
    </row>
    <row r="1154" spans="2:6">
      <c r="B1154" s="64">
        <v>44011</v>
      </c>
      <c r="C1154" s="65">
        <v>11394</v>
      </c>
      <c r="D1154" s="65">
        <v>11458</v>
      </c>
      <c r="E1154" s="65">
        <v>11315</v>
      </c>
      <c r="F1154" s="65">
        <v>11361</v>
      </c>
    </row>
    <row r="1155" spans="2:6">
      <c r="B1155" s="64">
        <v>44006</v>
      </c>
      <c r="C1155" s="65">
        <v>11541</v>
      </c>
      <c r="D1155" s="65">
        <v>11570</v>
      </c>
      <c r="E1155" s="65">
        <v>11503</v>
      </c>
      <c r="F1155" s="65">
        <v>11523</v>
      </c>
    </row>
    <row r="1156" spans="2:6">
      <c r="B1156" s="64">
        <v>44005</v>
      </c>
      <c r="C1156" s="65">
        <v>11493</v>
      </c>
      <c r="D1156" s="65">
        <v>11540</v>
      </c>
      <c r="E1156" s="65">
        <v>11346</v>
      </c>
      <c r="F1156" s="65">
        <v>11455</v>
      </c>
    </row>
    <row r="1157" spans="2:6">
      <c r="B1157" s="64">
        <v>44004</v>
      </c>
      <c r="C1157" s="65">
        <v>11374</v>
      </c>
      <c r="D1157" s="65">
        <v>11498</v>
      </c>
      <c r="E1157" s="65">
        <v>11362</v>
      </c>
      <c r="F1157" s="65">
        <v>11423</v>
      </c>
    </row>
    <row r="1158" spans="2:6">
      <c r="B1158" s="64">
        <v>44001</v>
      </c>
      <c r="C1158" s="65">
        <v>11424</v>
      </c>
      <c r="D1158" s="65">
        <v>11439</v>
      </c>
      <c r="E1158" s="65">
        <v>11361</v>
      </c>
      <c r="F1158" s="65">
        <v>11410</v>
      </c>
    </row>
    <row r="1159" spans="2:6">
      <c r="B1159" s="64">
        <v>44000</v>
      </c>
      <c r="C1159" s="65">
        <v>11372</v>
      </c>
      <c r="D1159" s="65">
        <v>11425</v>
      </c>
      <c r="E1159" s="65">
        <v>11295</v>
      </c>
      <c r="F1159" s="65">
        <v>11394</v>
      </c>
    </row>
    <row r="1160" spans="2:6">
      <c r="B1160" s="64">
        <v>43999</v>
      </c>
      <c r="C1160" s="65">
        <v>11480</v>
      </c>
      <c r="D1160" s="65">
        <v>11568</v>
      </c>
      <c r="E1160" s="65">
        <v>11467</v>
      </c>
      <c r="F1160" s="65">
        <v>11521</v>
      </c>
    </row>
    <row r="1161" spans="2:6">
      <c r="B1161" s="64">
        <v>43998</v>
      </c>
      <c r="C1161" s="65">
        <v>11448</v>
      </c>
      <c r="D1161" s="65">
        <v>11554</v>
      </c>
      <c r="E1161" s="65">
        <v>11421</v>
      </c>
      <c r="F1161" s="65">
        <v>11526</v>
      </c>
    </row>
    <row r="1162" spans="2:6">
      <c r="B1162" s="64">
        <v>43997</v>
      </c>
      <c r="C1162" s="65">
        <v>11356</v>
      </c>
      <c r="D1162" s="65">
        <v>11446</v>
      </c>
      <c r="E1162" s="65">
        <v>11216</v>
      </c>
      <c r="F1162" s="65">
        <v>11229</v>
      </c>
    </row>
    <row r="1163" spans="2:6">
      <c r="B1163" s="64">
        <v>43994</v>
      </c>
      <c r="C1163" s="65">
        <v>11331</v>
      </c>
      <c r="D1163" s="65">
        <v>11432</v>
      </c>
      <c r="E1163" s="65">
        <v>11250</v>
      </c>
      <c r="F1163" s="65">
        <v>11395</v>
      </c>
    </row>
    <row r="1164" spans="2:6">
      <c r="B1164" s="64">
        <v>43993</v>
      </c>
      <c r="C1164" s="65">
        <v>11689</v>
      </c>
      <c r="D1164" s="65">
        <v>11738</v>
      </c>
      <c r="E1164" s="65">
        <v>11475</v>
      </c>
      <c r="F1164" s="65">
        <v>11491</v>
      </c>
    </row>
    <row r="1165" spans="2:6">
      <c r="B1165" s="64">
        <v>43992</v>
      </c>
      <c r="C1165" s="65">
        <v>11634</v>
      </c>
      <c r="D1165" s="65">
        <v>11730</v>
      </c>
      <c r="E1165" s="65">
        <v>11596</v>
      </c>
      <c r="F1165" s="65">
        <v>11706</v>
      </c>
    </row>
    <row r="1166" spans="2:6">
      <c r="B1166" s="64">
        <v>43991</v>
      </c>
      <c r="C1166" s="65">
        <v>11596</v>
      </c>
      <c r="D1166" s="65">
        <v>11622</v>
      </c>
      <c r="E1166" s="65">
        <v>11521</v>
      </c>
      <c r="F1166" s="65">
        <v>11609</v>
      </c>
    </row>
    <row r="1167" spans="2:6">
      <c r="B1167" s="64">
        <v>43990</v>
      </c>
      <c r="C1167" s="65">
        <v>11550</v>
      </c>
      <c r="D1167" s="65">
        <v>11626</v>
      </c>
      <c r="E1167" s="65">
        <v>11491</v>
      </c>
      <c r="F1167" s="65">
        <v>11570</v>
      </c>
    </row>
    <row r="1168" spans="2:6">
      <c r="B1168" s="64">
        <v>43987</v>
      </c>
      <c r="C1168" s="65">
        <v>11399</v>
      </c>
      <c r="D1168" s="65">
        <v>11473</v>
      </c>
      <c r="E1168" s="65">
        <v>11377</v>
      </c>
      <c r="F1168" s="65">
        <v>11457</v>
      </c>
    </row>
    <row r="1169" spans="2:6">
      <c r="B1169" s="64">
        <v>43986</v>
      </c>
      <c r="C1169" s="65">
        <v>11419</v>
      </c>
      <c r="D1169" s="65">
        <v>11425</v>
      </c>
      <c r="E1169" s="65">
        <v>11306</v>
      </c>
      <c r="F1169" s="65">
        <v>11357</v>
      </c>
    </row>
    <row r="1170" spans="2:6">
      <c r="B1170" s="64">
        <v>43985</v>
      </c>
      <c r="C1170" s="65">
        <v>11250</v>
      </c>
      <c r="D1170" s="65">
        <v>11299</v>
      </c>
      <c r="E1170" s="65">
        <v>11206</v>
      </c>
      <c r="F1170" s="65">
        <v>11283</v>
      </c>
    </row>
    <row r="1171" spans="2:6">
      <c r="B1171" s="64">
        <v>43984</v>
      </c>
      <c r="C1171" s="65">
        <v>11080</v>
      </c>
      <c r="D1171" s="65">
        <v>11140</v>
      </c>
      <c r="E1171" s="65">
        <v>11072</v>
      </c>
      <c r="F1171" s="65">
        <v>11106</v>
      </c>
    </row>
    <row r="1172" spans="2:6">
      <c r="B1172" s="64">
        <v>43983</v>
      </c>
      <c r="C1172" s="65">
        <v>10983</v>
      </c>
      <c r="D1172" s="65">
        <v>11103</v>
      </c>
      <c r="E1172" s="65">
        <v>10971</v>
      </c>
      <c r="F1172" s="65">
        <v>11057</v>
      </c>
    </row>
    <row r="1173" spans="2:6">
      <c r="B1173" s="64">
        <v>43980</v>
      </c>
      <c r="C1173" s="65">
        <v>10888</v>
      </c>
      <c r="D1173" s="65">
        <v>10950</v>
      </c>
      <c r="E1173" s="65">
        <v>10806</v>
      </c>
      <c r="F1173" s="65">
        <v>10922</v>
      </c>
    </row>
    <row r="1174" spans="2:6">
      <c r="B1174" s="64">
        <v>43979</v>
      </c>
      <c r="C1174" s="65">
        <v>11066</v>
      </c>
      <c r="D1174" s="65">
        <v>11077</v>
      </c>
      <c r="E1174" s="65">
        <v>10856</v>
      </c>
      <c r="F1174" s="65">
        <v>10907</v>
      </c>
    </row>
    <row r="1175" spans="2:6">
      <c r="B1175" s="64">
        <v>43978</v>
      </c>
      <c r="C1175" s="65">
        <v>10962</v>
      </c>
      <c r="D1175" s="65">
        <v>11037</v>
      </c>
      <c r="E1175" s="65">
        <v>10926</v>
      </c>
      <c r="F1175" s="65">
        <v>10972</v>
      </c>
    </row>
    <row r="1176" spans="2:6">
      <c r="B1176" s="64">
        <v>43977</v>
      </c>
      <c r="C1176" s="65">
        <v>10896</v>
      </c>
      <c r="D1176" s="65">
        <v>11027</v>
      </c>
      <c r="E1176" s="65">
        <v>10891</v>
      </c>
      <c r="F1176" s="65">
        <v>10984</v>
      </c>
    </row>
    <row r="1177" spans="2:6">
      <c r="B1177" s="64">
        <v>43976</v>
      </c>
      <c r="C1177" s="65">
        <v>10800</v>
      </c>
      <c r="D1177" s="65">
        <v>10840</v>
      </c>
      <c r="E1177" s="65">
        <v>10651</v>
      </c>
      <c r="F1177" s="65">
        <v>10817</v>
      </c>
    </row>
    <row r="1178" spans="2:6">
      <c r="B1178" s="64">
        <v>43973</v>
      </c>
      <c r="C1178" s="65">
        <v>10928</v>
      </c>
      <c r="D1178" s="65">
        <v>10935</v>
      </c>
      <c r="E1178" s="65">
        <v>10723</v>
      </c>
      <c r="F1178" s="65">
        <v>10743</v>
      </c>
    </row>
    <row r="1179" spans="2:6">
      <c r="B1179" s="64">
        <v>43972</v>
      </c>
      <c r="C1179" s="65">
        <v>10903</v>
      </c>
      <c r="D1179" s="65">
        <v>11008</v>
      </c>
      <c r="E1179" s="65">
        <v>10894</v>
      </c>
      <c r="F1179" s="65">
        <v>10952</v>
      </c>
    </row>
    <row r="1180" spans="2:6">
      <c r="B1180" s="64">
        <v>43971</v>
      </c>
      <c r="C1180" s="65">
        <v>10903</v>
      </c>
      <c r="D1180" s="65">
        <v>10960</v>
      </c>
      <c r="E1180" s="65">
        <v>10853</v>
      </c>
      <c r="F1180" s="65">
        <v>10887</v>
      </c>
    </row>
    <row r="1181" spans="2:6">
      <c r="B1181" s="64">
        <v>43970</v>
      </c>
      <c r="C1181" s="65">
        <v>10932</v>
      </c>
      <c r="D1181" s="65">
        <v>10964</v>
      </c>
      <c r="E1181" s="65">
        <v>10836</v>
      </c>
      <c r="F1181" s="65">
        <v>10872</v>
      </c>
    </row>
    <row r="1182" spans="2:6">
      <c r="B1182" s="64">
        <v>43969</v>
      </c>
      <c r="C1182" s="65">
        <v>10768</v>
      </c>
      <c r="D1182" s="65">
        <v>10824</v>
      </c>
      <c r="E1182" s="65">
        <v>10724</v>
      </c>
      <c r="F1182" s="65">
        <v>10763</v>
      </c>
    </row>
    <row r="1183" spans="2:6">
      <c r="B1183" s="64">
        <v>43966</v>
      </c>
      <c r="C1183" s="65">
        <v>10830</v>
      </c>
      <c r="D1183" s="65">
        <v>10869</v>
      </c>
      <c r="E1183" s="65">
        <v>10701</v>
      </c>
      <c r="F1183" s="65">
        <v>10818</v>
      </c>
    </row>
    <row r="1184" spans="2:6">
      <c r="B1184" s="64">
        <v>43965</v>
      </c>
      <c r="C1184" s="65">
        <v>10828</v>
      </c>
      <c r="D1184" s="65">
        <v>10877</v>
      </c>
      <c r="E1184" s="65">
        <v>10738</v>
      </c>
      <c r="F1184" s="65">
        <v>10750</v>
      </c>
    </row>
    <row r="1185" spans="2:6">
      <c r="B1185" s="64">
        <v>43964</v>
      </c>
      <c r="C1185" s="65">
        <v>10783</v>
      </c>
      <c r="D1185" s="65">
        <v>10925</v>
      </c>
      <c r="E1185" s="65">
        <v>10776</v>
      </c>
      <c r="F1185" s="65">
        <v>10915</v>
      </c>
    </row>
    <row r="1186" spans="2:6">
      <c r="B1186" s="64">
        <v>43963</v>
      </c>
      <c r="C1186" s="65">
        <v>10902</v>
      </c>
      <c r="D1186" s="65">
        <v>10932</v>
      </c>
      <c r="E1186" s="65">
        <v>10802</v>
      </c>
      <c r="F1186" s="65">
        <v>10865</v>
      </c>
    </row>
    <row r="1187" spans="2:6">
      <c r="B1187" s="64">
        <v>43962</v>
      </c>
      <c r="C1187" s="65">
        <v>10979</v>
      </c>
      <c r="D1187" s="65">
        <v>11038</v>
      </c>
      <c r="E1187" s="65">
        <v>10935</v>
      </c>
      <c r="F1187" s="65">
        <v>10983</v>
      </c>
    </row>
    <row r="1188" spans="2:6">
      <c r="B1188" s="64">
        <v>43959</v>
      </c>
      <c r="C1188" s="65">
        <v>10893</v>
      </c>
      <c r="D1188" s="65">
        <v>10956</v>
      </c>
      <c r="E1188" s="65">
        <v>10853</v>
      </c>
      <c r="F1188" s="65">
        <v>10896</v>
      </c>
    </row>
    <row r="1189" spans="2:6">
      <c r="B1189" s="64">
        <v>43958</v>
      </c>
      <c r="C1189" s="65">
        <v>10736</v>
      </c>
      <c r="D1189" s="65">
        <v>10877</v>
      </c>
      <c r="E1189" s="65">
        <v>10710</v>
      </c>
      <c r="F1189" s="65">
        <v>10833</v>
      </c>
    </row>
    <row r="1190" spans="2:6">
      <c r="B1190" s="64">
        <v>43957</v>
      </c>
      <c r="C1190" s="65">
        <v>10658</v>
      </c>
      <c r="D1190" s="65">
        <v>10780</v>
      </c>
      <c r="E1190" s="65">
        <v>10618</v>
      </c>
      <c r="F1190" s="65">
        <v>10750</v>
      </c>
    </row>
    <row r="1191" spans="2:6">
      <c r="B1191" s="64">
        <v>43956</v>
      </c>
      <c r="C1191" s="65">
        <v>10717</v>
      </c>
      <c r="D1191" s="65">
        <v>10795</v>
      </c>
      <c r="E1191" s="65">
        <v>10658</v>
      </c>
      <c r="F1191" s="65">
        <v>10725</v>
      </c>
    </row>
    <row r="1192" spans="2:6">
      <c r="B1192" s="64">
        <v>43955</v>
      </c>
      <c r="C1192" s="65">
        <v>10540</v>
      </c>
      <c r="D1192" s="65">
        <v>10699</v>
      </c>
      <c r="E1192" s="65">
        <v>10477</v>
      </c>
      <c r="F1192" s="65">
        <v>10615</v>
      </c>
    </row>
    <row r="1193" spans="2:6">
      <c r="B1193" s="64">
        <v>43951</v>
      </c>
      <c r="C1193" s="65">
        <v>10813</v>
      </c>
      <c r="D1193" s="65">
        <v>10971</v>
      </c>
      <c r="E1193" s="65">
        <v>10803</v>
      </c>
      <c r="F1193" s="65">
        <v>10944</v>
      </c>
    </row>
    <row r="1194" spans="2:6">
      <c r="B1194" s="64">
        <v>43950</v>
      </c>
      <c r="C1194" s="65">
        <v>10655</v>
      </c>
      <c r="D1194" s="65">
        <v>10770</v>
      </c>
      <c r="E1194" s="65">
        <v>10631</v>
      </c>
      <c r="F1194" s="65">
        <v>10707</v>
      </c>
    </row>
    <row r="1195" spans="2:6">
      <c r="B1195" s="64">
        <v>43949</v>
      </c>
      <c r="C1195" s="65">
        <v>10600</v>
      </c>
      <c r="D1195" s="65">
        <v>10605</v>
      </c>
      <c r="E1195" s="65">
        <v>10480</v>
      </c>
      <c r="F1195" s="65">
        <v>10582</v>
      </c>
    </row>
    <row r="1196" spans="2:6">
      <c r="B1196" s="64">
        <v>43948</v>
      </c>
      <c r="C1196" s="65">
        <v>10373</v>
      </c>
      <c r="D1196" s="65">
        <v>10567</v>
      </c>
      <c r="E1196" s="65">
        <v>10368</v>
      </c>
      <c r="F1196" s="65">
        <v>10547</v>
      </c>
    </row>
    <row r="1197" spans="2:6">
      <c r="B1197" s="64">
        <v>43945</v>
      </c>
      <c r="C1197" s="65">
        <v>10231</v>
      </c>
      <c r="D1197" s="65">
        <v>10292</v>
      </c>
      <c r="E1197" s="65">
        <v>10211</v>
      </c>
      <c r="F1197" s="65">
        <v>10270</v>
      </c>
    </row>
    <row r="1198" spans="2:6">
      <c r="B1198" s="64">
        <v>43944</v>
      </c>
      <c r="C1198" s="65">
        <v>10268</v>
      </c>
      <c r="D1198" s="65">
        <v>10402</v>
      </c>
      <c r="E1198" s="65">
        <v>10154</v>
      </c>
      <c r="F1198" s="65">
        <v>10292</v>
      </c>
    </row>
    <row r="1199" spans="2:6">
      <c r="B1199" s="64">
        <v>43943</v>
      </c>
      <c r="C1199" s="65">
        <v>10145</v>
      </c>
      <c r="D1199" s="65">
        <v>10226</v>
      </c>
      <c r="E1199" s="65">
        <v>10065</v>
      </c>
      <c r="F1199" s="65">
        <v>10225</v>
      </c>
    </row>
    <row r="1200" spans="2:6">
      <c r="B1200" s="64">
        <v>43942</v>
      </c>
      <c r="C1200" s="65">
        <v>10406</v>
      </c>
      <c r="D1200" s="65">
        <v>10467</v>
      </c>
      <c r="E1200" s="65">
        <v>10144</v>
      </c>
      <c r="F1200" s="65">
        <v>10198</v>
      </c>
    </row>
    <row r="1201" spans="2:6">
      <c r="B1201" s="64">
        <v>43941</v>
      </c>
      <c r="C1201" s="65">
        <v>10515</v>
      </c>
      <c r="D1201" s="65">
        <v>10560</v>
      </c>
      <c r="E1201" s="65">
        <v>10458</v>
      </c>
      <c r="F1201" s="65">
        <v>10476</v>
      </c>
    </row>
    <row r="1202" spans="2:6">
      <c r="B1202" s="64">
        <v>43938</v>
      </c>
      <c r="C1202" s="65">
        <v>10575</v>
      </c>
      <c r="D1202" s="65">
        <v>10669</v>
      </c>
      <c r="E1202" s="65">
        <v>10456</v>
      </c>
      <c r="F1202" s="65">
        <v>10561</v>
      </c>
    </row>
    <row r="1203" spans="2:6">
      <c r="B1203" s="64">
        <v>43937</v>
      </c>
      <c r="C1203" s="65">
        <v>10177</v>
      </c>
      <c r="D1203" s="65">
        <v>10343</v>
      </c>
      <c r="E1203" s="65">
        <v>10161</v>
      </c>
      <c r="F1203" s="65">
        <v>10302</v>
      </c>
    </row>
    <row r="1204" spans="2:6">
      <c r="B1204" s="64">
        <v>43936</v>
      </c>
      <c r="C1204" s="65">
        <v>10347</v>
      </c>
      <c r="D1204" s="65">
        <v>10463</v>
      </c>
      <c r="E1204" s="65">
        <v>10330</v>
      </c>
      <c r="F1204" s="65">
        <v>10450</v>
      </c>
    </row>
    <row r="1205" spans="2:6">
      <c r="B1205" s="64">
        <v>43935</v>
      </c>
      <c r="C1205" s="65">
        <v>10160</v>
      </c>
      <c r="D1205" s="65">
        <v>10355</v>
      </c>
      <c r="E1205" s="65">
        <v>10125</v>
      </c>
      <c r="F1205" s="65">
        <v>10346</v>
      </c>
    </row>
    <row r="1206" spans="2:6">
      <c r="B1206" s="64">
        <v>43934</v>
      </c>
      <c r="C1206" s="65">
        <v>10084</v>
      </c>
      <c r="D1206" s="65">
        <v>10149</v>
      </c>
      <c r="E1206" s="65">
        <v>10031</v>
      </c>
      <c r="F1206" s="65">
        <v>10073</v>
      </c>
    </row>
    <row r="1207" spans="2:6">
      <c r="B1207" s="64">
        <v>43931</v>
      </c>
      <c r="C1207" s="65">
        <v>10038</v>
      </c>
      <c r="D1207" s="65">
        <v>10140</v>
      </c>
      <c r="E1207" s="65">
        <v>10030</v>
      </c>
      <c r="F1207" s="65">
        <v>10133</v>
      </c>
    </row>
    <row r="1208" spans="2:6">
      <c r="B1208" s="64">
        <v>43930</v>
      </c>
      <c r="C1208" s="65">
        <v>10131</v>
      </c>
      <c r="D1208" s="65">
        <v>10197</v>
      </c>
      <c r="E1208" s="65">
        <v>10028</v>
      </c>
      <c r="F1208" s="65">
        <v>10101</v>
      </c>
    </row>
    <row r="1209" spans="2:6">
      <c r="B1209" s="64">
        <v>43929</v>
      </c>
      <c r="C1209" s="65">
        <v>9950</v>
      </c>
      <c r="D1209" s="65">
        <v>10135</v>
      </c>
      <c r="E1209" s="65">
        <v>9945</v>
      </c>
      <c r="F1209" s="65">
        <v>10127</v>
      </c>
    </row>
    <row r="1210" spans="2:6">
      <c r="B1210" s="64">
        <v>43928</v>
      </c>
      <c r="C1210" s="65">
        <v>9955</v>
      </c>
      <c r="D1210" s="65">
        <v>10020</v>
      </c>
      <c r="E1210" s="65">
        <v>9878</v>
      </c>
      <c r="F1210" s="65">
        <v>9997</v>
      </c>
    </row>
    <row r="1211" spans="2:6">
      <c r="B1211" s="64">
        <v>43927</v>
      </c>
      <c r="C1211" s="65">
        <v>9741</v>
      </c>
      <c r="D1211" s="65">
        <v>9860</v>
      </c>
      <c r="E1211" s="65">
        <v>9582</v>
      </c>
      <c r="F1211" s="65">
        <v>9826</v>
      </c>
    </row>
    <row r="1212" spans="2:6">
      <c r="B1212" s="64">
        <v>43922</v>
      </c>
      <c r="C1212" s="65">
        <v>9588</v>
      </c>
      <c r="D1212" s="65">
        <v>9650</v>
      </c>
      <c r="E1212" s="65">
        <v>9551</v>
      </c>
      <c r="F1212" s="65">
        <v>9552</v>
      </c>
    </row>
    <row r="1213" spans="2:6">
      <c r="B1213" s="64">
        <v>43921</v>
      </c>
      <c r="C1213" s="65">
        <v>9666</v>
      </c>
      <c r="D1213" s="65">
        <v>9717</v>
      </c>
      <c r="E1213" s="65">
        <v>9495</v>
      </c>
      <c r="F1213" s="65">
        <v>9596</v>
      </c>
    </row>
    <row r="1214" spans="2:6">
      <c r="B1214" s="64">
        <v>43920</v>
      </c>
      <c r="C1214" s="65">
        <v>9376</v>
      </c>
      <c r="D1214" s="65">
        <v>9576</v>
      </c>
      <c r="E1214" s="65">
        <v>9266</v>
      </c>
      <c r="F1214" s="65">
        <v>9576</v>
      </c>
    </row>
    <row r="1215" spans="2:6">
      <c r="B1215" s="64">
        <v>43917</v>
      </c>
      <c r="C1215" s="65">
        <v>9899</v>
      </c>
      <c r="D1215" s="65">
        <v>9910</v>
      </c>
      <c r="E1215" s="65">
        <v>9548</v>
      </c>
      <c r="F1215" s="65">
        <v>9583</v>
      </c>
    </row>
    <row r="1216" spans="2:6">
      <c r="B1216" s="64">
        <v>43916</v>
      </c>
      <c r="C1216" s="65">
        <v>9679</v>
      </c>
      <c r="D1216" s="65">
        <v>9690</v>
      </c>
      <c r="E1216" s="65">
        <v>9426</v>
      </c>
      <c r="F1216" s="65">
        <v>9638</v>
      </c>
    </row>
    <row r="1217" spans="2:6">
      <c r="B1217" s="64">
        <v>43915</v>
      </c>
      <c r="C1217" s="65">
        <v>9410</v>
      </c>
      <c r="D1217" s="65">
        <v>9624</v>
      </c>
      <c r="E1217" s="65">
        <v>9370</v>
      </c>
      <c r="F1217" s="65">
        <v>9583</v>
      </c>
    </row>
    <row r="1218" spans="2:6">
      <c r="B1218" s="64">
        <v>43914</v>
      </c>
      <c r="C1218" s="65">
        <v>8998</v>
      </c>
      <c r="D1218" s="65">
        <v>9295</v>
      </c>
      <c r="E1218" s="65">
        <v>8986</v>
      </c>
      <c r="F1218" s="65">
        <v>9193</v>
      </c>
    </row>
    <row r="1219" spans="2:6">
      <c r="B1219" s="64">
        <v>43913</v>
      </c>
      <c r="C1219" s="65">
        <v>8609</v>
      </c>
      <c r="D1219" s="65">
        <v>8868</v>
      </c>
      <c r="E1219" s="65">
        <v>8555</v>
      </c>
      <c r="F1219" s="65">
        <v>8688</v>
      </c>
    </row>
    <row r="1220" spans="2:6">
      <c r="B1220" s="64">
        <v>43910</v>
      </c>
      <c r="C1220" s="65">
        <v>8562</v>
      </c>
      <c r="D1220" s="65">
        <v>9166</v>
      </c>
      <c r="E1220" s="65">
        <v>8544</v>
      </c>
      <c r="F1220" s="65">
        <v>9013</v>
      </c>
    </row>
    <row r="1221" spans="2:6">
      <c r="B1221" s="64">
        <v>43909</v>
      </c>
      <c r="C1221" s="65">
        <v>8820</v>
      </c>
      <c r="D1221" s="65">
        <v>8872</v>
      </c>
      <c r="E1221" s="65">
        <v>8268</v>
      </c>
      <c r="F1221" s="65">
        <v>8353</v>
      </c>
    </row>
    <row r="1222" spans="2:6">
      <c r="B1222" s="64">
        <v>43908</v>
      </c>
      <c r="C1222" s="65">
        <v>9366</v>
      </c>
      <c r="D1222" s="65">
        <v>9489</v>
      </c>
      <c r="E1222" s="65">
        <v>9205</v>
      </c>
      <c r="F1222" s="65">
        <v>9263</v>
      </c>
    </row>
    <row r="1223" spans="2:6">
      <c r="B1223" s="64">
        <v>43907</v>
      </c>
      <c r="C1223" s="65">
        <v>9379</v>
      </c>
      <c r="D1223" s="65">
        <v>9677</v>
      </c>
      <c r="E1223" s="65">
        <v>9271</v>
      </c>
      <c r="F1223" s="65">
        <v>9363</v>
      </c>
    </row>
    <row r="1224" spans="2:6">
      <c r="B1224" s="64">
        <v>43906</v>
      </c>
      <c r="C1224" s="65">
        <v>9919</v>
      </c>
      <c r="D1224" s="65">
        <v>10055</v>
      </c>
      <c r="E1224" s="65">
        <v>9636</v>
      </c>
      <c r="F1224" s="65">
        <v>9668</v>
      </c>
    </row>
    <row r="1225" spans="2:6">
      <c r="B1225" s="64">
        <v>43903</v>
      </c>
      <c r="C1225" s="65">
        <v>9749</v>
      </c>
      <c r="D1225" s="65">
        <v>10147</v>
      </c>
      <c r="E1225" s="65">
        <v>9450</v>
      </c>
      <c r="F1225" s="65">
        <v>10021</v>
      </c>
    </row>
    <row r="1226" spans="2:6">
      <c r="B1226" s="64">
        <v>43902</v>
      </c>
      <c r="C1226" s="65">
        <v>10750</v>
      </c>
      <c r="D1226" s="65">
        <v>10765</v>
      </c>
      <c r="E1226" s="65">
        <v>10161</v>
      </c>
      <c r="F1226" s="65">
        <v>10367</v>
      </c>
    </row>
    <row r="1227" spans="2:6">
      <c r="B1227" s="64">
        <v>43901</v>
      </c>
      <c r="C1227" s="65">
        <v>10979</v>
      </c>
      <c r="D1227" s="65">
        <v>11029</v>
      </c>
      <c r="E1227" s="65">
        <v>10807</v>
      </c>
      <c r="F1227" s="65">
        <v>10821</v>
      </c>
    </row>
    <row r="1228" spans="2:6">
      <c r="B1228" s="64">
        <v>43900</v>
      </c>
      <c r="C1228" s="65">
        <v>10830</v>
      </c>
      <c r="D1228" s="65">
        <v>10996</v>
      </c>
      <c r="E1228" s="65">
        <v>10779</v>
      </c>
      <c r="F1228" s="65">
        <v>10984</v>
      </c>
    </row>
    <row r="1229" spans="2:6">
      <c r="B1229" s="64">
        <v>43899</v>
      </c>
      <c r="C1229" s="65">
        <v>10975</v>
      </c>
      <c r="D1229" s="65">
        <v>11108</v>
      </c>
      <c r="E1229" s="65">
        <v>10916</v>
      </c>
      <c r="F1229" s="65">
        <v>10950</v>
      </c>
    </row>
    <row r="1230" spans="2:6">
      <c r="B1230" s="64">
        <v>43896</v>
      </c>
      <c r="C1230" s="65">
        <v>11400</v>
      </c>
      <c r="D1230" s="65">
        <v>11420</v>
      </c>
      <c r="E1230" s="65">
        <v>11260</v>
      </c>
      <c r="F1230" s="65">
        <v>11269</v>
      </c>
    </row>
    <row r="1231" spans="2:6">
      <c r="B1231" s="64">
        <v>43895</v>
      </c>
      <c r="C1231" s="65">
        <v>11450</v>
      </c>
      <c r="D1231" s="65">
        <v>11501</v>
      </c>
      <c r="E1231" s="65">
        <v>11428</v>
      </c>
      <c r="F1231" s="65">
        <v>11492</v>
      </c>
    </row>
    <row r="1232" spans="2:6">
      <c r="B1232" s="64">
        <v>43894</v>
      </c>
      <c r="C1232" s="65">
        <v>11348</v>
      </c>
      <c r="D1232" s="65">
        <v>11369</v>
      </c>
      <c r="E1232" s="65">
        <v>11267</v>
      </c>
      <c r="F1232" s="65">
        <v>11364</v>
      </c>
    </row>
    <row r="1233" spans="2:6">
      <c r="B1233" s="64">
        <v>43893</v>
      </c>
      <c r="C1233" s="65">
        <v>11313</v>
      </c>
      <c r="D1233" s="65">
        <v>11375</v>
      </c>
      <c r="E1233" s="65">
        <v>11278</v>
      </c>
      <c r="F1233" s="65">
        <v>11324</v>
      </c>
    </row>
    <row r="1234" spans="2:6">
      <c r="B1234" s="64">
        <v>43892</v>
      </c>
      <c r="C1234" s="65">
        <v>11011</v>
      </c>
      <c r="D1234" s="65">
        <v>11278</v>
      </c>
      <c r="E1234" s="65">
        <v>11005</v>
      </c>
      <c r="F1234" s="65">
        <v>11174</v>
      </c>
    </row>
    <row r="1235" spans="2:6">
      <c r="B1235" s="64">
        <v>43888</v>
      </c>
      <c r="C1235" s="65">
        <v>11395</v>
      </c>
      <c r="D1235" s="65">
        <v>11447</v>
      </c>
      <c r="E1235" s="65">
        <v>11237</v>
      </c>
      <c r="F1235" s="65">
        <v>11273</v>
      </c>
    </row>
    <row r="1236" spans="2:6">
      <c r="B1236" s="64">
        <v>43887</v>
      </c>
      <c r="C1236" s="65">
        <v>11383</v>
      </c>
      <c r="D1236" s="65">
        <v>11482</v>
      </c>
      <c r="E1236" s="65">
        <v>11365</v>
      </c>
      <c r="F1236" s="65">
        <v>11421</v>
      </c>
    </row>
    <row r="1237" spans="2:6">
      <c r="B1237" s="64">
        <v>43886</v>
      </c>
      <c r="C1237" s="65">
        <v>11400</v>
      </c>
      <c r="D1237" s="65">
        <v>11561</v>
      </c>
      <c r="E1237" s="65">
        <v>11386</v>
      </c>
      <c r="F1237" s="65">
        <v>11542</v>
      </c>
    </row>
    <row r="1238" spans="2:6">
      <c r="B1238" s="64">
        <v>43885</v>
      </c>
      <c r="C1238" s="65">
        <v>11509</v>
      </c>
      <c r="D1238" s="65">
        <v>11587</v>
      </c>
      <c r="E1238" s="65">
        <v>11476</v>
      </c>
      <c r="F1238" s="65">
        <v>11508</v>
      </c>
    </row>
    <row r="1239" spans="2:6">
      <c r="B1239" s="64">
        <v>43882</v>
      </c>
      <c r="C1239" s="65">
        <v>11665</v>
      </c>
      <c r="D1239" s="65">
        <v>11765</v>
      </c>
      <c r="E1239" s="65">
        <v>11636</v>
      </c>
      <c r="F1239" s="65">
        <v>11664</v>
      </c>
    </row>
    <row r="1240" spans="2:6">
      <c r="B1240" s="64">
        <v>43881</v>
      </c>
      <c r="C1240" s="65">
        <v>11820</v>
      </c>
      <c r="D1240" s="65">
        <v>11830</v>
      </c>
      <c r="E1240" s="65">
        <v>11679</v>
      </c>
      <c r="F1240" s="65">
        <v>11715</v>
      </c>
    </row>
    <row r="1241" spans="2:6">
      <c r="B1241" s="64">
        <v>43880</v>
      </c>
      <c r="C1241" s="65">
        <v>11678</v>
      </c>
      <c r="D1241" s="65">
        <v>11805</v>
      </c>
      <c r="E1241" s="65">
        <v>11637</v>
      </c>
      <c r="F1241" s="65">
        <v>11760</v>
      </c>
    </row>
    <row r="1242" spans="2:6">
      <c r="B1242" s="64">
        <v>43879</v>
      </c>
      <c r="C1242" s="65">
        <v>11715</v>
      </c>
      <c r="D1242" s="65">
        <v>11719</v>
      </c>
      <c r="E1242" s="65">
        <v>11627</v>
      </c>
      <c r="F1242" s="65">
        <v>11640</v>
      </c>
    </row>
    <row r="1243" spans="2:6">
      <c r="B1243" s="64">
        <v>43878</v>
      </c>
      <c r="C1243" s="65">
        <v>11710</v>
      </c>
      <c r="D1243" s="65">
        <v>11792</v>
      </c>
      <c r="E1243" s="65">
        <v>11702</v>
      </c>
      <c r="F1243" s="65">
        <v>11770</v>
      </c>
    </row>
    <row r="1244" spans="2:6">
      <c r="B1244" s="64">
        <v>43875</v>
      </c>
      <c r="C1244" s="65">
        <v>11757</v>
      </c>
      <c r="D1244" s="65">
        <v>11852</v>
      </c>
      <c r="E1244" s="65">
        <v>11755</v>
      </c>
      <c r="F1244" s="65">
        <v>11812</v>
      </c>
    </row>
    <row r="1245" spans="2:6">
      <c r="B1245" s="64">
        <v>43874</v>
      </c>
      <c r="C1245" s="65">
        <v>11798</v>
      </c>
      <c r="D1245" s="65">
        <v>11837</v>
      </c>
      <c r="E1245" s="65">
        <v>11762</v>
      </c>
      <c r="F1245" s="65">
        <v>11774</v>
      </c>
    </row>
    <row r="1246" spans="2:6">
      <c r="B1246" s="64">
        <v>43873</v>
      </c>
      <c r="C1246" s="65">
        <v>11663</v>
      </c>
      <c r="D1246" s="65">
        <v>11797</v>
      </c>
      <c r="E1246" s="65">
        <v>11647</v>
      </c>
      <c r="F1246" s="65">
        <v>11771</v>
      </c>
    </row>
    <row r="1247" spans="2:6">
      <c r="B1247" s="64">
        <v>43872</v>
      </c>
      <c r="C1247" s="65">
        <v>11625</v>
      </c>
      <c r="D1247" s="65">
        <v>11689</v>
      </c>
      <c r="E1247" s="65">
        <v>11613</v>
      </c>
      <c r="F1247" s="65">
        <v>11666</v>
      </c>
    </row>
    <row r="1248" spans="2:6">
      <c r="B1248" s="64">
        <v>43871</v>
      </c>
      <c r="C1248" s="65">
        <v>11455</v>
      </c>
      <c r="D1248" s="65">
        <v>11598</v>
      </c>
      <c r="E1248" s="65">
        <v>11402</v>
      </c>
      <c r="F1248" s="65">
        <v>11564</v>
      </c>
    </row>
    <row r="1249" spans="2:6">
      <c r="B1249" s="64">
        <v>43868</v>
      </c>
      <c r="C1249" s="65">
        <v>11660</v>
      </c>
      <c r="D1249" s="65">
        <v>11666</v>
      </c>
      <c r="E1249" s="65">
        <v>11566</v>
      </c>
      <c r="F1249" s="65">
        <v>11592</v>
      </c>
    </row>
    <row r="1250" spans="2:6">
      <c r="B1250" s="64">
        <v>43867</v>
      </c>
      <c r="C1250" s="65">
        <v>11651</v>
      </c>
      <c r="D1250" s="65">
        <v>11744</v>
      </c>
      <c r="E1250" s="65">
        <v>11628</v>
      </c>
      <c r="F1250" s="65">
        <v>11741</v>
      </c>
    </row>
    <row r="1251" spans="2:6">
      <c r="B1251" s="64">
        <v>43866</v>
      </c>
      <c r="C1251" s="65">
        <v>11603</v>
      </c>
      <c r="D1251" s="65">
        <v>11620</v>
      </c>
      <c r="E1251" s="65">
        <v>11474</v>
      </c>
      <c r="F1251" s="65">
        <v>11542</v>
      </c>
    </row>
    <row r="1252" spans="2:6">
      <c r="B1252" s="64">
        <v>43865</v>
      </c>
      <c r="C1252" s="65">
        <v>11373</v>
      </c>
      <c r="D1252" s="65">
        <v>11557</v>
      </c>
      <c r="E1252" s="65">
        <v>11362</v>
      </c>
      <c r="F1252" s="65">
        <v>11534</v>
      </c>
    </row>
    <row r="1253" spans="2:6">
      <c r="B1253" s="64">
        <v>43864</v>
      </c>
      <c r="C1253" s="65">
        <v>11285</v>
      </c>
      <c r="D1253" s="65">
        <v>11370</v>
      </c>
      <c r="E1253" s="65">
        <v>11152</v>
      </c>
      <c r="F1253" s="65">
        <v>11325</v>
      </c>
    </row>
    <row r="1254" spans="2:6">
      <c r="B1254" s="64">
        <v>43861</v>
      </c>
      <c r="C1254" s="65">
        <v>11460</v>
      </c>
      <c r="D1254" s="65">
        <v>11567</v>
      </c>
      <c r="E1254" s="65">
        <v>11407</v>
      </c>
      <c r="F1254" s="65">
        <v>11468</v>
      </c>
    </row>
    <row r="1255" spans="2:6">
      <c r="B1255" s="64">
        <v>43860</v>
      </c>
      <c r="C1255" s="65">
        <v>11770</v>
      </c>
      <c r="D1255" s="65">
        <v>11798</v>
      </c>
      <c r="E1255" s="65">
        <v>11366</v>
      </c>
      <c r="F1255" s="65">
        <v>11370</v>
      </c>
    </row>
    <row r="1256" spans="2:6">
      <c r="B1256" s="64">
        <v>43850</v>
      </c>
      <c r="C1256" s="65">
        <v>12119</v>
      </c>
      <c r="D1256" s="65">
        <v>12160</v>
      </c>
      <c r="E1256" s="65">
        <v>12097</v>
      </c>
      <c r="F1256" s="65">
        <v>12111</v>
      </c>
    </row>
    <row r="1257" spans="2:6">
      <c r="B1257" s="64">
        <v>43847</v>
      </c>
      <c r="C1257" s="65">
        <v>12103</v>
      </c>
      <c r="D1257" s="65">
        <v>12118</v>
      </c>
      <c r="E1257" s="65">
        <v>12029</v>
      </c>
      <c r="F1257" s="65">
        <v>12072</v>
      </c>
    </row>
    <row r="1258" spans="2:6">
      <c r="B1258" s="64">
        <v>43846</v>
      </c>
      <c r="C1258" s="65">
        <v>12040</v>
      </c>
      <c r="D1258" s="65">
        <v>12078</v>
      </c>
      <c r="E1258" s="65">
        <v>11990</v>
      </c>
      <c r="F1258" s="65">
        <v>12056</v>
      </c>
    </row>
    <row r="1259" spans="2:6">
      <c r="B1259" s="64">
        <v>43845</v>
      </c>
      <c r="C1259" s="65">
        <v>12159</v>
      </c>
      <c r="D1259" s="65">
        <v>12175</v>
      </c>
      <c r="E1259" s="65">
        <v>12058</v>
      </c>
      <c r="F1259" s="65">
        <v>12063</v>
      </c>
    </row>
    <row r="1260" spans="2:6">
      <c r="B1260" s="64">
        <v>43844</v>
      </c>
      <c r="C1260" s="65">
        <v>12176</v>
      </c>
      <c r="D1260" s="65">
        <v>12199</v>
      </c>
      <c r="E1260" s="65">
        <v>12148</v>
      </c>
      <c r="F1260" s="65">
        <v>12181</v>
      </c>
    </row>
    <row r="1261" spans="2:6">
      <c r="B1261" s="64">
        <v>43843</v>
      </c>
      <c r="C1261" s="65">
        <v>12085</v>
      </c>
      <c r="D1261" s="65">
        <v>12121</v>
      </c>
      <c r="E1261" s="65">
        <v>12044</v>
      </c>
      <c r="F1261" s="65">
        <v>12117</v>
      </c>
    </row>
    <row r="1262" spans="2:6">
      <c r="B1262" s="64">
        <v>43840</v>
      </c>
      <c r="C1262" s="65">
        <v>12005</v>
      </c>
      <c r="D1262" s="65">
        <v>12042</v>
      </c>
      <c r="E1262" s="65">
        <v>11953</v>
      </c>
      <c r="F1262" s="65">
        <v>12010</v>
      </c>
    </row>
    <row r="1263" spans="2:6">
      <c r="B1263" s="64">
        <v>43839</v>
      </c>
      <c r="C1263" s="65">
        <v>11919</v>
      </c>
      <c r="D1263" s="65">
        <v>11998</v>
      </c>
      <c r="E1263" s="65">
        <v>11883</v>
      </c>
      <c r="F1263" s="65">
        <v>11968</v>
      </c>
    </row>
    <row r="1264" spans="2:6">
      <c r="B1264" s="64">
        <v>43838</v>
      </c>
      <c r="C1264" s="65">
        <v>11728</v>
      </c>
      <c r="D1264" s="65">
        <v>11892</v>
      </c>
      <c r="E1264" s="65">
        <v>11697</v>
      </c>
      <c r="F1264" s="65">
        <v>11788</v>
      </c>
    </row>
    <row r="1265" spans="2:6">
      <c r="B1265" s="64">
        <v>43837</v>
      </c>
      <c r="C1265" s="65">
        <v>11995</v>
      </c>
      <c r="D1265" s="65">
        <v>12009</v>
      </c>
      <c r="E1265" s="65">
        <v>11816</v>
      </c>
      <c r="F1265" s="65">
        <v>11871</v>
      </c>
    </row>
    <row r="1266" spans="2:6">
      <c r="B1266" s="64">
        <v>43836</v>
      </c>
      <c r="C1266" s="65">
        <v>12017</v>
      </c>
      <c r="D1266" s="65">
        <v>12034</v>
      </c>
      <c r="E1266" s="65">
        <v>11948</v>
      </c>
      <c r="F1266" s="65">
        <v>11950</v>
      </c>
    </row>
    <row r="1267" spans="2:6">
      <c r="B1267" s="64">
        <v>43833</v>
      </c>
      <c r="C1267" s="65">
        <v>12180</v>
      </c>
      <c r="D1267" s="65">
        <v>12198</v>
      </c>
      <c r="E1267" s="65">
        <v>11996</v>
      </c>
      <c r="F1267" s="65">
        <v>12086</v>
      </c>
    </row>
    <row r="1268" spans="2:6">
      <c r="B1268" s="64">
        <v>43832</v>
      </c>
      <c r="C1268" s="65">
        <v>12044</v>
      </c>
      <c r="D1268" s="65">
        <v>12120</v>
      </c>
      <c r="E1268" s="65">
        <v>12023</v>
      </c>
      <c r="F1268" s="65">
        <v>12102</v>
      </c>
    </row>
    <row r="1269" spans="2:6">
      <c r="B1269" s="64">
        <v>43830</v>
      </c>
      <c r="C1269" s="65">
        <v>12029</v>
      </c>
      <c r="D1269" s="65">
        <v>12049</v>
      </c>
      <c r="E1269" s="65">
        <v>11992</v>
      </c>
      <c r="F1269" s="65">
        <v>11995</v>
      </c>
    </row>
    <row r="1270" spans="2:6">
      <c r="B1270" s="64">
        <v>43829</v>
      </c>
      <c r="C1270" s="65">
        <v>12091</v>
      </c>
      <c r="D1270" s="65">
        <v>12125</v>
      </c>
      <c r="E1270" s="65">
        <v>12065</v>
      </c>
      <c r="F1270" s="65">
        <v>12069</v>
      </c>
    </row>
    <row r="1271" spans="2:6">
      <c r="B1271" s="64">
        <v>43826</v>
      </c>
      <c r="C1271" s="65">
        <v>12038</v>
      </c>
      <c r="D1271" s="65">
        <v>12112</v>
      </c>
      <c r="E1271" s="65">
        <v>12037</v>
      </c>
      <c r="F1271" s="65">
        <v>12097</v>
      </c>
    </row>
    <row r="1272" spans="2:6">
      <c r="B1272" s="64">
        <v>43825</v>
      </c>
      <c r="C1272" s="65">
        <v>12029</v>
      </c>
      <c r="D1272" s="65">
        <v>12042</v>
      </c>
      <c r="E1272" s="65">
        <v>11986</v>
      </c>
      <c r="F1272" s="65">
        <v>12009</v>
      </c>
    </row>
    <row r="1273" spans="2:6">
      <c r="B1273" s="64">
        <v>43824</v>
      </c>
      <c r="C1273" s="65">
        <v>11989</v>
      </c>
      <c r="D1273" s="65">
        <v>12027</v>
      </c>
      <c r="E1273" s="65">
        <v>11976</v>
      </c>
      <c r="F1273" s="65">
        <v>12020</v>
      </c>
    </row>
    <row r="1274" spans="2:6">
      <c r="B1274" s="64">
        <v>43823</v>
      </c>
      <c r="C1274" s="65">
        <v>12030</v>
      </c>
      <c r="D1274" s="65">
        <v>12044</v>
      </c>
      <c r="E1274" s="65">
        <v>11982</v>
      </c>
      <c r="F1274" s="65">
        <v>11983</v>
      </c>
    </row>
    <row r="1275" spans="2:6">
      <c r="B1275" s="64">
        <v>43822</v>
      </c>
      <c r="C1275" s="65">
        <v>12000</v>
      </c>
      <c r="D1275" s="65">
        <v>12028</v>
      </c>
      <c r="E1275" s="65">
        <v>11972</v>
      </c>
      <c r="F1275" s="65">
        <v>12020</v>
      </c>
    </row>
    <row r="1276" spans="2:6">
      <c r="B1276" s="64">
        <v>43819</v>
      </c>
      <c r="C1276" s="65">
        <v>12063</v>
      </c>
      <c r="D1276" s="65">
        <v>12063</v>
      </c>
      <c r="E1276" s="65">
        <v>11951</v>
      </c>
      <c r="F1276" s="65">
        <v>11979</v>
      </c>
    </row>
    <row r="1277" spans="2:6">
      <c r="B1277" s="64">
        <v>43818</v>
      </c>
      <c r="C1277" s="65">
        <v>12110</v>
      </c>
      <c r="D1277" s="65">
        <v>12115</v>
      </c>
      <c r="E1277" s="65">
        <v>12015</v>
      </c>
      <c r="F1277" s="65">
        <v>12030</v>
      </c>
    </row>
    <row r="1278" spans="2:6">
      <c r="B1278" s="64">
        <v>43817</v>
      </c>
      <c r="C1278" s="65">
        <v>12077</v>
      </c>
      <c r="D1278" s="65">
        <v>12129</v>
      </c>
      <c r="E1278" s="65">
        <v>12065</v>
      </c>
      <c r="F1278" s="65">
        <v>12118</v>
      </c>
    </row>
    <row r="1279" spans="2:6">
      <c r="B1279" s="64">
        <v>43816</v>
      </c>
      <c r="C1279" s="65">
        <v>11974</v>
      </c>
      <c r="D1279" s="65">
        <v>12102</v>
      </c>
      <c r="E1279" s="65">
        <v>11945</v>
      </c>
      <c r="F1279" s="65">
        <v>12100</v>
      </c>
    </row>
    <row r="1280" spans="2:6">
      <c r="B1280" s="64">
        <v>43815</v>
      </c>
      <c r="C1280" s="65">
        <v>11932</v>
      </c>
      <c r="D1280" s="65">
        <v>11976</v>
      </c>
      <c r="E1280" s="65">
        <v>11922</v>
      </c>
      <c r="F1280" s="65">
        <v>11961</v>
      </c>
    </row>
    <row r="1281" spans="2:6">
      <c r="B1281" s="64">
        <v>43812</v>
      </c>
      <c r="C1281" s="65">
        <v>11977</v>
      </c>
      <c r="D1281" s="65">
        <v>12007</v>
      </c>
      <c r="E1281" s="65">
        <v>11917</v>
      </c>
      <c r="F1281" s="65">
        <v>11965</v>
      </c>
    </row>
    <row r="1282" spans="2:6">
      <c r="B1282" s="64">
        <v>43811</v>
      </c>
      <c r="C1282" s="65">
        <v>11765</v>
      </c>
      <c r="D1282" s="65">
        <v>11888</v>
      </c>
      <c r="E1282" s="65">
        <v>11754</v>
      </c>
      <c r="F1282" s="65">
        <v>11853</v>
      </c>
    </row>
    <row r="1283" spans="2:6">
      <c r="B1283" s="64">
        <v>43810</v>
      </c>
      <c r="C1283" s="65">
        <v>11600</v>
      </c>
      <c r="D1283" s="65">
        <v>11706</v>
      </c>
      <c r="E1283" s="65">
        <v>11594</v>
      </c>
      <c r="F1283" s="65">
        <v>11706</v>
      </c>
    </row>
    <row r="1284" spans="2:6">
      <c r="B1284" s="64">
        <v>43809</v>
      </c>
      <c r="C1284" s="65">
        <v>11647</v>
      </c>
      <c r="D1284" s="65">
        <v>11656</v>
      </c>
      <c r="E1284" s="65">
        <v>11605</v>
      </c>
      <c r="F1284" s="65">
        <v>11625</v>
      </c>
    </row>
    <row r="1285" spans="2:6">
      <c r="B1285" s="64">
        <v>43808</v>
      </c>
      <c r="C1285" s="65">
        <v>11670</v>
      </c>
      <c r="D1285" s="65">
        <v>11699</v>
      </c>
      <c r="E1285" s="65">
        <v>11633</v>
      </c>
      <c r="F1285" s="65">
        <v>11671</v>
      </c>
    </row>
    <row r="1286" spans="2:6">
      <c r="B1286" s="64">
        <v>43805</v>
      </c>
      <c r="C1286" s="65">
        <v>11645</v>
      </c>
      <c r="D1286" s="65">
        <v>11670</v>
      </c>
      <c r="E1286" s="65">
        <v>11580</v>
      </c>
      <c r="F1286" s="65">
        <v>11612</v>
      </c>
    </row>
    <row r="1287" spans="2:6">
      <c r="B1287" s="64">
        <v>43804</v>
      </c>
      <c r="C1287" s="65">
        <v>11540</v>
      </c>
      <c r="D1287" s="65">
        <v>11618</v>
      </c>
      <c r="E1287" s="65">
        <v>11532</v>
      </c>
      <c r="F1287" s="65">
        <v>11598</v>
      </c>
    </row>
    <row r="1288" spans="2:6">
      <c r="B1288" s="64">
        <v>43803</v>
      </c>
      <c r="C1288" s="65">
        <v>11492</v>
      </c>
      <c r="D1288" s="65">
        <v>11505</v>
      </c>
      <c r="E1288" s="65">
        <v>11443</v>
      </c>
      <c r="F1288" s="65">
        <v>11503</v>
      </c>
    </row>
    <row r="1289" spans="2:6">
      <c r="B1289" s="64">
        <v>43802</v>
      </c>
      <c r="C1289" s="65">
        <v>11444</v>
      </c>
      <c r="D1289" s="65">
        <v>11527</v>
      </c>
      <c r="E1289" s="65">
        <v>11439</v>
      </c>
      <c r="F1289" s="65">
        <v>11524</v>
      </c>
    </row>
    <row r="1290" spans="2:6">
      <c r="B1290" s="64">
        <v>43801</v>
      </c>
      <c r="C1290" s="65">
        <v>11527</v>
      </c>
      <c r="D1290" s="65">
        <v>11533</v>
      </c>
      <c r="E1290" s="65">
        <v>11459</v>
      </c>
      <c r="F1290" s="65">
        <v>11502</v>
      </c>
    </row>
    <row r="1291" spans="2:6">
      <c r="B1291" s="64">
        <v>43798</v>
      </c>
      <c r="C1291" s="65">
        <v>11604</v>
      </c>
      <c r="D1291" s="65">
        <v>11613</v>
      </c>
      <c r="E1291" s="65">
        <v>11462</v>
      </c>
      <c r="F1291" s="65">
        <v>11465</v>
      </c>
    </row>
    <row r="1292" spans="2:6">
      <c r="B1292" s="64">
        <v>43797</v>
      </c>
      <c r="C1292" s="65">
        <v>11658</v>
      </c>
      <c r="D1292" s="65">
        <v>11663</v>
      </c>
      <c r="E1292" s="65">
        <v>11605</v>
      </c>
      <c r="F1292" s="65">
        <v>11614</v>
      </c>
    </row>
    <row r="1293" spans="2:6">
      <c r="B1293" s="64">
        <v>43796</v>
      </c>
      <c r="C1293" s="65">
        <v>11613</v>
      </c>
      <c r="D1293" s="65">
        <v>11651</v>
      </c>
      <c r="E1293" s="65">
        <v>11596</v>
      </c>
      <c r="F1293" s="65">
        <v>11647</v>
      </c>
    </row>
    <row r="1294" spans="2:6">
      <c r="B1294" s="64">
        <v>43795</v>
      </c>
      <c r="C1294" s="65">
        <v>11620</v>
      </c>
      <c r="D1294" s="65">
        <v>11658</v>
      </c>
      <c r="E1294" s="65">
        <v>11603</v>
      </c>
      <c r="F1294" s="65">
        <v>11618</v>
      </c>
    </row>
    <row r="1295" spans="2:6">
      <c r="B1295" s="64">
        <v>43794</v>
      </c>
      <c r="C1295" s="65">
        <v>11615</v>
      </c>
      <c r="D1295" s="65">
        <v>11629</v>
      </c>
      <c r="E1295" s="65">
        <v>11559</v>
      </c>
      <c r="F1295" s="65">
        <v>11565</v>
      </c>
    </row>
    <row r="1296" spans="2:6">
      <c r="B1296" s="64">
        <v>43791</v>
      </c>
      <c r="C1296" s="65">
        <v>11565</v>
      </c>
      <c r="D1296" s="65">
        <v>11592</v>
      </c>
      <c r="E1296" s="65">
        <v>11531</v>
      </c>
      <c r="F1296" s="65">
        <v>11556</v>
      </c>
    </row>
    <row r="1297" spans="2:6">
      <c r="B1297" s="64">
        <v>43790</v>
      </c>
      <c r="C1297" s="65">
        <v>11529</v>
      </c>
      <c r="D1297" s="65">
        <v>11551</v>
      </c>
      <c r="E1297" s="65">
        <v>11450</v>
      </c>
      <c r="F1297" s="65">
        <v>11544</v>
      </c>
    </row>
    <row r="1298" spans="2:6">
      <c r="B1298" s="64">
        <v>43789</v>
      </c>
      <c r="C1298" s="65">
        <v>11621</v>
      </c>
      <c r="D1298" s="65">
        <v>11644</v>
      </c>
      <c r="E1298" s="65">
        <v>11594</v>
      </c>
      <c r="F1298" s="65">
        <v>11607</v>
      </c>
    </row>
    <row r="1299" spans="2:6">
      <c r="B1299" s="64">
        <v>43788</v>
      </c>
      <c r="C1299" s="65">
        <v>11574</v>
      </c>
      <c r="D1299" s="65">
        <v>11654</v>
      </c>
      <c r="E1299" s="65">
        <v>11563</v>
      </c>
      <c r="F1299" s="65">
        <v>11644</v>
      </c>
    </row>
    <row r="1300" spans="2:6">
      <c r="B1300" s="64">
        <v>43787</v>
      </c>
      <c r="C1300" s="65">
        <v>11533</v>
      </c>
      <c r="D1300" s="65">
        <v>11594</v>
      </c>
      <c r="E1300" s="65">
        <v>11507</v>
      </c>
      <c r="F1300" s="65">
        <v>11593</v>
      </c>
    </row>
    <row r="1301" spans="2:6">
      <c r="B1301" s="64">
        <v>43784</v>
      </c>
      <c r="C1301" s="65">
        <v>11485</v>
      </c>
      <c r="D1301" s="65">
        <v>11563</v>
      </c>
      <c r="E1301" s="65">
        <v>11480</v>
      </c>
      <c r="F1301" s="65">
        <v>11532</v>
      </c>
    </row>
    <row r="1302" spans="2:6">
      <c r="B1302" s="64">
        <v>43783</v>
      </c>
      <c r="C1302" s="65">
        <v>11493</v>
      </c>
      <c r="D1302" s="65">
        <v>11496</v>
      </c>
      <c r="E1302" s="65">
        <v>11413</v>
      </c>
      <c r="F1302" s="65">
        <v>11456</v>
      </c>
    </row>
    <row r="1303" spans="2:6">
      <c r="B1303" s="64">
        <v>43782</v>
      </c>
      <c r="C1303" s="65">
        <v>11463</v>
      </c>
      <c r="D1303" s="65">
        <v>11494</v>
      </c>
      <c r="E1303" s="65">
        <v>11428</v>
      </c>
      <c r="F1303" s="65">
        <v>11466</v>
      </c>
    </row>
    <row r="1304" spans="2:6">
      <c r="B1304" s="64">
        <v>43781</v>
      </c>
      <c r="C1304" s="65">
        <v>11483</v>
      </c>
      <c r="D1304" s="65">
        <v>11528</v>
      </c>
      <c r="E1304" s="65">
        <v>11466</v>
      </c>
      <c r="F1304" s="65">
        <v>11523</v>
      </c>
    </row>
    <row r="1305" spans="2:6">
      <c r="B1305" s="64">
        <v>43780</v>
      </c>
      <c r="C1305" s="65">
        <v>11577</v>
      </c>
      <c r="D1305" s="65">
        <v>11581</v>
      </c>
      <c r="E1305" s="65">
        <v>11424</v>
      </c>
      <c r="F1305" s="65">
        <v>11437</v>
      </c>
    </row>
    <row r="1306" spans="2:6">
      <c r="B1306" s="64">
        <v>43777</v>
      </c>
      <c r="C1306" s="65">
        <v>11646</v>
      </c>
      <c r="D1306" s="65">
        <v>11648</v>
      </c>
      <c r="E1306" s="65">
        <v>11554</v>
      </c>
      <c r="F1306" s="65">
        <v>11573</v>
      </c>
    </row>
    <row r="1307" spans="2:6">
      <c r="B1307" s="64">
        <v>43776</v>
      </c>
      <c r="C1307" s="65">
        <v>11636</v>
      </c>
      <c r="D1307" s="65">
        <v>11637</v>
      </c>
      <c r="E1307" s="65">
        <v>11558</v>
      </c>
      <c r="F1307" s="65">
        <v>11596</v>
      </c>
    </row>
    <row r="1308" spans="2:6">
      <c r="B1308" s="64">
        <v>43775</v>
      </c>
      <c r="C1308" s="65">
        <v>11644</v>
      </c>
      <c r="D1308" s="65">
        <v>11675</v>
      </c>
      <c r="E1308" s="65">
        <v>11600</v>
      </c>
      <c r="F1308" s="65">
        <v>11653</v>
      </c>
    </row>
    <row r="1309" spans="2:6">
      <c r="B1309" s="64">
        <v>43774</v>
      </c>
      <c r="C1309" s="65">
        <v>11594</v>
      </c>
      <c r="D1309" s="65">
        <v>11650</v>
      </c>
      <c r="E1309" s="65">
        <v>11566</v>
      </c>
      <c r="F1309" s="65">
        <v>11645</v>
      </c>
    </row>
    <row r="1310" spans="2:6">
      <c r="B1310" s="64">
        <v>43773</v>
      </c>
      <c r="C1310" s="65">
        <v>11416</v>
      </c>
      <c r="D1310" s="65">
        <v>11554</v>
      </c>
      <c r="E1310" s="65">
        <v>11413</v>
      </c>
      <c r="F1310" s="65">
        <v>11544</v>
      </c>
    </row>
    <row r="1311" spans="2:6">
      <c r="B1311" s="64">
        <v>43770</v>
      </c>
      <c r="C1311" s="65">
        <v>11333</v>
      </c>
      <c r="D1311" s="65">
        <v>11377</v>
      </c>
      <c r="E1311" s="65">
        <v>11316</v>
      </c>
      <c r="F1311" s="65">
        <v>11371</v>
      </c>
    </row>
    <row r="1312" spans="2:6">
      <c r="B1312" s="64">
        <v>43769</v>
      </c>
      <c r="C1312" s="65">
        <v>11371</v>
      </c>
      <c r="D1312" s="65">
        <v>11396</v>
      </c>
      <c r="E1312" s="65">
        <v>11341</v>
      </c>
      <c r="F1312" s="65">
        <v>11346</v>
      </c>
    </row>
    <row r="1313" spans="2:6">
      <c r="B1313" s="64">
        <v>43768</v>
      </c>
      <c r="C1313" s="65">
        <v>11312</v>
      </c>
      <c r="D1313" s="65">
        <v>11351</v>
      </c>
      <c r="E1313" s="65">
        <v>11295</v>
      </c>
      <c r="F1313" s="65">
        <v>11338</v>
      </c>
    </row>
    <row r="1314" spans="2:6">
      <c r="B1314" s="64">
        <v>43767</v>
      </c>
      <c r="C1314" s="65">
        <v>11348</v>
      </c>
      <c r="D1314" s="65">
        <v>11366</v>
      </c>
      <c r="E1314" s="65">
        <v>11293</v>
      </c>
      <c r="F1314" s="65">
        <v>11326</v>
      </c>
    </row>
    <row r="1315" spans="2:6">
      <c r="B1315" s="64">
        <v>43766</v>
      </c>
      <c r="C1315" s="65">
        <v>11334</v>
      </c>
      <c r="D1315" s="65">
        <v>11342</v>
      </c>
      <c r="E1315" s="65">
        <v>11291</v>
      </c>
      <c r="F1315" s="65">
        <v>11311</v>
      </c>
    </row>
    <row r="1316" spans="2:6">
      <c r="B1316" s="64">
        <v>43763</v>
      </c>
      <c r="C1316" s="65">
        <v>11321</v>
      </c>
      <c r="D1316" s="65">
        <v>11328</v>
      </c>
      <c r="E1316" s="65">
        <v>11264</v>
      </c>
      <c r="F1316" s="65">
        <v>11284</v>
      </c>
    </row>
    <row r="1317" spans="2:6">
      <c r="B1317" s="64">
        <v>43762</v>
      </c>
      <c r="C1317" s="65">
        <v>11232</v>
      </c>
      <c r="D1317" s="65">
        <v>11292</v>
      </c>
      <c r="E1317" s="65">
        <v>11225</v>
      </c>
      <c r="F1317" s="65">
        <v>11290</v>
      </c>
    </row>
    <row r="1318" spans="2:6">
      <c r="B1318" s="64">
        <v>43761</v>
      </c>
      <c r="C1318" s="65">
        <v>11225</v>
      </c>
      <c r="D1318" s="65">
        <v>11254</v>
      </c>
      <c r="E1318" s="65">
        <v>11182</v>
      </c>
      <c r="F1318" s="65">
        <v>11201</v>
      </c>
    </row>
    <row r="1319" spans="2:6">
      <c r="B1319" s="64">
        <v>43760</v>
      </c>
      <c r="C1319" s="65">
        <v>11213</v>
      </c>
      <c r="D1319" s="65">
        <v>11252</v>
      </c>
      <c r="E1319" s="65">
        <v>11191</v>
      </c>
      <c r="F1319" s="65">
        <v>11242</v>
      </c>
    </row>
    <row r="1320" spans="2:6">
      <c r="B1320" s="64">
        <v>43759</v>
      </c>
      <c r="C1320" s="65">
        <v>11157</v>
      </c>
      <c r="D1320" s="65">
        <v>11168</v>
      </c>
      <c r="E1320" s="65">
        <v>11133</v>
      </c>
      <c r="F1320" s="65">
        <v>11155</v>
      </c>
    </row>
    <row r="1321" spans="2:6">
      <c r="B1321" s="64">
        <v>43756</v>
      </c>
      <c r="C1321" s="65">
        <v>11195</v>
      </c>
      <c r="D1321" s="65">
        <v>11223</v>
      </c>
      <c r="E1321" s="65">
        <v>11132</v>
      </c>
      <c r="F1321" s="65">
        <v>11150</v>
      </c>
    </row>
    <row r="1322" spans="2:6">
      <c r="B1322" s="64">
        <v>43755</v>
      </c>
      <c r="C1322" s="65">
        <v>11148</v>
      </c>
      <c r="D1322" s="65">
        <v>11161</v>
      </c>
      <c r="E1322" s="65">
        <v>11117</v>
      </c>
      <c r="F1322" s="65">
        <v>11157</v>
      </c>
    </row>
    <row r="1323" spans="2:6">
      <c r="B1323" s="64">
        <v>43754</v>
      </c>
      <c r="C1323" s="65">
        <v>11158</v>
      </c>
      <c r="D1323" s="65">
        <v>11171</v>
      </c>
      <c r="E1323" s="65">
        <v>11130</v>
      </c>
      <c r="F1323" s="65">
        <v>11145</v>
      </c>
    </row>
    <row r="1324" spans="2:6">
      <c r="B1324" s="64">
        <v>43753</v>
      </c>
      <c r="C1324" s="65">
        <v>11083</v>
      </c>
      <c r="D1324" s="65">
        <v>11122</v>
      </c>
      <c r="E1324" s="65">
        <v>11073</v>
      </c>
      <c r="F1324" s="65">
        <v>11108</v>
      </c>
    </row>
    <row r="1325" spans="2:6">
      <c r="B1325" s="64">
        <v>43752</v>
      </c>
      <c r="C1325" s="65">
        <v>11070</v>
      </c>
      <c r="D1325" s="65">
        <v>11092</v>
      </c>
      <c r="E1325" s="65">
        <v>11030</v>
      </c>
      <c r="F1325" s="65">
        <v>11076</v>
      </c>
    </row>
    <row r="1326" spans="2:6">
      <c r="B1326" s="64">
        <v>43747</v>
      </c>
      <c r="C1326" s="65">
        <v>10963</v>
      </c>
      <c r="D1326" s="65">
        <v>10969</v>
      </c>
      <c r="E1326" s="65">
        <v>10880</v>
      </c>
      <c r="F1326" s="65">
        <v>10880</v>
      </c>
    </row>
    <row r="1327" spans="2:6">
      <c r="B1327" s="64">
        <v>43746</v>
      </c>
      <c r="C1327" s="65">
        <v>10958</v>
      </c>
      <c r="D1327" s="65">
        <v>11021</v>
      </c>
      <c r="E1327" s="65">
        <v>10950</v>
      </c>
      <c r="F1327" s="65">
        <v>11001</v>
      </c>
    </row>
    <row r="1328" spans="2:6">
      <c r="B1328" s="64">
        <v>43745</v>
      </c>
      <c r="C1328" s="65">
        <v>10907</v>
      </c>
      <c r="D1328" s="65">
        <v>10937</v>
      </c>
      <c r="E1328" s="65">
        <v>10886</v>
      </c>
      <c r="F1328" s="65">
        <v>10915</v>
      </c>
    </row>
    <row r="1329" spans="2:6">
      <c r="B1329" s="64">
        <v>43742</v>
      </c>
      <c r="C1329" s="65">
        <v>10881</v>
      </c>
      <c r="D1329" s="65">
        <v>10912</v>
      </c>
      <c r="E1329" s="65">
        <v>10820</v>
      </c>
      <c r="F1329" s="65">
        <v>10880</v>
      </c>
    </row>
    <row r="1330" spans="2:6">
      <c r="B1330" s="64">
        <v>43741</v>
      </c>
      <c r="C1330" s="65">
        <v>10827</v>
      </c>
      <c r="D1330" s="65">
        <v>10877</v>
      </c>
      <c r="E1330" s="65">
        <v>10773</v>
      </c>
      <c r="F1330" s="65">
        <v>10851</v>
      </c>
    </row>
    <row r="1331" spans="2:6">
      <c r="B1331" s="64">
        <v>43740</v>
      </c>
      <c r="C1331" s="65">
        <v>10916</v>
      </c>
      <c r="D1331" s="65">
        <v>10948</v>
      </c>
      <c r="E1331" s="65">
        <v>10912</v>
      </c>
      <c r="F1331" s="65">
        <v>10922</v>
      </c>
    </row>
    <row r="1332" spans="2:6">
      <c r="B1332" s="64">
        <v>43739</v>
      </c>
      <c r="C1332" s="65">
        <v>10856</v>
      </c>
      <c r="D1332" s="65">
        <v>10962</v>
      </c>
      <c r="E1332" s="65">
        <v>10856</v>
      </c>
      <c r="F1332" s="65">
        <v>10954</v>
      </c>
    </row>
    <row r="1333" spans="2:6">
      <c r="B1333" s="64">
        <v>43735</v>
      </c>
      <c r="C1333" s="65">
        <v>10876</v>
      </c>
      <c r="D1333" s="65">
        <v>10897</v>
      </c>
      <c r="E1333" s="65">
        <v>10811</v>
      </c>
      <c r="F1333" s="65">
        <v>10824</v>
      </c>
    </row>
    <row r="1334" spans="2:6">
      <c r="B1334" s="64">
        <v>43734</v>
      </c>
      <c r="C1334" s="65">
        <v>10876</v>
      </c>
      <c r="D1334" s="65">
        <v>10895</v>
      </c>
      <c r="E1334" s="65">
        <v>10828</v>
      </c>
      <c r="F1334" s="65">
        <v>10843</v>
      </c>
    </row>
    <row r="1335" spans="2:6">
      <c r="B1335" s="64">
        <v>43733</v>
      </c>
      <c r="C1335" s="65">
        <v>10865</v>
      </c>
      <c r="D1335" s="65">
        <v>10873</v>
      </c>
      <c r="E1335" s="65">
        <v>10805</v>
      </c>
      <c r="F1335" s="65">
        <v>10841</v>
      </c>
    </row>
    <row r="1336" spans="2:6">
      <c r="B1336" s="64">
        <v>43732</v>
      </c>
      <c r="C1336" s="65">
        <v>10911</v>
      </c>
      <c r="D1336" s="65">
        <v>10932</v>
      </c>
      <c r="E1336" s="65">
        <v>10865</v>
      </c>
      <c r="F1336" s="65">
        <v>10908</v>
      </c>
    </row>
    <row r="1337" spans="2:6">
      <c r="B1337" s="64">
        <v>43731</v>
      </c>
      <c r="C1337" s="65">
        <v>10894</v>
      </c>
      <c r="D1337" s="65">
        <v>10929</v>
      </c>
      <c r="E1337" s="65">
        <v>10872</v>
      </c>
      <c r="F1337" s="65">
        <v>10894</v>
      </c>
    </row>
    <row r="1338" spans="2:6">
      <c r="B1338" s="64">
        <v>43728</v>
      </c>
      <c r="C1338" s="65">
        <v>10901</v>
      </c>
      <c r="D1338" s="65">
        <v>10912</v>
      </c>
      <c r="E1338" s="65">
        <v>10884</v>
      </c>
      <c r="F1338" s="65">
        <v>10901</v>
      </c>
    </row>
    <row r="1339" spans="2:6">
      <c r="B1339" s="64">
        <v>43727</v>
      </c>
      <c r="C1339" s="65">
        <v>10915</v>
      </c>
      <c r="D1339" s="65">
        <v>10936</v>
      </c>
      <c r="E1339" s="65">
        <v>10851</v>
      </c>
      <c r="F1339" s="65">
        <v>10870</v>
      </c>
    </row>
    <row r="1340" spans="2:6">
      <c r="B1340" s="64">
        <v>43726</v>
      </c>
      <c r="C1340" s="65">
        <v>10912</v>
      </c>
      <c r="D1340" s="65">
        <v>10963</v>
      </c>
      <c r="E1340" s="65">
        <v>10884</v>
      </c>
      <c r="F1340" s="65">
        <v>10959</v>
      </c>
    </row>
    <row r="1341" spans="2:6">
      <c r="B1341" s="64">
        <v>43725</v>
      </c>
      <c r="C1341" s="65">
        <v>10907</v>
      </c>
      <c r="D1341" s="65">
        <v>10910</v>
      </c>
      <c r="E1341" s="65">
        <v>10858</v>
      </c>
      <c r="F1341" s="65">
        <v>10863</v>
      </c>
    </row>
    <row r="1342" spans="2:6">
      <c r="B1342" s="64">
        <v>43724</v>
      </c>
      <c r="C1342" s="65">
        <v>10802</v>
      </c>
      <c r="D1342" s="65">
        <v>10885</v>
      </c>
      <c r="E1342" s="65">
        <v>10802</v>
      </c>
      <c r="F1342" s="65">
        <v>10881</v>
      </c>
    </row>
    <row r="1343" spans="2:6">
      <c r="B1343" s="64">
        <v>43720</v>
      </c>
      <c r="C1343" s="65">
        <v>10842</v>
      </c>
      <c r="D1343" s="65">
        <v>10870</v>
      </c>
      <c r="E1343" s="65">
        <v>10801</v>
      </c>
      <c r="F1343" s="65">
        <v>10824</v>
      </c>
    </row>
    <row r="1344" spans="2:6">
      <c r="B1344" s="64">
        <v>43719</v>
      </c>
      <c r="C1344" s="65">
        <v>10795</v>
      </c>
      <c r="D1344" s="65">
        <v>10808</v>
      </c>
      <c r="E1344" s="65">
        <v>10751</v>
      </c>
      <c r="F1344" s="65">
        <v>10773</v>
      </c>
    </row>
    <row r="1345" spans="2:6">
      <c r="B1345" s="64">
        <v>43718</v>
      </c>
      <c r="C1345" s="65">
        <v>10801</v>
      </c>
      <c r="D1345" s="65">
        <v>10814</v>
      </c>
      <c r="E1345" s="65">
        <v>10731</v>
      </c>
      <c r="F1345" s="65">
        <v>10743</v>
      </c>
    </row>
    <row r="1346" spans="2:6">
      <c r="B1346" s="64">
        <v>43717</v>
      </c>
      <c r="C1346" s="65">
        <v>10802</v>
      </c>
      <c r="D1346" s="65">
        <v>10827</v>
      </c>
      <c r="E1346" s="65">
        <v>10773</v>
      </c>
      <c r="F1346" s="65">
        <v>10792</v>
      </c>
    </row>
    <row r="1347" spans="2:6">
      <c r="B1347" s="64">
        <v>43714</v>
      </c>
      <c r="C1347" s="65">
        <v>10776</v>
      </c>
      <c r="D1347" s="65">
        <v>10783</v>
      </c>
      <c r="E1347" s="65">
        <v>10741</v>
      </c>
      <c r="F1347" s="65">
        <v>10768</v>
      </c>
    </row>
    <row r="1348" spans="2:6">
      <c r="B1348" s="64">
        <v>43713</v>
      </c>
      <c r="C1348" s="65">
        <v>10719</v>
      </c>
      <c r="D1348" s="65">
        <v>10762</v>
      </c>
      <c r="E1348" s="65">
        <v>10703</v>
      </c>
      <c r="F1348" s="65">
        <v>10735</v>
      </c>
    </row>
    <row r="1349" spans="2:6">
      <c r="B1349" s="64">
        <v>43712</v>
      </c>
      <c r="C1349" s="65">
        <v>10563</v>
      </c>
      <c r="D1349" s="65">
        <v>10657</v>
      </c>
      <c r="E1349" s="65">
        <v>10558</v>
      </c>
      <c r="F1349" s="65">
        <v>10644</v>
      </c>
    </row>
    <row r="1350" spans="2:6">
      <c r="B1350" s="64">
        <v>43711</v>
      </c>
      <c r="C1350" s="65">
        <v>10599</v>
      </c>
      <c r="D1350" s="65">
        <v>10632</v>
      </c>
      <c r="E1350" s="65">
        <v>10537</v>
      </c>
      <c r="F1350" s="65">
        <v>10543</v>
      </c>
    </row>
    <row r="1351" spans="2:6">
      <c r="B1351" s="64">
        <v>43710</v>
      </c>
      <c r="C1351" s="65">
        <v>10564</v>
      </c>
      <c r="D1351" s="65">
        <v>10615</v>
      </c>
      <c r="E1351" s="65">
        <v>10556</v>
      </c>
      <c r="F1351" s="65">
        <v>10605</v>
      </c>
    </row>
    <row r="1352" spans="2:6">
      <c r="B1352" s="64">
        <v>43707</v>
      </c>
      <c r="C1352" s="65">
        <v>10520</v>
      </c>
      <c r="D1352" s="65">
        <v>10584</v>
      </c>
      <c r="E1352" s="65">
        <v>10517</v>
      </c>
      <c r="F1352" s="65">
        <v>10576</v>
      </c>
    </row>
    <row r="1353" spans="2:6">
      <c r="B1353" s="64">
        <v>43706</v>
      </c>
      <c r="C1353" s="65">
        <v>10420</v>
      </c>
      <c r="D1353" s="65">
        <v>10442</v>
      </c>
      <c r="E1353" s="65">
        <v>10376</v>
      </c>
      <c r="F1353" s="65">
        <v>10430</v>
      </c>
    </row>
    <row r="1354" spans="2:6">
      <c r="B1354" s="64">
        <v>43705</v>
      </c>
      <c r="C1354" s="65">
        <v>10390</v>
      </c>
      <c r="D1354" s="65">
        <v>10438</v>
      </c>
      <c r="E1354" s="65">
        <v>10388</v>
      </c>
      <c r="F1354" s="65">
        <v>10413</v>
      </c>
    </row>
    <row r="1355" spans="2:6">
      <c r="B1355" s="64">
        <v>43704</v>
      </c>
      <c r="C1355" s="65">
        <v>10372</v>
      </c>
      <c r="D1355" s="65">
        <v>10390</v>
      </c>
      <c r="E1355" s="65">
        <v>10343</v>
      </c>
      <c r="F1355" s="65">
        <v>10364</v>
      </c>
    </row>
    <row r="1356" spans="2:6">
      <c r="B1356" s="64">
        <v>43703</v>
      </c>
      <c r="C1356" s="65">
        <v>10335</v>
      </c>
      <c r="D1356" s="65">
        <v>10367</v>
      </c>
      <c r="E1356" s="65">
        <v>10294</v>
      </c>
      <c r="F1356" s="65">
        <v>10307</v>
      </c>
    </row>
    <row r="1357" spans="2:6">
      <c r="B1357" s="64">
        <v>43700</v>
      </c>
      <c r="C1357" s="65">
        <v>10485</v>
      </c>
      <c r="D1357" s="65">
        <v>10513</v>
      </c>
      <c r="E1357" s="65">
        <v>10460</v>
      </c>
      <c r="F1357" s="65">
        <v>10499</v>
      </c>
    </row>
    <row r="1358" spans="2:6">
      <c r="B1358" s="64">
        <v>43699</v>
      </c>
      <c r="C1358" s="65">
        <v>10538</v>
      </c>
      <c r="D1358" s="65">
        <v>10564</v>
      </c>
      <c r="E1358" s="65">
        <v>10464</v>
      </c>
      <c r="F1358" s="65">
        <v>10477</v>
      </c>
    </row>
    <row r="1359" spans="2:6">
      <c r="B1359" s="64">
        <v>43698</v>
      </c>
      <c r="C1359" s="65">
        <v>10514</v>
      </c>
      <c r="D1359" s="65">
        <v>10544</v>
      </c>
      <c r="E1359" s="65">
        <v>10505</v>
      </c>
      <c r="F1359" s="65">
        <v>10528</v>
      </c>
    </row>
    <row r="1360" spans="2:6">
      <c r="B1360" s="64">
        <v>43697</v>
      </c>
      <c r="C1360" s="65">
        <v>10487</v>
      </c>
      <c r="D1360" s="65">
        <v>10530</v>
      </c>
      <c r="E1360" s="65">
        <v>10478</v>
      </c>
      <c r="F1360" s="65">
        <v>10527</v>
      </c>
    </row>
    <row r="1361" spans="2:6">
      <c r="B1361" s="64">
        <v>43696</v>
      </c>
      <c r="C1361" s="65">
        <v>10436</v>
      </c>
      <c r="D1361" s="65">
        <v>10489</v>
      </c>
      <c r="E1361" s="65">
        <v>10419</v>
      </c>
      <c r="F1361" s="65">
        <v>10484</v>
      </c>
    </row>
    <row r="1362" spans="2:6">
      <c r="B1362" s="64">
        <v>43693</v>
      </c>
      <c r="C1362" s="65">
        <v>10315</v>
      </c>
      <c r="D1362" s="65">
        <v>10421</v>
      </c>
      <c r="E1362" s="65">
        <v>10288</v>
      </c>
      <c r="F1362" s="65">
        <v>10414</v>
      </c>
    </row>
    <row r="1363" spans="2:6">
      <c r="B1363" s="64">
        <v>43692</v>
      </c>
      <c r="C1363" s="65">
        <v>10255</v>
      </c>
      <c r="D1363" s="65">
        <v>10335</v>
      </c>
      <c r="E1363" s="65">
        <v>10242</v>
      </c>
      <c r="F1363" s="65">
        <v>10301</v>
      </c>
    </row>
    <row r="1364" spans="2:6">
      <c r="B1364" s="64">
        <v>43691</v>
      </c>
      <c r="C1364" s="65">
        <v>10457</v>
      </c>
      <c r="D1364" s="65">
        <v>10492</v>
      </c>
      <c r="E1364" s="65">
        <v>10416</v>
      </c>
      <c r="F1364" s="65">
        <v>10429</v>
      </c>
    </row>
    <row r="1365" spans="2:6">
      <c r="B1365" s="64">
        <v>43690</v>
      </c>
      <c r="C1365" s="65">
        <v>10385</v>
      </c>
      <c r="D1365" s="65">
        <v>10400</v>
      </c>
      <c r="E1365" s="65">
        <v>10319</v>
      </c>
      <c r="F1365" s="65">
        <v>10342</v>
      </c>
    </row>
    <row r="1366" spans="2:6">
      <c r="B1366" s="64">
        <v>43689</v>
      </c>
      <c r="C1366" s="65">
        <v>10439</v>
      </c>
      <c r="D1366" s="65">
        <v>10477</v>
      </c>
      <c r="E1366" s="65">
        <v>10380</v>
      </c>
      <c r="F1366" s="65">
        <v>10441</v>
      </c>
    </row>
    <row r="1367" spans="2:6">
      <c r="B1367" s="64">
        <v>43685</v>
      </c>
      <c r="C1367" s="65">
        <v>10372</v>
      </c>
      <c r="D1367" s="65">
        <v>10454</v>
      </c>
      <c r="E1367" s="65">
        <v>10340</v>
      </c>
      <c r="F1367" s="65">
        <v>10439</v>
      </c>
    </row>
    <row r="1368" spans="2:6">
      <c r="B1368" s="64">
        <v>43684</v>
      </c>
      <c r="C1368" s="65">
        <v>10330</v>
      </c>
      <c r="D1368" s="65">
        <v>10375</v>
      </c>
      <c r="E1368" s="65">
        <v>10301</v>
      </c>
      <c r="F1368" s="65">
        <v>10347</v>
      </c>
    </row>
    <row r="1369" spans="2:6">
      <c r="B1369" s="64">
        <v>43683</v>
      </c>
      <c r="C1369" s="65">
        <v>10096</v>
      </c>
      <c r="D1369" s="65">
        <v>10387</v>
      </c>
      <c r="E1369" s="65">
        <v>10095</v>
      </c>
      <c r="F1369" s="65">
        <v>10331</v>
      </c>
    </row>
    <row r="1370" spans="2:6">
      <c r="B1370" s="64">
        <v>43682</v>
      </c>
      <c r="C1370" s="65">
        <v>10421</v>
      </c>
      <c r="D1370" s="65">
        <v>10460</v>
      </c>
      <c r="E1370" s="65">
        <v>10358</v>
      </c>
      <c r="F1370" s="65">
        <v>10379</v>
      </c>
    </row>
    <row r="1371" spans="2:6">
      <c r="B1371" s="64">
        <v>43679</v>
      </c>
      <c r="C1371" s="65">
        <v>10518</v>
      </c>
      <c r="D1371" s="65">
        <v>10535</v>
      </c>
      <c r="E1371" s="65">
        <v>10441</v>
      </c>
      <c r="F1371" s="65">
        <v>10469</v>
      </c>
    </row>
    <row r="1372" spans="2:6">
      <c r="B1372" s="64">
        <v>43678</v>
      </c>
      <c r="C1372" s="65">
        <v>10635</v>
      </c>
      <c r="D1372" s="65">
        <v>10697</v>
      </c>
      <c r="E1372" s="65">
        <v>10623</v>
      </c>
      <c r="F1372" s="65">
        <v>10644</v>
      </c>
    </row>
    <row r="1373" spans="2:6">
      <c r="B1373" s="64">
        <v>43677</v>
      </c>
      <c r="C1373" s="65">
        <v>10721</v>
      </c>
      <c r="D1373" s="65">
        <v>10743</v>
      </c>
      <c r="E1373" s="65">
        <v>10674</v>
      </c>
      <c r="F1373" s="65">
        <v>10737</v>
      </c>
    </row>
    <row r="1374" spans="2:6">
      <c r="B1374" s="64">
        <v>43676</v>
      </c>
      <c r="C1374" s="65">
        <v>10819</v>
      </c>
      <c r="D1374" s="65">
        <v>10836</v>
      </c>
      <c r="E1374" s="65">
        <v>10751</v>
      </c>
      <c r="F1374" s="65">
        <v>10752</v>
      </c>
    </row>
    <row r="1375" spans="2:6">
      <c r="B1375" s="64">
        <v>43675</v>
      </c>
      <c r="C1375" s="65">
        <v>10779</v>
      </c>
      <c r="D1375" s="65">
        <v>10802</v>
      </c>
      <c r="E1375" s="65">
        <v>10744</v>
      </c>
      <c r="F1375" s="65">
        <v>10782</v>
      </c>
    </row>
    <row r="1376" spans="2:6">
      <c r="B1376" s="64">
        <v>43672</v>
      </c>
      <c r="C1376" s="65">
        <v>10781</v>
      </c>
      <c r="D1376" s="65">
        <v>10795</v>
      </c>
      <c r="E1376" s="65">
        <v>10765</v>
      </c>
      <c r="F1376" s="65">
        <v>10787</v>
      </c>
    </row>
    <row r="1377" spans="2:6">
      <c r="B1377" s="64">
        <v>43671</v>
      </c>
      <c r="C1377" s="65">
        <v>10825</v>
      </c>
      <c r="D1377" s="65">
        <v>10831</v>
      </c>
      <c r="E1377" s="65">
        <v>10769</v>
      </c>
      <c r="F1377" s="65">
        <v>10822</v>
      </c>
    </row>
    <row r="1378" spans="2:6">
      <c r="B1378" s="64">
        <v>43670</v>
      </c>
      <c r="C1378" s="65">
        <v>10817</v>
      </c>
      <c r="D1378" s="65">
        <v>10835</v>
      </c>
      <c r="E1378" s="65">
        <v>10792</v>
      </c>
      <c r="F1378" s="65">
        <v>10804</v>
      </c>
    </row>
    <row r="1379" spans="2:6">
      <c r="B1379" s="64">
        <v>43669</v>
      </c>
      <c r="C1379" s="65">
        <v>10822</v>
      </c>
      <c r="D1379" s="65">
        <v>10836</v>
      </c>
      <c r="E1379" s="65">
        <v>10785</v>
      </c>
      <c r="F1379" s="65">
        <v>10803</v>
      </c>
    </row>
    <row r="1380" spans="2:6">
      <c r="B1380" s="64">
        <v>43668</v>
      </c>
      <c r="C1380" s="65">
        <v>10735</v>
      </c>
      <c r="D1380" s="65">
        <v>10798</v>
      </c>
      <c r="E1380" s="65">
        <v>10729</v>
      </c>
      <c r="F1380" s="65">
        <v>10794</v>
      </c>
    </row>
    <row r="1381" spans="2:6">
      <c r="B1381" s="64">
        <v>43665</v>
      </c>
      <c r="C1381" s="65">
        <v>10757</v>
      </c>
      <c r="D1381" s="65">
        <v>10792</v>
      </c>
      <c r="E1381" s="65">
        <v>10727</v>
      </c>
      <c r="F1381" s="65">
        <v>10744</v>
      </c>
    </row>
    <row r="1382" spans="2:6">
      <c r="B1382" s="64">
        <v>43664</v>
      </c>
      <c r="C1382" s="65">
        <v>10625</v>
      </c>
      <c r="D1382" s="65">
        <v>10676</v>
      </c>
      <c r="E1382" s="65">
        <v>10623</v>
      </c>
      <c r="F1382" s="65">
        <v>10651</v>
      </c>
    </row>
    <row r="1383" spans="2:6">
      <c r="B1383" s="64">
        <v>43663</v>
      </c>
      <c r="C1383" s="65">
        <v>10837</v>
      </c>
      <c r="D1383" s="65">
        <v>10855</v>
      </c>
      <c r="E1383" s="65">
        <v>10805</v>
      </c>
      <c r="F1383" s="65">
        <v>10831</v>
      </c>
    </row>
    <row r="1384" spans="2:6">
      <c r="B1384" s="64">
        <v>43662</v>
      </c>
      <c r="C1384" s="65">
        <v>10863</v>
      </c>
      <c r="D1384" s="65">
        <v>10892</v>
      </c>
      <c r="E1384" s="65">
        <v>10851</v>
      </c>
      <c r="F1384" s="65">
        <v>10876</v>
      </c>
    </row>
    <row r="1385" spans="2:6">
      <c r="B1385" s="64">
        <v>43661</v>
      </c>
      <c r="C1385" s="65">
        <v>10808</v>
      </c>
      <c r="D1385" s="65">
        <v>10860</v>
      </c>
      <c r="E1385" s="65">
        <v>10730</v>
      </c>
      <c r="F1385" s="65">
        <v>10849</v>
      </c>
    </row>
    <row r="1386" spans="2:6">
      <c r="B1386" s="64">
        <v>43658</v>
      </c>
      <c r="C1386" s="65">
        <v>10789</v>
      </c>
      <c r="D1386" s="65">
        <v>10830</v>
      </c>
      <c r="E1386" s="65">
        <v>10788</v>
      </c>
      <c r="F1386" s="65">
        <v>10810</v>
      </c>
    </row>
    <row r="1387" spans="2:6">
      <c r="B1387" s="64">
        <v>43657</v>
      </c>
      <c r="C1387" s="65">
        <v>10801</v>
      </c>
      <c r="D1387" s="65">
        <v>10833</v>
      </c>
      <c r="E1387" s="65">
        <v>10772</v>
      </c>
      <c r="F1387" s="65">
        <v>10814</v>
      </c>
    </row>
    <row r="1388" spans="2:6">
      <c r="B1388" s="64">
        <v>43656</v>
      </c>
      <c r="C1388" s="65">
        <v>10699</v>
      </c>
      <c r="D1388" s="65">
        <v>10741</v>
      </c>
      <c r="E1388" s="65">
        <v>10689</v>
      </c>
      <c r="F1388" s="65">
        <v>10731</v>
      </c>
    </row>
    <row r="1389" spans="2:6">
      <c r="B1389" s="64">
        <v>43655</v>
      </c>
      <c r="C1389" s="65">
        <v>10688</v>
      </c>
      <c r="D1389" s="65">
        <v>10699</v>
      </c>
      <c r="E1389" s="65">
        <v>10631</v>
      </c>
      <c r="F1389" s="65">
        <v>10650</v>
      </c>
    </row>
    <row r="1390" spans="2:6">
      <c r="B1390" s="64">
        <v>43654</v>
      </c>
      <c r="C1390" s="65">
        <v>10655</v>
      </c>
      <c r="D1390" s="65">
        <v>10711</v>
      </c>
      <c r="E1390" s="65">
        <v>10630</v>
      </c>
      <c r="F1390" s="65">
        <v>10665</v>
      </c>
    </row>
    <row r="1391" spans="2:6">
      <c r="B1391" s="64">
        <v>43651</v>
      </c>
      <c r="C1391" s="65">
        <v>10713</v>
      </c>
      <c r="D1391" s="65">
        <v>10749</v>
      </c>
      <c r="E1391" s="65">
        <v>10682</v>
      </c>
      <c r="F1391" s="65">
        <v>10718</v>
      </c>
    </row>
    <row r="1392" spans="2:6">
      <c r="B1392" s="64">
        <v>43650</v>
      </c>
      <c r="C1392" s="65">
        <v>10691</v>
      </c>
      <c r="D1392" s="65">
        <v>10729</v>
      </c>
      <c r="E1392" s="65">
        <v>10677</v>
      </c>
      <c r="F1392" s="65">
        <v>10710</v>
      </c>
    </row>
    <row r="1393" spans="2:6">
      <c r="B1393" s="64">
        <v>43649</v>
      </c>
      <c r="C1393" s="65">
        <v>10733</v>
      </c>
      <c r="D1393" s="65">
        <v>10741</v>
      </c>
      <c r="E1393" s="65">
        <v>10202</v>
      </c>
      <c r="F1393" s="65">
        <v>10641</v>
      </c>
    </row>
    <row r="1394" spans="2:6">
      <c r="B1394" s="64">
        <v>43648</v>
      </c>
      <c r="C1394" s="65">
        <v>10738</v>
      </c>
      <c r="D1394" s="65">
        <v>10766</v>
      </c>
      <c r="E1394" s="65">
        <v>10729</v>
      </c>
      <c r="F1394" s="65">
        <v>10749</v>
      </c>
    </row>
    <row r="1395" spans="2:6">
      <c r="B1395" s="64">
        <v>43647</v>
      </c>
      <c r="C1395" s="65">
        <v>10707</v>
      </c>
      <c r="D1395" s="65">
        <v>10780</v>
      </c>
      <c r="E1395" s="65">
        <v>10693</v>
      </c>
      <c r="F1395" s="65">
        <v>10767</v>
      </c>
    </row>
    <row r="1396" spans="2:6">
      <c r="B1396" s="64">
        <v>43644</v>
      </c>
      <c r="C1396" s="65">
        <v>10621</v>
      </c>
      <c r="D1396" s="65">
        <v>10627</v>
      </c>
      <c r="E1396" s="65">
        <v>10550</v>
      </c>
      <c r="F1396" s="65">
        <v>10580</v>
      </c>
    </row>
    <row r="1397" spans="2:6">
      <c r="B1397" s="64">
        <v>43643</v>
      </c>
      <c r="C1397" s="65">
        <v>10535</v>
      </c>
      <c r="D1397" s="65">
        <v>10642</v>
      </c>
      <c r="E1397" s="65">
        <v>10532</v>
      </c>
      <c r="F1397" s="65">
        <v>10622</v>
      </c>
    </row>
    <row r="1398" spans="2:6">
      <c r="B1398" s="64">
        <v>43642</v>
      </c>
      <c r="C1398" s="65">
        <v>10525</v>
      </c>
      <c r="D1398" s="65">
        <v>10541</v>
      </c>
      <c r="E1398" s="65">
        <v>10499</v>
      </c>
      <c r="F1398" s="65">
        <v>10503</v>
      </c>
    </row>
    <row r="1399" spans="2:6">
      <c r="B1399" s="64">
        <v>43641</v>
      </c>
      <c r="C1399" s="65">
        <v>10620</v>
      </c>
      <c r="D1399" s="65">
        <v>10630</v>
      </c>
      <c r="E1399" s="65">
        <v>10523</v>
      </c>
      <c r="F1399" s="65">
        <v>10540</v>
      </c>
    </row>
    <row r="1400" spans="2:6">
      <c r="B1400" s="64">
        <v>43640</v>
      </c>
      <c r="C1400" s="65">
        <v>10605</v>
      </c>
      <c r="D1400" s="65">
        <v>10647</v>
      </c>
      <c r="E1400" s="65">
        <v>10553</v>
      </c>
      <c r="F1400" s="65">
        <v>10623</v>
      </c>
    </row>
    <row r="1401" spans="2:6">
      <c r="B1401" s="64">
        <v>43637</v>
      </c>
      <c r="C1401" s="65">
        <v>10628</v>
      </c>
      <c r="D1401" s="65">
        <v>10641</v>
      </c>
      <c r="E1401" s="65">
        <v>10564</v>
      </c>
      <c r="F1401" s="65">
        <v>10585</v>
      </c>
    </row>
    <row r="1402" spans="2:6">
      <c r="B1402" s="64">
        <v>43636</v>
      </c>
      <c r="C1402" s="65">
        <v>10575</v>
      </c>
      <c r="D1402" s="65">
        <v>10605</v>
      </c>
      <c r="E1402" s="65">
        <v>10558</v>
      </c>
      <c r="F1402" s="65">
        <v>10591</v>
      </c>
    </row>
    <row r="1403" spans="2:6">
      <c r="B1403" s="64">
        <v>43635</v>
      </c>
      <c r="C1403" s="65">
        <v>10680</v>
      </c>
      <c r="D1403" s="65">
        <v>10800</v>
      </c>
      <c r="E1403" s="65">
        <v>10667</v>
      </c>
      <c r="F1403" s="65">
        <v>10770</v>
      </c>
    </row>
    <row r="1404" spans="2:6">
      <c r="B1404" s="64">
        <v>43634</v>
      </c>
      <c r="C1404" s="65">
        <v>10539</v>
      </c>
      <c r="D1404" s="65">
        <v>10576</v>
      </c>
      <c r="E1404" s="65">
        <v>10526</v>
      </c>
      <c r="F1404" s="65">
        <v>10553</v>
      </c>
    </row>
    <row r="1405" spans="2:6">
      <c r="B1405" s="64">
        <v>43633</v>
      </c>
      <c r="C1405" s="65">
        <v>10477</v>
      </c>
      <c r="D1405" s="65">
        <v>10565</v>
      </c>
      <c r="E1405" s="65">
        <v>10460</v>
      </c>
      <c r="F1405" s="65">
        <v>10545</v>
      </c>
    </row>
    <row r="1406" spans="2:6">
      <c r="B1406" s="64">
        <v>43630</v>
      </c>
      <c r="C1406" s="65">
        <v>10534</v>
      </c>
      <c r="D1406" s="65">
        <v>10558</v>
      </c>
      <c r="E1406" s="65">
        <v>10516</v>
      </c>
      <c r="F1406" s="65">
        <v>10529</v>
      </c>
    </row>
    <row r="1407" spans="2:6">
      <c r="B1407" s="64">
        <v>43629</v>
      </c>
      <c r="C1407" s="65">
        <v>10561</v>
      </c>
      <c r="D1407" s="65">
        <v>10589</v>
      </c>
      <c r="E1407" s="65">
        <v>10497</v>
      </c>
      <c r="F1407" s="65">
        <v>10529</v>
      </c>
    </row>
    <row r="1408" spans="2:6">
      <c r="B1408" s="64">
        <v>43628</v>
      </c>
      <c r="C1408" s="65">
        <v>10587</v>
      </c>
      <c r="D1408" s="65">
        <v>10611</v>
      </c>
      <c r="E1408" s="65">
        <v>10564</v>
      </c>
      <c r="F1408" s="65">
        <v>10592</v>
      </c>
    </row>
    <row r="1409" spans="2:6">
      <c r="B1409" s="64">
        <v>43627</v>
      </c>
      <c r="C1409" s="65">
        <v>10555</v>
      </c>
      <c r="D1409" s="65">
        <v>10618</v>
      </c>
      <c r="E1409" s="65">
        <v>10533</v>
      </c>
      <c r="F1409" s="65">
        <v>10592</v>
      </c>
    </row>
    <row r="1410" spans="2:6">
      <c r="B1410" s="64">
        <v>43626</v>
      </c>
      <c r="C1410" s="65">
        <v>10477</v>
      </c>
      <c r="D1410" s="65">
        <v>10546</v>
      </c>
      <c r="E1410" s="65">
        <v>10442</v>
      </c>
      <c r="F1410" s="65">
        <v>10539</v>
      </c>
    </row>
    <row r="1411" spans="2:6">
      <c r="B1411" s="64">
        <v>43622</v>
      </c>
      <c r="C1411" s="65">
        <v>10433</v>
      </c>
      <c r="D1411" s="65">
        <v>10437</v>
      </c>
      <c r="E1411" s="65">
        <v>10351</v>
      </c>
      <c r="F1411" s="65">
        <v>10360</v>
      </c>
    </row>
    <row r="1412" spans="2:6">
      <c r="B1412" s="64">
        <v>43621</v>
      </c>
      <c r="C1412" s="65">
        <v>10495</v>
      </c>
      <c r="D1412" s="65">
        <v>10510</v>
      </c>
      <c r="E1412" s="65">
        <v>10439</v>
      </c>
      <c r="F1412" s="65">
        <v>10456</v>
      </c>
    </row>
    <row r="1413" spans="2:6">
      <c r="B1413" s="64">
        <v>43620</v>
      </c>
      <c r="C1413" s="65">
        <v>10461</v>
      </c>
      <c r="D1413" s="65">
        <v>10483</v>
      </c>
      <c r="E1413" s="65">
        <v>10401</v>
      </c>
      <c r="F1413" s="65">
        <v>10416</v>
      </c>
    </row>
    <row r="1414" spans="2:6">
      <c r="B1414" s="64">
        <v>43619</v>
      </c>
      <c r="C1414" s="65">
        <v>10431</v>
      </c>
      <c r="D1414" s="65">
        <v>10477</v>
      </c>
      <c r="E1414" s="65">
        <v>10366</v>
      </c>
      <c r="F1414" s="65">
        <v>10471</v>
      </c>
    </row>
    <row r="1415" spans="2:6">
      <c r="B1415" s="64">
        <v>43616</v>
      </c>
      <c r="C1415" s="65">
        <v>10332</v>
      </c>
      <c r="D1415" s="65">
        <v>10493</v>
      </c>
      <c r="E1415" s="65">
        <v>10330</v>
      </c>
      <c r="F1415" s="65">
        <v>10455</v>
      </c>
    </row>
    <row r="1416" spans="2:6">
      <c r="B1416" s="64">
        <v>43615</v>
      </c>
      <c r="C1416" s="65">
        <v>10311</v>
      </c>
      <c r="D1416" s="65">
        <v>10382</v>
      </c>
      <c r="E1416" s="65">
        <v>10279</v>
      </c>
      <c r="F1416" s="65">
        <v>10367</v>
      </c>
    </row>
    <row r="1417" spans="2:6">
      <c r="B1417" s="64">
        <v>43614</v>
      </c>
      <c r="C1417" s="65">
        <v>10220</v>
      </c>
      <c r="D1417" s="65">
        <v>10295</v>
      </c>
      <c r="E1417" s="65">
        <v>10218</v>
      </c>
      <c r="F1417" s="65">
        <v>10291</v>
      </c>
    </row>
    <row r="1418" spans="2:6">
      <c r="B1418" s="64">
        <v>43613</v>
      </c>
      <c r="C1418" s="65">
        <v>10369</v>
      </c>
      <c r="D1418" s="65">
        <v>10374</v>
      </c>
      <c r="E1418" s="65">
        <v>10309</v>
      </c>
      <c r="F1418" s="65">
        <v>10340</v>
      </c>
    </row>
    <row r="1419" spans="2:6">
      <c r="B1419" s="64">
        <v>43612</v>
      </c>
      <c r="C1419" s="65">
        <v>10350</v>
      </c>
      <c r="D1419" s="65">
        <v>10390</v>
      </c>
      <c r="E1419" s="65">
        <v>10284</v>
      </c>
      <c r="F1419" s="65">
        <v>10333</v>
      </c>
    </row>
    <row r="1420" spans="2:6">
      <c r="B1420" s="64">
        <v>43609</v>
      </c>
      <c r="C1420" s="65">
        <v>10316</v>
      </c>
      <c r="D1420" s="65">
        <v>10386</v>
      </c>
      <c r="E1420" s="65">
        <v>10315</v>
      </c>
      <c r="F1420" s="65">
        <v>10344</v>
      </c>
    </row>
    <row r="1421" spans="2:6">
      <c r="B1421" s="64">
        <v>43608</v>
      </c>
      <c r="C1421" s="65">
        <v>10422</v>
      </c>
      <c r="D1421" s="65">
        <v>10424</v>
      </c>
      <c r="E1421" s="65">
        <v>10285</v>
      </c>
      <c r="F1421" s="65">
        <v>10310</v>
      </c>
    </row>
    <row r="1422" spans="2:6">
      <c r="B1422" s="64">
        <v>43607</v>
      </c>
      <c r="C1422" s="65">
        <v>10471</v>
      </c>
      <c r="D1422" s="65">
        <v>10515</v>
      </c>
      <c r="E1422" s="65">
        <v>10453</v>
      </c>
      <c r="F1422" s="65">
        <v>10480</v>
      </c>
    </row>
    <row r="1423" spans="2:6">
      <c r="B1423" s="64">
        <v>43606</v>
      </c>
      <c r="C1423" s="65">
        <v>10398</v>
      </c>
      <c r="D1423" s="65">
        <v>10502</v>
      </c>
      <c r="E1423" s="65">
        <v>10378</v>
      </c>
      <c r="F1423" s="65">
        <v>10487</v>
      </c>
    </row>
    <row r="1424" spans="2:6">
      <c r="B1424" s="64">
        <v>43605</v>
      </c>
      <c r="C1424" s="65">
        <v>10442</v>
      </c>
      <c r="D1424" s="65">
        <v>10485</v>
      </c>
      <c r="E1424" s="65">
        <v>10405</v>
      </c>
      <c r="F1424" s="65">
        <v>10433</v>
      </c>
    </row>
    <row r="1425" spans="2:6">
      <c r="B1425" s="64">
        <v>43602</v>
      </c>
      <c r="C1425" s="65">
        <v>10562</v>
      </c>
      <c r="D1425" s="65">
        <v>10566</v>
      </c>
      <c r="E1425" s="65">
        <v>10406</v>
      </c>
      <c r="F1425" s="65">
        <v>10411</v>
      </c>
    </row>
    <row r="1426" spans="2:6">
      <c r="B1426" s="64">
        <v>43601</v>
      </c>
      <c r="C1426" s="65">
        <v>10537</v>
      </c>
      <c r="D1426" s="65">
        <v>10574</v>
      </c>
      <c r="E1426" s="65">
        <v>10483</v>
      </c>
      <c r="F1426" s="65">
        <v>10488</v>
      </c>
    </row>
    <row r="1427" spans="2:6">
      <c r="B1427" s="64">
        <v>43600</v>
      </c>
      <c r="C1427" s="65">
        <v>10539</v>
      </c>
      <c r="D1427" s="65">
        <v>10609</v>
      </c>
      <c r="E1427" s="65">
        <v>10513</v>
      </c>
      <c r="F1427" s="65">
        <v>10579</v>
      </c>
    </row>
    <row r="1428" spans="2:6">
      <c r="B1428" s="64">
        <v>43599</v>
      </c>
      <c r="C1428" s="65">
        <v>10425</v>
      </c>
      <c r="D1428" s="65">
        <v>10571</v>
      </c>
      <c r="E1428" s="65">
        <v>10399</v>
      </c>
      <c r="F1428" s="65">
        <v>10532</v>
      </c>
    </row>
    <row r="1429" spans="2:6">
      <c r="B1429" s="64">
        <v>43598</v>
      </c>
      <c r="C1429" s="65">
        <v>10686</v>
      </c>
      <c r="D1429" s="65">
        <v>10708</v>
      </c>
      <c r="E1429" s="65">
        <v>10565</v>
      </c>
      <c r="F1429" s="65">
        <v>10576</v>
      </c>
    </row>
    <row r="1430" spans="2:6">
      <c r="B1430" s="64">
        <v>43595</v>
      </c>
      <c r="C1430" s="65">
        <v>10750</v>
      </c>
      <c r="D1430" s="65">
        <v>10850</v>
      </c>
      <c r="E1430" s="65">
        <v>10646</v>
      </c>
      <c r="F1430" s="65">
        <v>10745</v>
      </c>
    </row>
    <row r="1431" spans="2:6">
      <c r="B1431" s="64">
        <v>43594</v>
      </c>
      <c r="C1431" s="65">
        <v>10854</v>
      </c>
      <c r="D1431" s="65">
        <v>10866</v>
      </c>
      <c r="E1431" s="65">
        <v>10716</v>
      </c>
      <c r="F1431" s="65">
        <v>10746</v>
      </c>
    </row>
    <row r="1432" spans="2:6">
      <c r="B1432" s="64">
        <v>43593</v>
      </c>
      <c r="C1432" s="65">
        <v>10849</v>
      </c>
      <c r="D1432" s="65">
        <v>10943</v>
      </c>
      <c r="E1432" s="65">
        <v>10841</v>
      </c>
      <c r="F1432" s="65">
        <v>10893</v>
      </c>
    </row>
    <row r="1433" spans="2:6">
      <c r="B1433" s="64">
        <v>43592</v>
      </c>
      <c r="C1433" s="65">
        <v>10900</v>
      </c>
      <c r="D1433" s="65">
        <v>10996</v>
      </c>
      <c r="E1433" s="65">
        <v>10900</v>
      </c>
      <c r="F1433" s="65">
        <v>10970</v>
      </c>
    </row>
    <row r="1434" spans="2:6">
      <c r="B1434" s="64">
        <v>43591</v>
      </c>
      <c r="C1434" s="65">
        <v>10980</v>
      </c>
      <c r="D1434" s="65">
        <v>10980</v>
      </c>
      <c r="E1434" s="65">
        <v>10821</v>
      </c>
      <c r="F1434" s="65">
        <v>10857</v>
      </c>
    </row>
    <row r="1435" spans="2:6">
      <c r="B1435" s="64">
        <v>43588</v>
      </c>
      <c r="C1435" s="65">
        <v>10992</v>
      </c>
      <c r="D1435" s="65">
        <v>11094</v>
      </c>
      <c r="E1435" s="65">
        <v>10975</v>
      </c>
      <c r="F1435" s="65">
        <v>11092</v>
      </c>
    </row>
    <row r="1436" spans="2:6">
      <c r="B1436" s="64">
        <v>43587</v>
      </c>
      <c r="C1436" s="65">
        <v>10947</v>
      </c>
      <c r="D1436" s="65">
        <v>11033</v>
      </c>
      <c r="E1436" s="65">
        <v>10933</v>
      </c>
      <c r="F1436" s="65">
        <v>10978</v>
      </c>
    </row>
    <row r="1437" spans="2:6">
      <c r="B1437" s="64">
        <v>43585</v>
      </c>
      <c r="C1437" s="65">
        <v>10912</v>
      </c>
      <c r="D1437" s="65">
        <v>10961</v>
      </c>
      <c r="E1437" s="65">
        <v>10883</v>
      </c>
      <c r="F1437" s="65">
        <v>10952</v>
      </c>
    </row>
    <row r="1438" spans="2:6">
      <c r="B1438" s="64">
        <v>43584</v>
      </c>
      <c r="C1438" s="65">
        <v>10959</v>
      </c>
      <c r="D1438" s="65">
        <v>10978</v>
      </c>
      <c r="E1438" s="65">
        <v>10902</v>
      </c>
      <c r="F1438" s="65">
        <v>10932</v>
      </c>
    </row>
    <row r="1439" spans="2:6">
      <c r="B1439" s="64">
        <v>43581</v>
      </c>
      <c r="C1439" s="65">
        <v>10962</v>
      </c>
      <c r="D1439" s="65">
        <v>10972</v>
      </c>
      <c r="E1439" s="65">
        <v>10900</v>
      </c>
      <c r="F1439" s="65">
        <v>10933</v>
      </c>
    </row>
    <row r="1440" spans="2:6">
      <c r="B1440" s="64">
        <v>43580</v>
      </c>
      <c r="C1440" s="65">
        <v>10990</v>
      </c>
      <c r="D1440" s="65">
        <v>11041</v>
      </c>
      <c r="E1440" s="65">
        <v>10977</v>
      </c>
      <c r="F1440" s="65">
        <v>11031</v>
      </c>
    </row>
    <row r="1441" spans="2:6">
      <c r="B1441" s="64">
        <v>43579</v>
      </c>
      <c r="C1441" s="65">
        <v>11050</v>
      </c>
      <c r="D1441" s="65">
        <v>11057</v>
      </c>
      <c r="E1441" s="65">
        <v>10970</v>
      </c>
      <c r="F1441" s="65">
        <v>11009</v>
      </c>
    </row>
    <row r="1442" spans="2:6">
      <c r="B1442" s="64">
        <v>43578</v>
      </c>
      <c r="C1442" s="65">
        <v>10988</v>
      </c>
      <c r="D1442" s="65">
        <v>11024</v>
      </c>
      <c r="E1442" s="65">
        <v>10934</v>
      </c>
      <c r="F1442" s="65">
        <v>11024</v>
      </c>
    </row>
    <row r="1443" spans="2:6">
      <c r="B1443" s="64">
        <v>43577</v>
      </c>
      <c r="C1443" s="65">
        <v>11008</v>
      </c>
      <c r="D1443" s="65">
        <v>11030</v>
      </c>
      <c r="E1443" s="65">
        <v>10958</v>
      </c>
      <c r="F1443" s="65">
        <v>10978</v>
      </c>
    </row>
    <row r="1444" spans="2:6">
      <c r="B1444" s="64">
        <v>43574</v>
      </c>
      <c r="C1444" s="65">
        <v>11020</v>
      </c>
      <c r="D1444" s="65">
        <v>11036</v>
      </c>
      <c r="E1444" s="65">
        <v>10954</v>
      </c>
      <c r="F1444" s="65">
        <v>10972</v>
      </c>
    </row>
    <row r="1445" spans="2:6">
      <c r="B1445" s="64">
        <v>43573</v>
      </c>
      <c r="C1445" s="65">
        <v>11022</v>
      </c>
      <c r="D1445" s="65">
        <v>11039</v>
      </c>
      <c r="E1445" s="65">
        <v>10920</v>
      </c>
      <c r="F1445" s="65">
        <v>10939</v>
      </c>
    </row>
    <row r="1446" spans="2:6">
      <c r="B1446" s="64">
        <v>43572</v>
      </c>
      <c r="C1446" s="65">
        <v>10954</v>
      </c>
      <c r="D1446" s="65">
        <v>11010</v>
      </c>
      <c r="E1446" s="65">
        <v>10948</v>
      </c>
      <c r="F1446" s="65">
        <v>11004</v>
      </c>
    </row>
    <row r="1447" spans="2:6">
      <c r="B1447" s="64">
        <v>43571</v>
      </c>
      <c r="C1447" s="65">
        <v>10870</v>
      </c>
      <c r="D1447" s="65">
        <v>10932</v>
      </c>
      <c r="E1447" s="65">
        <v>10863</v>
      </c>
      <c r="F1447" s="65">
        <v>10931</v>
      </c>
    </row>
    <row r="1448" spans="2:6">
      <c r="B1448" s="64">
        <v>43570</v>
      </c>
      <c r="C1448" s="65">
        <v>10865</v>
      </c>
      <c r="D1448" s="65">
        <v>10895</v>
      </c>
      <c r="E1448" s="65">
        <v>10843</v>
      </c>
      <c r="F1448" s="65">
        <v>10876</v>
      </c>
    </row>
    <row r="1449" spans="2:6">
      <c r="B1449" s="64">
        <v>43567</v>
      </c>
      <c r="C1449" s="65">
        <v>10818</v>
      </c>
      <c r="D1449" s="65">
        <v>10831</v>
      </c>
      <c r="E1449" s="65">
        <v>10782</v>
      </c>
      <c r="F1449" s="65">
        <v>10802</v>
      </c>
    </row>
    <row r="1450" spans="2:6">
      <c r="B1450" s="64">
        <v>43566</v>
      </c>
      <c r="C1450" s="65">
        <v>10868</v>
      </c>
      <c r="D1450" s="65">
        <v>10885</v>
      </c>
      <c r="E1450" s="65">
        <v>10775</v>
      </c>
      <c r="F1450" s="65">
        <v>10806</v>
      </c>
    </row>
    <row r="1451" spans="2:6">
      <c r="B1451" s="64">
        <v>43565</v>
      </c>
      <c r="C1451" s="65">
        <v>10820</v>
      </c>
      <c r="D1451" s="65">
        <v>10869</v>
      </c>
      <c r="E1451" s="65">
        <v>10812</v>
      </c>
      <c r="F1451" s="65">
        <v>10862</v>
      </c>
    </row>
    <row r="1452" spans="2:6">
      <c r="B1452" s="64">
        <v>43564</v>
      </c>
      <c r="C1452" s="65">
        <v>10801</v>
      </c>
      <c r="D1452" s="65">
        <v>10848</v>
      </c>
      <c r="E1452" s="65">
        <v>10782</v>
      </c>
      <c r="F1452" s="65">
        <v>10843</v>
      </c>
    </row>
    <row r="1453" spans="2:6">
      <c r="B1453" s="64">
        <v>43563</v>
      </c>
      <c r="C1453" s="65">
        <v>10779</v>
      </c>
      <c r="D1453" s="65">
        <v>10795</v>
      </c>
      <c r="E1453" s="65">
        <v>10745</v>
      </c>
      <c r="F1453" s="65">
        <v>10770</v>
      </c>
    </row>
    <row r="1454" spans="2:6">
      <c r="B1454" s="64">
        <v>43558</v>
      </c>
      <c r="C1454" s="65">
        <v>10688</v>
      </c>
      <c r="D1454" s="65">
        <v>10728</v>
      </c>
      <c r="E1454" s="65">
        <v>10671</v>
      </c>
      <c r="F1454" s="65">
        <v>10693</v>
      </c>
    </row>
    <row r="1455" spans="2:6">
      <c r="B1455" s="64">
        <v>43557</v>
      </c>
      <c r="C1455" s="65">
        <v>10688</v>
      </c>
      <c r="D1455" s="65">
        <v>10704</v>
      </c>
      <c r="E1455" s="65">
        <v>10668</v>
      </c>
      <c r="F1455" s="65">
        <v>10676</v>
      </c>
    </row>
    <row r="1456" spans="2:6">
      <c r="B1456" s="64">
        <v>43556</v>
      </c>
      <c r="C1456" s="65">
        <v>10679</v>
      </c>
      <c r="D1456" s="65">
        <v>10715</v>
      </c>
      <c r="E1456" s="65">
        <v>10615</v>
      </c>
      <c r="F1456" s="65">
        <v>10638</v>
      </c>
    </row>
    <row r="1457" spans="2:6">
      <c r="B1457" s="64">
        <v>43553</v>
      </c>
      <c r="C1457" s="65">
        <v>10551</v>
      </c>
      <c r="D1457" s="65">
        <v>10600</v>
      </c>
      <c r="E1457" s="65">
        <v>10476</v>
      </c>
      <c r="F1457" s="65">
        <v>10598</v>
      </c>
    </row>
    <row r="1458" spans="2:6">
      <c r="B1458" s="64">
        <v>43552</v>
      </c>
      <c r="C1458" s="65">
        <v>10450</v>
      </c>
      <c r="D1458" s="65">
        <v>10515</v>
      </c>
      <c r="E1458" s="65">
        <v>10444</v>
      </c>
      <c r="F1458" s="65">
        <v>10493</v>
      </c>
    </row>
    <row r="1459" spans="2:6">
      <c r="B1459" s="64">
        <v>43551</v>
      </c>
      <c r="C1459" s="65">
        <v>10506</v>
      </c>
      <c r="D1459" s="65">
        <v>10533</v>
      </c>
      <c r="E1459" s="65">
        <v>10473</v>
      </c>
      <c r="F1459" s="65">
        <v>10520</v>
      </c>
    </row>
    <row r="1460" spans="2:6">
      <c r="B1460" s="64">
        <v>43550</v>
      </c>
      <c r="C1460" s="65">
        <v>10482</v>
      </c>
      <c r="D1460" s="65">
        <v>10538</v>
      </c>
      <c r="E1460" s="65">
        <v>10480</v>
      </c>
      <c r="F1460" s="65">
        <v>10522</v>
      </c>
    </row>
    <row r="1461" spans="2:6">
      <c r="B1461" s="64">
        <v>43549</v>
      </c>
      <c r="C1461" s="65">
        <v>10478</v>
      </c>
      <c r="D1461" s="65">
        <v>10486</v>
      </c>
      <c r="E1461" s="65">
        <v>10423</v>
      </c>
      <c r="F1461" s="65">
        <v>10438</v>
      </c>
    </row>
    <row r="1462" spans="2:6">
      <c r="B1462" s="64">
        <v>43546</v>
      </c>
      <c r="C1462" s="65">
        <v>10645</v>
      </c>
      <c r="D1462" s="65">
        <v>10659</v>
      </c>
      <c r="E1462" s="65">
        <v>10560</v>
      </c>
      <c r="F1462" s="65">
        <v>10613</v>
      </c>
    </row>
    <row r="1463" spans="2:6">
      <c r="B1463" s="64">
        <v>43545</v>
      </c>
      <c r="C1463" s="65">
        <v>10538</v>
      </c>
      <c r="D1463" s="65">
        <v>10593</v>
      </c>
      <c r="E1463" s="65">
        <v>10532</v>
      </c>
      <c r="F1463" s="65">
        <v>10590</v>
      </c>
    </row>
    <row r="1464" spans="2:6">
      <c r="B1464" s="64">
        <v>43544</v>
      </c>
      <c r="C1464" s="65">
        <v>10493</v>
      </c>
      <c r="D1464" s="65">
        <v>10549</v>
      </c>
      <c r="E1464" s="65">
        <v>10492</v>
      </c>
      <c r="F1464" s="65">
        <v>10545</v>
      </c>
    </row>
    <row r="1465" spans="2:6">
      <c r="B1465" s="64">
        <v>43543</v>
      </c>
      <c r="C1465" s="65">
        <v>10483</v>
      </c>
      <c r="D1465" s="65">
        <v>10511</v>
      </c>
      <c r="E1465" s="65">
        <v>10461</v>
      </c>
      <c r="F1465" s="65">
        <v>10501</v>
      </c>
    </row>
    <row r="1466" spans="2:6">
      <c r="B1466" s="64">
        <v>43542</v>
      </c>
      <c r="C1466" s="65">
        <v>10437</v>
      </c>
      <c r="D1466" s="65">
        <v>10487</v>
      </c>
      <c r="E1466" s="65">
        <v>10420</v>
      </c>
      <c r="F1466" s="65">
        <v>10477</v>
      </c>
    </row>
    <row r="1467" spans="2:6">
      <c r="B1467" s="64">
        <v>43539</v>
      </c>
      <c r="C1467" s="65">
        <v>10355</v>
      </c>
      <c r="D1467" s="65">
        <v>10430</v>
      </c>
      <c r="E1467" s="65">
        <v>10347</v>
      </c>
      <c r="F1467" s="65">
        <v>10414</v>
      </c>
    </row>
    <row r="1468" spans="2:6">
      <c r="B1468" s="64">
        <v>43538</v>
      </c>
      <c r="C1468" s="65">
        <v>10390</v>
      </c>
      <c r="D1468" s="65">
        <v>10392</v>
      </c>
      <c r="E1468" s="65">
        <v>10322</v>
      </c>
      <c r="F1468" s="65">
        <v>10338</v>
      </c>
    </row>
    <row r="1469" spans="2:6">
      <c r="B1469" s="64">
        <v>43537</v>
      </c>
      <c r="C1469" s="65">
        <v>10325</v>
      </c>
      <c r="D1469" s="65">
        <v>10365</v>
      </c>
      <c r="E1469" s="65">
        <v>10305</v>
      </c>
      <c r="F1469" s="65">
        <v>10365</v>
      </c>
    </row>
    <row r="1470" spans="2:6">
      <c r="B1470" s="64">
        <v>43536</v>
      </c>
      <c r="C1470" s="65">
        <v>10301</v>
      </c>
      <c r="D1470" s="65">
        <v>10385</v>
      </c>
      <c r="E1470" s="65">
        <v>10300</v>
      </c>
      <c r="F1470" s="65">
        <v>10348</v>
      </c>
    </row>
    <row r="1471" spans="2:6">
      <c r="B1471" s="64">
        <v>43535</v>
      </c>
      <c r="C1471" s="65">
        <v>10170</v>
      </c>
      <c r="D1471" s="65">
        <v>10234</v>
      </c>
      <c r="E1471" s="65">
        <v>10168</v>
      </c>
      <c r="F1471" s="65">
        <v>10229</v>
      </c>
    </row>
    <row r="1472" spans="2:6">
      <c r="B1472" s="64">
        <v>43532</v>
      </c>
      <c r="C1472" s="65">
        <v>10230</v>
      </c>
      <c r="D1472" s="65">
        <v>10244</v>
      </c>
      <c r="E1472" s="65">
        <v>10162</v>
      </c>
      <c r="F1472" s="65">
        <v>10200</v>
      </c>
    </row>
    <row r="1473" spans="2:6">
      <c r="B1473" s="64">
        <v>43531</v>
      </c>
      <c r="C1473" s="65">
        <v>10315</v>
      </c>
      <c r="D1473" s="65">
        <v>10335</v>
      </c>
      <c r="E1473" s="65">
        <v>10260</v>
      </c>
      <c r="F1473" s="65">
        <v>10262</v>
      </c>
    </row>
    <row r="1474" spans="2:6">
      <c r="B1474" s="64">
        <v>43530</v>
      </c>
      <c r="C1474" s="65">
        <v>10283</v>
      </c>
      <c r="D1474" s="65">
        <v>10333</v>
      </c>
      <c r="E1474" s="65">
        <v>10282</v>
      </c>
      <c r="F1474" s="65">
        <v>10322</v>
      </c>
    </row>
    <row r="1475" spans="2:6">
      <c r="B1475" s="64">
        <v>43529</v>
      </c>
      <c r="C1475" s="65">
        <v>10260</v>
      </c>
      <c r="D1475" s="65">
        <v>10306</v>
      </c>
      <c r="E1475" s="65">
        <v>10248</v>
      </c>
      <c r="F1475" s="65">
        <v>10274</v>
      </c>
    </row>
    <row r="1476" spans="2:6">
      <c r="B1476" s="64">
        <v>43528</v>
      </c>
      <c r="C1476" s="65">
        <v>10390</v>
      </c>
      <c r="D1476" s="65">
        <v>10400</v>
      </c>
      <c r="E1476" s="65">
        <v>10276</v>
      </c>
      <c r="F1476" s="65">
        <v>10311</v>
      </c>
    </row>
    <row r="1477" spans="2:6">
      <c r="B1477" s="64">
        <v>43523</v>
      </c>
      <c r="C1477" s="65">
        <v>10375</v>
      </c>
      <c r="D1477" s="65">
        <v>10384</v>
      </c>
      <c r="E1477" s="65">
        <v>10325</v>
      </c>
      <c r="F1477" s="65">
        <v>10362</v>
      </c>
    </row>
    <row r="1478" spans="2:6">
      <c r="B1478" s="64">
        <v>43522</v>
      </c>
      <c r="C1478" s="65">
        <v>10381</v>
      </c>
      <c r="D1478" s="65">
        <v>10394</v>
      </c>
      <c r="E1478" s="65">
        <v>10336</v>
      </c>
      <c r="F1478" s="65">
        <v>10355</v>
      </c>
    </row>
    <row r="1479" spans="2:6">
      <c r="B1479" s="64">
        <v>43521</v>
      </c>
      <c r="C1479" s="65">
        <v>10350</v>
      </c>
      <c r="D1479" s="65">
        <v>10378</v>
      </c>
      <c r="E1479" s="65">
        <v>10324</v>
      </c>
      <c r="F1479" s="65">
        <v>10368</v>
      </c>
    </row>
    <row r="1480" spans="2:6">
      <c r="B1480" s="64">
        <v>43518</v>
      </c>
      <c r="C1480" s="65">
        <v>10272</v>
      </c>
      <c r="D1480" s="65">
        <v>10312</v>
      </c>
      <c r="E1480" s="65">
        <v>10245</v>
      </c>
      <c r="F1480" s="65">
        <v>10310</v>
      </c>
    </row>
    <row r="1481" spans="2:6">
      <c r="B1481" s="64">
        <v>43517</v>
      </c>
      <c r="C1481" s="65">
        <v>10255</v>
      </c>
      <c r="D1481" s="65">
        <v>10327</v>
      </c>
      <c r="E1481" s="65">
        <v>10232</v>
      </c>
      <c r="F1481" s="65">
        <v>10324</v>
      </c>
    </row>
    <row r="1482" spans="2:6">
      <c r="B1482" s="64">
        <v>43516</v>
      </c>
      <c r="C1482" s="65">
        <v>10183</v>
      </c>
      <c r="D1482" s="65">
        <v>10262</v>
      </c>
      <c r="E1482" s="65">
        <v>10177</v>
      </c>
      <c r="F1482" s="65">
        <v>10256</v>
      </c>
    </row>
    <row r="1483" spans="2:6">
      <c r="B1483" s="64">
        <v>43515</v>
      </c>
      <c r="C1483" s="65">
        <v>10123</v>
      </c>
      <c r="D1483" s="65">
        <v>10158</v>
      </c>
      <c r="E1483" s="65">
        <v>10104</v>
      </c>
      <c r="F1483" s="65">
        <v>10142</v>
      </c>
    </row>
    <row r="1484" spans="2:6">
      <c r="B1484" s="64">
        <v>43514</v>
      </c>
      <c r="C1484" s="65">
        <v>10111</v>
      </c>
      <c r="D1484" s="65">
        <v>10161</v>
      </c>
      <c r="E1484" s="65">
        <v>10098</v>
      </c>
      <c r="F1484" s="65">
        <v>10135</v>
      </c>
    </row>
    <row r="1485" spans="2:6">
      <c r="B1485" s="64">
        <v>43511</v>
      </c>
      <c r="C1485" s="65">
        <v>10040</v>
      </c>
      <c r="D1485" s="65">
        <v>10116</v>
      </c>
      <c r="E1485" s="65">
        <v>10022</v>
      </c>
      <c r="F1485" s="65">
        <v>10042</v>
      </c>
    </row>
    <row r="1486" spans="2:6">
      <c r="B1486" s="64">
        <v>43510</v>
      </c>
      <c r="C1486" s="65">
        <v>10044</v>
      </c>
      <c r="D1486" s="65">
        <v>10124</v>
      </c>
      <c r="E1486" s="65">
        <v>10034</v>
      </c>
      <c r="F1486" s="65">
        <v>10080</v>
      </c>
    </row>
    <row r="1487" spans="2:6">
      <c r="B1487" s="64">
        <v>43509</v>
      </c>
      <c r="C1487" s="65">
        <v>10125</v>
      </c>
      <c r="D1487" s="65">
        <v>10128</v>
      </c>
      <c r="E1487" s="65">
        <v>10055</v>
      </c>
      <c r="F1487" s="65">
        <v>10084</v>
      </c>
    </row>
    <row r="1488" spans="2:6">
      <c r="B1488" s="64">
        <v>43508</v>
      </c>
      <c r="C1488" s="65">
        <v>10049</v>
      </c>
      <c r="D1488" s="65">
        <v>10093</v>
      </c>
      <c r="E1488" s="65">
        <v>10029</v>
      </c>
      <c r="F1488" s="65">
        <v>10084</v>
      </c>
    </row>
    <row r="1489" spans="2:6">
      <c r="B1489" s="64">
        <v>43507</v>
      </c>
      <c r="C1489" s="65">
        <v>10010</v>
      </c>
      <c r="D1489" s="65">
        <v>10067</v>
      </c>
      <c r="E1489" s="65">
        <v>9966</v>
      </c>
      <c r="F1489" s="65">
        <v>9999</v>
      </c>
    </row>
    <row r="1490" spans="2:6">
      <c r="B1490" s="64">
        <v>43495</v>
      </c>
      <c r="C1490" s="65">
        <v>9925</v>
      </c>
      <c r="D1490" s="65">
        <v>9956</v>
      </c>
      <c r="E1490" s="65">
        <v>9896</v>
      </c>
      <c r="F1490" s="65">
        <v>9926</v>
      </c>
    </row>
    <row r="1491" spans="2:6">
      <c r="B1491" s="64">
        <v>43494</v>
      </c>
      <c r="C1491" s="65">
        <v>9932</v>
      </c>
      <c r="D1491" s="65">
        <v>9936</v>
      </c>
      <c r="E1491" s="65">
        <v>9880</v>
      </c>
      <c r="F1491" s="65">
        <v>9923</v>
      </c>
    </row>
    <row r="1492" spans="2:6">
      <c r="B1492" s="64">
        <v>43493</v>
      </c>
      <c r="C1492" s="65">
        <v>10000</v>
      </c>
      <c r="D1492" s="65">
        <v>10018</v>
      </c>
      <c r="E1492" s="65">
        <v>9975</v>
      </c>
      <c r="F1492" s="65">
        <v>9985</v>
      </c>
    </row>
    <row r="1493" spans="2:6">
      <c r="B1493" s="64">
        <v>43490</v>
      </c>
      <c r="C1493" s="65">
        <v>9928</v>
      </c>
      <c r="D1493" s="65">
        <v>9989</v>
      </c>
      <c r="E1493" s="65">
        <v>9911</v>
      </c>
      <c r="F1493" s="65">
        <v>9968</v>
      </c>
    </row>
    <row r="1494" spans="2:6">
      <c r="B1494" s="64">
        <v>43489</v>
      </c>
      <c r="C1494" s="65">
        <v>9833</v>
      </c>
      <c r="D1494" s="65">
        <v>9884</v>
      </c>
      <c r="E1494" s="65">
        <v>9820</v>
      </c>
      <c r="F1494" s="65">
        <v>9863</v>
      </c>
    </row>
    <row r="1495" spans="2:6">
      <c r="B1495" s="64">
        <v>43488</v>
      </c>
      <c r="C1495" s="65">
        <v>9830</v>
      </c>
      <c r="D1495" s="65">
        <v>9860</v>
      </c>
      <c r="E1495" s="65">
        <v>9807</v>
      </c>
      <c r="F1495" s="65">
        <v>9818</v>
      </c>
    </row>
    <row r="1496" spans="2:6">
      <c r="B1496" s="64">
        <v>43487</v>
      </c>
      <c r="C1496" s="65">
        <v>9841</v>
      </c>
      <c r="D1496" s="65">
        <v>9868</v>
      </c>
      <c r="E1496" s="65">
        <v>9822</v>
      </c>
      <c r="F1496" s="65">
        <v>9847</v>
      </c>
    </row>
    <row r="1497" spans="2:6">
      <c r="B1497" s="64">
        <v>43486</v>
      </c>
      <c r="C1497" s="65">
        <v>9885</v>
      </c>
      <c r="D1497" s="65">
        <v>9919</v>
      </c>
      <c r="E1497" s="65">
        <v>9856</v>
      </c>
      <c r="F1497" s="65">
        <v>9866</v>
      </c>
    </row>
    <row r="1498" spans="2:6">
      <c r="B1498" s="64">
        <v>43483</v>
      </c>
      <c r="C1498" s="65">
        <v>9825</v>
      </c>
      <c r="D1498" s="65">
        <v>9846</v>
      </c>
      <c r="E1498" s="65">
        <v>9770</v>
      </c>
      <c r="F1498" s="65">
        <v>9820</v>
      </c>
    </row>
    <row r="1499" spans="2:6">
      <c r="B1499" s="64">
        <v>43482</v>
      </c>
      <c r="C1499" s="65">
        <v>9777</v>
      </c>
      <c r="D1499" s="65">
        <v>9834</v>
      </c>
      <c r="E1499" s="65">
        <v>9721</v>
      </c>
      <c r="F1499" s="65">
        <v>9779</v>
      </c>
    </row>
    <row r="1500" spans="2:6">
      <c r="B1500" s="64">
        <v>43481</v>
      </c>
      <c r="C1500" s="65">
        <v>9781</v>
      </c>
      <c r="D1500" s="65">
        <v>9804</v>
      </c>
      <c r="E1500" s="65">
        <v>9755</v>
      </c>
      <c r="F1500" s="65">
        <v>9784</v>
      </c>
    </row>
    <row r="1501" spans="2:6">
      <c r="B1501" s="64">
        <v>43480</v>
      </c>
      <c r="C1501" s="65">
        <v>9743</v>
      </c>
      <c r="D1501" s="65">
        <v>9817</v>
      </c>
      <c r="E1501" s="65">
        <v>9715</v>
      </c>
      <c r="F1501" s="65">
        <v>9793</v>
      </c>
    </row>
    <row r="1502" spans="2:6">
      <c r="B1502" s="64">
        <v>43479</v>
      </c>
      <c r="C1502" s="65">
        <v>9738</v>
      </c>
      <c r="D1502" s="65">
        <v>9756</v>
      </c>
      <c r="E1502" s="65">
        <v>9660</v>
      </c>
      <c r="F1502" s="65">
        <v>9691</v>
      </c>
    </row>
    <row r="1503" spans="2:6">
      <c r="B1503" s="64">
        <v>43476</v>
      </c>
      <c r="C1503" s="65">
        <v>9760</v>
      </c>
      <c r="D1503" s="65">
        <v>9803</v>
      </c>
      <c r="E1503" s="65">
        <v>9724</v>
      </c>
      <c r="F1503" s="65">
        <v>9750</v>
      </c>
    </row>
    <row r="1504" spans="2:6">
      <c r="B1504" s="64">
        <v>43475</v>
      </c>
      <c r="C1504" s="65">
        <v>9710</v>
      </c>
      <c r="D1504" s="65">
        <v>9713</v>
      </c>
      <c r="E1504" s="65">
        <v>9673</v>
      </c>
      <c r="F1504" s="65">
        <v>9694</v>
      </c>
    </row>
    <row r="1505" spans="2:6">
      <c r="B1505" s="64">
        <v>43474</v>
      </c>
      <c r="C1505" s="65">
        <v>9608</v>
      </c>
      <c r="D1505" s="65">
        <v>9755</v>
      </c>
      <c r="E1505" s="65">
        <v>9602</v>
      </c>
      <c r="F1505" s="65">
        <v>9708</v>
      </c>
    </row>
    <row r="1506" spans="2:6">
      <c r="B1506" s="64">
        <v>43473</v>
      </c>
      <c r="C1506" s="65">
        <v>9600</v>
      </c>
      <c r="D1506" s="65">
        <v>9611</v>
      </c>
      <c r="E1506" s="65">
        <v>9532</v>
      </c>
      <c r="F1506" s="65">
        <v>9561</v>
      </c>
    </row>
    <row r="1507" spans="2:6">
      <c r="B1507" s="64">
        <v>43472</v>
      </c>
      <c r="C1507" s="65">
        <v>9541</v>
      </c>
      <c r="D1507" s="65">
        <v>9588</v>
      </c>
      <c r="E1507" s="65">
        <v>9490</v>
      </c>
      <c r="F1507" s="65">
        <v>9563</v>
      </c>
    </row>
    <row r="1508" spans="2:6">
      <c r="B1508" s="64">
        <v>43469</v>
      </c>
      <c r="C1508" s="65">
        <v>9367</v>
      </c>
      <c r="D1508" s="65">
        <v>9410</v>
      </c>
      <c r="E1508" s="65">
        <v>9305</v>
      </c>
      <c r="F1508" s="65">
        <v>9367</v>
      </c>
    </row>
    <row r="1509" spans="2:6">
      <c r="B1509" s="64">
        <v>43468</v>
      </c>
      <c r="C1509" s="65">
        <v>9488</v>
      </c>
      <c r="D1509" s="65">
        <v>9547</v>
      </c>
      <c r="E1509" s="65">
        <v>9433</v>
      </c>
      <c r="F1509" s="65">
        <v>9440</v>
      </c>
    </row>
    <row r="1510" spans="2:6">
      <c r="B1510" s="64">
        <v>43467</v>
      </c>
      <c r="C1510" s="65">
        <v>9760</v>
      </c>
      <c r="D1510" s="65">
        <v>9762</v>
      </c>
      <c r="E1510" s="65">
        <v>9506</v>
      </c>
      <c r="F1510" s="65">
        <v>9536</v>
      </c>
    </row>
    <row r="1511" spans="2:6">
      <c r="B1511" s="64">
        <v>43462</v>
      </c>
      <c r="C1511" s="65">
        <v>9630</v>
      </c>
      <c r="D1511" s="65">
        <v>9680</v>
      </c>
      <c r="E1511" s="65">
        <v>9622</v>
      </c>
      <c r="F1511" s="65">
        <v>9671</v>
      </c>
    </row>
    <row r="1512" spans="2:6">
      <c r="B1512" s="64">
        <v>43461</v>
      </c>
      <c r="C1512" s="65">
        <v>9589</v>
      </c>
      <c r="D1512" s="65">
        <v>9655</v>
      </c>
      <c r="E1512" s="65">
        <v>9566</v>
      </c>
      <c r="F1512" s="65">
        <v>9633</v>
      </c>
    </row>
    <row r="1513" spans="2:6">
      <c r="B1513" s="64">
        <v>43460</v>
      </c>
      <c r="C1513" s="65">
        <v>9523</v>
      </c>
      <c r="D1513" s="65">
        <v>9555</v>
      </c>
      <c r="E1513" s="65">
        <v>9438</v>
      </c>
      <c r="F1513" s="65">
        <v>9459</v>
      </c>
    </row>
    <row r="1514" spans="2:6">
      <c r="B1514" s="64">
        <v>43459</v>
      </c>
      <c r="C1514" s="65">
        <v>9480</v>
      </c>
      <c r="D1514" s="65">
        <v>9487</v>
      </c>
      <c r="E1514" s="65">
        <v>9410</v>
      </c>
      <c r="F1514" s="65">
        <v>9477</v>
      </c>
    </row>
    <row r="1515" spans="2:6">
      <c r="B1515" s="64">
        <v>43458</v>
      </c>
      <c r="C1515" s="65">
        <v>9603</v>
      </c>
      <c r="D1515" s="65">
        <v>9627</v>
      </c>
      <c r="E1515" s="65">
        <v>9587</v>
      </c>
      <c r="F1515" s="65">
        <v>9620</v>
      </c>
    </row>
    <row r="1516" spans="2:6">
      <c r="B1516" s="64">
        <v>43456</v>
      </c>
      <c r="C1516" s="65">
        <v>9580</v>
      </c>
      <c r="D1516" s="65">
        <v>9615</v>
      </c>
      <c r="E1516" s="65">
        <v>9575</v>
      </c>
      <c r="F1516" s="65">
        <v>9585</v>
      </c>
    </row>
    <row r="1517" spans="2:6">
      <c r="B1517" s="64">
        <v>43455</v>
      </c>
      <c r="C1517" s="65">
        <v>9624</v>
      </c>
      <c r="D1517" s="65">
        <v>9668</v>
      </c>
      <c r="E1517" s="65">
        <v>9556</v>
      </c>
      <c r="F1517" s="65">
        <v>9660</v>
      </c>
    </row>
    <row r="1518" spans="2:6">
      <c r="B1518" s="64">
        <v>43454</v>
      </c>
      <c r="C1518" s="65">
        <v>9638</v>
      </c>
      <c r="D1518" s="65">
        <v>9709</v>
      </c>
      <c r="E1518" s="65">
        <v>9610</v>
      </c>
      <c r="F1518" s="65">
        <v>9641</v>
      </c>
    </row>
    <row r="1519" spans="2:6">
      <c r="B1519" s="64">
        <v>43453</v>
      </c>
      <c r="C1519" s="65">
        <v>9758</v>
      </c>
      <c r="D1519" s="65">
        <v>9778</v>
      </c>
      <c r="E1519" s="65">
        <v>9728</v>
      </c>
      <c r="F1519" s="65">
        <v>9768</v>
      </c>
    </row>
    <row r="1520" spans="2:6">
      <c r="B1520" s="64">
        <v>43452</v>
      </c>
      <c r="C1520" s="65">
        <v>9718</v>
      </c>
      <c r="D1520" s="65">
        <v>9755</v>
      </c>
      <c r="E1520" s="65">
        <v>9688</v>
      </c>
      <c r="F1520" s="65">
        <v>9718</v>
      </c>
    </row>
    <row r="1521" spans="2:6">
      <c r="B1521" s="64">
        <v>43451</v>
      </c>
      <c r="C1521" s="65">
        <v>9753</v>
      </c>
      <c r="D1521" s="65">
        <v>9826</v>
      </c>
      <c r="E1521" s="65">
        <v>9722</v>
      </c>
      <c r="F1521" s="65">
        <v>9790</v>
      </c>
    </row>
    <row r="1522" spans="2:6">
      <c r="B1522" s="64">
        <v>43448</v>
      </c>
      <c r="C1522" s="65">
        <v>9805</v>
      </c>
      <c r="D1522" s="65">
        <v>9809</v>
      </c>
      <c r="E1522" s="65">
        <v>9676</v>
      </c>
      <c r="F1522" s="65">
        <v>9730</v>
      </c>
    </row>
    <row r="1523" spans="2:6">
      <c r="B1523" s="64">
        <v>43447</v>
      </c>
      <c r="C1523" s="65">
        <v>9831</v>
      </c>
      <c r="D1523" s="65">
        <v>9872</v>
      </c>
      <c r="E1523" s="65">
        <v>9790</v>
      </c>
      <c r="F1523" s="65">
        <v>9856</v>
      </c>
    </row>
    <row r="1524" spans="2:6">
      <c r="B1524" s="64">
        <v>43446</v>
      </c>
      <c r="C1524" s="65">
        <v>9759</v>
      </c>
      <c r="D1524" s="65">
        <v>9827</v>
      </c>
      <c r="E1524" s="65">
        <v>9725</v>
      </c>
      <c r="F1524" s="65">
        <v>9818</v>
      </c>
    </row>
    <row r="1525" spans="2:6">
      <c r="B1525" s="64">
        <v>43445</v>
      </c>
      <c r="C1525" s="65">
        <v>9654</v>
      </c>
      <c r="D1525" s="65">
        <v>9698</v>
      </c>
      <c r="E1525" s="65">
        <v>9625</v>
      </c>
      <c r="F1525" s="65">
        <v>9687</v>
      </c>
    </row>
    <row r="1526" spans="2:6">
      <c r="B1526" s="64">
        <v>43444</v>
      </c>
      <c r="C1526" s="65">
        <v>9565</v>
      </c>
      <c r="D1526" s="65">
        <v>9680</v>
      </c>
      <c r="E1526" s="65">
        <v>9560</v>
      </c>
      <c r="F1526" s="65">
        <v>9626</v>
      </c>
    </row>
    <row r="1527" spans="2:6">
      <c r="B1527" s="64">
        <v>43441</v>
      </c>
      <c r="C1527" s="65">
        <v>9735</v>
      </c>
      <c r="D1527" s="65">
        <v>9763</v>
      </c>
      <c r="E1527" s="65">
        <v>9689</v>
      </c>
      <c r="F1527" s="65">
        <v>9746</v>
      </c>
    </row>
    <row r="1528" spans="2:6">
      <c r="B1528" s="64">
        <v>43440</v>
      </c>
      <c r="C1528" s="65">
        <v>9813</v>
      </c>
      <c r="D1528" s="65">
        <v>9814</v>
      </c>
      <c r="E1528" s="65">
        <v>9626</v>
      </c>
      <c r="F1528" s="65">
        <v>9674</v>
      </c>
    </row>
    <row r="1529" spans="2:6">
      <c r="B1529" s="64">
        <v>43439</v>
      </c>
      <c r="C1529" s="65">
        <v>9900</v>
      </c>
      <c r="D1529" s="65">
        <v>9946</v>
      </c>
      <c r="E1529" s="65">
        <v>9863</v>
      </c>
      <c r="F1529" s="65">
        <v>9878</v>
      </c>
    </row>
    <row r="1530" spans="2:6">
      <c r="B1530" s="64">
        <v>43438</v>
      </c>
      <c r="C1530" s="65">
        <v>10080</v>
      </c>
      <c r="D1530" s="65">
        <v>10094</v>
      </c>
      <c r="E1530" s="65">
        <v>10033</v>
      </c>
      <c r="F1530" s="65">
        <v>10042</v>
      </c>
    </row>
    <row r="1531" spans="2:6">
      <c r="B1531" s="64">
        <v>43437</v>
      </c>
      <c r="C1531" s="65">
        <v>10012</v>
      </c>
      <c r="D1531" s="65">
        <v>10156</v>
      </c>
      <c r="E1531" s="65">
        <v>9996</v>
      </c>
      <c r="F1531" s="65">
        <v>10122</v>
      </c>
    </row>
    <row r="1532" spans="2:6">
      <c r="B1532" s="64">
        <v>43434</v>
      </c>
      <c r="C1532" s="65">
        <v>9900</v>
      </c>
      <c r="D1532" s="65">
        <v>9935</v>
      </c>
      <c r="E1532" s="65">
        <v>9847</v>
      </c>
      <c r="F1532" s="65">
        <v>9853</v>
      </c>
    </row>
    <row r="1533" spans="2:6">
      <c r="B1533" s="64">
        <v>43433</v>
      </c>
      <c r="C1533" s="65">
        <v>9984</v>
      </c>
      <c r="D1533" s="65">
        <v>9989</v>
      </c>
      <c r="E1533" s="65">
        <v>9861</v>
      </c>
      <c r="F1533" s="65">
        <v>9877</v>
      </c>
    </row>
    <row r="1534" spans="2:6">
      <c r="B1534" s="64">
        <v>43432</v>
      </c>
      <c r="C1534" s="65">
        <v>9780</v>
      </c>
      <c r="D1534" s="65">
        <v>9880</v>
      </c>
      <c r="E1534" s="65">
        <v>9732</v>
      </c>
      <c r="F1534" s="65">
        <v>9870</v>
      </c>
    </row>
    <row r="1535" spans="2:6">
      <c r="B1535" s="64">
        <v>43431</v>
      </c>
      <c r="C1535" s="65">
        <v>9727</v>
      </c>
      <c r="D1535" s="65">
        <v>9755</v>
      </c>
      <c r="E1535" s="65">
        <v>9644</v>
      </c>
      <c r="F1535" s="65">
        <v>9741</v>
      </c>
    </row>
    <row r="1536" spans="2:6">
      <c r="B1536" s="64">
        <v>43430</v>
      </c>
      <c r="C1536" s="65">
        <v>9668</v>
      </c>
      <c r="D1536" s="65">
        <v>9850</v>
      </c>
      <c r="E1536" s="65">
        <v>9656</v>
      </c>
      <c r="F1536" s="65">
        <v>9768</v>
      </c>
    </row>
    <row r="1537" spans="2:6">
      <c r="B1537" s="64">
        <v>43427</v>
      </c>
      <c r="C1537" s="65">
        <v>9715</v>
      </c>
      <c r="D1537" s="65">
        <v>9733</v>
      </c>
      <c r="E1537" s="65">
        <v>9613</v>
      </c>
      <c r="F1537" s="65">
        <v>9620</v>
      </c>
    </row>
    <row r="1538" spans="2:6">
      <c r="B1538" s="64">
        <v>43426</v>
      </c>
      <c r="C1538" s="65">
        <v>9766</v>
      </c>
      <c r="D1538" s="65">
        <v>9769</v>
      </c>
      <c r="E1538" s="65">
        <v>9700</v>
      </c>
      <c r="F1538" s="65">
        <v>9714</v>
      </c>
    </row>
    <row r="1539" spans="2:6">
      <c r="B1539" s="64">
        <v>43425</v>
      </c>
      <c r="C1539" s="65">
        <v>9661</v>
      </c>
      <c r="D1539" s="65">
        <v>9760</v>
      </c>
      <c r="E1539" s="65">
        <v>9624</v>
      </c>
      <c r="F1539" s="65">
        <v>9743</v>
      </c>
    </row>
    <row r="1540" spans="2:6">
      <c r="B1540" s="64">
        <v>43424</v>
      </c>
      <c r="C1540" s="65">
        <v>9755</v>
      </c>
      <c r="D1540" s="65">
        <v>9808</v>
      </c>
      <c r="E1540" s="65">
        <v>9703</v>
      </c>
      <c r="F1540" s="65">
        <v>9732</v>
      </c>
    </row>
    <row r="1541" spans="2:6">
      <c r="B1541" s="64">
        <v>43423</v>
      </c>
      <c r="C1541" s="65">
        <v>9802</v>
      </c>
      <c r="D1541" s="65">
        <v>9838</v>
      </c>
      <c r="E1541" s="65">
        <v>9778</v>
      </c>
      <c r="F1541" s="65">
        <v>9819</v>
      </c>
    </row>
    <row r="1542" spans="2:6">
      <c r="B1542" s="64">
        <v>43420</v>
      </c>
      <c r="C1542" s="65">
        <v>9877</v>
      </c>
      <c r="D1542" s="65">
        <v>9903</v>
      </c>
      <c r="E1542" s="65">
        <v>9756</v>
      </c>
      <c r="F1542" s="65">
        <v>9783</v>
      </c>
    </row>
    <row r="1543" spans="2:6">
      <c r="B1543" s="64">
        <v>43419</v>
      </c>
      <c r="C1543" s="65">
        <v>9790</v>
      </c>
      <c r="D1543" s="65">
        <v>9837</v>
      </c>
      <c r="E1543" s="65">
        <v>9708</v>
      </c>
      <c r="F1543" s="65">
        <v>9827</v>
      </c>
    </row>
    <row r="1544" spans="2:6">
      <c r="B1544" s="64">
        <v>43418</v>
      </c>
      <c r="C1544" s="65">
        <v>9768</v>
      </c>
      <c r="D1544" s="65">
        <v>9798</v>
      </c>
      <c r="E1544" s="65">
        <v>9731</v>
      </c>
      <c r="F1544" s="65">
        <v>9769</v>
      </c>
    </row>
    <row r="1545" spans="2:6">
      <c r="B1545" s="64">
        <v>43417</v>
      </c>
      <c r="C1545" s="65">
        <v>9600</v>
      </c>
      <c r="D1545" s="65">
        <v>9758</v>
      </c>
      <c r="E1545" s="65">
        <v>9528</v>
      </c>
      <c r="F1545" s="65">
        <v>9728</v>
      </c>
    </row>
    <row r="1546" spans="2:6">
      <c r="B1546" s="64">
        <v>43416</v>
      </c>
      <c r="C1546" s="65">
        <v>9750</v>
      </c>
      <c r="D1546" s="65">
        <v>9864</v>
      </c>
      <c r="E1546" s="65">
        <v>9741</v>
      </c>
      <c r="F1546" s="65">
        <v>9812</v>
      </c>
    </row>
    <row r="1547" spans="2:6">
      <c r="B1547" s="64">
        <v>43413</v>
      </c>
      <c r="C1547" s="65">
        <v>9897</v>
      </c>
      <c r="D1547" s="65">
        <v>9899</v>
      </c>
      <c r="E1547" s="65">
        <v>9754</v>
      </c>
      <c r="F1547" s="65">
        <v>9789</v>
      </c>
    </row>
    <row r="1548" spans="2:6">
      <c r="B1548" s="64">
        <v>43412</v>
      </c>
      <c r="C1548" s="65">
        <v>9980</v>
      </c>
      <c r="D1548" s="65">
        <v>10000</v>
      </c>
      <c r="E1548" s="65">
        <v>9906</v>
      </c>
      <c r="F1548" s="65">
        <v>9924</v>
      </c>
    </row>
    <row r="1549" spans="2:6">
      <c r="B1549" s="64">
        <v>43411</v>
      </c>
      <c r="C1549" s="65">
        <v>9785</v>
      </c>
      <c r="D1549" s="65">
        <v>9890</v>
      </c>
      <c r="E1549" s="65">
        <v>9780</v>
      </c>
      <c r="F1549" s="65">
        <v>9848</v>
      </c>
    </row>
    <row r="1550" spans="2:6">
      <c r="B1550" s="64">
        <v>43410</v>
      </c>
      <c r="C1550" s="65">
        <v>9849</v>
      </c>
      <c r="D1550" s="65">
        <v>9867</v>
      </c>
      <c r="E1550" s="65">
        <v>9746</v>
      </c>
      <c r="F1550" s="65">
        <v>9774</v>
      </c>
    </row>
    <row r="1551" spans="2:6">
      <c r="B1551" s="64">
        <v>43409</v>
      </c>
      <c r="C1551" s="65">
        <v>9803</v>
      </c>
      <c r="D1551" s="65">
        <v>9824</v>
      </c>
      <c r="E1551" s="65">
        <v>9741</v>
      </c>
      <c r="F1551" s="65">
        <v>9817</v>
      </c>
    </row>
    <row r="1552" spans="2:6">
      <c r="B1552" s="64">
        <v>43406</v>
      </c>
      <c r="C1552" s="65">
        <v>9868</v>
      </c>
      <c r="D1552" s="65">
        <v>9884</v>
      </c>
      <c r="E1552" s="65">
        <v>9791</v>
      </c>
      <c r="F1552" s="65">
        <v>9874</v>
      </c>
    </row>
    <row r="1553" spans="2:6">
      <c r="B1553" s="64">
        <v>43405</v>
      </c>
      <c r="C1553" s="65">
        <v>9750</v>
      </c>
      <c r="D1553" s="65">
        <v>9827</v>
      </c>
      <c r="E1553" s="65">
        <v>9705</v>
      </c>
      <c r="F1553" s="65">
        <v>9787</v>
      </c>
    </row>
    <row r="1554" spans="2:6">
      <c r="B1554" s="64">
        <v>43404</v>
      </c>
      <c r="C1554" s="65">
        <v>9595</v>
      </c>
      <c r="D1554" s="65">
        <v>9748</v>
      </c>
      <c r="E1554" s="65">
        <v>9590</v>
      </c>
      <c r="F1554" s="65">
        <v>9724</v>
      </c>
    </row>
    <row r="1555" spans="2:6">
      <c r="B1555" s="64">
        <v>43403</v>
      </c>
      <c r="C1555" s="65">
        <v>9465</v>
      </c>
      <c r="D1555" s="65">
        <v>9564</v>
      </c>
      <c r="E1555" s="65">
        <v>9463</v>
      </c>
      <c r="F1555" s="65">
        <v>9524</v>
      </c>
    </row>
    <row r="1556" spans="2:6">
      <c r="B1556" s="64">
        <v>43402</v>
      </c>
      <c r="C1556" s="65">
        <v>9527</v>
      </c>
      <c r="D1556" s="65">
        <v>9539</v>
      </c>
      <c r="E1556" s="65">
        <v>9428</v>
      </c>
      <c r="F1556" s="65">
        <v>9473</v>
      </c>
    </row>
    <row r="1557" spans="2:6">
      <c r="B1557" s="64">
        <v>43399</v>
      </c>
      <c r="C1557" s="65">
        <v>9547</v>
      </c>
      <c r="D1557" s="65">
        <v>9573</v>
      </c>
      <c r="E1557" s="65">
        <v>9339</v>
      </c>
      <c r="F1557" s="65">
        <v>9424</v>
      </c>
    </row>
    <row r="1558" spans="2:6">
      <c r="B1558" s="64">
        <v>43398</v>
      </c>
      <c r="C1558" s="65">
        <v>9423</v>
      </c>
      <c r="D1558" s="65">
        <v>9557</v>
      </c>
      <c r="E1558" s="65">
        <v>9414</v>
      </c>
      <c r="F1558" s="65">
        <v>9486</v>
      </c>
    </row>
    <row r="1559" spans="2:6">
      <c r="B1559" s="64">
        <v>43397</v>
      </c>
      <c r="C1559" s="65">
        <v>9753</v>
      </c>
      <c r="D1559" s="65">
        <v>9791</v>
      </c>
      <c r="E1559" s="65">
        <v>9623</v>
      </c>
      <c r="F1559" s="65">
        <v>9715</v>
      </c>
    </row>
    <row r="1560" spans="2:6">
      <c r="B1560" s="64">
        <v>43396</v>
      </c>
      <c r="C1560" s="65">
        <v>9825</v>
      </c>
      <c r="D1560" s="65">
        <v>9849</v>
      </c>
      <c r="E1560" s="65">
        <v>9723</v>
      </c>
      <c r="F1560" s="65">
        <v>9728</v>
      </c>
    </row>
    <row r="1561" spans="2:6">
      <c r="B1561" s="64">
        <v>43395</v>
      </c>
      <c r="C1561" s="65">
        <v>9813</v>
      </c>
      <c r="D1561" s="65">
        <v>9972</v>
      </c>
      <c r="E1561" s="65">
        <v>9761</v>
      </c>
      <c r="F1561" s="65">
        <v>9935</v>
      </c>
    </row>
    <row r="1562" spans="2:6">
      <c r="B1562" s="64">
        <v>43392</v>
      </c>
      <c r="C1562" s="65">
        <v>9753</v>
      </c>
      <c r="D1562" s="65">
        <v>9914</v>
      </c>
      <c r="E1562" s="65">
        <v>9747</v>
      </c>
      <c r="F1562" s="65">
        <v>9905</v>
      </c>
    </row>
    <row r="1563" spans="2:6">
      <c r="B1563" s="64">
        <v>43391</v>
      </c>
      <c r="C1563" s="65">
        <v>9923</v>
      </c>
      <c r="D1563" s="65">
        <v>9986</v>
      </c>
      <c r="E1563" s="65">
        <v>9878</v>
      </c>
      <c r="F1563" s="65">
        <v>9884</v>
      </c>
    </row>
    <row r="1564" spans="2:6">
      <c r="B1564" s="64">
        <v>43390</v>
      </c>
      <c r="C1564" s="65">
        <v>10082</v>
      </c>
      <c r="D1564" s="65">
        <v>10114</v>
      </c>
      <c r="E1564" s="65">
        <v>9987</v>
      </c>
      <c r="F1564" s="65">
        <v>9993</v>
      </c>
    </row>
    <row r="1565" spans="2:6">
      <c r="B1565" s="64">
        <v>43389</v>
      </c>
      <c r="C1565" s="65">
        <v>9885</v>
      </c>
      <c r="D1565" s="65">
        <v>9992</v>
      </c>
      <c r="E1565" s="65">
        <v>9868</v>
      </c>
      <c r="F1565" s="65">
        <v>9951</v>
      </c>
    </row>
    <row r="1566" spans="2:6">
      <c r="B1566" s="64">
        <v>43388</v>
      </c>
      <c r="C1566" s="65">
        <v>9899</v>
      </c>
      <c r="D1566" s="65">
        <v>9927</v>
      </c>
      <c r="E1566" s="65">
        <v>9854</v>
      </c>
      <c r="F1566" s="65">
        <v>9860</v>
      </c>
    </row>
    <row r="1567" spans="2:6">
      <c r="B1567" s="64">
        <v>43385</v>
      </c>
      <c r="C1567" s="65">
        <v>9736</v>
      </c>
      <c r="D1567" s="65">
        <v>10021</v>
      </c>
      <c r="E1567" s="65">
        <v>9683</v>
      </c>
      <c r="F1567" s="65">
        <v>9948</v>
      </c>
    </row>
    <row r="1568" spans="2:6">
      <c r="B1568" s="64">
        <v>43384</v>
      </c>
      <c r="C1568" s="65">
        <v>10026</v>
      </c>
      <c r="D1568" s="65">
        <v>10080</v>
      </c>
      <c r="E1568" s="65">
        <v>9630</v>
      </c>
      <c r="F1568" s="65">
        <v>9642</v>
      </c>
    </row>
    <row r="1569" spans="2:6">
      <c r="B1569" s="64">
        <v>43382</v>
      </c>
      <c r="C1569" s="65">
        <v>10491</v>
      </c>
      <c r="D1569" s="65">
        <v>10508</v>
      </c>
      <c r="E1569" s="65">
        <v>10447</v>
      </c>
      <c r="F1569" s="65">
        <v>10460</v>
      </c>
    </row>
    <row r="1570" spans="2:6">
      <c r="B1570" s="64">
        <v>43381</v>
      </c>
      <c r="C1570" s="65">
        <v>10470</v>
      </c>
      <c r="D1570" s="65">
        <v>10530</v>
      </c>
      <c r="E1570" s="65">
        <v>10416</v>
      </c>
      <c r="F1570" s="65">
        <v>10461</v>
      </c>
    </row>
    <row r="1571" spans="2:6">
      <c r="B1571" s="64">
        <v>43378</v>
      </c>
      <c r="C1571" s="65">
        <v>10658</v>
      </c>
      <c r="D1571" s="65">
        <v>10673</v>
      </c>
      <c r="E1571" s="65">
        <v>10431</v>
      </c>
      <c r="F1571" s="65">
        <v>10506</v>
      </c>
    </row>
    <row r="1572" spans="2:6">
      <c r="B1572" s="64">
        <v>43377</v>
      </c>
      <c r="C1572" s="65">
        <v>10823</v>
      </c>
      <c r="D1572" s="65">
        <v>10830</v>
      </c>
      <c r="E1572" s="65">
        <v>10688</v>
      </c>
      <c r="F1572" s="65">
        <v>10694</v>
      </c>
    </row>
    <row r="1573" spans="2:6">
      <c r="B1573" s="64">
        <v>43376</v>
      </c>
      <c r="C1573" s="65">
        <v>10880</v>
      </c>
      <c r="D1573" s="65">
        <v>10914</v>
      </c>
      <c r="E1573" s="65">
        <v>10845</v>
      </c>
      <c r="F1573" s="65">
        <v>10856</v>
      </c>
    </row>
    <row r="1574" spans="2:6">
      <c r="B1574" s="64">
        <v>43375</v>
      </c>
      <c r="C1574" s="65">
        <v>11006</v>
      </c>
      <c r="D1574" s="65">
        <v>11011</v>
      </c>
      <c r="E1574" s="65">
        <v>10873</v>
      </c>
      <c r="F1574" s="65">
        <v>10879</v>
      </c>
    </row>
    <row r="1575" spans="2:6">
      <c r="B1575" s="64">
        <v>43374</v>
      </c>
      <c r="C1575" s="65">
        <v>10968</v>
      </c>
      <c r="D1575" s="65">
        <v>11018</v>
      </c>
      <c r="E1575" s="65">
        <v>10966</v>
      </c>
      <c r="F1575" s="65">
        <v>11006</v>
      </c>
    </row>
    <row r="1576" spans="2:6">
      <c r="B1576" s="64">
        <v>43371</v>
      </c>
      <c r="C1576" s="65">
        <v>11011</v>
      </c>
      <c r="D1576" s="65">
        <v>11039</v>
      </c>
      <c r="E1576" s="65">
        <v>10921</v>
      </c>
      <c r="F1576" s="65">
        <v>10955</v>
      </c>
    </row>
    <row r="1577" spans="2:6">
      <c r="B1577" s="64">
        <v>43370</v>
      </c>
      <c r="C1577" s="65">
        <v>10955</v>
      </c>
      <c r="D1577" s="65">
        <v>11011</v>
      </c>
      <c r="E1577" s="65">
        <v>10936</v>
      </c>
      <c r="F1577" s="65">
        <v>10982</v>
      </c>
    </row>
    <row r="1578" spans="2:6">
      <c r="B1578" s="64">
        <v>43369</v>
      </c>
      <c r="C1578" s="65">
        <v>10963</v>
      </c>
      <c r="D1578" s="65">
        <v>10991</v>
      </c>
      <c r="E1578" s="65">
        <v>10949</v>
      </c>
      <c r="F1578" s="65">
        <v>10972</v>
      </c>
    </row>
    <row r="1579" spans="2:6">
      <c r="B1579" s="64">
        <v>43368</v>
      </c>
      <c r="C1579" s="65">
        <v>10960</v>
      </c>
      <c r="D1579" s="65">
        <v>10996</v>
      </c>
      <c r="E1579" s="65">
        <v>10935</v>
      </c>
      <c r="F1579" s="65">
        <v>10981</v>
      </c>
    </row>
    <row r="1580" spans="2:6">
      <c r="B1580" s="64">
        <v>43364</v>
      </c>
      <c r="C1580" s="65">
        <v>10905</v>
      </c>
      <c r="D1580" s="65">
        <v>10976</v>
      </c>
      <c r="E1580" s="65">
        <v>10854</v>
      </c>
      <c r="F1580" s="65">
        <v>10974</v>
      </c>
    </row>
    <row r="1581" spans="2:6">
      <c r="B1581" s="64">
        <v>43363</v>
      </c>
      <c r="C1581" s="65">
        <v>10910</v>
      </c>
      <c r="D1581" s="65">
        <v>10922</v>
      </c>
      <c r="E1581" s="65">
        <v>10824</v>
      </c>
      <c r="F1581" s="65">
        <v>10848</v>
      </c>
    </row>
    <row r="1582" spans="2:6">
      <c r="B1582" s="64">
        <v>43362</v>
      </c>
      <c r="C1582" s="65">
        <v>10836</v>
      </c>
      <c r="D1582" s="65">
        <v>10875</v>
      </c>
      <c r="E1582" s="65">
        <v>10819</v>
      </c>
      <c r="F1582" s="65">
        <v>10873</v>
      </c>
    </row>
    <row r="1583" spans="2:6">
      <c r="B1583" s="64">
        <v>43361</v>
      </c>
      <c r="C1583" s="65">
        <v>10787</v>
      </c>
      <c r="D1583" s="65">
        <v>10818</v>
      </c>
      <c r="E1583" s="65">
        <v>10761</v>
      </c>
      <c r="F1583" s="65">
        <v>10781</v>
      </c>
    </row>
    <row r="1584" spans="2:6">
      <c r="B1584" s="64">
        <v>43360</v>
      </c>
      <c r="C1584" s="65">
        <v>10857</v>
      </c>
      <c r="D1584" s="65">
        <v>10868</v>
      </c>
      <c r="E1584" s="65">
        <v>10810</v>
      </c>
      <c r="F1584" s="65">
        <v>10823</v>
      </c>
    </row>
    <row r="1585" spans="2:6">
      <c r="B1585" s="64">
        <v>43357</v>
      </c>
      <c r="C1585" s="65">
        <v>10784</v>
      </c>
      <c r="D1585" s="65">
        <v>10887</v>
      </c>
      <c r="E1585" s="65">
        <v>10771</v>
      </c>
      <c r="F1585" s="65">
        <v>10881</v>
      </c>
    </row>
    <row r="1586" spans="2:6">
      <c r="B1586" s="64">
        <v>43356</v>
      </c>
      <c r="C1586" s="65">
        <v>10740</v>
      </c>
      <c r="D1586" s="65">
        <v>10779</v>
      </c>
      <c r="E1586" s="65">
        <v>10709</v>
      </c>
      <c r="F1586" s="65">
        <v>10717</v>
      </c>
    </row>
    <row r="1587" spans="2:6">
      <c r="B1587" s="64">
        <v>43355</v>
      </c>
      <c r="C1587" s="65">
        <v>10762</v>
      </c>
      <c r="D1587" s="65">
        <v>10772</v>
      </c>
      <c r="E1587" s="65">
        <v>10687</v>
      </c>
      <c r="F1587" s="65">
        <v>10726</v>
      </c>
    </row>
    <row r="1588" spans="2:6">
      <c r="B1588" s="64">
        <v>43354</v>
      </c>
      <c r="C1588" s="65">
        <v>10758</v>
      </c>
      <c r="D1588" s="65">
        <v>10767</v>
      </c>
      <c r="E1588" s="65">
        <v>10682</v>
      </c>
      <c r="F1588" s="65">
        <v>10740</v>
      </c>
    </row>
    <row r="1589" spans="2:6">
      <c r="B1589" s="64">
        <v>43353</v>
      </c>
      <c r="C1589" s="65">
        <v>10865</v>
      </c>
      <c r="D1589" s="65">
        <v>10880</v>
      </c>
      <c r="E1589" s="65">
        <v>10708</v>
      </c>
      <c r="F1589" s="65">
        <v>10734</v>
      </c>
    </row>
    <row r="1590" spans="2:6">
      <c r="B1590" s="64">
        <v>43350</v>
      </c>
      <c r="C1590" s="65">
        <v>10864</v>
      </c>
      <c r="D1590" s="65">
        <v>10892</v>
      </c>
      <c r="E1590" s="65">
        <v>10803</v>
      </c>
      <c r="F1590" s="65">
        <v>10845</v>
      </c>
    </row>
    <row r="1591" spans="2:6">
      <c r="B1591" s="64">
        <v>43349</v>
      </c>
      <c r="C1591" s="65">
        <v>10920</v>
      </c>
      <c r="D1591" s="65">
        <v>10950</v>
      </c>
      <c r="E1591" s="65">
        <v>10865</v>
      </c>
      <c r="F1591" s="65">
        <v>10901</v>
      </c>
    </row>
    <row r="1592" spans="2:6">
      <c r="B1592" s="64">
        <v>43348</v>
      </c>
      <c r="C1592" s="65">
        <v>10973</v>
      </c>
      <c r="D1592" s="65">
        <v>11021</v>
      </c>
      <c r="E1592" s="65">
        <v>10948</v>
      </c>
      <c r="F1592" s="65">
        <v>10950</v>
      </c>
    </row>
    <row r="1593" spans="2:6">
      <c r="B1593" s="64">
        <v>43347</v>
      </c>
      <c r="C1593" s="65">
        <v>10963</v>
      </c>
      <c r="D1593" s="65">
        <v>11004</v>
      </c>
      <c r="E1593" s="65">
        <v>10935</v>
      </c>
      <c r="F1593" s="65">
        <v>11002</v>
      </c>
    </row>
    <row r="1594" spans="2:6">
      <c r="B1594" s="64">
        <v>43346</v>
      </c>
      <c r="C1594" s="65">
        <v>11013</v>
      </c>
      <c r="D1594" s="65">
        <v>11045</v>
      </c>
      <c r="E1594" s="65">
        <v>10919</v>
      </c>
      <c r="F1594" s="65">
        <v>10935</v>
      </c>
    </row>
    <row r="1595" spans="2:6">
      <c r="B1595" s="64">
        <v>43343</v>
      </c>
      <c r="C1595" s="65">
        <v>10975</v>
      </c>
      <c r="D1595" s="65">
        <v>11024</v>
      </c>
      <c r="E1595" s="65">
        <v>10953</v>
      </c>
      <c r="F1595" s="65">
        <v>11022</v>
      </c>
    </row>
    <row r="1596" spans="2:6">
      <c r="B1596" s="64">
        <v>43342</v>
      </c>
      <c r="C1596" s="65">
        <v>11088</v>
      </c>
      <c r="D1596" s="65">
        <v>11135</v>
      </c>
      <c r="E1596" s="65">
        <v>11019</v>
      </c>
      <c r="F1596" s="65">
        <v>11023</v>
      </c>
    </row>
    <row r="1597" spans="2:6">
      <c r="B1597" s="64">
        <v>43341</v>
      </c>
      <c r="C1597" s="65">
        <v>10977</v>
      </c>
      <c r="D1597" s="65">
        <v>11049</v>
      </c>
      <c r="E1597" s="65">
        <v>10968</v>
      </c>
      <c r="F1597" s="65">
        <v>11044</v>
      </c>
    </row>
    <row r="1598" spans="2:6">
      <c r="B1598" s="64">
        <v>43340</v>
      </c>
      <c r="C1598" s="65">
        <v>10945</v>
      </c>
      <c r="D1598" s="65">
        <v>10980</v>
      </c>
      <c r="E1598" s="65">
        <v>10935</v>
      </c>
      <c r="F1598" s="65">
        <v>10954</v>
      </c>
    </row>
    <row r="1599" spans="2:6">
      <c r="B1599" s="64">
        <v>43339</v>
      </c>
      <c r="C1599" s="65">
        <v>10831</v>
      </c>
      <c r="D1599" s="65">
        <v>10892</v>
      </c>
      <c r="E1599" s="65">
        <v>10820</v>
      </c>
      <c r="F1599" s="65">
        <v>10886</v>
      </c>
    </row>
    <row r="1600" spans="2:6">
      <c r="B1600" s="64">
        <v>43336</v>
      </c>
      <c r="C1600" s="65">
        <v>10811</v>
      </c>
      <c r="D1600" s="65">
        <v>10830</v>
      </c>
      <c r="E1600" s="65">
        <v>10728</v>
      </c>
      <c r="F1600" s="65">
        <v>10788</v>
      </c>
    </row>
    <row r="1601" spans="2:6">
      <c r="B1601" s="64">
        <v>43335</v>
      </c>
      <c r="C1601" s="65">
        <v>10795</v>
      </c>
      <c r="D1601" s="65">
        <v>10845</v>
      </c>
      <c r="E1601" s="65">
        <v>10758</v>
      </c>
      <c r="F1601" s="65">
        <v>10842</v>
      </c>
    </row>
    <row r="1602" spans="2:6">
      <c r="B1602" s="64">
        <v>43334</v>
      </c>
      <c r="C1602" s="65">
        <v>10752</v>
      </c>
      <c r="D1602" s="65">
        <v>10795</v>
      </c>
      <c r="E1602" s="65">
        <v>10733</v>
      </c>
      <c r="F1602" s="65">
        <v>10764</v>
      </c>
    </row>
    <row r="1603" spans="2:6">
      <c r="B1603" s="64">
        <v>43333</v>
      </c>
      <c r="C1603" s="65">
        <v>10698</v>
      </c>
      <c r="D1603" s="65">
        <v>10774</v>
      </c>
      <c r="E1603" s="65">
        <v>10682</v>
      </c>
      <c r="F1603" s="65">
        <v>10767</v>
      </c>
    </row>
    <row r="1604" spans="2:6">
      <c r="B1604" s="64">
        <v>43332</v>
      </c>
      <c r="C1604" s="65">
        <v>10687</v>
      </c>
      <c r="D1604" s="65">
        <v>10715</v>
      </c>
      <c r="E1604" s="65">
        <v>10652</v>
      </c>
      <c r="F1604" s="65">
        <v>10671</v>
      </c>
    </row>
    <row r="1605" spans="2:6">
      <c r="B1605" s="64">
        <v>43329</v>
      </c>
      <c r="C1605" s="65">
        <v>10723</v>
      </c>
      <c r="D1605" s="65">
        <v>10732</v>
      </c>
      <c r="E1605" s="65">
        <v>10647</v>
      </c>
      <c r="F1605" s="65">
        <v>10662</v>
      </c>
    </row>
    <row r="1606" spans="2:6">
      <c r="B1606" s="64">
        <v>43328</v>
      </c>
      <c r="C1606" s="65">
        <v>10610</v>
      </c>
      <c r="D1606" s="65">
        <v>10724</v>
      </c>
      <c r="E1606" s="65">
        <v>10591</v>
      </c>
      <c r="F1606" s="65">
        <v>10690</v>
      </c>
    </row>
    <row r="1607" spans="2:6">
      <c r="B1607" s="64">
        <v>43327</v>
      </c>
      <c r="C1607" s="65">
        <v>10835</v>
      </c>
      <c r="D1607" s="65">
        <v>10841</v>
      </c>
      <c r="E1607" s="65">
        <v>10696</v>
      </c>
      <c r="F1607" s="65">
        <v>10737</v>
      </c>
    </row>
    <row r="1608" spans="2:6">
      <c r="B1608" s="64">
        <v>43326</v>
      </c>
      <c r="C1608" s="65">
        <v>10791</v>
      </c>
      <c r="D1608" s="65">
        <v>10831</v>
      </c>
      <c r="E1608" s="65">
        <v>10756</v>
      </c>
      <c r="F1608" s="65">
        <v>10820</v>
      </c>
    </row>
    <row r="1609" spans="2:6">
      <c r="B1609" s="64">
        <v>43325</v>
      </c>
      <c r="C1609" s="65">
        <v>10909</v>
      </c>
      <c r="D1609" s="65">
        <v>10912</v>
      </c>
      <c r="E1609" s="65">
        <v>10692</v>
      </c>
      <c r="F1609" s="65">
        <v>10757</v>
      </c>
    </row>
    <row r="1610" spans="2:6">
      <c r="B1610" s="64">
        <v>43322</v>
      </c>
      <c r="C1610" s="65">
        <v>10970</v>
      </c>
      <c r="D1610" s="65">
        <v>11022</v>
      </c>
      <c r="E1610" s="65">
        <v>10953</v>
      </c>
      <c r="F1610" s="65">
        <v>10959</v>
      </c>
    </row>
    <row r="1611" spans="2:6">
      <c r="B1611" s="64">
        <v>43321</v>
      </c>
      <c r="C1611" s="65">
        <v>11031</v>
      </c>
      <c r="D1611" s="65">
        <v>11038</v>
      </c>
      <c r="E1611" s="65">
        <v>10969</v>
      </c>
      <c r="F1611" s="65">
        <v>11017</v>
      </c>
    </row>
    <row r="1612" spans="2:6">
      <c r="B1612" s="64">
        <v>43320</v>
      </c>
      <c r="C1612" s="65">
        <v>11000</v>
      </c>
      <c r="D1612" s="65">
        <v>11070</v>
      </c>
      <c r="E1612" s="65">
        <v>10997</v>
      </c>
      <c r="F1612" s="65">
        <v>11049</v>
      </c>
    </row>
    <row r="1613" spans="2:6">
      <c r="B1613" s="64">
        <v>43319</v>
      </c>
      <c r="C1613" s="65">
        <v>10986</v>
      </c>
      <c r="D1613" s="65">
        <v>11003</v>
      </c>
      <c r="E1613" s="65">
        <v>10951</v>
      </c>
      <c r="F1613" s="65">
        <v>10968</v>
      </c>
    </row>
    <row r="1614" spans="2:6">
      <c r="B1614" s="64">
        <v>43318</v>
      </c>
      <c r="C1614" s="65">
        <v>10990</v>
      </c>
      <c r="D1614" s="65">
        <v>11036</v>
      </c>
      <c r="E1614" s="65">
        <v>10956</v>
      </c>
      <c r="F1614" s="65">
        <v>10982</v>
      </c>
    </row>
    <row r="1615" spans="2:6">
      <c r="B1615" s="64">
        <v>43315</v>
      </c>
      <c r="C1615" s="65">
        <v>10934</v>
      </c>
      <c r="D1615" s="65">
        <v>10977</v>
      </c>
      <c r="E1615" s="65">
        <v>10928</v>
      </c>
      <c r="F1615" s="65">
        <v>10970</v>
      </c>
    </row>
    <row r="1616" spans="2:6">
      <c r="B1616" s="64">
        <v>43314</v>
      </c>
      <c r="C1616" s="65">
        <v>11048</v>
      </c>
      <c r="D1616" s="65">
        <v>11048</v>
      </c>
      <c r="E1616" s="65">
        <v>10862</v>
      </c>
      <c r="F1616" s="65">
        <v>10871</v>
      </c>
    </row>
    <row r="1617" spans="2:6">
      <c r="B1617" s="64">
        <v>43313</v>
      </c>
      <c r="C1617" s="65">
        <v>11034</v>
      </c>
      <c r="D1617" s="65">
        <v>11057</v>
      </c>
      <c r="E1617" s="65">
        <v>11010</v>
      </c>
      <c r="F1617" s="65">
        <v>11047</v>
      </c>
    </row>
    <row r="1618" spans="2:6">
      <c r="B1618" s="64">
        <v>43312</v>
      </c>
      <c r="C1618" s="65">
        <v>10931</v>
      </c>
      <c r="D1618" s="65">
        <v>10997</v>
      </c>
      <c r="E1618" s="65">
        <v>10913</v>
      </c>
      <c r="F1618" s="65">
        <v>10989</v>
      </c>
    </row>
    <row r="1619" spans="2:6">
      <c r="B1619" s="64">
        <v>43311</v>
      </c>
      <c r="C1619" s="65">
        <v>10970</v>
      </c>
      <c r="D1619" s="65">
        <v>11007</v>
      </c>
      <c r="E1619" s="65">
        <v>10937</v>
      </c>
      <c r="F1619" s="65">
        <v>10940</v>
      </c>
    </row>
    <row r="1620" spans="2:6">
      <c r="B1620" s="64">
        <v>43308</v>
      </c>
      <c r="C1620" s="65">
        <v>10928</v>
      </c>
      <c r="D1620" s="65">
        <v>10995</v>
      </c>
      <c r="E1620" s="65">
        <v>10918</v>
      </c>
      <c r="F1620" s="65">
        <v>10992</v>
      </c>
    </row>
    <row r="1621" spans="2:6">
      <c r="B1621" s="64">
        <v>43307</v>
      </c>
      <c r="C1621" s="65">
        <v>10909</v>
      </c>
      <c r="D1621" s="65">
        <v>10926</v>
      </c>
      <c r="E1621" s="65">
        <v>10873</v>
      </c>
      <c r="F1621" s="65">
        <v>10915</v>
      </c>
    </row>
    <row r="1622" spans="2:6">
      <c r="B1622" s="64">
        <v>43306</v>
      </c>
      <c r="C1622" s="65">
        <v>10860</v>
      </c>
      <c r="D1622" s="65">
        <v>10892</v>
      </c>
      <c r="E1622" s="65">
        <v>10851</v>
      </c>
      <c r="F1622" s="65">
        <v>10865</v>
      </c>
    </row>
    <row r="1623" spans="2:6">
      <c r="B1623" s="64">
        <v>43305</v>
      </c>
      <c r="C1623" s="65">
        <v>10841</v>
      </c>
      <c r="D1623" s="65">
        <v>10880</v>
      </c>
      <c r="E1623" s="65">
        <v>10802</v>
      </c>
      <c r="F1623" s="65">
        <v>10871</v>
      </c>
    </row>
    <row r="1624" spans="2:6">
      <c r="B1624" s="64">
        <v>43304</v>
      </c>
      <c r="C1624" s="65">
        <v>10846</v>
      </c>
      <c r="D1624" s="65">
        <v>10864</v>
      </c>
      <c r="E1624" s="65">
        <v>10794</v>
      </c>
      <c r="F1624" s="65">
        <v>10830</v>
      </c>
    </row>
    <row r="1625" spans="2:6">
      <c r="B1625" s="64">
        <v>43301</v>
      </c>
      <c r="C1625" s="65">
        <v>10774</v>
      </c>
      <c r="D1625" s="65">
        <v>10847</v>
      </c>
      <c r="E1625" s="65">
        <v>10765</v>
      </c>
      <c r="F1625" s="65">
        <v>10824</v>
      </c>
    </row>
    <row r="1626" spans="2:6">
      <c r="B1626" s="64">
        <v>43300</v>
      </c>
      <c r="C1626" s="65">
        <v>10756</v>
      </c>
      <c r="D1626" s="65">
        <v>10792</v>
      </c>
      <c r="E1626" s="65">
        <v>10708</v>
      </c>
      <c r="F1626" s="65">
        <v>10721</v>
      </c>
    </row>
    <row r="1627" spans="2:6">
      <c r="B1627" s="64">
        <v>43299</v>
      </c>
      <c r="C1627" s="65">
        <v>10829</v>
      </c>
      <c r="D1627" s="65">
        <v>10872</v>
      </c>
      <c r="E1627" s="65">
        <v>10791</v>
      </c>
      <c r="F1627" s="65">
        <v>10844</v>
      </c>
    </row>
    <row r="1628" spans="2:6">
      <c r="B1628" s="64">
        <v>43298</v>
      </c>
      <c r="C1628" s="65">
        <v>10809</v>
      </c>
      <c r="D1628" s="65">
        <v>10819</v>
      </c>
      <c r="E1628" s="65">
        <v>10756</v>
      </c>
      <c r="F1628" s="65">
        <v>10768</v>
      </c>
    </row>
    <row r="1629" spans="2:6">
      <c r="B1629" s="64">
        <v>43297</v>
      </c>
      <c r="C1629" s="65">
        <v>10854</v>
      </c>
      <c r="D1629" s="65">
        <v>10874</v>
      </c>
      <c r="E1629" s="65">
        <v>10807</v>
      </c>
      <c r="F1629" s="65">
        <v>10815</v>
      </c>
    </row>
    <row r="1630" spans="2:6">
      <c r="B1630" s="64">
        <v>43294</v>
      </c>
      <c r="C1630" s="65">
        <v>10808</v>
      </c>
      <c r="D1630" s="65">
        <v>10850</v>
      </c>
      <c r="E1630" s="65">
        <v>10768</v>
      </c>
      <c r="F1630" s="65">
        <v>10848</v>
      </c>
    </row>
    <row r="1631" spans="2:6">
      <c r="B1631" s="64">
        <v>43293</v>
      </c>
      <c r="C1631" s="65">
        <v>10640</v>
      </c>
      <c r="D1631" s="65">
        <v>10750</v>
      </c>
      <c r="E1631" s="65">
        <v>10609</v>
      </c>
      <c r="F1631" s="65">
        <v>10740</v>
      </c>
    </row>
    <row r="1632" spans="2:6">
      <c r="B1632" s="64">
        <v>43292</v>
      </c>
      <c r="C1632" s="65">
        <v>10608</v>
      </c>
      <c r="D1632" s="65">
        <v>10656</v>
      </c>
      <c r="E1632" s="65">
        <v>10574</v>
      </c>
      <c r="F1632" s="65">
        <v>10617</v>
      </c>
    </row>
    <row r="1633" spans="2:6">
      <c r="B1633" s="64">
        <v>43291</v>
      </c>
      <c r="C1633" s="65">
        <v>10733</v>
      </c>
      <c r="D1633" s="65">
        <v>10744</v>
      </c>
      <c r="E1633" s="65">
        <v>10680</v>
      </c>
      <c r="F1633" s="65">
        <v>10709</v>
      </c>
    </row>
    <row r="1634" spans="2:6">
      <c r="B1634" s="64">
        <v>43290</v>
      </c>
      <c r="C1634" s="65">
        <v>10583</v>
      </c>
      <c r="D1634" s="65">
        <v>10676</v>
      </c>
      <c r="E1634" s="65">
        <v>10582</v>
      </c>
      <c r="F1634" s="65">
        <v>10661</v>
      </c>
    </row>
    <row r="1635" spans="2:6">
      <c r="B1635" s="64">
        <v>43287</v>
      </c>
      <c r="C1635" s="65">
        <v>10535</v>
      </c>
      <c r="D1635" s="65">
        <v>10556</v>
      </c>
      <c r="E1635" s="65">
        <v>10414</v>
      </c>
      <c r="F1635" s="65">
        <v>10539</v>
      </c>
    </row>
    <row r="1636" spans="2:6">
      <c r="B1636" s="64">
        <v>43286</v>
      </c>
      <c r="C1636" s="65">
        <v>10625</v>
      </c>
      <c r="D1636" s="65">
        <v>10633</v>
      </c>
      <c r="E1636" s="65">
        <v>10488</v>
      </c>
      <c r="F1636" s="65">
        <v>10500</v>
      </c>
    </row>
    <row r="1637" spans="2:6">
      <c r="B1637" s="64">
        <v>43285</v>
      </c>
      <c r="C1637" s="65">
        <v>10598</v>
      </c>
      <c r="D1637" s="65">
        <v>10639</v>
      </c>
      <c r="E1637" s="65">
        <v>10584</v>
      </c>
      <c r="F1637" s="65">
        <v>10618</v>
      </c>
    </row>
    <row r="1638" spans="2:6">
      <c r="B1638" s="64">
        <v>43284</v>
      </c>
      <c r="C1638" s="65">
        <v>10651</v>
      </c>
      <c r="D1638" s="65">
        <v>10717</v>
      </c>
      <c r="E1638" s="65">
        <v>10544</v>
      </c>
      <c r="F1638" s="65">
        <v>10622</v>
      </c>
    </row>
    <row r="1639" spans="2:6">
      <c r="B1639" s="64">
        <v>43283</v>
      </c>
      <c r="C1639" s="65">
        <v>10680</v>
      </c>
      <c r="D1639" s="65">
        <v>10719</v>
      </c>
      <c r="E1639" s="65">
        <v>10609</v>
      </c>
      <c r="F1639" s="65">
        <v>10611</v>
      </c>
    </row>
    <row r="1640" spans="2:6">
      <c r="B1640" s="64">
        <v>43280</v>
      </c>
      <c r="C1640" s="65">
        <v>10541</v>
      </c>
      <c r="D1640" s="65">
        <v>10692</v>
      </c>
      <c r="E1640" s="65">
        <v>10526</v>
      </c>
      <c r="F1640" s="65">
        <v>10677</v>
      </c>
    </row>
    <row r="1641" spans="2:6">
      <c r="B1641" s="64">
        <v>43279</v>
      </c>
      <c r="C1641" s="65">
        <v>10513</v>
      </c>
      <c r="D1641" s="65">
        <v>10578</v>
      </c>
      <c r="E1641" s="65">
        <v>10484</v>
      </c>
      <c r="F1641" s="65">
        <v>10523</v>
      </c>
    </row>
    <row r="1642" spans="2:6">
      <c r="B1642" s="64">
        <v>43278</v>
      </c>
      <c r="C1642" s="65">
        <v>10585</v>
      </c>
      <c r="D1642" s="65">
        <v>10625</v>
      </c>
      <c r="E1642" s="65">
        <v>10538</v>
      </c>
      <c r="F1642" s="65">
        <v>10554</v>
      </c>
    </row>
    <row r="1643" spans="2:6">
      <c r="B1643" s="64">
        <v>43277</v>
      </c>
      <c r="C1643" s="66">
        <v>10550</v>
      </c>
      <c r="D1643" s="66">
        <v>10596</v>
      </c>
      <c r="E1643" s="66">
        <v>10484</v>
      </c>
      <c r="F1643" s="66">
        <v>10592</v>
      </c>
    </row>
    <row r="1644" spans="2:6">
      <c r="B1644" s="64">
        <v>43276</v>
      </c>
      <c r="C1644" s="65">
        <v>10624</v>
      </c>
      <c r="D1644" s="65">
        <v>10660</v>
      </c>
      <c r="E1644" s="65">
        <v>10583</v>
      </c>
      <c r="F1644" s="65">
        <v>10584</v>
      </c>
    </row>
    <row r="1645" spans="2:6">
      <c r="B1645" s="64">
        <v>43273</v>
      </c>
      <c r="C1645" s="65">
        <v>10630</v>
      </c>
      <c r="D1645" s="65">
        <v>10685</v>
      </c>
      <c r="E1645" s="65">
        <v>10581</v>
      </c>
      <c r="F1645" s="65">
        <v>10655</v>
      </c>
    </row>
    <row r="1646" spans="2:6">
      <c r="B1646" s="64">
        <v>43272</v>
      </c>
      <c r="C1646" s="65">
        <v>10725</v>
      </c>
      <c r="D1646" s="65">
        <v>10745</v>
      </c>
      <c r="E1646" s="65">
        <v>10688</v>
      </c>
      <c r="F1646" s="65">
        <v>10706</v>
      </c>
    </row>
    <row r="1647" spans="2:6">
      <c r="B1647" s="64">
        <v>43271</v>
      </c>
      <c r="C1647" s="65">
        <v>10904</v>
      </c>
      <c r="D1647" s="65">
        <v>10951</v>
      </c>
      <c r="E1647" s="65">
        <v>10850</v>
      </c>
      <c r="F1647" s="65">
        <v>10936</v>
      </c>
    </row>
    <row r="1648" spans="2:6">
      <c r="B1648" s="64">
        <v>43270</v>
      </c>
      <c r="C1648" s="65">
        <v>10943</v>
      </c>
      <c r="D1648" s="65">
        <v>10958</v>
      </c>
      <c r="E1648" s="65">
        <v>10871</v>
      </c>
      <c r="F1648" s="65">
        <v>10874</v>
      </c>
    </row>
    <row r="1649" spans="2:6">
      <c r="B1649" s="64">
        <v>43266</v>
      </c>
      <c r="C1649" s="65">
        <v>11001</v>
      </c>
      <c r="D1649" s="65">
        <v>11075</v>
      </c>
      <c r="E1649" s="65">
        <v>10961</v>
      </c>
      <c r="F1649" s="65">
        <v>11055</v>
      </c>
    </row>
    <row r="1650" spans="2:6">
      <c r="B1650" s="64">
        <v>43265</v>
      </c>
      <c r="C1650" s="65">
        <v>11101</v>
      </c>
      <c r="D1650" s="65">
        <v>11106</v>
      </c>
      <c r="E1650" s="65">
        <v>10984</v>
      </c>
      <c r="F1650" s="65">
        <v>10985</v>
      </c>
    </row>
    <row r="1651" spans="2:6">
      <c r="B1651" s="64">
        <v>43264</v>
      </c>
      <c r="C1651" s="65">
        <v>11152</v>
      </c>
      <c r="D1651" s="65">
        <v>11169</v>
      </c>
      <c r="E1651" s="65">
        <v>11095</v>
      </c>
      <c r="F1651" s="65">
        <v>11146</v>
      </c>
    </row>
    <row r="1652" spans="2:6">
      <c r="B1652" s="64">
        <v>43263</v>
      </c>
      <c r="C1652" s="65">
        <v>11148</v>
      </c>
      <c r="D1652" s="65">
        <v>11152</v>
      </c>
      <c r="E1652" s="65">
        <v>11054</v>
      </c>
      <c r="F1652" s="65">
        <v>11141</v>
      </c>
    </row>
    <row r="1653" spans="2:6">
      <c r="B1653" s="64">
        <v>43262</v>
      </c>
      <c r="C1653" s="65">
        <v>11151</v>
      </c>
      <c r="D1653" s="65">
        <v>11173</v>
      </c>
      <c r="E1653" s="65">
        <v>11098</v>
      </c>
      <c r="F1653" s="65">
        <v>11128</v>
      </c>
    </row>
    <row r="1654" spans="2:6">
      <c r="B1654" s="64">
        <v>43259</v>
      </c>
      <c r="C1654" s="65">
        <v>11205</v>
      </c>
      <c r="D1654" s="65">
        <v>11215</v>
      </c>
      <c r="E1654" s="65">
        <v>11103</v>
      </c>
      <c r="F1654" s="65">
        <v>11125</v>
      </c>
    </row>
    <row r="1655" spans="2:6">
      <c r="B1655" s="64">
        <v>43258</v>
      </c>
      <c r="C1655" s="65">
        <v>11245</v>
      </c>
      <c r="D1655" s="65">
        <v>11253</v>
      </c>
      <c r="E1655" s="65">
        <v>11174</v>
      </c>
      <c r="F1655" s="65">
        <v>11227</v>
      </c>
    </row>
    <row r="1656" spans="2:6">
      <c r="B1656" s="64">
        <v>43257</v>
      </c>
      <c r="C1656" s="65">
        <v>11095</v>
      </c>
      <c r="D1656" s="65">
        <v>11210</v>
      </c>
      <c r="E1656" s="65">
        <v>11088</v>
      </c>
      <c r="F1656" s="65">
        <v>11200</v>
      </c>
    </row>
    <row r="1657" spans="2:6">
      <c r="B1657" s="64">
        <v>43256</v>
      </c>
      <c r="C1657" s="65">
        <v>11101</v>
      </c>
      <c r="D1657" s="65">
        <v>11118</v>
      </c>
      <c r="E1657" s="65">
        <v>11035</v>
      </c>
      <c r="F1657" s="65">
        <v>11069</v>
      </c>
    </row>
    <row r="1658" spans="2:6">
      <c r="B1658" s="64">
        <v>43255</v>
      </c>
      <c r="C1658" s="65">
        <v>10976</v>
      </c>
      <c r="D1658" s="65">
        <v>11095</v>
      </c>
      <c r="E1658" s="65">
        <v>10976</v>
      </c>
      <c r="F1658" s="65">
        <v>11085</v>
      </c>
    </row>
    <row r="1659" spans="2:6">
      <c r="B1659" s="64">
        <v>43252</v>
      </c>
      <c r="C1659" s="65">
        <v>10854</v>
      </c>
      <c r="D1659" s="65">
        <v>10925</v>
      </c>
      <c r="E1659" s="65">
        <v>10844</v>
      </c>
      <c r="F1659" s="65">
        <v>10915</v>
      </c>
    </row>
    <row r="1660" spans="2:6">
      <c r="B1660" s="64">
        <v>43251</v>
      </c>
      <c r="C1660" s="65">
        <v>10836</v>
      </c>
      <c r="D1660" s="65">
        <v>10870</v>
      </c>
      <c r="E1660" s="65">
        <v>10821</v>
      </c>
      <c r="F1660" s="65">
        <v>10867</v>
      </c>
    </row>
    <row r="1661" spans="2:6">
      <c r="B1661" s="64">
        <v>43250</v>
      </c>
      <c r="C1661" s="65">
        <v>10833</v>
      </c>
      <c r="D1661" s="65">
        <v>10848</v>
      </c>
      <c r="E1661" s="65">
        <v>10761</v>
      </c>
      <c r="F1661" s="65">
        <v>10775</v>
      </c>
    </row>
    <row r="1662" spans="2:6">
      <c r="B1662" s="64">
        <v>43249</v>
      </c>
      <c r="C1662" s="65">
        <v>10979</v>
      </c>
      <c r="D1662" s="65">
        <v>10982</v>
      </c>
      <c r="E1662" s="65">
        <v>10896</v>
      </c>
      <c r="F1662" s="65">
        <v>10928</v>
      </c>
    </row>
    <row r="1663" spans="2:6">
      <c r="B1663" s="64">
        <v>43248</v>
      </c>
      <c r="C1663" s="66">
        <v>10979</v>
      </c>
      <c r="D1663" s="66">
        <v>10989</v>
      </c>
      <c r="E1663" s="66">
        <v>10937</v>
      </c>
      <c r="F1663" s="66">
        <v>10983</v>
      </c>
    </row>
    <row r="1664" spans="2:6">
      <c r="B1664" s="64">
        <v>43245</v>
      </c>
      <c r="C1664" s="65">
        <v>10921</v>
      </c>
      <c r="D1664" s="65">
        <v>10956</v>
      </c>
      <c r="E1664" s="65">
        <v>10890</v>
      </c>
      <c r="F1664" s="65">
        <v>10932</v>
      </c>
    </row>
    <row r="1665" spans="2:6">
      <c r="B1665" s="64">
        <v>43244</v>
      </c>
      <c r="C1665" s="65">
        <v>10879</v>
      </c>
      <c r="D1665" s="65">
        <v>10923</v>
      </c>
      <c r="E1665" s="65">
        <v>10851</v>
      </c>
      <c r="F1665" s="65">
        <v>10917</v>
      </c>
    </row>
    <row r="1666" spans="2:6">
      <c r="B1666" s="64">
        <v>43243</v>
      </c>
      <c r="C1666" s="65">
        <v>10933</v>
      </c>
      <c r="D1666" s="65">
        <v>10998</v>
      </c>
      <c r="E1666" s="65">
        <v>10855</v>
      </c>
      <c r="F1666" s="65">
        <v>10858</v>
      </c>
    </row>
    <row r="1667" spans="2:6">
      <c r="B1667" s="64">
        <v>43242</v>
      </c>
      <c r="C1667" s="65">
        <v>10969</v>
      </c>
      <c r="D1667" s="65">
        <v>10999</v>
      </c>
      <c r="E1667" s="65">
        <v>10913</v>
      </c>
      <c r="F1667" s="65">
        <v>10922</v>
      </c>
    </row>
    <row r="1668" spans="2:6">
      <c r="B1668" s="64">
        <v>43241</v>
      </c>
      <c r="C1668" s="65">
        <v>10865</v>
      </c>
      <c r="D1668" s="65">
        <v>10966</v>
      </c>
      <c r="E1668" s="65">
        <v>10863</v>
      </c>
      <c r="F1668" s="65">
        <v>10965</v>
      </c>
    </row>
    <row r="1669" spans="2:6">
      <c r="B1669" s="64">
        <v>43238</v>
      </c>
      <c r="C1669" s="65">
        <v>10834</v>
      </c>
      <c r="D1669" s="65">
        <v>10873</v>
      </c>
      <c r="E1669" s="65">
        <v>10805</v>
      </c>
      <c r="F1669" s="65">
        <v>10820</v>
      </c>
    </row>
    <row r="1670" spans="2:6">
      <c r="B1670" s="64">
        <v>43237</v>
      </c>
      <c r="C1670" s="65">
        <v>10920</v>
      </c>
      <c r="D1670" s="65">
        <v>10928</v>
      </c>
      <c r="E1670" s="65">
        <v>10823</v>
      </c>
      <c r="F1670" s="65">
        <v>10826</v>
      </c>
    </row>
    <row r="1671" spans="2:6">
      <c r="B1671" s="64">
        <v>43236</v>
      </c>
      <c r="C1671" s="65">
        <v>10845</v>
      </c>
      <c r="D1671" s="65">
        <v>10907</v>
      </c>
      <c r="E1671" s="65">
        <v>10839</v>
      </c>
      <c r="F1671" s="65">
        <v>10872</v>
      </c>
    </row>
    <row r="1672" spans="2:6">
      <c r="B1672" s="64">
        <v>43235</v>
      </c>
      <c r="C1672" s="65">
        <v>10946</v>
      </c>
      <c r="D1672" s="65">
        <v>10961</v>
      </c>
      <c r="E1672" s="65">
        <v>10857</v>
      </c>
      <c r="F1672" s="65">
        <v>10869</v>
      </c>
    </row>
    <row r="1673" spans="2:6">
      <c r="B1673" s="64">
        <v>43234</v>
      </c>
      <c r="C1673" s="65">
        <v>10926</v>
      </c>
      <c r="D1673" s="65">
        <v>10968</v>
      </c>
      <c r="E1673" s="65">
        <v>10891</v>
      </c>
      <c r="F1673" s="65">
        <v>10958</v>
      </c>
    </row>
    <row r="1674" spans="2:6">
      <c r="B1674" s="64">
        <v>43231</v>
      </c>
      <c r="C1674" s="65">
        <v>10819</v>
      </c>
      <c r="D1674" s="65">
        <v>10865</v>
      </c>
      <c r="E1674" s="65">
        <v>10806</v>
      </c>
      <c r="F1674" s="65">
        <v>10861</v>
      </c>
    </row>
    <row r="1675" spans="2:6">
      <c r="B1675" s="64">
        <v>43230</v>
      </c>
      <c r="C1675" s="65">
        <v>10732</v>
      </c>
      <c r="D1675" s="65">
        <v>10771</v>
      </c>
      <c r="E1675" s="65">
        <v>10723</v>
      </c>
      <c r="F1675" s="65">
        <v>10763</v>
      </c>
    </row>
    <row r="1676" spans="2:6">
      <c r="B1676" s="64">
        <v>43229</v>
      </c>
      <c r="C1676" s="65">
        <v>10685</v>
      </c>
      <c r="D1676" s="65">
        <v>10731</v>
      </c>
      <c r="E1676" s="65">
        <v>10666</v>
      </c>
      <c r="F1676" s="65">
        <v>10704</v>
      </c>
    </row>
    <row r="1677" spans="2:6">
      <c r="B1677" s="64">
        <v>43228</v>
      </c>
      <c r="C1677" s="65">
        <v>10597</v>
      </c>
      <c r="D1677" s="65">
        <v>10672</v>
      </c>
      <c r="E1677" s="65">
        <v>10580</v>
      </c>
      <c r="F1677" s="65">
        <v>10669</v>
      </c>
    </row>
    <row r="1678" spans="2:6">
      <c r="B1678" s="64">
        <v>43227</v>
      </c>
      <c r="C1678" s="65">
        <v>10599</v>
      </c>
      <c r="D1678" s="65">
        <v>10615</v>
      </c>
      <c r="E1678" s="65">
        <v>10529</v>
      </c>
      <c r="F1678" s="65">
        <v>10595</v>
      </c>
    </row>
    <row r="1679" spans="2:6">
      <c r="B1679" s="64">
        <v>43224</v>
      </c>
      <c r="C1679" s="65">
        <v>10506</v>
      </c>
      <c r="D1679" s="65">
        <v>10544</v>
      </c>
      <c r="E1679" s="65">
        <v>10468</v>
      </c>
      <c r="F1679" s="65">
        <v>10523</v>
      </c>
    </row>
    <row r="1680" spans="2:6">
      <c r="B1680" s="64">
        <v>43223</v>
      </c>
      <c r="C1680" s="65">
        <v>10560</v>
      </c>
      <c r="D1680" s="65">
        <v>10575</v>
      </c>
      <c r="E1680" s="65">
        <v>10488</v>
      </c>
      <c r="F1680" s="65">
        <v>10506</v>
      </c>
    </row>
    <row r="1681" spans="2:6">
      <c r="B1681" s="64">
        <v>43222</v>
      </c>
      <c r="C1681" s="65">
        <v>10631</v>
      </c>
      <c r="D1681" s="65">
        <v>10670</v>
      </c>
      <c r="E1681" s="65">
        <v>10597</v>
      </c>
      <c r="F1681" s="65">
        <v>10609</v>
      </c>
    </row>
    <row r="1682" spans="2:6">
      <c r="B1682" s="64"/>
      <c r="C1682"/>
      <c r="D1682"/>
      <c r="E1682"/>
      <c r="F168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59"/>
  <sheetViews>
    <sheetView topLeftCell="A1634" workbookViewId="0">
      <selection activeCell="K1639" sqref="K1639:K1659"/>
    </sheetView>
  </sheetViews>
  <sheetFormatPr defaultRowHeight="16.5"/>
  <cols>
    <col min="1" max="1" width="10.5" bestFit="1" customWidth="1"/>
    <col min="17" max="17" width="9.5" bestFit="1" customWidth="1"/>
  </cols>
  <sheetData>
    <row r="1" spans="1:14">
      <c r="A1" t="s">
        <v>0</v>
      </c>
      <c r="B1">
        <v>1.8</v>
      </c>
    </row>
    <row r="2" spans="1:1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14" s="61" customFormat="1">
      <c r="A3" s="64">
        <v>45707</v>
      </c>
      <c r="B3" s="65">
        <v>23568</v>
      </c>
      <c r="C3" s="65">
        <v>23697</v>
      </c>
      <c r="D3" s="65">
        <v>23560</v>
      </c>
      <c r="E3" s="65">
        <v>23608</v>
      </c>
      <c r="F3" s="61">
        <f t="shared" ref="F3:F20" si="0">ABS(C3-D3)/B3*100</f>
        <v>0.58129667345553293</v>
      </c>
      <c r="G3" s="61">
        <f t="shared" ref="G3:G20" si="1">(E3-B3)/B3*100</f>
        <v>0.16972165648336729</v>
      </c>
      <c r="H3" s="61">
        <f t="shared" ref="H3:H4" si="2">ABS(G3/F3)</f>
        <v>0.29197080291970806</v>
      </c>
      <c r="I3" s="61">
        <f t="shared" ref="I3:I71" si="3">VLOOKUP(_xlfn.PERCENTRANK.EXC(F$22:F$1218,F3),$L$11:$N$20,3,TRUE)</f>
        <v>1</v>
      </c>
      <c r="J3" s="61">
        <f t="shared" ref="J3:J66" si="4">VLOOKUP(H3,$L$24:$N$33,3,TRUE)</f>
        <v>3</v>
      </c>
      <c r="K3" s="61">
        <f t="shared" ref="K3:K66" si="5">IF(AND(I3&gt;=$N$10,F3&gt;$B$1),IF(J3&gt;=$N$23,4,1),IF(J3&gt;=$N$23,3,2))</f>
        <v>2</v>
      </c>
    </row>
    <row r="4" spans="1:14" s="61" customFormat="1">
      <c r="A4" s="64">
        <v>45706</v>
      </c>
      <c r="B4" s="65">
        <v>23570</v>
      </c>
      <c r="C4" s="65">
        <v>23663</v>
      </c>
      <c r="D4" s="65">
        <v>23466</v>
      </c>
      <c r="E4" s="65">
        <v>23649</v>
      </c>
      <c r="F4" s="61">
        <f t="shared" si="0"/>
        <v>0.83580823080186673</v>
      </c>
      <c r="G4" s="61">
        <f t="shared" si="1"/>
        <v>0.33517182859567246</v>
      </c>
      <c r="H4" s="61">
        <f t="shared" si="2"/>
        <v>0.40101522842639598</v>
      </c>
      <c r="I4" s="61">
        <f t="shared" si="3"/>
        <v>4</v>
      </c>
      <c r="J4" s="61">
        <f t="shared" si="4"/>
        <v>5</v>
      </c>
      <c r="K4" s="61">
        <f t="shared" si="5"/>
        <v>2</v>
      </c>
    </row>
    <row r="5" spans="1:14" s="61" customFormat="1">
      <c r="A5" s="64">
        <v>45705</v>
      </c>
      <c r="B5" s="65">
        <v>23286</v>
      </c>
      <c r="C5" s="65">
        <v>23540</v>
      </c>
      <c r="D5" s="65">
        <v>23283</v>
      </c>
      <c r="E5" s="65">
        <v>23504</v>
      </c>
      <c r="F5" s="61">
        <f t="shared" si="0"/>
        <v>1.103667439663317</v>
      </c>
      <c r="G5" s="61">
        <f t="shared" si="1"/>
        <v>0.93618483208794989</v>
      </c>
      <c r="H5" s="61">
        <f>ABS(G5/F5)</f>
        <v>0.84824902723735407</v>
      </c>
      <c r="I5" s="61">
        <f t="shared" si="3"/>
        <v>5</v>
      </c>
      <c r="J5" s="61">
        <f t="shared" si="4"/>
        <v>9</v>
      </c>
      <c r="K5" s="61">
        <f t="shared" si="5"/>
        <v>3</v>
      </c>
    </row>
    <row r="6" spans="1:14" s="61" customFormat="1">
      <c r="A6" s="64">
        <v>45702</v>
      </c>
      <c r="B6" s="65">
        <v>23338</v>
      </c>
      <c r="C6" s="65">
        <v>23349</v>
      </c>
      <c r="D6" s="65">
        <v>23116</v>
      </c>
      <c r="E6" s="65">
        <v>23179</v>
      </c>
      <c r="F6" s="61">
        <f t="shared" si="0"/>
        <v>0.99837175422058444</v>
      </c>
      <c r="G6" s="61">
        <f t="shared" si="1"/>
        <v>-0.68129231296597825</v>
      </c>
      <c r="H6" s="61">
        <f>ABS(G6/F6)</f>
        <v>0.68240343347639487</v>
      </c>
      <c r="I6" s="61">
        <f t="shared" si="3"/>
        <v>5</v>
      </c>
      <c r="J6" s="61">
        <f t="shared" si="4"/>
        <v>7</v>
      </c>
      <c r="K6" s="61">
        <f t="shared" si="5"/>
        <v>3</v>
      </c>
    </row>
    <row r="7" spans="1:14" s="61" customFormat="1">
      <c r="A7" s="64">
        <v>45701</v>
      </c>
      <c r="B7" s="65">
        <v>23435</v>
      </c>
      <c r="C7" s="65">
        <v>23460</v>
      </c>
      <c r="D7" s="65">
        <v>23250</v>
      </c>
      <c r="E7" s="65">
        <v>23399</v>
      </c>
      <c r="F7" s="61">
        <f t="shared" si="0"/>
        <v>0.89609558352890983</v>
      </c>
      <c r="G7" s="61">
        <f t="shared" si="1"/>
        <v>-0.15361638574781308</v>
      </c>
      <c r="H7" s="61">
        <f>ABS(G7/F7)</f>
        <v>0.1714285714285714</v>
      </c>
      <c r="I7" s="61">
        <f t="shared" si="3"/>
        <v>4</v>
      </c>
      <c r="J7" s="61">
        <f t="shared" si="4"/>
        <v>2</v>
      </c>
      <c r="K7" s="61">
        <f t="shared" si="5"/>
        <v>2</v>
      </c>
    </row>
    <row r="8" spans="1:14" s="61" customFormat="1">
      <c r="A8" s="64">
        <v>45700</v>
      </c>
      <c r="B8" s="66">
        <v>23429</v>
      </c>
      <c r="C8" s="66">
        <v>23536</v>
      </c>
      <c r="D8" s="66">
        <v>23292</v>
      </c>
      <c r="E8" s="66">
        <v>23315</v>
      </c>
      <c r="F8" s="61">
        <f t="shared" si="0"/>
        <v>1.041444363822613</v>
      </c>
      <c r="G8" s="61">
        <f t="shared" si="1"/>
        <v>-0.48657646506466345</v>
      </c>
      <c r="H8" s="61">
        <f>ABS(G8/F8)</f>
        <v>0.46721311475409838</v>
      </c>
      <c r="I8" s="61">
        <f t="shared" si="3"/>
        <v>5</v>
      </c>
      <c r="J8" s="61">
        <f t="shared" si="4"/>
        <v>5</v>
      </c>
      <c r="K8" s="61">
        <f t="shared" si="5"/>
        <v>2</v>
      </c>
    </row>
    <row r="9" spans="1:14" s="31" customFormat="1">
      <c r="A9" s="64">
        <v>45699</v>
      </c>
      <c r="B9" s="65">
        <v>23391</v>
      </c>
      <c r="C9" s="65">
        <v>23503</v>
      </c>
      <c r="D9" s="65">
        <v>23302</v>
      </c>
      <c r="E9" s="65">
        <v>23335</v>
      </c>
      <c r="F9" s="61">
        <f t="shared" si="0"/>
        <v>0.85930486084391433</v>
      </c>
      <c r="G9" s="61">
        <f t="shared" si="1"/>
        <v>-0.23940831943910051</v>
      </c>
      <c r="H9" s="61">
        <f>ABS(G9/F9)</f>
        <v>0.27860696517412936</v>
      </c>
      <c r="I9" s="61">
        <f t="shared" si="3"/>
        <v>4</v>
      </c>
      <c r="J9" s="61">
        <f t="shared" si="4"/>
        <v>3</v>
      </c>
      <c r="K9" s="61">
        <f t="shared" si="5"/>
        <v>2</v>
      </c>
    </row>
    <row r="10" spans="1:14" s="31" customFormat="1">
      <c r="A10" s="64">
        <v>45698</v>
      </c>
      <c r="B10" s="65">
        <v>23324</v>
      </c>
      <c r="C10" s="65">
        <v>23366</v>
      </c>
      <c r="D10" s="65">
        <v>23167</v>
      </c>
      <c r="E10" s="65">
        <v>23246</v>
      </c>
      <c r="F10" s="61">
        <f t="shared" si="0"/>
        <v>0.85319842222603326</v>
      </c>
      <c r="G10" s="61">
        <f t="shared" si="1"/>
        <v>-0.33441948207854572</v>
      </c>
      <c r="H10" s="61">
        <f t="shared" ref="H10:H20" si="6">ABS(G10/F10)</f>
        <v>0.39195979899497491</v>
      </c>
      <c r="I10" s="61">
        <f t="shared" si="3"/>
        <v>4</v>
      </c>
      <c r="J10" s="61">
        <f t="shared" si="4"/>
        <v>4</v>
      </c>
      <c r="K10" s="61">
        <f t="shared" si="5"/>
        <v>2</v>
      </c>
      <c r="L10" s="5" t="s">
        <v>34</v>
      </c>
      <c r="M10" s="5" t="s">
        <v>35</v>
      </c>
      <c r="N10" s="5">
        <v>6</v>
      </c>
    </row>
    <row r="11" spans="1:14" s="31" customFormat="1">
      <c r="A11" s="64">
        <v>45695</v>
      </c>
      <c r="B11" s="65">
        <v>23285</v>
      </c>
      <c r="C11" s="65">
        <v>23465</v>
      </c>
      <c r="D11" s="65">
        <v>23278</v>
      </c>
      <c r="E11" s="65">
        <v>23431</v>
      </c>
      <c r="F11" s="61">
        <f t="shared" si="0"/>
        <v>0.80309211939016534</v>
      </c>
      <c r="G11" s="61">
        <f t="shared" si="1"/>
        <v>0.62701309856130549</v>
      </c>
      <c r="H11" s="61">
        <f t="shared" si="6"/>
        <v>0.78074866310160418</v>
      </c>
      <c r="I11" s="61">
        <f t="shared" si="3"/>
        <v>3</v>
      </c>
      <c r="J11" s="61">
        <f t="shared" si="4"/>
        <v>8</v>
      </c>
      <c r="K11" s="61">
        <f t="shared" si="5"/>
        <v>3</v>
      </c>
      <c r="L11" s="5">
        <v>0</v>
      </c>
      <c r="M11" s="5">
        <v>0.1</v>
      </c>
      <c r="N11" s="5">
        <v>1</v>
      </c>
    </row>
    <row r="12" spans="1:14" s="31" customFormat="1">
      <c r="A12" s="64">
        <v>45694</v>
      </c>
      <c r="B12" s="65">
        <v>23355</v>
      </c>
      <c r="C12" s="65">
        <v>23379</v>
      </c>
      <c r="D12" s="65">
        <v>23234</v>
      </c>
      <c r="E12" s="65">
        <v>23290</v>
      </c>
      <c r="F12" s="61">
        <f t="shared" si="0"/>
        <v>0.62085206593877118</v>
      </c>
      <c r="G12" s="61">
        <f t="shared" si="1"/>
        <v>-0.27831299507600088</v>
      </c>
      <c r="H12" s="61">
        <f t="shared" si="6"/>
        <v>0.44827586206896552</v>
      </c>
      <c r="I12" s="61">
        <f t="shared" si="3"/>
        <v>2</v>
      </c>
      <c r="J12" s="61">
        <f t="shared" si="4"/>
        <v>5</v>
      </c>
      <c r="K12" s="61">
        <f t="shared" si="5"/>
        <v>2</v>
      </c>
      <c r="L12" s="5">
        <v>0.1</v>
      </c>
      <c r="M12" s="5">
        <v>0.2</v>
      </c>
      <c r="N12" s="5">
        <v>2</v>
      </c>
    </row>
    <row r="13" spans="1:14" s="31" customFormat="1">
      <c r="A13" s="64">
        <v>45693</v>
      </c>
      <c r="B13" s="65">
        <v>23077</v>
      </c>
      <c r="C13" s="65">
        <v>23284</v>
      </c>
      <c r="D13" s="65">
        <v>23063</v>
      </c>
      <c r="E13" s="65">
        <v>23133</v>
      </c>
      <c r="F13" s="61">
        <f t="shared" si="0"/>
        <v>0.95766347445508515</v>
      </c>
      <c r="G13" s="61">
        <f t="shared" si="1"/>
        <v>0.24266585778047406</v>
      </c>
      <c r="H13" s="61">
        <f t="shared" si="6"/>
        <v>0.25339366515837103</v>
      </c>
      <c r="I13" s="61">
        <f t="shared" si="3"/>
        <v>5</v>
      </c>
      <c r="J13" s="61">
        <f t="shared" si="4"/>
        <v>3</v>
      </c>
      <c r="K13" s="61">
        <f t="shared" si="5"/>
        <v>2</v>
      </c>
      <c r="L13" s="5">
        <v>0.2</v>
      </c>
      <c r="M13" s="5">
        <v>0.3</v>
      </c>
      <c r="N13" s="5">
        <v>3</v>
      </c>
    </row>
    <row r="14" spans="1:14" s="31" customFormat="1">
      <c r="A14" s="64">
        <v>45692</v>
      </c>
      <c r="B14" s="65">
        <v>22919</v>
      </c>
      <c r="C14" s="65">
        <v>22945</v>
      </c>
      <c r="D14" s="65">
        <v>22708</v>
      </c>
      <c r="E14" s="65">
        <v>22822</v>
      </c>
      <c r="F14" s="61">
        <f t="shared" si="0"/>
        <v>1.0340765303896331</v>
      </c>
      <c r="G14" s="61">
        <f t="shared" si="1"/>
        <v>-0.42322963480082032</v>
      </c>
      <c r="H14" s="61">
        <f t="shared" si="6"/>
        <v>0.40928270042194093</v>
      </c>
      <c r="I14" s="61">
        <f t="shared" si="3"/>
        <v>5</v>
      </c>
      <c r="J14" s="61">
        <f t="shared" si="4"/>
        <v>5</v>
      </c>
      <c r="K14" s="61">
        <f t="shared" si="5"/>
        <v>2</v>
      </c>
      <c r="L14" s="5">
        <v>0.3</v>
      </c>
      <c r="M14" s="5">
        <v>0.4</v>
      </c>
      <c r="N14" s="5">
        <v>4</v>
      </c>
    </row>
    <row r="15" spans="1:14" s="31" customFormat="1">
      <c r="A15" s="64">
        <v>45691</v>
      </c>
      <c r="B15" s="65">
        <v>22680</v>
      </c>
      <c r="C15" s="65">
        <v>22817</v>
      </c>
      <c r="D15" s="65">
        <v>22539</v>
      </c>
      <c r="E15" s="65">
        <v>22598</v>
      </c>
      <c r="F15" s="61">
        <f t="shared" si="0"/>
        <v>1.2257495590828924</v>
      </c>
      <c r="G15" s="61">
        <f t="shared" si="1"/>
        <v>-0.36155202821869487</v>
      </c>
      <c r="H15" s="61">
        <f t="shared" si="6"/>
        <v>0.29496402877697842</v>
      </c>
      <c r="I15" s="61">
        <f t="shared" si="3"/>
        <v>7</v>
      </c>
      <c r="J15" s="61">
        <f t="shared" si="4"/>
        <v>3</v>
      </c>
      <c r="K15" s="61">
        <f t="shared" si="5"/>
        <v>2</v>
      </c>
      <c r="L15" s="5">
        <v>0.4</v>
      </c>
      <c r="M15" s="5">
        <v>0.6</v>
      </c>
      <c r="N15" s="5">
        <v>5</v>
      </c>
    </row>
    <row r="16" spans="1:14" s="31" customFormat="1">
      <c r="A16" s="64">
        <v>45679</v>
      </c>
      <c r="B16" s="65">
        <v>23600</v>
      </c>
      <c r="C16" s="65">
        <v>23719</v>
      </c>
      <c r="D16" s="65">
        <v>23573</v>
      </c>
      <c r="E16" s="65">
        <v>23698</v>
      </c>
      <c r="F16" s="61">
        <f t="shared" si="0"/>
        <v>0.61864406779661008</v>
      </c>
      <c r="G16" s="61">
        <f t="shared" si="1"/>
        <v>0.41525423728813554</v>
      </c>
      <c r="H16" s="61">
        <f t="shared" si="6"/>
        <v>0.67123287671232879</v>
      </c>
      <c r="I16" s="61">
        <f t="shared" si="3"/>
        <v>2</v>
      </c>
      <c r="J16" s="61">
        <f t="shared" si="4"/>
        <v>7</v>
      </c>
      <c r="K16" s="61">
        <f t="shared" si="5"/>
        <v>3</v>
      </c>
      <c r="L16" s="5">
        <v>0.6</v>
      </c>
      <c r="M16" s="5">
        <v>0.65</v>
      </c>
      <c r="N16" s="5">
        <v>6</v>
      </c>
    </row>
    <row r="17" spans="1:21" s="31" customFormat="1">
      <c r="A17" s="64">
        <v>45678</v>
      </c>
      <c r="B17" s="65">
        <v>23426</v>
      </c>
      <c r="C17" s="65">
        <v>23432</v>
      </c>
      <c r="D17" s="65">
        <v>23203</v>
      </c>
      <c r="E17" s="65">
        <v>23365</v>
      </c>
      <c r="F17" s="61">
        <f t="shared" si="0"/>
        <v>0.9775463160590796</v>
      </c>
      <c r="G17" s="61">
        <f t="shared" si="1"/>
        <v>-0.26039443353538805</v>
      </c>
      <c r="H17" s="61">
        <f t="shared" si="6"/>
        <v>0.26637554585152839</v>
      </c>
      <c r="I17" s="61">
        <f t="shared" si="3"/>
        <v>5</v>
      </c>
      <c r="J17" s="61">
        <f t="shared" si="4"/>
        <v>3</v>
      </c>
      <c r="K17" s="61">
        <f t="shared" si="5"/>
        <v>2</v>
      </c>
      <c r="L17" s="5">
        <v>0.65</v>
      </c>
      <c r="M17" s="5">
        <v>0.75</v>
      </c>
      <c r="N17" s="5">
        <v>7</v>
      </c>
    </row>
    <row r="18" spans="1:21" s="31" customFormat="1">
      <c r="A18" s="64">
        <v>45677</v>
      </c>
      <c r="B18" s="65">
        <v>23249</v>
      </c>
      <c r="C18" s="65">
        <v>23417</v>
      </c>
      <c r="D18" s="65">
        <v>23222</v>
      </c>
      <c r="E18" s="65">
        <v>23346</v>
      </c>
      <c r="F18" s="61">
        <f t="shared" si="0"/>
        <v>0.83874575250548411</v>
      </c>
      <c r="G18" s="61">
        <f t="shared" si="1"/>
        <v>0.41722224611811259</v>
      </c>
      <c r="H18" s="61">
        <f t="shared" si="6"/>
        <v>0.49743589743589745</v>
      </c>
      <c r="I18" s="61">
        <f t="shared" si="3"/>
        <v>4</v>
      </c>
      <c r="J18" s="61">
        <f t="shared" si="4"/>
        <v>5</v>
      </c>
      <c r="K18" s="61">
        <f t="shared" si="5"/>
        <v>2</v>
      </c>
      <c r="L18" s="5">
        <v>0.75</v>
      </c>
      <c r="M18" s="5">
        <v>0.85</v>
      </c>
      <c r="N18" s="5">
        <v>8</v>
      </c>
    </row>
    <row r="19" spans="1:21" s="31" customFormat="1">
      <c r="A19" s="64">
        <v>45674</v>
      </c>
      <c r="B19" s="65">
        <v>23277</v>
      </c>
      <c r="C19" s="65">
        <v>23318</v>
      </c>
      <c r="D19" s="65">
        <v>22956</v>
      </c>
      <c r="E19" s="65">
        <v>23190</v>
      </c>
      <c r="F19" s="61">
        <f t="shared" si="0"/>
        <v>1.5551832280792199</v>
      </c>
      <c r="G19" s="61">
        <f t="shared" si="1"/>
        <v>-0.3737595050908622</v>
      </c>
      <c r="H19" s="61">
        <f t="shared" si="6"/>
        <v>0.24033149171270715</v>
      </c>
      <c r="I19" s="61">
        <f t="shared" si="3"/>
        <v>8</v>
      </c>
      <c r="J19" s="61">
        <f t="shared" si="4"/>
        <v>3</v>
      </c>
      <c r="K19" s="61">
        <f t="shared" si="5"/>
        <v>2</v>
      </c>
      <c r="L19" s="5">
        <v>0.85</v>
      </c>
      <c r="M19" s="5">
        <v>0.9</v>
      </c>
      <c r="N19" s="5">
        <v>9</v>
      </c>
    </row>
    <row r="20" spans="1:21" s="31" customFormat="1">
      <c r="A20" s="64">
        <v>45673</v>
      </c>
      <c r="B20" s="65">
        <v>23080</v>
      </c>
      <c r="C20" s="65">
        <v>23217</v>
      </c>
      <c r="D20" s="65">
        <v>22990</v>
      </c>
      <c r="E20" s="65">
        <v>23031</v>
      </c>
      <c r="F20" s="61">
        <f t="shared" si="0"/>
        <v>0.98353552859618709</v>
      </c>
      <c r="G20" s="61">
        <f t="shared" si="1"/>
        <v>-0.21230502599653378</v>
      </c>
      <c r="H20" s="61">
        <f t="shared" si="6"/>
        <v>0.21585903083700442</v>
      </c>
      <c r="I20" s="61">
        <f t="shared" si="3"/>
        <v>5</v>
      </c>
      <c r="J20" s="61">
        <f t="shared" si="4"/>
        <v>3</v>
      </c>
      <c r="K20" s="61">
        <f t="shared" si="5"/>
        <v>2</v>
      </c>
      <c r="L20" s="5">
        <v>0.9</v>
      </c>
      <c r="M20" s="5">
        <v>1</v>
      </c>
      <c r="N20" s="5">
        <v>10</v>
      </c>
    </row>
    <row r="21" spans="1:21" s="5" customFormat="1">
      <c r="A21" s="64">
        <v>45672</v>
      </c>
      <c r="B21" s="65">
        <v>22728</v>
      </c>
      <c r="C21" s="65">
        <v>22749</v>
      </c>
      <c r="D21" s="65">
        <v>22493</v>
      </c>
      <c r="E21" s="65">
        <v>22519</v>
      </c>
      <c r="F21" s="5">
        <f>ABS(C21-D21)/B21*100</f>
        <v>1.1263639563533967</v>
      </c>
      <c r="G21" s="5">
        <f>(E21-B21)/B21*100</f>
        <v>-0.9195705737416402</v>
      </c>
      <c r="H21" s="5">
        <f>ABS(G21/F21)</f>
        <v>0.81640624999999989</v>
      </c>
      <c r="I21" s="61">
        <f t="shared" si="3"/>
        <v>5</v>
      </c>
      <c r="J21" s="61">
        <f t="shared" si="4"/>
        <v>9</v>
      </c>
      <c r="K21" s="61">
        <f t="shared" si="5"/>
        <v>3</v>
      </c>
      <c r="U21" s="11"/>
    </row>
    <row r="22" spans="1:21" s="5" customFormat="1">
      <c r="A22" s="64">
        <v>45671</v>
      </c>
      <c r="B22" s="65">
        <v>22594</v>
      </c>
      <c r="C22" s="65">
        <v>22767</v>
      </c>
      <c r="D22" s="65">
        <v>22530</v>
      </c>
      <c r="E22" s="65">
        <v>22750</v>
      </c>
      <c r="F22" s="5">
        <f t="shared" ref="F22:F85" si="7">ABS(C22-D22)/B22*100</f>
        <v>1.048951048951049</v>
      </c>
      <c r="G22" s="5">
        <f t="shared" ref="G22:G85" si="8">(E22-B22)/B22*100</f>
        <v>0.69044879171461448</v>
      </c>
      <c r="H22" s="5">
        <f t="shared" ref="H22:H85" si="9">ABS(G22/F22)</f>
        <v>0.65822784810126578</v>
      </c>
      <c r="I22" s="61">
        <f t="shared" si="3"/>
        <v>5</v>
      </c>
      <c r="J22" s="61">
        <f t="shared" si="4"/>
        <v>7</v>
      </c>
      <c r="K22" s="61">
        <f t="shared" si="5"/>
        <v>3</v>
      </c>
      <c r="P22" s="12"/>
      <c r="Q22" s="13">
        <v>1</v>
      </c>
      <c r="R22" s="13">
        <v>2</v>
      </c>
      <c r="S22" s="13">
        <v>3</v>
      </c>
      <c r="T22" s="14">
        <v>4</v>
      </c>
      <c r="U22" s="11"/>
    </row>
    <row r="23" spans="1:21" s="5" customFormat="1">
      <c r="A23" s="64">
        <v>45670</v>
      </c>
      <c r="B23" s="65">
        <v>22960</v>
      </c>
      <c r="C23" s="65">
        <v>23008</v>
      </c>
      <c r="D23" s="65">
        <v>22431</v>
      </c>
      <c r="E23" s="65">
        <v>22535</v>
      </c>
      <c r="F23" s="5">
        <f t="shared" si="7"/>
        <v>2.5130662020905925</v>
      </c>
      <c r="G23" s="5">
        <f t="shared" si="8"/>
        <v>-1.8510452961672474</v>
      </c>
      <c r="H23" s="5">
        <f t="shared" si="9"/>
        <v>0.7365684575389948</v>
      </c>
      <c r="I23" s="61">
        <f t="shared" si="3"/>
        <v>10</v>
      </c>
      <c r="J23" s="61">
        <f t="shared" si="4"/>
        <v>8</v>
      </c>
      <c r="K23" s="61">
        <f t="shared" si="5"/>
        <v>4</v>
      </c>
      <c r="L23" s="5" t="s">
        <v>36</v>
      </c>
      <c r="M23" s="5" t="s">
        <v>35</v>
      </c>
      <c r="N23" s="5">
        <v>7</v>
      </c>
      <c r="P23" s="15">
        <v>2024</v>
      </c>
      <c r="Q23" s="16">
        <f>COUNTIFS(K1:K1372,"=1",A1:A1372,"&lt;2024/12/31",A1:A1372,"&gt;2024/1/1")/COUNTIFS(A1:A1372,"&lt;2024/12/31",A1:A1372,"&gt;2024/1/1")</f>
        <v>4.9792531120331947E-2</v>
      </c>
      <c r="R23" s="16">
        <f>COUNTIFS(K1:K1372,"=2",A1:A1372,"&lt;2024/12/31",A1:A1372,"&gt;2024/1/1")/COUNTIFS(A1:A1372,"&lt;2024/12/31",A1:A1372,"&gt;2024/1/1")</f>
        <v>0.57261410788381739</v>
      </c>
      <c r="S23" s="16">
        <f>COUNTIFS(K1:K1372,"=3",A1:A1372,"&lt;2024/12/31",A1:A1372,"&gt;2024/1/1")/COUNTIFS(A1:A1372,"&lt;2024/12/31",A1:A1372,"&gt;2024/1/1")</f>
        <v>0.31535269709543567</v>
      </c>
      <c r="T23" s="17">
        <f>COUNTIFS(K1:K1372,"=4",A1:A1372,"&lt;2024/12/31",A1:A1372,"&gt;2024/1/1")/COUNTIFS(A1:A1372,"&lt;2024/12/31",A1:A1372,"&gt;2024/1/1")</f>
        <v>6.2240663900414939E-2</v>
      </c>
      <c r="U23" s="11"/>
    </row>
    <row r="24" spans="1:21" s="5" customFormat="1">
      <c r="A24" s="64">
        <v>45667</v>
      </c>
      <c r="B24" s="65">
        <v>23083</v>
      </c>
      <c r="C24" s="65">
        <v>23141</v>
      </c>
      <c r="D24" s="65">
        <v>22955</v>
      </c>
      <c r="E24" s="65">
        <v>23049</v>
      </c>
      <c r="F24" s="5">
        <f t="shared" si="7"/>
        <v>0.80578780921024129</v>
      </c>
      <c r="G24" s="5">
        <f t="shared" si="8"/>
        <v>-0.14729454576961398</v>
      </c>
      <c r="H24" s="5">
        <f t="shared" si="9"/>
        <v>0.18279569892473116</v>
      </c>
      <c r="I24" s="61">
        <f t="shared" si="3"/>
        <v>3</v>
      </c>
      <c r="J24" s="61">
        <f t="shared" si="4"/>
        <v>2</v>
      </c>
      <c r="K24" s="61">
        <f t="shared" si="5"/>
        <v>2</v>
      </c>
      <c r="L24" s="5">
        <v>0</v>
      </c>
      <c r="M24" s="5">
        <v>0.1</v>
      </c>
      <c r="N24" s="5">
        <v>1</v>
      </c>
      <c r="P24" s="15">
        <v>2023</v>
      </c>
      <c r="Q24" s="16">
        <f>COUNTIFS(K2:K1373,"=1",A2:A1373,"&lt;2023/12/31",A2:A1373,"&gt;2023/1/1")/COUNTIFS(A2:A1373,"&lt;2023/12/31",A2:A1373,"&gt;2023/1/1")</f>
        <v>0</v>
      </c>
      <c r="R24" s="16">
        <f>COUNTIFS(K2:K1373,"=2",A2:A1373,"&lt;2023/12/31",A2:A1373,"&gt;2023/1/1")/COUNTIFS(A2:A1373,"&lt;2023/12/31",A2:A1373,"&gt;2023/1/1")</f>
        <v>0.58158995815899583</v>
      </c>
      <c r="S24" s="16">
        <f>COUNTIFS(K2:K1373,"=3",A2:A1373,"&lt;2023/12/31",A2:A1373,"&gt;2023/1/1")/COUNTIFS(A2:A1373,"&lt;2023/12/31",A2:A1373,"&gt;2023/1/1")</f>
        <v>0.40167364016736401</v>
      </c>
      <c r="T24" s="17">
        <f>COUNTIFS(K2:K1373,"=4",A2:A1373,"&lt;2023/12/31",A2:A1373,"&gt;2023/1/1")/COUNTIFS(A2:A1373,"&lt;2023/12/31",A2:A1373,"&gt;2023/1/1")</f>
        <v>1.6736401673640166E-2</v>
      </c>
      <c r="U24" s="11"/>
    </row>
    <row r="25" spans="1:21" s="5" customFormat="1">
      <c r="A25" s="64">
        <v>45666</v>
      </c>
      <c r="B25" s="65">
        <v>23258</v>
      </c>
      <c r="C25" s="65">
        <v>23410</v>
      </c>
      <c r="D25" s="65">
        <v>23083</v>
      </c>
      <c r="E25" s="65">
        <v>23105</v>
      </c>
      <c r="F25" s="5">
        <f t="shared" si="7"/>
        <v>1.4059678390231318</v>
      </c>
      <c r="G25" s="5">
        <f t="shared" si="8"/>
        <v>-0.65783816321265798</v>
      </c>
      <c r="H25" s="5">
        <f t="shared" si="9"/>
        <v>0.4678899082568807</v>
      </c>
      <c r="I25" s="61">
        <f t="shared" si="3"/>
        <v>8</v>
      </c>
      <c r="J25" s="61">
        <f t="shared" si="4"/>
        <v>5</v>
      </c>
      <c r="K25" s="61">
        <f t="shared" si="5"/>
        <v>2</v>
      </c>
      <c r="L25" s="5">
        <v>0.1</v>
      </c>
      <c r="M25" s="5">
        <v>0.2</v>
      </c>
      <c r="N25" s="5">
        <v>2</v>
      </c>
      <c r="P25" s="15">
        <v>2022</v>
      </c>
      <c r="Q25" s="16">
        <f>COUNTIFS(K21:K1374,"=1",A21:A1374,"&lt;2022/12/31",A21:A1374,"&gt;2022/1/1")/COUNTIFS(A21:A1374,"&lt;2022/12/31",A21:A1374,"&gt;2022/1/1")</f>
        <v>4.065040650406504E-2</v>
      </c>
      <c r="R25" s="16">
        <f>COUNTIFS(K21:K1374,"=2",A21:A1374,"&lt;2022/12/31",A21:A1374,"&gt;2022/1/1")/COUNTIFS(A21:A1374,"&lt;2022/12/31",A21:A1374,"&gt;2022/1/1")</f>
        <v>0.58943089430894313</v>
      </c>
      <c r="S25" s="16">
        <f>COUNTIFS(K21:K1374,"=3",A21:A1374,"&lt;2022/12/31",A21:A1374,"&gt;2022/1/1")/COUNTIFS(A21:A1374,"&lt;2022/12/31",A21:A1374,"&gt;2022/1/1")</f>
        <v>0.2967479674796748</v>
      </c>
      <c r="T25" s="17">
        <f>COUNTIFS(K21:K1374,"=4",A21:A1374,"&lt;2022/12/31",A21:A1374,"&gt;2022/1/1")/COUNTIFS(A21:A1374,"&lt;2022/12/31",A21:A1374,"&gt;2022/1/1")</f>
        <v>7.3170731707317069E-2</v>
      </c>
      <c r="U25" s="11"/>
    </row>
    <row r="26" spans="1:21" s="5" customFormat="1">
      <c r="A26" s="64">
        <v>45665</v>
      </c>
      <c r="B26" s="65">
        <v>23549</v>
      </c>
      <c r="C26" s="65">
        <v>23649</v>
      </c>
      <c r="D26" s="65">
        <v>23439</v>
      </c>
      <c r="E26" s="65">
        <v>23450</v>
      </c>
      <c r="F26" s="5">
        <f t="shared" si="7"/>
        <v>0.89175761178818636</v>
      </c>
      <c r="G26" s="5">
        <f t="shared" si="8"/>
        <v>-0.42040001698585927</v>
      </c>
      <c r="H26" s="5">
        <f t="shared" si="9"/>
        <v>0.47142857142857142</v>
      </c>
      <c r="I26" s="61">
        <f t="shared" si="3"/>
        <v>4</v>
      </c>
      <c r="J26" s="61">
        <f t="shared" si="4"/>
        <v>5</v>
      </c>
      <c r="K26" s="61">
        <f t="shared" si="5"/>
        <v>2</v>
      </c>
      <c r="L26" s="5">
        <v>0.2</v>
      </c>
      <c r="M26" s="5">
        <v>0.3</v>
      </c>
      <c r="N26" s="5">
        <v>3</v>
      </c>
      <c r="P26" s="15">
        <v>2021</v>
      </c>
      <c r="Q26" s="16">
        <f>COUNTIFS(K22:K1375,"=1",A22:A1375,"&lt;2021/12/31",A22:A1375,"&gt;2021/1/1")/COUNTIFS(A22:A1375,"&lt;2021/12/31",A22:A1375,"&gt;2021/1/1")</f>
        <v>9.0163934426229511E-2</v>
      </c>
      <c r="R26" s="16" t="e">
        <f>COUNTIFS(K21:K1374,"=2",A2:A1373,"&lt;2021/12/31",A2:A1373,"&gt;2021/1/1")/COUNTIFS(A2:A1373,"&lt;2021/12/31",A2:A1373,"&gt;2021/1/1")</f>
        <v>#VALUE!</v>
      </c>
      <c r="S26" s="16">
        <f>COUNTIFS(K22:K1375,"=3",A22:A1375,"&lt;2021/12/31",A22:A1375,"&gt;2021/1/1")/COUNTIFS(A22:A1375,"&lt;2021/12/31",A22:A1375,"&gt;2021/1/1")</f>
        <v>0.27459016393442626</v>
      </c>
      <c r="T26" s="17">
        <f>COUNTIFS(K22:K1375,"=4",A22:A1375,"&lt;2021/12/31",A22:A1375,"&gt;2021/1/1")/COUNTIFS(A22:A1375,"&lt;2021/12/31",A22:A1375,"&gt;2021/1/1")</f>
        <v>6.9672131147540978E-2</v>
      </c>
      <c r="U26" s="11"/>
    </row>
    <row r="27" spans="1:21" s="5" customFormat="1">
      <c r="A27" s="64">
        <v>45664</v>
      </c>
      <c r="B27" s="65">
        <v>23965</v>
      </c>
      <c r="C27" s="65">
        <v>23990</v>
      </c>
      <c r="D27" s="65">
        <v>23723</v>
      </c>
      <c r="E27" s="65">
        <v>23752</v>
      </c>
      <c r="F27" s="5">
        <f t="shared" si="7"/>
        <v>1.114124765282704</v>
      </c>
      <c r="G27" s="5">
        <f t="shared" si="8"/>
        <v>-0.88879616106822446</v>
      </c>
      <c r="H27" s="5">
        <f t="shared" si="9"/>
        <v>0.797752808988764</v>
      </c>
      <c r="I27" s="61">
        <f t="shared" si="3"/>
        <v>5</v>
      </c>
      <c r="J27" s="61">
        <f t="shared" si="4"/>
        <v>8</v>
      </c>
      <c r="K27" s="61">
        <f t="shared" si="5"/>
        <v>3</v>
      </c>
      <c r="L27" s="5">
        <v>0.3</v>
      </c>
      <c r="M27" s="5">
        <v>0.4</v>
      </c>
      <c r="N27" s="5">
        <v>4</v>
      </c>
      <c r="P27" s="15">
        <v>2020</v>
      </c>
      <c r="Q27" s="16">
        <f>COUNTIFS(K23:K1376,"=1",A23:A1376,"&lt;2020/12/31",A23:A1376,"&gt;2020/1/1")/COUNTIFS(A23:A1376,"&lt;2020/12/31",A23:A1376,"&gt;2020/1/1")</f>
        <v>7.3770491803278687E-2</v>
      </c>
      <c r="R27" s="16">
        <f>COUNTIFS(K21:K1374,"=2",A21:A1374,"&lt;2020/12/31",A21:A1374,"&gt;2020/1/1")/COUNTIFS(A21:A1374,"&lt;2020/12/31",A21:A1374,"&gt;2020/1/1")</f>
        <v>0.60245901639344257</v>
      </c>
      <c r="S27" s="16">
        <f>COUNTIFS(K23:K1376,"=3",A23:A1376,"&lt;2020/12/31",A23:A1376,"&gt;2020/1/1")/COUNTIFS(A23:A1376,"&lt;2020/12/31",A23:A1376,"&gt;2020/1/1")</f>
        <v>0.22950819672131148</v>
      </c>
      <c r="T27" s="17">
        <f>COUNTIFS(K23:K1376,"=4",A23:A1376,"&lt;2020/12/31",A23:A1376,"&gt;2020/1/1")/COUNTIFS(A23:A1376,"&lt;2020/12/31",A23:A1376,"&gt;2020/1/1")</f>
        <v>9.4262295081967207E-2</v>
      </c>
    </row>
    <row r="28" spans="1:21" s="5" customFormat="1">
      <c r="A28" s="64">
        <v>45663</v>
      </c>
      <c r="B28" s="65">
        <v>23222</v>
      </c>
      <c r="C28" s="65">
        <v>23620</v>
      </c>
      <c r="D28" s="65">
        <v>23218</v>
      </c>
      <c r="E28" s="65">
        <v>23609</v>
      </c>
      <c r="F28" s="5">
        <f t="shared" si="7"/>
        <v>1.731117044182241</v>
      </c>
      <c r="G28" s="5">
        <f t="shared" si="8"/>
        <v>1.666523124623202</v>
      </c>
      <c r="H28" s="5">
        <f t="shared" si="9"/>
        <v>0.962686567164179</v>
      </c>
      <c r="I28" s="61">
        <f t="shared" si="3"/>
        <v>9</v>
      </c>
      <c r="J28" s="61">
        <f t="shared" si="4"/>
        <v>10</v>
      </c>
      <c r="K28" s="61">
        <f t="shared" si="5"/>
        <v>3</v>
      </c>
      <c r="L28" s="5">
        <v>0.4</v>
      </c>
      <c r="M28" s="5">
        <v>0.5</v>
      </c>
      <c r="N28" s="5">
        <v>5</v>
      </c>
      <c r="P28" s="18">
        <v>2019</v>
      </c>
      <c r="Q28" s="19">
        <f>COUNTIFS(K24:K1377,"=1",A24:A1377,"&lt;2019/12/31",A24:A1377,"&gt;2019/1/1")/COUNTIFS(A24:A1377,"&lt;2019/12/31",A24:A1377,"&gt;2019/1/1")</f>
        <v>7.6923076923076927E-3</v>
      </c>
      <c r="R28" s="19">
        <f>COUNTIFS(K24:K1377,"=2",A24:A1377,"&lt;2019/12/31",A24:A1377,"&gt;2019/1/1")/COUNTIFS(A24:A1377,"&lt;2019/12/31",A24:A1377,"&gt;2019/1/1")</f>
        <v>0.63076923076923075</v>
      </c>
      <c r="S28" s="19">
        <f>COUNTIFS(K24:K1377,"=3",A24:A1377,"&lt;2019/12/31",A24:A1377,"&gt;2019/1/1")/COUNTIFS(A24:A1377,"&lt;2019/12/31",A24:A1377,"&gt;2019/1/1")</f>
        <v>0.33846153846153848</v>
      </c>
      <c r="T28" s="20">
        <f>COUNTIFS(K24:K1377,"=4",A24:A1377,"&lt;2019/12/31",A24:A1377,"&gt;2019/1/1")/COUNTIFS(A24:A1377,"&lt;2019/12/31",A24:A1377,"&gt;2019/1/1")</f>
        <v>7.6923076923076927E-3</v>
      </c>
    </row>
    <row r="29" spans="1:21" s="5" customFormat="1">
      <c r="A29" s="64">
        <v>45660</v>
      </c>
      <c r="B29" s="65">
        <v>22935</v>
      </c>
      <c r="C29" s="65">
        <v>23108</v>
      </c>
      <c r="D29" s="65">
        <v>22905</v>
      </c>
      <c r="E29" s="65">
        <v>22977</v>
      </c>
      <c r="F29" s="5">
        <f t="shared" si="7"/>
        <v>0.88511009374318728</v>
      </c>
      <c r="G29" s="5">
        <f t="shared" si="8"/>
        <v>0.18312622629169392</v>
      </c>
      <c r="H29" s="5">
        <f t="shared" si="9"/>
        <v>0.20689655172413793</v>
      </c>
      <c r="I29" s="61">
        <f t="shared" si="3"/>
        <v>4</v>
      </c>
      <c r="J29" s="61">
        <f t="shared" si="4"/>
        <v>3</v>
      </c>
      <c r="K29" s="61">
        <f t="shared" si="5"/>
        <v>2</v>
      </c>
      <c r="L29" s="5">
        <v>0.5</v>
      </c>
      <c r="M29" s="5">
        <v>0.6</v>
      </c>
      <c r="N29" s="5">
        <v>6</v>
      </c>
    </row>
    <row r="30" spans="1:21" s="5" customFormat="1">
      <c r="A30" s="64">
        <v>45659</v>
      </c>
      <c r="B30" s="65">
        <v>22935</v>
      </c>
      <c r="C30" s="65">
        <v>22995</v>
      </c>
      <c r="D30" s="65">
        <v>22689</v>
      </c>
      <c r="E30" s="65">
        <v>22842</v>
      </c>
      <c r="F30" s="5">
        <f t="shared" si="7"/>
        <v>1.3342053629823414</v>
      </c>
      <c r="G30" s="5">
        <f t="shared" si="8"/>
        <v>-0.40549378678875081</v>
      </c>
      <c r="H30" s="5">
        <f t="shared" si="9"/>
        <v>0.30392156862745096</v>
      </c>
      <c r="I30" s="61">
        <f t="shared" si="3"/>
        <v>7</v>
      </c>
      <c r="J30" s="61">
        <f t="shared" si="4"/>
        <v>4</v>
      </c>
      <c r="K30" s="61">
        <f t="shared" si="5"/>
        <v>2</v>
      </c>
      <c r="L30" s="5">
        <v>0.6</v>
      </c>
      <c r="M30" s="5">
        <v>0.7</v>
      </c>
      <c r="N30" s="5">
        <v>7</v>
      </c>
    </row>
    <row r="31" spans="1:21" s="5" customFormat="1">
      <c r="A31" s="64">
        <v>45657</v>
      </c>
      <c r="B31" s="65">
        <v>22998</v>
      </c>
      <c r="C31" s="65">
        <v>23110</v>
      </c>
      <c r="D31" s="65">
        <v>22955</v>
      </c>
      <c r="E31" s="65">
        <v>23041</v>
      </c>
      <c r="F31" s="5">
        <f t="shared" si="7"/>
        <v>0.6739716497086703</v>
      </c>
      <c r="G31" s="5">
        <f t="shared" si="8"/>
        <v>0.18697278024176017</v>
      </c>
      <c r="H31" s="5">
        <f t="shared" si="9"/>
        <v>0.27741935483870972</v>
      </c>
      <c r="I31" s="61">
        <f t="shared" si="3"/>
        <v>2</v>
      </c>
      <c r="J31" s="61">
        <f t="shared" si="4"/>
        <v>3</v>
      </c>
      <c r="K31" s="61">
        <f t="shared" si="5"/>
        <v>2</v>
      </c>
      <c r="L31" s="5">
        <v>0.7</v>
      </c>
      <c r="M31" s="5">
        <v>0.8</v>
      </c>
      <c r="N31" s="5">
        <v>8</v>
      </c>
    </row>
    <row r="32" spans="1:21" s="5" customFormat="1">
      <c r="A32" s="64">
        <v>45656</v>
      </c>
      <c r="B32" s="65">
        <v>23202</v>
      </c>
      <c r="C32" s="65">
        <v>23324</v>
      </c>
      <c r="D32" s="65">
        <v>23154</v>
      </c>
      <c r="E32" s="65">
        <v>23177</v>
      </c>
      <c r="F32" s="5">
        <f t="shared" si="7"/>
        <v>0.73269545728816488</v>
      </c>
      <c r="G32" s="5">
        <f t="shared" si="8"/>
        <v>-0.10774933195414188</v>
      </c>
      <c r="H32" s="5">
        <f t="shared" si="9"/>
        <v>0.14705882352941174</v>
      </c>
      <c r="I32" s="61">
        <f t="shared" si="3"/>
        <v>3</v>
      </c>
      <c r="J32" s="61">
        <f t="shared" si="4"/>
        <v>2</v>
      </c>
      <c r="K32" s="61">
        <f t="shared" si="5"/>
        <v>2</v>
      </c>
      <c r="L32" s="5">
        <v>0.8</v>
      </c>
      <c r="M32" s="5">
        <v>0.9</v>
      </c>
      <c r="N32" s="5">
        <v>9</v>
      </c>
    </row>
    <row r="33" spans="1:14" s="5" customFormat="1">
      <c r="A33" s="64">
        <v>45653</v>
      </c>
      <c r="B33" s="65">
        <v>23194</v>
      </c>
      <c r="C33" s="65">
        <v>23378</v>
      </c>
      <c r="D33" s="65">
        <v>23148</v>
      </c>
      <c r="E33" s="65">
        <v>23372</v>
      </c>
      <c r="F33" s="5">
        <f t="shared" si="7"/>
        <v>0.99163576787100105</v>
      </c>
      <c r="G33" s="5">
        <f t="shared" si="8"/>
        <v>0.76743985513494872</v>
      </c>
      <c r="H33" s="5">
        <f t="shared" si="9"/>
        <v>0.77391304347826095</v>
      </c>
      <c r="I33" s="61">
        <f t="shared" si="3"/>
        <v>5</v>
      </c>
      <c r="J33" s="61">
        <f t="shared" si="4"/>
        <v>8</v>
      </c>
      <c r="K33" s="61">
        <f t="shared" si="5"/>
        <v>3</v>
      </c>
      <c r="L33" s="5">
        <v>0.9</v>
      </c>
      <c r="M33" s="5">
        <v>1</v>
      </c>
      <c r="N33" s="5">
        <v>10</v>
      </c>
    </row>
    <row r="34" spans="1:14" s="5" customFormat="1">
      <c r="A34" s="64">
        <v>45652</v>
      </c>
      <c r="B34" s="65">
        <v>23358</v>
      </c>
      <c r="C34" s="65">
        <v>23380</v>
      </c>
      <c r="D34" s="65">
        <v>23285</v>
      </c>
      <c r="E34" s="65">
        <v>23326</v>
      </c>
      <c r="F34" s="5">
        <f t="shared" si="7"/>
        <v>0.40671290350201217</v>
      </c>
      <c r="G34" s="5">
        <f t="shared" si="8"/>
        <v>-0.13699803065330937</v>
      </c>
      <c r="H34" s="5">
        <f t="shared" si="9"/>
        <v>0.33684210526315794</v>
      </c>
      <c r="I34" s="61">
        <f t="shared" si="3"/>
        <v>1</v>
      </c>
      <c r="J34" s="61">
        <f t="shared" si="4"/>
        <v>4</v>
      </c>
      <c r="K34" s="61">
        <f t="shared" si="5"/>
        <v>2</v>
      </c>
      <c r="L34"/>
      <c r="M34"/>
      <c r="N34"/>
    </row>
    <row r="35" spans="1:14" s="5" customFormat="1">
      <c r="A35" s="64">
        <v>45651</v>
      </c>
      <c r="B35" s="65">
        <v>23340</v>
      </c>
      <c r="C35" s="65">
        <v>23349</v>
      </c>
      <c r="D35" s="65">
        <v>23240</v>
      </c>
      <c r="E35" s="65">
        <v>23329</v>
      </c>
      <c r="F35" s="5">
        <f t="shared" si="7"/>
        <v>0.46700942587832045</v>
      </c>
      <c r="G35" s="5">
        <f t="shared" si="8"/>
        <v>-4.7129391602399318E-2</v>
      </c>
      <c r="H35" s="5">
        <f t="shared" si="9"/>
        <v>0.10091743119266057</v>
      </c>
      <c r="I35" s="61">
        <f t="shared" si="3"/>
        <v>1</v>
      </c>
      <c r="J35" s="61">
        <f t="shared" si="4"/>
        <v>2</v>
      </c>
      <c r="K35" s="61">
        <f t="shared" si="5"/>
        <v>2</v>
      </c>
      <c r="L35"/>
      <c r="M35"/>
      <c r="N35"/>
    </row>
    <row r="36" spans="1:14" s="5" customFormat="1">
      <c r="A36" s="64">
        <v>45650</v>
      </c>
      <c r="B36" s="65">
        <v>23430</v>
      </c>
      <c r="C36" s="65">
        <v>23459</v>
      </c>
      <c r="D36" s="65">
        <v>23187</v>
      </c>
      <c r="E36" s="65">
        <v>23216</v>
      </c>
      <c r="F36" s="5">
        <f t="shared" si="7"/>
        <v>1.1609048228766539</v>
      </c>
      <c r="G36" s="5">
        <f t="shared" si="8"/>
        <v>-0.9133589415279556</v>
      </c>
      <c r="H36" s="5">
        <f t="shared" si="9"/>
        <v>0.78676470588235292</v>
      </c>
      <c r="I36" s="61">
        <f t="shared" si="3"/>
        <v>6</v>
      </c>
      <c r="J36" s="61">
        <f t="shared" si="4"/>
        <v>8</v>
      </c>
      <c r="K36" s="61">
        <f t="shared" si="5"/>
        <v>3</v>
      </c>
      <c r="L36"/>
      <c r="M36"/>
      <c r="N36"/>
    </row>
    <row r="37" spans="1:14" s="5" customFormat="1">
      <c r="A37" s="64">
        <v>45649</v>
      </c>
      <c r="B37" s="65">
        <v>22904</v>
      </c>
      <c r="C37" s="65">
        <v>23245</v>
      </c>
      <c r="D37" s="65">
        <v>22899</v>
      </c>
      <c r="E37" s="65">
        <v>23242</v>
      </c>
      <c r="F37" s="5">
        <f t="shared" si="7"/>
        <v>1.5106531610199092</v>
      </c>
      <c r="G37" s="5">
        <f t="shared" si="8"/>
        <v>1.4757247642333218</v>
      </c>
      <c r="H37" s="5">
        <f t="shared" si="9"/>
        <v>0.97687861271676302</v>
      </c>
      <c r="I37" s="61">
        <f t="shared" si="3"/>
        <v>8</v>
      </c>
      <c r="J37" s="61">
        <f t="shared" si="4"/>
        <v>10</v>
      </c>
      <c r="K37" s="61">
        <f t="shared" si="5"/>
        <v>3</v>
      </c>
      <c r="L37"/>
      <c r="M37"/>
      <c r="N37"/>
    </row>
    <row r="38" spans="1:14">
      <c r="A38" s="64">
        <v>45646</v>
      </c>
      <c r="B38" s="65">
        <v>22767</v>
      </c>
      <c r="C38" s="65">
        <v>22793</v>
      </c>
      <c r="D38" s="65">
        <v>22590</v>
      </c>
      <c r="E38" s="65">
        <v>22635</v>
      </c>
      <c r="F38" s="5">
        <f t="shared" si="7"/>
        <v>0.89164141081389725</v>
      </c>
      <c r="G38" s="5">
        <f t="shared" si="8"/>
        <v>-0.57978653314007111</v>
      </c>
      <c r="H38" s="5">
        <f t="shared" si="9"/>
        <v>0.65024630541871919</v>
      </c>
      <c r="I38" s="61">
        <f t="shared" si="3"/>
        <v>4</v>
      </c>
      <c r="J38" s="61">
        <f t="shared" si="4"/>
        <v>7</v>
      </c>
      <c r="K38" s="61">
        <f t="shared" si="5"/>
        <v>3</v>
      </c>
    </row>
    <row r="39" spans="1:14">
      <c r="A39" s="64">
        <v>45645</v>
      </c>
      <c r="B39" s="65">
        <v>22747</v>
      </c>
      <c r="C39" s="65">
        <v>22906</v>
      </c>
      <c r="D39" s="65">
        <v>22718</v>
      </c>
      <c r="E39" s="65">
        <v>22849</v>
      </c>
      <c r="F39" s="5">
        <f t="shared" si="7"/>
        <v>0.82648261309183624</v>
      </c>
      <c r="G39" s="5">
        <f t="shared" si="8"/>
        <v>0.4484107794434431</v>
      </c>
      <c r="H39" s="5">
        <f t="shared" si="9"/>
        <v>0.54255319148936176</v>
      </c>
      <c r="I39" s="61">
        <f t="shared" si="3"/>
        <v>4</v>
      </c>
      <c r="J39" s="61">
        <f t="shared" si="4"/>
        <v>6</v>
      </c>
      <c r="K39" s="61">
        <f t="shared" si="5"/>
        <v>2</v>
      </c>
    </row>
    <row r="40" spans="1:14">
      <c r="A40" s="64">
        <v>45644</v>
      </c>
      <c r="B40" s="65">
        <v>22937</v>
      </c>
      <c r="C40" s="65">
        <v>23200</v>
      </c>
      <c r="D40" s="65">
        <v>22902</v>
      </c>
      <c r="E40" s="65">
        <v>23105</v>
      </c>
      <c r="F40" s="5">
        <f t="shared" si="7"/>
        <v>1.2992108819810786</v>
      </c>
      <c r="G40" s="5">
        <f t="shared" si="8"/>
        <v>0.73244103413698392</v>
      </c>
      <c r="H40" s="5">
        <f t="shared" si="9"/>
        <v>0.56375838926174493</v>
      </c>
      <c r="I40" s="61">
        <f t="shared" si="3"/>
        <v>7</v>
      </c>
      <c r="J40" s="61">
        <f t="shared" si="4"/>
        <v>6</v>
      </c>
      <c r="K40" s="61">
        <f t="shared" si="5"/>
        <v>2</v>
      </c>
    </row>
    <row r="41" spans="1:14">
      <c r="A41" s="64">
        <v>45643</v>
      </c>
      <c r="B41" s="65">
        <v>23105</v>
      </c>
      <c r="C41" s="65">
        <v>23215</v>
      </c>
      <c r="D41" s="65">
        <v>23024</v>
      </c>
      <c r="E41" s="65">
        <v>23031</v>
      </c>
      <c r="F41" s="5">
        <f t="shared" si="7"/>
        <v>0.82666089590997616</v>
      </c>
      <c r="G41" s="5">
        <f t="shared" si="8"/>
        <v>-0.32027699632114265</v>
      </c>
      <c r="H41" s="5">
        <f t="shared" si="9"/>
        <v>0.38743455497382207</v>
      </c>
      <c r="I41" s="61">
        <f t="shared" si="3"/>
        <v>4</v>
      </c>
      <c r="J41" s="61">
        <f t="shared" si="4"/>
        <v>4</v>
      </c>
      <c r="K41" s="61">
        <f t="shared" si="5"/>
        <v>2</v>
      </c>
    </row>
    <row r="42" spans="1:14">
      <c r="A42" s="64">
        <v>45642</v>
      </c>
      <c r="B42" s="65">
        <v>23220</v>
      </c>
      <c r="C42" s="65">
        <v>23270</v>
      </c>
      <c r="D42" s="65">
        <v>22946</v>
      </c>
      <c r="E42" s="65">
        <v>22961</v>
      </c>
      <c r="F42" s="5">
        <f t="shared" si="7"/>
        <v>1.3953488372093024</v>
      </c>
      <c r="G42" s="5">
        <f t="shared" si="8"/>
        <v>-1.1154177433247201</v>
      </c>
      <c r="H42" s="5">
        <f t="shared" si="9"/>
        <v>0.79938271604938271</v>
      </c>
      <c r="I42" s="61">
        <f t="shared" si="3"/>
        <v>8</v>
      </c>
      <c r="J42" s="61">
        <f t="shared" si="4"/>
        <v>8</v>
      </c>
      <c r="K42" s="61">
        <f t="shared" si="5"/>
        <v>3</v>
      </c>
    </row>
    <row r="43" spans="1:14">
      <c r="A43" s="64">
        <v>45639</v>
      </c>
      <c r="B43" s="65">
        <v>22996</v>
      </c>
      <c r="C43" s="65">
        <v>23092</v>
      </c>
      <c r="D43" s="65">
        <v>22888</v>
      </c>
      <c r="E43" s="65">
        <v>22986</v>
      </c>
      <c r="F43" s="5">
        <f t="shared" si="7"/>
        <v>0.8871108018785876</v>
      </c>
      <c r="G43" s="5">
        <f t="shared" si="8"/>
        <v>-4.3485823621499387E-2</v>
      </c>
      <c r="H43" s="5">
        <f t="shared" si="9"/>
        <v>4.9019607843137247E-2</v>
      </c>
      <c r="I43" s="61">
        <f t="shared" si="3"/>
        <v>4</v>
      </c>
      <c r="J43" s="61">
        <f t="shared" si="4"/>
        <v>1</v>
      </c>
      <c r="K43" s="61">
        <f t="shared" si="5"/>
        <v>2</v>
      </c>
    </row>
    <row r="44" spans="1:14">
      <c r="A44" s="64">
        <v>45638</v>
      </c>
      <c r="B44" s="65">
        <v>23004</v>
      </c>
      <c r="C44" s="65">
        <v>23211</v>
      </c>
      <c r="D44" s="65">
        <v>23003</v>
      </c>
      <c r="E44" s="65">
        <v>23107</v>
      </c>
      <c r="F44" s="5">
        <f t="shared" si="7"/>
        <v>0.90419057555207794</v>
      </c>
      <c r="G44" s="5">
        <f t="shared" si="8"/>
        <v>0.44774821770126932</v>
      </c>
      <c r="H44" s="5">
        <f t="shared" si="9"/>
        <v>0.49519230769230765</v>
      </c>
      <c r="I44" s="61">
        <f t="shared" si="3"/>
        <v>4</v>
      </c>
      <c r="J44" s="61">
        <f t="shared" si="4"/>
        <v>5</v>
      </c>
      <c r="K44" s="61">
        <f t="shared" si="5"/>
        <v>2</v>
      </c>
    </row>
    <row r="45" spans="1:14">
      <c r="A45" s="64">
        <v>45637</v>
      </c>
      <c r="B45" s="65">
        <v>22887</v>
      </c>
      <c r="C45" s="65">
        <v>23055</v>
      </c>
      <c r="D45" s="65">
        <v>22824</v>
      </c>
      <c r="E45" s="65">
        <v>22848</v>
      </c>
      <c r="F45" s="5">
        <f t="shared" si="7"/>
        <v>1.0093065932625509</v>
      </c>
      <c r="G45" s="5">
        <f t="shared" si="8"/>
        <v>-0.17040241184952154</v>
      </c>
      <c r="H45" s="5">
        <f t="shared" si="9"/>
        <v>0.1688311688311688</v>
      </c>
      <c r="I45" s="61">
        <f t="shared" si="3"/>
        <v>5</v>
      </c>
      <c r="J45" s="61">
        <f t="shared" si="4"/>
        <v>2</v>
      </c>
      <c r="K45" s="61">
        <f t="shared" si="5"/>
        <v>2</v>
      </c>
    </row>
    <row r="46" spans="1:14">
      <c r="A46" s="64">
        <v>45636</v>
      </c>
      <c r="B46" s="65">
        <v>23228</v>
      </c>
      <c r="C46" s="65">
        <v>23337</v>
      </c>
      <c r="D46" s="65">
        <v>23026</v>
      </c>
      <c r="E46" s="65">
        <v>23090</v>
      </c>
      <c r="F46" s="5">
        <f t="shared" si="7"/>
        <v>1.3389013259858791</v>
      </c>
      <c r="G46" s="5">
        <f t="shared" si="8"/>
        <v>-0.59411055622524545</v>
      </c>
      <c r="H46" s="5">
        <f t="shared" si="9"/>
        <v>0.44372990353697755</v>
      </c>
      <c r="I46" s="61">
        <f t="shared" si="3"/>
        <v>7</v>
      </c>
      <c r="J46" s="61">
        <f t="shared" si="4"/>
        <v>5</v>
      </c>
      <c r="K46" s="61">
        <f t="shared" si="5"/>
        <v>2</v>
      </c>
    </row>
    <row r="47" spans="1:14">
      <c r="A47" s="64">
        <v>45635</v>
      </c>
      <c r="B47" s="65">
        <v>23193</v>
      </c>
      <c r="C47" s="65">
        <v>23287</v>
      </c>
      <c r="D47" s="65">
        <v>23170</v>
      </c>
      <c r="E47" s="65">
        <v>23249</v>
      </c>
      <c r="F47" s="5">
        <f t="shared" si="7"/>
        <v>0.50446255335661627</v>
      </c>
      <c r="G47" s="5">
        <f t="shared" si="8"/>
        <v>0.24145216229034622</v>
      </c>
      <c r="H47" s="5">
        <f t="shared" si="9"/>
        <v>0.47863247863247854</v>
      </c>
      <c r="I47" s="61">
        <f t="shared" si="3"/>
        <v>1</v>
      </c>
      <c r="J47" s="61">
        <f t="shared" si="4"/>
        <v>5</v>
      </c>
      <c r="K47" s="61">
        <f t="shared" si="5"/>
        <v>2</v>
      </c>
    </row>
    <row r="48" spans="1:14">
      <c r="A48" s="64">
        <v>45632</v>
      </c>
      <c r="B48" s="65">
        <v>23321</v>
      </c>
      <c r="C48" s="65">
        <v>23360</v>
      </c>
      <c r="D48" s="65">
        <v>23134</v>
      </c>
      <c r="E48" s="65">
        <v>23179</v>
      </c>
      <c r="F48" s="5">
        <f t="shared" si="7"/>
        <v>0.96908365850520983</v>
      </c>
      <c r="G48" s="5">
        <f t="shared" si="8"/>
        <v>-0.60889327215814071</v>
      </c>
      <c r="H48" s="5">
        <f t="shared" si="9"/>
        <v>0.62831858407079644</v>
      </c>
      <c r="I48" s="61">
        <f t="shared" si="3"/>
        <v>5</v>
      </c>
      <c r="J48" s="61">
        <f t="shared" si="4"/>
        <v>7</v>
      </c>
      <c r="K48" s="61">
        <f t="shared" si="5"/>
        <v>3</v>
      </c>
    </row>
    <row r="49" spans="1:11">
      <c r="A49" s="64">
        <v>45631</v>
      </c>
      <c r="B49" s="65">
        <v>23260</v>
      </c>
      <c r="C49" s="65">
        <v>23328</v>
      </c>
      <c r="D49" s="65">
        <v>23211</v>
      </c>
      <c r="E49" s="65">
        <v>23251</v>
      </c>
      <c r="F49" s="5">
        <f t="shared" si="7"/>
        <v>0.50300945829750643</v>
      </c>
      <c r="G49" s="5">
        <f t="shared" si="8"/>
        <v>-3.8693035253654341E-2</v>
      </c>
      <c r="H49" s="5">
        <f t="shared" si="9"/>
        <v>7.6923076923076927E-2</v>
      </c>
      <c r="I49" s="61">
        <f t="shared" si="3"/>
        <v>1</v>
      </c>
      <c r="J49" s="61">
        <f t="shared" si="4"/>
        <v>1</v>
      </c>
      <c r="K49" s="61">
        <f t="shared" si="5"/>
        <v>2</v>
      </c>
    </row>
    <row r="50" spans="1:11">
      <c r="A50" s="64">
        <v>45630</v>
      </c>
      <c r="B50" s="65">
        <v>23200</v>
      </c>
      <c r="C50" s="65">
        <v>23296</v>
      </c>
      <c r="D50" s="65">
        <v>23071</v>
      </c>
      <c r="E50" s="65">
        <v>23294</v>
      </c>
      <c r="F50" s="5">
        <f t="shared" si="7"/>
        <v>0.96982758620689657</v>
      </c>
      <c r="G50" s="5">
        <f t="shared" si="8"/>
        <v>0.40517241379310343</v>
      </c>
      <c r="H50" s="5">
        <f t="shared" si="9"/>
        <v>0.41777777777777775</v>
      </c>
      <c r="I50" s="61">
        <f t="shared" si="3"/>
        <v>5</v>
      </c>
      <c r="J50" s="61">
        <f t="shared" si="4"/>
        <v>5</v>
      </c>
      <c r="K50" s="61">
        <f t="shared" si="5"/>
        <v>2</v>
      </c>
    </row>
    <row r="51" spans="1:11">
      <c r="A51" s="64">
        <v>45629</v>
      </c>
      <c r="B51" s="65">
        <v>23152</v>
      </c>
      <c r="C51" s="65">
        <v>23191</v>
      </c>
      <c r="D51" s="65">
        <v>22999</v>
      </c>
      <c r="E51" s="65">
        <v>23112</v>
      </c>
      <c r="F51" s="5">
        <f t="shared" si="7"/>
        <v>0.82930200414651001</v>
      </c>
      <c r="G51" s="5">
        <f t="shared" si="8"/>
        <v>-0.17277125086385625</v>
      </c>
      <c r="H51" s="5">
        <f t="shared" si="9"/>
        <v>0.20833333333333334</v>
      </c>
      <c r="I51" s="61">
        <f t="shared" si="3"/>
        <v>4</v>
      </c>
      <c r="J51" s="61">
        <f t="shared" si="4"/>
        <v>3</v>
      </c>
      <c r="K51" s="61">
        <f t="shared" si="5"/>
        <v>2</v>
      </c>
    </row>
    <row r="52" spans="1:11">
      <c r="A52" s="64">
        <v>45628</v>
      </c>
      <c r="B52" s="65">
        <v>22530</v>
      </c>
      <c r="C52" s="65">
        <v>22828</v>
      </c>
      <c r="D52" s="65">
        <v>22498</v>
      </c>
      <c r="E52" s="65">
        <v>22827</v>
      </c>
      <c r="F52" s="5">
        <f t="shared" si="7"/>
        <v>1.4647137150466045</v>
      </c>
      <c r="G52" s="5">
        <f t="shared" si="8"/>
        <v>1.3182423435419441</v>
      </c>
      <c r="H52" s="5">
        <f t="shared" si="9"/>
        <v>0.9</v>
      </c>
      <c r="I52" s="61">
        <f t="shared" si="3"/>
        <v>8</v>
      </c>
      <c r="J52" s="61">
        <f t="shared" si="4"/>
        <v>10</v>
      </c>
      <c r="K52" s="61">
        <f t="shared" si="5"/>
        <v>3</v>
      </c>
    </row>
    <row r="53" spans="1:11">
      <c r="A53" s="64">
        <v>45625</v>
      </c>
      <c r="B53" s="65">
        <v>22210</v>
      </c>
      <c r="C53" s="65">
        <v>22438</v>
      </c>
      <c r="D53" s="65">
        <v>22004</v>
      </c>
      <c r="E53" s="65">
        <v>22313</v>
      </c>
      <c r="F53" s="5">
        <f t="shared" si="7"/>
        <v>1.9540747411076091</v>
      </c>
      <c r="G53" s="5">
        <f t="shared" si="8"/>
        <v>0.46375506528590721</v>
      </c>
      <c r="H53" s="5">
        <f t="shared" si="9"/>
        <v>0.23732718894009214</v>
      </c>
      <c r="I53" s="61">
        <f t="shared" si="3"/>
        <v>10</v>
      </c>
      <c r="J53" s="61">
        <f t="shared" si="4"/>
        <v>3</v>
      </c>
      <c r="K53" s="61">
        <f t="shared" si="5"/>
        <v>1</v>
      </c>
    </row>
    <row r="54" spans="1:11">
      <c r="A54" s="64">
        <v>45624</v>
      </c>
      <c r="B54" s="65">
        <v>22302</v>
      </c>
      <c r="C54" s="65">
        <v>22385</v>
      </c>
      <c r="D54" s="65">
        <v>22117</v>
      </c>
      <c r="E54" s="65">
        <v>22337</v>
      </c>
      <c r="F54" s="5">
        <f t="shared" si="7"/>
        <v>1.2016859474486594</v>
      </c>
      <c r="G54" s="5">
        <f t="shared" si="8"/>
        <v>0.15693659761456372</v>
      </c>
      <c r="H54" s="5">
        <f t="shared" si="9"/>
        <v>0.13059701492537312</v>
      </c>
      <c r="I54" s="61">
        <f t="shared" si="3"/>
        <v>6</v>
      </c>
      <c r="J54" s="61">
        <f t="shared" si="4"/>
        <v>2</v>
      </c>
      <c r="K54" s="61">
        <f t="shared" si="5"/>
        <v>2</v>
      </c>
    </row>
    <row r="55" spans="1:11">
      <c r="A55" s="64">
        <v>45623</v>
      </c>
      <c r="B55" s="65">
        <v>22600</v>
      </c>
      <c r="C55" s="65">
        <v>22690</v>
      </c>
      <c r="D55" s="65">
        <v>22341</v>
      </c>
      <c r="E55" s="65">
        <v>22347</v>
      </c>
      <c r="F55" s="5">
        <f t="shared" si="7"/>
        <v>1.5442477876106193</v>
      </c>
      <c r="G55" s="5">
        <f t="shared" si="8"/>
        <v>-1.1194690265486724</v>
      </c>
      <c r="H55" s="5">
        <f t="shared" si="9"/>
        <v>0.72492836676217765</v>
      </c>
      <c r="I55" s="61">
        <f t="shared" si="3"/>
        <v>8</v>
      </c>
      <c r="J55" s="61">
        <f t="shared" si="4"/>
        <v>8</v>
      </c>
      <c r="K55" s="61">
        <f t="shared" si="5"/>
        <v>3</v>
      </c>
    </row>
    <row r="56" spans="1:11">
      <c r="A56" s="64">
        <v>45622</v>
      </c>
      <c r="B56" s="65">
        <v>22710</v>
      </c>
      <c r="C56" s="65">
        <v>22845</v>
      </c>
      <c r="D56" s="65">
        <v>22615</v>
      </c>
      <c r="E56" s="65">
        <v>22636</v>
      </c>
      <c r="F56" s="5">
        <f t="shared" si="7"/>
        <v>1.0127697049757816</v>
      </c>
      <c r="G56" s="5">
        <f t="shared" si="8"/>
        <v>-0.32584764420959927</v>
      </c>
      <c r="H56" s="5">
        <f t="shared" si="9"/>
        <v>0.32173913043478258</v>
      </c>
      <c r="I56" s="61">
        <f t="shared" si="3"/>
        <v>5</v>
      </c>
      <c r="J56" s="61">
        <f t="shared" si="4"/>
        <v>4</v>
      </c>
      <c r="K56" s="61">
        <f t="shared" si="5"/>
        <v>2</v>
      </c>
    </row>
    <row r="57" spans="1:11">
      <c r="A57" s="64">
        <v>45621</v>
      </c>
      <c r="B57" s="65">
        <v>23254</v>
      </c>
      <c r="C57" s="65">
        <v>23287</v>
      </c>
      <c r="D57" s="65">
        <v>23014</v>
      </c>
      <c r="E57" s="65">
        <v>23066</v>
      </c>
      <c r="F57" s="5">
        <f t="shared" si="7"/>
        <v>1.1739915713425646</v>
      </c>
      <c r="G57" s="5">
        <f t="shared" si="8"/>
        <v>-0.80846306011868929</v>
      </c>
      <c r="H57" s="5">
        <f t="shared" si="9"/>
        <v>0.68864468864468875</v>
      </c>
      <c r="I57" s="61">
        <f t="shared" si="3"/>
        <v>6</v>
      </c>
      <c r="J57" s="61">
        <f t="shared" si="4"/>
        <v>7</v>
      </c>
      <c r="K57" s="61">
        <f t="shared" si="5"/>
        <v>3</v>
      </c>
    </row>
    <row r="58" spans="1:11">
      <c r="A58" s="64">
        <v>45618</v>
      </c>
      <c r="B58" s="65">
        <v>22811</v>
      </c>
      <c r="C58" s="65">
        <v>23066</v>
      </c>
      <c r="D58" s="65">
        <v>22780</v>
      </c>
      <c r="E58" s="65">
        <v>23038</v>
      </c>
      <c r="F58" s="5">
        <f t="shared" si="7"/>
        <v>1.2537810705361447</v>
      </c>
      <c r="G58" s="5">
        <f t="shared" si="8"/>
        <v>0.99513392661435274</v>
      </c>
      <c r="H58" s="5">
        <f t="shared" si="9"/>
        <v>0.79370629370629375</v>
      </c>
      <c r="I58" s="61">
        <f t="shared" si="3"/>
        <v>7</v>
      </c>
      <c r="J58" s="61">
        <f t="shared" si="4"/>
        <v>8</v>
      </c>
      <c r="K58" s="61">
        <f t="shared" si="5"/>
        <v>3</v>
      </c>
    </row>
    <row r="59" spans="1:11">
      <c r="A59" s="64">
        <v>45617</v>
      </c>
      <c r="B59" s="65">
        <v>22647</v>
      </c>
      <c r="C59" s="65">
        <v>22733</v>
      </c>
      <c r="D59" s="65">
        <v>22514</v>
      </c>
      <c r="E59" s="65">
        <v>22573</v>
      </c>
      <c r="F59" s="5">
        <f t="shared" si="7"/>
        <v>0.96701549874155524</v>
      </c>
      <c r="G59" s="5">
        <f t="shared" si="8"/>
        <v>-0.32675409546518303</v>
      </c>
      <c r="H59" s="5">
        <f t="shared" si="9"/>
        <v>0.33789954337899542</v>
      </c>
      <c r="I59" s="61">
        <f t="shared" si="3"/>
        <v>5</v>
      </c>
      <c r="J59" s="61">
        <f t="shared" si="4"/>
        <v>4</v>
      </c>
      <c r="K59" s="61">
        <f t="shared" si="5"/>
        <v>2</v>
      </c>
    </row>
    <row r="60" spans="1:11">
      <c r="A60" s="64">
        <v>45616</v>
      </c>
      <c r="B60" s="65">
        <v>22906</v>
      </c>
      <c r="C60" s="65">
        <v>22956</v>
      </c>
      <c r="D60" s="65">
        <v>22668</v>
      </c>
      <c r="E60" s="65">
        <v>22686</v>
      </c>
      <c r="F60" s="5">
        <f t="shared" si="7"/>
        <v>1.2573124945429144</v>
      </c>
      <c r="G60" s="5">
        <f t="shared" si="8"/>
        <v>-0.96044704444250417</v>
      </c>
      <c r="H60" s="5">
        <f t="shared" si="9"/>
        <v>0.76388888888888895</v>
      </c>
      <c r="I60" s="61">
        <f t="shared" si="3"/>
        <v>7</v>
      </c>
      <c r="J60" s="61">
        <f t="shared" si="4"/>
        <v>8</v>
      </c>
      <c r="K60" s="61">
        <f t="shared" si="5"/>
        <v>3</v>
      </c>
    </row>
    <row r="61" spans="1:11">
      <c r="A61" s="64">
        <v>45615</v>
      </c>
      <c r="B61" s="65">
        <v>22641</v>
      </c>
      <c r="C61" s="65">
        <v>22995</v>
      </c>
      <c r="D61" s="65">
        <v>22592</v>
      </c>
      <c r="E61" s="65">
        <v>22850</v>
      </c>
      <c r="F61" s="5">
        <f t="shared" si="7"/>
        <v>1.7799567156927698</v>
      </c>
      <c r="G61" s="5">
        <f t="shared" si="8"/>
        <v>0.92310410317565472</v>
      </c>
      <c r="H61" s="5">
        <f t="shared" si="9"/>
        <v>0.51861042183622819</v>
      </c>
      <c r="I61" s="61">
        <f t="shared" si="3"/>
        <v>9</v>
      </c>
      <c r="J61" s="61">
        <f t="shared" si="4"/>
        <v>6</v>
      </c>
      <c r="K61" s="61">
        <f t="shared" si="5"/>
        <v>2</v>
      </c>
    </row>
    <row r="62" spans="1:11">
      <c r="A62" s="64">
        <v>45614</v>
      </c>
      <c r="B62" s="65">
        <v>22654</v>
      </c>
      <c r="C62" s="65">
        <v>22789</v>
      </c>
      <c r="D62" s="65">
        <v>22544</v>
      </c>
      <c r="E62" s="65">
        <v>22574</v>
      </c>
      <c r="F62" s="5">
        <f t="shared" si="7"/>
        <v>1.0814867131632382</v>
      </c>
      <c r="G62" s="5">
        <f t="shared" si="8"/>
        <v>-0.35313851858391454</v>
      </c>
      <c r="H62" s="5">
        <f t="shared" si="9"/>
        <v>0.32653061224489799</v>
      </c>
      <c r="I62" s="61">
        <f t="shared" si="3"/>
        <v>5</v>
      </c>
      <c r="J62" s="61">
        <f t="shared" si="4"/>
        <v>4</v>
      </c>
      <c r="K62" s="61">
        <f t="shared" si="5"/>
        <v>2</v>
      </c>
    </row>
    <row r="63" spans="1:11">
      <c r="A63" s="64">
        <v>45611</v>
      </c>
      <c r="B63" s="65">
        <v>22710</v>
      </c>
      <c r="C63" s="65">
        <v>22930</v>
      </c>
      <c r="D63" s="65">
        <v>22684</v>
      </c>
      <c r="E63" s="65">
        <v>22759</v>
      </c>
      <c r="F63" s="5">
        <f t="shared" si="7"/>
        <v>1.0832232496697489</v>
      </c>
      <c r="G63" s="5">
        <f t="shared" si="8"/>
        <v>0.21576398062527519</v>
      </c>
      <c r="H63" s="5">
        <f t="shared" si="9"/>
        <v>0.1991869918699187</v>
      </c>
      <c r="I63" s="61">
        <f t="shared" si="3"/>
        <v>5</v>
      </c>
      <c r="J63" s="61">
        <f t="shared" si="4"/>
        <v>2</v>
      </c>
      <c r="K63" s="61">
        <f t="shared" si="5"/>
        <v>2</v>
      </c>
    </row>
    <row r="64" spans="1:11">
      <c r="A64" s="64">
        <v>45610</v>
      </c>
      <c r="B64" s="65">
        <v>22786</v>
      </c>
      <c r="C64" s="65">
        <v>22880</v>
      </c>
      <c r="D64" s="65">
        <v>22576</v>
      </c>
      <c r="E64" s="65">
        <v>22684</v>
      </c>
      <c r="F64" s="5">
        <f t="shared" si="7"/>
        <v>1.3341525498112876</v>
      </c>
      <c r="G64" s="5">
        <f t="shared" si="8"/>
        <v>-0.44764328973931361</v>
      </c>
      <c r="H64" s="5">
        <f t="shared" si="9"/>
        <v>0.33552631578947367</v>
      </c>
      <c r="I64" s="61">
        <f t="shared" si="3"/>
        <v>7</v>
      </c>
      <c r="J64" s="61">
        <f t="shared" si="4"/>
        <v>4</v>
      </c>
      <c r="K64" s="61">
        <f t="shared" si="5"/>
        <v>2</v>
      </c>
    </row>
    <row r="65" spans="1:11">
      <c r="A65" s="64">
        <v>45609</v>
      </c>
      <c r="B65" s="65">
        <v>22755</v>
      </c>
      <c r="C65" s="65">
        <v>23015</v>
      </c>
      <c r="D65" s="65">
        <v>22730</v>
      </c>
      <c r="E65" s="65">
        <v>22783</v>
      </c>
      <c r="F65" s="5">
        <f t="shared" si="7"/>
        <v>1.2524719841793013</v>
      </c>
      <c r="G65" s="5">
        <f t="shared" si="8"/>
        <v>0.12304987914744012</v>
      </c>
      <c r="H65" s="5">
        <f t="shared" si="9"/>
        <v>9.8245614035087706E-2</v>
      </c>
      <c r="I65" s="61">
        <f t="shared" si="3"/>
        <v>7</v>
      </c>
      <c r="J65" s="61">
        <f t="shared" si="4"/>
        <v>1</v>
      </c>
      <c r="K65" s="61">
        <f t="shared" si="5"/>
        <v>2</v>
      </c>
    </row>
    <row r="66" spans="1:11">
      <c r="A66" s="64">
        <v>45608</v>
      </c>
      <c r="B66" s="65">
        <v>23013</v>
      </c>
      <c r="C66" s="65">
        <v>23242</v>
      </c>
      <c r="D66" s="65">
        <v>22863</v>
      </c>
      <c r="E66" s="65">
        <v>22869</v>
      </c>
      <c r="F66" s="5">
        <f t="shared" si="7"/>
        <v>1.6468952331291011</v>
      </c>
      <c r="G66" s="5">
        <f t="shared" si="8"/>
        <v>-0.62573328118889315</v>
      </c>
      <c r="H66" s="5">
        <f t="shared" si="9"/>
        <v>0.3799472295514511</v>
      </c>
      <c r="I66" s="61">
        <f t="shared" si="3"/>
        <v>9</v>
      </c>
      <c r="J66" s="61">
        <f t="shared" si="4"/>
        <v>4</v>
      </c>
      <c r="K66" s="61">
        <f t="shared" si="5"/>
        <v>2</v>
      </c>
    </row>
    <row r="67" spans="1:11">
      <c r="A67" s="64">
        <v>45607</v>
      </c>
      <c r="B67" s="65">
        <v>23555</v>
      </c>
      <c r="C67" s="65">
        <v>23632</v>
      </c>
      <c r="D67" s="65">
        <v>23309</v>
      </c>
      <c r="E67" s="65">
        <v>23573</v>
      </c>
      <c r="F67" s="5">
        <f t="shared" si="7"/>
        <v>1.3712587561027383</v>
      </c>
      <c r="G67" s="5">
        <f t="shared" si="8"/>
        <v>7.6416896624920405E-2</v>
      </c>
      <c r="H67" s="5">
        <f t="shared" si="9"/>
        <v>5.5727554179566569E-2</v>
      </c>
      <c r="I67" s="61">
        <f t="shared" si="3"/>
        <v>7</v>
      </c>
      <c r="J67" s="61">
        <f t="shared" ref="J67:J130" si="10">VLOOKUP(H67,$L$24:$N$33,3,TRUE)</f>
        <v>1</v>
      </c>
      <c r="K67" s="61">
        <f t="shared" ref="K67:K130" si="11">IF(AND(I67&gt;=$N$10,F67&gt;$B$1),IF(J67&gt;=$N$23,4,1),IF(J67&gt;=$N$23,3,2))</f>
        <v>2</v>
      </c>
    </row>
    <row r="68" spans="1:11">
      <c r="A68" s="64">
        <v>45604</v>
      </c>
      <c r="B68" s="65">
        <v>23772</v>
      </c>
      <c r="C68" s="65">
        <v>23794</v>
      </c>
      <c r="D68" s="65">
        <v>23528</v>
      </c>
      <c r="E68" s="65">
        <v>23781</v>
      </c>
      <c r="F68" s="5">
        <f t="shared" si="7"/>
        <v>1.1189634864546525</v>
      </c>
      <c r="G68" s="5">
        <f t="shared" si="8"/>
        <v>3.7859666834931853E-2</v>
      </c>
      <c r="H68" s="5">
        <f t="shared" si="9"/>
        <v>3.3834586466165419E-2</v>
      </c>
      <c r="I68" s="61">
        <f t="shared" si="3"/>
        <v>5</v>
      </c>
      <c r="J68" s="61">
        <f t="shared" si="10"/>
        <v>1</v>
      </c>
      <c r="K68" s="61">
        <f t="shared" si="11"/>
        <v>2</v>
      </c>
    </row>
    <row r="69" spans="1:11">
      <c r="A69" s="64">
        <v>45603</v>
      </c>
      <c r="B69" s="65">
        <v>23183</v>
      </c>
      <c r="C69" s="65">
        <v>23576</v>
      </c>
      <c r="D69" s="65">
        <v>23085</v>
      </c>
      <c r="E69" s="65">
        <v>23532</v>
      </c>
      <c r="F69" s="5">
        <f t="shared" si="7"/>
        <v>2.1179312427209593</v>
      </c>
      <c r="G69" s="5">
        <f t="shared" si="8"/>
        <v>1.5054134495104172</v>
      </c>
      <c r="H69" s="5">
        <f t="shared" si="9"/>
        <v>0.71079429735234223</v>
      </c>
      <c r="I69" s="61">
        <f t="shared" si="3"/>
        <v>10</v>
      </c>
      <c r="J69" s="61">
        <f t="shared" si="10"/>
        <v>8</v>
      </c>
      <c r="K69" s="61">
        <f t="shared" si="11"/>
        <v>4</v>
      </c>
    </row>
    <row r="70" spans="1:11">
      <c r="A70" s="64">
        <v>45602</v>
      </c>
      <c r="B70" s="65">
        <v>23250</v>
      </c>
      <c r="C70" s="65">
        <v>23448</v>
      </c>
      <c r="D70" s="65">
        <v>23051</v>
      </c>
      <c r="E70" s="65">
        <v>23324</v>
      </c>
      <c r="F70" s="5">
        <f t="shared" si="7"/>
        <v>1.7075268817204301</v>
      </c>
      <c r="G70" s="5">
        <f t="shared" si="8"/>
        <v>0.31827956989247308</v>
      </c>
      <c r="H70" s="5">
        <f t="shared" si="9"/>
        <v>0.18639798488664985</v>
      </c>
      <c r="I70" s="61">
        <f t="shared" si="3"/>
        <v>9</v>
      </c>
      <c r="J70" s="61">
        <f t="shared" si="10"/>
        <v>2</v>
      </c>
      <c r="K70" s="61">
        <f t="shared" si="11"/>
        <v>2</v>
      </c>
    </row>
    <row r="71" spans="1:11">
      <c r="A71" s="64">
        <v>45601</v>
      </c>
      <c r="B71" s="65">
        <v>22808</v>
      </c>
      <c r="C71" s="65">
        <v>23239</v>
      </c>
      <c r="D71" s="65">
        <v>22782</v>
      </c>
      <c r="E71" s="65">
        <v>23135</v>
      </c>
      <c r="F71" s="5">
        <f t="shared" si="7"/>
        <v>2.0036829182742895</v>
      </c>
      <c r="G71" s="5">
        <f t="shared" si="8"/>
        <v>1.4337074710627851</v>
      </c>
      <c r="H71" s="5">
        <f t="shared" si="9"/>
        <v>0.71553610503282294</v>
      </c>
      <c r="I71" s="61">
        <f t="shared" si="3"/>
        <v>10</v>
      </c>
      <c r="J71" s="61">
        <f t="shared" si="10"/>
        <v>8</v>
      </c>
      <c r="K71" s="61">
        <f t="shared" si="11"/>
        <v>4</v>
      </c>
    </row>
    <row r="72" spans="1:11">
      <c r="A72" s="64">
        <v>45600</v>
      </c>
      <c r="B72" s="65">
        <v>22767</v>
      </c>
      <c r="C72" s="65">
        <v>23046</v>
      </c>
      <c r="D72" s="65">
        <v>22700</v>
      </c>
      <c r="E72" s="65">
        <v>23041</v>
      </c>
      <c r="F72" s="5">
        <f t="shared" si="7"/>
        <v>1.5197434883823076</v>
      </c>
      <c r="G72" s="5">
        <f t="shared" si="8"/>
        <v>1.2034962884877234</v>
      </c>
      <c r="H72" s="5">
        <f t="shared" si="9"/>
        <v>0.79190751445086704</v>
      </c>
      <c r="I72" s="61">
        <f t="shared" ref="I72:I135" si="12">VLOOKUP(_xlfn.PERCENTRANK.EXC(F$22:F$1218,F72),$L$11:$N$20,3,TRUE)</f>
        <v>8</v>
      </c>
      <c r="J72" s="61">
        <f t="shared" si="10"/>
        <v>8</v>
      </c>
      <c r="K72" s="61">
        <f t="shared" si="11"/>
        <v>3</v>
      </c>
    </row>
    <row r="73" spans="1:11">
      <c r="A73" s="64">
        <v>45597</v>
      </c>
      <c r="B73" s="65">
        <v>22397</v>
      </c>
      <c r="C73" s="65">
        <v>22822</v>
      </c>
      <c r="D73" s="65">
        <v>22232</v>
      </c>
      <c r="E73" s="65">
        <v>22753</v>
      </c>
      <c r="F73" s="5">
        <f t="shared" si="7"/>
        <v>2.6342813769701299</v>
      </c>
      <c r="G73" s="5">
        <f t="shared" si="8"/>
        <v>1.5894985935616377</v>
      </c>
      <c r="H73" s="5">
        <f t="shared" si="9"/>
        <v>0.60338983050847461</v>
      </c>
      <c r="I73" s="61">
        <f t="shared" si="12"/>
        <v>10</v>
      </c>
      <c r="J73" s="61">
        <f t="shared" si="10"/>
        <v>7</v>
      </c>
      <c r="K73" s="61">
        <f t="shared" si="11"/>
        <v>4</v>
      </c>
    </row>
    <row r="74" spans="1:11">
      <c r="A74" s="64">
        <v>45595</v>
      </c>
      <c r="B74" s="65">
        <v>23072</v>
      </c>
      <c r="C74" s="65">
        <v>23145</v>
      </c>
      <c r="D74" s="65">
        <v>22845</v>
      </c>
      <c r="E74" s="65">
        <v>22904</v>
      </c>
      <c r="F74" s="5">
        <f t="shared" si="7"/>
        <v>1.3002773925104021</v>
      </c>
      <c r="G74" s="5">
        <f t="shared" si="8"/>
        <v>-0.72815533980582525</v>
      </c>
      <c r="H74" s="5">
        <f t="shared" si="9"/>
        <v>0.56000000000000005</v>
      </c>
      <c r="I74" s="61">
        <f t="shared" si="12"/>
        <v>7</v>
      </c>
      <c r="J74" s="61">
        <f t="shared" si="10"/>
        <v>6</v>
      </c>
      <c r="K74" s="61">
        <f t="shared" si="11"/>
        <v>2</v>
      </c>
    </row>
    <row r="75" spans="1:11">
      <c r="A75" s="64">
        <v>45594</v>
      </c>
      <c r="B75" s="65">
        <v>23137</v>
      </c>
      <c r="C75" s="65">
        <v>23148</v>
      </c>
      <c r="D75" s="65">
        <v>22693</v>
      </c>
      <c r="E75" s="65">
        <v>22976</v>
      </c>
      <c r="F75" s="5">
        <f t="shared" si="7"/>
        <v>1.9665470890780998</v>
      </c>
      <c r="G75" s="5">
        <f t="shared" si="8"/>
        <v>-0.69585512382763537</v>
      </c>
      <c r="H75" s="5">
        <f t="shared" si="9"/>
        <v>0.35384615384615387</v>
      </c>
      <c r="I75" s="61">
        <f t="shared" si="12"/>
        <v>10</v>
      </c>
      <c r="J75" s="61">
        <f t="shared" si="10"/>
        <v>4</v>
      </c>
      <c r="K75" s="61">
        <f t="shared" si="11"/>
        <v>1</v>
      </c>
    </row>
    <row r="76" spans="1:11">
      <c r="A76" s="64">
        <v>45593</v>
      </c>
      <c r="B76" s="65">
        <v>23650</v>
      </c>
      <c r="C76" s="65">
        <v>23657</v>
      </c>
      <c r="D76" s="65">
        <v>23216</v>
      </c>
      <c r="E76" s="65">
        <v>23326</v>
      </c>
      <c r="F76" s="5">
        <f t="shared" si="7"/>
        <v>1.8646934460887949</v>
      </c>
      <c r="G76" s="5">
        <f t="shared" si="8"/>
        <v>-1.3699788583509513</v>
      </c>
      <c r="H76" s="5">
        <f t="shared" si="9"/>
        <v>0.73469387755102034</v>
      </c>
      <c r="I76" s="61">
        <f t="shared" si="12"/>
        <v>9</v>
      </c>
      <c r="J76" s="61">
        <f t="shared" si="10"/>
        <v>8</v>
      </c>
      <c r="K76" s="61">
        <f t="shared" si="11"/>
        <v>4</v>
      </c>
    </row>
    <row r="77" spans="1:11">
      <c r="A77" s="64">
        <v>45590</v>
      </c>
      <c r="B77" s="65">
        <v>23270</v>
      </c>
      <c r="C77" s="65">
        <v>23487</v>
      </c>
      <c r="D77" s="65">
        <v>23252</v>
      </c>
      <c r="E77" s="65">
        <v>23481</v>
      </c>
      <c r="F77" s="5">
        <f t="shared" si="7"/>
        <v>1.0098839707778255</v>
      </c>
      <c r="G77" s="5">
        <f t="shared" si="8"/>
        <v>0.90674688440051565</v>
      </c>
      <c r="H77" s="5">
        <f t="shared" si="9"/>
        <v>0.89787234042553188</v>
      </c>
      <c r="I77" s="61">
        <f t="shared" si="12"/>
        <v>5</v>
      </c>
      <c r="J77" s="61">
        <f t="shared" si="10"/>
        <v>9</v>
      </c>
      <c r="K77" s="61">
        <f t="shared" si="11"/>
        <v>3</v>
      </c>
    </row>
    <row r="78" spans="1:11">
      <c r="A78" s="64">
        <v>45589</v>
      </c>
      <c r="B78" s="65">
        <v>23383</v>
      </c>
      <c r="C78" s="65">
        <v>23449</v>
      </c>
      <c r="D78" s="65">
        <v>23203</v>
      </c>
      <c r="E78" s="65">
        <v>23304</v>
      </c>
      <c r="F78" s="5">
        <f t="shared" si="7"/>
        <v>1.0520463584655519</v>
      </c>
      <c r="G78" s="5">
        <f t="shared" si="8"/>
        <v>-0.33785228584869348</v>
      </c>
      <c r="H78" s="5">
        <f t="shared" si="9"/>
        <v>0.32113821138211379</v>
      </c>
      <c r="I78" s="61">
        <f t="shared" si="12"/>
        <v>5</v>
      </c>
      <c r="J78" s="61">
        <f t="shared" si="10"/>
        <v>4</v>
      </c>
      <c r="K78" s="61">
        <f t="shared" si="11"/>
        <v>2</v>
      </c>
    </row>
    <row r="79" spans="1:11">
      <c r="A79" s="64">
        <v>45588</v>
      </c>
      <c r="B79" s="65">
        <v>23498</v>
      </c>
      <c r="C79" s="65">
        <v>23511</v>
      </c>
      <c r="D79" s="65">
        <v>23336</v>
      </c>
      <c r="E79" s="65">
        <v>23406</v>
      </c>
      <c r="F79" s="5">
        <f t="shared" si="7"/>
        <v>0.74474423355179165</v>
      </c>
      <c r="G79" s="5">
        <f t="shared" si="8"/>
        <v>-0.39152268278151331</v>
      </c>
      <c r="H79" s="5">
        <f t="shared" si="9"/>
        <v>0.52571428571428569</v>
      </c>
      <c r="I79" s="61">
        <f t="shared" si="12"/>
        <v>3</v>
      </c>
      <c r="J79" s="61">
        <f t="shared" si="10"/>
        <v>6</v>
      </c>
      <c r="K79" s="61">
        <f t="shared" si="11"/>
        <v>2</v>
      </c>
    </row>
    <row r="80" spans="1:11">
      <c r="A80" s="64">
        <v>45587</v>
      </c>
      <c r="B80" s="65">
        <v>23560</v>
      </c>
      <c r="C80" s="65">
        <v>23637</v>
      </c>
      <c r="D80" s="65">
        <v>23332</v>
      </c>
      <c r="E80" s="65">
        <v>23633</v>
      </c>
      <c r="F80" s="5">
        <f t="shared" si="7"/>
        <v>1.2945670628183363</v>
      </c>
      <c r="G80" s="5">
        <f t="shared" si="8"/>
        <v>0.30984719864176569</v>
      </c>
      <c r="H80" s="5">
        <f t="shared" si="9"/>
        <v>0.23934426229508193</v>
      </c>
      <c r="I80" s="61">
        <f t="shared" si="12"/>
        <v>7</v>
      </c>
      <c r="J80" s="61">
        <f t="shared" si="10"/>
        <v>3</v>
      </c>
      <c r="K80" s="61">
        <f t="shared" si="11"/>
        <v>2</v>
      </c>
    </row>
    <row r="81" spans="1:11">
      <c r="A81" s="64">
        <v>45586</v>
      </c>
      <c r="B81" s="65">
        <v>23810</v>
      </c>
      <c r="C81" s="65">
        <v>23836</v>
      </c>
      <c r="D81" s="65">
        <v>23566</v>
      </c>
      <c r="E81" s="65">
        <v>23567</v>
      </c>
      <c r="F81" s="5">
        <f t="shared" si="7"/>
        <v>1.133977320453591</v>
      </c>
      <c r="G81" s="5">
        <f t="shared" si="8"/>
        <v>-1.0205795884082318</v>
      </c>
      <c r="H81" s="5">
        <f t="shared" si="9"/>
        <v>0.89999999999999991</v>
      </c>
      <c r="I81" s="61">
        <f t="shared" si="12"/>
        <v>5</v>
      </c>
      <c r="J81" s="61">
        <f t="shared" si="10"/>
        <v>9</v>
      </c>
      <c r="K81" s="61">
        <f t="shared" si="11"/>
        <v>3</v>
      </c>
    </row>
    <row r="82" spans="1:11">
      <c r="A82" s="64">
        <v>45583</v>
      </c>
      <c r="B82" s="65">
        <v>23820</v>
      </c>
      <c r="C82" s="65">
        <v>23840</v>
      </c>
      <c r="D82" s="65">
        <v>23527</v>
      </c>
      <c r="E82" s="65">
        <v>23657</v>
      </c>
      <c r="F82" s="5">
        <f t="shared" si="7"/>
        <v>1.3140218303946265</v>
      </c>
      <c r="G82" s="5">
        <f t="shared" si="8"/>
        <v>-0.68429890848026864</v>
      </c>
      <c r="H82" s="5">
        <f t="shared" si="9"/>
        <v>0.52076677316293918</v>
      </c>
      <c r="I82" s="61">
        <f t="shared" si="12"/>
        <v>7</v>
      </c>
      <c r="J82" s="61">
        <f t="shared" si="10"/>
        <v>6</v>
      </c>
      <c r="K82" s="61">
        <f t="shared" si="11"/>
        <v>2</v>
      </c>
    </row>
    <row r="83" spans="1:11">
      <c r="A83" s="64">
        <v>45582</v>
      </c>
      <c r="B83" s="65">
        <v>23142</v>
      </c>
      <c r="C83" s="65">
        <v>23277</v>
      </c>
      <c r="D83" s="65">
        <v>23005</v>
      </c>
      <c r="E83" s="65">
        <v>23256</v>
      </c>
      <c r="F83" s="5">
        <f t="shared" si="7"/>
        <v>1.1753521735372914</v>
      </c>
      <c r="G83" s="5">
        <f t="shared" si="8"/>
        <v>0.49261083743842365</v>
      </c>
      <c r="H83" s="5">
        <f t="shared" si="9"/>
        <v>0.41911764705882359</v>
      </c>
      <c r="I83" s="61">
        <f t="shared" si="12"/>
        <v>6</v>
      </c>
      <c r="J83" s="61">
        <f t="shared" si="10"/>
        <v>5</v>
      </c>
      <c r="K83" s="61">
        <f t="shared" si="11"/>
        <v>2</v>
      </c>
    </row>
    <row r="84" spans="1:11">
      <c r="A84" s="64">
        <v>45581</v>
      </c>
      <c r="B84" s="65">
        <v>22897</v>
      </c>
      <c r="C84" s="65">
        <v>23203</v>
      </c>
      <c r="D84" s="65">
        <v>22855</v>
      </c>
      <c r="E84" s="65">
        <v>22986</v>
      </c>
      <c r="F84" s="5">
        <f t="shared" si="7"/>
        <v>1.5198497619775515</v>
      </c>
      <c r="G84" s="5">
        <f t="shared" si="8"/>
        <v>0.38869720924138534</v>
      </c>
      <c r="H84" s="5">
        <f t="shared" si="9"/>
        <v>0.25574712643678166</v>
      </c>
      <c r="I84" s="61">
        <f t="shared" si="12"/>
        <v>8</v>
      </c>
      <c r="J84" s="61">
        <f t="shared" si="10"/>
        <v>3</v>
      </c>
      <c r="K84" s="61">
        <f t="shared" si="11"/>
        <v>2</v>
      </c>
    </row>
    <row r="85" spans="1:11">
      <c r="A85" s="64">
        <v>45580</v>
      </c>
      <c r="B85" s="65">
        <v>23168</v>
      </c>
      <c r="C85" s="65">
        <v>23386</v>
      </c>
      <c r="D85" s="65">
        <v>23101</v>
      </c>
      <c r="E85" s="65">
        <v>23225</v>
      </c>
      <c r="F85" s="5">
        <f t="shared" si="7"/>
        <v>1.2301450276243096</v>
      </c>
      <c r="G85" s="5">
        <f t="shared" si="8"/>
        <v>0.24602900552486184</v>
      </c>
      <c r="H85" s="5">
        <f t="shared" si="9"/>
        <v>0.19999999999999996</v>
      </c>
      <c r="I85" s="61">
        <f t="shared" si="12"/>
        <v>7</v>
      </c>
      <c r="J85" s="61">
        <f t="shared" si="10"/>
        <v>2</v>
      </c>
      <c r="K85" s="61">
        <f t="shared" si="11"/>
        <v>2</v>
      </c>
    </row>
    <row r="86" spans="1:11">
      <c r="A86" s="64">
        <v>45579</v>
      </c>
      <c r="B86" s="65">
        <v>22987</v>
      </c>
      <c r="C86" s="65">
        <v>23049</v>
      </c>
      <c r="D86" s="65">
        <v>22818</v>
      </c>
      <c r="E86" s="65">
        <v>23008</v>
      </c>
      <c r="F86" s="5">
        <f t="shared" ref="F86:F149" si="13">ABS(C86-D86)/B86*100</f>
        <v>1.0049158219863401</v>
      </c>
      <c r="G86" s="5">
        <f t="shared" ref="G86:G149" si="14">(E86-B86)/B86*100</f>
        <v>9.1355983816940003E-2</v>
      </c>
      <c r="H86" s="5">
        <f t="shared" ref="H86:H149" si="15">ABS(G86/F86)</f>
        <v>9.0909090909090898E-2</v>
      </c>
      <c r="I86" s="61">
        <f t="shared" si="12"/>
        <v>5</v>
      </c>
      <c r="J86" s="61">
        <f t="shared" si="10"/>
        <v>1</v>
      </c>
      <c r="K86" s="61">
        <f t="shared" si="11"/>
        <v>2</v>
      </c>
    </row>
    <row r="87" spans="1:11">
      <c r="A87" s="64">
        <v>45576</v>
      </c>
      <c r="B87" s="65">
        <v>22829</v>
      </c>
      <c r="C87" s="65">
        <v>23047</v>
      </c>
      <c r="D87" s="65">
        <v>22794</v>
      </c>
      <c r="E87" s="65">
        <v>22912</v>
      </c>
      <c r="F87" s="5">
        <f t="shared" si="13"/>
        <v>1.1082395199088877</v>
      </c>
      <c r="G87" s="5">
        <f t="shared" si="14"/>
        <v>0.36357264882386436</v>
      </c>
      <c r="H87" s="5">
        <f t="shared" si="15"/>
        <v>0.32806324110671936</v>
      </c>
      <c r="I87" s="61">
        <f t="shared" si="12"/>
        <v>5</v>
      </c>
      <c r="J87" s="61">
        <f t="shared" si="10"/>
        <v>4</v>
      </c>
      <c r="K87" s="61">
        <f t="shared" si="11"/>
        <v>2</v>
      </c>
    </row>
    <row r="88" spans="1:11">
      <c r="A88" s="64">
        <v>45574</v>
      </c>
      <c r="B88" s="65">
        <v>22770</v>
      </c>
      <c r="C88" s="65">
        <v>22888</v>
      </c>
      <c r="D88" s="65">
        <v>22666</v>
      </c>
      <c r="E88" s="65">
        <v>22702</v>
      </c>
      <c r="F88" s="5">
        <f t="shared" si="13"/>
        <v>0.97496706192358362</v>
      </c>
      <c r="G88" s="5">
        <f t="shared" si="14"/>
        <v>-0.29863855950812473</v>
      </c>
      <c r="H88" s="5">
        <f t="shared" si="15"/>
        <v>0.30630630630630634</v>
      </c>
      <c r="I88" s="61">
        <f t="shared" si="12"/>
        <v>5</v>
      </c>
      <c r="J88" s="61">
        <f t="shared" si="10"/>
        <v>4</v>
      </c>
      <c r="K88" s="61">
        <f t="shared" si="11"/>
        <v>2</v>
      </c>
    </row>
    <row r="89" spans="1:11">
      <c r="A89" s="64">
        <v>45573</v>
      </c>
      <c r="B89" s="65">
        <v>22606</v>
      </c>
      <c r="C89" s="65">
        <v>22634</v>
      </c>
      <c r="D89" s="65">
        <v>22392</v>
      </c>
      <c r="E89" s="65">
        <v>22575</v>
      </c>
      <c r="F89" s="5">
        <f t="shared" si="13"/>
        <v>1.0705122533840574</v>
      </c>
      <c r="G89" s="5">
        <f t="shared" si="14"/>
        <v>-0.13713173493762718</v>
      </c>
      <c r="H89" s="5">
        <f t="shared" si="15"/>
        <v>0.128099173553719</v>
      </c>
      <c r="I89" s="61">
        <f t="shared" si="12"/>
        <v>5</v>
      </c>
      <c r="J89" s="61">
        <f t="shared" si="10"/>
        <v>2</v>
      </c>
      <c r="K89" s="61">
        <f t="shared" si="11"/>
        <v>2</v>
      </c>
    </row>
    <row r="90" spans="1:11">
      <c r="A90" s="64">
        <v>45572</v>
      </c>
      <c r="B90" s="65">
        <v>22570</v>
      </c>
      <c r="C90" s="65">
        <v>22808</v>
      </c>
      <c r="D90" s="65">
        <v>22539</v>
      </c>
      <c r="E90" s="65">
        <v>22779</v>
      </c>
      <c r="F90" s="5">
        <f t="shared" si="13"/>
        <v>1.1918475852902082</v>
      </c>
      <c r="G90" s="5">
        <f t="shared" si="14"/>
        <v>0.92600797518830302</v>
      </c>
      <c r="H90" s="5">
        <f t="shared" si="15"/>
        <v>0.77695167286245359</v>
      </c>
      <c r="I90" s="61">
        <f t="shared" si="12"/>
        <v>6</v>
      </c>
      <c r="J90" s="61">
        <f t="shared" si="10"/>
        <v>8</v>
      </c>
      <c r="K90" s="61">
        <f t="shared" si="11"/>
        <v>3</v>
      </c>
    </row>
    <row r="91" spans="1:11">
      <c r="A91" s="64">
        <v>45569</v>
      </c>
      <c r="B91" s="65">
        <v>22331</v>
      </c>
      <c r="C91" s="65">
        <v>22507</v>
      </c>
      <c r="D91" s="65">
        <v>22250</v>
      </c>
      <c r="E91" s="65">
        <v>22284</v>
      </c>
      <c r="F91" s="5">
        <f t="shared" si="13"/>
        <v>1.1508665084411804</v>
      </c>
      <c r="G91" s="5">
        <f t="shared" si="14"/>
        <v>-0.21046975057095518</v>
      </c>
      <c r="H91" s="5">
        <f t="shared" si="15"/>
        <v>0.18287937743190663</v>
      </c>
      <c r="I91" s="61">
        <f t="shared" si="12"/>
        <v>5</v>
      </c>
      <c r="J91" s="61">
        <f t="shared" si="10"/>
        <v>2</v>
      </c>
      <c r="K91" s="61">
        <f t="shared" si="11"/>
        <v>2</v>
      </c>
    </row>
    <row r="92" spans="1:11">
      <c r="A92" s="64">
        <v>45566</v>
      </c>
      <c r="B92" s="65">
        <v>22246</v>
      </c>
      <c r="C92" s="65">
        <v>22463</v>
      </c>
      <c r="D92" s="65">
        <v>22228</v>
      </c>
      <c r="E92" s="65">
        <v>22391</v>
      </c>
      <c r="F92" s="5">
        <f t="shared" si="13"/>
        <v>1.0563696844376518</v>
      </c>
      <c r="G92" s="5">
        <f t="shared" si="14"/>
        <v>0.65180257124876384</v>
      </c>
      <c r="H92" s="5">
        <f t="shared" si="15"/>
        <v>0.61702127659574468</v>
      </c>
      <c r="I92" s="61">
        <f t="shared" si="12"/>
        <v>5</v>
      </c>
      <c r="J92" s="61">
        <f t="shared" si="10"/>
        <v>7</v>
      </c>
      <c r="K92" s="61">
        <f t="shared" si="11"/>
        <v>3</v>
      </c>
    </row>
    <row r="93" spans="1:11">
      <c r="A93" s="64">
        <v>45565</v>
      </c>
      <c r="B93" s="65">
        <v>22699</v>
      </c>
      <c r="C93" s="65">
        <v>22755</v>
      </c>
      <c r="D93" s="65">
        <v>22316</v>
      </c>
      <c r="E93" s="65">
        <v>22326</v>
      </c>
      <c r="F93" s="5">
        <f t="shared" si="13"/>
        <v>1.9340059033437595</v>
      </c>
      <c r="G93" s="5">
        <f t="shared" si="14"/>
        <v>-1.6432441957795498</v>
      </c>
      <c r="H93" s="5">
        <f t="shared" si="15"/>
        <v>0.84965831435079731</v>
      </c>
      <c r="I93" s="61">
        <f t="shared" si="12"/>
        <v>10</v>
      </c>
      <c r="J93" s="61">
        <f t="shared" si="10"/>
        <v>9</v>
      </c>
      <c r="K93" s="61">
        <f t="shared" si="11"/>
        <v>4</v>
      </c>
    </row>
    <row r="94" spans="1:11">
      <c r="A94" s="64">
        <v>45562</v>
      </c>
      <c r="B94" s="65">
        <v>23190</v>
      </c>
      <c r="C94" s="65">
        <v>23195</v>
      </c>
      <c r="D94" s="65">
        <v>22878</v>
      </c>
      <c r="E94" s="65">
        <v>22884</v>
      </c>
      <c r="F94" s="5">
        <f t="shared" si="13"/>
        <v>1.3669685209141871</v>
      </c>
      <c r="G94" s="5">
        <f t="shared" si="14"/>
        <v>-1.3195342820181113</v>
      </c>
      <c r="H94" s="5">
        <f t="shared" si="15"/>
        <v>0.96529968454258686</v>
      </c>
      <c r="I94" s="61">
        <f t="shared" si="12"/>
        <v>7</v>
      </c>
      <c r="J94" s="61">
        <f t="shared" si="10"/>
        <v>10</v>
      </c>
      <c r="K94" s="61">
        <f t="shared" si="11"/>
        <v>3</v>
      </c>
    </row>
    <row r="95" spans="1:11">
      <c r="A95" s="64">
        <v>45561</v>
      </c>
      <c r="B95" s="65">
        <v>23034</v>
      </c>
      <c r="C95" s="65">
        <v>23078</v>
      </c>
      <c r="D95" s="65">
        <v>22892</v>
      </c>
      <c r="E95" s="65">
        <v>22957</v>
      </c>
      <c r="F95" s="5">
        <f t="shared" si="13"/>
        <v>0.80750195363375887</v>
      </c>
      <c r="G95" s="5">
        <f t="shared" si="14"/>
        <v>-0.33428844317096468</v>
      </c>
      <c r="H95" s="5">
        <f t="shared" si="15"/>
        <v>0.41397849462365588</v>
      </c>
      <c r="I95" s="61">
        <f t="shared" si="12"/>
        <v>3</v>
      </c>
      <c r="J95" s="61">
        <f t="shared" si="10"/>
        <v>5</v>
      </c>
      <c r="K95" s="61">
        <f t="shared" si="11"/>
        <v>2</v>
      </c>
    </row>
    <row r="96" spans="1:11">
      <c r="A96" s="64">
        <v>45560</v>
      </c>
      <c r="B96" s="65">
        <v>22835</v>
      </c>
      <c r="C96" s="65">
        <v>22860</v>
      </c>
      <c r="D96" s="65">
        <v>22739</v>
      </c>
      <c r="E96" s="65">
        <v>22792</v>
      </c>
      <c r="F96" s="5">
        <f t="shared" si="13"/>
        <v>0.52988832931902785</v>
      </c>
      <c r="G96" s="5">
        <f t="shared" si="14"/>
        <v>-0.18830742281585286</v>
      </c>
      <c r="H96" s="5">
        <f t="shared" si="15"/>
        <v>0.35537190082644626</v>
      </c>
      <c r="I96" s="61">
        <f t="shared" si="12"/>
        <v>1</v>
      </c>
      <c r="J96" s="61">
        <f t="shared" si="10"/>
        <v>4</v>
      </c>
      <c r="K96" s="61">
        <f t="shared" si="11"/>
        <v>2</v>
      </c>
    </row>
    <row r="97" spans="1:11">
      <c r="A97" s="64">
        <v>45559</v>
      </c>
      <c r="B97" s="65">
        <v>22298</v>
      </c>
      <c r="C97" s="65">
        <v>22508</v>
      </c>
      <c r="D97" s="65">
        <v>22152</v>
      </c>
      <c r="E97" s="65">
        <v>22491</v>
      </c>
      <c r="F97" s="5">
        <f t="shared" si="13"/>
        <v>1.5965557449098573</v>
      </c>
      <c r="G97" s="5">
        <f t="shared" si="14"/>
        <v>0.86554847968427673</v>
      </c>
      <c r="H97" s="5">
        <f t="shared" si="15"/>
        <v>0.5421348314606742</v>
      </c>
      <c r="I97" s="61">
        <f t="shared" si="12"/>
        <v>8</v>
      </c>
      <c r="J97" s="61">
        <f t="shared" si="10"/>
        <v>6</v>
      </c>
      <c r="K97" s="61">
        <f t="shared" si="11"/>
        <v>2</v>
      </c>
    </row>
    <row r="98" spans="1:11">
      <c r="A98" s="64">
        <v>45558</v>
      </c>
      <c r="B98" s="65">
        <v>22291</v>
      </c>
      <c r="C98" s="65">
        <v>22392</v>
      </c>
      <c r="D98" s="65">
        <v>22258</v>
      </c>
      <c r="E98" s="65">
        <v>22338</v>
      </c>
      <c r="F98" s="5">
        <f t="shared" si="13"/>
        <v>0.60113947333004347</v>
      </c>
      <c r="G98" s="5">
        <f t="shared" si="14"/>
        <v>0.21084742721277647</v>
      </c>
      <c r="H98" s="5">
        <f t="shared" si="15"/>
        <v>0.35074626865671649</v>
      </c>
      <c r="I98" s="61">
        <f t="shared" si="12"/>
        <v>1</v>
      </c>
      <c r="J98" s="61">
        <f t="shared" si="10"/>
        <v>4</v>
      </c>
      <c r="K98" s="61">
        <f t="shared" si="11"/>
        <v>2</v>
      </c>
    </row>
    <row r="99" spans="1:11">
      <c r="A99" s="64">
        <v>45555</v>
      </c>
      <c r="B99" s="65">
        <v>22345</v>
      </c>
      <c r="C99" s="65">
        <v>22425</v>
      </c>
      <c r="D99" s="65">
        <v>22186</v>
      </c>
      <c r="E99" s="65">
        <v>22220</v>
      </c>
      <c r="F99" s="5">
        <f t="shared" si="13"/>
        <v>1.0695905124188856</v>
      </c>
      <c r="G99" s="5">
        <f t="shared" si="14"/>
        <v>-0.55940926381740885</v>
      </c>
      <c r="H99" s="5">
        <f t="shared" si="15"/>
        <v>0.52301255230125532</v>
      </c>
      <c r="I99" s="61">
        <f t="shared" si="12"/>
        <v>5</v>
      </c>
      <c r="J99" s="61">
        <f t="shared" si="10"/>
        <v>6</v>
      </c>
      <c r="K99" s="61">
        <f t="shared" si="11"/>
        <v>2</v>
      </c>
    </row>
    <row r="100" spans="1:11">
      <c r="A100" s="64">
        <v>45554</v>
      </c>
      <c r="B100" s="65">
        <v>21763</v>
      </c>
      <c r="C100" s="65">
        <v>22082</v>
      </c>
      <c r="D100" s="65">
        <v>21661</v>
      </c>
      <c r="E100" s="65">
        <v>22074</v>
      </c>
      <c r="F100" s="5">
        <f t="shared" si="13"/>
        <v>1.9344759454119378</v>
      </c>
      <c r="G100" s="5">
        <f t="shared" si="14"/>
        <v>1.429030924045398</v>
      </c>
      <c r="H100" s="5">
        <f t="shared" si="15"/>
        <v>0.73871733966745834</v>
      </c>
      <c r="I100" s="61">
        <f t="shared" si="12"/>
        <v>10</v>
      </c>
      <c r="J100" s="61">
        <f t="shared" si="10"/>
        <v>8</v>
      </c>
      <c r="K100" s="61">
        <f t="shared" si="11"/>
        <v>4</v>
      </c>
    </row>
    <row r="101" spans="1:11">
      <c r="A101" s="64">
        <v>45553</v>
      </c>
      <c r="B101" s="65">
        <v>21730</v>
      </c>
      <c r="C101" s="65">
        <v>21872</v>
      </c>
      <c r="D101" s="65">
        <v>21560</v>
      </c>
      <c r="E101" s="65">
        <v>21619</v>
      </c>
      <c r="F101" s="5">
        <f t="shared" si="13"/>
        <v>1.4358030372756558</v>
      </c>
      <c r="G101" s="5">
        <f t="shared" si="14"/>
        <v>-0.51081454210768518</v>
      </c>
      <c r="H101" s="5">
        <f t="shared" si="15"/>
        <v>0.35576923076923073</v>
      </c>
      <c r="I101" s="61">
        <f t="shared" si="12"/>
        <v>8</v>
      </c>
      <c r="J101" s="61">
        <f t="shared" si="10"/>
        <v>4</v>
      </c>
      <c r="K101" s="61">
        <f t="shared" si="11"/>
        <v>2</v>
      </c>
    </row>
    <row r="102" spans="1:11">
      <c r="A102" s="64">
        <v>45551</v>
      </c>
      <c r="B102" s="65">
        <v>21807</v>
      </c>
      <c r="C102" s="65">
        <v>21871</v>
      </c>
      <c r="D102" s="65">
        <v>21735</v>
      </c>
      <c r="E102" s="65">
        <v>21813</v>
      </c>
      <c r="F102" s="5">
        <f t="shared" si="13"/>
        <v>0.62365295547301325</v>
      </c>
      <c r="G102" s="5">
        <f t="shared" si="14"/>
        <v>2.7514100976750583E-2</v>
      </c>
      <c r="H102" s="5">
        <f t="shared" si="15"/>
        <v>4.4117647058823525E-2</v>
      </c>
      <c r="I102" s="61">
        <f t="shared" si="12"/>
        <v>2</v>
      </c>
      <c r="J102" s="61">
        <f t="shared" si="10"/>
        <v>1</v>
      </c>
      <c r="K102" s="61">
        <f t="shared" si="11"/>
        <v>2</v>
      </c>
    </row>
    <row r="103" spans="1:11">
      <c r="A103" s="64">
        <v>45548</v>
      </c>
      <c r="B103" s="65">
        <v>21800</v>
      </c>
      <c r="C103" s="65">
        <v>21833</v>
      </c>
      <c r="D103" s="65">
        <v>21657</v>
      </c>
      <c r="E103" s="65">
        <v>21820</v>
      </c>
      <c r="F103" s="5">
        <f t="shared" si="13"/>
        <v>0.80733944954128434</v>
      </c>
      <c r="G103" s="5">
        <f t="shared" si="14"/>
        <v>9.1743119266055051E-2</v>
      </c>
      <c r="H103" s="5">
        <f t="shared" si="15"/>
        <v>0.11363636363636365</v>
      </c>
      <c r="I103" s="61">
        <f t="shared" si="12"/>
        <v>3</v>
      </c>
      <c r="J103" s="61">
        <f t="shared" si="10"/>
        <v>2</v>
      </c>
      <c r="K103" s="61">
        <f t="shared" si="11"/>
        <v>2</v>
      </c>
    </row>
    <row r="104" spans="1:11">
      <c r="A104" s="64">
        <v>45547</v>
      </c>
      <c r="B104" s="65">
        <v>21597</v>
      </c>
      <c r="C104" s="65">
        <v>21780</v>
      </c>
      <c r="D104" s="65">
        <v>21461</v>
      </c>
      <c r="E104" s="65">
        <v>21711</v>
      </c>
      <c r="F104" s="5">
        <f t="shared" si="13"/>
        <v>1.4770569986572208</v>
      </c>
      <c r="G104" s="5">
        <f t="shared" si="14"/>
        <v>0.52785109042922629</v>
      </c>
      <c r="H104" s="5">
        <f t="shared" si="15"/>
        <v>0.35736677115987464</v>
      </c>
      <c r="I104" s="61">
        <f t="shared" si="12"/>
        <v>8</v>
      </c>
      <c r="J104" s="61">
        <f t="shared" si="10"/>
        <v>4</v>
      </c>
      <c r="K104" s="61">
        <f t="shared" si="11"/>
        <v>2</v>
      </c>
    </row>
    <row r="105" spans="1:11">
      <c r="A105" s="64">
        <v>45546</v>
      </c>
      <c r="B105" s="65">
        <v>21100</v>
      </c>
      <c r="C105" s="65">
        <v>21130</v>
      </c>
      <c r="D105" s="65">
        <v>20950</v>
      </c>
      <c r="E105" s="65">
        <v>21005</v>
      </c>
      <c r="F105" s="5">
        <f t="shared" si="13"/>
        <v>0.85308056872037907</v>
      </c>
      <c r="G105" s="5">
        <f t="shared" si="14"/>
        <v>-0.45023696682464454</v>
      </c>
      <c r="H105" s="5">
        <f t="shared" si="15"/>
        <v>0.52777777777777779</v>
      </c>
      <c r="I105" s="61">
        <f t="shared" si="12"/>
        <v>4</v>
      </c>
      <c r="J105" s="61">
        <f t="shared" si="10"/>
        <v>6</v>
      </c>
      <c r="K105" s="61">
        <f t="shared" si="11"/>
        <v>2</v>
      </c>
    </row>
    <row r="106" spans="1:11">
      <c r="A106" s="64">
        <v>45545</v>
      </c>
      <c r="B106" s="65">
        <v>21233</v>
      </c>
      <c r="C106" s="65">
        <v>21281</v>
      </c>
      <c r="D106" s="65">
        <v>20905</v>
      </c>
      <c r="E106" s="65">
        <v>21000</v>
      </c>
      <c r="F106" s="5">
        <f t="shared" si="13"/>
        <v>1.7708284274478407</v>
      </c>
      <c r="G106" s="5">
        <f t="shared" si="14"/>
        <v>-1.0973484670089013</v>
      </c>
      <c r="H106" s="5">
        <f t="shared" si="15"/>
        <v>0.61968085106382975</v>
      </c>
      <c r="I106" s="61">
        <f t="shared" si="12"/>
        <v>9</v>
      </c>
      <c r="J106" s="61">
        <f t="shared" si="10"/>
        <v>7</v>
      </c>
      <c r="K106" s="61">
        <f t="shared" si="11"/>
        <v>3</v>
      </c>
    </row>
    <row r="107" spans="1:11">
      <c r="A107" s="64">
        <v>45544</v>
      </c>
      <c r="B107" s="65">
        <v>20734</v>
      </c>
      <c r="C107" s="65">
        <v>21125</v>
      </c>
      <c r="D107" s="65">
        <v>20616</v>
      </c>
      <c r="E107" s="65">
        <v>21073</v>
      </c>
      <c r="F107" s="5">
        <f t="shared" si="13"/>
        <v>2.4549049869779105</v>
      </c>
      <c r="G107" s="5">
        <f t="shared" si="14"/>
        <v>1.6349956593035595</v>
      </c>
      <c r="H107" s="5">
        <f t="shared" si="15"/>
        <v>0.66601178781925352</v>
      </c>
      <c r="I107" s="61">
        <f t="shared" si="12"/>
        <v>10</v>
      </c>
      <c r="J107" s="61">
        <f t="shared" si="10"/>
        <v>7</v>
      </c>
      <c r="K107" s="61">
        <f t="shared" si="11"/>
        <v>4</v>
      </c>
    </row>
    <row r="108" spans="1:11">
      <c r="A108" s="64">
        <v>45541</v>
      </c>
      <c r="B108" s="65">
        <v>21211</v>
      </c>
      <c r="C108" s="65">
        <v>21435</v>
      </c>
      <c r="D108" s="65">
        <v>21013</v>
      </c>
      <c r="E108" s="65">
        <v>21319</v>
      </c>
      <c r="F108" s="5">
        <f t="shared" si="13"/>
        <v>1.989533732497289</v>
      </c>
      <c r="G108" s="5">
        <f t="shared" si="14"/>
        <v>0.50916977040214983</v>
      </c>
      <c r="H108" s="5">
        <f t="shared" si="15"/>
        <v>0.25592417061611378</v>
      </c>
      <c r="I108" s="61">
        <f t="shared" si="12"/>
        <v>10</v>
      </c>
      <c r="J108" s="61">
        <f t="shared" si="10"/>
        <v>3</v>
      </c>
      <c r="K108" s="61">
        <f t="shared" si="11"/>
        <v>1</v>
      </c>
    </row>
    <row r="109" spans="1:11">
      <c r="A109" s="64">
        <v>45540</v>
      </c>
      <c r="B109" s="65">
        <v>21310</v>
      </c>
      <c r="C109" s="65">
        <v>21454</v>
      </c>
      <c r="D109" s="65">
        <v>21056</v>
      </c>
      <c r="E109" s="65">
        <v>21183</v>
      </c>
      <c r="F109" s="5">
        <f t="shared" si="13"/>
        <v>1.8676677616142656</v>
      </c>
      <c r="G109" s="5">
        <f t="shared" si="14"/>
        <v>-0.59596433599249177</v>
      </c>
      <c r="H109" s="5">
        <f t="shared" si="15"/>
        <v>0.31909547738693467</v>
      </c>
      <c r="I109" s="61">
        <f t="shared" si="12"/>
        <v>9</v>
      </c>
      <c r="J109" s="61">
        <f t="shared" si="10"/>
        <v>4</v>
      </c>
      <c r="K109" s="61">
        <f t="shared" si="11"/>
        <v>1</v>
      </c>
    </row>
    <row r="110" spans="1:11">
      <c r="A110" s="64">
        <v>45539</v>
      </c>
      <c r="B110" s="65">
        <v>21246</v>
      </c>
      <c r="C110" s="65">
        <v>21347</v>
      </c>
      <c r="D110" s="65">
        <v>20828</v>
      </c>
      <c r="E110" s="65">
        <v>20947</v>
      </c>
      <c r="F110" s="5">
        <f t="shared" si="13"/>
        <v>2.4428127647557187</v>
      </c>
      <c r="G110" s="5">
        <f t="shared" si="14"/>
        <v>-1.4073237315259344</v>
      </c>
      <c r="H110" s="5">
        <f t="shared" si="15"/>
        <v>0.5761078998073218</v>
      </c>
      <c r="I110" s="61">
        <f t="shared" si="12"/>
        <v>10</v>
      </c>
      <c r="J110" s="61">
        <f t="shared" si="10"/>
        <v>6</v>
      </c>
      <c r="K110" s="61">
        <f t="shared" si="11"/>
        <v>1</v>
      </c>
    </row>
    <row r="111" spans="1:11">
      <c r="A111" s="64">
        <v>45538</v>
      </c>
      <c r="B111" s="65">
        <v>22205</v>
      </c>
      <c r="C111" s="65">
        <v>22314</v>
      </c>
      <c r="D111" s="65">
        <v>22000</v>
      </c>
      <c r="E111" s="65">
        <v>22070</v>
      </c>
      <c r="F111" s="5">
        <f t="shared" si="13"/>
        <v>1.4140959243413644</v>
      </c>
      <c r="G111" s="5">
        <f t="shared" si="14"/>
        <v>-0.6079711776626886</v>
      </c>
      <c r="H111" s="5">
        <f t="shared" si="15"/>
        <v>0.42993630573248415</v>
      </c>
      <c r="I111" s="61">
        <f t="shared" si="12"/>
        <v>8</v>
      </c>
      <c r="J111" s="61">
        <f t="shared" si="10"/>
        <v>5</v>
      </c>
      <c r="K111" s="61">
        <f t="shared" si="11"/>
        <v>2</v>
      </c>
    </row>
    <row r="112" spans="1:11">
      <c r="A112" s="64">
        <v>45537</v>
      </c>
      <c r="B112" s="65">
        <v>22318</v>
      </c>
      <c r="C112" s="65">
        <v>22448</v>
      </c>
      <c r="D112" s="65">
        <v>22172</v>
      </c>
      <c r="E112" s="65">
        <v>22227</v>
      </c>
      <c r="F112" s="5">
        <f t="shared" si="13"/>
        <v>1.2366699525047047</v>
      </c>
      <c r="G112" s="5">
        <f t="shared" si="14"/>
        <v>-0.40774262926785554</v>
      </c>
      <c r="H112" s="5">
        <f t="shared" si="15"/>
        <v>0.32971014492753625</v>
      </c>
      <c r="I112" s="61">
        <f t="shared" si="12"/>
        <v>7</v>
      </c>
      <c r="J112" s="61">
        <f t="shared" si="10"/>
        <v>4</v>
      </c>
      <c r="K112" s="61">
        <f t="shared" si="11"/>
        <v>2</v>
      </c>
    </row>
    <row r="113" spans="1:11">
      <c r="A113" s="64">
        <v>45534</v>
      </c>
      <c r="B113" s="65">
        <v>22320</v>
      </c>
      <c r="C113" s="65">
        <v>22366</v>
      </c>
      <c r="D113" s="65">
        <v>22213</v>
      </c>
      <c r="E113" s="65">
        <v>22323</v>
      </c>
      <c r="F113" s="5">
        <f t="shared" si="13"/>
        <v>0.68548387096774199</v>
      </c>
      <c r="G113" s="5">
        <f t="shared" si="14"/>
        <v>1.3440860215053764E-2</v>
      </c>
      <c r="H113" s="5">
        <f t="shared" si="15"/>
        <v>1.9607843137254902E-2</v>
      </c>
      <c r="I113" s="61">
        <f t="shared" si="12"/>
        <v>2</v>
      </c>
      <c r="J113" s="61">
        <f t="shared" si="10"/>
        <v>1</v>
      </c>
      <c r="K113" s="61">
        <f t="shared" si="11"/>
        <v>2</v>
      </c>
    </row>
    <row r="114" spans="1:11">
      <c r="A114" s="64">
        <v>45533</v>
      </c>
      <c r="B114" s="65">
        <v>21938</v>
      </c>
      <c r="C114" s="65">
        <v>22245</v>
      </c>
      <c r="D114" s="65">
        <v>21900</v>
      </c>
      <c r="E114" s="65">
        <v>22176</v>
      </c>
      <c r="F114" s="5">
        <f t="shared" si="13"/>
        <v>1.5726137296016045</v>
      </c>
      <c r="G114" s="5">
        <f t="shared" si="14"/>
        <v>1.0848755583918315</v>
      </c>
      <c r="H114" s="5">
        <f t="shared" si="15"/>
        <v>0.68985507246376809</v>
      </c>
      <c r="I114" s="61">
        <f t="shared" si="12"/>
        <v>8</v>
      </c>
      <c r="J114" s="61">
        <f t="shared" si="10"/>
        <v>7</v>
      </c>
      <c r="K114" s="61">
        <f t="shared" si="11"/>
        <v>3</v>
      </c>
    </row>
    <row r="115" spans="1:11">
      <c r="A115" s="64">
        <v>45532</v>
      </c>
      <c r="B115" s="65">
        <v>22181</v>
      </c>
      <c r="C115" s="65">
        <v>22414</v>
      </c>
      <c r="D115" s="65">
        <v>22048</v>
      </c>
      <c r="E115" s="65">
        <v>22401</v>
      </c>
      <c r="F115" s="5">
        <f t="shared" si="13"/>
        <v>1.6500608629006808</v>
      </c>
      <c r="G115" s="5">
        <f t="shared" si="14"/>
        <v>0.99183986294576443</v>
      </c>
      <c r="H115" s="5">
        <f t="shared" si="15"/>
        <v>0.60109289617486339</v>
      </c>
      <c r="I115" s="61">
        <f t="shared" si="12"/>
        <v>9</v>
      </c>
      <c r="J115" s="61">
        <f t="shared" si="10"/>
        <v>7</v>
      </c>
      <c r="K115" s="61">
        <f t="shared" si="11"/>
        <v>3</v>
      </c>
    </row>
    <row r="116" spans="1:11">
      <c r="A116" s="64">
        <v>45531</v>
      </c>
      <c r="B116" s="65">
        <v>22112</v>
      </c>
      <c r="C116" s="65">
        <v>22210</v>
      </c>
      <c r="D116" s="65">
        <v>21998</v>
      </c>
      <c r="E116" s="65">
        <v>22146</v>
      </c>
      <c r="F116" s="5">
        <f t="shared" si="13"/>
        <v>0.95875542691751092</v>
      </c>
      <c r="G116" s="5">
        <f t="shared" si="14"/>
        <v>0.15376266280752532</v>
      </c>
      <c r="H116" s="5">
        <f t="shared" si="15"/>
        <v>0.16037735849056603</v>
      </c>
      <c r="I116" s="61">
        <f t="shared" si="12"/>
        <v>5</v>
      </c>
      <c r="J116" s="61">
        <f t="shared" si="10"/>
        <v>2</v>
      </c>
      <c r="K116" s="61">
        <f t="shared" si="11"/>
        <v>2</v>
      </c>
    </row>
    <row r="117" spans="1:11">
      <c r="A117" s="64">
        <v>45530</v>
      </c>
      <c r="B117" s="65">
        <v>22230</v>
      </c>
      <c r="C117" s="65">
        <v>22450</v>
      </c>
      <c r="D117" s="65">
        <v>22131</v>
      </c>
      <c r="E117" s="65">
        <v>22206</v>
      </c>
      <c r="F117" s="5">
        <f t="shared" si="13"/>
        <v>1.4349977507872245</v>
      </c>
      <c r="G117" s="5">
        <f t="shared" si="14"/>
        <v>-0.10796221322537111</v>
      </c>
      <c r="H117" s="5">
        <f t="shared" si="15"/>
        <v>7.5235109717868329E-2</v>
      </c>
      <c r="I117" s="61">
        <f t="shared" si="12"/>
        <v>8</v>
      </c>
      <c r="J117" s="61">
        <f t="shared" si="10"/>
        <v>1</v>
      </c>
      <c r="K117" s="61">
        <f t="shared" si="11"/>
        <v>2</v>
      </c>
    </row>
    <row r="118" spans="1:11">
      <c r="A118" s="64">
        <v>45527</v>
      </c>
      <c r="B118" s="65">
        <v>21942</v>
      </c>
      <c r="C118" s="65">
        <v>22170</v>
      </c>
      <c r="D118" s="65">
        <v>21865</v>
      </c>
      <c r="E118" s="65">
        <v>22129</v>
      </c>
      <c r="F118" s="5">
        <f t="shared" si="13"/>
        <v>1.3900282563120956</v>
      </c>
      <c r="G118" s="5">
        <f t="shared" si="14"/>
        <v>0.85224683255856348</v>
      </c>
      <c r="H118" s="5">
        <f t="shared" si="15"/>
        <v>0.61311475409836058</v>
      </c>
      <c r="I118" s="61">
        <f t="shared" si="12"/>
        <v>8</v>
      </c>
      <c r="J118" s="61">
        <f t="shared" si="10"/>
        <v>7</v>
      </c>
      <c r="K118" s="61">
        <f t="shared" si="11"/>
        <v>3</v>
      </c>
    </row>
    <row r="119" spans="1:11">
      <c r="A119" s="64">
        <v>45526</v>
      </c>
      <c r="B119" s="65">
        <v>22229</v>
      </c>
      <c r="C119" s="65">
        <v>22277</v>
      </c>
      <c r="D119" s="65">
        <v>22026</v>
      </c>
      <c r="E119" s="65">
        <v>22100</v>
      </c>
      <c r="F119" s="5">
        <f t="shared" si="13"/>
        <v>1.1291556075397005</v>
      </c>
      <c r="G119" s="5">
        <f t="shared" si="14"/>
        <v>-0.5803230014845473</v>
      </c>
      <c r="H119" s="5">
        <f t="shared" si="15"/>
        <v>0.51394422310756982</v>
      </c>
      <c r="I119" s="61">
        <f t="shared" si="12"/>
        <v>5</v>
      </c>
      <c r="J119" s="61">
        <f t="shared" si="10"/>
        <v>6</v>
      </c>
      <c r="K119" s="61">
        <f t="shared" si="11"/>
        <v>2</v>
      </c>
    </row>
    <row r="120" spans="1:11">
      <c r="A120" s="64">
        <v>45525</v>
      </c>
      <c r="B120" s="65">
        <v>22311</v>
      </c>
      <c r="C120" s="65">
        <v>22344</v>
      </c>
      <c r="D120" s="65">
        <v>22151</v>
      </c>
      <c r="E120" s="65">
        <v>22200</v>
      </c>
      <c r="F120" s="5">
        <f t="shared" si="13"/>
        <v>0.86504414862623813</v>
      </c>
      <c r="G120" s="5">
        <f t="shared" si="14"/>
        <v>-0.49751243781094528</v>
      </c>
      <c r="H120" s="5">
        <f t="shared" si="15"/>
        <v>0.57512953367875652</v>
      </c>
      <c r="I120" s="61">
        <f t="shared" si="12"/>
        <v>4</v>
      </c>
      <c r="J120" s="61">
        <f t="shared" si="10"/>
        <v>6</v>
      </c>
      <c r="K120" s="61">
        <f t="shared" si="11"/>
        <v>2</v>
      </c>
    </row>
    <row r="121" spans="1:11">
      <c r="A121" s="64">
        <v>45524</v>
      </c>
      <c r="B121" s="65">
        <v>22555</v>
      </c>
      <c r="C121" s="65">
        <v>22574</v>
      </c>
      <c r="D121" s="65">
        <v>22389</v>
      </c>
      <c r="E121" s="65">
        <v>22436</v>
      </c>
      <c r="F121" s="5">
        <f t="shared" si="13"/>
        <v>0.82021724673021512</v>
      </c>
      <c r="G121" s="5">
        <f t="shared" si="14"/>
        <v>-0.52759920195078691</v>
      </c>
      <c r="H121" s="5">
        <f t="shared" si="15"/>
        <v>0.64324324324324311</v>
      </c>
      <c r="I121" s="61">
        <f t="shared" si="12"/>
        <v>3</v>
      </c>
      <c r="J121" s="61">
        <f t="shared" si="10"/>
        <v>7</v>
      </c>
      <c r="K121" s="61">
        <f t="shared" si="11"/>
        <v>3</v>
      </c>
    </row>
    <row r="122" spans="1:11">
      <c r="A122" s="64">
        <v>45523</v>
      </c>
      <c r="B122" s="65">
        <v>22400</v>
      </c>
      <c r="C122" s="65">
        <v>22521</v>
      </c>
      <c r="D122" s="65">
        <v>22320</v>
      </c>
      <c r="E122" s="65">
        <v>22361</v>
      </c>
      <c r="F122" s="5">
        <f t="shared" si="13"/>
        <v>0.8973214285714286</v>
      </c>
      <c r="G122" s="5">
        <f t="shared" si="14"/>
        <v>-0.17410714285714285</v>
      </c>
      <c r="H122" s="5">
        <f t="shared" si="15"/>
        <v>0.19402985074626863</v>
      </c>
      <c r="I122" s="61">
        <f t="shared" si="12"/>
        <v>4</v>
      </c>
      <c r="J122" s="61">
        <f t="shared" si="10"/>
        <v>2</v>
      </c>
      <c r="K122" s="61">
        <f t="shared" si="11"/>
        <v>2</v>
      </c>
    </row>
    <row r="123" spans="1:11">
      <c r="A123" s="64">
        <v>45520</v>
      </c>
      <c r="B123" s="65">
        <v>22324</v>
      </c>
      <c r="C123" s="65">
        <v>22447</v>
      </c>
      <c r="D123" s="65">
        <v>22277</v>
      </c>
      <c r="E123" s="65">
        <v>22367</v>
      </c>
      <c r="F123" s="5">
        <f t="shared" si="13"/>
        <v>0.76151227378605979</v>
      </c>
      <c r="G123" s="5">
        <f t="shared" si="14"/>
        <v>0.19261781042823867</v>
      </c>
      <c r="H123" s="5">
        <f t="shared" si="15"/>
        <v>0.25294117647058828</v>
      </c>
      <c r="I123" s="61">
        <f t="shared" si="12"/>
        <v>3</v>
      </c>
      <c r="J123" s="61">
        <f t="shared" si="10"/>
        <v>3</v>
      </c>
      <c r="K123" s="61">
        <f t="shared" si="11"/>
        <v>2</v>
      </c>
    </row>
    <row r="124" spans="1:11">
      <c r="A124" s="64">
        <v>45519</v>
      </c>
      <c r="B124" s="65">
        <v>21993</v>
      </c>
      <c r="C124" s="65">
        <v>22114</v>
      </c>
      <c r="D124" s="65">
        <v>21836</v>
      </c>
      <c r="E124" s="65">
        <v>21840</v>
      </c>
      <c r="F124" s="5">
        <f t="shared" si="13"/>
        <v>1.2640385577229118</v>
      </c>
      <c r="G124" s="5">
        <f t="shared" si="14"/>
        <v>-0.69567589687627884</v>
      </c>
      <c r="H124" s="5">
        <f t="shared" si="15"/>
        <v>0.55035971223021585</v>
      </c>
      <c r="I124" s="61">
        <f t="shared" si="12"/>
        <v>7</v>
      </c>
      <c r="J124" s="61">
        <f t="shared" si="10"/>
        <v>6</v>
      </c>
      <c r="K124" s="61">
        <f t="shared" si="11"/>
        <v>2</v>
      </c>
    </row>
    <row r="125" spans="1:11">
      <c r="A125" s="64">
        <v>45518</v>
      </c>
      <c r="B125" s="65">
        <v>22104</v>
      </c>
      <c r="C125" s="65">
        <v>22158</v>
      </c>
      <c r="D125" s="65">
        <v>21908</v>
      </c>
      <c r="E125" s="65">
        <v>21978</v>
      </c>
      <c r="F125" s="5">
        <f t="shared" si="13"/>
        <v>1.1310170104958379</v>
      </c>
      <c r="G125" s="5">
        <f t="shared" si="14"/>
        <v>-0.57003257328990231</v>
      </c>
      <c r="H125" s="5">
        <f t="shared" si="15"/>
        <v>0.504</v>
      </c>
      <c r="I125" s="61">
        <f t="shared" si="12"/>
        <v>5</v>
      </c>
      <c r="J125" s="61">
        <f t="shared" si="10"/>
        <v>6</v>
      </c>
      <c r="K125" s="61">
        <f t="shared" si="11"/>
        <v>2</v>
      </c>
    </row>
    <row r="126" spans="1:11">
      <c r="A126" s="64">
        <v>45517</v>
      </c>
      <c r="B126" s="65">
        <v>21848</v>
      </c>
      <c r="C126" s="65">
        <v>21898</v>
      </c>
      <c r="D126" s="65">
        <v>21662</v>
      </c>
      <c r="E126" s="65">
        <v>21769</v>
      </c>
      <c r="F126" s="5">
        <f t="shared" si="13"/>
        <v>1.0801904064445258</v>
      </c>
      <c r="G126" s="5">
        <f t="shared" si="14"/>
        <v>-0.36158916147931164</v>
      </c>
      <c r="H126" s="5">
        <f t="shared" si="15"/>
        <v>0.33474576271186446</v>
      </c>
      <c r="I126" s="61">
        <f t="shared" si="12"/>
        <v>5</v>
      </c>
      <c r="J126" s="61">
        <f t="shared" si="10"/>
        <v>4</v>
      </c>
      <c r="K126" s="61">
        <f t="shared" si="11"/>
        <v>2</v>
      </c>
    </row>
    <row r="127" spans="1:11">
      <c r="A127" s="64">
        <v>45516</v>
      </c>
      <c r="B127" s="65">
        <v>21650</v>
      </c>
      <c r="C127" s="65">
        <v>21895</v>
      </c>
      <c r="D127" s="65">
        <v>21600</v>
      </c>
      <c r="E127" s="65">
        <v>21677</v>
      </c>
      <c r="F127" s="5">
        <f t="shared" si="13"/>
        <v>1.3625866050808315</v>
      </c>
      <c r="G127" s="5">
        <f t="shared" si="14"/>
        <v>0.12471131639722863</v>
      </c>
      <c r="H127" s="5">
        <f t="shared" si="15"/>
        <v>9.1525423728813546E-2</v>
      </c>
      <c r="I127" s="61">
        <f t="shared" si="12"/>
        <v>7</v>
      </c>
      <c r="J127" s="61">
        <f t="shared" si="10"/>
        <v>1</v>
      </c>
      <c r="K127" s="61">
        <f t="shared" si="11"/>
        <v>2</v>
      </c>
    </row>
    <row r="128" spans="1:11">
      <c r="A128" s="64">
        <v>45513</v>
      </c>
      <c r="B128" s="65">
        <v>21305</v>
      </c>
      <c r="C128" s="65">
        <v>21593</v>
      </c>
      <c r="D128" s="65">
        <v>21032</v>
      </c>
      <c r="E128" s="65">
        <v>21481</v>
      </c>
      <c r="F128" s="5">
        <f t="shared" si="13"/>
        <v>2.6331846984275993</v>
      </c>
      <c r="G128" s="5">
        <f t="shared" si="14"/>
        <v>0.82609716029101143</v>
      </c>
      <c r="H128" s="5">
        <f t="shared" si="15"/>
        <v>0.31372549019607837</v>
      </c>
      <c r="I128" s="61">
        <f t="shared" si="12"/>
        <v>10</v>
      </c>
      <c r="J128" s="61">
        <f t="shared" si="10"/>
        <v>4</v>
      </c>
      <c r="K128" s="61">
        <f t="shared" si="11"/>
        <v>1</v>
      </c>
    </row>
    <row r="129" spans="1:11">
      <c r="A129" s="64">
        <v>45512</v>
      </c>
      <c r="B129" s="65">
        <v>20680</v>
      </c>
      <c r="C129" s="65">
        <v>21082</v>
      </c>
      <c r="D129" s="65">
        <v>20545</v>
      </c>
      <c r="E129" s="65">
        <v>20696</v>
      </c>
      <c r="F129" s="5">
        <f t="shared" si="13"/>
        <v>2.5967117988394581</v>
      </c>
      <c r="G129" s="5">
        <f t="shared" si="14"/>
        <v>7.7369439071566723E-2</v>
      </c>
      <c r="H129" s="5">
        <f t="shared" si="15"/>
        <v>2.9795158286778398E-2</v>
      </c>
      <c r="I129" s="61">
        <f t="shared" si="12"/>
        <v>10</v>
      </c>
      <c r="J129" s="61">
        <f t="shared" si="10"/>
        <v>1</v>
      </c>
      <c r="K129" s="61">
        <f t="shared" si="11"/>
        <v>1</v>
      </c>
    </row>
    <row r="130" spans="1:11">
      <c r="A130" s="64">
        <v>45511</v>
      </c>
      <c r="B130" s="65">
        <v>20500</v>
      </c>
      <c r="C130" s="65">
        <v>21335</v>
      </c>
      <c r="D130" s="65">
        <v>20494</v>
      </c>
      <c r="E130" s="65">
        <v>21131</v>
      </c>
      <c r="F130" s="5">
        <f t="shared" si="13"/>
        <v>4.102439024390244</v>
      </c>
      <c r="G130" s="5">
        <f t="shared" si="14"/>
        <v>3.0780487804878049</v>
      </c>
      <c r="H130" s="5">
        <f t="shared" si="15"/>
        <v>0.7502972651605232</v>
      </c>
      <c r="I130" s="61">
        <f t="shared" si="12"/>
        <v>10</v>
      </c>
      <c r="J130" s="61">
        <f t="shared" si="10"/>
        <v>8</v>
      </c>
      <c r="K130" s="61">
        <f t="shared" si="11"/>
        <v>4</v>
      </c>
    </row>
    <row r="131" spans="1:11">
      <c r="A131" s="64">
        <v>45510</v>
      </c>
      <c r="B131" s="65">
        <v>20395</v>
      </c>
      <c r="C131" s="65">
        <v>20790</v>
      </c>
      <c r="D131" s="65">
        <v>19589</v>
      </c>
      <c r="E131" s="65">
        <v>20420</v>
      </c>
      <c r="F131" s="5">
        <f t="shared" si="13"/>
        <v>5.8886982103456731</v>
      </c>
      <c r="G131" s="5">
        <f t="shared" si="14"/>
        <v>0.12257906349595489</v>
      </c>
      <c r="H131" s="5">
        <f t="shared" si="15"/>
        <v>2.0815986677768527E-2</v>
      </c>
      <c r="I131" s="61">
        <f t="shared" si="12"/>
        <v>10</v>
      </c>
      <c r="J131" s="61">
        <f t="shared" ref="J131:J194" si="16">VLOOKUP(H131,$L$24:$N$33,3,TRUE)</f>
        <v>1</v>
      </c>
      <c r="K131" s="61">
        <f t="shared" ref="K131:K194" si="17">IF(AND(I131&gt;=$N$10,F131&gt;$B$1),IF(J131&gt;=$N$23,4,1),IF(J131&gt;=$N$23,3,2))</f>
        <v>1</v>
      </c>
    </row>
    <row r="132" spans="1:11">
      <c r="A132" s="64">
        <v>45509</v>
      </c>
      <c r="B132" s="65">
        <v>20712</v>
      </c>
      <c r="C132" s="65">
        <v>20742</v>
      </c>
      <c r="D132" s="65">
        <v>19374</v>
      </c>
      <c r="E132" s="65">
        <v>19374</v>
      </c>
      <c r="F132" s="5">
        <f t="shared" si="13"/>
        <v>6.6048667439165696</v>
      </c>
      <c r="G132" s="5">
        <f t="shared" si="14"/>
        <v>-6.460023174971032</v>
      </c>
      <c r="H132" s="5">
        <f t="shared" si="15"/>
        <v>0.97807017543859665</v>
      </c>
      <c r="I132" s="61">
        <f t="shared" si="12"/>
        <v>10</v>
      </c>
      <c r="J132" s="61">
        <f t="shared" si="16"/>
        <v>10</v>
      </c>
      <c r="K132" s="61">
        <f t="shared" si="17"/>
        <v>4</v>
      </c>
    </row>
    <row r="133" spans="1:11">
      <c r="A133" s="64">
        <v>45506</v>
      </c>
      <c r="B133" s="65">
        <v>22000</v>
      </c>
      <c r="C133" s="65">
        <v>22099</v>
      </c>
      <c r="D133" s="65">
        <v>21508</v>
      </c>
      <c r="E133" s="65">
        <v>21533</v>
      </c>
      <c r="F133" s="5">
        <f t="shared" si="13"/>
        <v>2.6863636363636365</v>
      </c>
      <c r="G133" s="5">
        <f t="shared" si="14"/>
        <v>-2.1227272727272726</v>
      </c>
      <c r="H133" s="5">
        <f t="shared" si="15"/>
        <v>0.79018612521150577</v>
      </c>
      <c r="I133" s="61">
        <f t="shared" si="12"/>
        <v>10</v>
      </c>
      <c r="J133" s="61">
        <f t="shared" si="16"/>
        <v>8</v>
      </c>
      <c r="K133" s="61">
        <f t="shared" si="17"/>
        <v>4</v>
      </c>
    </row>
    <row r="134" spans="1:11">
      <c r="A134" s="64">
        <v>45505</v>
      </c>
      <c r="B134" s="65">
        <v>22721</v>
      </c>
      <c r="C134" s="65">
        <v>22728</v>
      </c>
      <c r="D134" s="65">
        <v>22460</v>
      </c>
      <c r="E134" s="65">
        <v>22653</v>
      </c>
      <c r="F134" s="5">
        <f t="shared" si="13"/>
        <v>1.1795255490515384</v>
      </c>
      <c r="G134" s="5">
        <f t="shared" si="14"/>
        <v>-0.29928260199815149</v>
      </c>
      <c r="H134" s="5">
        <f t="shared" si="15"/>
        <v>0.25373134328358204</v>
      </c>
      <c r="I134" s="61">
        <f t="shared" si="12"/>
        <v>6</v>
      </c>
      <c r="J134" s="61">
        <f t="shared" si="16"/>
        <v>3</v>
      </c>
      <c r="K134" s="61">
        <f t="shared" si="17"/>
        <v>2</v>
      </c>
    </row>
    <row r="135" spans="1:11">
      <c r="A135" s="64">
        <v>45504</v>
      </c>
      <c r="B135" s="65">
        <v>22050</v>
      </c>
      <c r="C135" s="65">
        <v>22348</v>
      </c>
      <c r="D135" s="65">
        <v>22013</v>
      </c>
      <c r="E135" s="65">
        <v>22290</v>
      </c>
      <c r="F135" s="5">
        <f t="shared" si="13"/>
        <v>1.5192743764172336</v>
      </c>
      <c r="G135" s="5">
        <f t="shared" si="14"/>
        <v>1.0884353741496597</v>
      </c>
      <c r="H135" s="5">
        <f t="shared" si="15"/>
        <v>0.71641791044776104</v>
      </c>
      <c r="I135" s="61">
        <f t="shared" si="12"/>
        <v>8</v>
      </c>
      <c r="J135" s="61">
        <f t="shared" si="16"/>
        <v>8</v>
      </c>
      <c r="K135" s="61">
        <f t="shared" si="17"/>
        <v>3</v>
      </c>
    </row>
    <row r="136" spans="1:11">
      <c r="A136" s="64">
        <v>45503</v>
      </c>
      <c r="B136" s="65">
        <v>21933</v>
      </c>
      <c r="C136" s="65">
        <v>22299</v>
      </c>
      <c r="D136" s="65">
        <v>21809</v>
      </c>
      <c r="E136" s="65">
        <v>22246</v>
      </c>
      <c r="F136" s="5">
        <f t="shared" si="13"/>
        <v>2.2340765057219714</v>
      </c>
      <c r="G136" s="5">
        <f t="shared" si="14"/>
        <v>1.4270733597775043</v>
      </c>
      <c r="H136" s="5">
        <f t="shared" si="15"/>
        <v>0.63877551020408163</v>
      </c>
      <c r="I136" s="61">
        <f t="shared" ref="I136:I199" si="18">VLOOKUP(_xlfn.PERCENTRANK.EXC(F$22:F$1218,F136),$L$11:$N$20,3,TRUE)</f>
        <v>10</v>
      </c>
      <c r="J136" s="61">
        <f t="shared" si="16"/>
        <v>7</v>
      </c>
      <c r="K136" s="61">
        <f t="shared" si="17"/>
        <v>4</v>
      </c>
    </row>
    <row r="137" spans="1:11">
      <c r="A137" s="64">
        <v>45502</v>
      </c>
      <c r="B137" s="65">
        <v>22430</v>
      </c>
      <c r="C137" s="65">
        <v>22519</v>
      </c>
      <c r="D137" s="65">
        <v>22146</v>
      </c>
      <c r="E137" s="65">
        <v>22261</v>
      </c>
      <c r="F137" s="5">
        <f t="shared" si="13"/>
        <v>1.6629514043691487</v>
      </c>
      <c r="G137" s="5">
        <f t="shared" si="14"/>
        <v>-0.75345519393669191</v>
      </c>
      <c r="H137" s="5">
        <f t="shared" si="15"/>
        <v>0.45308310991957096</v>
      </c>
      <c r="I137" s="61">
        <f t="shared" si="18"/>
        <v>9</v>
      </c>
      <c r="J137" s="61">
        <f t="shared" si="16"/>
        <v>5</v>
      </c>
      <c r="K137" s="61">
        <f t="shared" si="17"/>
        <v>2</v>
      </c>
    </row>
    <row r="138" spans="1:11">
      <c r="A138" s="64">
        <v>45499</v>
      </c>
      <c r="B138" s="65">
        <v>22028</v>
      </c>
      <c r="C138" s="65">
        <v>22156</v>
      </c>
      <c r="D138" s="65">
        <v>21918</v>
      </c>
      <c r="E138" s="65">
        <v>22095</v>
      </c>
      <c r="F138" s="5">
        <f t="shared" si="13"/>
        <v>1.0804430724532414</v>
      </c>
      <c r="G138" s="5">
        <f t="shared" si="14"/>
        <v>0.30415834392591246</v>
      </c>
      <c r="H138" s="5">
        <f t="shared" si="15"/>
        <v>0.28151260504201675</v>
      </c>
      <c r="I138" s="61">
        <f t="shared" si="18"/>
        <v>5</v>
      </c>
      <c r="J138" s="61">
        <f t="shared" si="16"/>
        <v>3</v>
      </c>
      <c r="K138" s="61">
        <f t="shared" si="17"/>
        <v>2</v>
      </c>
    </row>
    <row r="139" spans="1:11">
      <c r="A139" s="64">
        <v>45496</v>
      </c>
      <c r="B139" s="65">
        <v>22600</v>
      </c>
      <c r="C139" s="65">
        <v>22871</v>
      </c>
      <c r="D139" s="65">
        <v>22571</v>
      </c>
      <c r="E139" s="65">
        <v>22830</v>
      </c>
      <c r="F139" s="5">
        <f t="shared" si="13"/>
        <v>1.3274336283185841</v>
      </c>
      <c r="G139" s="5">
        <f t="shared" si="14"/>
        <v>1.0176991150442478</v>
      </c>
      <c r="H139" s="5">
        <f t="shared" si="15"/>
        <v>0.76666666666666661</v>
      </c>
      <c r="I139" s="61">
        <f t="shared" si="18"/>
        <v>7</v>
      </c>
      <c r="J139" s="61">
        <f t="shared" si="16"/>
        <v>8</v>
      </c>
      <c r="K139" s="61">
        <f t="shared" si="17"/>
        <v>3</v>
      </c>
    </row>
    <row r="140" spans="1:11">
      <c r="A140" s="64">
        <v>45495</v>
      </c>
      <c r="B140" s="65">
        <v>22859</v>
      </c>
      <c r="C140" s="65">
        <v>22906</v>
      </c>
      <c r="D140" s="65">
        <v>22184</v>
      </c>
      <c r="E140" s="65">
        <v>22379</v>
      </c>
      <c r="F140" s="5">
        <f t="shared" si="13"/>
        <v>3.1584933724134916</v>
      </c>
      <c r="G140" s="5">
        <f t="shared" si="14"/>
        <v>-2.0998293888621551</v>
      </c>
      <c r="H140" s="5">
        <f t="shared" si="15"/>
        <v>0.66481994459833793</v>
      </c>
      <c r="I140" s="61">
        <f t="shared" si="18"/>
        <v>10</v>
      </c>
      <c r="J140" s="61">
        <f t="shared" si="16"/>
        <v>7</v>
      </c>
      <c r="K140" s="61">
        <f t="shared" si="17"/>
        <v>4</v>
      </c>
    </row>
    <row r="141" spans="1:11">
      <c r="A141" s="64">
        <v>45492</v>
      </c>
      <c r="B141" s="65">
        <v>23148</v>
      </c>
      <c r="C141" s="65">
        <v>23185</v>
      </c>
      <c r="D141" s="65">
        <v>22853</v>
      </c>
      <c r="E141" s="65">
        <v>22909</v>
      </c>
      <c r="F141" s="5">
        <f t="shared" si="13"/>
        <v>1.4342491791947469</v>
      </c>
      <c r="G141" s="5">
        <f t="shared" si="14"/>
        <v>-1.0324866079142907</v>
      </c>
      <c r="H141" s="5">
        <f t="shared" si="15"/>
        <v>0.71987951807228912</v>
      </c>
      <c r="I141" s="61">
        <f t="shared" si="18"/>
        <v>8</v>
      </c>
      <c r="J141" s="61">
        <f t="shared" si="16"/>
        <v>8</v>
      </c>
      <c r="K141" s="61">
        <f t="shared" si="17"/>
        <v>3</v>
      </c>
    </row>
    <row r="142" spans="1:11">
      <c r="A142" s="64">
        <v>45491</v>
      </c>
      <c r="B142" s="65">
        <v>23294</v>
      </c>
      <c r="C142" s="65">
        <v>23444</v>
      </c>
      <c r="D142" s="65">
        <v>23154</v>
      </c>
      <c r="E142" s="65">
        <v>23383</v>
      </c>
      <c r="F142" s="5">
        <f t="shared" si="13"/>
        <v>1.2449557826049626</v>
      </c>
      <c r="G142" s="5">
        <f t="shared" si="14"/>
        <v>0.38207263673048852</v>
      </c>
      <c r="H142" s="5">
        <f t="shared" si="15"/>
        <v>0.30689655172413793</v>
      </c>
      <c r="I142" s="61">
        <f t="shared" si="18"/>
        <v>7</v>
      </c>
      <c r="J142" s="61">
        <f t="shared" si="16"/>
        <v>4</v>
      </c>
      <c r="K142" s="61">
        <f t="shared" si="17"/>
        <v>2</v>
      </c>
    </row>
    <row r="143" spans="1:11">
      <c r="A143" s="64">
        <v>45490</v>
      </c>
      <c r="B143" s="65">
        <v>23980</v>
      </c>
      <c r="C143" s="65">
        <v>24000</v>
      </c>
      <c r="D143" s="65">
        <v>23647</v>
      </c>
      <c r="E143" s="65">
        <v>23679</v>
      </c>
      <c r="F143" s="5">
        <f t="shared" si="13"/>
        <v>1.4720600500417014</v>
      </c>
      <c r="G143" s="5">
        <f t="shared" si="14"/>
        <v>-1.2552126772310259</v>
      </c>
      <c r="H143" s="5">
        <f t="shared" si="15"/>
        <v>0.85269121813031168</v>
      </c>
      <c r="I143" s="61">
        <f t="shared" si="18"/>
        <v>8</v>
      </c>
      <c r="J143" s="61">
        <f t="shared" si="16"/>
        <v>9</v>
      </c>
      <c r="K143" s="61">
        <f t="shared" si="17"/>
        <v>3</v>
      </c>
    </row>
    <row r="144" spans="1:11">
      <c r="A144" s="64">
        <v>45489</v>
      </c>
      <c r="B144" s="65">
        <v>23830</v>
      </c>
      <c r="C144" s="65">
        <v>24182</v>
      </c>
      <c r="D144" s="65">
        <v>23824</v>
      </c>
      <c r="E144" s="65">
        <v>24002</v>
      </c>
      <c r="F144" s="5">
        <f t="shared" si="13"/>
        <v>1.5023080151070078</v>
      </c>
      <c r="G144" s="5">
        <f t="shared" si="14"/>
        <v>0.72177926982794804</v>
      </c>
      <c r="H144" s="5">
        <f t="shared" si="15"/>
        <v>0.48044692737430178</v>
      </c>
      <c r="I144" s="61">
        <f t="shared" si="18"/>
        <v>8</v>
      </c>
      <c r="J144" s="61">
        <f t="shared" si="16"/>
        <v>5</v>
      </c>
      <c r="K144" s="61">
        <f t="shared" si="17"/>
        <v>2</v>
      </c>
    </row>
    <row r="145" spans="1:11">
      <c r="A145" s="64">
        <v>45488</v>
      </c>
      <c r="B145" s="65">
        <v>24091</v>
      </c>
      <c r="C145" s="65">
        <v>24112</v>
      </c>
      <c r="D145" s="65">
        <v>23756</v>
      </c>
      <c r="E145" s="65">
        <v>23853</v>
      </c>
      <c r="F145" s="5">
        <f t="shared" si="13"/>
        <v>1.477730272715952</v>
      </c>
      <c r="G145" s="5">
        <f t="shared" si="14"/>
        <v>-0.98792080029886686</v>
      </c>
      <c r="H145" s="5">
        <f t="shared" si="15"/>
        <v>0.66853932584269671</v>
      </c>
      <c r="I145" s="61">
        <f t="shared" si="18"/>
        <v>8</v>
      </c>
      <c r="J145" s="61">
        <f t="shared" si="16"/>
        <v>7</v>
      </c>
      <c r="K145" s="61">
        <f t="shared" si="17"/>
        <v>3</v>
      </c>
    </row>
    <row r="146" spans="1:11">
      <c r="A146" s="64">
        <v>45485</v>
      </c>
      <c r="B146" s="65">
        <v>24038</v>
      </c>
      <c r="C146" s="65">
        <v>24070</v>
      </c>
      <c r="D146" s="65">
        <v>23784</v>
      </c>
      <c r="E146" s="65">
        <v>23808</v>
      </c>
      <c r="F146" s="5">
        <f t="shared" si="13"/>
        <v>1.1897828438306015</v>
      </c>
      <c r="G146" s="5">
        <f t="shared" si="14"/>
        <v>-0.95681837091272148</v>
      </c>
      <c r="H146" s="5">
        <f t="shared" si="15"/>
        <v>0.80419580419580416</v>
      </c>
      <c r="I146" s="61">
        <f t="shared" si="18"/>
        <v>6</v>
      </c>
      <c r="J146" s="61">
        <f t="shared" si="16"/>
        <v>9</v>
      </c>
      <c r="K146" s="61">
        <f t="shared" si="17"/>
        <v>3</v>
      </c>
    </row>
    <row r="147" spans="1:11">
      <c r="A147" s="64">
        <v>45484</v>
      </c>
      <c r="B147" s="65">
        <v>24251</v>
      </c>
      <c r="C147" s="65">
        <v>24405</v>
      </c>
      <c r="D147" s="65">
        <v>24160</v>
      </c>
      <c r="E147" s="65">
        <v>24367</v>
      </c>
      <c r="F147" s="5">
        <f t="shared" si="13"/>
        <v>1.0102676178301926</v>
      </c>
      <c r="G147" s="5">
        <f t="shared" si="14"/>
        <v>0.47833079048286664</v>
      </c>
      <c r="H147" s="5">
        <f t="shared" si="15"/>
        <v>0.473469387755102</v>
      </c>
      <c r="I147" s="61">
        <f t="shared" si="18"/>
        <v>5</v>
      </c>
      <c r="J147" s="61">
        <f t="shared" si="16"/>
        <v>5</v>
      </c>
      <c r="K147" s="61">
        <f t="shared" si="17"/>
        <v>2</v>
      </c>
    </row>
    <row r="148" spans="1:11">
      <c r="A148" s="64">
        <v>45483</v>
      </c>
      <c r="B148" s="65">
        <v>23759</v>
      </c>
      <c r="C148" s="65">
        <v>24014</v>
      </c>
      <c r="D148" s="65">
        <v>23702</v>
      </c>
      <c r="E148" s="65">
        <v>24000</v>
      </c>
      <c r="F148" s="5">
        <f t="shared" si="13"/>
        <v>1.3131865819268487</v>
      </c>
      <c r="G148" s="5">
        <f t="shared" si="14"/>
        <v>1.0143524559114441</v>
      </c>
      <c r="H148" s="5">
        <f t="shared" si="15"/>
        <v>0.77243589743589747</v>
      </c>
      <c r="I148" s="61">
        <f t="shared" si="18"/>
        <v>7</v>
      </c>
      <c r="J148" s="61">
        <f t="shared" si="16"/>
        <v>8</v>
      </c>
      <c r="K148" s="61">
        <f t="shared" si="17"/>
        <v>3</v>
      </c>
    </row>
    <row r="149" spans="1:11">
      <c r="A149" s="64">
        <v>45482</v>
      </c>
      <c r="B149" s="65">
        <v>23945</v>
      </c>
      <c r="C149" s="65">
        <v>24092</v>
      </c>
      <c r="D149" s="65">
        <v>23624</v>
      </c>
      <c r="E149" s="65">
        <v>23878</v>
      </c>
      <c r="F149" s="5">
        <f t="shared" si="13"/>
        <v>1.9544790144080184</v>
      </c>
      <c r="G149" s="5">
        <f t="shared" si="14"/>
        <v>-0.27980789308832738</v>
      </c>
      <c r="H149" s="5">
        <f t="shared" si="15"/>
        <v>0.14316239316239313</v>
      </c>
      <c r="I149" s="61">
        <f t="shared" si="18"/>
        <v>10</v>
      </c>
      <c r="J149" s="61">
        <f t="shared" si="16"/>
        <v>2</v>
      </c>
      <c r="K149" s="61">
        <f t="shared" si="17"/>
        <v>1</v>
      </c>
    </row>
    <row r="150" spans="1:11">
      <c r="A150" s="64">
        <v>45481</v>
      </c>
      <c r="B150" s="65">
        <v>23545</v>
      </c>
      <c r="C150" s="65">
        <v>23994</v>
      </c>
      <c r="D150" s="65">
        <v>23512</v>
      </c>
      <c r="E150" s="65">
        <v>23913</v>
      </c>
      <c r="F150" s="5">
        <f t="shared" ref="F150:F213" si="19">ABS(C150-D150)/B150*100</f>
        <v>2.0471437672541941</v>
      </c>
      <c r="G150" s="5">
        <f t="shared" ref="G150:G213" si="20">(E150-B150)/B150*100</f>
        <v>1.5629645359949034</v>
      </c>
      <c r="H150" s="5">
        <f t="shared" ref="H150:H213" si="21">ABS(G150/F150)</f>
        <v>0.76348547717842319</v>
      </c>
      <c r="I150" s="61">
        <f t="shared" si="18"/>
        <v>10</v>
      </c>
      <c r="J150" s="61">
        <f t="shared" si="16"/>
        <v>8</v>
      </c>
      <c r="K150" s="61">
        <f t="shared" si="17"/>
        <v>4</v>
      </c>
    </row>
    <row r="151" spans="1:11">
      <c r="A151" s="64">
        <v>45478</v>
      </c>
      <c r="B151" s="65">
        <v>23659</v>
      </c>
      <c r="C151" s="65">
        <v>23677</v>
      </c>
      <c r="D151" s="65">
        <v>23526</v>
      </c>
      <c r="E151" s="65">
        <v>23570</v>
      </c>
      <c r="F151" s="5">
        <f t="shared" si="19"/>
        <v>0.63823492117164715</v>
      </c>
      <c r="G151" s="5">
        <f t="shared" si="20"/>
        <v>-0.37617819857136819</v>
      </c>
      <c r="H151" s="5">
        <f t="shared" si="21"/>
        <v>0.58940397350993379</v>
      </c>
      <c r="I151" s="61">
        <f t="shared" si="18"/>
        <v>2</v>
      </c>
      <c r="J151" s="61">
        <f t="shared" si="16"/>
        <v>6</v>
      </c>
      <c r="K151" s="61">
        <f t="shared" si="17"/>
        <v>2</v>
      </c>
    </row>
    <row r="152" spans="1:11">
      <c r="A152" s="64">
        <v>45477</v>
      </c>
      <c r="B152" s="65">
        <v>23487</v>
      </c>
      <c r="C152" s="65">
        <v>23626</v>
      </c>
      <c r="D152" s="65">
        <v>23461</v>
      </c>
      <c r="E152" s="65">
        <v>23624</v>
      </c>
      <c r="F152" s="5">
        <f t="shared" si="19"/>
        <v>0.70251628560480261</v>
      </c>
      <c r="G152" s="5">
        <f t="shared" si="20"/>
        <v>0.58330140077489678</v>
      </c>
      <c r="H152" s="5">
        <f t="shared" si="21"/>
        <v>0.83030303030303043</v>
      </c>
      <c r="I152" s="61">
        <f t="shared" si="18"/>
        <v>2</v>
      </c>
      <c r="J152" s="61">
        <f t="shared" si="16"/>
        <v>9</v>
      </c>
      <c r="K152" s="61">
        <f t="shared" si="17"/>
        <v>3</v>
      </c>
    </row>
    <row r="153" spans="1:11">
      <c r="A153" s="64">
        <v>45476</v>
      </c>
      <c r="B153" s="65">
        <v>23073</v>
      </c>
      <c r="C153" s="65">
        <v>23188</v>
      </c>
      <c r="D153" s="65">
        <v>22981</v>
      </c>
      <c r="E153" s="65">
        <v>23185</v>
      </c>
      <c r="F153" s="5">
        <f t="shared" si="19"/>
        <v>0.89715251592770773</v>
      </c>
      <c r="G153" s="5">
        <f t="shared" si="20"/>
        <v>0.48541585402851817</v>
      </c>
      <c r="H153" s="5">
        <f t="shared" si="21"/>
        <v>0.54106280193236711</v>
      </c>
      <c r="I153" s="61">
        <f t="shared" si="18"/>
        <v>4</v>
      </c>
      <c r="J153" s="61">
        <f t="shared" si="16"/>
        <v>6</v>
      </c>
      <c r="K153" s="61">
        <f t="shared" si="17"/>
        <v>2</v>
      </c>
    </row>
    <row r="154" spans="1:11">
      <c r="A154" s="64">
        <v>45475</v>
      </c>
      <c r="B154" s="65">
        <v>22838</v>
      </c>
      <c r="C154" s="65">
        <v>22993</v>
      </c>
      <c r="D154" s="65">
        <v>22717</v>
      </c>
      <c r="E154" s="65">
        <v>22831</v>
      </c>
      <c r="F154" s="5">
        <f t="shared" si="19"/>
        <v>1.2085121289079606</v>
      </c>
      <c r="G154" s="5">
        <f t="shared" si="20"/>
        <v>-3.0650669936071458E-2</v>
      </c>
      <c r="H154" s="5">
        <f t="shared" si="21"/>
        <v>2.5362318840579705E-2</v>
      </c>
      <c r="I154" s="61">
        <f t="shared" si="18"/>
        <v>6</v>
      </c>
      <c r="J154" s="61">
        <f t="shared" si="16"/>
        <v>1</v>
      </c>
      <c r="K154" s="61">
        <f t="shared" si="17"/>
        <v>2</v>
      </c>
    </row>
    <row r="155" spans="1:11">
      <c r="A155" s="64">
        <v>45474</v>
      </c>
      <c r="B155" s="65">
        <v>22960</v>
      </c>
      <c r="C155" s="65">
        <v>23166</v>
      </c>
      <c r="D155" s="65">
        <v>22938</v>
      </c>
      <c r="E155" s="65">
        <v>22991</v>
      </c>
      <c r="F155" s="5">
        <f t="shared" si="19"/>
        <v>0.99303135888501748</v>
      </c>
      <c r="G155" s="5">
        <f t="shared" si="20"/>
        <v>0.13501742160278746</v>
      </c>
      <c r="H155" s="5">
        <f t="shared" si="21"/>
        <v>0.13596491228070176</v>
      </c>
      <c r="I155" s="61">
        <f t="shared" si="18"/>
        <v>5</v>
      </c>
      <c r="J155" s="61">
        <f t="shared" si="16"/>
        <v>2</v>
      </c>
      <c r="K155" s="61">
        <f t="shared" si="17"/>
        <v>2</v>
      </c>
    </row>
    <row r="156" spans="1:11">
      <c r="A156" s="64">
        <v>45471</v>
      </c>
      <c r="B156" s="65">
        <v>22908</v>
      </c>
      <c r="C156" s="65">
        <v>23117</v>
      </c>
      <c r="D156" s="65">
        <v>22793</v>
      </c>
      <c r="E156" s="65">
        <v>22983</v>
      </c>
      <c r="F156" s="5">
        <f t="shared" si="19"/>
        <v>1.4143530644316398</v>
      </c>
      <c r="G156" s="5">
        <f t="shared" si="20"/>
        <v>0.32739654269250917</v>
      </c>
      <c r="H156" s="5">
        <f t="shared" si="21"/>
        <v>0.23148148148148145</v>
      </c>
      <c r="I156" s="61">
        <f t="shared" si="18"/>
        <v>8</v>
      </c>
      <c r="J156" s="61">
        <f t="shared" si="16"/>
        <v>3</v>
      </c>
      <c r="K156" s="61">
        <f t="shared" si="17"/>
        <v>2</v>
      </c>
    </row>
    <row r="157" spans="1:11">
      <c r="A157" s="64">
        <v>45470</v>
      </c>
      <c r="B157" s="65">
        <v>22614</v>
      </c>
      <c r="C157" s="65">
        <v>22822</v>
      </c>
      <c r="D157" s="65">
        <v>22555</v>
      </c>
      <c r="E157" s="65">
        <v>22793</v>
      </c>
      <c r="F157" s="5">
        <f t="shared" si="19"/>
        <v>1.1806845317060228</v>
      </c>
      <c r="G157" s="5">
        <f t="shared" si="20"/>
        <v>0.79154506058194041</v>
      </c>
      <c r="H157" s="5">
        <f t="shared" si="21"/>
        <v>0.67041198501872656</v>
      </c>
      <c r="I157" s="61">
        <f t="shared" si="18"/>
        <v>6</v>
      </c>
      <c r="J157" s="61">
        <f t="shared" si="16"/>
        <v>7</v>
      </c>
      <c r="K157" s="61">
        <f t="shared" si="17"/>
        <v>3</v>
      </c>
    </row>
    <row r="158" spans="1:11">
      <c r="A158" s="64">
        <v>45469</v>
      </c>
      <c r="B158" s="65">
        <v>22806</v>
      </c>
      <c r="C158" s="65">
        <v>23005</v>
      </c>
      <c r="D158" s="65">
        <v>22744</v>
      </c>
      <c r="E158" s="65">
        <v>22872</v>
      </c>
      <c r="F158" s="5">
        <f t="shared" si="19"/>
        <v>1.1444356748224151</v>
      </c>
      <c r="G158" s="5">
        <f t="shared" si="20"/>
        <v>0.28939752696658771</v>
      </c>
      <c r="H158" s="5">
        <f t="shared" si="21"/>
        <v>0.25287356321839077</v>
      </c>
      <c r="I158" s="61">
        <f t="shared" si="18"/>
        <v>5</v>
      </c>
      <c r="J158" s="61">
        <f t="shared" si="16"/>
        <v>3</v>
      </c>
      <c r="K158" s="61">
        <f t="shared" si="17"/>
        <v>2</v>
      </c>
    </row>
    <row r="159" spans="1:11">
      <c r="A159" s="64">
        <v>45468</v>
      </c>
      <c r="B159" s="65">
        <v>22608</v>
      </c>
      <c r="C159" s="65">
        <v>22776</v>
      </c>
      <c r="D159" s="65">
        <v>22410</v>
      </c>
      <c r="E159" s="65">
        <v>22743</v>
      </c>
      <c r="F159" s="5">
        <f t="shared" si="19"/>
        <v>1.618895966029724</v>
      </c>
      <c r="G159" s="5">
        <f t="shared" si="20"/>
        <v>0.59713375796178347</v>
      </c>
      <c r="H159" s="5">
        <f t="shared" si="21"/>
        <v>0.36885245901639346</v>
      </c>
      <c r="I159" s="61">
        <f t="shared" si="18"/>
        <v>8</v>
      </c>
      <c r="J159" s="61">
        <f t="shared" si="16"/>
        <v>4</v>
      </c>
      <c r="K159" s="61">
        <f t="shared" si="17"/>
        <v>2</v>
      </c>
    </row>
    <row r="160" spans="1:11">
      <c r="A160" s="64">
        <v>45467</v>
      </c>
      <c r="B160" s="65">
        <v>23050</v>
      </c>
      <c r="C160" s="65">
        <v>23073</v>
      </c>
      <c r="D160" s="65">
        <v>22708</v>
      </c>
      <c r="E160" s="65">
        <v>22746</v>
      </c>
      <c r="F160" s="5">
        <f t="shared" si="19"/>
        <v>1.5835140997830801</v>
      </c>
      <c r="G160" s="5">
        <f t="shared" si="20"/>
        <v>-1.3188720173535791</v>
      </c>
      <c r="H160" s="5">
        <f t="shared" si="21"/>
        <v>0.83287671232876714</v>
      </c>
      <c r="I160" s="61">
        <f t="shared" si="18"/>
        <v>8</v>
      </c>
      <c r="J160" s="61">
        <f t="shared" si="16"/>
        <v>9</v>
      </c>
      <c r="K160" s="61">
        <f t="shared" si="17"/>
        <v>3</v>
      </c>
    </row>
    <row r="161" spans="1:11">
      <c r="A161" s="64">
        <v>45464</v>
      </c>
      <c r="B161" s="65">
        <v>23034</v>
      </c>
      <c r="C161" s="65">
        <v>23291</v>
      </c>
      <c r="D161" s="65">
        <v>23025</v>
      </c>
      <c r="E161" s="65">
        <v>23210</v>
      </c>
      <c r="F161" s="5">
        <f t="shared" si="19"/>
        <v>1.1548146218633326</v>
      </c>
      <c r="G161" s="5">
        <f t="shared" si="20"/>
        <v>0.76408787010506207</v>
      </c>
      <c r="H161" s="5">
        <f t="shared" si="21"/>
        <v>0.66165413533834572</v>
      </c>
      <c r="I161" s="61">
        <f t="shared" si="18"/>
        <v>6</v>
      </c>
      <c r="J161" s="61">
        <f t="shared" si="16"/>
        <v>7</v>
      </c>
      <c r="K161" s="61">
        <f t="shared" si="17"/>
        <v>3</v>
      </c>
    </row>
    <row r="162" spans="1:11">
      <c r="A162" s="64">
        <v>45463</v>
      </c>
      <c r="B162" s="65">
        <v>23153</v>
      </c>
      <c r="C162" s="65">
        <v>23380</v>
      </c>
      <c r="D162" s="65">
        <v>23106</v>
      </c>
      <c r="E162" s="65">
        <v>23378</v>
      </c>
      <c r="F162" s="5">
        <f t="shared" si="19"/>
        <v>1.1834319526627219</v>
      </c>
      <c r="G162" s="5">
        <f t="shared" si="20"/>
        <v>0.97179631149311108</v>
      </c>
      <c r="H162" s="5">
        <f t="shared" si="21"/>
        <v>0.82116788321167877</v>
      </c>
      <c r="I162" s="61">
        <f t="shared" si="18"/>
        <v>6</v>
      </c>
      <c r="J162" s="61">
        <f t="shared" si="16"/>
        <v>9</v>
      </c>
      <c r="K162" s="61">
        <f t="shared" si="17"/>
        <v>3</v>
      </c>
    </row>
    <row r="163" spans="1:11">
      <c r="A163" s="64">
        <v>45462</v>
      </c>
      <c r="B163" s="65">
        <v>22956</v>
      </c>
      <c r="C163" s="65">
        <v>23291</v>
      </c>
      <c r="D163" s="65">
        <v>22940</v>
      </c>
      <c r="E163" s="65">
        <v>23225</v>
      </c>
      <c r="F163" s="5">
        <f t="shared" si="19"/>
        <v>1.5290120230005226</v>
      </c>
      <c r="G163" s="5">
        <f t="shared" si="20"/>
        <v>1.1718069350060987</v>
      </c>
      <c r="H163" s="5">
        <f t="shared" si="21"/>
        <v>0.76638176638176647</v>
      </c>
      <c r="I163" s="61">
        <f t="shared" si="18"/>
        <v>8</v>
      </c>
      <c r="J163" s="61">
        <f t="shared" si="16"/>
        <v>8</v>
      </c>
      <c r="K163" s="61">
        <f t="shared" si="17"/>
        <v>3</v>
      </c>
    </row>
    <row r="164" spans="1:11">
      <c r="A164" s="64">
        <v>45461</v>
      </c>
      <c r="B164" s="65">
        <v>22726</v>
      </c>
      <c r="C164" s="65">
        <v>22812</v>
      </c>
      <c r="D164" s="65">
        <v>22666</v>
      </c>
      <c r="E164" s="65">
        <v>22786</v>
      </c>
      <c r="F164" s="5">
        <f t="shared" si="19"/>
        <v>0.6424359764146792</v>
      </c>
      <c r="G164" s="5">
        <f t="shared" si="20"/>
        <v>0.26401478482795038</v>
      </c>
      <c r="H164" s="5">
        <f t="shared" si="21"/>
        <v>0.41095890410958907</v>
      </c>
      <c r="I164" s="61">
        <f t="shared" si="18"/>
        <v>2</v>
      </c>
      <c r="J164" s="61">
        <f t="shared" si="16"/>
        <v>5</v>
      </c>
      <c r="K164" s="61">
        <f t="shared" si="17"/>
        <v>2</v>
      </c>
    </row>
    <row r="165" spans="1:11">
      <c r="A165" s="64">
        <v>45460</v>
      </c>
      <c r="B165" s="65">
        <v>22430</v>
      </c>
      <c r="C165" s="65">
        <v>22554</v>
      </c>
      <c r="D165" s="65">
        <v>22420</v>
      </c>
      <c r="E165" s="65">
        <v>22477</v>
      </c>
      <c r="F165" s="5">
        <f t="shared" si="19"/>
        <v>0.59741417744092729</v>
      </c>
      <c r="G165" s="5">
        <f t="shared" si="20"/>
        <v>0.20954079358002675</v>
      </c>
      <c r="H165" s="5">
        <f t="shared" si="21"/>
        <v>0.35074626865671643</v>
      </c>
      <c r="I165" s="61">
        <f t="shared" si="18"/>
        <v>1</v>
      </c>
      <c r="J165" s="61">
        <f t="shared" si="16"/>
        <v>4</v>
      </c>
      <c r="K165" s="61">
        <f t="shared" si="17"/>
        <v>2</v>
      </c>
    </row>
    <row r="166" spans="1:11">
      <c r="A166" s="64">
        <v>45457</v>
      </c>
      <c r="B166" s="65">
        <v>22274</v>
      </c>
      <c r="C166" s="65">
        <v>22514</v>
      </c>
      <c r="D166" s="65">
        <v>22270</v>
      </c>
      <c r="E166" s="65">
        <v>22511</v>
      </c>
      <c r="F166" s="5">
        <f t="shared" si="19"/>
        <v>1.0954476070755141</v>
      </c>
      <c r="G166" s="5">
        <f t="shared" si="20"/>
        <v>1.064020831462692</v>
      </c>
      <c r="H166" s="5">
        <f t="shared" si="21"/>
        <v>0.97131147540983609</v>
      </c>
      <c r="I166" s="61">
        <f t="shared" si="18"/>
        <v>5</v>
      </c>
      <c r="J166" s="61">
        <f t="shared" si="16"/>
        <v>10</v>
      </c>
      <c r="K166" s="61">
        <f t="shared" si="17"/>
        <v>3</v>
      </c>
    </row>
    <row r="167" spans="1:11">
      <c r="A167" s="64">
        <v>45456</v>
      </c>
      <c r="B167" s="65">
        <v>22308</v>
      </c>
      <c r="C167" s="65">
        <v>22473</v>
      </c>
      <c r="D167" s="65">
        <v>22207</v>
      </c>
      <c r="E167" s="65">
        <v>22323</v>
      </c>
      <c r="F167" s="5">
        <f t="shared" si="19"/>
        <v>1.1923973462435</v>
      </c>
      <c r="G167" s="5">
        <f t="shared" si="20"/>
        <v>6.7240451855836464E-2</v>
      </c>
      <c r="H167" s="5">
        <f t="shared" si="21"/>
        <v>5.6390977443609019E-2</v>
      </c>
      <c r="I167" s="61">
        <f t="shared" si="18"/>
        <v>6</v>
      </c>
      <c r="J167" s="61">
        <f t="shared" si="16"/>
        <v>1</v>
      </c>
      <c r="K167" s="61">
        <f t="shared" si="17"/>
        <v>2</v>
      </c>
    </row>
    <row r="168" spans="1:11">
      <c r="A168" s="64">
        <v>45455</v>
      </c>
      <c r="B168" s="65">
        <v>21829</v>
      </c>
      <c r="C168" s="65">
        <v>22063</v>
      </c>
      <c r="D168" s="65">
        <v>21790</v>
      </c>
      <c r="E168" s="65">
        <v>22046</v>
      </c>
      <c r="F168" s="5">
        <f t="shared" si="19"/>
        <v>1.2506298960098952</v>
      </c>
      <c r="G168" s="5">
        <f t="shared" si="20"/>
        <v>0.9940904301617115</v>
      </c>
      <c r="H168" s="5">
        <f t="shared" si="21"/>
        <v>0.79487179487179482</v>
      </c>
      <c r="I168" s="61">
        <f t="shared" si="18"/>
        <v>7</v>
      </c>
      <c r="J168" s="61">
        <f t="shared" si="16"/>
        <v>8</v>
      </c>
      <c r="K168" s="61">
        <f t="shared" si="17"/>
        <v>3</v>
      </c>
    </row>
    <row r="169" spans="1:11">
      <c r="A169" s="64">
        <v>45454</v>
      </c>
      <c r="B169" s="65">
        <v>21920</v>
      </c>
      <c r="C169" s="65">
        <v>21970</v>
      </c>
      <c r="D169" s="65">
        <v>21783</v>
      </c>
      <c r="E169" s="65">
        <v>21798</v>
      </c>
      <c r="F169" s="5">
        <f t="shared" si="19"/>
        <v>0.85310218978102181</v>
      </c>
      <c r="G169" s="5">
        <f t="shared" si="20"/>
        <v>-0.5565693430656935</v>
      </c>
      <c r="H169" s="5">
        <f t="shared" si="21"/>
        <v>0.65240641711229963</v>
      </c>
      <c r="I169" s="61">
        <f t="shared" si="18"/>
        <v>4</v>
      </c>
      <c r="J169" s="61">
        <f t="shared" si="16"/>
        <v>7</v>
      </c>
      <c r="K169" s="61">
        <f t="shared" si="17"/>
        <v>3</v>
      </c>
    </row>
    <row r="170" spans="1:11">
      <c r="A170" s="64">
        <v>45450</v>
      </c>
      <c r="B170" s="65">
        <v>21839</v>
      </c>
      <c r="C170" s="65">
        <v>21908</v>
      </c>
      <c r="D170" s="65">
        <v>21781</v>
      </c>
      <c r="E170" s="65">
        <v>21897</v>
      </c>
      <c r="F170" s="5">
        <f t="shared" si="19"/>
        <v>0.58152845826274091</v>
      </c>
      <c r="G170" s="5">
        <f t="shared" si="20"/>
        <v>0.26557992582077938</v>
      </c>
      <c r="H170" s="5">
        <f t="shared" si="21"/>
        <v>0.4566929133858269</v>
      </c>
      <c r="I170" s="61">
        <f t="shared" si="18"/>
        <v>1</v>
      </c>
      <c r="J170" s="61">
        <f t="shared" si="16"/>
        <v>5</v>
      </c>
      <c r="K170" s="61">
        <f t="shared" si="17"/>
        <v>2</v>
      </c>
    </row>
    <row r="171" spans="1:11">
      <c r="A171" s="64">
        <v>45449</v>
      </c>
      <c r="B171" s="65">
        <v>21825</v>
      </c>
      <c r="C171" s="65">
        <v>21962</v>
      </c>
      <c r="D171" s="65">
        <v>21791</v>
      </c>
      <c r="E171" s="65">
        <v>21875</v>
      </c>
      <c r="F171" s="5">
        <f t="shared" si="19"/>
        <v>0.78350515463917525</v>
      </c>
      <c r="G171" s="5">
        <f t="shared" si="20"/>
        <v>0.22909507445589922</v>
      </c>
      <c r="H171" s="5">
        <f t="shared" si="21"/>
        <v>0.29239766081871349</v>
      </c>
      <c r="I171" s="61">
        <f t="shared" si="18"/>
        <v>3</v>
      </c>
      <c r="J171" s="61">
        <f t="shared" si="16"/>
        <v>3</v>
      </c>
      <c r="K171" s="61">
        <f t="shared" si="17"/>
        <v>2</v>
      </c>
    </row>
    <row r="172" spans="1:11">
      <c r="A172" s="64">
        <v>45448</v>
      </c>
      <c r="B172" s="65">
        <v>21350</v>
      </c>
      <c r="C172" s="65">
        <v>21493</v>
      </c>
      <c r="D172" s="65">
        <v>21226</v>
      </c>
      <c r="E172" s="65">
        <v>21463</v>
      </c>
      <c r="F172" s="5">
        <f t="shared" si="19"/>
        <v>1.2505854800936769</v>
      </c>
      <c r="G172" s="5">
        <f t="shared" si="20"/>
        <v>0.52927400468384078</v>
      </c>
      <c r="H172" s="5">
        <f t="shared" si="21"/>
        <v>0.42322097378277157</v>
      </c>
      <c r="I172" s="61">
        <f t="shared" si="18"/>
        <v>7</v>
      </c>
      <c r="J172" s="61">
        <f t="shared" si="16"/>
        <v>5</v>
      </c>
      <c r="K172" s="61">
        <f t="shared" si="17"/>
        <v>2</v>
      </c>
    </row>
    <row r="173" spans="1:11">
      <c r="A173" s="64">
        <v>45447</v>
      </c>
      <c r="B173" s="65">
        <v>21560</v>
      </c>
      <c r="C173" s="65">
        <v>21574</v>
      </c>
      <c r="D173" s="65">
        <v>21284</v>
      </c>
      <c r="E173" s="65">
        <v>21320</v>
      </c>
      <c r="F173" s="5">
        <f t="shared" si="19"/>
        <v>1.3450834879406308</v>
      </c>
      <c r="G173" s="5">
        <f t="shared" si="20"/>
        <v>-1.1131725417439702</v>
      </c>
      <c r="H173" s="5">
        <f t="shared" si="21"/>
        <v>0.8275862068965516</v>
      </c>
      <c r="I173" s="61">
        <f t="shared" si="18"/>
        <v>7</v>
      </c>
      <c r="J173" s="61">
        <f t="shared" si="16"/>
        <v>9</v>
      </c>
      <c r="K173" s="61">
        <f t="shared" si="17"/>
        <v>3</v>
      </c>
    </row>
    <row r="174" spans="1:11">
      <c r="A174" s="64">
        <v>45446</v>
      </c>
      <c r="B174" s="65">
        <v>21469</v>
      </c>
      <c r="C174" s="65">
        <v>21698</v>
      </c>
      <c r="D174" s="65">
        <v>21424</v>
      </c>
      <c r="E174" s="65">
        <v>21654</v>
      </c>
      <c r="F174" s="5">
        <f t="shared" si="19"/>
        <v>1.2762587917462387</v>
      </c>
      <c r="G174" s="5">
        <f t="shared" si="20"/>
        <v>0.86170757836881096</v>
      </c>
      <c r="H174" s="5">
        <f t="shared" si="21"/>
        <v>0.67518248175182494</v>
      </c>
      <c r="I174" s="61">
        <f t="shared" si="18"/>
        <v>7</v>
      </c>
      <c r="J174" s="61">
        <f t="shared" si="16"/>
        <v>7</v>
      </c>
      <c r="K174" s="61">
        <f t="shared" si="17"/>
        <v>3</v>
      </c>
    </row>
    <row r="175" spans="1:11">
      <c r="A175" s="64">
        <v>45443</v>
      </c>
      <c r="B175" s="65">
        <v>21505</v>
      </c>
      <c r="C175" s="65">
        <v>21583</v>
      </c>
      <c r="D175" s="65">
        <v>21253</v>
      </c>
      <c r="E175" s="65">
        <v>21285</v>
      </c>
      <c r="F175" s="5">
        <f t="shared" si="19"/>
        <v>1.5345268542199488</v>
      </c>
      <c r="G175" s="5">
        <f t="shared" si="20"/>
        <v>-1.0230179028132993</v>
      </c>
      <c r="H175" s="5">
        <f t="shared" si="21"/>
        <v>0.66666666666666674</v>
      </c>
      <c r="I175" s="61">
        <f t="shared" si="18"/>
        <v>8</v>
      </c>
      <c r="J175" s="61">
        <f t="shared" si="16"/>
        <v>7</v>
      </c>
      <c r="K175" s="61">
        <f t="shared" si="17"/>
        <v>3</v>
      </c>
    </row>
    <row r="176" spans="1:11">
      <c r="A176" s="64">
        <v>45442</v>
      </c>
      <c r="B176" s="65">
        <v>21512</v>
      </c>
      <c r="C176" s="65">
        <v>21553</v>
      </c>
      <c r="D176" s="65">
        <v>21368</v>
      </c>
      <c r="E176" s="65">
        <v>21391</v>
      </c>
      <c r="F176" s="5">
        <f t="shared" si="19"/>
        <v>0.85998512458162879</v>
      </c>
      <c r="G176" s="5">
        <f t="shared" si="20"/>
        <v>-0.56247675715879508</v>
      </c>
      <c r="H176" s="5">
        <f t="shared" si="21"/>
        <v>0.65405405405405415</v>
      </c>
      <c r="I176" s="61">
        <f t="shared" si="18"/>
        <v>4</v>
      </c>
      <c r="J176" s="61">
        <f t="shared" si="16"/>
        <v>7</v>
      </c>
      <c r="K176" s="61">
        <f t="shared" si="17"/>
        <v>3</v>
      </c>
    </row>
    <row r="177" spans="1:11">
      <c r="A177" s="64">
        <v>45441</v>
      </c>
      <c r="B177" s="65">
        <v>21865</v>
      </c>
      <c r="C177" s="65">
        <v>21907</v>
      </c>
      <c r="D177" s="65">
        <v>21720</v>
      </c>
      <c r="E177" s="65">
        <v>21722</v>
      </c>
      <c r="F177" s="5">
        <f t="shared" si="19"/>
        <v>0.85524811342327922</v>
      </c>
      <c r="G177" s="5">
        <f t="shared" si="20"/>
        <v>-0.65401326320603703</v>
      </c>
      <c r="H177" s="5">
        <f t="shared" si="21"/>
        <v>0.76470588235294112</v>
      </c>
      <c r="I177" s="61">
        <f t="shared" si="18"/>
        <v>4</v>
      </c>
      <c r="J177" s="61">
        <f t="shared" si="16"/>
        <v>8</v>
      </c>
      <c r="K177" s="61">
        <f t="shared" si="17"/>
        <v>3</v>
      </c>
    </row>
    <row r="178" spans="1:11">
      <c r="A178" s="64">
        <v>45440</v>
      </c>
      <c r="B178" s="65">
        <v>21892</v>
      </c>
      <c r="C178" s="65">
        <v>21994</v>
      </c>
      <c r="D178" s="65">
        <v>21845</v>
      </c>
      <c r="E178" s="65">
        <v>21954</v>
      </c>
      <c r="F178" s="5">
        <f t="shared" si="19"/>
        <v>0.68061392289420786</v>
      </c>
      <c r="G178" s="5">
        <f t="shared" si="20"/>
        <v>0.28320847798282478</v>
      </c>
      <c r="H178" s="5">
        <f t="shared" si="21"/>
        <v>0.41610738255033564</v>
      </c>
      <c r="I178" s="61">
        <f t="shared" si="18"/>
        <v>2</v>
      </c>
      <c r="J178" s="61">
        <f t="shared" si="16"/>
        <v>5</v>
      </c>
      <c r="K178" s="61">
        <f t="shared" si="17"/>
        <v>2</v>
      </c>
    </row>
    <row r="179" spans="1:11">
      <c r="A179" s="64">
        <v>45439</v>
      </c>
      <c r="B179" s="65">
        <v>21670</v>
      </c>
      <c r="C179" s="65">
        <v>21917</v>
      </c>
      <c r="D179" s="65">
        <v>21655</v>
      </c>
      <c r="E179" s="65">
        <v>21875</v>
      </c>
      <c r="F179" s="5">
        <f t="shared" si="19"/>
        <v>1.2090447623442546</v>
      </c>
      <c r="G179" s="5">
        <f t="shared" si="20"/>
        <v>0.94600830641439781</v>
      </c>
      <c r="H179" s="5">
        <f t="shared" si="21"/>
        <v>0.78244274809160319</v>
      </c>
      <c r="I179" s="61">
        <f t="shared" si="18"/>
        <v>6</v>
      </c>
      <c r="J179" s="61">
        <f t="shared" si="16"/>
        <v>8</v>
      </c>
      <c r="K179" s="61">
        <f t="shared" si="17"/>
        <v>3</v>
      </c>
    </row>
    <row r="180" spans="1:11">
      <c r="A180" s="64">
        <v>45436</v>
      </c>
      <c r="B180" s="65">
        <v>21448</v>
      </c>
      <c r="C180" s="65">
        <v>21617</v>
      </c>
      <c r="D180" s="65">
        <v>21414</v>
      </c>
      <c r="E180" s="65">
        <v>21565</v>
      </c>
      <c r="F180" s="5">
        <f t="shared" si="19"/>
        <v>0.94647519582245432</v>
      </c>
      <c r="G180" s="5">
        <f t="shared" si="20"/>
        <v>0.54550540842969042</v>
      </c>
      <c r="H180" s="5">
        <f t="shared" si="21"/>
        <v>0.57635467980295563</v>
      </c>
      <c r="I180" s="61">
        <f t="shared" si="18"/>
        <v>5</v>
      </c>
      <c r="J180" s="61">
        <f t="shared" si="16"/>
        <v>6</v>
      </c>
      <c r="K180" s="61">
        <f t="shared" si="17"/>
        <v>2</v>
      </c>
    </row>
    <row r="181" spans="1:11">
      <c r="A181" s="64">
        <v>45435</v>
      </c>
      <c r="B181" s="65">
        <v>21630</v>
      </c>
      <c r="C181" s="65">
        <v>21661</v>
      </c>
      <c r="D181" s="65">
        <v>21492</v>
      </c>
      <c r="E181" s="65">
        <v>21604</v>
      </c>
      <c r="F181" s="5">
        <f t="shared" si="19"/>
        <v>0.7813222376329173</v>
      </c>
      <c r="G181" s="5">
        <f t="shared" si="20"/>
        <v>-0.12020342117429496</v>
      </c>
      <c r="H181" s="5">
        <f t="shared" si="21"/>
        <v>0.15384615384615383</v>
      </c>
      <c r="I181" s="61">
        <f t="shared" si="18"/>
        <v>3</v>
      </c>
      <c r="J181" s="61">
        <f t="shared" si="16"/>
        <v>2</v>
      </c>
      <c r="K181" s="61">
        <f t="shared" si="17"/>
        <v>2</v>
      </c>
    </row>
    <row r="182" spans="1:11">
      <c r="A182" s="64">
        <v>45434</v>
      </c>
      <c r="B182" s="65">
        <v>21293</v>
      </c>
      <c r="C182" s="65">
        <v>21613</v>
      </c>
      <c r="D182" s="65">
        <v>21283</v>
      </c>
      <c r="E182" s="65">
        <v>21583</v>
      </c>
      <c r="F182" s="5">
        <f t="shared" si="19"/>
        <v>1.5498051002676936</v>
      </c>
      <c r="G182" s="5">
        <f t="shared" si="20"/>
        <v>1.3619499365988823</v>
      </c>
      <c r="H182" s="5">
        <f t="shared" si="21"/>
        <v>0.87878787878787878</v>
      </c>
      <c r="I182" s="61">
        <f t="shared" si="18"/>
        <v>8</v>
      </c>
      <c r="J182" s="61">
        <f t="shared" si="16"/>
        <v>9</v>
      </c>
      <c r="K182" s="61">
        <f t="shared" si="17"/>
        <v>3</v>
      </c>
    </row>
    <row r="183" spans="1:11">
      <c r="A183" s="64">
        <v>45433</v>
      </c>
      <c r="B183" s="65">
        <v>21324</v>
      </c>
      <c r="C183" s="65">
        <v>21350</v>
      </c>
      <c r="D183" s="65">
        <v>21165</v>
      </c>
      <c r="E183" s="65">
        <v>21277</v>
      </c>
      <c r="F183" s="5">
        <f t="shared" si="19"/>
        <v>0.86756706058900779</v>
      </c>
      <c r="G183" s="5">
        <f t="shared" si="20"/>
        <v>-0.22040892890639657</v>
      </c>
      <c r="H183" s="5">
        <f t="shared" si="21"/>
        <v>0.25405405405405407</v>
      </c>
      <c r="I183" s="61">
        <f t="shared" si="18"/>
        <v>4</v>
      </c>
      <c r="J183" s="61">
        <f t="shared" si="16"/>
        <v>3</v>
      </c>
      <c r="K183" s="61">
        <f t="shared" si="17"/>
        <v>2</v>
      </c>
    </row>
    <row r="184" spans="1:11">
      <c r="A184" s="64">
        <v>45432</v>
      </c>
      <c r="B184" s="65">
        <v>21435</v>
      </c>
      <c r="C184" s="65">
        <v>21485</v>
      </c>
      <c r="D184" s="65">
        <v>21153</v>
      </c>
      <c r="E184" s="65">
        <v>21302</v>
      </c>
      <c r="F184" s="5">
        <f t="shared" si="19"/>
        <v>1.5488686727315137</v>
      </c>
      <c r="G184" s="5">
        <f t="shared" si="20"/>
        <v>-0.6204805225099137</v>
      </c>
      <c r="H184" s="5">
        <f t="shared" si="21"/>
        <v>0.40060240963855426</v>
      </c>
      <c r="I184" s="61">
        <f t="shared" si="18"/>
        <v>8</v>
      </c>
      <c r="J184" s="61">
        <f t="shared" si="16"/>
        <v>5</v>
      </c>
      <c r="K184" s="61">
        <f t="shared" si="17"/>
        <v>2</v>
      </c>
    </row>
    <row r="185" spans="1:11">
      <c r="A185" s="64">
        <v>45429</v>
      </c>
      <c r="B185" s="65">
        <v>21303</v>
      </c>
      <c r="C185" s="65">
        <v>21407</v>
      </c>
      <c r="D185" s="65">
        <v>21288</v>
      </c>
      <c r="E185" s="65">
        <v>21336</v>
      </c>
      <c r="F185" s="5">
        <f t="shared" si="19"/>
        <v>0.55860676899967143</v>
      </c>
      <c r="G185" s="5">
        <f t="shared" si="20"/>
        <v>0.15490775947049712</v>
      </c>
      <c r="H185" s="5">
        <f t="shared" si="21"/>
        <v>0.27731092436974791</v>
      </c>
      <c r="I185" s="61">
        <f t="shared" si="18"/>
        <v>1</v>
      </c>
      <c r="J185" s="61">
        <f t="shared" si="16"/>
        <v>3</v>
      </c>
      <c r="K185" s="61">
        <f t="shared" si="17"/>
        <v>2</v>
      </c>
    </row>
    <row r="186" spans="1:11">
      <c r="A186" s="64">
        <v>45428</v>
      </c>
      <c r="B186" s="65">
        <v>21465</v>
      </c>
      <c r="C186" s="65">
        <v>21556</v>
      </c>
      <c r="D186" s="65">
        <v>21326</v>
      </c>
      <c r="E186" s="65">
        <v>21370</v>
      </c>
      <c r="F186" s="5">
        <f t="shared" si="19"/>
        <v>1.0715117633356628</v>
      </c>
      <c r="G186" s="5">
        <f t="shared" si="20"/>
        <v>-0.44258094572559981</v>
      </c>
      <c r="H186" s="5">
        <f t="shared" si="21"/>
        <v>0.41304347826086951</v>
      </c>
      <c r="I186" s="61">
        <f t="shared" si="18"/>
        <v>5</v>
      </c>
      <c r="J186" s="61">
        <f t="shared" si="16"/>
        <v>5</v>
      </c>
      <c r="K186" s="61">
        <f t="shared" si="17"/>
        <v>2</v>
      </c>
    </row>
    <row r="187" spans="1:11">
      <c r="A187" s="64">
        <v>45427</v>
      </c>
      <c r="B187" s="65">
        <v>21184</v>
      </c>
      <c r="C187" s="65">
        <v>21361</v>
      </c>
      <c r="D187" s="65">
        <v>21116</v>
      </c>
      <c r="E187" s="65">
        <v>21143</v>
      </c>
      <c r="F187" s="5">
        <f t="shared" si="19"/>
        <v>1.1565332326283988</v>
      </c>
      <c r="G187" s="5">
        <f t="shared" si="20"/>
        <v>-0.19354229607250756</v>
      </c>
      <c r="H187" s="5">
        <f t="shared" si="21"/>
        <v>0.16734693877551021</v>
      </c>
      <c r="I187" s="61">
        <f t="shared" si="18"/>
        <v>6</v>
      </c>
      <c r="J187" s="61">
        <f t="shared" si="16"/>
        <v>2</v>
      </c>
      <c r="K187" s="61">
        <f t="shared" si="17"/>
        <v>2</v>
      </c>
    </row>
    <row r="188" spans="1:11">
      <c r="A188" s="64">
        <v>45426</v>
      </c>
      <c r="B188" s="65">
        <v>20892</v>
      </c>
      <c r="C188" s="65">
        <v>21015</v>
      </c>
      <c r="D188" s="65">
        <v>20868</v>
      </c>
      <c r="E188" s="65">
        <v>21013</v>
      </c>
      <c r="F188" s="5">
        <f t="shared" si="19"/>
        <v>0.70361860999425618</v>
      </c>
      <c r="G188" s="5">
        <f t="shared" si="20"/>
        <v>0.57916905992724488</v>
      </c>
      <c r="H188" s="5">
        <f t="shared" si="21"/>
        <v>0.8231292517006803</v>
      </c>
      <c r="I188" s="61">
        <f t="shared" si="18"/>
        <v>2</v>
      </c>
      <c r="J188" s="61">
        <f t="shared" si="16"/>
        <v>9</v>
      </c>
      <c r="K188" s="61">
        <f t="shared" si="17"/>
        <v>3</v>
      </c>
    </row>
    <row r="189" spans="1:11">
      <c r="A189" s="64">
        <v>45425</v>
      </c>
      <c r="B189" s="65">
        <v>20942</v>
      </c>
      <c r="C189" s="65">
        <v>20965</v>
      </c>
      <c r="D189" s="65">
        <v>20833</v>
      </c>
      <c r="E189" s="65">
        <v>20883</v>
      </c>
      <c r="F189" s="5">
        <f t="shared" si="19"/>
        <v>0.63031229108967624</v>
      </c>
      <c r="G189" s="5">
        <f t="shared" si="20"/>
        <v>-0.28173049374462805</v>
      </c>
      <c r="H189" s="5">
        <f t="shared" si="21"/>
        <v>0.44696969696969702</v>
      </c>
      <c r="I189" s="61">
        <f t="shared" si="18"/>
        <v>2</v>
      </c>
      <c r="J189" s="61">
        <f t="shared" si="16"/>
        <v>5</v>
      </c>
      <c r="K189" s="61">
        <f t="shared" si="17"/>
        <v>2</v>
      </c>
    </row>
    <row r="190" spans="1:11">
      <c r="A190" s="64">
        <v>45422</v>
      </c>
      <c r="B190" s="65">
        <v>20738</v>
      </c>
      <c r="C190" s="65">
        <v>20828</v>
      </c>
      <c r="D190" s="65">
        <v>20616</v>
      </c>
      <c r="E190" s="65">
        <v>20809</v>
      </c>
      <c r="F190" s="5">
        <f t="shared" si="19"/>
        <v>1.0222779438711544</v>
      </c>
      <c r="G190" s="5">
        <f t="shared" si="20"/>
        <v>0.34236666988137715</v>
      </c>
      <c r="H190" s="5">
        <f t="shared" si="21"/>
        <v>0.33490566037735847</v>
      </c>
      <c r="I190" s="61">
        <f t="shared" si="18"/>
        <v>5</v>
      </c>
      <c r="J190" s="61">
        <f t="shared" si="16"/>
        <v>4</v>
      </c>
      <c r="K190" s="61">
        <f t="shared" si="17"/>
        <v>2</v>
      </c>
    </row>
    <row r="191" spans="1:11">
      <c r="A191" s="64">
        <v>45421</v>
      </c>
      <c r="B191" s="65">
        <v>20707</v>
      </c>
      <c r="C191" s="65">
        <v>20763</v>
      </c>
      <c r="D191" s="65">
        <v>20605</v>
      </c>
      <c r="E191" s="65">
        <v>20612</v>
      </c>
      <c r="F191" s="5">
        <f t="shared" si="19"/>
        <v>0.76302699570193655</v>
      </c>
      <c r="G191" s="5">
        <f t="shared" si="20"/>
        <v>-0.45878205437774666</v>
      </c>
      <c r="H191" s="5">
        <f t="shared" si="21"/>
        <v>0.60126582278481011</v>
      </c>
      <c r="I191" s="61">
        <f t="shared" si="18"/>
        <v>3</v>
      </c>
      <c r="J191" s="61">
        <f t="shared" si="16"/>
        <v>7</v>
      </c>
      <c r="K191" s="61">
        <f t="shared" si="17"/>
        <v>3</v>
      </c>
    </row>
    <row r="192" spans="1:11">
      <c r="A192" s="64">
        <v>45420</v>
      </c>
      <c r="B192" s="65">
        <v>20618</v>
      </c>
      <c r="C192" s="65">
        <v>20738</v>
      </c>
      <c r="D192" s="65">
        <v>20574</v>
      </c>
      <c r="E192" s="65">
        <v>20725</v>
      </c>
      <c r="F192" s="5">
        <f t="shared" si="19"/>
        <v>0.79542147637986227</v>
      </c>
      <c r="G192" s="5">
        <f t="shared" si="20"/>
        <v>0.51896401202832476</v>
      </c>
      <c r="H192" s="5">
        <f t="shared" si="21"/>
        <v>0.65243902439024393</v>
      </c>
      <c r="I192" s="61">
        <f t="shared" si="18"/>
        <v>3</v>
      </c>
      <c r="J192" s="61">
        <f t="shared" si="16"/>
        <v>7</v>
      </c>
      <c r="K192" s="61">
        <f t="shared" si="17"/>
        <v>3</v>
      </c>
    </row>
    <row r="193" spans="1:11">
      <c r="A193" s="64">
        <v>45419</v>
      </c>
      <c r="B193" s="65">
        <v>20733</v>
      </c>
      <c r="C193" s="65">
        <v>20756</v>
      </c>
      <c r="D193" s="65">
        <v>20536</v>
      </c>
      <c r="E193" s="65">
        <v>20650</v>
      </c>
      <c r="F193" s="5">
        <f t="shared" si="19"/>
        <v>1.0611103072396662</v>
      </c>
      <c r="G193" s="5">
        <f t="shared" si="20"/>
        <v>-0.40032797954951038</v>
      </c>
      <c r="H193" s="5">
        <f t="shared" si="21"/>
        <v>0.37727272727272726</v>
      </c>
      <c r="I193" s="61">
        <f t="shared" si="18"/>
        <v>5</v>
      </c>
      <c r="J193" s="61">
        <f t="shared" si="16"/>
        <v>4</v>
      </c>
      <c r="K193" s="61">
        <f t="shared" si="17"/>
        <v>2</v>
      </c>
    </row>
    <row r="194" spans="1:11">
      <c r="A194" s="64">
        <v>45418</v>
      </c>
      <c r="B194" s="65">
        <v>20685</v>
      </c>
      <c r="C194" s="65">
        <v>20714</v>
      </c>
      <c r="D194" s="65">
        <v>20562</v>
      </c>
      <c r="E194" s="65">
        <v>20602</v>
      </c>
      <c r="F194" s="5">
        <f t="shared" si="19"/>
        <v>0.73483200386753689</v>
      </c>
      <c r="G194" s="5">
        <f t="shared" si="20"/>
        <v>-0.40125694948029977</v>
      </c>
      <c r="H194" s="5">
        <f t="shared" si="21"/>
        <v>0.54605263157894746</v>
      </c>
      <c r="I194" s="61">
        <f t="shared" si="18"/>
        <v>3</v>
      </c>
      <c r="J194" s="61">
        <f t="shared" si="16"/>
        <v>6</v>
      </c>
      <c r="K194" s="61">
        <f t="shared" si="17"/>
        <v>2</v>
      </c>
    </row>
    <row r="195" spans="1:11">
      <c r="A195" s="64">
        <v>45415</v>
      </c>
      <c r="B195" s="65">
        <v>20548</v>
      </c>
      <c r="C195" s="65">
        <v>20597</v>
      </c>
      <c r="D195" s="65">
        <v>20306</v>
      </c>
      <c r="E195" s="65">
        <v>20382</v>
      </c>
      <c r="F195" s="5">
        <f t="shared" si="19"/>
        <v>1.4161962234767373</v>
      </c>
      <c r="G195" s="5">
        <f t="shared" si="20"/>
        <v>-0.80786451236130041</v>
      </c>
      <c r="H195" s="5">
        <f t="shared" si="21"/>
        <v>0.57044673539518909</v>
      </c>
      <c r="I195" s="61">
        <f t="shared" si="18"/>
        <v>8</v>
      </c>
      <c r="J195" s="61">
        <f t="shared" ref="J195:J258" si="22">VLOOKUP(H195,$L$24:$N$33,3,TRUE)</f>
        <v>6</v>
      </c>
      <c r="K195" s="61">
        <f t="shared" ref="K195:K258" si="23">IF(AND(I195&gt;=$N$10,F195&gt;$B$1),IF(J195&gt;=$N$23,4,1),IF(J195&gt;=$N$23,3,2))</f>
        <v>2</v>
      </c>
    </row>
    <row r="196" spans="1:11">
      <c r="A196" s="64">
        <v>45414</v>
      </c>
      <c r="B196" s="65">
        <v>20250</v>
      </c>
      <c r="C196" s="65">
        <v>20380</v>
      </c>
      <c r="D196" s="65">
        <v>20215</v>
      </c>
      <c r="E196" s="65">
        <v>20291</v>
      </c>
      <c r="F196" s="5">
        <f t="shared" si="19"/>
        <v>0.81481481481481477</v>
      </c>
      <c r="G196" s="5">
        <f t="shared" si="20"/>
        <v>0.20246913580246914</v>
      </c>
      <c r="H196" s="5">
        <f t="shared" si="21"/>
        <v>0.2484848484848485</v>
      </c>
      <c r="I196" s="61">
        <f t="shared" si="18"/>
        <v>3</v>
      </c>
      <c r="J196" s="61">
        <f t="shared" si="22"/>
        <v>3</v>
      </c>
      <c r="K196" s="61">
        <f t="shared" si="23"/>
        <v>2</v>
      </c>
    </row>
    <row r="197" spans="1:11">
      <c r="A197" s="64">
        <v>45412</v>
      </c>
      <c r="B197" s="65">
        <v>20518</v>
      </c>
      <c r="C197" s="65">
        <v>20576</v>
      </c>
      <c r="D197" s="65">
        <v>20404</v>
      </c>
      <c r="E197" s="65">
        <v>20413</v>
      </c>
      <c r="F197" s="5">
        <f t="shared" si="19"/>
        <v>0.83828833219612053</v>
      </c>
      <c r="G197" s="5">
        <f t="shared" si="20"/>
        <v>-0.51174578418949213</v>
      </c>
      <c r="H197" s="5">
        <f t="shared" si="21"/>
        <v>0.61046511627906974</v>
      </c>
      <c r="I197" s="61">
        <f t="shared" si="18"/>
        <v>4</v>
      </c>
      <c r="J197" s="61">
        <f t="shared" si="22"/>
        <v>7</v>
      </c>
      <c r="K197" s="61">
        <f t="shared" si="23"/>
        <v>3</v>
      </c>
    </row>
    <row r="198" spans="1:11">
      <c r="A198" s="64">
        <v>45411</v>
      </c>
      <c r="B198" s="65">
        <v>20350</v>
      </c>
      <c r="C198" s="65">
        <v>20560</v>
      </c>
      <c r="D198" s="65">
        <v>20310</v>
      </c>
      <c r="E198" s="65">
        <v>20552</v>
      </c>
      <c r="F198" s="5">
        <f t="shared" si="19"/>
        <v>1.2285012285012284</v>
      </c>
      <c r="G198" s="5">
        <f t="shared" si="20"/>
        <v>0.99262899262899262</v>
      </c>
      <c r="H198" s="5">
        <f t="shared" si="21"/>
        <v>0.80800000000000005</v>
      </c>
      <c r="I198" s="61">
        <f t="shared" si="18"/>
        <v>7</v>
      </c>
      <c r="J198" s="61">
        <f t="shared" si="22"/>
        <v>9</v>
      </c>
      <c r="K198" s="61">
        <f t="shared" si="23"/>
        <v>3</v>
      </c>
    </row>
    <row r="199" spans="1:11">
      <c r="A199" s="64">
        <v>45408</v>
      </c>
      <c r="B199" s="65">
        <v>20126</v>
      </c>
      <c r="C199" s="65">
        <v>20271</v>
      </c>
      <c r="D199" s="65">
        <v>20070</v>
      </c>
      <c r="E199" s="65">
        <v>20178</v>
      </c>
      <c r="F199" s="5">
        <f t="shared" si="19"/>
        <v>0.99870813872602604</v>
      </c>
      <c r="G199" s="5">
        <f t="shared" si="20"/>
        <v>0.25837225479479281</v>
      </c>
      <c r="H199" s="5">
        <f t="shared" si="21"/>
        <v>0.25870646766169153</v>
      </c>
      <c r="I199" s="61">
        <f t="shared" si="18"/>
        <v>5</v>
      </c>
      <c r="J199" s="61">
        <f t="shared" si="22"/>
        <v>3</v>
      </c>
      <c r="K199" s="61">
        <f t="shared" si="23"/>
        <v>2</v>
      </c>
    </row>
    <row r="200" spans="1:11">
      <c r="A200" s="64">
        <v>45407</v>
      </c>
      <c r="B200" s="65">
        <v>19940</v>
      </c>
      <c r="C200" s="65">
        <v>19979</v>
      </c>
      <c r="D200" s="65">
        <v>19834</v>
      </c>
      <c r="E200" s="65">
        <v>19885</v>
      </c>
      <c r="F200" s="5">
        <f t="shared" si="19"/>
        <v>0.72718154463390172</v>
      </c>
      <c r="G200" s="5">
        <f t="shared" si="20"/>
        <v>-0.27582748244734201</v>
      </c>
      <c r="H200" s="5">
        <f t="shared" si="21"/>
        <v>0.37931034482758619</v>
      </c>
      <c r="I200" s="61">
        <f t="shared" ref="I200:I263" si="24">VLOOKUP(_xlfn.PERCENTRANK.EXC(F$22:F$1218,F200),$L$11:$N$20,3,TRUE)</f>
        <v>3</v>
      </c>
      <c r="J200" s="61">
        <f t="shared" si="22"/>
        <v>4</v>
      </c>
      <c r="K200" s="61">
        <f t="shared" si="23"/>
        <v>2</v>
      </c>
    </row>
    <row r="201" spans="1:11">
      <c r="A201" s="64">
        <v>45406</v>
      </c>
      <c r="B201" s="65">
        <v>19930</v>
      </c>
      <c r="C201" s="65">
        <v>20202</v>
      </c>
      <c r="D201" s="65">
        <v>19916</v>
      </c>
      <c r="E201" s="65">
        <v>20170</v>
      </c>
      <c r="F201" s="5">
        <f t="shared" si="19"/>
        <v>1.4350225790265929</v>
      </c>
      <c r="G201" s="5">
        <f t="shared" si="20"/>
        <v>1.2042147516307076</v>
      </c>
      <c r="H201" s="5">
        <f t="shared" si="21"/>
        <v>0.83916083916083928</v>
      </c>
      <c r="I201" s="61">
        <f t="shared" si="24"/>
        <v>8</v>
      </c>
      <c r="J201" s="61">
        <f t="shared" si="22"/>
        <v>9</v>
      </c>
      <c r="K201" s="61">
        <f t="shared" si="23"/>
        <v>3</v>
      </c>
    </row>
    <row r="202" spans="1:11">
      <c r="A202" s="64">
        <v>45405</v>
      </c>
      <c r="B202" s="65">
        <v>19651</v>
      </c>
      <c r="C202" s="65">
        <v>19745</v>
      </c>
      <c r="D202" s="65">
        <v>19554</v>
      </c>
      <c r="E202" s="65">
        <v>19677</v>
      </c>
      <c r="F202" s="5">
        <f t="shared" si="19"/>
        <v>0.97196071446745713</v>
      </c>
      <c r="G202" s="5">
        <f t="shared" si="20"/>
        <v>0.13230878835682663</v>
      </c>
      <c r="H202" s="5">
        <f t="shared" si="21"/>
        <v>0.13612565445026178</v>
      </c>
      <c r="I202" s="61">
        <f t="shared" si="24"/>
        <v>5</v>
      </c>
      <c r="J202" s="61">
        <f t="shared" si="22"/>
        <v>2</v>
      </c>
      <c r="K202" s="61">
        <f t="shared" si="23"/>
        <v>2</v>
      </c>
    </row>
    <row r="203" spans="1:11">
      <c r="A203" s="64">
        <v>45404</v>
      </c>
      <c r="B203" s="65">
        <v>19620</v>
      </c>
      <c r="C203" s="65">
        <v>19715</v>
      </c>
      <c r="D203" s="65">
        <v>19445</v>
      </c>
      <c r="E203" s="65">
        <v>19524</v>
      </c>
      <c r="F203" s="5">
        <f t="shared" si="19"/>
        <v>1.3761467889908259</v>
      </c>
      <c r="G203" s="5">
        <f t="shared" si="20"/>
        <v>-0.4892966360856269</v>
      </c>
      <c r="H203" s="5">
        <f t="shared" si="21"/>
        <v>0.35555555555555551</v>
      </c>
      <c r="I203" s="61">
        <f t="shared" si="24"/>
        <v>7</v>
      </c>
      <c r="J203" s="61">
        <f t="shared" si="22"/>
        <v>4</v>
      </c>
      <c r="K203" s="61">
        <f t="shared" si="23"/>
        <v>2</v>
      </c>
    </row>
    <row r="204" spans="1:11">
      <c r="A204" s="64">
        <v>45401</v>
      </c>
      <c r="B204" s="65">
        <v>19840</v>
      </c>
      <c r="C204" s="65">
        <v>19924</v>
      </c>
      <c r="D204" s="65">
        <v>19265</v>
      </c>
      <c r="E204" s="65">
        <v>19546</v>
      </c>
      <c r="F204" s="5">
        <f t="shared" si="19"/>
        <v>3.3215725806451615</v>
      </c>
      <c r="G204" s="5">
        <f t="shared" si="20"/>
        <v>-1.4818548387096775</v>
      </c>
      <c r="H204" s="5">
        <f t="shared" si="21"/>
        <v>0.44613050075872535</v>
      </c>
      <c r="I204" s="61">
        <f t="shared" si="24"/>
        <v>10</v>
      </c>
      <c r="J204" s="61">
        <f t="shared" si="22"/>
        <v>5</v>
      </c>
      <c r="K204" s="61">
        <f t="shared" si="23"/>
        <v>1</v>
      </c>
    </row>
    <row r="205" spans="1:11">
      <c r="A205" s="64">
        <v>45400</v>
      </c>
      <c r="B205" s="65">
        <v>20070</v>
      </c>
      <c r="C205" s="65">
        <v>20359</v>
      </c>
      <c r="D205" s="65">
        <v>20025</v>
      </c>
      <c r="E205" s="65">
        <v>20358</v>
      </c>
      <c r="F205" s="5">
        <f t="shared" si="19"/>
        <v>1.6641753861484803</v>
      </c>
      <c r="G205" s="5">
        <f t="shared" si="20"/>
        <v>1.4349775784753362</v>
      </c>
      <c r="H205" s="5">
        <f t="shared" si="21"/>
        <v>0.86227544910179643</v>
      </c>
      <c r="I205" s="61">
        <f t="shared" si="24"/>
        <v>9</v>
      </c>
      <c r="J205" s="61">
        <f t="shared" si="22"/>
        <v>9</v>
      </c>
      <c r="K205" s="61">
        <f t="shared" si="23"/>
        <v>3</v>
      </c>
    </row>
    <row r="206" spans="1:11">
      <c r="A206" s="64">
        <v>45399</v>
      </c>
      <c r="B206" s="65">
        <v>19942</v>
      </c>
      <c r="C206" s="65">
        <v>20289</v>
      </c>
      <c r="D206" s="65">
        <v>19927</v>
      </c>
      <c r="E206" s="65">
        <v>20238</v>
      </c>
      <c r="F206" s="5">
        <f t="shared" si="19"/>
        <v>1.8152642663724801</v>
      </c>
      <c r="G206" s="5">
        <f t="shared" si="20"/>
        <v>1.4843044830007022</v>
      </c>
      <c r="H206" s="5">
        <f t="shared" si="21"/>
        <v>0.81767955801104986</v>
      </c>
      <c r="I206" s="61">
        <f t="shared" si="24"/>
        <v>9</v>
      </c>
      <c r="J206" s="61">
        <f t="shared" si="22"/>
        <v>9</v>
      </c>
      <c r="K206" s="61">
        <f t="shared" si="23"/>
        <v>4</v>
      </c>
    </row>
    <row r="207" spans="1:11">
      <c r="A207" s="64">
        <v>45398</v>
      </c>
      <c r="B207" s="65">
        <v>20278</v>
      </c>
      <c r="C207" s="65">
        <v>20286</v>
      </c>
      <c r="D207" s="65">
        <v>19798</v>
      </c>
      <c r="E207" s="65">
        <v>19953</v>
      </c>
      <c r="F207" s="5">
        <f t="shared" si="19"/>
        <v>2.4065489693263635</v>
      </c>
      <c r="G207" s="5">
        <f t="shared" si="20"/>
        <v>-1.60272216194891</v>
      </c>
      <c r="H207" s="5">
        <f t="shared" si="21"/>
        <v>0.66598360655737698</v>
      </c>
      <c r="I207" s="61">
        <f t="shared" si="24"/>
        <v>10</v>
      </c>
      <c r="J207" s="61">
        <f t="shared" si="22"/>
        <v>7</v>
      </c>
      <c r="K207" s="61">
        <f t="shared" si="23"/>
        <v>4</v>
      </c>
    </row>
    <row r="208" spans="1:11">
      <c r="A208" s="64">
        <v>45397</v>
      </c>
      <c r="B208" s="65">
        <v>20544</v>
      </c>
      <c r="C208" s="65">
        <v>20605</v>
      </c>
      <c r="D208" s="65">
        <v>20460</v>
      </c>
      <c r="E208" s="65">
        <v>20508</v>
      </c>
      <c r="F208" s="5">
        <f t="shared" si="19"/>
        <v>0.70580218068535827</v>
      </c>
      <c r="G208" s="5">
        <f t="shared" si="20"/>
        <v>-0.17523364485981308</v>
      </c>
      <c r="H208" s="5">
        <f t="shared" si="21"/>
        <v>0.24827586206896549</v>
      </c>
      <c r="I208" s="61">
        <f t="shared" si="24"/>
        <v>2</v>
      </c>
      <c r="J208" s="61">
        <f t="shared" si="22"/>
        <v>3</v>
      </c>
      <c r="K208" s="61">
        <f t="shared" si="23"/>
        <v>2</v>
      </c>
    </row>
    <row r="209" spans="1:11">
      <c r="A209" s="64">
        <v>45394</v>
      </c>
      <c r="B209" s="65">
        <v>20745</v>
      </c>
      <c r="C209" s="65">
        <v>20809</v>
      </c>
      <c r="D209" s="65">
        <v>20682</v>
      </c>
      <c r="E209" s="65">
        <v>20755</v>
      </c>
      <c r="F209" s="5">
        <f t="shared" si="19"/>
        <v>0.6121957098095927</v>
      </c>
      <c r="G209" s="5">
        <f t="shared" si="20"/>
        <v>4.8204386599180526E-2</v>
      </c>
      <c r="H209" s="5">
        <f t="shared" si="21"/>
        <v>7.874015748031496E-2</v>
      </c>
      <c r="I209" s="61">
        <f t="shared" si="24"/>
        <v>2</v>
      </c>
      <c r="J209" s="61">
        <f t="shared" si="22"/>
        <v>1</v>
      </c>
      <c r="K209" s="61">
        <f t="shared" si="23"/>
        <v>2</v>
      </c>
    </row>
    <row r="210" spans="1:11">
      <c r="A210" s="64">
        <v>45393</v>
      </c>
      <c r="B210" s="65">
        <v>20706</v>
      </c>
      <c r="C210" s="65">
        <v>20764</v>
      </c>
      <c r="D210" s="65">
        <v>20651</v>
      </c>
      <c r="E210" s="65">
        <v>20753</v>
      </c>
      <c r="F210" s="5">
        <f t="shared" si="19"/>
        <v>0.54573553559354782</v>
      </c>
      <c r="G210" s="5">
        <f t="shared" si="20"/>
        <v>0.22698734666280304</v>
      </c>
      <c r="H210" s="5">
        <f t="shared" si="21"/>
        <v>0.41592920353982293</v>
      </c>
      <c r="I210" s="61">
        <f t="shared" si="24"/>
        <v>1</v>
      </c>
      <c r="J210" s="61">
        <f t="shared" si="22"/>
        <v>5</v>
      </c>
      <c r="K210" s="61">
        <f t="shared" si="23"/>
        <v>2</v>
      </c>
    </row>
    <row r="211" spans="1:11">
      <c r="A211" s="64">
        <v>45392</v>
      </c>
      <c r="B211" s="65">
        <v>20822</v>
      </c>
      <c r="C211" s="65">
        <v>20892</v>
      </c>
      <c r="D211" s="65">
        <v>20804</v>
      </c>
      <c r="E211" s="65">
        <v>20851</v>
      </c>
      <c r="F211" s="5">
        <f t="shared" si="19"/>
        <v>0.42262991067140526</v>
      </c>
      <c r="G211" s="5">
        <f t="shared" si="20"/>
        <v>0.1392757660167131</v>
      </c>
      <c r="H211" s="5">
        <f t="shared" si="21"/>
        <v>0.32954545454545453</v>
      </c>
      <c r="I211" s="61">
        <f t="shared" si="24"/>
        <v>1</v>
      </c>
      <c r="J211" s="61">
        <f t="shared" si="22"/>
        <v>4</v>
      </c>
      <c r="K211" s="61">
        <f t="shared" si="23"/>
        <v>2</v>
      </c>
    </row>
    <row r="212" spans="1:11">
      <c r="A212" s="64">
        <v>45391</v>
      </c>
      <c r="B212" s="65">
        <v>20538</v>
      </c>
      <c r="C212" s="65">
        <v>20877</v>
      </c>
      <c r="D212" s="65">
        <v>20518</v>
      </c>
      <c r="E212" s="65">
        <v>20874</v>
      </c>
      <c r="F212" s="5">
        <f t="shared" si="19"/>
        <v>1.7479793553413183</v>
      </c>
      <c r="G212" s="5">
        <f t="shared" si="20"/>
        <v>1.6359918200409</v>
      </c>
      <c r="H212" s="5">
        <f t="shared" si="21"/>
        <v>0.93593314763231228</v>
      </c>
      <c r="I212" s="61">
        <f t="shared" si="24"/>
        <v>9</v>
      </c>
      <c r="J212" s="61">
        <f t="shared" si="22"/>
        <v>10</v>
      </c>
      <c r="K212" s="61">
        <f t="shared" si="23"/>
        <v>3</v>
      </c>
    </row>
    <row r="213" spans="1:11">
      <c r="A213" s="64">
        <v>45390</v>
      </c>
      <c r="B213" s="65">
        <v>20404</v>
      </c>
      <c r="C213" s="65">
        <v>20520</v>
      </c>
      <c r="D213" s="65">
        <v>20375</v>
      </c>
      <c r="E213" s="65">
        <v>20450</v>
      </c>
      <c r="F213" s="5">
        <f t="shared" si="19"/>
        <v>0.71064497157420115</v>
      </c>
      <c r="G213" s="5">
        <f t="shared" si="20"/>
        <v>0.22544599098216039</v>
      </c>
      <c r="H213" s="5">
        <f t="shared" si="21"/>
        <v>0.31724137931034485</v>
      </c>
      <c r="I213" s="61">
        <f t="shared" si="24"/>
        <v>2</v>
      </c>
      <c r="J213" s="61">
        <f t="shared" si="22"/>
        <v>4</v>
      </c>
      <c r="K213" s="61">
        <f t="shared" si="23"/>
        <v>2</v>
      </c>
    </row>
    <row r="214" spans="1:11">
      <c r="A214" s="64">
        <v>45385</v>
      </c>
      <c r="B214" s="65">
        <v>20370</v>
      </c>
      <c r="C214" s="65">
        <v>20419</v>
      </c>
      <c r="D214" s="65">
        <v>20275</v>
      </c>
      <c r="E214" s="65">
        <v>20349</v>
      </c>
      <c r="F214" s="5">
        <f t="shared" ref="F214:F277" si="25">ABS(C214-D214)/B214*100</f>
        <v>0.70692194403534614</v>
      </c>
      <c r="G214" s="5">
        <f t="shared" ref="G214:G277" si="26">(E214-B214)/B214*100</f>
        <v>-0.10309278350515465</v>
      </c>
      <c r="H214" s="5">
        <f t="shared" ref="H214:H277" si="27">ABS(G214/F214)</f>
        <v>0.14583333333333334</v>
      </c>
      <c r="I214" s="61">
        <f t="shared" si="24"/>
        <v>2</v>
      </c>
      <c r="J214" s="61">
        <f t="shared" si="22"/>
        <v>2</v>
      </c>
      <c r="K214" s="61">
        <f t="shared" si="23"/>
        <v>2</v>
      </c>
    </row>
    <row r="215" spans="1:11">
      <c r="A215" s="64">
        <v>45384</v>
      </c>
      <c r="B215" s="65">
        <v>20350</v>
      </c>
      <c r="C215" s="65">
        <v>20524</v>
      </c>
      <c r="D215" s="65">
        <v>20350</v>
      </c>
      <c r="E215" s="65">
        <v>20523</v>
      </c>
      <c r="F215" s="5">
        <f t="shared" si="25"/>
        <v>0.855036855036855</v>
      </c>
      <c r="G215" s="5">
        <f t="shared" si="26"/>
        <v>0.85012285012285005</v>
      </c>
      <c r="H215" s="5">
        <f t="shared" si="27"/>
        <v>0.99425287356321834</v>
      </c>
      <c r="I215" s="61">
        <f t="shared" si="24"/>
        <v>4</v>
      </c>
      <c r="J215" s="61">
        <f t="shared" si="22"/>
        <v>10</v>
      </c>
      <c r="K215" s="61">
        <f t="shared" si="23"/>
        <v>3</v>
      </c>
    </row>
    <row r="216" spans="1:11">
      <c r="A216" s="64">
        <v>45383</v>
      </c>
      <c r="B216" s="65">
        <v>20393</v>
      </c>
      <c r="C216" s="65">
        <v>20400</v>
      </c>
      <c r="D216" s="65">
        <v>20259</v>
      </c>
      <c r="E216" s="65">
        <v>20288</v>
      </c>
      <c r="F216" s="5">
        <f t="shared" si="25"/>
        <v>0.69141372039425297</v>
      </c>
      <c r="G216" s="5">
        <f t="shared" si="26"/>
        <v>-0.51488255774040115</v>
      </c>
      <c r="H216" s="5">
        <f t="shared" si="27"/>
        <v>0.74468085106382975</v>
      </c>
      <c r="I216" s="61">
        <f t="shared" si="24"/>
        <v>2</v>
      </c>
      <c r="J216" s="61">
        <f t="shared" si="22"/>
        <v>8</v>
      </c>
      <c r="K216" s="61">
        <f t="shared" si="23"/>
        <v>3</v>
      </c>
    </row>
    <row r="217" spans="1:11">
      <c r="A217" s="64">
        <v>45380</v>
      </c>
      <c r="B217" s="65">
        <v>20226</v>
      </c>
      <c r="C217" s="65">
        <v>20299</v>
      </c>
      <c r="D217" s="65">
        <v>20192</v>
      </c>
      <c r="E217" s="65">
        <v>20280</v>
      </c>
      <c r="F217" s="5">
        <f t="shared" si="25"/>
        <v>0.52902205082566989</v>
      </c>
      <c r="G217" s="5">
        <f t="shared" si="26"/>
        <v>0.26698309107089885</v>
      </c>
      <c r="H217" s="5">
        <f t="shared" si="27"/>
        <v>0.50467289719626174</v>
      </c>
      <c r="I217" s="61">
        <f t="shared" si="24"/>
        <v>1</v>
      </c>
      <c r="J217" s="61">
        <f t="shared" si="22"/>
        <v>6</v>
      </c>
      <c r="K217" s="61">
        <f t="shared" si="23"/>
        <v>2</v>
      </c>
    </row>
    <row r="218" spans="1:11">
      <c r="A218" s="64">
        <v>45379</v>
      </c>
      <c r="B218" s="65">
        <v>20238</v>
      </c>
      <c r="C218" s="65">
        <v>20250</v>
      </c>
      <c r="D218" s="65">
        <v>20081</v>
      </c>
      <c r="E218" s="65">
        <v>20203</v>
      </c>
      <c r="F218" s="5">
        <f t="shared" si="25"/>
        <v>0.83506275323648582</v>
      </c>
      <c r="G218" s="5">
        <f t="shared" si="26"/>
        <v>-0.17294199031524854</v>
      </c>
      <c r="H218" s="5">
        <f t="shared" si="27"/>
        <v>0.20710059171597633</v>
      </c>
      <c r="I218" s="61">
        <f t="shared" si="24"/>
        <v>4</v>
      </c>
      <c r="J218" s="61">
        <f t="shared" si="22"/>
        <v>3</v>
      </c>
      <c r="K218" s="61">
        <f t="shared" si="23"/>
        <v>2</v>
      </c>
    </row>
    <row r="219" spans="1:11">
      <c r="A219" s="64">
        <v>45378</v>
      </c>
      <c r="B219" s="65">
        <v>20185</v>
      </c>
      <c r="C219" s="65">
        <v>20288</v>
      </c>
      <c r="D219" s="65">
        <v>20148</v>
      </c>
      <c r="E219" s="65">
        <v>20261</v>
      </c>
      <c r="F219" s="5">
        <f t="shared" si="25"/>
        <v>0.6935843448105028</v>
      </c>
      <c r="G219" s="5">
        <f t="shared" si="26"/>
        <v>0.37651721575427299</v>
      </c>
      <c r="H219" s="5">
        <f t="shared" si="27"/>
        <v>0.54285714285714293</v>
      </c>
      <c r="I219" s="61">
        <f t="shared" si="24"/>
        <v>2</v>
      </c>
      <c r="J219" s="61">
        <f t="shared" si="22"/>
        <v>6</v>
      </c>
      <c r="K219" s="61">
        <f t="shared" si="23"/>
        <v>2</v>
      </c>
    </row>
    <row r="220" spans="1:11">
      <c r="A220" s="64">
        <v>45377</v>
      </c>
      <c r="B220" s="65">
        <v>20280</v>
      </c>
      <c r="C220" s="65">
        <v>20459</v>
      </c>
      <c r="D220" s="65">
        <v>20038</v>
      </c>
      <c r="E220" s="65">
        <v>20187</v>
      </c>
      <c r="F220" s="5">
        <f t="shared" si="25"/>
        <v>2.0759368836291916</v>
      </c>
      <c r="G220" s="5">
        <f t="shared" si="26"/>
        <v>-0.45857988165680469</v>
      </c>
      <c r="H220" s="5">
        <f t="shared" si="27"/>
        <v>0.22090261282660328</v>
      </c>
      <c r="I220" s="61">
        <f t="shared" si="24"/>
        <v>10</v>
      </c>
      <c r="J220" s="61">
        <f t="shared" si="22"/>
        <v>3</v>
      </c>
      <c r="K220" s="61">
        <f t="shared" si="23"/>
        <v>1</v>
      </c>
    </row>
    <row r="221" spans="1:11">
      <c r="A221" s="64">
        <v>45376</v>
      </c>
      <c r="B221" s="65">
        <v>20256</v>
      </c>
      <c r="C221" s="65">
        <v>20307</v>
      </c>
      <c r="D221" s="65">
        <v>20188</v>
      </c>
      <c r="E221" s="65">
        <v>20231</v>
      </c>
      <c r="F221" s="5">
        <f t="shared" si="25"/>
        <v>0.58748025276461291</v>
      </c>
      <c r="G221" s="5">
        <f t="shared" si="26"/>
        <v>-0.12342022116903634</v>
      </c>
      <c r="H221" s="5">
        <f t="shared" si="27"/>
        <v>0.21008403361344541</v>
      </c>
      <c r="I221" s="61">
        <f t="shared" si="24"/>
        <v>1</v>
      </c>
      <c r="J221" s="61">
        <f t="shared" si="22"/>
        <v>3</v>
      </c>
      <c r="K221" s="61">
        <f t="shared" si="23"/>
        <v>2</v>
      </c>
    </row>
    <row r="222" spans="1:11">
      <c r="A222" s="64">
        <v>45373</v>
      </c>
      <c r="B222" s="65">
        <v>20226</v>
      </c>
      <c r="C222" s="65">
        <v>20285</v>
      </c>
      <c r="D222" s="65">
        <v>20122</v>
      </c>
      <c r="E222" s="65">
        <v>20242</v>
      </c>
      <c r="F222" s="5">
        <f t="shared" si="25"/>
        <v>0.80589340452882419</v>
      </c>
      <c r="G222" s="5">
        <f t="shared" si="26"/>
        <v>7.9106101058044109E-2</v>
      </c>
      <c r="H222" s="5">
        <f t="shared" si="27"/>
        <v>9.8159509202454004E-2</v>
      </c>
      <c r="I222" s="61">
        <f t="shared" si="24"/>
        <v>3</v>
      </c>
      <c r="J222" s="61">
        <f t="shared" si="22"/>
        <v>1</v>
      </c>
      <c r="K222" s="61">
        <f t="shared" si="23"/>
        <v>2</v>
      </c>
    </row>
    <row r="223" spans="1:11">
      <c r="A223" s="64">
        <v>45372</v>
      </c>
      <c r="B223" s="65">
        <v>20048</v>
      </c>
      <c r="C223" s="65">
        <v>20264</v>
      </c>
      <c r="D223" s="65">
        <v>20029</v>
      </c>
      <c r="E223" s="65">
        <v>20264</v>
      </c>
      <c r="F223" s="5">
        <f t="shared" si="25"/>
        <v>1.1721867517956903</v>
      </c>
      <c r="G223" s="5">
        <f t="shared" si="26"/>
        <v>1.077414205905826</v>
      </c>
      <c r="H223" s="5">
        <f t="shared" si="27"/>
        <v>0.91914893617021276</v>
      </c>
      <c r="I223" s="61">
        <f t="shared" si="24"/>
        <v>6</v>
      </c>
      <c r="J223" s="61">
        <f t="shared" si="22"/>
        <v>10</v>
      </c>
      <c r="K223" s="61">
        <f t="shared" si="23"/>
        <v>3</v>
      </c>
    </row>
    <row r="224" spans="1:11">
      <c r="A224" s="64">
        <v>45371</v>
      </c>
      <c r="B224" s="65">
        <v>19860</v>
      </c>
      <c r="C224" s="65">
        <v>19956</v>
      </c>
      <c r="D224" s="65">
        <v>19731</v>
      </c>
      <c r="E224" s="65">
        <v>19747</v>
      </c>
      <c r="F224" s="5">
        <f t="shared" si="25"/>
        <v>1.1329305135951662</v>
      </c>
      <c r="G224" s="5">
        <f t="shared" si="26"/>
        <v>-0.56898288016112797</v>
      </c>
      <c r="H224" s="5">
        <f t="shared" si="27"/>
        <v>0.50222222222222224</v>
      </c>
      <c r="I224" s="61">
        <f t="shared" si="24"/>
        <v>5</v>
      </c>
      <c r="J224" s="61">
        <f t="shared" si="22"/>
        <v>6</v>
      </c>
      <c r="K224" s="61">
        <f t="shared" si="23"/>
        <v>2</v>
      </c>
    </row>
    <row r="225" spans="1:11">
      <c r="A225" s="64">
        <v>45370</v>
      </c>
      <c r="B225" s="65">
        <v>19816</v>
      </c>
      <c r="C225" s="65">
        <v>19911</v>
      </c>
      <c r="D225" s="65">
        <v>19739</v>
      </c>
      <c r="E225" s="65">
        <v>19867</v>
      </c>
      <c r="F225" s="5">
        <f t="shared" si="25"/>
        <v>0.86798546628986673</v>
      </c>
      <c r="G225" s="5">
        <f t="shared" si="26"/>
        <v>0.25736778360920465</v>
      </c>
      <c r="H225" s="5">
        <f t="shared" si="27"/>
        <v>0.29651162790697672</v>
      </c>
      <c r="I225" s="61">
        <f t="shared" si="24"/>
        <v>4</v>
      </c>
      <c r="J225" s="61">
        <f t="shared" si="22"/>
        <v>3</v>
      </c>
      <c r="K225" s="61">
        <f t="shared" si="23"/>
        <v>2</v>
      </c>
    </row>
    <row r="226" spans="1:11">
      <c r="A226" s="64">
        <v>45369</v>
      </c>
      <c r="B226" s="65">
        <v>19778</v>
      </c>
      <c r="C226" s="65">
        <v>19920</v>
      </c>
      <c r="D226" s="65">
        <v>19747</v>
      </c>
      <c r="E226" s="65">
        <v>19919</v>
      </c>
      <c r="F226" s="5">
        <f t="shared" si="25"/>
        <v>0.87470927292951761</v>
      </c>
      <c r="G226" s="5">
        <f t="shared" si="26"/>
        <v>0.71291333805238144</v>
      </c>
      <c r="H226" s="5">
        <f t="shared" si="27"/>
        <v>0.81502890173410414</v>
      </c>
      <c r="I226" s="61">
        <f t="shared" si="24"/>
        <v>4</v>
      </c>
      <c r="J226" s="61">
        <f t="shared" si="22"/>
        <v>9</v>
      </c>
      <c r="K226" s="61">
        <f t="shared" si="23"/>
        <v>3</v>
      </c>
    </row>
    <row r="227" spans="1:11">
      <c r="A227" s="64">
        <v>45366</v>
      </c>
      <c r="B227" s="65">
        <v>19828</v>
      </c>
      <c r="C227" s="65">
        <v>19873</v>
      </c>
      <c r="D227" s="65">
        <v>19723</v>
      </c>
      <c r="E227" s="65">
        <v>19730</v>
      </c>
      <c r="F227" s="5">
        <f t="shared" si="25"/>
        <v>0.75650595118014929</v>
      </c>
      <c r="G227" s="5">
        <f t="shared" si="26"/>
        <v>-0.49425055477103086</v>
      </c>
      <c r="H227" s="5">
        <f t="shared" si="27"/>
        <v>0.65333333333333332</v>
      </c>
      <c r="I227" s="61">
        <f t="shared" si="24"/>
        <v>3</v>
      </c>
      <c r="J227" s="61">
        <f t="shared" si="22"/>
        <v>7</v>
      </c>
      <c r="K227" s="61">
        <f t="shared" si="23"/>
        <v>3</v>
      </c>
    </row>
    <row r="228" spans="1:11">
      <c r="A228" s="64">
        <v>45365</v>
      </c>
      <c r="B228" s="65">
        <v>19897</v>
      </c>
      <c r="C228" s="65">
        <v>19978</v>
      </c>
      <c r="D228" s="65">
        <v>19799</v>
      </c>
      <c r="E228" s="65">
        <v>19939</v>
      </c>
      <c r="F228" s="5">
        <f t="shared" si="25"/>
        <v>0.89963311051917372</v>
      </c>
      <c r="G228" s="5">
        <f t="shared" si="26"/>
        <v>0.21108709855757146</v>
      </c>
      <c r="H228" s="5">
        <f t="shared" si="27"/>
        <v>0.23463687150837986</v>
      </c>
      <c r="I228" s="61">
        <f t="shared" si="24"/>
        <v>4</v>
      </c>
      <c r="J228" s="61">
        <f t="shared" si="22"/>
        <v>3</v>
      </c>
      <c r="K228" s="61">
        <f t="shared" si="23"/>
        <v>2</v>
      </c>
    </row>
    <row r="229" spans="1:11">
      <c r="A229" s="64">
        <v>45364</v>
      </c>
      <c r="B229" s="65">
        <v>19994</v>
      </c>
      <c r="C229" s="65">
        <v>20064</v>
      </c>
      <c r="D229" s="65">
        <v>19886</v>
      </c>
      <c r="E229" s="65">
        <v>19927</v>
      </c>
      <c r="F229" s="5">
        <f t="shared" si="25"/>
        <v>0.89026708012403721</v>
      </c>
      <c r="G229" s="5">
        <f t="shared" si="26"/>
        <v>-0.33510053015904773</v>
      </c>
      <c r="H229" s="5">
        <f t="shared" si="27"/>
        <v>0.3764044943820225</v>
      </c>
      <c r="I229" s="61">
        <f t="shared" si="24"/>
        <v>4</v>
      </c>
      <c r="J229" s="61">
        <f t="shared" si="22"/>
        <v>4</v>
      </c>
      <c r="K229" s="61">
        <f t="shared" si="23"/>
        <v>2</v>
      </c>
    </row>
    <row r="230" spans="1:11">
      <c r="A230" s="64">
        <v>45363</v>
      </c>
      <c r="B230" s="65">
        <v>19714</v>
      </c>
      <c r="C230" s="65">
        <v>19956</v>
      </c>
      <c r="D230" s="65">
        <v>19698</v>
      </c>
      <c r="E230" s="65">
        <v>19955</v>
      </c>
      <c r="F230" s="5">
        <f t="shared" si="25"/>
        <v>1.3087146190524499</v>
      </c>
      <c r="G230" s="5">
        <f t="shared" si="26"/>
        <v>1.2224814852389165</v>
      </c>
      <c r="H230" s="5">
        <f t="shared" si="27"/>
        <v>0.93410852713178305</v>
      </c>
      <c r="I230" s="61">
        <f t="shared" si="24"/>
        <v>7</v>
      </c>
      <c r="J230" s="61">
        <f t="shared" si="22"/>
        <v>10</v>
      </c>
      <c r="K230" s="61">
        <f t="shared" si="23"/>
        <v>3</v>
      </c>
    </row>
    <row r="231" spans="1:11">
      <c r="A231" s="64">
        <v>45362</v>
      </c>
      <c r="B231" s="65">
        <v>19691</v>
      </c>
      <c r="C231" s="65">
        <v>19825</v>
      </c>
      <c r="D231" s="65">
        <v>19679</v>
      </c>
      <c r="E231" s="65">
        <v>19715</v>
      </c>
      <c r="F231" s="5">
        <f t="shared" si="25"/>
        <v>0.74145548727845212</v>
      </c>
      <c r="G231" s="5">
        <f t="shared" si="26"/>
        <v>0.12188309379919759</v>
      </c>
      <c r="H231" s="5">
        <f t="shared" si="27"/>
        <v>0.16438356164383561</v>
      </c>
      <c r="I231" s="61">
        <f t="shared" si="24"/>
        <v>3</v>
      </c>
      <c r="J231" s="61">
        <f t="shared" si="22"/>
        <v>2</v>
      </c>
      <c r="K231" s="61">
        <f t="shared" si="23"/>
        <v>2</v>
      </c>
    </row>
    <row r="232" spans="1:11">
      <c r="A232" s="64">
        <v>45359</v>
      </c>
      <c r="B232" s="65">
        <v>19930</v>
      </c>
      <c r="C232" s="65">
        <v>20009</v>
      </c>
      <c r="D232" s="65">
        <v>19638</v>
      </c>
      <c r="E232" s="65">
        <v>19791</v>
      </c>
      <c r="F232" s="5">
        <f t="shared" si="25"/>
        <v>1.8615153035624685</v>
      </c>
      <c r="G232" s="5">
        <f t="shared" si="26"/>
        <v>-0.6974410436527847</v>
      </c>
      <c r="H232" s="5">
        <f t="shared" si="27"/>
        <v>0.3746630727762803</v>
      </c>
      <c r="I232" s="61">
        <f t="shared" si="24"/>
        <v>9</v>
      </c>
      <c r="J232" s="61">
        <f t="shared" si="22"/>
        <v>4</v>
      </c>
      <c r="K232" s="61">
        <f t="shared" si="23"/>
        <v>1</v>
      </c>
    </row>
    <row r="233" spans="1:11">
      <c r="A233" s="64">
        <v>45358</v>
      </c>
      <c r="B233" s="65">
        <v>19688</v>
      </c>
      <c r="C233" s="65">
        <v>19770</v>
      </c>
      <c r="D233" s="65">
        <v>19584</v>
      </c>
      <c r="E233" s="65">
        <v>19709</v>
      </c>
      <c r="F233" s="5">
        <f t="shared" si="25"/>
        <v>0.9447379114181228</v>
      </c>
      <c r="G233" s="5">
        <f t="shared" si="26"/>
        <v>0.10666395774075578</v>
      </c>
      <c r="H233" s="5">
        <f t="shared" si="27"/>
        <v>0.1129032258064516</v>
      </c>
      <c r="I233" s="61">
        <f t="shared" si="24"/>
        <v>5</v>
      </c>
      <c r="J233" s="61">
        <f t="shared" si="22"/>
        <v>2</v>
      </c>
      <c r="K233" s="61">
        <f t="shared" si="23"/>
        <v>2</v>
      </c>
    </row>
    <row r="234" spans="1:11">
      <c r="A234" s="64">
        <v>45357</v>
      </c>
      <c r="B234" s="65">
        <v>19282</v>
      </c>
      <c r="C234" s="65">
        <v>19523</v>
      </c>
      <c r="D234" s="65">
        <v>19271</v>
      </c>
      <c r="E234" s="65">
        <v>19509</v>
      </c>
      <c r="F234" s="5">
        <f t="shared" si="25"/>
        <v>1.3069183694637487</v>
      </c>
      <c r="G234" s="5">
        <f t="shared" si="26"/>
        <v>1.1772637693185353</v>
      </c>
      <c r="H234" s="5">
        <f t="shared" si="27"/>
        <v>0.90079365079365059</v>
      </c>
      <c r="I234" s="61">
        <f t="shared" si="24"/>
        <v>7</v>
      </c>
      <c r="J234" s="61">
        <f t="shared" si="22"/>
        <v>10</v>
      </c>
      <c r="K234" s="61">
        <f t="shared" si="23"/>
        <v>3</v>
      </c>
    </row>
    <row r="235" spans="1:11">
      <c r="A235" s="64">
        <v>45356</v>
      </c>
      <c r="B235" s="65">
        <v>19362</v>
      </c>
      <c r="C235" s="65">
        <v>19436</v>
      </c>
      <c r="D235" s="65">
        <v>19305</v>
      </c>
      <c r="E235" s="65">
        <v>19389</v>
      </c>
      <c r="F235" s="5">
        <f t="shared" si="25"/>
        <v>0.67658299762421237</v>
      </c>
      <c r="G235" s="5">
        <f t="shared" si="26"/>
        <v>0.13944840409048653</v>
      </c>
      <c r="H235" s="5">
        <f t="shared" si="27"/>
        <v>0.20610687022900764</v>
      </c>
      <c r="I235" s="61">
        <f t="shared" si="24"/>
        <v>2</v>
      </c>
      <c r="J235" s="61">
        <f t="shared" si="22"/>
        <v>3</v>
      </c>
      <c r="K235" s="61">
        <f t="shared" si="23"/>
        <v>2</v>
      </c>
    </row>
    <row r="236" spans="1:11">
      <c r="A236" s="64">
        <v>45355</v>
      </c>
      <c r="B236" s="65">
        <v>19144</v>
      </c>
      <c r="C236" s="65">
        <v>19340</v>
      </c>
      <c r="D236" s="65">
        <v>19137</v>
      </c>
      <c r="E236" s="65">
        <v>19314</v>
      </c>
      <c r="F236" s="5">
        <f t="shared" si="25"/>
        <v>1.0603844546594232</v>
      </c>
      <c r="G236" s="5">
        <f t="shared" si="26"/>
        <v>0.88800668616799006</v>
      </c>
      <c r="H236" s="5">
        <f t="shared" si="27"/>
        <v>0.8374384236453204</v>
      </c>
      <c r="I236" s="61">
        <f t="shared" si="24"/>
        <v>5</v>
      </c>
      <c r="J236" s="61">
        <f t="shared" si="22"/>
        <v>9</v>
      </c>
      <c r="K236" s="61">
        <f t="shared" si="23"/>
        <v>3</v>
      </c>
    </row>
    <row r="237" spans="1:11">
      <c r="A237" s="64">
        <v>45352</v>
      </c>
      <c r="B237" s="65">
        <v>18968</v>
      </c>
      <c r="C237" s="65">
        <v>19017</v>
      </c>
      <c r="D237" s="65">
        <v>18924</v>
      </c>
      <c r="E237" s="65">
        <v>18961</v>
      </c>
      <c r="F237" s="5">
        <f t="shared" si="25"/>
        <v>0.49029945170814004</v>
      </c>
      <c r="G237" s="5">
        <f t="shared" si="26"/>
        <v>-3.6904259805989034E-2</v>
      </c>
      <c r="H237" s="5">
        <f t="shared" si="27"/>
        <v>7.5268817204301078E-2</v>
      </c>
      <c r="I237" s="61">
        <f t="shared" si="24"/>
        <v>1</v>
      </c>
      <c r="J237" s="61">
        <f t="shared" si="22"/>
        <v>1</v>
      </c>
      <c r="K237" s="61">
        <f t="shared" si="23"/>
        <v>2</v>
      </c>
    </row>
    <row r="238" spans="1:11">
      <c r="A238" s="64">
        <v>45351</v>
      </c>
      <c r="B238" s="65">
        <v>18808</v>
      </c>
      <c r="C238" s="65">
        <v>18997</v>
      </c>
      <c r="D238" s="65">
        <v>18805</v>
      </c>
      <c r="E238" s="65">
        <v>18966</v>
      </c>
      <c r="F238" s="5">
        <f t="shared" si="25"/>
        <v>1.0208421948107189</v>
      </c>
      <c r="G238" s="5">
        <f t="shared" si="26"/>
        <v>0.84006805614632063</v>
      </c>
      <c r="H238" s="5">
        <f t="shared" si="27"/>
        <v>0.82291666666666652</v>
      </c>
      <c r="I238" s="61">
        <f t="shared" si="24"/>
        <v>5</v>
      </c>
      <c r="J238" s="61">
        <f t="shared" si="22"/>
        <v>9</v>
      </c>
      <c r="K238" s="61">
        <f t="shared" si="23"/>
        <v>3</v>
      </c>
    </row>
    <row r="239" spans="1:11">
      <c r="A239" s="64">
        <v>45349</v>
      </c>
      <c r="B239" s="65">
        <v>18950</v>
      </c>
      <c r="C239" s="65">
        <v>19020</v>
      </c>
      <c r="D239" s="65">
        <v>18750</v>
      </c>
      <c r="E239" s="65">
        <v>18867</v>
      </c>
      <c r="F239" s="5">
        <f t="shared" si="25"/>
        <v>1.4248021108179421</v>
      </c>
      <c r="G239" s="5">
        <f t="shared" si="26"/>
        <v>-0.43799472295514513</v>
      </c>
      <c r="H239" s="5">
        <f t="shared" si="27"/>
        <v>0.30740740740740741</v>
      </c>
      <c r="I239" s="61">
        <f t="shared" si="24"/>
        <v>8</v>
      </c>
      <c r="J239" s="61">
        <f t="shared" si="22"/>
        <v>4</v>
      </c>
      <c r="K239" s="61">
        <f t="shared" si="23"/>
        <v>2</v>
      </c>
    </row>
    <row r="240" spans="1:11">
      <c r="A240" s="64">
        <v>45348</v>
      </c>
      <c r="B240" s="65">
        <v>18907</v>
      </c>
      <c r="C240" s="65">
        <v>18996</v>
      </c>
      <c r="D240" s="65">
        <v>18853</v>
      </c>
      <c r="E240" s="65">
        <v>18963</v>
      </c>
      <c r="F240" s="5">
        <f t="shared" si="25"/>
        <v>0.7563336330459618</v>
      </c>
      <c r="G240" s="5">
        <f t="shared" si="26"/>
        <v>0.2961865975564606</v>
      </c>
      <c r="H240" s="5">
        <f t="shared" si="27"/>
        <v>0.39160839160839167</v>
      </c>
      <c r="I240" s="61">
        <f t="shared" si="24"/>
        <v>3</v>
      </c>
      <c r="J240" s="61">
        <f t="shared" si="22"/>
        <v>4</v>
      </c>
      <c r="K240" s="61">
        <f t="shared" si="23"/>
        <v>2</v>
      </c>
    </row>
    <row r="241" spans="1:11">
      <c r="A241" s="64">
        <v>45345</v>
      </c>
      <c r="B241" s="65">
        <v>18990</v>
      </c>
      <c r="C241" s="65">
        <v>19000</v>
      </c>
      <c r="D241" s="65">
        <v>18898</v>
      </c>
      <c r="E241" s="65">
        <v>18913</v>
      </c>
      <c r="F241" s="5">
        <f t="shared" si="25"/>
        <v>0.53712480252764605</v>
      </c>
      <c r="G241" s="5">
        <f t="shared" si="26"/>
        <v>-0.40547656661400738</v>
      </c>
      <c r="H241" s="5">
        <f t="shared" si="27"/>
        <v>0.75490196078431382</v>
      </c>
      <c r="I241" s="61">
        <f t="shared" si="24"/>
        <v>1</v>
      </c>
      <c r="J241" s="61">
        <f t="shared" si="22"/>
        <v>8</v>
      </c>
      <c r="K241" s="61">
        <f t="shared" si="23"/>
        <v>3</v>
      </c>
    </row>
    <row r="242" spans="1:11">
      <c r="A242" s="64">
        <v>45344</v>
      </c>
      <c r="B242" s="65">
        <v>18887</v>
      </c>
      <c r="C242" s="65">
        <v>18890</v>
      </c>
      <c r="D242" s="65">
        <v>18751</v>
      </c>
      <c r="E242" s="65">
        <v>18889</v>
      </c>
      <c r="F242" s="5">
        <f t="shared" si="25"/>
        <v>0.73595594853603008</v>
      </c>
      <c r="G242" s="5">
        <f t="shared" si="26"/>
        <v>1.0589294223540002E-2</v>
      </c>
      <c r="H242" s="5">
        <f t="shared" si="27"/>
        <v>1.4388489208633094E-2</v>
      </c>
      <c r="I242" s="61">
        <f t="shared" si="24"/>
        <v>3</v>
      </c>
      <c r="J242" s="61">
        <f t="shared" si="22"/>
        <v>1</v>
      </c>
      <c r="K242" s="61">
        <f t="shared" si="23"/>
        <v>2</v>
      </c>
    </row>
    <row r="243" spans="1:11">
      <c r="A243" s="64">
        <v>45343</v>
      </c>
      <c r="B243" s="65">
        <v>18738</v>
      </c>
      <c r="C243" s="65">
        <v>18750</v>
      </c>
      <c r="D243" s="65">
        <v>18659</v>
      </c>
      <c r="E243" s="65">
        <v>18670</v>
      </c>
      <c r="F243" s="5">
        <f t="shared" si="25"/>
        <v>0.48564414558650876</v>
      </c>
      <c r="G243" s="5">
        <f t="shared" si="26"/>
        <v>-0.36289892197673174</v>
      </c>
      <c r="H243" s="5">
        <f t="shared" si="27"/>
        <v>0.74725274725274704</v>
      </c>
      <c r="I243" s="61">
        <f t="shared" si="24"/>
        <v>1</v>
      </c>
      <c r="J243" s="61">
        <f t="shared" si="22"/>
        <v>8</v>
      </c>
      <c r="K243" s="61">
        <f t="shared" si="23"/>
        <v>3</v>
      </c>
    </row>
    <row r="244" spans="1:11">
      <c r="A244" s="64">
        <v>45342</v>
      </c>
      <c r="B244" s="65">
        <v>18634</v>
      </c>
      <c r="C244" s="65">
        <v>18754</v>
      </c>
      <c r="D244" s="65">
        <v>18596</v>
      </c>
      <c r="E244" s="65">
        <v>18753</v>
      </c>
      <c r="F244" s="5">
        <f t="shared" si="25"/>
        <v>0.84791241816035201</v>
      </c>
      <c r="G244" s="5">
        <f t="shared" si="26"/>
        <v>0.63861758076634112</v>
      </c>
      <c r="H244" s="5">
        <f t="shared" si="27"/>
        <v>0.75316455696202533</v>
      </c>
      <c r="I244" s="61">
        <f t="shared" si="24"/>
        <v>4</v>
      </c>
      <c r="J244" s="61">
        <f t="shared" si="22"/>
        <v>8</v>
      </c>
      <c r="K244" s="61">
        <f t="shared" si="23"/>
        <v>3</v>
      </c>
    </row>
    <row r="245" spans="1:11">
      <c r="A245" s="64">
        <v>45341</v>
      </c>
      <c r="B245" s="65">
        <v>18680</v>
      </c>
      <c r="C245" s="65">
        <v>18692</v>
      </c>
      <c r="D245" s="65">
        <v>18619</v>
      </c>
      <c r="E245" s="65">
        <v>18671</v>
      </c>
      <c r="F245" s="5">
        <f t="shared" si="25"/>
        <v>0.39079229122055675</v>
      </c>
      <c r="G245" s="5">
        <f t="shared" si="26"/>
        <v>-4.8179871520342615E-2</v>
      </c>
      <c r="H245" s="5">
        <f t="shared" si="27"/>
        <v>0.12328767123287672</v>
      </c>
      <c r="I245" s="61">
        <f t="shared" si="24"/>
        <v>1</v>
      </c>
      <c r="J245" s="61">
        <f t="shared" si="22"/>
        <v>2</v>
      </c>
      <c r="K245" s="61">
        <f t="shared" si="23"/>
        <v>2</v>
      </c>
    </row>
    <row r="246" spans="1:11">
      <c r="A246" s="64">
        <v>45338</v>
      </c>
      <c r="B246" s="65">
        <v>18683</v>
      </c>
      <c r="C246" s="65">
        <v>18726</v>
      </c>
      <c r="D246" s="65">
        <v>18633</v>
      </c>
      <c r="E246" s="65">
        <v>18634</v>
      </c>
      <c r="F246" s="5">
        <f t="shared" si="25"/>
        <v>0.49777872932612538</v>
      </c>
      <c r="G246" s="5">
        <f t="shared" si="26"/>
        <v>-0.26227051330086176</v>
      </c>
      <c r="H246" s="5">
        <f t="shared" si="27"/>
        <v>0.5268817204301075</v>
      </c>
      <c r="I246" s="61">
        <f t="shared" si="24"/>
        <v>1</v>
      </c>
      <c r="J246" s="61">
        <f t="shared" si="22"/>
        <v>6</v>
      </c>
      <c r="K246" s="61">
        <f t="shared" si="23"/>
        <v>2</v>
      </c>
    </row>
    <row r="247" spans="1:11">
      <c r="A247" s="64">
        <v>45337</v>
      </c>
      <c r="B247" s="65">
        <v>18590</v>
      </c>
      <c r="C247" s="65">
        <v>18696</v>
      </c>
      <c r="D247" s="65">
        <v>18531</v>
      </c>
      <c r="E247" s="65">
        <v>18667</v>
      </c>
      <c r="F247" s="5">
        <f t="shared" si="25"/>
        <v>0.8875739644970414</v>
      </c>
      <c r="G247" s="5">
        <f t="shared" si="26"/>
        <v>0.41420118343195267</v>
      </c>
      <c r="H247" s="5">
        <f t="shared" si="27"/>
        <v>0.46666666666666667</v>
      </c>
      <c r="I247" s="61">
        <f t="shared" si="24"/>
        <v>4</v>
      </c>
      <c r="J247" s="61">
        <f t="shared" si="22"/>
        <v>5</v>
      </c>
      <c r="K247" s="61">
        <f t="shared" si="23"/>
        <v>2</v>
      </c>
    </row>
    <row r="248" spans="1:11">
      <c r="A248" s="64">
        <v>45327</v>
      </c>
      <c r="B248" s="65">
        <v>18008</v>
      </c>
      <c r="C248" s="65">
        <v>18102</v>
      </c>
      <c r="D248" s="65">
        <v>17958</v>
      </c>
      <c r="E248" s="65">
        <v>18086</v>
      </c>
      <c r="F248" s="5">
        <f t="shared" si="25"/>
        <v>0.79964460239893376</v>
      </c>
      <c r="G248" s="5">
        <f t="shared" si="26"/>
        <v>0.43314082629942247</v>
      </c>
      <c r="H248" s="5">
        <f t="shared" si="27"/>
        <v>0.54166666666666663</v>
      </c>
      <c r="I248" s="61">
        <f t="shared" si="24"/>
        <v>3</v>
      </c>
      <c r="J248" s="61">
        <f t="shared" si="22"/>
        <v>6</v>
      </c>
      <c r="K248" s="61">
        <f t="shared" si="23"/>
        <v>2</v>
      </c>
    </row>
    <row r="249" spans="1:11">
      <c r="A249" s="64">
        <v>45324</v>
      </c>
      <c r="B249" s="65">
        <v>18100</v>
      </c>
      <c r="C249" s="65">
        <v>18105</v>
      </c>
      <c r="D249" s="65">
        <v>18023</v>
      </c>
      <c r="E249" s="65">
        <v>18084</v>
      </c>
      <c r="F249" s="5">
        <f t="shared" si="25"/>
        <v>0.45303867403314912</v>
      </c>
      <c r="G249" s="5">
        <f t="shared" si="26"/>
        <v>-8.8397790055248615E-2</v>
      </c>
      <c r="H249" s="5">
        <f t="shared" si="27"/>
        <v>0.1951219512195122</v>
      </c>
      <c r="I249" s="61">
        <f t="shared" si="24"/>
        <v>1</v>
      </c>
      <c r="J249" s="61">
        <f t="shared" si="22"/>
        <v>2</v>
      </c>
      <c r="K249" s="61">
        <f t="shared" si="23"/>
        <v>2</v>
      </c>
    </row>
    <row r="250" spans="1:11">
      <c r="A250" s="64">
        <v>45323</v>
      </c>
      <c r="B250" s="65">
        <v>17956</v>
      </c>
      <c r="C250" s="65">
        <v>17994</v>
      </c>
      <c r="D250" s="65">
        <v>17882</v>
      </c>
      <c r="E250" s="65">
        <v>17986</v>
      </c>
      <c r="F250" s="5">
        <f t="shared" si="25"/>
        <v>0.623746936957006</v>
      </c>
      <c r="G250" s="5">
        <f t="shared" si="26"/>
        <v>0.16707507239919805</v>
      </c>
      <c r="H250" s="5">
        <f t="shared" si="27"/>
        <v>0.2678571428571429</v>
      </c>
      <c r="I250" s="61">
        <f t="shared" si="24"/>
        <v>2</v>
      </c>
      <c r="J250" s="61">
        <f t="shared" si="22"/>
        <v>3</v>
      </c>
      <c r="K250" s="61">
        <f t="shared" si="23"/>
        <v>2</v>
      </c>
    </row>
    <row r="251" spans="1:11">
      <c r="A251" s="64">
        <v>45322</v>
      </c>
      <c r="B251" s="65">
        <v>17990</v>
      </c>
      <c r="C251" s="65">
        <v>18003</v>
      </c>
      <c r="D251" s="65">
        <v>17904</v>
      </c>
      <c r="E251" s="65">
        <v>17920</v>
      </c>
      <c r="F251" s="5">
        <f t="shared" si="25"/>
        <v>0.55030572540300171</v>
      </c>
      <c r="G251" s="5">
        <f t="shared" si="26"/>
        <v>-0.38910505836575876</v>
      </c>
      <c r="H251" s="5">
        <f t="shared" si="27"/>
        <v>0.70707070707070707</v>
      </c>
      <c r="I251" s="61">
        <f t="shared" si="24"/>
        <v>1</v>
      </c>
      <c r="J251" s="61">
        <f t="shared" si="22"/>
        <v>8</v>
      </c>
      <c r="K251" s="61">
        <f t="shared" si="23"/>
        <v>3</v>
      </c>
    </row>
    <row r="252" spans="1:11">
      <c r="A252" s="64">
        <v>45321</v>
      </c>
      <c r="B252" s="65">
        <v>18129</v>
      </c>
      <c r="C252" s="65">
        <v>18139</v>
      </c>
      <c r="D252" s="65">
        <v>18064</v>
      </c>
      <c r="E252" s="65">
        <v>18081</v>
      </c>
      <c r="F252" s="5">
        <f t="shared" si="25"/>
        <v>0.41370180373986432</v>
      </c>
      <c r="G252" s="5">
        <f t="shared" si="26"/>
        <v>-0.26476915439351317</v>
      </c>
      <c r="H252" s="5">
        <f t="shared" si="27"/>
        <v>0.64</v>
      </c>
      <c r="I252" s="61">
        <f t="shared" si="24"/>
        <v>1</v>
      </c>
      <c r="J252" s="61">
        <f t="shared" si="22"/>
        <v>7</v>
      </c>
      <c r="K252" s="61">
        <f t="shared" si="23"/>
        <v>3</v>
      </c>
    </row>
    <row r="253" spans="1:11">
      <c r="A253" s="64">
        <v>45320</v>
      </c>
      <c r="B253" s="65">
        <v>18011</v>
      </c>
      <c r="C253" s="65">
        <v>18135</v>
      </c>
      <c r="D253" s="65">
        <v>17970</v>
      </c>
      <c r="E253" s="65">
        <v>18125</v>
      </c>
      <c r="F253" s="5">
        <f t="shared" si="25"/>
        <v>0.91610682360779516</v>
      </c>
      <c r="G253" s="5">
        <f t="shared" si="26"/>
        <v>0.63294653267447665</v>
      </c>
      <c r="H253" s="5">
        <f t="shared" si="27"/>
        <v>0.69090909090909092</v>
      </c>
      <c r="I253" s="61">
        <f t="shared" si="24"/>
        <v>4</v>
      </c>
      <c r="J253" s="61">
        <f t="shared" si="22"/>
        <v>7</v>
      </c>
      <c r="K253" s="61">
        <f t="shared" si="23"/>
        <v>3</v>
      </c>
    </row>
    <row r="254" spans="1:11">
      <c r="A254" s="64">
        <v>45317</v>
      </c>
      <c r="B254" s="65">
        <v>17951</v>
      </c>
      <c r="C254" s="65">
        <v>18023</v>
      </c>
      <c r="D254" s="65">
        <v>17936</v>
      </c>
      <c r="E254" s="65">
        <v>17999</v>
      </c>
      <c r="F254" s="5">
        <f t="shared" si="25"/>
        <v>0.48465266558966075</v>
      </c>
      <c r="G254" s="5">
        <f t="shared" si="26"/>
        <v>0.26739457411843354</v>
      </c>
      <c r="H254" s="5">
        <f t="shared" si="27"/>
        <v>0.55172413793103448</v>
      </c>
      <c r="I254" s="61">
        <f t="shared" si="24"/>
        <v>1</v>
      </c>
      <c r="J254" s="61">
        <f t="shared" si="22"/>
        <v>6</v>
      </c>
      <c r="K254" s="61">
        <f t="shared" si="23"/>
        <v>2</v>
      </c>
    </row>
    <row r="255" spans="1:11">
      <c r="A255" s="64">
        <v>45316</v>
      </c>
      <c r="B255" s="65">
        <v>18016</v>
      </c>
      <c r="C255" s="65">
        <v>18030</v>
      </c>
      <c r="D255" s="65">
        <v>17935</v>
      </c>
      <c r="E255" s="65">
        <v>17995</v>
      </c>
      <c r="F255" s="5">
        <f t="shared" si="25"/>
        <v>0.52730905861456479</v>
      </c>
      <c r="G255" s="5">
        <f t="shared" si="26"/>
        <v>-0.11656305506216695</v>
      </c>
      <c r="H255" s="5">
        <f t="shared" si="27"/>
        <v>0.22105263157894736</v>
      </c>
      <c r="I255" s="61">
        <f t="shared" si="24"/>
        <v>1</v>
      </c>
      <c r="J255" s="61">
        <f t="shared" si="22"/>
        <v>3</v>
      </c>
      <c r="K255" s="61">
        <f t="shared" si="23"/>
        <v>2</v>
      </c>
    </row>
    <row r="256" spans="1:11">
      <c r="A256" s="64">
        <v>45315</v>
      </c>
      <c r="B256" s="65">
        <v>17903</v>
      </c>
      <c r="C256" s="65">
        <v>17941</v>
      </c>
      <c r="D256" s="65">
        <v>17876</v>
      </c>
      <c r="E256" s="65">
        <v>17903</v>
      </c>
      <c r="F256" s="5">
        <f t="shared" si="25"/>
        <v>0.36306764229458749</v>
      </c>
      <c r="G256" s="5">
        <f t="shared" si="26"/>
        <v>0</v>
      </c>
      <c r="H256" s="5">
        <f t="shared" si="27"/>
        <v>0</v>
      </c>
      <c r="I256" s="61">
        <f t="shared" si="24"/>
        <v>1</v>
      </c>
      <c r="J256" s="61">
        <f t="shared" si="22"/>
        <v>1</v>
      </c>
      <c r="K256" s="61">
        <f t="shared" si="23"/>
        <v>2</v>
      </c>
    </row>
    <row r="257" spans="1:11">
      <c r="A257" s="64">
        <v>45314</v>
      </c>
      <c r="B257" s="65">
        <v>17799</v>
      </c>
      <c r="C257" s="65">
        <v>17877</v>
      </c>
      <c r="D257" s="65">
        <v>17790</v>
      </c>
      <c r="E257" s="65">
        <v>17870</v>
      </c>
      <c r="F257" s="5">
        <f t="shared" si="25"/>
        <v>0.48879150514073821</v>
      </c>
      <c r="G257" s="5">
        <f t="shared" si="26"/>
        <v>0.3988988145401427</v>
      </c>
      <c r="H257" s="5">
        <f t="shared" si="27"/>
        <v>0.81609195402298851</v>
      </c>
      <c r="I257" s="61">
        <f t="shared" si="24"/>
        <v>1</v>
      </c>
      <c r="J257" s="61">
        <f t="shared" si="22"/>
        <v>9</v>
      </c>
      <c r="K257" s="61">
        <f t="shared" si="23"/>
        <v>3</v>
      </c>
    </row>
    <row r="258" spans="1:11">
      <c r="A258" s="64">
        <v>45313</v>
      </c>
      <c r="B258" s="65">
        <v>17816</v>
      </c>
      <c r="C258" s="65">
        <v>17843</v>
      </c>
      <c r="D258" s="65">
        <v>17747</v>
      </c>
      <c r="E258" s="65">
        <v>17817</v>
      </c>
      <c r="F258" s="5">
        <f t="shared" si="25"/>
        <v>0.53884149079479127</v>
      </c>
      <c r="G258" s="5">
        <f t="shared" si="26"/>
        <v>5.6129321957790745E-3</v>
      </c>
      <c r="H258" s="5">
        <f t="shared" si="27"/>
        <v>1.0416666666666664E-2</v>
      </c>
      <c r="I258" s="61">
        <f t="shared" si="24"/>
        <v>1</v>
      </c>
      <c r="J258" s="61">
        <f t="shared" si="22"/>
        <v>1</v>
      </c>
      <c r="K258" s="61">
        <f t="shared" si="23"/>
        <v>2</v>
      </c>
    </row>
    <row r="259" spans="1:11">
      <c r="A259" s="64">
        <v>45310</v>
      </c>
      <c r="B259" s="65">
        <v>17541</v>
      </c>
      <c r="C259" s="65">
        <v>17684</v>
      </c>
      <c r="D259" s="65">
        <v>17504</v>
      </c>
      <c r="E259" s="65">
        <v>17678</v>
      </c>
      <c r="F259" s="5">
        <f t="shared" si="25"/>
        <v>1.026167265264238</v>
      </c>
      <c r="G259" s="5">
        <f t="shared" si="26"/>
        <v>0.78102730745111448</v>
      </c>
      <c r="H259" s="5">
        <f t="shared" si="27"/>
        <v>0.76111111111111118</v>
      </c>
      <c r="I259" s="61">
        <f t="shared" si="24"/>
        <v>5</v>
      </c>
      <c r="J259" s="61">
        <f t="shared" ref="J259:J322" si="28">VLOOKUP(H259,$L$24:$N$33,3,TRUE)</f>
        <v>8</v>
      </c>
      <c r="K259" s="61">
        <f t="shared" ref="K259:K322" si="29">IF(AND(I259&gt;=$N$10,F259&gt;$B$1),IF(J259&gt;=$N$23,4,1),IF(J259&gt;=$N$23,3,2))</f>
        <v>3</v>
      </c>
    </row>
    <row r="260" spans="1:11">
      <c r="A260" s="64">
        <v>45309</v>
      </c>
      <c r="B260" s="65">
        <v>17240</v>
      </c>
      <c r="C260" s="65">
        <v>17326</v>
      </c>
      <c r="D260" s="65">
        <v>17215</v>
      </c>
      <c r="E260" s="65">
        <v>17280</v>
      </c>
      <c r="F260" s="5">
        <f t="shared" si="25"/>
        <v>0.64385150812064973</v>
      </c>
      <c r="G260" s="5">
        <f t="shared" si="26"/>
        <v>0.23201856148491878</v>
      </c>
      <c r="H260" s="5">
        <f t="shared" si="27"/>
        <v>0.36036036036036029</v>
      </c>
      <c r="I260" s="61">
        <f t="shared" si="24"/>
        <v>2</v>
      </c>
      <c r="J260" s="61">
        <f t="shared" si="28"/>
        <v>4</v>
      </c>
      <c r="K260" s="61">
        <f t="shared" si="29"/>
        <v>2</v>
      </c>
    </row>
    <row r="261" spans="1:11">
      <c r="A261" s="64">
        <v>45308</v>
      </c>
      <c r="B261" s="65">
        <v>17313</v>
      </c>
      <c r="C261" s="65">
        <v>17344</v>
      </c>
      <c r="D261" s="65">
        <v>17159</v>
      </c>
      <c r="E261" s="65">
        <v>17167</v>
      </c>
      <c r="F261" s="5">
        <f t="shared" si="25"/>
        <v>1.0685611967885404</v>
      </c>
      <c r="G261" s="5">
        <f t="shared" si="26"/>
        <v>-0.84329694449257786</v>
      </c>
      <c r="H261" s="5">
        <f t="shared" si="27"/>
        <v>0.78918918918918923</v>
      </c>
      <c r="I261" s="61">
        <f t="shared" si="24"/>
        <v>5</v>
      </c>
      <c r="J261" s="61">
        <f t="shared" si="28"/>
        <v>8</v>
      </c>
      <c r="K261" s="61">
        <f t="shared" si="29"/>
        <v>3</v>
      </c>
    </row>
    <row r="262" spans="1:11">
      <c r="A262" s="64">
        <v>45307</v>
      </c>
      <c r="B262" s="65">
        <v>17480</v>
      </c>
      <c r="C262" s="65">
        <v>17499</v>
      </c>
      <c r="D262" s="65">
        <v>17321</v>
      </c>
      <c r="E262" s="65">
        <v>17333</v>
      </c>
      <c r="F262" s="5">
        <f t="shared" si="25"/>
        <v>1.0183066361556063</v>
      </c>
      <c r="G262" s="5">
        <f t="shared" si="26"/>
        <v>-0.84096109839816924</v>
      </c>
      <c r="H262" s="5">
        <f t="shared" si="27"/>
        <v>0.82584269662921339</v>
      </c>
      <c r="I262" s="61">
        <f t="shared" si="24"/>
        <v>5</v>
      </c>
      <c r="J262" s="61">
        <f t="shared" si="28"/>
        <v>9</v>
      </c>
      <c r="K262" s="61">
        <f t="shared" si="29"/>
        <v>3</v>
      </c>
    </row>
    <row r="263" spans="1:11">
      <c r="A263" s="64">
        <v>45306</v>
      </c>
      <c r="B263" s="65">
        <v>17580</v>
      </c>
      <c r="C263" s="65">
        <v>17655</v>
      </c>
      <c r="D263" s="65">
        <v>17527</v>
      </c>
      <c r="E263" s="65">
        <v>17559</v>
      </c>
      <c r="F263" s="5">
        <f t="shared" si="25"/>
        <v>0.72810011376564276</v>
      </c>
      <c r="G263" s="5">
        <f t="shared" si="26"/>
        <v>-0.11945392491467575</v>
      </c>
      <c r="H263" s="5">
        <f t="shared" si="27"/>
        <v>0.16406249999999997</v>
      </c>
      <c r="I263" s="61">
        <f t="shared" si="24"/>
        <v>3</v>
      </c>
      <c r="J263" s="61">
        <f t="shared" si="28"/>
        <v>2</v>
      </c>
      <c r="K263" s="61">
        <f t="shared" si="29"/>
        <v>2</v>
      </c>
    </row>
    <row r="264" spans="1:11">
      <c r="A264" s="64">
        <v>45303</v>
      </c>
      <c r="B264" s="65">
        <v>17466</v>
      </c>
      <c r="C264" s="65">
        <v>17570</v>
      </c>
      <c r="D264" s="65">
        <v>17447</v>
      </c>
      <c r="E264" s="65">
        <v>17489</v>
      </c>
      <c r="F264" s="5">
        <f t="shared" si="25"/>
        <v>0.70422535211267612</v>
      </c>
      <c r="G264" s="5">
        <f t="shared" si="26"/>
        <v>0.13168441543570364</v>
      </c>
      <c r="H264" s="5">
        <f t="shared" si="27"/>
        <v>0.18699186991869915</v>
      </c>
      <c r="I264" s="61">
        <f t="shared" ref="I264:I327" si="30">VLOOKUP(_xlfn.PERCENTRANK.EXC(F$22:F$1218,F264),$L$11:$N$20,3,TRUE)</f>
        <v>2</v>
      </c>
      <c r="J264" s="61">
        <f t="shared" si="28"/>
        <v>2</v>
      </c>
      <c r="K264" s="61">
        <f t="shared" si="29"/>
        <v>2</v>
      </c>
    </row>
    <row r="265" spans="1:11">
      <c r="A265" s="64">
        <v>45302</v>
      </c>
      <c r="B265" s="65">
        <v>17490</v>
      </c>
      <c r="C265" s="65">
        <v>17606</v>
      </c>
      <c r="D265" s="65">
        <v>17481</v>
      </c>
      <c r="E265" s="65">
        <v>17575</v>
      </c>
      <c r="F265" s="5">
        <f t="shared" si="25"/>
        <v>0.71469411092052604</v>
      </c>
      <c r="G265" s="5">
        <f t="shared" si="26"/>
        <v>0.48599199542595767</v>
      </c>
      <c r="H265" s="5">
        <f t="shared" si="27"/>
        <v>0.67999999999999994</v>
      </c>
      <c r="I265" s="61">
        <f t="shared" si="30"/>
        <v>2</v>
      </c>
      <c r="J265" s="61">
        <f t="shared" si="28"/>
        <v>7</v>
      </c>
      <c r="K265" s="61">
        <f t="shared" si="29"/>
        <v>3</v>
      </c>
    </row>
    <row r="266" spans="1:11">
      <c r="A266" s="64">
        <v>45301</v>
      </c>
      <c r="B266" s="65">
        <v>17509</v>
      </c>
      <c r="C266" s="65">
        <v>17521</v>
      </c>
      <c r="D266" s="65">
        <v>17439</v>
      </c>
      <c r="E266" s="65">
        <v>17458</v>
      </c>
      <c r="F266" s="5">
        <f t="shared" si="25"/>
        <v>0.46833057284824942</v>
      </c>
      <c r="G266" s="5">
        <f t="shared" si="26"/>
        <v>-0.29127877091781368</v>
      </c>
      <c r="H266" s="5">
        <f t="shared" si="27"/>
        <v>0.62195121951219512</v>
      </c>
      <c r="I266" s="61">
        <f t="shared" si="30"/>
        <v>1</v>
      </c>
      <c r="J266" s="61">
        <f t="shared" si="28"/>
        <v>7</v>
      </c>
      <c r="K266" s="61">
        <f t="shared" si="29"/>
        <v>3</v>
      </c>
    </row>
    <row r="267" spans="1:11">
      <c r="A267" s="64">
        <v>45300</v>
      </c>
      <c r="B267" s="65">
        <v>17770</v>
      </c>
      <c r="C267" s="65">
        <v>17782</v>
      </c>
      <c r="D267" s="65">
        <v>17526</v>
      </c>
      <c r="E267" s="65">
        <v>17545</v>
      </c>
      <c r="F267" s="5">
        <f t="shared" si="25"/>
        <v>1.4406302757456386</v>
      </c>
      <c r="G267" s="5">
        <f t="shared" si="26"/>
        <v>-1.2661789532920653</v>
      </c>
      <c r="H267" s="5">
        <f t="shared" si="27"/>
        <v>0.87890625000000011</v>
      </c>
      <c r="I267" s="61">
        <f t="shared" si="30"/>
        <v>8</v>
      </c>
      <c r="J267" s="61">
        <f t="shared" si="28"/>
        <v>9</v>
      </c>
      <c r="K267" s="61">
        <f t="shared" si="29"/>
        <v>3</v>
      </c>
    </row>
    <row r="268" spans="1:11">
      <c r="A268" s="64">
        <v>45299</v>
      </c>
      <c r="B268" s="65">
        <v>17572</v>
      </c>
      <c r="C268" s="65">
        <v>17706</v>
      </c>
      <c r="D268" s="65">
        <v>17568</v>
      </c>
      <c r="E268" s="65">
        <v>17595</v>
      </c>
      <c r="F268" s="5">
        <f t="shared" si="25"/>
        <v>0.78534031413612559</v>
      </c>
      <c r="G268" s="5">
        <f t="shared" si="26"/>
        <v>0.13089005235602094</v>
      </c>
      <c r="H268" s="5">
        <f t="shared" si="27"/>
        <v>0.16666666666666669</v>
      </c>
      <c r="I268" s="61">
        <f t="shared" si="30"/>
        <v>3</v>
      </c>
      <c r="J268" s="61">
        <f t="shared" si="28"/>
        <v>2</v>
      </c>
      <c r="K268" s="61">
        <f t="shared" si="29"/>
        <v>2</v>
      </c>
    </row>
    <row r="269" spans="1:11">
      <c r="A269" s="64">
        <v>45296</v>
      </c>
      <c r="B269" s="65">
        <v>17577</v>
      </c>
      <c r="C269" s="65">
        <v>17626</v>
      </c>
      <c r="D269" s="65">
        <v>17491</v>
      </c>
      <c r="E269" s="65">
        <v>17519</v>
      </c>
      <c r="F269" s="5">
        <f t="shared" si="25"/>
        <v>0.76804915514592931</v>
      </c>
      <c r="G269" s="5">
        <f t="shared" si="26"/>
        <v>-0.32997667406269554</v>
      </c>
      <c r="H269" s="5">
        <f t="shared" si="27"/>
        <v>0.42962962962962964</v>
      </c>
      <c r="I269" s="61">
        <f t="shared" si="30"/>
        <v>3</v>
      </c>
      <c r="J269" s="61">
        <f t="shared" si="28"/>
        <v>5</v>
      </c>
      <c r="K269" s="61">
        <f t="shared" si="29"/>
        <v>2</v>
      </c>
    </row>
    <row r="270" spans="1:11">
      <c r="A270" s="64">
        <v>45295</v>
      </c>
      <c r="B270" s="65">
        <v>17525</v>
      </c>
      <c r="C270" s="65">
        <v>17583</v>
      </c>
      <c r="D270" s="65">
        <v>17525</v>
      </c>
      <c r="E270" s="65">
        <v>17546</v>
      </c>
      <c r="F270" s="5">
        <f t="shared" si="25"/>
        <v>0.33095577746077032</v>
      </c>
      <c r="G270" s="5">
        <f t="shared" si="26"/>
        <v>0.11982881597717547</v>
      </c>
      <c r="H270" s="5">
        <f t="shared" si="27"/>
        <v>0.36206896551724144</v>
      </c>
      <c r="I270" s="61">
        <f t="shared" si="30"/>
        <v>1</v>
      </c>
      <c r="J270" s="61">
        <f t="shared" si="28"/>
        <v>4</v>
      </c>
      <c r="K270" s="61">
        <f t="shared" si="29"/>
        <v>2</v>
      </c>
    </row>
    <row r="271" spans="1:11">
      <c r="A271" s="64">
        <v>45294</v>
      </c>
      <c r="B271" s="65">
        <v>17658</v>
      </c>
      <c r="C271" s="65">
        <v>17667</v>
      </c>
      <c r="D271" s="65">
        <v>17507</v>
      </c>
      <c r="E271" s="65">
        <v>17546</v>
      </c>
      <c r="F271" s="5">
        <f t="shared" si="25"/>
        <v>0.90610488164004976</v>
      </c>
      <c r="G271" s="5">
        <f t="shared" si="26"/>
        <v>-0.63427341714803487</v>
      </c>
      <c r="H271" s="5">
        <f t="shared" si="27"/>
        <v>0.70000000000000007</v>
      </c>
      <c r="I271" s="61">
        <f t="shared" si="30"/>
        <v>4</v>
      </c>
      <c r="J271" s="61">
        <f t="shared" si="28"/>
        <v>8</v>
      </c>
      <c r="K271" s="61">
        <f t="shared" si="29"/>
        <v>3</v>
      </c>
    </row>
    <row r="272" spans="1:11">
      <c r="A272" s="64">
        <v>45293</v>
      </c>
      <c r="B272" s="65">
        <v>17838</v>
      </c>
      <c r="C272" s="65">
        <v>17920</v>
      </c>
      <c r="D272" s="65">
        <v>17751</v>
      </c>
      <c r="E272" s="65">
        <v>17798</v>
      </c>
      <c r="F272" s="5">
        <f t="shared" si="25"/>
        <v>0.94741562955488279</v>
      </c>
      <c r="G272" s="5">
        <f t="shared" si="26"/>
        <v>-0.22424038569346338</v>
      </c>
      <c r="H272" s="5">
        <f t="shared" si="27"/>
        <v>0.23668639053254439</v>
      </c>
      <c r="I272" s="61">
        <f t="shared" si="30"/>
        <v>5</v>
      </c>
      <c r="J272" s="61">
        <f t="shared" si="28"/>
        <v>3</v>
      </c>
      <c r="K272" s="61">
        <f t="shared" si="29"/>
        <v>2</v>
      </c>
    </row>
    <row r="273" spans="1:11">
      <c r="A273" s="64">
        <v>45289</v>
      </c>
      <c r="B273" s="65">
        <v>17853</v>
      </c>
      <c r="C273" s="65">
        <v>17900</v>
      </c>
      <c r="D273" s="65">
        <v>17828</v>
      </c>
      <c r="E273" s="65">
        <v>17868</v>
      </c>
      <c r="F273" s="5">
        <f t="shared" si="25"/>
        <v>0.40329356410687284</v>
      </c>
      <c r="G273" s="5">
        <f t="shared" si="26"/>
        <v>8.4019492522265163E-2</v>
      </c>
      <c r="H273" s="5">
        <f t="shared" si="27"/>
        <v>0.20833333333333331</v>
      </c>
      <c r="I273" s="61">
        <f t="shared" si="30"/>
        <v>1</v>
      </c>
      <c r="J273" s="61">
        <f t="shared" si="28"/>
        <v>3</v>
      </c>
      <c r="K273" s="61">
        <f t="shared" si="29"/>
        <v>2</v>
      </c>
    </row>
    <row r="274" spans="1:11">
      <c r="A274" s="64">
        <v>45288</v>
      </c>
      <c r="B274" s="65">
        <v>17850</v>
      </c>
      <c r="C274" s="65">
        <v>17887</v>
      </c>
      <c r="D274" s="65">
        <v>17821</v>
      </c>
      <c r="E274" s="65">
        <v>17865</v>
      </c>
      <c r="F274" s="5">
        <f t="shared" si="25"/>
        <v>0.36974789915966388</v>
      </c>
      <c r="G274" s="5">
        <f t="shared" si="26"/>
        <v>8.4033613445378158E-2</v>
      </c>
      <c r="H274" s="5">
        <f t="shared" si="27"/>
        <v>0.22727272727272729</v>
      </c>
      <c r="I274" s="61">
        <f t="shared" si="30"/>
        <v>1</v>
      </c>
      <c r="J274" s="61">
        <f t="shared" si="28"/>
        <v>3</v>
      </c>
      <c r="K274" s="61">
        <f t="shared" si="29"/>
        <v>2</v>
      </c>
    </row>
    <row r="275" spans="1:11">
      <c r="A275" s="64">
        <v>45287</v>
      </c>
      <c r="B275" s="65">
        <v>17755</v>
      </c>
      <c r="C275" s="65">
        <v>17874</v>
      </c>
      <c r="D275" s="65">
        <v>17737</v>
      </c>
      <c r="E275" s="65">
        <v>17857</v>
      </c>
      <c r="F275" s="5">
        <f t="shared" si="25"/>
        <v>0.77161362996339056</v>
      </c>
      <c r="G275" s="5">
        <f t="shared" si="26"/>
        <v>0.57448606026471416</v>
      </c>
      <c r="H275" s="5">
        <f t="shared" si="27"/>
        <v>0.74452554744525545</v>
      </c>
      <c r="I275" s="61">
        <f t="shared" si="30"/>
        <v>3</v>
      </c>
      <c r="J275" s="61">
        <f t="shared" si="28"/>
        <v>8</v>
      </c>
      <c r="K275" s="61">
        <f t="shared" si="29"/>
        <v>3</v>
      </c>
    </row>
    <row r="276" spans="1:11">
      <c r="A276" s="64">
        <v>45286</v>
      </c>
      <c r="B276" s="65">
        <v>17651</v>
      </c>
      <c r="C276" s="65">
        <v>17740</v>
      </c>
      <c r="D276" s="65">
        <v>17634</v>
      </c>
      <c r="E276" s="65">
        <v>17735</v>
      </c>
      <c r="F276" s="5">
        <f t="shared" si="25"/>
        <v>0.60053254773100673</v>
      </c>
      <c r="G276" s="5">
        <f t="shared" si="26"/>
        <v>0.47589371706985445</v>
      </c>
      <c r="H276" s="5">
        <f t="shared" si="27"/>
        <v>0.7924528301886794</v>
      </c>
      <c r="I276" s="61">
        <f t="shared" si="30"/>
        <v>1</v>
      </c>
      <c r="J276" s="61">
        <f t="shared" si="28"/>
        <v>8</v>
      </c>
      <c r="K276" s="61">
        <f t="shared" si="29"/>
        <v>3</v>
      </c>
    </row>
    <row r="277" spans="1:11">
      <c r="A277" s="64">
        <v>45285</v>
      </c>
      <c r="B277" s="65">
        <v>17644</v>
      </c>
      <c r="C277" s="65">
        <v>17666</v>
      </c>
      <c r="D277" s="65">
        <v>17607</v>
      </c>
      <c r="E277" s="65">
        <v>17622</v>
      </c>
      <c r="F277" s="5">
        <f t="shared" si="25"/>
        <v>0.3343912944910451</v>
      </c>
      <c r="G277" s="5">
        <f t="shared" si="26"/>
        <v>-0.12468827930174563</v>
      </c>
      <c r="H277" s="5">
        <f t="shared" si="27"/>
        <v>0.3728813559322034</v>
      </c>
      <c r="I277" s="61">
        <f t="shared" si="30"/>
        <v>1</v>
      </c>
      <c r="J277" s="61">
        <f t="shared" si="28"/>
        <v>4</v>
      </c>
      <c r="K277" s="61">
        <f t="shared" si="29"/>
        <v>2</v>
      </c>
    </row>
    <row r="278" spans="1:11">
      <c r="A278" s="64">
        <v>45282</v>
      </c>
      <c r="B278" s="65">
        <v>17563</v>
      </c>
      <c r="C278" s="65">
        <v>17597</v>
      </c>
      <c r="D278" s="65">
        <v>17542</v>
      </c>
      <c r="E278" s="65">
        <v>17558</v>
      </c>
      <c r="F278" s="5">
        <f t="shared" ref="F278:F341" si="31">ABS(C278-D278)/B278*100</f>
        <v>0.31315834424642719</v>
      </c>
      <c r="G278" s="5">
        <f t="shared" ref="G278:G341" si="32">(E278-B278)/B278*100</f>
        <v>-2.8468940386038831E-2</v>
      </c>
      <c r="H278" s="5">
        <f t="shared" ref="H278:H341" si="33">ABS(G278/F278)</f>
        <v>9.0909090909090898E-2</v>
      </c>
      <c r="I278" s="61">
        <f t="shared" si="30"/>
        <v>1</v>
      </c>
      <c r="J278" s="61">
        <f t="shared" si="28"/>
        <v>1</v>
      </c>
      <c r="K278" s="61">
        <f t="shared" si="29"/>
        <v>2</v>
      </c>
    </row>
    <row r="279" spans="1:11">
      <c r="A279" s="64">
        <v>45281</v>
      </c>
      <c r="B279" s="65">
        <v>17442</v>
      </c>
      <c r="C279" s="65">
        <v>17544</v>
      </c>
      <c r="D279" s="65">
        <v>17414</v>
      </c>
      <c r="E279" s="65">
        <v>17529</v>
      </c>
      <c r="F279" s="5">
        <f t="shared" si="31"/>
        <v>0.74532737071436761</v>
      </c>
      <c r="G279" s="5">
        <f t="shared" si="32"/>
        <v>0.49879600963192289</v>
      </c>
      <c r="H279" s="5">
        <f t="shared" si="33"/>
        <v>0.66923076923076918</v>
      </c>
      <c r="I279" s="61">
        <f t="shared" si="30"/>
        <v>3</v>
      </c>
      <c r="J279" s="61">
        <f t="shared" si="28"/>
        <v>7</v>
      </c>
      <c r="K279" s="61">
        <f t="shared" si="29"/>
        <v>3</v>
      </c>
    </row>
    <row r="280" spans="1:11">
      <c r="A280" s="64">
        <v>45280</v>
      </c>
      <c r="B280" s="65">
        <v>17605</v>
      </c>
      <c r="C280" s="65">
        <v>17655</v>
      </c>
      <c r="D280" s="65">
        <v>17596</v>
      </c>
      <c r="E280" s="65">
        <v>17636</v>
      </c>
      <c r="F280" s="5">
        <f t="shared" si="31"/>
        <v>0.33513206475433116</v>
      </c>
      <c r="G280" s="5">
        <f t="shared" si="32"/>
        <v>0.1760863391082079</v>
      </c>
      <c r="H280" s="5">
        <f t="shared" si="33"/>
        <v>0.52542372881355937</v>
      </c>
      <c r="I280" s="61">
        <f t="shared" si="30"/>
        <v>1</v>
      </c>
      <c r="J280" s="61">
        <f t="shared" si="28"/>
        <v>6</v>
      </c>
      <c r="K280" s="61">
        <f t="shared" si="29"/>
        <v>2</v>
      </c>
    </row>
    <row r="281" spans="1:11">
      <c r="A281" s="64">
        <v>45279</v>
      </c>
      <c r="B281" s="65">
        <v>17596</v>
      </c>
      <c r="C281" s="65">
        <v>17621</v>
      </c>
      <c r="D281" s="65">
        <v>17505</v>
      </c>
      <c r="E281" s="65">
        <v>17574</v>
      </c>
      <c r="F281" s="5">
        <f t="shared" si="31"/>
        <v>0.65924073653102977</v>
      </c>
      <c r="G281" s="5">
        <f t="shared" si="32"/>
        <v>-0.12502841554898841</v>
      </c>
      <c r="H281" s="5">
        <f t="shared" si="33"/>
        <v>0.18965517241379312</v>
      </c>
      <c r="I281" s="61">
        <f t="shared" si="30"/>
        <v>2</v>
      </c>
      <c r="J281" s="61">
        <f t="shared" si="28"/>
        <v>2</v>
      </c>
      <c r="K281" s="61">
        <f t="shared" si="29"/>
        <v>2</v>
      </c>
    </row>
    <row r="282" spans="1:11">
      <c r="A282" s="64">
        <v>45278</v>
      </c>
      <c r="B282" s="65">
        <v>17672</v>
      </c>
      <c r="C282" s="65">
        <v>17673</v>
      </c>
      <c r="D282" s="65">
        <v>17583</v>
      </c>
      <c r="E282" s="65">
        <v>17655</v>
      </c>
      <c r="F282" s="5">
        <f t="shared" si="31"/>
        <v>0.50928021729289263</v>
      </c>
      <c r="G282" s="5">
        <f t="shared" si="32"/>
        <v>-9.6197374377546399E-2</v>
      </c>
      <c r="H282" s="5">
        <f t="shared" si="33"/>
        <v>0.18888888888888891</v>
      </c>
      <c r="I282" s="61">
        <f t="shared" si="30"/>
        <v>1</v>
      </c>
      <c r="J282" s="61">
        <f t="shared" si="28"/>
        <v>2</v>
      </c>
      <c r="K282" s="61">
        <f t="shared" si="29"/>
        <v>2</v>
      </c>
    </row>
    <row r="283" spans="1:11">
      <c r="A283" s="64">
        <v>45275</v>
      </c>
      <c r="B283" s="65">
        <v>17771</v>
      </c>
      <c r="C283" s="65">
        <v>17775</v>
      </c>
      <c r="D283" s="65">
        <v>17672</v>
      </c>
      <c r="E283" s="65">
        <v>17674</v>
      </c>
      <c r="F283" s="5">
        <f t="shared" si="31"/>
        <v>0.57959597096393001</v>
      </c>
      <c r="G283" s="5">
        <f t="shared" si="32"/>
        <v>-0.54583309886894371</v>
      </c>
      <c r="H283" s="5">
        <f t="shared" si="33"/>
        <v>0.94174757281553378</v>
      </c>
      <c r="I283" s="61">
        <f t="shared" si="30"/>
        <v>1</v>
      </c>
      <c r="J283" s="61">
        <f t="shared" si="28"/>
        <v>10</v>
      </c>
      <c r="K283" s="61">
        <f t="shared" si="29"/>
        <v>3</v>
      </c>
    </row>
    <row r="284" spans="1:11">
      <c r="A284" s="64">
        <v>45274</v>
      </c>
      <c r="B284" s="65">
        <v>17608</v>
      </c>
      <c r="C284" s="65">
        <v>17691</v>
      </c>
      <c r="D284" s="65">
        <v>17595</v>
      </c>
      <c r="E284" s="65">
        <v>17666</v>
      </c>
      <c r="F284" s="5">
        <f t="shared" si="31"/>
        <v>0.54520672421626537</v>
      </c>
      <c r="G284" s="5">
        <f t="shared" si="32"/>
        <v>0.32939572921399363</v>
      </c>
      <c r="H284" s="5">
        <f t="shared" si="33"/>
        <v>0.60416666666666663</v>
      </c>
      <c r="I284" s="61">
        <f t="shared" si="30"/>
        <v>1</v>
      </c>
      <c r="J284" s="61">
        <f t="shared" si="28"/>
        <v>7</v>
      </c>
      <c r="K284" s="61">
        <f t="shared" si="29"/>
        <v>3</v>
      </c>
    </row>
    <row r="285" spans="1:11">
      <c r="A285" s="64">
        <v>45273</v>
      </c>
      <c r="B285" s="65">
        <v>17491</v>
      </c>
      <c r="C285" s="65">
        <v>17519</v>
      </c>
      <c r="D285" s="65">
        <v>17426</v>
      </c>
      <c r="E285" s="65">
        <v>17453</v>
      </c>
      <c r="F285" s="5">
        <f t="shared" si="31"/>
        <v>0.53170201818077867</v>
      </c>
      <c r="G285" s="5">
        <f t="shared" si="32"/>
        <v>-0.21725458807386658</v>
      </c>
      <c r="H285" s="5">
        <f t="shared" si="33"/>
        <v>0.40860215053763443</v>
      </c>
      <c r="I285" s="61">
        <f t="shared" si="30"/>
        <v>1</v>
      </c>
      <c r="J285" s="61">
        <f t="shared" si="28"/>
        <v>5</v>
      </c>
      <c r="K285" s="61">
        <f t="shared" si="29"/>
        <v>2</v>
      </c>
    </row>
    <row r="286" spans="1:11">
      <c r="A286" s="64">
        <v>45272</v>
      </c>
      <c r="B286" s="65">
        <v>17518</v>
      </c>
      <c r="C286" s="65">
        <v>17545</v>
      </c>
      <c r="D286" s="65">
        <v>17427</v>
      </c>
      <c r="E286" s="65">
        <v>17464</v>
      </c>
      <c r="F286" s="5">
        <f t="shared" si="31"/>
        <v>0.67359287589907524</v>
      </c>
      <c r="G286" s="5">
        <f t="shared" si="32"/>
        <v>-0.30825436693686498</v>
      </c>
      <c r="H286" s="5">
        <f t="shared" si="33"/>
        <v>0.45762711864406785</v>
      </c>
      <c r="I286" s="61">
        <f t="shared" si="30"/>
        <v>2</v>
      </c>
      <c r="J286" s="61">
        <f t="shared" si="28"/>
        <v>5</v>
      </c>
      <c r="K286" s="61">
        <f t="shared" si="29"/>
        <v>2</v>
      </c>
    </row>
    <row r="287" spans="1:11">
      <c r="A287" s="64">
        <v>45271</v>
      </c>
      <c r="B287" s="65">
        <v>17436</v>
      </c>
      <c r="C287" s="65">
        <v>17457</v>
      </c>
      <c r="D287" s="65">
        <v>17350</v>
      </c>
      <c r="E287" s="65">
        <v>17418</v>
      </c>
      <c r="F287" s="5">
        <f t="shared" si="31"/>
        <v>0.61367286074787797</v>
      </c>
      <c r="G287" s="5">
        <f t="shared" si="32"/>
        <v>-0.10323468685478321</v>
      </c>
      <c r="H287" s="5">
        <f t="shared" si="33"/>
        <v>0.16822429906542055</v>
      </c>
      <c r="I287" s="61">
        <f t="shared" si="30"/>
        <v>2</v>
      </c>
      <c r="J287" s="61">
        <f t="shared" si="28"/>
        <v>2</v>
      </c>
      <c r="K287" s="61">
        <f t="shared" si="29"/>
        <v>2</v>
      </c>
    </row>
    <row r="288" spans="1:11">
      <c r="A288" s="64">
        <v>45268</v>
      </c>
      <c r="B288" s="65">
        <v>17409</v>
      </c>
      <c r="C288" s="65">
        <v>17470</v>
      </c>
      <c r="D288" s="65">
        <v>17363</v>
      </c>
      <c r="E288" s="65">
        <v>17377</v>
      </c>
      <c r="F288" s="5">
        <f t="shared" si="31"/>
        <v>0.61462461944970992</v>
      </c>
      <c r="G288" s="5">
        <f t="shared" si="32"/>
        <v>-0.18381297030271698</v>
      </c>
      <c r="H288" s="5">
        <f t="shared" si="33"/>
        <v>0.29906542056074764</v>
      </c>
      <c r="I288" s="61">
        <f t="shared" si="30"/>
        <v>2</v>
      </c>
      <c r="J288" s="61">
        <f t="shared" si="28"/>
        <v>3</v>
      </c>
      <c r="K288" s="61">
        <f t="shared" si="29"/>
        <v>2</v>
      </c>
    </row>
    <row r="289" spans="1:11">
      <c r="A289" s="64">
        <v>45267</v>
      </c>
      <c r="B289" s="65">
        <v>17321</v>
      </c>
      <c r="C289" s="65">
        <v>17371</v>
      </c>
      <c r="D289" s="65">
        <v>17261</v>
      </c>
      <c r="E289" s="65">
        <v>17270</v>
      </c>
      <c r="F289" s="5">
        <f t="shared" si="31"/>
        <v>0.63506725939610875</v>
      </c>
      <c r="G289" s="5">
        <f t="shared" si="32"/>
        <v>-0.29444027481092316</v>
      </c>
      <c r="H289" s="5">
        <f t="shared" si="33"/>
        <v>0.46363636363636368</v>
      </c>
      <c r="I289" s="61">
        <f t="shared" si="30"/>
        <v>2</v>
      </c>
      <c r="J289" s="61">
        <f t="shared" si="28"/>
        <v>5</v>
      </c>
      <c r="K289" s="61">
        <f t="shared" si="29"/>
        <v>2</v>
      </c>
    </row>
    <row r="290" spans="1:11">
      <c r="A290" s="64">
        <v>45266</v>
      </c>
      <c r="B290" s="65">
        <v>17367</v>
      </c>
      <c r="C290" s="65">
        <v>17453</v>
      </c>
      <c r="D290" s="65">
        <v>17346</v>
      </c>
      <c r="E290" s="65">
        <v>17381</v>
      </c>
      <c r="F290" s="5">
        <f t="shared" si="31"/>
        <v>0.61611101514366329</v>
      </c>
      <c r="G290" s="5">
        <f t="shared" si="32"/>
        <v>8.0612656187021361E-2</v>
      </c>
      <c r="H290" s="5">
        <f t="shared" si="33"/>
        <v>0.13084112149532709</v>
      </c>
      <c r="I290" s="61">
        <f t="shared" si="30"/>
        <v>2</v>
      </c>
      <c r="J290" s="61">
        <f t="shared" si="28"/>
        <v>2</v>
      </c>
      <c r="K290" s="61">
        <f t="shared" si="29"/>
        <v>2</v>
      </c>
    </row>
    <row r="291" spans="1:11">
      <c r="A291" s="64">
        <v>45265</v>
      </c>
      <c r="B291" s="65">
        <v>17285</v>
      </c>
      <c r="C291" s="65">
        <v>17330</v>
      </c>
      <c r="D291" s="65">
        <v>17231</v>
      </c>
      <c r="E291" s="65">
        <v>17309</v>
      </c>
      <c r="F291" s="5">
        <f t="shared" si="31"/>
        <v>0.57275094012149264</v>
      </c>
      <c r="G291" s="5">
        <f t="shared" si="32"/>
        <v>0.13884871275672547</v>
      </c>
      <c r="H291" s="5">
        <f t="shared" si="33"/>
        <v>0.2424242424242424</v>
      </c>
      <c r="I291" s="61">
        <f t="shared" si="30"/>
        <v>1</v>
      </c>
      <c r="J291" s="61">
        <f t="shared" si="28"/>
        <v>3</v>
      </c>
      <c r="K291" s="61">
        <f t="shared" si="29"/>
        <v>2</v>
      </c>
    </row>
    <row r="292" spans="1:11">
      <c r="A292" s="64">
        <v>45264</v>
      </c>
      <c r="B292" s="65">
        <v>17465</v>
      </c>
      <c r="C292" s="65">
        <v>17491</v>
      </c>
      <c r="D292" s="65">
        <v>17376</v>
      </c>
      <c r="E292" s="65">
        <v>17419</v>
      </c>
      <c r="F292" s="5">
        <f t="shared" si="31"/>
        <v>0.65845977669624967</v>
      </c>
      <c r="G292" s="5">
        <f t="shared" si="32"/>
        <v>-0.26338391067849987</v>
      </c>
      <c r="H292" s="5">
        <f t="shared" si="33"/>
        <v>0.4</v>
      </c>
      <c r="I292" s="61">
        <f t="shared" si="30"/>
        <v>2</v>
      </c>
      <c r="J292" s="61">
        <f t="shared" si="28"/>
        <v>5</v>
      </c>
      <c r="K292" s="61">
        <f t="shared" si="29"/>
        <v>2</v>
      </c>
    </row>
    <row r="293" spans="1:11">
      <c r="A293" s="64">
        <v>45261</v>
      </c>
      <c r="B293" s="65">
        <v>17333</v>
      </c>
      <c r="C293" s="65">
        <v>17434</v>
      </c>
      <c r="D293" s="65">
        <v>17254</v>
      </c>
      <c r="E293" s="65">
        <v>17421</v>
      </c>
      <c r="F293" s="5">
        <f t="shared" si="31"/>
        <v>1.0384815092597934</v>
      </c>
      <c r="G293" s="5">
        <f t="shared" si="32"/>
        <v>0.50770207119367683</v>
      </c>
      <c r="H293" s="5">
        <f t="shared" si="33"/>
        <v>0.48888888888888893</v>
      </c>
      <c r="I293" s="61">
        <f t="shared" si="30"/>
        <v>5</v>
      </c>
      <c r="J293" s="61">
        <f t="shared" si="28"/>
        <v>5</v>
      </c>
      <c r="K293" s="61">
        <f t="shared" si="29"/>
        <v>2</v>
      </c>
    </row>
    <row r="294" spans="1:11">
      <c r="A294" s="64">
        <v>45260</v>
      </c>
      <c r="B294" s="65">
        <v>17400</v>
      </c>
      <c r="C294" s="65">
        <v>17416</v>
      </c>
      <c r="D294" s="65">
        <v>17291</v>
      </c>
      <c r="E294" s="65">
        <v>17393</v>
      </c>
      <c r="F294" s="5">
        <f t="shared" si="31"/>
        <v>0.7183908045977011</v>
      </c>
      <c r="G294" s="5">
        <f t="shared" si="32"/>
        <v>-4.0229885057471264E-2</v>
      </c>
      <c r="H294" s="5">
        <f t="shared" si="33"/>
        <v>5.6000000000000001E-2</v>
      </c>
      <c r="I294" s="61">
        <f t="shared" si="30"/>
        <v>2</v>
      </c>
      <c r="J294" s="61">
        <f t="shared" si="28"/>
        <v>1</v>
      </c>
      <c r="K294" s="61">
        <f t="shared" si="29"/>
        <v>2</v>
      </c>
    </row>
    <row r="295" spans="1:11">
      <c r="A295" s="64">
        <v>45259</v>
      </c>
      <c r="B295" s="65">
        <v>17339</v>
      </c>
      <c r="C295" s="65">
        <v>17450</v>
      </c>
      <c r="D295" s="65">
        <v>17314</v>
      </c>
      <c r="E295" s="65">
        <v>17334</v>
      </c>
      <c r="F295" s="5">
        <f t="shared" si="31"/>
        <v>0.78435895957090951</v>
      </c>
      <c r="G295" s="5">
        <f t="shared" si="32"/>
        <v>-2.8836726454812851E-2</v>
      </c>
      <c r="H295" s="5">
        <f t="shared" si="33"/>
        <v>3.6764705882352942E-2</v>
      </c>
      <c r="I295" s="61">
        <f t="shared" si="30"/>
        <v>3</v>
      </c>
      <c r="J295" s="61">
        <f t="shared" si="28"/>
        <v>1</v>
      </c>
      <c r="K295" s="61">
        <f t="shared" si="29"/>
        <v>2</v>
      </c>
    </row>
    <row r="296" spans="1:11">
      <c r="A296" s="64">
        <v>45258</v>
      </c>
      <c r="B296" s="65">
        <v>17215</v>
      </c>
      <c r="C296" s="65">
        <v>17402</v>
      </c>
      <c r="D296" s="65">
        <v>17195</v>
      </c>
      <c r="E296" s="65">
        <v>17364</v>
      </c>
      <c r="F296" s="5">
        <f t="shared" si="31"/>
        <v>1.2024397327911707</v>
      </c>
      <c r="G296" s="5">
        <f t="shared" si="32"/>
        <v>0.8655242521057217</v>
      </c>
      <c r="H296" s="5">
        <f t="shared" si="33"/>
        <v>0.71980676328502402</v>
      </c>
      <c r="I296" s="61">
        <f t="shared" si="30"/>
        <v>6</v>
      </c>
      <c r="J296" s="61">
        <f t="shared" si="28"/>
        <v>8</v>
      </c>
      <c r="K296" s="61">
        <f t="shared" si="29"/>
        <v>3</v>
      </c>
    </row>
    <row r="297" spans="1:11">
      <c r="A297" s="64">
        <v>45257</v>
      </c>
      <c r="B297" s="65">
        <v>17257</v>
      </c>
      <c r="C297" s="65">
        <v>17361</v>
      </c>
      <c r="D297" s="65">
        <v>17145</v>
      </c>
      <c r="E297" s="65">
        <v>17173</v>
      </c>
      <c r="F297" s="5">
        <f t="shared" si="31"/>
        <v>1.2516659906125052</v>
      </c>
      <c r="G297" s="5">
        <f t="shared" si="32"/>
        <v>-0.48675899634930753</v>
      </c>
      <c r="H297" s="5">
        <f t="shared" si="33"/>
        <v>0.38888888888888884</v>
      </c>
      <c r="I297" s="61">
        <f t="shared" si="30"/>
        <v>7</v>
      </c>
      <c r="J297" s="61">
        <f t="shared" si="28"/>
        <v>4</v>
      </c>
      <c r="K297" s="61">
        <f t="shared" si="29"/>
        <v>2</v>
      </c>
    </row>
    <row r="298" spans="1:11">
      <c r="A298" s="64">
        <v>45254</v>
      </c>
      <c r="B298" s="65">
        <v>17330</v>
      </c>
      <c r="C298" s="65">
        <v>17350</v>
      </c>
      <c r="D298" s="65">
        <v>17265</v>
      </c>
      <c r="E298" s="65">
        <v>17293</v>
      </c>
      <c r="F298" s="5">
        <f t="shared" si="31"/>
        <v>0.49047893825735717</v>
      </c>
      <c r="G298" s="5">
        <f t="shared" si="32"/>
        <v>-0.21350259665320254</v>
      </c>
      <c r="H298" s="5">
        <f t="shared" si="33"/>
        <v>0.43529411764705883</v>
      </c>
      <c r="I298" s="61">
        <f t="shared" si="30"/>
        <v>1</v>
      </c>
      <c r="J298" s="61">
        <f t="shared" si="28"/>
        <v>5</v>
      </c>
      <c r="K298" s="61">
        <f t="shared" si="29"/>
        <v>2</v>
      </c>
    </row>
    <row r="299" spans="1:11">
      <c r="A299" s="64">
        <v>45253</v>
      </c>
      <c r="B299" s="65">
        <v>17275</v>
      </c>
      <c r="C299" s="65">
        <v>17323</v>
      </c>
      <c r="D299" s="65">
        <v>17214</v>
      </c>
      <c r="E299" s="65">
        <v>17307</v>
      </c>
      <c r="F299" s="5">
        <f t="shared" si="31"/>
        <v>0.63096960926193923</v>
      </c>
      <c r="G299" s="5">
        <f t="shared" si="32"/>
        <v>0.18523878437047758</v>
      </c>
      <c r="H299" s="5">
        <f t="shared" si="33"/>
        <v>0.29357798165137616</v>
      </c>
      <c r="I299" s="61">
        <f t="shared" si="30"/>
        <v>2</v>
      </c>
      <c r="J299" s="61">
        <f t="shared" si="28"/>
        <v>3</v>
      </c>
      <c r="K299" s="61">
        <f t="shared" si="29"/>
        <v>2</v>
      </c>
    </row>
    <row r="300" spans="1:11">
      <c r="A300" s="64">
        <v>45252</v>
      </c>
      <c r="B300" s="65">
        <v>17298</v>
      </c>
      <c r="C300" s="65">
        <v>17334</v>
      </c>
      <c r="D300" s="65">
        <v>17256</v>
      </c>
      <c r="E300" s="65">
        <v>17284</v>
      </c>
      <c r="F300" s="5">
        <f t="shared" si="31"/>
        <v>0.45091918140825532</v>
      </c>
      <c r="G300" s="5">
        <f t="shared" si="32"/>
        <v>-8.0934212047635568E-2</v>
      </c>
      <c r="H300" s="5">
        <f t="shared" si="33"/>
        <v>0.17948717948717949</v>
      </c>
      <c r="I300" s="61">
        <f t="shared" si="30"/>
        <v>1</v>
      </c>
      <c r="J300" s="61">
        <f t="shared" si="28"/>
        <v>2</v>
      </c>
      <c r="K300" s="61">
        <f t="shared" si="29"/>
        <v>2</v>
      </c>
    </row>
    <row r="301" spans="1:11">
      <c r="A301" s="64">
        <v>45251</v>
      </c>
      <c r="B301" s="65">
        <v>17281</v>
      </c>
      <c r="C301" s="65">
        <v>17425</v>
      </c>
      <c r="D301" s="65">
        <v>17280</v>
      </c>
      <c r="E301" s="65">
        <v>17415</v>
      </c>
      <c r="F301" s="5">
        <f t="shared" si="31"/>
        <v>0.8390718129737863</v>
      </c>
      <c r="G301" s="5">
        <f t="shared" si="32"/>
        <v>0.77541808923094735</v>
      </c>
      <c r="H301" s="5">
        <f t="shared" si="33"/>
        <v>0.92413793103448272</v>
      </c>
      <c r="I301" s="61">
        <f t="shared" si="30"/>
        <v>4</v>
      </c>
      <c r="J301" s="61">
        <f t="shared" si="28"/>
        <v>10</v>
      </c>
      <c r="K301" s="61">
        <f t="shared" si="29"/>
        <v>3</v>
      </c>
    </row>
    <row r="302" spans="1:11">
      <c r="A302" s="64">
        <v>45250</v>
      </c>
      <c r="B302" s="65">
        <v>17227</v>
      </c>
      <c r="C302" s="65">
        <v>17288</v>
      </c>
      <c r="D302" s="65">
        <v>17154</v>
      </c>
      <c r="E302" s="65">
        <v>17200</v>
      </c>
      <c r="F302" s="5">
        <f t="shared" si="31"/>
        <v>0.77784872583734843</v>
      </c>
      <c r="G302" s="5">
        <f t="shared" si="32"/>
        <v>-0.15673071341498812</v>
      </c>
      <c r="H302" s="5">
        <f t="shared" si="33"/>
        <v>0.20149253731343283</v>
      </c>
      <c r="I302" s="61">
        <f t="shared" si="30"/>
        <v>3</v>
      </c>
      <c r="J302" s="61">
        <f t="shared" si="28"/>
        <v>3</v>
      </c>
      <c r="K302" s="61">
        <f t="shared" si="29"/>
        <v>2</v>
      </c>
    </row>
    <row r="303" spans="1:11">
      <c r="A303" s="64">
        <v>45247</v>
      </c>
      <c r="B303" s="65">
        <v>17152</v>
      </c>
      <c r="C303" s="65">
        <v>17252</v>
      </c>
      <c r="D303" s="65">
        <v>17151</v>
      </c>
      <c r="E303" s="65">
        <v>17222</v>
      </c>
      <c r="F303" s="5">
        <f t="shared" si="31"/>
        <v>0.58885261194029848</v>
      </c>
      <c r="G303" s="5">
        <f t="shared" si="32"/>
        <v>0.40811567164179102</v>
      </c>
      <c r="H303" s="5">
        <f t="shared" si="33"/>
        <v>0.69306930693069302</v>
      </c>
      <c r="I303" s="61">
        <f t="shared" si="30"/>
        <v>1</v>
      </c>
      <c r="J303" s="61">
        <f t="shared" si="28"/>
        <v>7</v>
      </c>
      <c r="K303" s="61">
        <f t="shared" si="29"/>
        <v>3</v>
      </c>
    </row>
    <row r="304" spans="1:11">
      <c r="A304" s="64">
        <v>45246</v>
      </c>
      <c r="B304" s="65">
        <v>17196</v>
      </c>
      <c r="C304" s="65">
        <v>17218</v>
      </c>
      <c r="D304" s="65">
        <v>17109</v>
      </c>
      <c r="E304" s="65">
        <v>17186</v>
      </c>
      <c r="F304" s="5">
        <f t="shared" si="31"/>
        <v>0.63386834147476157</v>
      </c>
      <c r="G304" s="5">
        <f t="shared" si="32"/>
        <v>-5.8153058850895556E-2</v>
      </c>
      <c r="H304" s="5">
        <f t="shared" si="33"/>
        <v>9.1743119266055051E-2</v>
      </c>
      <c r="I304" s="61">
        <f t="shared" si="30"/>
        <v>2</v>
      </c>
      <c r="J304" s="61">
        <f t="shared" si="28"/>
        <v>1</v>
      </c>
      <c r="K304" s="61">
        <f t="shared" si="29"/>
        <v>2</v>
      </c>
    </row>
    <row r="305" spans="1:11">
      <c r="A305" s="64">
        <v>45245</v>
      </c>
      <c r="B305" s="65">
        <v>17170</v>
      </c>
      <c r="C305" s="65">
        <v>17192</v>
      </c>
      <c r="D305" s="65">
        <v>17055</v>
      </c>
      <c r="E305" s="65">
        <v>17123</v>
      </c>
      <c r="F305" s="5">
        <f t="shared" si="31"/>
        <v>0.79790331974373907</v>
      </c>
      <c r="G305" s="5">
        <f t="shared" si="32"/>
        <v>-0.27373325567850904</v>
      </c>
      <c r="H305" s="5">
        <f t="shared" si="33"/>
        <v>0.34306569343065696</v>
      </c>
      <c r="I305" s="61">
        <f t="shared" si="30"/>
        <v>3</v>
      </c>
      <c r="J305" s="61">
        <f t="shared" si="28"/>
        <v>4</v>
      </c>
      <c r="K305" s="61">
        <f t="shared" si="29"/>
        <v>2</v>
      </c>
    </row>
    <row r="306" spans="1:11">
      <c r="A306" s="64">
        <v>45244</v>
      </c>
      <c r="B306" s="65">
        <v>16956</v>
      </c>
      <c r="C306" s="65">
        <v>16976</v>
      </c>
      <c r="D306" s="65">
        <v>16912</v>
      </c>
      <c r="E306" s="65">
        <v>16949</v>
      </c>
      <c r="F306" s="5">
        <f t="shared" si="31"/>
        <v>0.37744751120547299</v>
      </c>
      <c r="G306" s="5">
        <f t="shared" si="32"/>
        <v>-4.1283321538098605E-2</v>
      </c>
      <c r="H306" s="5">
        <f t="shared" si="33"/>
        <v>0.109375</v>
      </c>
      <c r="I306" s="61">
        <f t="shared" si="30"/>
        <v>1</v>
      </c>
      <c r="J306" s="61">
        <f t="shared" si="28"/>
        <v>2</v>
      </c>
      <c r="K306" s="61">
        <f t="shared" si="29"/>
        <v>2</v>
      </c>
    </row>
    <row r="307" spans="1:11">
      <c r="A307" s="64">
        <v>45243</v>
      </c>
      <c r="B307" s="65">
        <v>16969</v>
      </c>
      <c r="C307" s="65">
        <v>16985</v>
      </c>
      <c r="D307" s="65">
        <v>16836</v>
      </c>
      <c r="E307" s="65">
        <v>16876</v>
      </c>
      <c r="F307" s="5">
        <f t="shared" si="31"/>
        <v>0.87807177794802294</v>
      </c>
      <c r="G307" s="5">
        <f t="shared" si="32"/>
        <v>-0.54805822381990699</v>
      </c>
      <c r="H307" s="5">
        <f t="shared" si="33"/>
        <v>0.62416107382550345</v>
      </c>
      <c r="I307" s="61">
        <f t="shared" si="30"/>
        <v>4</v>
      </c>
      <c r="J307" s="61">
        <f t="shared" si="28"/>
        <v>7</v>
      </c>
      <c r="K307" s="61">
        <f t="shared" si="29"/>
        <v>3</v>
      </c>
    </row>
    <row r="308" spans="1:11">
      <c r="A308" s="64">
        <v>45240</v>
      </c>
      <c r="B308" s="65">
        <v>16664</v>
      </c>
      <c r="C308" s="65">
        <v>16738</v>
      </c>
      <c r="D308" s="65">
        <v>16627</v>
      </c>
      <c r="E308" s="65">
        <v>16736</v>
      </c>
      <c r="F308" s="5">
        <f t="shared" si="31"/>
        <v>0.66610657705232834</v>
      </c>
      <c r="G308" s="5">
        <f t="shared" si="32"/>
        <v>0.43206913106096972</v>
      </c>
      <c r="H308" s="5">
        <f t="shared" si="33"/>
        <v>0.64864864864864868</v>
      </c>
      <c r="I308" s="61">
        <f t="shared" si="30"/>
        <v>2</v>
      </c>
      <c r="J308" s="61">
        <f t="shared" si="28"/>
        <v>7</v>
      </c>
      <c r="K308" s="61">
        <f t="shared" si="29"/>
        <v>3</v>
      </c>
    </row>
    <row r="309" spans="1:11">
      <c r="A309" s="64">
        <v>45239</v>
      </c>
      <c r="B309" s="65">
        <v>16711</v>
      </c>
      <c r="C309" s="65">
        <v>16788</v>
      </c>
      <c r="D309" s="65">
        <v>16692</v>
      </c>
      <c r="E309" s="65">
        <v>16763</v>
      </c>
      <c r="F309" s="5">
        <f t="shared" si="31"/>
        <v>0.57447190473340914</v>
      </c>
      <c r="G309" s="5">
        <f t="shared" si="32"/>
        <v>0.31117228173059663</v>
      </c>
      <c r="H309" s="5">
        <f t="shared" si="33"/>
        <v>0.54166666666666674</v>
      </c>
      <c r="I309" s="61">
        <f t="shared" si="30"/>
        <v>1</v>
      </c>
      <c r="J309" s="61">
        <f t="shared" si="28"/>
        <v>6</v>
      </c>
      <c r="K309" s="61">
        <f t="shared" si="29"/>
        <v>2</v>
      </c>
    </row>
    <row r="310" spans="1:11">
      <c r="A310" s="64">
        <v>45238</v>
      </c>
      <c r="B310" s="65">
        <v>16725</v>
      </c>
      <c r="C310" s="65">
        <v>16797</v>
      </c>
      <c r="D310" s="65">
        <v>16687</v>
      </c>
      <c r="E310" s="65">
        <v>16749</v>
      </c>
      <c r="F310" s="5">
        <f t="shared" si="31"/>
        <v>0.65769805680119586</v>
      </c>
      <c r="G310" s="5">
        <f t="shared" si="32"/>
        <v>0.14349775784753363</v>
      </c>
      <c r="H310" s="5">
        <f t="shared" si="33"/>
        <v>0.21818181818181817</v>
      </c>
      <c r="I310" s="61">
        <f t="shared" si="30"/>
        <v>2</v>
      </c>
      <c r="J310" s="61">
        <f t="shared" si="28"/>
        <v>3</v>
      </c>
      <c r="K310" s="61">
        <f t="shared" si="29"/>
        <v>2</v>
      </c>
    </row>
    <row r="311" spans="1:11">
      <c r="A311" s="64">
        <v>45237</v>
      </c>
      <c r="B311" s="65">
        <v>16632</v>
      </c>
      <c r="C311" s="65">
        <v>16712</v>
      </c>
      <c r="D311" s="65">
        <v>16613</v>
      </c>
      <c r="E311" s="65">
        <v>16709</v>
      </c>
      <c r="F311" s="5">
        <f t="shared" si="31"/>
        <v>0.59523809523809523</v>
      </c>
      <c r="G311" s="5">
        <f t="shared" si="32"/>
        <v>0.46296296296296291</v>
      </c>
      <c r="H311" s="5">
        <f t="shared" si="33"/>
        <v>0.77777777777777768</v>
      </c>
      <c r="I311" s="61">
        <f t="shared" si="30"/>
        <v>1</v>
      </c>
      <c r="J311" s="61">
        <f t="shared" si="28"/>
        <v>8</v>
      </c>
      <c r="K311" s="61">
        <f t="shared" si="29"/>
        <v>3</v>
      </c>
    </row>
    <row r="312" spans="1:11">
      <c r="A312" s="64">
        <v>45236</v>
      </c>
      <c r="B312" s="65">
        <v>16680</v>
      </c>
      <c r="C312" s="65">
        <v>16750</v>
      </c>
      <c r="D312" s="65">
        <v>16626</v>
      </c>
      <c r="E312" s="65">
        <v>16670</v>
      </c>
      <c r="F312" s="5">
        <f t="shared" si="31"/>
        <v>0.74340527577937654</v>
      </c>
      <c r="G312" s="5">
        <f t="shared" si="32"/>
        <v>-5.9952038369304551E-2</v>
      </c>
      <c r="H312" s="5">
        <f t="shared" si="33"/>
        <v>8.0645161290322565E-2</v>
      </c>
      <c r="I312" s="61">
        <f t="shared" si="30"/>
        <v>3</v>
      </c>
      <c r="J312" s="61">
        <f t="shared" si="28"/>
        <v>1</v>
      </c>
      <c r="K312" s="61">
        <f t="shared" si="29"/>
        <v>2</v>
      </c>
    </row>
    <row r="313" spans="1:11">
      <c r="A313" s="64">
        <v>45233</v>
      </c>
      <c r="B313" s="65">
        <v>16488</v>
      </c>
      <c r="C313" s="65">
        <v>16537</v>
      </c>
      <c r="D313" s="65">
        <v>16441</v>
      </c>
      <c r="E313" s="65">
        <v>16512</v>
      </c>
      <c r="F313" s="5">
        <f t="shared" si="31"/>
        <v>0.58224163027656484</v>
      </c>
      <c r="G313" s="5">
        <f t="shared" si="32"/>
        <v>0.14556040756914121</v>
      </c>
      <c r="H313" s="5">
        <f t="shared" si="33"/>
        <v>0.25</v>
      </c>
      <c r="I313" s="61">
        <f t="shared" si="30"/>
        <v>1</v>
      </c>
      <c r="J313" s="61">
        <f t="shared" si="28"/>
        <v>3</v>
      </c>
      <c r="K313" s="61">
        <f t="shared" si="29"/>
        <v>2</v>
      </c>
    </row>
    <row r="314" spans="1:11">
      <c r="A314" s="64">
        <v>45232</v>
      </c>
      <c r="B314" s="65">
        <v>16256</v>
      </c>
      <c r="C314" s="65">
        <v>16399</v>
      </c>
      <c r="D314" s="65">
        <v>16250</v>
      </c>
      <c r="E314" s="65">
        <v>16390</v>
      </c>
      <c r="F314" s="5">
        <f t="shared" si="31"/>
        <v>0.91658464566929132</v>
      </c>
      <c r="G314" s="5">
        <f t="shared" si="32"/>
        <v>0.82431102362204722</v>
      </c>
      <c r="H314" s="5">
        <f t="shared" si="33"/>
        <v>0.89932885906040272</v>
      </c>
      <c r="I314" s="61">
        <f t="shared" si="30"/>
        <v>5</v>
      </c>
      <c r="J314" s="61">
        <f t="shared" si="28"/>
        <v>9</v>
      </c>
      <c r="K314" s="61">
        <f t="shared" si="29"/>
        <v>3</v>
      </c>
    </row>
    <row r="315" spans="1:11">
      <c r="A315" s="64">
        <v>45231</v>
      </c>
      <c r="B315" s="65">
        <v>16099</v>
      </c>
      <c r="C315" s="65">
        <v>16120</v>
      </c>
      <c r="D315" s="65">
        <v>15978</v>
      </c>
      <c r="E315" s="65">
        <v>16048</v>
      </c>
      <c r="F315" s="5">
        <f t="shared" si="31"/>
        <v>0.88204236287968196</v>
      </c>
      <c r="G315" s="5">
        <f t="shared" si="32"/>
        <v>-0.31678986272439286</v>
      </c>
      <c r="H315" s="5">
        <f t="shared" si="33"/>
        <v>0.35915492957746481</v>
      </c>
      <c r="I315" s="61">
        <f t="shared" si="30"/>
        <v>4</v>
      </c>
      <c r="J315" s="61">
        <f t="shared" si="28"/>
        <v>4</v>
      </c>
      <c r="K315" s="61">
        <f t="shared" si="29"/>
        <v>2</v>
      </c>
    </row>
    <row r="316" spans="1:11">
      <c r="A316" s="64">
        <v>45230</v>
      </c>
      <c r="B316" s="65">
        <v>16180</v>
      </c>
      <c r="C316" s="65">
        <v>16197</v>
      </c>
      <c r="D316" s="65">
        <v>15973</v>
      </c>
      <c r="E316" s="65">
        <v>15994</v>
      </c>
      <c r="F316" s="5">
        <f t="shared" si="31"/>
        <v>1.3844252163164401</v>
      </c>
      <c r="G316" s="5">
        <f t="shared" si="32"/>
        <v>-1.1495673671199012</v>
      </c>
      <c r="H316" s="5">
        <f t="shared" si="33"/>
        <v>0.83035714285714279</v>
      </c>
      <c r="I316" s="61">
        <f t="shared" si="30"/>
        <v>8</v>
      </c>
      <c r="J316" s="61">
        <f t="shared" si="28"/>
        <v>9</v>
      </c>
      <c r="K316" s="61">
        <f t="shared" si="29"/>
        <v>3</v>
      </c>
    </row>
    <row r="317" spans="1:11">
      <c r="A317" s="64">
        <v>45229</v>
      </c>
      <c r="B317" s="65">
        <v>16118</v>
      </c>
      <c r="C317" s="65">
        <v>16238</v>
      </c>
      <c r="D317" s="65">
        <v>16111</v>
      </c>
      <c r="E317" s="65">
        <v>16157</v>
      </c>
      <c r="F317" s="5">
        <f t="shared" si="31"/>
        <v>0.78793895024196547</v>
      </c>
      <c r="G317" s="5">
        <f t="shared" si="32"/>
        <v>0.24196550440501305</v>
      </c>
      <c r="H317" s="5">
        <f t="shared" si="33"/>
        <v>0.30708661417322836</v>
      </c>
      <c r="I317" s="61">
        <f t="shared" si="30"/>
        <v>3</v>
      </c>
      <c r="J317" s="61">
        <f t="shared" si="28"/>
        <v>4</v>
      </c>
      <c r="K317" s="61">
        <f t="shared" si="29"/>
        <v>2</v>
      </c>
    </row>
    <row r="318" spans="1:11">
      <c r="A318" s="64">
        <v>45226</v>
      </c>
      <c r="B318" s="65">
        <v>16137</v>
      </c>
      <c r="C318" s="65">
        <v>16217</v>
      </c>
      <c r="D318" s="65">
        <v>16120</v>
      </c>
      <c r="E318" s="65">
        <v>16151</v>
      </c>
      <c r="F318" s="5">
        <f t="shared" si="31"/>
        <v>0.6011030550907851</v>
      </c>
      <c r="G318" s="5">
        <f t="shared" si="32"/>
        <v>8.6757141971865889E-2</v>
      </c>
      <c r="H318" s="5">
        <f t="shared" si="33"/>
        <v>0.14432989690721648</v>
      </c>
      <c r="I318" s="61">
        <f t="shared" si="30"/>
        <v>1</v>
      </c>
      <c r="J318" s="61">
        <f t="shared" si="28"/>
        <v>2</v>
      </c>
      <c r="K318" s="61">
        <f t="shared" si="29"/>
        <v>2</v>
      </c>
    </row>
    <row r="319" spans="1:11">
      <c r="A319" s="64">
        <v>45225</v>
      </c>
      <c r="B319" s="65">
        <v>16144</v>
      </c>
      <c r="C319" s="65">
        <v>16176</v>
      </c>
      <c r="D319" s="65">
        <v>16039</v>
      </c>
      <c r="E319" s="65">
        <v>16069</v>
      </c>
      <c r="F319" s="5">
        <f t="shared" si="31"/>
        <v>0.84861248761149644</v>
      </c>
      <c r="G319" s="5">
        <f t="shared" si="32"/>
        <v>-0.46456888007928643</v>
      </c>
      <c r="H319" s="5">
        <f t="shared" si="33"/>
        <v>0.54744525547445266</v>
      </c>
      <c r="I319" s="61">
        <f t="shared" si="30"/>
        <v>4</v>
      </c>
      <c r="J319" s="61">
        <f t="shared" si="28"/>
        <v>6</v>
      </c>
      <c r="K319" s="61">
        <f t="shared" si="29"/>
        <v>2</v>
      </c>
    </row>
    <row r="320" spans="1:11">
      <c r="A320" s="64">
        <v>45224</v>
      </c>
      <c r="B320" s="65">
        <v>16370</v>
      </c>
      <c r="C320" s="65">
        <v>16480</v>
      </c>
      <c r="D320" s="65">
        <v>16350</v>
      </c>
      <c r="E320" s="65">
        <v>16358</v>
      </c>
      <c r="F320" s="5">
        <f t="shared" si="31"/>
        <v>0.79413561392791698</v>
      </c>
      <c r="G320" s="5">
        <f t="shared" si="32"/>
        <v>-7.3304825901038484E-2</v>
      </c>
      <c r="H320" s="5">
        <f t="shared" si="33"/>
        <v>9.2307692307692299E-2</v>
      </c>
      <c r="I320" s="61">
        <f t="shared" si="30"/>
        <v>3</v>
      </c>
      <c r="J320" s="61">
        <f t="shared" si="28"/>
        <v>1</v>
      </c>
      <c r="K320" s="61">
        <f t="shared" si="29"/>
        <v>2</v>
      </c>
    </row>
    <row r="321" spans="1:11">
      <c r="A321" s="64">
        <v>45223</v>
      </c>
      <c r="B321" s="65">
        <v>16274</v>
      </c>
      <c r="C321" s="65">
        <v>16343</v>
      </c>
      <c r="D321" s="65">
        <v>16148</v>
      </c>
      <c r="E321" s="65">
        <v>16335</v>
      </c>
      <c r="F321" s="5">
        <f t="shared" si="31"/>
        <v>1.1982303060095858</v>
      </c>
      <c r="G321" s="5">
        <f t="shared" si="32"/>
        <v>0.37483101880299863</v>
      </c>
      <c r="H321" s="5">
        <f t="shared" si="33"/>
        <v>0.31282051282051282</v>
      </c>
      <c r="I321" s="61">
        <f t="shared" si="30"/>
        <v>6</v>
      </c>
      <c r="J321" s="61">
        <f t="shared" si="28"/>
        <v>4</v>
      </c>
      <c r="K321" s="61">
        <f t="shared" si="29"/>
        <v>2</v>
      </c>
    </row>
    <row r="322" spans="1:11">
      <c r="A322" s="64">
        <v>45222</v>
      </c>
      <c r="B322" s="65">
        <v>16350</v>
      </c>
      <c r="C322" s="65">
        <v>16366</v>
      </c>
      <c r="D322" s="65">
        <v>16250</v>
      </c>
      <c r="E322" s="65">
        <v>16254</v>
      </c>
      <c r="F322" s="5">
        <f t="shared" si="31"/>
        <v>0.70948012232415902</v>
      </c>
      <c r="G322" s="5">
        <f t="shared" si="32"/>
        <v>-0.58715596330275233</v>
      </c>
      <c r="H322" s="5">
        <f t="shared" si="33"/>
        <v>0.82758620689655171</v>
      </c>
      <c r="I322" s="61">
        <f t="shared" si="30"/>
        <v>2</v>
      </c>
      <c r="J322" s="61">
        <f t="shared" si="28"/>
        <v>9</v>
      </c>
      <c r="K322" s="61">
        <f t="shared" si="29"/>
        <v>3</v>
      </c>
    </row>
    <row r="323" spans="1:11">
      <c r="A323" s="64">
        <v>45219</v>
      </c>
      <c r="B323" s="65">
        <v>16440</v>
      </c>
      <c r="C323" s="65">
        <v>16465</v>
      </c>
      <c r="D323" s="65">
        <v>16255</v>
      </c>
      <c r="E323" s="65">
        <v>16413</v>
      </c>
      <c r="F323" s="5">
        <f t="shared" si="31"/>
        <v>1.2773722627737227</v>
      </c>
      <c r="G323" s="5">
        <f t="shared" si="32"/>
        <v>-0.16423357664233576</v>
      </c>
      <c r="H323" s="5">
        <f t="shared" si="33"/>
        <v>0.12857142857142856</v>
      </c>
      <c r="I323" s="61">
        <f t="shared" si="30"/>
        <v>7</v>
      </c>
      <c r="J323" s="61">
        <f t="shared" ref="J323:J386" si="34">VLOOKUP(H323,$L$24:$N$33,3,TRUE)</f>
        <v>2</v>
      </c>
      <c r="K323" s="61">
        <f t="shared" ref="K323:K386" si="35">IF(AND(I323&gt;=$N$10,F323&gt;$B$1),IF(J323&gt;=$N$23,4,1),IF(J323&gt;=$N$23,3,2))</f>
        <v>2</v>
      </c>
    </row>
    <row r="324" spans="1:11">
      <c r="A324" s="64">
        <v>45218</v>
      </c>
      <c r="B324" s="65">
        <v>16365</v>
      </c>
      <c r="C324" s="65">
        <v>16487</v>
      </c>
      <c r="D324" s="65">
        <v>16357</v>
      </c>
      <c r="E324" s="65">
        <v>16458</v>
      </c>
      <c r="F324" s="5">
        <f t="shared" si="31"/>
        <v>0.79437824625725639</v>
      </c>
      <c r="G324" s="5">
        <f t="shared" si="32"/>
        <v>0.56828597616865262</v>
      </c>
      <c r="H324" s="5">
        <f t="shared" si="33"/>
        <v>0.7153846153846154</v>
      </c>
      <c r="I324" s="61">
        <f t="shared" si="30"/>
        <v>3</v>
      </c>
      <c r="J324" s="61">
        <f t="shared" si="34"/>
        <v>8</v>
      </c>
      <c r="K324" s="61">
        <f t="shared" si="35"/>
        <v>3</v>
      </c>
    </row>
    <row r="325" spans="1:11">
      <c r="A325" s="64">
        <v>45217</v>
      </c>
      <c r="B325" s="65">
        <v>16616</v>
      </c>
      <c r="C325" s="65">
        <v>16633</v>
      </c>
      <c r="D325" s="65">
        <v>16411</v>
      </c>
      <c r="E325" s="65">
        <v>16426</v>
      </c>
      <c r="F325" s="5">
        <f t="shared" si="31"/>
        <v>1.3360616273471353</v>
      </c>
      <c r="G325" s="5">
        <f t="shared" si="32"/>
        <v>-1.1434761675493499</v>
      </c>
      <c r="H325" s="5">
        <f t="shared" si="33"/>
        <v>0.85585585585585577</v>
      </c>
      <c r="I325" s="61">
        <f t="shared" si="30"/>
        <v>7</v>
      </c>
      <c r="J325" s="61">
        <f t="shared" si="34"/>
        <v>9</v>
      </c>
      <c r="K325" s="61">
        <f t="shared" si="35"/>
        <v>3</v>
      </c>
    </row>
    <row r="326" spans="1:11">
      <c r="A326" s="64">
        <v>45216</v>
      </c>
      <c r="B326" s="65">
        <v>16764</v>
      </c>
      <c r="C326" s="65">
        <v>16782</v>
      </c>
      <c r="D326" s="65">
        <v>16634</v>
      </c>
      <c r="E326" s="65">
        <v>16650</v>
      </c>
      <c r="F326" s="5">
        <f t="shared" si="31"/>
        <v>0.88284418993080405</v>
      </c>
      <c r="G326" s="5">
        <f t="shared" si="32"/>
        <v>-0.68002863278453829</v>
      </c>
      <c r="H326" s="5">
        <f t="shared" si="33"/>
        <v>0.77027027027027029</v>
      </c>
      <c r="I326" s="61">
        <f t="shared" si="30"/>
        <v>4</v>
      </c>
      <c r="J326" s="61">
        <f t="shared" si="34"/>
        <v>8</v>
      </c>
      <c r="K326" s="61">
        <f t="shared" si="35"/>
        <v>3</v>
      </c>
    </row>
    <row r="327" spans="1:11">
      <c r="A327" s="64">
        <v>45215</v>
      </c>
      <c r="B327" s="65">
        <v>16661</v>
      </c>
      <c r="C327" s="65">
        <v>16683</v>
      </c>
      <c r="D327" s="65">
        <v>16603</v>
      </c>
      <c r="E327" s="65">
        <v>16648</v>
      </c>
      <c r="F327" s="5">
        <f t="shared" si="31"/>
        <v>0.48016325550687239</v>
      </c>
      <c r="G327" s="5">
        <f t="shared" si="32"/>
        <v>-7.8026529019866758E-2</v>
      </c>
      <c r="H327" s="5">
        <f t="shared" si="33"/>
        <v>0.16249999999999998</v>
      </c>
      <c r="I327" s="61">
        <f t="shared" si="30"/>
        <v>1</v>
      </c>
      <c r="J327" s="61">
        <f t="shared" si="34"/>
        <v>2</v>
      </c>
      <c r="K327" s="61">
        <f t="shared" si="35"/>
        <v>2</v>
      </c>
    </row>
    <row r="328" spans="1:11">
      <c r="A328" s="64">
        <v>45212</v>
      </c>
      <c r="B328" s="65">
        <v>16750</v>
      </c>
      <c r="C328" s="65">
        <v>16807</v>
      </c>
      <c r="D328" s="65">
        <v>16730</v>
      </c>
      <c r="E328" s="65">
        <v>16770</v>
      </c>
      <c r="F328" s="5">
        <f t="shared" si="31"/>
        <v>0.45970149253731341</v>
      </c>
      <c r="G328" s="5">
        <f t="shared" si="32"/>
        <v>0.11940298507462686</v>
      </c>
      <c r="H328" s="5">
        <f t="shared" si="33"/>
        <v>0.25974025974025977</v>
      </c>
      <c r="I328" s="61">
        <f t="shared" ref="I328:I391" si="36">VLOOKUP(_xlfn.PERCENTRANK.EXC(F$22:F$1218,F328),$L$11:$N$20,3,TRUE)</f>
        <v>1</v>
      </c>
      <c r="J328" s="61">
        <f t="shared" si="34"/>
        <v>3</v>
      </c>
      <c r="K328" s="61">
        <f t="shared" si="35"/>
        <v>2</v>
      </c>
    </row>
    <row r="329" spans="1:11">
      <c r="A329" s="64">
        <v>45211</v>
      </c>
      <c r="B329" s="65">
        <v>16768</v>
      </c>
      <c r="C329" s="65">
        <v>16857</v>
      </c>
      <c r="D329" s="65">
        <v>16725</v>
      </c>
      <c r="E329" s="65">
        <v>16848</v>
      </c>
      <c r="F329" s="5">
        <f t="shared" si="31"/>
        <v>0.78721374045801518</v>
      </c>
      <c r="G329" s="5">
        <f t="shared" si="32"/>
        <v>0.47709923664122139</v>
      </c>
      <c r="H329" s="5">
        <f t="shared" si="33"/>
        <v>0.60606060606060619</v>
      </c>
      <c r="I329" s="61">
        <f t="shared" si="36"/>
        <v>3</v>
      </c>
      <c r="J329" s="61">
        <f t="shared" si="34"/>
        <v>7</v>
      </c>
      <c r="K329" s="61">
        <f t="shared" si="35"/>
        <v>3</v>
      </c>
    </row>
    <row r="330" spans="1:11">
      <c r="A330" s="64">
        <v>45210</v>
      </c>
      <c r="B330" s="65">
        <v>16829</v>
      </c>
      <c r="C330" s="65">
        <v>16829</v>
      </c>
      <c r="D330" s="65">
        <v>16662</v>
      </c>
      <c r="E330" s="65">
        <v>16717</v>
      </c>
      <c r="F330" s="5">
        <f t="shared" si="31"/>
        <v>0.99233466040762974</v>
      </c>
      <c r="G330" s="5">
        <f t="shared" si="32"/>
        <v>-0.66551785608176361</v>
      </c>
      <c r="H330" s="5">
        <f t="shared" si="33"/>
        <v>0.6706586826347305</v>
      </c>
      <c r="I330" s="61">
        <f t="shared" si="36"/>
        <v>5</v>
      </c>
      <c r="J330" s="61">
        <f t="shared" si="34"/>
        <v>7</v>
      </c>
      <c r="K330" s="61">
        <f t="shared" si="35"/>
        <v>3</v>
      </c>
    </row>
    <row r="331" spans="1:11">
      <c r="A331" s="64">
        <v>45205</v>
      </c>
      <c r="B331" s="65">
        <v>16476</v>
      </c>
      <c r="C331" s="65">
        <v>16552</v>
      </c>
      <c r="D331" s="65">
        <v>16473</v>
      </c>
      <c r="E331" s="65">
        <v>16531</v>
      </c>
      <c r="F331" s="5">
        <f t="shared" si="31"/>
        <v>0.47948531196892447</v>
      </c>
      <c r="G331" s="5">
        <f t="shared" si="32"/>
        <v>0.333818888079631</v>
      </c>
      <c r="H331" s="5">
        <f t="shared" si="33"/>
        <v>0.69620253164556967</v>
      </c>
      <c r="I331" s="61">
        <f t="shared" si="36"/>
        <v>1</v>
      </c>
      <c r="J331" s="61">
        <f t="shared" si="34"/>
        <v>7</v>
      </c>
      <c r="K331" s="61">
        <f t="shared" si="35"/>
        <v>3</v>
      </c>
    </row>
    <row r="332" spans="1:11">
      <c r="A332" s="64">
        <v>45204</v>
      </c>
      <c r="B332" s="65">
        <v>16300</v>
      </c>
      <c r="C332" s="65">
        <v>16486</v>
      </c>
      <c r="D332" s="65">
        <v>16288</v>
      </c>
      <c r="E332" s="65">
        <v>16456</v>
      </c>
      <c r="F332" s="5">
        <f t="shared" si="31"/>
        <v>1.2147239263803682</v>
      </c>
      <c r="G332" s="5">
        <f t="shared" si="32"/>
        <v>0.95705521472392641</v>
      </c>
      <c r="H332" s="5">
        <f t="shared" si="33"/>
        <v>0.78787878787878785</v>
      </c>
      <c r="I332" s="61">
        <f t="shared" si="36"/>
        <v>7</v>
      </c>
      <c r="J332" s="61">
        <f t="shared" si="34"/>
        <v>8</v>
      </c>
      <c r="K332" s="61">
        <f t="shared" si="35"/>
        <v>3</v>
      </c>
    </row>
    <row r="333" spans="1:11">
      <c r="A333" s="64">
        <v>45203</v>
      </c>
      <c r="B333" s="65">
        <v>16285</v>
      </c>
      <c r="C333" s="65">
        <v>16286</v>
      </c>
      <c r="D333" s="65">
        <v>16164</v>
      </c>
      <c r="E333" s="65">
        <v>16245</v>
      </c>
      <c r="F333" s="5">
        <f t="shared" si="31"/>
        <v>0.7491556647221369</v>
      </c>
      <c r="G333" s="5">
        <f t="shared" si="32"/>
        <v>-0.24562480810561868</v>
      </c>
      <c r="H333" s="5">
        <f t="shared" si="33"/>
        <v>0.32786885245901642</v>
      </c>
      <c r="I333" s="61">
        <f t="shared" si="36"/>
        <v>3</v>
      </c>
      <c r="J333" s="61">
        <f t="shared" si="34"/>
        <v>4</v>
      </c>
      <c r="K333" s="61">
        <f t="shared" si="35"/>
        <v>2</v>
      </c>
    </row>
    <row r="334" spans="1:11">
      <c r="A334" s="64">
        <v>45202</v>
      </c>
      <c r="B334" s="65">
        <v>16497</v>
      </c>
      <c r="C334" s="65">
        <v>16553</v>
      </c>
      <c r="D334" s="65">
        <v>16408</v>
      </c>
      <c r="E334" s="65">
        <v>16412</v>
      </c>
      <c r="F334" s="5">
        <f t="shared" si="31"/>
        <v>0.87894768745832574</v>
      </c>
      <c r="G334" s="5">
        <f t="shared" si="32"/>
        <v>-0.51524519609625996</v>
      </c>
      <c r="H334" s="5">
        <f t="shared" si="33"/>
        <v>0.5862068965517242</v>
      </c>
      <c r="I334" s="61">
        <f t="shared" si="36"/>
        <v>4</v>
      </c>
      <c r="J334" s="61">
        <f t="shared" si="34"/>
        <v>6</v>
      </c>
      <c r="K334" s="61">
        <f t="shared" si="35"/>
        <v>2</v>
      </c>
    </row>
    <row r="335" spans="1:11">
      <c r="A335" s="64">
        <v>45201</v>
      </c>
      <c r="B335" s="65">
        <v>16531</v>
      </c>
      <c r="C335" s="65">
        <v>16610</v>
      </c>
      <c r="D335" s="65">
        <v>16504</v>
      </c>
      <c r="E335" s="65">
        <v>16557</v>
      </c>
      <c r="F335" s="5">
        <f t="shared" si="31"/>
        <v>0.64121952694936779</v>
      </c>
      <c r="G335" s="5">
        <f t="shared" si="32"/>
        <v>0.15728026132720344</v>
      </c>
      <c r="H335" s="5">
        <f t="shared" si="33"/>
        <v>0.24528301886792456</v>
      </c>
      <c r="I335" s="61">
        <f t="shared" si="36"/>
        <v>2</v>
      </c>
      <c r="J335" s="61">
        <f t="shared" si="34"/>
        <v>3</v>
      </c>
      <c r="K335" s="61">
        <f t="shared" si="35"/>
        <v>2</v>
      </c>
    </row>
    <row r="336" spans="1:11">
      <c r="A336" s="64">
        <v>45197</v>
      </c>
      <c r="B336" s="65">
        <v>16342</v>
      </c>
      <c r="C336" s="65">
        <v>16435</v>
      </c>
      <c r="D336" s="65">
        <v>16295</v>
      </c>
      <c r="E336" s="65">
        <v>16368</v>
      </c>
      <c r="F336" s="5">
        <f t="shared" si="31"/>
        <v>0.8566882878472647</v>
      </c>
      <c r="G336" s="5">
        <f t="shared" si="32"/>
        <v>0.15909925345734915</v>
      </c>
      <c r="H336" s="5">
        <f t="shared" si="33"/>
        <v>0.18571428571428572</v>
      </c>
      <c r="I336" s="61">
        <f t="shared" si="36"/>
        <v>4</v>
      </c>
      <c r="J336" s="61">
        <f t="shared" si="34"/>
        <v>2</v>
      </c>
      <c r="K336" s="61">
        <f t="shared" si="35"/>
        <v>2</v>
      </c>
    </row>
    <row r="337" spans="1:11">
      <c r="A337" s="64">
        <v>45196</v>
      </c>
      <c r="B337" s="65">
        <v>16246</v>
      </c>
      <c r="C337" s="65">
        <v>16334</v>
      </c>
      <c r="D337" s="65">
        <v>16230</v>
      </c>
      <c r="E337" s="65">
        <v>16311</v>
      </c>
      <c r="F337" s="5">
        <f t="shared" si="31"/>
        <v>0.64015757724978462</v>
      </c>
      <c r="G337" s="5">
        <f t="shared" si="32"/>
        <v>0.40009848578111534</v>
      </c>
      <c r="H337" s="5">
        <f t="shared" si="33"/>
        <v>0.62499999999999989</v>
      </c>
      <c r="I337" s="61">
        <f t="shared" si="36"/>
        <v>2</v>
      </c>
      <c r="J337" s="61">
        <f t="shared" si="34"/>
        <v>7</v>
      </c>
      <c r="K337" s="61">
        <f t="shared" si="35"/>
        <v>3</v>
      </c>
    </row>
    <row r="338" spans="1:11">
      <c r="A338" s="64">
        <v>45195</v>
      </c>
      <c r="B338" s="65">
        <v>16400</v>
      </c>
      <c r="C338" s="65">
        <v>16408</v>
      </c>
      <c r="D338" s="65">
        <v>16273</v>
      </c>
      <c r="E338" s="65">
        <v>16308</v>
      </c>
      <c r="F338" s="5">
        <f t="shared" si="31"/>
        <v>0.82317073170731714</v>
      </c>
      <c r="G338" s="5">
        <f t="shared" si="32"/>
        <v>-0.5609756097560975</v>
      </c>
      <c r="H338" s="5">
        <f t="shared" si="33"/>
        <v>0.68148148148148135</v>
      </c>
      <c r="I338" s="61">
        <f t="shared" si="36"/>
        <v>4</v>
      </c>
      <c r="J338" s="61">
        <f t="shared" si="34"/>
        <v>7</v>
      </c>
      <c r="K338" s="61">
        <f t="shared" si="35"/>
        <v>3</v>
      </c>
    </row>
    <row r="339" spans="1:11">
      <c r="A339" s="64">
        <v>45194</v>
      </c>
      <c r="B339" s="65">
        <v>16352</v>
      </c>
      <c r="C339" s="65">
        <v>16491</v>
      </c>
      <c r="D339" s="65">
        <v>16340</v>
      </c>
      <c r="E339" s="65">
        <v>16464</v>
      </c>
      <c r="F339" s="5">
        <f t="shared" si="31"/>
        <v>0.92343444227005866</v>
      </c>
      <c r="G339" s="5">
        <f t="shared" si="32"/>
        <v>0.68493150684931503</v>
      </c>
      <c r="H339" s="5">
        <f t="shared" si="33"/>
        <v>0.74172185430463577</v>
      </c>
      <c r="I339" s="61">
        <f t="shared" si="36"/>
        <v>5</v>
      </c>
      <c r="J339" s="61">
        <f t="shared" si="34"/>
        <v>8</v>
      </c>
      <c r="K339" s="61">
        <f t="shared" si="35"/>
        <v>3</v>
      </c>
    </row>
    <row r="340" spans="1:11">
      <c r="A340" s="64">
        <v>45191</v>
      </c>
      <c r="B340" s="65">
        <v>16200</v>
      </c>
      <c r="C340" s="65">
        <v>16355</v>
      </c>
      <c r="D340" s="65">
        <v>16188</v>
      </c>
      <c r="E340" s="65">
        <v>16345</v>
      </c>
      <c r="F340" s="5">
        <f t="shared" si="31"/>
        <v>1.0308641975308641</v>
      </c>
      <c r="G340" s="5">
        <f t="shared" si="32"/>
        <v>0.89506172839506171</v>
      </c>
      <c r="H340" s="5">
        <f t="shared" si="33"/>
        <v>0.86826347305389229</v>
      </c>
      <c r="I340" s="61">
        <f t="shared" si="36"/>
        <v>5</v>
      </c>
      <c r="J340" s="61">
        <f t="shared" si="34"/>
        <v>9</v>
      </c>
      <c r="K340" s="61">
        <f t="shared" si="35"/>
        <v>3</v>
      </c>
    </row>
    <row r="341" spans="1:11">
      <c r="A341" s="64">
        <v>45190</v>
      </c>
      <c r="B341" s="65">
        <v>16479</v>
      </c>
      <c r="C341" s="65">
        <v>16483</v>
      </c>
      <c r="D341" s="65">
        <v>16280</v>
      </c>
      <c r="E341" s="65">
        <v>16309</v>
      </c>
      <c r="F341" s="5">
        <f t="shared" si="31"/>
        <v>1.2318708659506037</v>
      </c>
      <c r="G341" s="5">
        <f t="shared" si="32"/>
        <v>-1.0316159961162692</v>
      </c>
      <c r="H341" s="5">
        <f t="shared" si="33"/>
        <v>0.83743842364532028</v>
      </c>
      <c r="I341" s="61">
        <f t="shared" si="36"/>
        <v>7</v>
      </c>
      <c r="J341" s="61">
        <f t="shared" si="34"/>
        <v>9</v>
      </c>
      <c r="K341" s="61">
        <f t="shared" si="35"/>
        <v>3</v>
      </c>
    </row>
    <row r="342" spans="1:11">
      <c r="A342" s="64">
        <v>45189</v>
      </c>
      <c r="B342" s="65">
        <v>16611</v>
      </c>
      <c r="C342" s="65">
        <v>16648</v>
      </c>
      <c r="D342" s="65">
        <v>16531</v>
      </c>
      <c r="E342" s="65">
        <v>16537</v>
      </c>
      <c r="F342" s="5">
        <f t="shared" ref="F342:F405" si="37">ABS(C342-D342)/B342*100</f>
        <v>0.70435253747516713</v>
      </c>
      <c r="G342" s="5">
        <f t="shared" ref="G342:G405" si="38">(E342-B342)/B342*100</f>
        <v>-0.44548792968514839</v>
      </c>
      <c r="H342" s="5">
        <f t="shared" ref="H342:H405" si="39">ABS(G342/F342)</f>
        <v>0.63247863247863245</v>
      </c>
      <c r="I342" s="61">
        <f t="shared" si="36"/>
        <v>2</v>
      </c>
      <c r="J342" s="61">
        <f t="shared" si="34"/>
        <v>7</v>
      </c>
      <c r="K342" s="61">
        <f t="shared" si="35"/>
        <v>3</v>
      </c>
    </row>
    <row r="343" spans="1:11">
      <c r="A343" s="64">
        <v>45188</v>
      </c>
      <c r="B343" s="65">
        <v>16700</v>
      </c>
      <c r="C343" s="65">
        <v>16741</v>
      </c>
      <c r="D343" s="65">
        <v>16603</v>
      </c>
      <c r="E343" s="65">
        <v>16609</v>
      </c>
      <c r="F343" s="5">
        <f t="shared" si="37"/>
        <v>0.82634730538922152</v>
      </c>
      <c r="G343" s="5">
        <f t="shared" si="38"/>
        <v>-0.54491017964071853</v>
      </c>
      <c r="H343" s="5">
        <f t="shared" si="39"/>
        <v>0.65942028985507251</v>
      </c>
      <c r="I343" s="61">
        <f t="shared" si="36"/>
        <v>4</v>
      </c>
      <c r="J343" s="61">
        <f t="shared" si="34"/>
        <v>7</v>
      </c>
      <c r="K343" s="61">
        <f t="shared" si="35"/>
        <v>3</v>
      </c>
    </row>
    <row r="344" spans="1:11">
      <c r="A344" s="64">
        <v>45187</v>
      </c>
      <c r="B344" s="65">
        <v>16757</v>
      </c>
      <c r="C344" s="65">
        <v>16796</v>
      </c>
      <c r="D344" s="65">
        <v>16700</v>
      </c>
      <c r="E344" s="65">
        <v>16709</v>
      </c>
      <c r="F344" s="5">
        <f t="shared" si="37"/>
        <v>0.57289490959002209</v>
      </c>
      <c r="G344" s="5">
        <f t="shared" si="38"/>
        <v>-0.28644745479501105</v>
      </c>
      <c r="H344" s="5">
        <f t="shared" si="39"/>
        <v>0.5</v>
      </c>
      <c r="I344" s="61">
        <f t="shared" si="36"/>
        <v>1</v>
      </c>
      <c r="J344" s="61">
        <f t="shared" si="34"/>
        <v>6</v>
      </c>
      <c r="K344" s="61">
        <f t="shared" si="35"/>
        <v>2</v>
      </c>
    </row>
    <row r="345" spans="1:11">
      <c r="A345" s="64">
        <v>45184</v>
      </c>
      <c r="B345" s="65">
        <v>16848</v>
      </c>
      <c r="C345" s="65">
        <v>16918</v>
      </c>
      <c r="D345" s="65">
        <v>16808</v>
      </c>
      <c r="E345" s="65">
        <v>16906</v>
      </c>
      <c r="F345" s="5">
        <f t="shared" si="37"/>
        <v>0.65289648622981955</v>
      </c>
      <c r="G345" s="5">
        <f t="shared" si="38"/>
        <v>0.34425451092117759</v>
      </c>
      <c r="H345" s="5">
        <f t="shared" si="39"/>
        <v>0.52727272727272734</v>
      </c>
      <c r="I345" s="61">
        <f t="shared" si="36"/>
        <v>2</v>
      </c>
      <c r="J345" s="61">
        <f t="shared" si="34"/>
        <v>6</v>
      </c>
      <c r="K345" s="61">
        <f t="shared" si="35"/>
        <v>2</v>
      </c>
    </row>
    <row r="346" spans="1:11">
      <c r="A346" s="64">
        <v>45183</v>
      </c>
      <c r="B346" s="65">
        <v>16676</v>
      </c>
      <c r="C346" s="65">
        <v>16842</v>
      </c>
      <c r="D346" s="65">
        <v>16675</v>
      </c>
      <c r="E346" s="65">
        <v>16838</v>
      </c>
      <c r="F346" s="5">
        <f t="shared" si="37"/>
        <v>1.0014391940513312</v>
      </c>
      <c r="G346" s="5">
        <f t="shared" si="38"/>
        <v>0.97145598464859673</v>
      </c>
      <c r="H346" s="5">
        <f t="shared" si="39"/>
        <v>0.97005988023952094</v>
      </c>
      <c r="I346" s="61">
        <f t="shared" si="36"/>
        <v>5</v>
      </c>
      <c r="J346" s="61">
        <f t="shared" si="34"/>
        <v>10</v>
      </c>
      <c r="K346" s="61">
        <f t="shared" si="35"/>
        <v>3</v>
      </c>
    </row>
    <row r="347" spans="1:11">
      <c r="A347" s="64">
        <v>45182</v>
      </c>
      <c r="B347" s="65">
        <v>16570</v>
      </c>
      <c r="C347" s="65">
        <v>16645</v>
      </c>
      <c r="D347" s="65">
        <v>16523</v>
      </c>
      <c r="E347" s="65">
        <v>16577</v>
      </c>
      <c r="F347" s="5">
        <f t="shared" si="37"/>
        <v>0.73627036813518398</v>
      </c>
      <c r="G347" s="5">
        <f t="shared" si="38"/>
        <v>4.2245021122510558E-2</v>
      </c>
      <c r="H347" s="5">
        <f t="shared" si="39"/>
        <v>5.737704918032787E-2</v>
      </c>
      <c r="I347" s="61">
        <f t="shared" si="36"/>
        <v>3</v>
      </c>
      <c r="J347" s="61">
        <f t="shared" si="34"/>
        <v>1</v>
      </c>
      <c r="K347" s="61">
        <f t="shared" si="35"/>
        <v>2</v>
      </c>
    </row>
    <row r="348" spans="1:11">
      <c r="A348" s="64">
        <v>45181</v>
      </c>
      <c r="B348" s="65">
        <v>16459</v>
      </c>
      <c r="C348" s="65">
        <v>16591</v>
      </c>
      <c r="D348" s="65">
        <v>16413</v>
      </c>
      <c r="E348" s="65">
        <v>16573</v>
      </c>
      <c r="F348" s="5">
        <f t="shared" si="37"/>
        <v>1.0814751807521721</v>
      </c>
      <c r="G348" s="5">
        <f t="shared" si="38"/>
        <v>0.69263017194240228</v>
      </c>
      <c r="H348" s="5">
        <f t="shared" si="39"/>
        <v>0.64044943820224709</v>
      </c>
      <c r="I348" s="61">
        <f t="shared" si="36"/>
        <v>5</v>
      </c>
      <c r="J348" s="61">
        <f t="shared" si="34"/>
        <v>7</v>
      </c>
      <c r="K348" s="61">
        <f t="shared" si="35"/>
        <v>3</v>
      </c>
    </row>
    <row r="349" spans="1:11">
      <c r="A349" s="64">
        <v>45180</v>
      </c>
      <c r="B349" s="65">
        <v>16560</v>
      </c>
      <c r="C349" s="65">
        <v>16577</v>
      </c>
      <c r="D349" s="65">
        <v>16366</v>
      </c>
      <c r="E349" s="65">
        <v>16427</v>
      </c>
      <c r="F349" s="5">
        <f t="shared" si="37"/>
        <v>1.2741545893719806</v>
      </c>
      <c r="G349" s="5">
        <f t="shared" si="38"/>
        <v>-0.8031400966183575</v>
      </c>
      <c r="H349" s="5">
        <f t="shared" si="39"/>
        <v>0.63033175355450244</v>
      </c>
      <c r="I349" s="61">
        <f t="shared" si="36"/>
        <v>7</v>
      </c>
      <c r="J349" s="61">
        <f t="shared" si="34"/>
        <v>7</v>
      </c>
      <c r="K349" s="61">
        <f t="shared" si="35"/>
        <v>3</v>
      </c>
    </row>
    <row r="350" spans="1:11">
      <c r="A350" s="64">
        <v>45177</v>
      </c>
      <c r="B350" s="65">
        <v>16490</v>
      </c>
      <c r="C350" s="65">
        <v>16579</v>
      </c>
      <c r="D350" s="65">
        <v>16467</v>
      </c>
      <c r="E350" s="65">
        <v>16563</v>
      </c>
      <c r="F350" s="5">
        <f t="shared" si="37"/>
        <v>0.67919951485748942</v>
      </c>
      <c r="G350" s="5">
        <f t="shared" si="38"/>
        <v>0.44269254093389931</v>
      </c>
      <c r="H350" s="5">
        <f t="shared" si="39"/>
        <v>0.65178571428571419</v>
      </c>
      <c r="I350" s="61">
        <f t="shared" si="36"/>
        <v>2</v>
      </c>
      <c r="J350" s="61">
        <f t="shared" si="34"/>
        <v>7</v>
      </c>
      <c r="K350" s="61">
        <f t="shared" si="35"/>
        <v>3</v>
      </c>
    </row>
    <row r="351" spans="1:11">
      <c r="A351" s="64">
        <v>45176</v>
      </c>
      <c r="B351" s="65">
        <v>16604</v>
      </c>
      <c r="C351" s="65">
        <v>16660</v>
      </c>
      <c r="D351" s="65">
        <v>16560</v>
      </c>
      <c r="E351" s="65">
        <v>16564</v>
      </c>
      <c r="F351" s="5">
        <f t="shared" si="37"/>
        <v>0.60226451457480124</v>
      </c>
      <c r="G351" s="5">
        <f t="shared" si="38"/>
        <v>-0.24090580582992049</v>
      </c>
      <c r="H351" s="5">
        <f t="shared" si="39"/>
        <v>0.4</v>
      </c>
      <c r="I351" s="61">
        <f t="shared" si="36"/>
        <v>2</v>
      </c>
      <c r="J351" s="61">
        <f t="shared" si="34"/>
        <v>5</v>
      </c>
      <c r="K351" s="61">
        <f t="shared" si="35"/>
        <v>2</v>
      </c>
    </row>
    <row r="352" spans="1:11">
      <c r="A352" s="64">
        <v>45175</v>
      </c>
      <c r="B352" s="65">
        <v>16758</v>
      </c>
      <c r="C352" s="65">
        <v>16801</v>
      </c>
      <c r="D352" s="65">
        <v>16702</v>
      </c>
      <c r="E352" s="65">
        <v>16711</v>
      </c>
      <c r="F352" s="5">
        <f t="shared" si="37"/>
        <v>0.59076262083780884</v>
      </c>
      <c r="G352" s="5">
        <f t="shared" si="38"/>
        <v>-0.28046306241794966</v>
      </c>
      <c r="H352" s="5">
        <f t="shared" si="39"/>
        <v>0.47474747474747475</v>
      </c>
      <c r="I352" s="61">
        <f t="shared" si="36"/>
        <v>1</v>
      </c>
      <c r="J352" s="61">
        <f t="shared" si="34"/>
        <v>5</v>
      </c>
      <c r="K352" s="61">
        <f t="shared" si="35"/>
        <v>2</v>
      </c>
    </row>
    <row r="353" spans="1:11">
      <c r="A353" s="64">
        <v>45174</v>
      </c>
      <c r="B353" s="65">
        <v>16736</v>
      </c>
      <c r="C353" s="65">
        <v>16765</v>
      </c>
      <c r="D353" s="65">
        <v>16707</v>
      </c>
      <c r="E353" s="65">
        <v>16754</v>
      </c>
      <c r="F353" s="5">
        <f t="shared" si="37"/>
        <v>0.34655831739961757</v>
      </c>
      <c r="G353" s="5">
        <f t="shared" si="38"/>
        <v>0.10755258126195029</v>
      </c>
      <c r="H353" s="5">
        <f t="shared" si="39"/>
        <v>0.31034482758620691</v>
      </c>
      <c r="I353" s="61">
        <f t="shared" si="36"/>
        <v>1</v>
      </c>
      <c r="J353" s="61">
        <f t="shared" si="34"/>
        <v>4</v>
      </c>
      <c r="K353" s="61">
        <f t="shared" si="35"/>
        <v>2</v>
      </c>
    </row>
    <row r="354" spans="1:11">
      <c r="A354" s="64">
        <v>45173</v>
      </c>
      <c r="B354" s="65">
        <v>16646</v>
      </c>
      <c r="C354" s="65">
        <v>16782</v>
      </c>
      <c r="D354" s="65">
        <v>16607</v>
      </c>
      <c r="E354" s="65">
        <v>16782</v>
      </c>
      <c r="F354" s="5">
        <f t="shared" si="37"/>
        <v>1.0513036164844407</v>
      </c>
      <c r="G354" s="5">
        <f t="shared" si="38"/>
        <v>0.81701309623933671</v>
      </c>
      <c r="H354" s="5">
        <f t="shared" si="39"/>
        <v>0.77714285714285714</v>
      </c>
      <c r="I354" s="61">
        <f t="shared" si="36"/>
        <v>5</v>
      </c>
      <c r="J354" s="61">
        <f t="shared" si="34"/>
        <v>8</v>
      </c>
      <c r="K354" s="61">
        <f t="shared" si="35"/>
        <v>3</v>
      </c>
    </row>
    <row r="355" spans="1:11">
      <c r="A355" s="64">
        <v>45170</v>
      </c>
      <c r="B355" s="65">
        <v>16608</v>
      </c>
      <c r="C355" s="65">
        <v>16727</v>
      </c>
      <c r="D355" s="65">
        <v>16600</v>
      </c>
      <c r="E355" s="65">
        <v>16651</v>
      </c>
      <c r="F355" s="5">
        <f t="shared" si="37"/>
        <v>0.76469171483622356</v>
      </c>
      <c r="G355" s="5">
        <f t="shared" si="38"/>
        <v>0.25891136801541426</v>
      </c>
      <c r="H355" s="5">
        <f t="shared" si="39"/>
        <v>0.33858267716535428</v>
      </c>
      <c r="I355" s="61">
        <f t="shared" si="36"/>
        <v>3</v>
      </c>
      <c r="J355" s="61">
        <f t="shared" si="34"/>
        <v>4</v>
      </c>
      <c r="K355" s="61">
        <f t="shared" si="35"/>
        <v>2</v>
      </c>
    </row>
    <row r="356" spans="1:11">
      <c r="A356" s="64">
        <v>45169</v>
      </c>
      <c r="B356" s="65">
        <v>16730</v>
      </c>
      <c r="C356" s="65">
        <v>16731</v>
      </c>
      <c r="D356" s="65">
        <v>16602</v>
      </c>
      <c r="E356" s="65">
        <v>16628</v>
      </c>
      <c r="F356" s="5">
        <f t="shared" si="37"/>
        <v>0.7710699342498506</v>
      </c>
      <c r="G356" s="5">
        <f t="shared" si="38"/>
        <v>-0.60968320382546315</v>
      </c>
      <c r="H356" s="5">
        <f t="shared" si="39"/>
        <v>0.7906976744186045</v>
      </c>
      <c r="I356" s="61">
        <f t="shared" si="36"/>
        <v>3</v>
      </c>
      <c r="J356" s="61">
        <f t="shared" si="34"/>
        <v>8</v>
      </c>
      <c r="K356" s="61">
        <f t="shared" si="35"/>
        <v>3</v>
      </c>
    </row>
    <row r="357" spans="1:11">
      <c r="A357" s="64">
        <v>45168</v>
      </c>
      <c r="B357" s="65">
        <v>16738</v>
      </c>
      <c r="C357" s="65">
        <v>16778</v>
      </c>
      <c r="D357" s="65">
        <v>16695</v>
      </c>
      <c r="E357" s="65">
        <v>16724</v>
      </c>
      <c r="F357" s="5">
        <f t="shared" si="37"/>
        <v>0.49587764368502807</v>
      </c>
      <c r="G357" s="5">
        <f t="shared" si="38"/>
        <v>-8.3642012187836068E-2</v>
      </c>
      <c r="H357" s="5">
        <f t="shared" si="39"/>
        <v>0.16867469879518074</v>
      </c>
      <c r="I357" s="61">
        <f t="shared" si="36"/>
        <v>1</v>
      </c>
      <c r="J357" s="61">
        <f t="shared" si="34"/>
        <v>2</v>
      </c>
      <c r="K357" s="61">
        <f t="shared" si="35"/>
        <v>2</v>
      </c>
    </row>
    <row r="358" spans="1:11">
      <c r="A358" s="64">
        <v>45167</v>
      </c>
      <c r="B358" s="65">
        <v>16578</v>
      </c>
      <c r="C358" s="65">
        <v>16632</v>
      </c>
      <c r="D358" s="65">
        <v>16453</v>
      </c>
      <c r="E358" s="65">
        <v>16624</v>
      </c>
      <c r="F358" s="5">
        <f t="shared" si="37"/>
        <v>1.0797442393533598</v>
      </c>
      <c r="G358" s="5">
        <f t="shared" si="38"/>
        <v>0.27747617324164553</v>
      </c>
      <c r="H358" s="5">
        <f t="shared" si="39"/>
        <v>0.25698324022346369</v>
      </c>
      <c r="I358" s="61">
        <f t="shared" si="36"/>
        <v>5</v>
      </c>
      <c r="J358" s="61">
        <f t="shared" si="34"/>
        <v>3</v>
      </c>
      <c r="K358" s="61">
        <f t="shared" si="35"/>
        <v>2</v>
      </c>
    </row>
    <row r="359" spans="1:11">
      <c r="A359" s="64">
        <v>45166</v>
      </c>
      <c r="B359" s="65">
        <v>16468</v>
      </c>
      <c r="C359" s="65">
        <v>16548</v>
      </c>
      <c r="D359" s="65">
        <v>16461</v>
      </c>
      <c r="E359" s="65">
        <v>16490</v>
      </c>
      <c r="F359" s="5">
        <f t="shared" si="37"/>
        <v>0.52829730386203555</v>
      </c>
      <c r="G359" s="5">
        <f t="shared" si="38"/>
        <v>0.13359242166626184</v>
      </c>
      <c r="H359" s="5">
        <f t="shared" si="39"/>
        <v>0.25287356321839077</v>
      </c>
      <c r="I359" s="61">
        <f t="shared" si="36"/>
        <v>1</v>
      </c>
      <c r="J359" s="61">
        <f t="shared" si="34"/>
        <v>3</v>
      </c>
      <c r="K359" s="61">
        <f t="shared" si="35"/>
        <v>2</v>
      </c>
    </row>
    <row r="360" spans="1:11">
      <c r="A360" s="64">
        <v>45163</v>
      </c>
      <c r="B360" s="65">
        <v>16549</v>
      </c>
      <c r="C360" s="65">
        <v>16586</v>
      </c>
      <c r="D360" s="65">
        <v>16415</v>
      </c>
      <c r="E360" s="65">
        <v>16421</v>
      </c>
      <c r="F360" s="5">
        <f t="shared" si="37"/>
        <v>1.0332950631458095</v>
      </c>
      <c r="G360" s="5">
        <f t="shared" si="38"/>
        <v>-0.77346063206236026</v>
      </c>
      <c r="H360" s="5">
        <f t="shared" si="39"/>
        <v>0.74853801169590639</v>
      </c>
      <c r="I360" s="61">
        <f t="shared" si="36"/>
        <v>5</v>
      </c>
      <c r="J360" s="61">
        <f t="shared" si="34"/>
        <v>8</v>
      </c>
      <c r="K360" s="61">
        <f t="shared" si="35"/>
        <v>3</v>
      </c>
    </row>
    <row r="361" spans="1:11">
      <c r="A361" s="64">
        <v>45162</v>
      </c>
      <c r="B361" s="65">
        <v>16788</v>
      </c>
      <c r="C361" s="65">
        <v>16798</v>
      </c>
      <c r="D361" s="65">
        <v>16670</v>
      </c>
      <c r="E361" s="65">
        <v>16759</v>
      </c>
      <c r="F361" s="5">
        <f t="shared" si="37"/>
        <v>0.76244936859661661</v>
      </c>
      <c r="G361" s="5">
        <f t="shared" si="38"/>
        <v>-0.17274243507267095</v>
      </c>
      <c r="H361" s="5">
        <f t="shared" si="39"/>
        <v>0.2265625</v>
      </c>
      <c r="I361" s="61">
        <f t="shared" si="36"/>
        <v>3</v>
      </c>
      <c r="J361" s="61">
        <f t="shared" si="34"/>
        <v>3</v>
      </c>
      <c r="K361" s="61">
        <f t="shared" si="35"/>
        <v>2</v>
      </c>
    </row>
    <row r="362" spans="1:11">
      <c r="A362" s="64">
        <v>45161</v>
      </c>
      <c r="B362" s="65">
        <v>16419</v>
      </c>
      <c r="C362" s="65">
        <v>16561</v>
      </c>
      <c r="D362" s="65">
        <v>16405</v>
      </c>
      <c r="E362" s="65">
        <v>16559</v>
      </c>
      <c r="F362" s="5">
        <f t="shared" si="37"/>
        <v>0.95011876484560576</v>
      </c>
      <c r="G362" s="5">
        <f t="shared" si="38"/>
        <v>0.85267068639990251</v>
      </c>
      <c r="H362" s="5">
        <f t="shared" si="39"/>
        <v>0.89743589743589736</v>
      </c>
      <c r="I362" s="61">
        <f t="shared" si="36"/>
        <v>5</v>
      </c>
      <c r="J362" s="61">
        <f t="shared" si="34"/>
        <v>9</v>
      </c>
      <c r="K362" s="61">
        <f t="shared" si="35"/>
        <v>3</v>
      </c>
    </row>
    <row r="363" spans="1:11">
      <c r="A363" s="64">
        <v>45160</v>
      </c>
      <c r="B363" s="65">
        <v>16495</v>
      </c>
      <c r="C363" s="65">
        <v>16507</v>
      </c>
      <c r="D363" s="65">
        <v>16380</v>
      </c>
      <c r="E363" s="65">
        <v>16401</v>
      </c>
      <c r="F363" s="5">
        <f t="shared" si="37"/>
        <v>0.76993028190360713</v>
      </c>
      <c r="G363" s="5">
        <f t="shared" si="38"/>
        <v>-0.56986965747196117</v>
      </c>
      <c r="H363" s="5">
        <f t="shared" si="39"/>
        <v>0.74015748031496065</v>
      </c>
      <c r="I363" s="61">
        <f t="shared" si="36"/>
        <v>3</v>
      </c>
      <c r="J363" s="61">
        <f t="shared" si="34"/>
        <v>8</v>
      </c>
      <c r="K363" s="61">
        <f t="shared" si="35"/>
        <v>3</v>
      </c>
    </row>
    <row r="364" spans="1:11">
      <c r="A364" s="64">
        <v>45159</v>
      </c>
      <c r="B364" s="65">
        <v>16424</v>
      </c>
      <c r="C364" s="65">
        <v>16474</v>
      </c>
      <c r="D364" s="65">
        <v>16325</v>
      </c>
      <c r="E364" s="65">
        <v>16351</v>
      </c>
      <c r="F364" s="5">
        <f t="shared" si="37"/>
        <v>0.90720896249391125</v>
      </c>
      <c r="G364" s="5">
        <f t="shared" si="38"/>
        <v>-0.44447150511446665</v>
      </c>
      <c r="H364" s="5">
        <f t="shared" si="39"/>
        <v>0.48993288590604034</v>
      </c>
      <c r="I364" s="61">
        <f t="shared" si="36"/>
        <v>4</v>
      </c>
      <c r="J364" s="61">
        <f t="shared" si="34"/>
        <v>5</v>
      </c>
      <c r="K364" s="61">
        <f t="shared" si="35"/>
        <v>2</v>
      </c>
    </row>
    <row r="365" spans="1:11">
      <c r="A365" s="64">
        <v>45156</v>
      </c>
      <c r="B365" s="65">
        <v>16422</v>
      </c>
      <c r="C365" s="65">
        <v>16541</v>
      </c>
      <c r="D365" s="65">
        <v>16320</v>
      </c>
      <c r="E365" s="65">
        <v>16352</v>
      </c>
      <c r="F365" s="5">
        <f t="shared" si="37"/>
        <v>1.3457556935817805</v>
      </c>
      <c r="G365" s="5">
        <f t="shared" si="38"/>
        <v>-0.42625745950554139</v>
      </c>
      <c r="H365" s="5">
        <f t="shared" si="39"/>
        <v>0.31674208144796384</v>
      </c>
      <c r="I365" s="61">
        <f t="shared" si="36"/>
        <v>7</v>
      </c>
      <c r="J365" s="61">
        <f t="shared" si="34"/>
        <v>4</v>
      </c>
      <c r="K365" s="61">
        <f t="shared" si="35"/>
        <v>2</v>
      </c>
    </row>
    <row r="366" spans="1:11">
      <c r="A366" s="64">
        <v>45155</v>
      </c>
      <c r="B366" s="65">
        <v>16261</v>
      </c>
      <c r="C366" s="65">
        <v>16493</v>
      </c>
      <c r="D366" s="65">
        <v>16205</v>
      </c>
      <c r="E366" s="65">
        <v>16454</v>
      </c>
      <c r="F366" s="5">
        <f t="shared" si="37"/>
        <v>1.7711087878974234</v>
      </c>
      <c r="G366" s="5">
        <f t="shared" si="38"/>
        <v>1.1868888752229261</v>
      </c>
      <c r="H366" s="5">
        <f t="shared" si="39"/>
        <v>0.67013888888888884</v>
      </c>
      <c r="I366" s="61">
        <f t="shared" si="36"/>
        <v>9</v>
      </c>
      <c r="J366" s="61">
        <f t="shared" si="34"/>
        <v>7</v>
      </c>
      <c r="K366" s="61">
        <f t="shared" si="35"/>
        <v>3</v>
      </c>
    </row>
    <row r="367" spans="1:11">
      <c r="A367" s="64">
        <v>45154</v>
      </c>
      <c r="B367" s="65">
        <v>16300</v>
      </c>
      <c r="C367" s="65">
        <v>16413</v>
      </c>
      <c r="D367" s="65">
        <v>16290</v>
      </c>
      <c r="E367" s="65">
        <v>16364</v>
      </c>
      <c r="F367" s="5">
        <f t="shared" si="37"/>
        <v>0.754601226993865</v>
      </c>
      <c r="G367" s="5">
        <f t="shared" si="38"/>
        <v>0.39263803680981596</v>
      </c>
      <c r="H367" s="5">
        <f t="shared" si="39"/>
        <v>0.52032520325203258</v>
      </c>
      <c r="I367" s="61">
        <f t="shared" si="36"/>
        <v>3</v>
      </c>
      <c r="J367" s="61">
        <f t="shared" si="34"/>
        <v>6</v>
      </c>
      <c r="K367" s="61">
        <f t="shared" si="35"/>
        <v>2</v>
      </c>
    </row>
    <row r="368" spans="1:11">
      <c r="A368" s="64">
        <v>45153</v>
      </c>
      <c r="B368" s="65">
        <v>16471</v>
      </c>
      <c r="C368" s="65">
        <v>16540</v>
      </c>
      <c r="D368" s="65">
        <v>16422</v>
      </c>
      <c r="E368" s="65">
        <v>16422</v>
      </c>
      <c r="F368" s="5">
        <f t="shared" si="37"/>
        <v>0.71641066116204233</v>
      </c>
      <c r="G368" s="5">
        <f t="shared" si="38"/>
        <v>-0.29749256268593288</v>
      </c>
      <c r="H368" s="5">
        <f t="shared" si="39"/>
        <v>0.41525423728813565</v>
      </c>
      <c r="I368" s="61">
        <f t="shared" si="36"/>
        <v>2</v>
      </c>
      <c r="J368" s="61">
        <f t="shared" si="34"/>
        <v>5</v>
      </c>
      <c r="K368" s="61">
        <f t="shared" si="35"/>
        <v>2</v>
      </c>
    </row>
    <row r="369" spans="1:11">
      <c r="A369" s="64">
        <v>45152</v>
      </c>
      <c r="B369" s="65">
        <v>16567</v>
      </c>
      <c r="C369" s="65">
        <v>16570</v>
      </c>
      <c r="D369" s="65">
        <v>16306</v>
      </c>
      <c r="E369" s="65">
        <v>16378</v>
      </c>
      <c r="F369" s="5">
        <f t="shared" si="37"/>
        <v>1.5935293052453674</v>
      </c>
      <c r="G369" s="5">
        <f t="shared" si="38"/>
        <v>-1.1408221162552061</v>
      </c>
      <c r="H369" s="5">
        <f t="shared" si="39"/>
        <v>0.71590909090909083</v>
      </c>
      <c r="I369" s="61">
        <f t="shared" si="36"/>
        <v>8</v>
      </c>
      <c r="J369" s="61">
        <f t="shared" si="34"/>
        <v>8</v>
      </c>
      <c r="K369" s="61">
        <f t="shared" si="35"/>
        <v>3</v>
      </c>
    </row>
    <row r="370" spans="1:11">
      <c r="A370" s="64">
        <v>45149</v>
      </c>
      <c r="B370" s="65">
        <v>16711</v>
      </c>
      <c r="C370" s="65">
        <v>16754</v>
      </c>
      <c r="D370" s="65">
        <v>16574</v>
      </c>
      <c r="E370" s="65">
        <v>16625</v>
      </c>
      <c r="F370" s="5">
        <f t="shared" si="37"/>
        <v>1.0771348213751422</v>
      </c>
      <c r="G370" s="5">
        <f t="shared" si="38"/>
        <v>-0.51463108132367896</v>
      </c>
      <c r="H370" s="5">
        <f t="shared" si="39"/>
        <v>0.47777777777777769</v>
      </c>
      <c r="I370" s="61">
        <f t="shared" si="36"/>
        <v>5</v>
      </c>
      <c r="J370" s="61">
        <f t="shared" si="34"/>
        <v>5</v>
      </c>
      <c r="K370" s="61">
        <f t="shared" si="35"/>
        <v>2</v>
      </c>
    </row>
    <row r="371" spans="1:11">
      <c r="A371" s="64">
        <v>45148</v>
      </c>
      <c r="B371" s="65">
        <v>16788</v>
      </c>
      <c r="C371" s="65">
        <v>16797</v>
      </c>
      <c r="D371" s="65">
        <v>16584</v>
      </c>
      <c r="E371" s="65">
        <v>16660</v>
      </c>
      <c r="F371" s="5">
        <f t="shared" si="37"/>
        <v>1.2687634024303074</v>
      </c>
      <c r="G371" s="5">
        <f t="shared" si="38"/>
        <v>-0.76244936859661661</v>
      </c>
      <c r="H371" s="5">
        <f t="shared" si="39"/>
        <v>0.60093896713615025</v>
      </c>
      <c r="I371" s="61">
        <f t="shared" si="36"/>
        <v>7</v>
      </c>
      <c r="J371" s="61">
        <f t="shared" si="34"/>
        <v>7</v>
      </c>
      <c r="K371" s="61">
        <f t="shared" si="35"/>
        <v>3</v>
      </c>
    </row>
    <row r="372" spans="1:11">
      <c r="A372" s="64">
        <v>45147</v>
      </c>
      <c r="B372" s="65">
        <v>16815</v>
      </c>
      <c r="C372" s="65">
        <v>16935</v>
      </c>
      <c r="D372" s="65">
        <v>16780</v>
      </c>
      <c r="E372" s="65">
        <v>16852</v>
      </c>
      <c r="F372" s="5">
        <f t="shared" si="37"/>
        <v>0.92179601546238477</v>
      </c>
      <c r="G372" s="5">
        <f t="shared" si="38"/>
        <v>0.2200416294974725</v>
      </c>
      <c r="H372" s="5">
        <f t="shared" si="39"/>
        <v>0.23870967741935484</v>
      </c>
      <c r="I372" s="61">
        <f t="shared" si="36"/>
        <v>5</v>
      </c>
      <c r="J372" s="61">
        <f t="shared" si="34"/>
        <v>3</v>
      </c>
      <c r="K372" s="61">
        <f t="shared" si="35"/>
        <v>2</v>
      </c>
    </row>
    <row r="373" spans="1:11">
      <c r="A373" s="64">
        <v>45146</v>
      </c>
      <c r="B373" s="65">
        <v>17020</v>
      </c>
      <c r="C373" s="65">
        <v>17026</v>
      </c>
      <c r="D373" s="65">
        <v>16757</v>
      </c>
      <c r="E373" s="65">
        <v>16853</v>
      </c>
      <c r="F373" s="5">
        <f t="shared" si="37"/>
        <v>1.5804935370152762</v>
      </c>
      <c r="G373" s="5">
        <f t="shared" si="38"/>
        <v>-0.98119858989424213</v>
      </c>
      <c r="H373" s="5">
        <f t="shared" si="39"/>
        <v>0.620817843866171</v>
      </c>
      <c r="I373" s="61">
        <f t="shared" si="36"/>
        <v>8</v>
      </c>
      <c r="J373" s="61">
        <f t="shared" si="34"/>
        <v>7</v>
      </c>
      <c r="K373" s="61">
        <f t="shared" si="35"/>
        <v>3</v>
      </c>
    </row>
    <row r="374" spans="1:11">
      <c r="A374" s="64">
        <v>45145</v>
      </c>
      <c r="B374" s="65">
        <v>16859</v>
      </c>
      <c r="C374" s="65">
        <v>17027</v>
      </c>
      <c r="D374" s="65">
        <v>16836</v>
      </c>
      <c r="E374" s="65">
        <v>17002</v>
      </c>
      <c r="F374" s="5">
        <f t="shared" si="37"/>
        <v>1.1329260335725726</v>
      </c>
      <c r="G374" s="5">
        <f t="shared" si="38"/>
        <v>0.84821163770093122</v>
      </c>
      <c r="H374" s="5">
        <f t="shared" si="39"/>
        <v>0.74869109947643975</v>
      </c>
      <c r="I374" s="61">
        <f t="shared" si="36"/>
        <v>5</v>
      </c>
      <c r="J374" s="61">
        <f t="shared" si="34"/>
        <v>8</v>
      </c>
      <c r="K374" s="61">
        <f t="shared" si="35"/>
        <v>3</v>
      </c>
    </row>
    <row r="375" spans="1:11">
      <c r="A375" s="64">
        <v>45142</v>
      </c>
      <c r="B375" s="65">
        <v>16720</v>
      </c>
      <c r="C375" s="65">
        <v>16863</v>
      </c>
      <c r="D375" s="65">
        <v>16715</v>
      </c>
      <c r="E375" s="65">
        <v>16824</v>
      </c>
      <c r="F375" s="5">
        <f t="shared" si="37"/>
        <v>0.8851674641148326</v>
      </c>
      <c r="G375" s="5">
        <f t="shared" si="38"/>
        <v>0.62200956937799046</v>
      </c>
      <c r="H375" s="5">
        <f t="shared" si="39"/>
        <v>0.70270270270270263</v>
      </c>
      <c r="I375" s="61">
        <f t="shared" si="36"/>
        <v>4</v>
      </c>
      <c r="J375" s="61">
        <f t="shared" si="34"/>
        <v>8</v>
      </c>
      <c r="K375" s="61">
        <f t="shared" si="35"/>
        <v>3</v>
      </c>
    </row>
    <row r="376" spans="1:11">
      <c r="A376" s="64">
        <v>45140</v>
      </c>
      <c r="B376" s="65">
        <v>17093</v>
      </c>
      <c r="C376" s="65">
        <v>17162</v>
      </c>
      <c r="D376" s="65">
        <v>16806</v>
      </c>
      <c r="E376" s="65">
        <v>16814</v>
      </c>
      <c r="F376" s="5">
        <f t="shared" si="37"/>
        <v>2.0827239220733635</v>
      </c>
      <c r="G376" s="5">
        <f t="shared" si="38"/>
        <v>-1.6322471187035628</v>
      </c>
      <c r="H376" s="5">
        <f t="shared" si="39"/>
        <v>0.78370786516853919</v>
      </c>
      <c r="I376" s="61">
        <f t="shared" si="36"/>
        <v>10</v>
      </c>
      <c r="J376" s="61">
        <f t="shared" si="34"/>
        <v>8</v>
      </c>
      <c r="K376" s="61">
        <f t="shared" si="35"/>
        <v>4</v>
      </c>
    </row>
    <row r="377" spans="1:11">
      <c r="A377" s="64">
        <v>45139</v>
      </c>
      <c r="B377" s="65">
        <v>17160</v>
      </c>
      <c r="C377" s="65">
        <v>17218</v>
      </c>
      <c r="D377" s="65">
        <v>17090</v>
      </c>
      <c r="E377" s="65">
        <v>17182</v>
      </c>
      <c r="F377" s="5">
        <f t="shared" si="37"/>
        <v>0.74592074592074598</v>
      </c>
      <c r="G377" s="5">
        <f t="shared" si="38"/>
        <v>0.12820512820512819</v>
      </c>
      <c r="H377" s="5">
        <f t="shared" si="39"/>
        <v>0.17187499999999997</v>
      </c>
      <c r="I377" s="61">
        <f t="shared" si="36"/>
        <v>3</v>
      </c>
      <c r="J377" s="61">
        <f t="shared" si="34"/>
        <v>2</v>
      </c>
      <c r="K377" s="61">
        <f t="shared" si="35"/>
        <v>2</v>
      </c>
    </row>
    <row r="378" spans="1:11">
      <c r="A378" s="64">
        <v>45138</v>
      </c>
      <c r="B378" s="65">
        <v>17400</v>
      </c>
      <c r="C378" s="65">
        <v>17425</v>
      </c>
      <c r="D378" s="65">
        <v>17058</v>
      </c>
      <c r="E378" s="65">
        <v>17100</v>
      </c>
      <c r="F378" s="5">
        <f t="shared" si="37"/>
        <v>2.1091954022988508</v>
      </c>
      <c r="G378" s="5">
        <f t="shared" si="38"/>
        <v>-1.7241379310344827</v>
      </c>
      <c r="H378" s="5">
        <f t="shared" si="39"/>
        <v>0.8174386920980925</v>
      </c>
      <c r="I378" s="61">
        <f t="shared" si="36"/>
        <v>10</v>
      </c>
      <c r="J378" s="61">
        <f t="shared" si="34"/>
        <v>9</v>
      </c>
      <c r="K378" s="61">
        <f t="shared" si="35"/>
        <v>4</v>
      </c>
    </row>
    <row r="379" spans="1:11">
      <c r="A379" s="64">
        <v>45135</v>
      </c>
      <c r="B379" s="65">
        <v>17155</v>
      </c>
      <c r="C379" s="65">
        <v>17299</v>
      </c>
      <c r="D379" s="65">
        <v>17135</v>
      </c>
      <c r="E379" s="65">
        <v>17262</v>
      </c>
      <c r="F379" s="5">
        <f t="shared" si="37"/>
        <v>0.95598950743223543</v>
      </c>
      <c r="G379" s="5">
        <f t="shared" si="38"/>
        <v>0.6237248615563975</v>
      </c>
      <c r="H379" s="5">
        <f t="shared" si="39"/>
        <v>0.65243902439024393</v>
      </c>
      <c r="I379" s="61">
        <f t="shared" si="36"/>
        <v>5</v>
      </c>
      <c r="J379" s="61">
        <f t="shared" si="34"/>
        <v>7</v>
      </c>
      <c r="K379" s="61">
        <f t="shared" si="35"/>
        <v>3</v>
      </c>
    </row>
    <row r="380" spans="1:11">
      <c r="A380" s="64">
        <v>45134</v>
      </c>
      <c r="B380" s="65">
        <v>17183</v>
      </c>
      <c r="C380" s="65">
        <v>17263</v>
      </c>
      <c r="D380" s="65">
        <v>17168</v>
      </c>
      <c r="E380" s="65">
        <v>17221</v>
      </c>
      <c r="F380" s="5">
        <f t="shared" si="37"/>
        <v>0.55287202467555141</v>
      </c>
      <c r="G380" s="5">
        <f t="shared" si="38"/>
        <v>0.22114880987022059</v>
      </c>
      <c r="H380" s="5">
        <f t="shared" si="39"/>
        <v>0.40000000000000008</v>
      </c>
      <c r="I380" s="61">
        <f t="shared" si="36"/>
        <v>1</v>
      </c>
      <c r="J380" s="61">
        <f t="shared" si="34"/>
        <v>5</v>
      </c>
      <c r="K380" s="61">
        <f t="shared" si="35"/>
        <v>2</v>
      </c>
    </row>
    <row r="381" spans="1:11">
      <c r="A381" s="64">
        <v>45133</v>
      </c>
      <c r="B381" s="65">
        <v>17206</v>
      </c>
      <c r="C381" s="65">
        <v>17208</v>
      </c>
      <c r="D381" s="65">
        <v>17078</v>
      </c>
      <c r="E381" s="65">
        <v>17102</v>
      </c>
      <c r="F381" s="5">
        <f t="shared" si="37"/>
        <v>0.75555038939904684</v>
      </c>
      <c r="G381" s="5">
        <f t="shared" si="38"/>
        <v>-0.60444031151923749</v>
      </c>
      <c r="H381" s="5">
        <f t="shared" si="39"/>
        <v>0.8</v>
      </c>
      <c r="I381" s="61">
        <f t="shared" si="36"/>
        <v>3</v>
      </c>
      <c r="J381" s="61">
        <f t="shared" si="34"/>
        <v>9</v>
      </c>
      <c r="K381" s="61">
        <f t="shared" si="35"/>
        <v>3</v>
      </c>
    </row>
    <row r="382" spans="1:11">
      <c r="A382" s="64">
        <v>45132</v>
      </c>
      <c r="B382" s="65">
        <v>17091</v>
      </c>
      <c r="C382" s="65">
        <v>17225</v>
      </c>
      <c r="D382" s="65">
        <v>17054</v>
      </c>
      <c r="E382" s="65">
        <v>17180</v>
      </c>
      <c r="F382" s="5">
        <f t="shared" si="37"/>
        <v>1.0005265929436546</v>
      </c>
      <c r="G382" s="5">
        <f t="shared" si="38"/>
        <v>0.52074191094728217</v>
      </c>
      <c r="H382" s="5">
        <f t="shared" si="39"/>
        <v>0.52046783625730986</v>
      </c>
      <c r="I382" s="61">
        <f t="shared" si="36"/>
        <v>5</v>
      </c>
      <c r="J382" s="61">
        <f t="shared" si="34"/>
        <v>6</v>
      </c>
      <c r="K382" s="61">
        <f t="shared" si="35"/>
        <v>2</v>
      </c>
    </row>
    <row r="383" spans="1:11">
      <c r="A383" s="64">
        <v>45131</v>
      </c>
      <c r="B383" s="65">
        <v>16947</v>
      </c>
      <c r="C383" s="65">
        <v>17024</v>
      </c>
      <c r="D383" s="65">
        <v>16866</v>
      </c>
      <c r="E383" s="65">
        <v>16981</v>
      </c>
      <c r="F383" s="5">
        <f t="shared" si="37"/>
        <v>0.93231840443736347</v>
      </c>
      <c r="G383" s="5">
        <f t="shared" si="38"/>
        <v>0.20062547943588838</v>
      </c>
      <c r="H383" s="5">
        <f t="shared" si="39"/>
        <v>0.21518987341772156</v>
      </c>
      <c r="I383" s="61">
        <f t="shared" si="36"/>
        <v>5</v>
      </c>
      <c r="J383" s="61">
        <f t="shared" si="34"/>
        <v>3</v>
      </c>
      <c r="K383" s="61">
        <f t="shared" si="35"/>
        <v>2</v>
      </c>
    </row>
    <row r="384" spans="1:11">
      <c r="A384" s="64">
        <v>45128</v>
      </c>
      <c r="B384" s="65">
        <v>16860</v>
      </c>
      <c r="C384" s="65">
        <v>16984</v>
      </c>
      <c r="D384" s="65">
        <v>16816</v>
      </c>
      <c r="E384" s="65">
        <v>16944</v>
      </c>
      <c r="F384" s="5">
        <f t="shared" si="37"/>
        <v>0.99644128113879005</v>
      </c>
      <c r="G384" s="5">
        <f t="shared" si="38"/>
        <v>0.49822064056939502</v>
      </c>
      <c r="H384" s="5">
        <f t="shared" si="39"/>
        <v>0.5</v>
      </c>
      <c r="I384" s="61">
        <f t="shared" si="36"/>
        <v>5</v>
      </c>
      <c r="J384" s="61">
        <f t="shared" si="34"/>
        <v>6</v>
      </c>
      <c r="K384" s="61">
        <f t="shared" si="35"/>
        <v>2</v>
      </c>
    </row>
    <row r="385" spans="1:11">
      <c r="A385" s="64">
        <v>45127</v>
      </c>
      <c r="B385" s="65">
        <v>17020</v>
      </c>
      <c r="C385" s="65">
        <v>17150</v>
      </c>
      <c r="D385" s="65">
        <v>17018</v>
      </c>
      <c r="E385" s="65">
        <v>17126</v>
      </c>
      <c r="F385" s="5">
        <f t="shared" si="37"/>
        <v>0.77555816686251466</v>
      </c>
      <c r="G385" s="5">
        <f t="shared" si="38"/>
        <v>0.62279670975323143</v>
      </c>
      <c r="H385" s="5">
        <f t="shared" si="39"/>
        <v>0.80303030303030298</v>
      </c>
      <c r="I385" s="61">
        <f t="shared" si="36"/>
        <v>3</v>
      </c>
      <c r="J385" s="61">
        <f t="shared" si="34"/>
        <v>9</v>
      </c>
      <c r="K385" s="61">
        <f t="shared" si="35"/>
        <v>3</v>
      </c>
    </row>
    <row r="386" spans="1:11">
      <c r="A386" s="64">
        <v>45126</v>
      </c>
      <c r="B386" s="65">
        <v>17287</v>
      </c>
      <c r="C386" s="65">
        <v>17325</v>
      </c>
      <c r="D386" s="65">
        <v>17092</v>
      </c>
      <c r="E386" s="65">
        <v>17102</v>
      </c>
      <c r="F386" s="5">
        <f t="shared" si="37"/>
        <v>1.3478336322091744</v>
      </c>
      <c r="G386" s="5">
        <f t="shared" si="38"/>
        <v>-1.0701683345866837</v>
      </c>
      <c r="H386" s="5">
        <f t="shared" si="39"/>
        <v>0.79399141630901304</v>
      </c>
      <c r="I386" s="61">
        <f t="shared" si="36"/>
        <v>7</v>
      </c>
      <c r="J386" s="61">
        <f t="shared" si="34"/>
        <v>8</v>
      </c>
      <c r="K386" s="61">
        <f t="shared" si="35"/>
        <v>3</v>
      </c>
    </row>
    <row r="387" spans="1:11">
      <c r="A387" s="64">
        <v>45125</v>
      </c>
      <c r="B387" s="65">
        <v>17338</v>
      </c>
      <c r="C387" s="65">
        <v>17386</v>
      </c>
      <c r="D387" s="65">
        <v>17152</v>
      </c>
      <c r="E387" s="65">
        <v>17225</v>
      </c>
      <c r="F387" s="5">
        <f t="shared" si="37"/>
        <v>1.3496366362902297</v>
      </c>
      <c r="G387" s="5">
        <f t="shared" si="38"/>
        <v>-0.65174760641365781</v>
      </c>
      <c r="H387" s="5">
        <f t="shared" si="39"/>
        <v>0.4829059829059828</v>
      </c>
      <c r="I387" s="61">
        <f t="shared" si="36"/>
        <v>7</v>
      </c>
      <c r="J387" s="61">
        <f t="shared" ref="J387:J450" si="40">VLOOKUP(H387,$L$24:$N$33,3,TRUE)</f>
        <v>5</v>
      </c>
      <c r="K387" s="61">
        <f t="shared" ref="K387:K450" si="41">IF(AND(I387&gt;=$N$10,F387&gt;$B$1),IF(J387&gt;=$N$23,4,1),IF(J387&gt;=$N$23,3,2))</f>
        <v>2</v>
      </c>
    </row>
    <row r="388" spans="1:11">
      <c r="A388" s="64">
        <v>45124</v>
      </c>
      <c r="B388" s="65">
        <v>17234</v>
      </c>
      <c r="C388" s="65">
        <v>17345</v>
      </c>
      <c r="D388" s="65">
        <v>17229</v>
      </c>
      <c r="E388" s="65">
        <v>17291</v>
      </c>
      <c r="F388" s="5">
        <f t="shared" si="37"/>
        <v>0.67308808169896717</v>
      </c>
      <c r="G388" s="5">
        <f t="shared" si="38"/>
        <v>0.33074155738656147</v>
      </c>
      <c r="H388" s="5">
        <f t="shared" si="39"/>
        <v>0.49137931034482762</v>
      </c>
      <c r="I388" s="61">
        <f t="shared" si="36"/>
        <v>2</v>
      </c>
      <c r="J388" s="61">
        <f t="shared" si="40"/>
        <v>5</v>
      </c>
      <c r="K388" s="61">
        <f t="shared" si="41"/>
        <v>2</v>
      </c>
    </row>
    <row r="389" spans="1:11">
      <c r="A389" s="64">
        <v>45121</v>
      </c>
      <c r="B389" s="65">
        <v>17219</v>
      </c>
      <c r="C389" s="65">
        <v>17305</v>
      </c>
      <c r="D389" s="65">
        <v>17143</v>
      </c>
      <c r="E389" s="65">
        <v>17292</v>
      </c>
      <c r="F389" s="5">
        <f t="shared" si="37"/>
        <v>0.94082118589929742</v>
      </c>
      <c r="G389" s="5">
        <f t="shared" si="38"/>
        <v>0.42395028747314012</v>
      </c>
      <c r="H389" s="5">
        <f t="shared" si="39"/>
        <v>0.45061728395061723</v>
      </c>
      <c r="I389" s="61">
        <f t="shared" si="36"/>
        <v>5</v>
      </c>
      <c r="J389" s="61">
        <f t="shared" si="40"/>
        <v>5</v>
      </c>
      <c r="K389" s="61">
        <f t="shared" si="41"/>
        <v>2</v>
      </c>
    </row>
    <row r="390" spans="1:11">
      <c r="A390" s="64">
        <v>45120</v>
      </c>
      <c r="B390" s="65">
        <v>17137</v>
      </c>
      <c r="C390" s="65">
        <v>17255</v>
      </c>
      <c r="D390" s="65">
        <v>17056</v>
      </c>
      <c r="E390" s="65">
        <v>17084</v>
      </c>
      <c r="F390" s="5">
        <f t="shared" si="37"/>
        <v>1.1612300869463732</v>
      </c>
      <c r="G390" s="5">
        <f t="shared" si="38"/>
        <v>-0.30927233471436077</v>
      </c>
      <c r="H390" s="5">
        <f t="shared" si="39"/>
        <v>0.26633165829145733</v>
      </c>
      <c r="I390" s="61">
        <f t="shared" si="36"/>
        <v>6</v>
      </c>
      <c r="J390" s="61">
        <f t="shared" si="40"/>
        <v>3</v>
      </c>
      <c r="K390" s="61">
        <f t="shared" si="41"/>
        <v>2</v>
      </c>
    </row>
    <row r="391" spans="1:11">
      <c r="A391" s="64">
        <v>45119</v>
      </c>
      <c r="B391" s="65">
        <v>16880</v>
      </c>
      <c r="C391" s="65">
        <v>16929</v>
      </c>
      <c r="D391" s="65">
        <v>16824</v>
      </c>
      <c r="E391" s="65">
        <v>16925</v>
      </c>
      <c r="F391" s="5">
        <f t="shared" si="37"/>
        <v>0.62203791469194314</v>
      </c>
      <c r="G391" s="5">
        <f t="shared" si="38"/>
        <v>0.26658767772511849</v>
      </c>
      <c r="H391" s="5">
        <f t="shared" si="39"/>
        <v>0.42857142857142855</v>
      </c>
      <c r="I391" s="61">
        <f t="shared" si="36"/>
        <v>2</v>
      </c>
      <c r="J391" s="61">
        <f t="shared" si="40"/>
        <v>5</v>
      </c>
      <c r="K391" s="61">
        <f t="shared" si="41"/>
        <v>2</v>
      </c>
    </row>
    <row r="392" spans="1:11">
      <c r="A392" s="64">
        <v>45118</v>
      </c>
      <c r="B392" s="65">
        <v>16750</v>
      </c>
      <c r="C392" s="65">
        <v>16877</v>
      </c>
      <c r="D392" s="65">
        <v>16737</v>
      </c>
      <c r="E392" s="65">
        <v>16870</v>
      </c>
      <c r="F392" s="5">
        <f t="shared" si="37"/>
        <v>0.83582089552238803</v>
      </c>
      <c r="G392" s="5">
        <f t="shared" si="38"/>
        <v>0.71641791044776115</v>
      </c>
      <c r="H392" s="5">
        <f t="shared" si="39"/>
        <v>0.8571428571428571</v>
      </c>
      <c r="I392" s="61">
        <f t="shared" ref="I392:I455" si="42">VLOOKUP(_xlfn.PERCENTRANK.EXC(F$22:F$1218,F392),$L$11:$N$20,3,TRUE)</f>
        <v>4</v>
      </c>
      <c r="J392" s="61">
        <f t="shared" si="40"/>
        <v>9</v>
      </c>
      <c r="K392" s="61">
        <f t="shared" si="41"/>
        <v>3</v>
      </c>
    </row>
    <row r="393" spans="1:11">
      <c r="A393" s="64">
        <v>45117</v>
      </c>
      <c r="B393" s="65">
        <v>16675</v>
      </c>
      <c r="C393" s="65">
        <v>16737</v>
      </c>
      <c r="D393" s="65">
        <v>16545</v>
      </c>
      <c r="E393" s="65">
        <v>16550</v>
      </c>
      <c r="F393" s="5">
        <f t="shared" si="37"/>
        <v>1.1514242878560721</v>
      </c>
      <c r="G393" s="5">
        <f t="shared" si="38"/>
        <v>-0.7496251874062968</v>
      </c>
      <c r="H393" s="5">
        <f t="shared" si="39"/>
        <v>0.65104166666666652</v>
      </c>
      <c r="I393" s="61">
        <f t="shared" si="42"/>
        <v>6</v>
      </c>
      <c r="J393" s="61">
        <f t="shared" si="40"/>
        <v>7</v>
      </c>
      <c r="K393" s="61">
        <f t="shared" si="41"/>
        <v>3</v>
      </c>
    </row>
    <row r="394" spans="1:11">
      <c r="A394" s="64">
        <v>45114</v>
      </c>
      <c r="B394" s="65">
        <v>16566</v>
      </c>
      <c r="C394" s="65">
        <v>16708</v>
      </c>
      <c r="D394" s="65">
        <v>16536</v>
      </c>
      <c r="E394" s="65">
        <v>16623</v>
      </c>
      <c r="F394" s="5">
        <f t="shared" si="37"/>
        <v>1.0382711577930701</v>
      </c>
      <c r="G394" s="5">
        <f t="shared" si="38"/>
        <v>0.34407823252444764</v>
      </c>
      <c r="H394" s="5">
        <f t="shared" si="39"/>
        <v>0.33139534883720928</v>
      </c>
      <c r="I394" s="61">
        <f t="shared" si="42"/>
        <v>5</v>
      </c>
      <c r="J394" s="61">
        <f t="shared" si="40"/>
        <v>4</v>
      </c>
      <c r="K394" s="61">
        <f t="shared" si="41"/>
        <v>2</v>
      </c>
    </row>
    <row r="395" spans="1:11">
      <c r="A395" s="64">
        <v>45113</v>
      </c>
      <c r="B395" s="65">
        <v>16869</v>
      </c>
      <c r="C395" s="65">
        <v>16898</v>
      </c>
      <c r="D395" s="65">
        <v>16673</v>
      </c>
      <c r="E395" s="65">
        <v>16686</v>
      </c>
      <c r="F395" s="5">
        <f t="shared" si="37"/>
        <v>1.3338075760270318</v>
      </c>
      <c r="G395" s="5">
        <f t="shared" si="38"/>
        <v>-1.0848301618353193</v>
      </c>
      <c r="H395" s="5">
        <f t="shared" si="39"/>
        <v>0.81333333333333346</v>
      </c>
      <c r="I395" s="61">
        <f t="shared" si="42"/>
        <v>7</v>
      </c>
      <c r="J395" s="61">
        <f t="shared" si="40"/>
        <v>9</v>
      </c>
      <c r="K395" s="61">
        <f t="shared" si="41"/>
        <v>3</v>
      </c>
    </row>
    <row r="396" spans="1:11">
      <c r="A396" s="64">
        <v>45112</v>
      </c>
      <c r="B396" s="65">
        <v>17086</v>
      </c>
      <c r="C396" s="65">
        <v>17098</v>
      </c>
      <c r="D396" s="65">
        <v>16975</v>
      </c>
      <c r="E396" s="65">
        <v>17005</v>
      </c>
      <c r="F396" s="5">
        <f t="shared" si="37"/>
        <v>0.71988762729720246</v>
      </c>
      <c r="G396" s="5">
        <f t="shared" si="38"/>
        <v>-0.47407233992742598</v>
      </c>
      <c r="H396" s="5">
        <f t="shared" si="39"/>
        <v>0.65853658536585358</v>
      </c>
      <c r="I396" s="61">
        <f t="shared" si="42"/>
        <v>3</v>
      </c>
      <c r="J396" s="61">
        <f t="shared" si="40"/>
        <v>7</v>
      </c>
      <c r="K396" s="61">
        <f t="shared" si="41"/>
        <v>3</v>
      </c>
    </row>
    <row r="397" spans="1:11">
      <c r="A397" s="64">
        <v>45111</v>
      </c>
      <c r="B397" s="65">
        <v>17025</v>
      </c>
      <c r="C397" s="65">
        <v>17116</v>
      </c>
      <c r="D397" s="65">
        <v>16983</v>
      </c>
      <c r="E397" s="65">
        <v>17106</v>
      </c>
      <c r="F397" s="5">
        <f t="shared" si="37"/>
        <v>0.78120411160058734</v>
      </c>
      <c r="G397" s="5">
        <f t="shared" si="38"/>
        <v>0.47577092511013219</v>
      </c>
      <c r="H397" s="5">
        <f t="shared" si="39"/>
        <v>0.60902255639097747</v>
      </c>
      <c r="I397" s="61">
        <f t="shared" si="42"/>
        <v>3</v>
      </c>
      <c r="J397" s="61">
        <f t="shared" si="40"/>
        <v>7</v>
      </c>
      <c r="K397" s="61">
        <f t="shared" si="41"/>
        <v>3</v>
      </c>
    </row>
    <row r="398" spans="1:11">
      <c r="A398" s="64">
        <v>45110</v>
      </c>
      <c r="B398" s="65">
        <v>16901</v>
      </c>
      <c r="C398" s="65">
        <v>17038</v>
      </c>
      <c r="D398" s="65">
        <v>16897</v>
      </c>
      <c r="E398" s="65">
        <v>17035</v>
      </c>
      <c r="F398" s="5">
        <f t="shared" si="37"/>
        <v>0.83427016152890365</v>
      </c>
      <c r="G398" s="5">
        <f t="shared" si="38"/>
        <v>0.79285249393527013</v>
      </c>
      <c r="H398" s="5">
        <f t="shared" si="39"/>
        <v>0.95035460992907805</v>
      </c>
      <c r="I398" s="61">
        <f t="shared" si="42"/>
        <v>4</v>
      </c>
      <c r="J398" s="61">
        <f t="shared" si="40"/>
        <v>10</v>
      </c>
      <c r="K398" s="61">
        <f t="shared" si="41"/>
        <v>3</v>
      </c>
    </row>
    <row r="399" spans="1:11">
      <c r="A399" s="64">
        <v>45107</v>
      </c>
      <c r="B399" s="65">
        <v>16718</v>
      </c>
      <c r="C399" s="65">
        <v>16826</v>
      </c>
      <c r="D399" s="65">
        <v>16671</v>
      </c>
      <c r="E399" s="65">
        <v>16788</v>
      </c>
      <c r="F399" s="5">
        <f t="shared" si="37"/>
        <v>0.92714439526259129</v>
      </c>
      <c r="G399" s="5">
        <f t="shared" si="38"/>
        <v>0.41871037205407347</v>
      </c>
      <c r="H399" s="5">
        <f t="shared" si="39"/>
        <v>0.45161290322580644</v>
      </c>
      <c r="I399" s="61">
        <f t="shared" si="42"/>
        <v>5</v>
      </c>
      <c r="J399" s="61">
        <f t="shared" si="40"/>
        <v>5</v>
      </c>
      <c r="K399" s="61">
        <f t="shared" si="41"/>
        <v>2</v>
      </c>
    </row>
    <row r="400" spans="1:11">
      <c r="A400" s="64">
        <v>45106</v>
      </c>
      <c r="B400" s="65">
        <v>16851</v>
      </c>
      <c r="C400" s="65">
        <v>16965</v>
      </c>
      <c r="D400" s="65">
        <v>16733</v>
      </c>
      <c r="E400" s="65">
        <v>16756</v>
      </c>
      <c r="F400" s="5">
        <f t="shared" si="37"/>
        <v>1.3767728918165094</v>
      </c>
      <c r="G400" s="5">
        <f t="shared" si="38"/>
        <v>-0.56376476173520862</v>
      </c>
      <c r="H400" s="5">
        <f t="shared" si="39"/>
        <v>0.40948275862068967</v>
      </c>
      <c r="I400" s="61">
        <f t="shared" si="42"/>
        <v>8</v>
      </c>
      <c r="J400" s="61">
        <f t="shared" si="40"/>
        <v>5</v>
      </c>
      <c r="K400" s="61">
        <f t="shared" si="41"/>
        <v>2</v>
      </c>
    </row>
    <row r="401" spans="1:11">
      <c r="A401" s="64">
        <v>45105</v>
      </c>
      <c r="B401" s="65">
        <v>16795</v>
      </c>
      <c r="C401" s="65">
        <v>16810</v>
      </c>
      <c r="D401" s="65">
        <v>16712</v>
      </c>
      <c r="E401" s="65">
        <v>16776</v>
      </c>
      <c r="F401" s="5">
        <f t="shared" si="37"/>
        <v>0.58350699612980061</v>
      </c>
      <c r="G401" s="5">
        <f t="shared" si="38"/>
        <v>-0.1131289074129205</v>
      </c>
      <c r="H401" s="5">
        <f t="shared" si="39"/>
        <v>0.19387755102040813</v>
      </c>
      <c r="I401" s="61">
        <f t="shared" si="42"/>
        <v>1</v>
      </c>
      <c r="J401" s="61">
        <f t="shared" si="40"/>
        <v>2</v>
      </c>
      <c r="K401" s="61">
        <f t="shared" si="41"/>
        <v>2</v>
      </c>
    </row>
    <row r="402" spans="1:11">
      <c r="A402" s="64">
        <v>45104</v>
      </c>
      <c r="B402" s="65">
        <v>16805</v>
      </c>
      <c r="C402" s="65">
        <v>16855</v>
      </c>
      <c r="D402" s="65">
        <v>16705</v>
      </c>
      <c r="E402" s="65">
        <v>16743</v>
      </c>
      <c r="F402" s="5">
        <f t="shared" si="37"/>
        <v>0.89259149062778931</v>
      </c>
      <c r="G402" s="5">
        <f t="shared" si="38"/>
        <v>-0.36893781612615295</v>
      </c>
      <c r="H402" s="5">
        <f t="shared" si="39"/>
        <v>0.41333333333333339</v>
      </c>
      <c r="I402" s="61">
        <f t="shared" si="42"/>
        <v>4</v>
      </c>
      <c r="J402" s="61">
        <f t="shared" si="40"/>
        <v>5</v>
      </c>
      <c r="K402" s="61">
        <f t="shared" si="41"/>
        <v>2</v>
      </c>
    </row>
    <row r="403" spans="1:11">
      <c r="A403" s="64">
        <v>45103</v>
      </c>
      <c r="B403" s="65">
        <v>16851</v>
      </c>
      <c r="C403" s="65">
        <v>16915</v>
      </c>
      <c r="D403" s="65">
        <v>16822</v>
      </c>
      <c r="E403" s="65">
        <v>16880</v>
      </c>
      <c r="F403" s="5">
        <f t="shared" si="37"/>
        <v>0.55189602990920417</v>
      </c>
      <c r="G403" s="5">
        <f t="shared" si="38"/>
        <v>0.17209661147706368</v>
      </c>
      <c r="H403" s="5">
        <f t="shared" si="39"/>
        <v>0.31182795698924731</v>
      </c>
      <c r="I403" s="61">
        <f t="shared" si="42"/>
        <v>1</v>
      </c>
      <c r="J403" s="61">
        <f t="shared" si="40"/>
        <v>4</v>
      </c>
      <c r="K403" s="61">
        <f t="shared" si="41"/>
        <v>2</v>
      </c>
    </row>
    <row r="404" spans="1:11">
      <c r="A404" s="64">
        <v>45098</v>
      </c>
      <c r="B404" s="65">
        <v>17157</v>
      </c>
      <c r="C404" s="65">
        <v>17244</v>
      </c>
      <c r="D404" s="65">
        <v>17140</v>
      </c>
      <c r="E404" s="65">
        <v>17229</v>
      </c>
      <c r="F404" s="5">
        <f t="shared" si="37"/>
        <v>0.60616657923879469</v>
      </c>
      <c r="G404" s="5">
        <f t="shared" si="38"/>
        <v>0.4196537856268579</v>
      </c>
      <c r="H404" s="5">
        <f t="shared" si="39"/>
        <v>0.6923076923076924</v>
      </c>
      <c r="I404" s="61">
        <f t="shared" si="42"/>
        <v>2</v>
      </c>
      <c r="J404" s="61">
        <f t="shared" si="40"/>
        <v>7</v>
      </c>
      <c r="K404" s="61">
        <f t="shared" si="41"/>
        <v>3</v>
      </c>
    </row>
    <row r="405" spans="1:11">
      <c r="A405" s="64">
        <v>45097</v>
      </c>
      <c r="B405" s="65">
        <v>17210</v>
      </c>
      <c r="C405" s="65">
        <v>17238</v>
      </c>
      <c r="D405" s="65">
        <v>17106</v>
      </c>
      <c r="E405" s="65">
        <v>17189</v>
      </c>
      <c r="F405" s="5">
        <f t="shared" si="37"/>
        <v>0.76699593259732712</v>
      </c>
      <c r="G405" s="5">
        <f t="shared" si="38"/>
        <v>-0.12202208018593842</v>
      </c>
      <c r="H405" s="5">
        <f t="shared" si="39"/>
        <v>0.15909090909090912</v>
      </c>
      <c r="I405" s="61">
        <f t="shared" si="42"/>
        <v>3</v>
      </c>
      <c r="J405" s="61">
        <f t="shared" si="40"/>
        <v>2</v>
      </c>
      <c r="K405" s="61">
        <f t="shared" si="41"/>
        <v>2</v>
      </c>
    </row>
    <row r="406" spans="1:11">
      <c r="A406" s="64">
        <v>45096</v>
      </c>
      <c r="B406" s="65">
        <v>17194</v>
      </c>
      <c r="C406" s="65">
        <v>17286</v>
      </c>
      <c r="D406" s="65">
        <v>17160</v>
      </c>
      <c r="E406" s="65">
        <v>17255</v>
      </c>
      <c r="F406" s="5">
        <f t="shared" ref="F406:F469" si="43">ABS(C406-D406)/B406*100</f>
        <v>0.73281377224613231</v>
      </c>
      <c r="G406" s="5">
        <f t="shared" ref="G406:G469" si="44">(E406-B406)/B406*100</f>
        <v>0.35477492148423867</v>
      </c>
      <c r="H406" s="5">
        <f t="shared" ref="H406:H469" si="45">ABS(G406/F406)</f>
        <v>0.48412698412698413</v>
      </c>
      <c r="I406" s="61">
        <f t="shared" si="42"/>
        <v>3</v>
      </c>
      <c r="J406" s="61">
        <f t="shared" si="40"/>
        <v>5</v>
      </c>
      <c r="K406" s="61">
        <f t="shared" si="41"/>
        <v>2</v>
      </c>
    </row>
    <row r="407" spans="1:11">
      <c r="A407" s="64">
        <v>45093</v>
      </c>
      <c r="B407" s="65">
        <v>17292</v>
      </c>
      <c r="C407" s="65">
        <v>17322</v>
      </c>
      <c r="D407" s="65">
        <v>17215</v>
      </c>
      <c r="E407" s="65">
        <v>17268</v>
      </c>
      <c r="F407" s="5">
        <f t="shared" si="43"/>
        <v>0.61878325237103871</v>
      </c>
      <c r="G407" s="5">
        <f t="shared" si="44"/>
        <v>-0.13879250520471895</v>
      </c>
      <c r="H407" s="5">
        <f t="shared" si="45"/>
        <v>0.22429906542056072</v>
      </c>
      <c r="I407" s="61">
        <f t="shared" si="42"/>
        <v>2</v>
      </c>
      <c r="J407" s="61">
        <f t="shared" si="40"/>
        <v>3</v>
      </c>
      <c r="K407" s="61">
        <f t="shared" si="41"/>
        <v>2</v>
      </c>
    </row>
    <row r="408" spans="1:11">
      <c r="A408" s="64">
        <v>45092</v>
      </c>
      <c r="B408" s="65">
        <v>17250</v>
      </c>
      <c r="C408" s="65">
        <v>17348</v>
      </c>
      <c r="D408" s="65">
        <v>17230</v>
      </c>
      <c r="E408" s="65">
        <v>17337</v>
      </c>
      <c r="F408" s="5">
        <f t="shared" si="43"/>
        <v>0.68405797101449273</v>
      </c>
      <c r="G408" s="5">
        <f t="shared" si="44"/>
        <v>0.5043478260869565</v>
      </c>
      <c r="H408" s="5">
        <f t="shared" si="45"/>
        <v>0.73728813559322037</v>
      </c>
      <c r="I408" s="61">
        <f t="shared" si="42"/>
        <v>2</v>
      </c>
      <c r="J408" s="61">
        <f t="shared" si="40"/>
        <v>8</v>
      </c>
      <c r="K408" s="61">
        <f t="shared" si="41"/>
        <v>3</v>
      </c>
    </row>
    <row r="409" spans="1:11">
      <c r="A409" s="64">
        <v>45091</v>
      </c>
      <c r="B409" s="65">
        <v>17199</v>
      </c>
      <c r="C409" s="65">
        <v>17230</v>
      </c>
      <c r="D409" s="65">
        <v>17133</v>
      </c>
      <c r="E409" s="65">
        <v>17203</v>
      </c>
      <c r="F409" s="5">
        <f t="shared" si="43"/>
        <v>0.56398627827199255</v>
      </c>
      <c r="G409" s="5">
        <f t="shared" si="44"/>
        <v>2.3257166114308971E-2</v>
      </c>
      <c r="H409" s="5">
        <f t="shared" si="45"/>
        <v>4.1237113402061855E-2</v>
      </c>
      <c r="I409" s="61">
        <f t="shared" si="42"/>
        <v>1</v>
      </c>
      <c r="J409" s="61">
        <f t="shared" si="40"/>
        <v>1</v>
      </c>
      <c r="K409" s="61">
        <f t="shared" si="41"/>
        <v>2</v>
      </c>
    </row>
    <row r="410" spans="1:11">
      <c r="A410" s="64">
        <v>45090</v>
      </c>
      <c r="B410" s="65">
        <v>17088</v>
      </c>
      <c r="C410" s="65">
        <v>17274</v>
      </c>
      <c r="D410" s="65">
        <v>17081</v>
      </c>
      <c r="E410" s="65">
        <v>17220</v>
      </c>
      <c r="F410" s="5">
        <f t="shared" si="43"/>
        <v>1.1294475655430711</v>
      </c>
      <c r="G410" s="5">
        <f t="shared" si="44"/>
        <v>0.77247191011235949</v>
      </c>
      <c r="H410" s="5">
        <f t="shared" si="45"/>
        <v>0.68393782383419688</v>
      </c>
      <c r="I410" s="61">
        <f t="shared" si="42"/>
        <v>5</v>
      </c>
      <c r="J410" s="61">
        <f t="shared" si="40"/>
        <v>7</v>
      </c>
      <c r="K410" s="61">
        <f t="shared" si="41"/>
        <v>3</v>
      </c>
    </row>
    <row r="411" spans="1:11">
      <c r="A411" s="64">
        <v>45089</v>
      </c>
      <c r="B411" s="65">
        <v>16954</v>
      </c>
      <c r="C411" s="65">
        <v>16984</v>
      </c>
      <c r="D411" s="65">
        <v>16907</v>
      </c>
      <c r="E411" s="65">
        <v>16942</v>
      </c>
      <c r="F411" s="5">
        <f t="shared" si="43"/>
        <v>0.45417010734929814</v>
      </c>
      <c r="G411" s="5">
        <f t="shared" si="44"/>
        <v>-7.0779756989500994E-2</v>
      </c>
      <c r="H411" s="5">
        <f t="shared" si="45"/>
        <v>0.15584415584415581</v>
      </c>
      <c r="I411" s="61">
        <f t="shared" si="42"/>
        <v>1</v>
      </c>
      <c r="J411" s="61">
        <f t="shared" si="40"/>
        <v>2</v>
      </c>
      <c r="K411" s="61">
        <f t="shared" si="41"/>
        <v>2</v>
      </c>
    </row>
    <row r="412" spans="1:11">
      <c r="A412" s="64">
        <v>45086</v>
      </c>
      <c r="B412" s="65">
        <v>16802</v>
      </c>
      <c r="C412" s="65">
        <v>16888</v>
      </c>
      <c r="D412" s="65">
        <v>16785</v>
      </c>
      <c r="E412" s="65">
        <v>16888</v>
      </c>
      <c r="F412" s="5">
        <f t="shared" si="43"/>
        <v>0.61302225925485065</v>
      </c>
      <c r="G412" s="5">
        <f t="shared" si="44"/>
        <v>0.51184382811570051</v>
      </c>
      <c r="H412" s="5">
        <f t="shared" si="45"/>
        <v>0.83495145631067957</v>
      </c>
      <c r="I412" s="61">
        <f t="shared" si="42"/>
        <v>2</v>
      </c>
      <c r="J412" s="61">
        <f t="shared" si="40"/>
        <v>9</v>
      </c>
      <c r="K412" s="61">
        <f t="shared" si="41"/>
        <v>3</v>
      </c>
    </row>
    <row r="413" spans="1:11">
      <c r="A413" s="64">
        <v>45085</v>
      </c>
      <c r="B413" s="65">
        <v>16852</v>
      </c>
      <c r="C413" s="65">
        <v>16867</v>
      </c>
      <c r="D413" s="65">
        <v>16667</v>
      </c>
      <c r="E413" s="65">
        <v>16719</v>
      </c>
      <c r="F413" s="5">
        <f t="shared" si="43"/>
        <v>1.1868027533823879</v>
      </c>
      <c r="G413" s="5">
        <f t="shared" si="44"/>
        <v>-0.78922383099928795</v>
      </c>
      <c r="H413" s="5">
        <f t="shared" si="45"/>
        <v>0.66499999999999992</v>
      </c>
      <c r="I413" s="61">
        <f t="shared" si="42"/>
        <v>6</v>
      </c>
      <c r="J413" s="61">
        <f t="shared" si="40"/>
        <v>7</v>
      </c>
      <c r="K413" s="61">
        <f t="shared" si="41"/>
        <v>3</v>
      </c>
    </row>
    <row r="414" spans="1:11">
      <c r="A414" s="64">
        <v>45084</v>
      </c>
      <c r="B414" s="65">
        <v>16785</v>
      </c>
      <c r="C414" s="65">
        <v>16906</v>
      </c>
      <c r="D414" s="65">
        <v>16766</v>
      </c>
      <c r="E414" s="65">
        <v>16889</v>
      </c>
      <c r="F414" s="5">
        <f t="shared" si="43"/>
        <v>0.83407804587429246</v>
      </c>
      <c r="G414" s="5">
        <f t="shared" si="44"/>
        <v>0.61960083407804589</v>
      </c>
      <c r="H414" s="5">
        <f t="shared" si="45"/>
        <v>0.74285714285714288</v>
      </c>
      <c r="I414" s="61">
        <f t="shared" si="42"/>
        <v>4</v>
      </c>
      <c r="J414" s="61">
        <f t="shared" si="40"/>
        <v>8</v>
      </c>
      <c r="K414" s="61">
        <f t="shared" si="41"/>
        <v>3</v>
      </c>
    </row>
    <row r="415" spans="1:11">
      <c r="A415" s="64">
        <v>45083</v>
      </c>
      <c r="B415" s="65">
        <v>16687</v>
      </c>
      <c r="C415" s="65">
        <v>16784</v>
      </c>
      <c r="D415" s="65">
        <v>16680</v>
      </c>
      <c r="E415" s="65">
        <v>16747</v>
      </c>
      <c r="F415" s="5">
        <f t="shared" si="43"/>
        <v>0.62323964762989159</v>
      </c>
      <c r="G415" s="5">
        <f t="shared" si="44"/>
        <v>0.35956133517109129</v>
      </c>
      <c r="H415" s="5">
        <f t="shared" si="45"/>
        <v>0.57692307692307687</v>
      </c>
      <c r="I415" s="61">
        <f t="shared" si="42"/>
        <v>2</v>
      </c>
      <c r="J415" s="61">
        <f t="shared" si="40"/>
        <v>6</v>
      </c>
      <c r="K415" s="61">
        <f t="shared" si="41"/>
        <v>2</v>
      </c>
    </row>
    <row r="416" spans="1:11">
      <c r="A416" s="64">
        <v>45082</v>
      </c>
      <c r="B416" s="65">
        <v>16750</v>
      </c>
      <c r="C416" s="65">
        <v>16764</v>
      </c>
      <c r="D416" s="65">
        <v>16657</v>
      </c>
      <c r="E416" s="65">
        <v>16681</v>
      </c>
      <c r="F416" s="5">
        <f t="shared" si="43"/>
        <v>0.63880597014925378</v>
      </c>
      <c r="G416" s="5">
        <f t="shared" si="44"/>
        <v>-0.41194029850746272</v>
      </c>
      <c r="H416" s="5">
        <f t="shared" si="45"/>
        <v>0.64485981308411211</v>
      </c>
      <c r="I416" s="61">
        <f t="shared" si="42"/>
        <v>2</v>
      </c>
      <c r="J416" s="61">
        <f t="shared" si="40"/>
        <v>7</v>
      </c>
      <c r="K416" s="61">
        <f t="shared" si="41"/>
        <v>3</v>
      </c>
    </row>
    <row r="417" spans="1:11">
      <c r="A417" s="64">
        <v>45079</v>
      </c>
      <c r="B417" s="65">
        <v>16577</v>
      </c>
      <c r="C417" s="65">
        <v>16738</v>
      </c>
      <c r="D417" s="65">
        <v>16566</v>
      </c>
      <c r="E417" s="65">
        <v>16710</v>
      </c>
      <c r="F417" s="5">
        <f t="shared" si="43"/>
        <v>1.0375821921940036</v>
      </c>
      <c r="G417" s="5">
        <f t="shared" si="44"/>
        <v>0.8023164625686191</v>
      </c>
      <c r="H417" s="5">
        <f t="shared" si="45"/>
        <v>0.77325581395348841</v>
      </c>
      <c r="I417" s="61">
        <f t="shared" si="42"/>
        <v>5</v>
      </c>
      <c r="J417" s="61">
        <f t="shared" si="40"/>
        <v>8</v>
      </c>
      <c r="K417" s="61">
        <f t="shared" si="41"/>
        <v>3</v>
      </c>
    </row>
    <row r="418" spans="1:11">
      <c r="A418" s="64">
        <v>45078</v>
      </c>
      <c r="B418" s="65">
        <v>16440</v>
      </c>
      <c r="C418" s="65">
        <v>16518</v>
      </c>
      <c r="D418" s="65">
        <v>16422</v>
      </c>
      <c r="E418" s="65">
        <v>16470</v>
      </c>
      <c r="F418" s="5">
        <f t="shared" si="43"/>
        <v>0.58394160583941601</v>
      </c>
      <c r="G418" s="5">
        <f t="shared" si="44"/>
        <v>0.18248175182481752</v>
      </c>
      <c r="H418" s="5">
        <f t="shared" si="45"/>
        <v>0.3125</v>
      </c>
      <c r="I418" s="61">
        <f t="shared" si="42"/>
        <v>1</v>
      </c>
      <c r="J418" s="61">
        <f t="shared" si="40"/>
        <v>4</v>
      </c>
      <c r="K418" s="61">
        <f t="shared" si="41"/>
        <v>2</v>
      </c>
    </row>
    <row r="419" spans="1:11">
      <c r="A419" s="64">
        <v>45077</v>
      </c>
      <c r="B419" s="65">
        <v>16576</v>
      </c>
      <c r="C419" s="65">
        <v>16598</v>
      </c>
      <c r="D419" s="65">
        <v>16455</v>
      </c>
      <c r="E419" s="65">
        <v>16489</v>
      </c>
      <c r="F419" s="5">
        <f t="shared" si="43"/>
        <v>0.8626930501930502</v>
      </c>
      <c r="G419" s="5">
        <f t="shared" si="44"/>
        <v>-0.52485521235521237</v>
      </c>
      <c r="H419" s="5">
        <f t="shared" si="45"/>
        <v>0.60839160839160844</v>
      </c>
      <c r="I419" s="61">
        <f t="shared" si="42"/>
        <v>4</v>
      </c>
      <c r="J419" s="61">
        <f t="shared" si="40"/>
        <v>7</v>
      </c>
      <c r="K419" s="61">
        <f t="shared" si="41"/>
        <v>3</v>
      </c>
    </row>
    <row r="420" spans="1:11">
      <c r="A420" s="64">
        <v>45076</v>
      </c>
      <c r="B420" s="65">
        <v>16550</v>
      </c>
      <c r="C420" s="65">
        <v>16607</v>
      </c>
      <c r="D420" s="65">
        <v>16515</v>
      </c>
      <c r="E420" s="65">
        <v>16576</v>
      </c>
      <c r="F420" s="5">
        <f t="shared" si="43"/>
        <v>0.5558912386706949</v>
      </c>
      <c r="G420" s="5">
        <f t="shared" si="44"/>
        <v>0.15709969788519637</v>
      </c>
      <c r="H420" s="5">
        <f t="shared" si="45"/>
        <v>0.28260869565217389</v>
      </c>
      <c r="I420" s="61">
        <f t="shared" si="42"/>
        <v>1</v>
      </c>
      <c r="J420" s="61">
        <f t="shared" si="40"/>
        <v>3</v>
      </c>
      <c r="K420" s="61">
        <f t="shared" si="41"/>
        <v>2</v>
      </c>
    </row>
    <row r="421" spans="1:11">
      <c r="A421" s="64">
        <v>45075</v>
      </c>
      <c r="B421" s="65">
        <v>16607</v>
      </c>
      <c r="C421" s="65">
        <v>16633</v>
      </c>
      <c r="D421" s="65">
        <v>16543</v>
      </c>
      <c r="E421" s="65">
        <v>16570</v>
      </c>
      <c r="F421" s="5">
        <f t="shared" si="43"/>
        <v>0.54194014572168359</v>
      </c>
      <c r="G421" s="5">
        <f t="shared" si="44"/>
        <v>-0.2227976154633588</v>
      </c>
      <c r="H421" s="5">
        <f t="shared" si="45"/>
        <v>0.41111111111111109</v>
      </c>
      <c r="I421" s="61">
        <f t="shared" si="42"/>
        <v>1</v>
      </c>
      <c r="J421" s="61">
        <f t="shared" si="40"/>
        <v>5</v>
      </c>
      <c r="K421" s="61">
        <f t="shared" si="41"/>
        <v>2</v>
      </c>
    </row>
    <row r="422" spans="1:11">
      <c r="A422" s="64">
        <v>45072</v>
      </c>
      <c r="B422" s="65">
        <v>16362</v>
      </c>
      <c r="C422" s="65">
        <v>16456</v>
      </c>
      <c r="D422" s="65">
        <v>16346</v>
      </c>
      <c r="E422" s="65">
        <v>16435</v>
      </c>
      <c r="F422" s="5">
        <f t="shared" si="43"/>
        <v>0.67228945116733896</v>
      </c>
      <c r="G422" s="5">
        <f t="shared" si="44"/>
        <v>0.44615572668377945</v>
      </c>
      <c r="H422" s="5">
        <f t="shared" si="45"/>
        <v>0.66363636363636358</v>
      </c>
      <c r="I422" s="61">
        <f t="shared" si="42"/>
        <v>2</v>
      </c>
      <c r="J422" s="61">
        <f t="shared" si="40"/>
        <v>7</v>
      </c>
      <c r="K422" s="61">
        <f t="shared" si="41"/>
        <v>3</v>
      </c>
    </row>
    <row r="423" spans="1:11">
      <c r="A423" s="64">
        <v>45071</v>
      </c>
      <c r="B423" s="65">
        <v>16132</v>
      </c>
      <c r="C423" s="65">
        <v>16232</v>
      </c>
      <c r="D423" s="65">
        <v>16125</v>
      </c>
      <c r="E423" s="65">
        <v>16207</v>
      </c>
      <c r="F423" s="5">
        <f t="shared" si="43"/>
        <v>0.6632779568559386</v>
      </c>
      <c r="G423" s="5">
        <f t="shared" si="44"/>
        <v>0.46491445574014384</v>
      </c>
      <c r="H423" s="5">
        <f t="shared" si="45"/>
        <v>0.7009345794392523</v>
      </c>
      <c r="I423" s="61">
        <f t="shared" si="42"/>
        <v>2</v>
      </c>
      <c r="J423" s="61">
        <f t="shared" si="40"/>
        <v>8</v>
      </c>
      <c r="K423" s="61">
        <f t="shared" si="41"/>
        <v>3</v>
      </c>
    </row>
    <row r="424" spans="1:11">
      <c r="A424" s="64">
        <v>45070</v>
      </c>
      <c r="B424" s="65">
        <v>16055</v>
      </c>
      <c r="C424" s="65">
        <v>16091</v>
      </c>
      <c r="D424" s="65">
        <v>16005</v>
      </c>
      <c r="E424" s="65">
        <v>16072</v>
      </c>
      <c r="F424" s="5">
        <f t="shared" si="43"/>
        <v>0.53565867331049521</v>
      </c>
      <c r="G424" s="5">
        <f t="shared" si="44"/>
        <v>0.10588601681719091</v>
      </c>
      <c r="H424" s="5">
        <f t="shared" si="45"/>
        <v>0.19767441860465115</v>
      </c>
      <c r="I424" s="61">
        <f t="shared" si="42"/>
        <v>1</v>
      </c>
      <c r="J424" s="61">
        <f t="shared" si="40"/>
        <v>2</v>
      </c>
      <c r="K424" s="61">
        <f t="shared" si="41"/>
        <v>2</v>
      </c>
    </row>
    <row r="425" spans="1:11">
      <c r="A425" s="64">
        <v>45069</v>
      </c>
      <c r="B425" s="65">
        <v>16149</v>
      </c>
      <c r="C425" s="65">
        <v>16195</v>
      </c>
      <c r="D425" s="65">
        <v>16072</v>
      </c>
      <c r="E425" s="65">
        <v>16133</v>
      </c>
      <c r="F425" s="5">
        <f t="shared" si="43"/>
        <v>0.76165706854913617</v>
      </c>
      <c r="G425" s="5">
        <f t="shared" si="44"/>
        <v>-9.9077342250294145E-2</v>
      </c>
      <c r="H425" s="5">
        <f t="shared" si="45"/>
        <v>0.13008130081300814</v>
      </c>
      <c r="I425" s="61">
        <f t="shared" si="42"/>
        <v>3</v>
      </c>
      <c r="J425" s="61">
        <f t="shared" si="40"/>
        <v>2</v>
      </c>
      <c r="K425" s="61">
        <f t="shared" si="41"/>
        <v>2</v>
      </c>
    </row>
    <row r="426" spans="1:11">
      <c r="A426" s="64">
        <v>45068</v>
      </c>
      <c r="B426" s="65">
        <v>16133</v>
      </c>
      <c r="C426" s="65">
        <v>16158</v>
      </c>
      <c r="D426" s="65">
        <v>16091</v>
      </c>
      <c r="E426" s="65">
        <v>16116</v>
      </c>
      <c r="F426" s="5">
        <f t="shared" si="43"/>
        <v>0.41529783673216392</v>
      </c>
      <c r="G426" s="5">
        <f t="shared" si="44"/>
        <v>-0.10537407797681769</v>
      </c>
      <c r="H426" s="5">
        <f t="shared" si="45"/>
        <v>0.25373134328358204</v>
      </c>
      <c r="I426" s="61">
        <f t="shared" si="42"/>
        <v>1</v>
      </c>
      <c r="J426" s="61">
        <f t="shared" si="40"/>
        <v>3</v>
      </c>
      <c r="K426" s="61">
        <f t="shared" si="41"/>
        <v>2</v>
      </c>
    </row>
    <row r="427" spans="1:11">
      <c r="A427" s="64">
        <v>45065</v>
      </c>
      <c r="B427" s="65">
        <v>16153</v>
      </c>
      <c r="C427" s="65">
        <v>16161</v>
      </c>
      <c r="D427" s="65">
        <v>16068</v>
      </c>
      <c r="E427" s="65">
        <v>16129</v>
      </c>
      <c r="F427" s="5">
        <f t="shared" si="43"/>
        <v>0.57574444375657774</v>
      </c>
      <c r="G427" s="5">
        <f t="shared" si="44"/>
        <v>-0.14857921129202006</v>
      </c>
      <c r="H427" s="5">
        <f t="shared" si="45"/>
        <v>0.25806451612903225</v>
      </c>
      <c r="I427" s="61">
        <f t="shared" si="42"/>
        <v>1</v>
      </c>
      <c r="J427" s="61">
        <f t="shared" si="40"/>
        <v>3</v>
      </c>
      <c r="K427" s="61">
        <f t="shared" si="41"/>
        <v>2</v>
      </c>
    </row>
    <row r="428" spans="1:11">
      <c r="A428" s="64">
        <v>45064</v>
      </c>
      <c r="B428" s="65">
        <v>16026</v>
      </c>
      <c r="C428" s="65">
        <v>16085</v>
      </c>
      <c r="D428" s="65">
        <v>15960</v>
      </c>
      <c r="E428" s="65">
        <v>16070</v>
      </c>
      <c r="F428" s="5">
        <f t="shared" si="43"/>
        <v>0.77998252839136406</v>
      </c>
      <c r="G428" s="5">
        <f t="shared" si="44"/>
        <v>0.27455384999376015</v>
      </c>
      <c r="H428" s="5">
        <f t="shared" si="45"/>
        <v>0.35199999999999998</v>
      </c>
      <c r="I428" s="61">
        <f t="shared" si="42"/>
        <v>3</v>
      </c>
      <c r="J428" s="61">
        <f t="shared" si="40"/>
        <v>4</v>
      </c>
      <c r="K428" s="61">
        <f t="shared" si="41"/>
        <v>2</v>
      </c>
    </row>
    <row r="429" spans="1:11">
      <c r="A429" s="64">
        <v>45063</v>
      </c>
      <c r="B429" s="65">
        <v>15720</v>
      </c>
      <c r="C429" s="65">
        <v>15973</v>
      </c>
      <c r="D429" s="65">
        <v>15713</v>
      </c>
      <c r="E429" s="65">
        <v>15954</v>
      </c>
      <c r="F429" s="5">
        <f t="shared" si="43"/>
        <v>1.6539440203562339</v>
      </c>
      <c r="G429" s="5">
        <f t="shared" si="44"/>
        <v>1.4885496183206106</v>
      </c>
      <c r="H429" s="5">
        <f t="shared" si="45"/>
        <v>0.9</v>
      </c>
      <c r="I429" s="61">
        <f t="shared" si="42"/>
        <v>9</v>
      </c>
      <c r="J429" s="61">
        <f t="shared" si="40"/>
        <v>10</v>
      </c>
      <c r="K429" s="61">
        <f t="shared" si="41"/>
        <v>3</v>
      </c>
    </row>
    <row r="430" spans="1:11">
      <c r="A430" s="64">
        <v>45062</v>
      </c>
      <c r="B430" s="65">
        <v>15604</v>
      </c>
      <c r="C430" s="65">
        <v>15723</v>
      </c>
      <c r="D430" s="65">
        <v>15593</v>
      </c>
      <c r="E430" s="65">
        <v>15690</v>
      </c>
      <c r="F430" s="5">
        <f t="shared" si="43"/>
        <v>0.83311971289412967</v>
      </c>
      <c r="G430" s="5">
        <f t="shared" si="44"/>
        <v>0.55114073314534739</v>
      </c>
      <c r="H430" s="5">
        <f t="shared" si="45"/>
        <v>0.66153846153846163</v>
      </c>
      <c r="I430" s="61">
        <f t="shared" si="42"/>
        <v>4</v>
      </c>
      <c r="J430" s="61">
        <f t="shared" si="40"/>
        <v>7</v>
      </c>
      <c r="K430" s="61">
        <f t="shared" si="41"/>
        <v>3</v>
      </c>
    </row>
    <row r="431" spans="1:11">
      <c r="A431" s="64">
        <v>45061</v>
      </c>
      <c r="B431" s="65">
        <v>15439</v>
      </c>
      <c r="C431" s="65">
        <v>15522</v>
      </c>
      <c r="D431" s="65">
        <v>15425</v>
      </c>
      <c r="E431" s="65">
        <v>15510</v>
      </c>
      <c r="F431" s="5">
        <f t="shared" si="43"/>
        <v>0.62827903361616688</v>
      </c>
      <c r="G431" s="5">
        <f t="shared" si="44"/>
        <v>0.45987434419327677</v>
      </c>
      <c r="H431" s="5">
        <f t="shared" si="45"/>
        <v>0.73195876288659789</v>
      </c>
      <c r="I431" s="61">
        <f t="shared" si="42"/>
        <v>2</v>
      </c>
      <c r="J431" s="61">
        <f t="shared" si="40"/>
        <v>8</v>
      </c>
      <c r="K431" s="61">
        <f t="shared" si="41"/>
        <v>3</v>
      </c>
    </row>
    <row r="432" spans="1:11">
      <c r="A432" s="64">
        <v>45058</v>
      </c>
      <c r="B432" s="65">
        <v>15450</v>
      </c>
      <c r="C432" s="65">
        <v>15559</v>
      </c>
      <c r="D432" s="65">
        <v>15420</v>
      </c>
      <c r="E432" s="65">
        <v>15508</v>
      </c>
      <c r="F432" s="5">
        <f t="shared" si="43"/>
        <v>0.89967637540453071</v>
      </c>
      <c r="G432" s="5">
        <f t="shared" si="44"/>
        <v>0.37540453074433655</v>
      </c>
      <c r="H432" s="5">
        <f t="shared" si="45"/>
        <v>0.41726618705035973</v>
      </c>
      <c r="I432" s="61">
        <f t="shared" si="42"/>
        <v>4</v>
      </c>
      <c r="J432" s="61">
        <f t="shared" si="40"/>
        <v>5</v>
      </c>
      <c r="K432" s="61">
        <f t="shared" si="41"/>
        <v>2</v>
      </c>
    </row>
    <row r="433" spans="1:11">
      <c r="A433" s="64">
        <v>45057</v>
      </c>
      <c r="B433" s="65">
        <v>15660</v>
      </c>
      <c r="C433" s="65">
        <v>15683</v>
      </c>
      <c r="D433" s="65">
        <v>15517</v>
      </c>
      <c r="E433" s="65">
        <v>15518</v>
      </c>
      <c r="F433" s="5">
        <f t="shared" si="43"/>
        <v>1.0600255427841634</v>
      </c>
      <c r="G433" s="5">
        <f t="shared" si="44"/>
        <v>-0.90676883780332063</v>
      </c>
      <c r="H433" s="5">
        <f t="shared" si="45"/>
        <v>0.85542168674698804</v>
      </c>
      <c r="I433" s="61">
        <f t="shared" si="42"/>
        <v>5</v>
      </c>
      <c r="J433" s="61">
        <f t="shared" si="40"/>
        <v>9</v>
      </c>
      <c r="K433" s="61">
        <f t="shared" si="41"/>
        <v>3</v>
      </c>
    </row>
    <row r="434" spans="1:11">
      <c r="A434" s="64">
        <v>45056</v>
      </c>
      <c r="B434" s="65">
        <v>15692</v>
      </c>
      <c r="C434" s="65">
        <v>15702</v>
      </c>
      <c r="D434" s="65">
        <v>15581</v>
      </c>
      <c r="E434" s="65">
        <v>15609</v>
      </c>
      <c r="F434" s="5">
        <f t="shared" si="43"/>
        <v>0.77109355085393827</v>
      </c>
      <c r="G434" s="5">
        <f t="shared" si="44"/>
        <v>-0.52893193984195763</v>
      </c>
      <c r="H434" s="5">
        <f t="shared" si="45"/>
        <v>0.68595041322314043</v>
      </c>
      <c r="I434" s="61">
        <f t="shared" si="42"/>
        <v>3</v>
      </c>
      <c r="J434" s="61">
        <f t="shared" si="40"/>
        <v>7</v>
      </c>
      <c r="K434" s="61">
        <f t="shared" si="41"/>
        <v>3</v>
      </c>
    </row>
    <row r="435" spans="1:11">
      <c r="A435" s="64">
        <v>45055</v>
      </c>
      <c r="B435" s="65">
        <v>15706</v>
      </c>
      <c r="C435" s="65">
        <v>15744</v>
      </c>
      <c r="D435" s="65">
        <v>15652</v>
      </c>
      <c r="E435" s="65">
        <v>15739</v>
      </c>
      <c r="F435" s="5">
        <f t="shared" si="43"/>
        <v>0.58576340252132941</v>
      </c>
      <c r="G435" s="5">
        <f t="shared" si="44"/>
        <v>0.21011078568699859</v>
      </c>
      <c r="H435" s="5">
        <f t="shared" si="45"/>
        <v>0.35869565217391303</v>
      </c>
      <c r="I435" s="61">
        <f t="shared" si="42"/>
        <v>1</v>
      </c>
      <c r="J435" s="61">
        <f t="shared" si="40"/>
        <v>4</v>
      </c>
      <c r="K435" s="61">
        <f t="shared" si="41"/>
        <v>2</v>
      </c>
    </row>
    <row r="436" spans="1:11">
      <c r="A436" s="64">
        <v>45054</v>
      </c>
      <c r="B436" s="65">
        <v>15758</v>
      </c>
      <c r="C436" s="65">
        <v>15776</v>
      </c>
      <c r="D436" s="65">
        <v>15704</v>
      </c>
      <c r="E436" s="65">
        <v>15723</v>
      </c>
      <c r="F436" s="5">
        <f t="shared" si="43"/>
        <v>0.45691077547912173</v>
      </c>
      <c r="G436" s="5">
        <f t="shared" si="44"/>
        <v>-0.22210940474679525</v>
      </c>
      <c r="H436" s="5">
        <f t="shared" si="45"/>
        <v>0.48611111111111105</v>
      </c>
      <c r="I436" s="61">
        <f t="shared" si="42"/>
        <v>1</v>
      </c>
      <c r="J436" s="61">
        <f t="shared" si="40"/>
        <v>5</v>
      </c>
      <c r="K436" s="61">
        <f t="shared" si="41"/>
        <v>2</v>
      </c>
    </row>
    <row r="437" spans="1:11">
      <c r="A437" s="64">
        <v>45051</v>
      </c>
      <c r="B437" s="65">
        <v>15598</v>
      </c>
      <c r="C437" s="65">
        <v>15696</v>
      </c>
      <c r="D437" s="65">
        <v>15576</v>
      </c>
      <c r="E437" s="65">
        <v>15643</v>
      </c>
      <c r="F437" s="5">
        <f t="shared" si="43"/>
        <v>0.7693294012052827</v>
      </c>
      <c r="G437" s="5">
        <f t="shared" si="44"/>
        <v>0.28849852545198101</v>
      </c>
      <c r="H437" s="5">
        <f t="shared" si="45"/>
        <v>0.375</v>
      </c>
      <c r="I437" s="61">
        <f t="shared" si="42"/>
        <v>3</v>
      </c>
      <c r="J437" s="61">
        <f t="shared" si="40"/>
        <v>4</v>
      </c>
      <c r="K437" s="61">
        <f t="shared" si="41"/>
        <v>2</v>
      </c>
    </row>
    <row r="438" spans="1:11">
      <c r="A438" s="64">
        <v>45050</v>
      </c>
      <c r="B438" s="65">
        <v>15496</v>
      </c>
      <c r="C438" s="65">
        <v>15619</v>
      </c>
      <c r="D438" s="65">
        <v>15490</v>
      </c>
      <c r="E438" s="65">
        <v>15609</v>
      </c>
      <c r="F438" s="5">
        <f t="shared" si="43"/>
        <v>0.8324728962312854</v>
      </c>
      <c r="G438" s="5">
        <f t="shared" si="44"/>
        <v>0.72922044398554464</v>
      </c>
      <c r="H438" s="5">
        <f t="shared" si="45"/>
        <v>0.87596899224806213</v>
      </c>
      <c r="I438" s="61">
        <f t="shared" si="42"/>
        <v>4</v>
      </c>
      <c r="J438" s="61">
        <f t="shared" si="40"/>
        <v>9</v>
      </c>
      <c r="K438" s="61">
        <f t="shared" si="41"/>
        <v>3</v>
      </c>
    </row>
    <row r="439" spans="1:11">
      <c r="A439" s="64">
        <v>45049</v>
      </c>
      <c r="B439" s="65">
        <v>15559</v>
      </c>
      <c r="C439" s="65">
        <v>15595</v>
      </c>
      <c r="D439" s="65">
        <v>15523</v>
      </c>
      <c r="E439" s="65">
        <v>15552</v>
      </c>
      <c r="F439" s="5">
        <f t="shared" si="43"/>
        <v>0.4627546757503696</v>
      </c>
      <c r="G439" s="5">
        <f t="shared" si="44"/>
        <v>-4.4990037920174815E-2</v>
      </c>
      <c r="H439" s="5">
        <f t="shared" si="45"/>
        <v>9.722222222222221E-2</v>
      </c>
      <c r="I439" s="61">
        <f t="shared" si="42"/>
        <v>1</v>
      </c>
      <c r="J439" s="61">
        <f t="shared" si="40"/>
        <v>1</v>
      </c>
      <c r="K439" s="61">
        <f t="shared" si="41"/>
        <v>2</v>
      </c>
    </row>
    <row r="440" spans="1:11">
      <c r="A440" s="64">
        <v>45048</v>
      </c>
      <c r="B440" s="65">
        <v>15628</v>
      </c>
      <c r="C440" s="65">
        <v>15672</v>
      </c>
      <c r="D440" s="65">
        <v>15551</v>
      </c>
      <c r="E440" s="65">
        <v>15636</v>
      </c>
      <c r="F440" s="5">
        <f t="shared" si="43"/>
        <v>0.77425134374200155</v>
      </c>
      <c r="G440" s="5">
        <f t="shared" si="44"/>
        <v>5.1190171487074478E-2</v>
      </c>
      <c r="H440" s="5">
        <f t="shared" si="45"/>
        <v>6.6115702479338831E-2</v>
      </c>
      <c r="I440" s="61">
        <f t="shared" si="42"/>
        <v>3</v>
      </c>
      <c r="J440" s="61">
        <f t="shared" si="40"/>
        <v>1</v>
      </c>
      <c r="K440" s="61">
        <f t="shared" si="41"/>
        <v>2</v>
      </c>
    </row>
    <row r="441" spans="1:11">
      <c r="A441" s="64">
        <v>45044</v>
      </c>
      <c r="B441" s="65">
        <v>15515</v>
      </c>
      <c r="C441" s="65">
        <v>15596</v>
      </c>
      <c r="D441" s="65">
        <v>15498</v>
      </c>
      <c r="E441" s="65">
        <v>15573</v>
      </c>
      <c r="F441" s="5">
        <f t="shared" si="43"/>
        <v>0.63164679342571706</v>
      </c>
      <c r="G441" s="5">
        <f t="shared" si="44"/>
        <v>0.37383177570093462</v>
      </c>
      <c r="H441" s="5">
        <f t="shared" si="45"/>
        <v>0.59183673469387765</v>
      </c>
      <c r="I441" s="61">
        <f t="shared" si="42"/>
        <v>2</v>
      </c>
      <c r="J441" s="61">
        <f t="shared" si="40"/>
        <v>6</v>
      </c>
      <c r="K441" s="61">
        <f t="shared" si="41"/>
        <v>2</v>
      </c>
    </row>
    <row r="442" spans="1:11">
      <c r="A442" s="64">
        <v>45043</v>
      </c>
      <c r="B442" s="65">
        <v>15342</v>
      </c>
      <c r="C442" s="65">
        <v>15461</v>
      </c>
      <c r="D442" s="65">
        <v>15305</v>
      </c>
      <c r="E442" s="65">
        <v>15427</v>
      </c>
      <c r="F442" s="5">
        <f t="shared" si="43"/>
        <v>1.0168165819319515</v>
      </c>
      <c r="G442" s="5">
        <f t="shared" si="44"/>
        <v>0.55403467605266588</v>
      </c>
      <c r="H442" s="5">
        <f t="shared" si="45"/>
        <v>0.54487179487179493</v>
      </c>
      <c r="I442" s="61">
        <f t="shared" si="42"/>
        <v>5</v>
      </c>
      <c r="J442" s="61">
        <f t="shared" si="40"/>
        <v>6</v>
      </c>
      <c r="K442" s="61">
        <f t="shared" si="41"/>
        <v>2</v>
      </c>
    </row>
    <row r="443" spans="1:11">
      <c r="A443" s="64">
        <v>45042</v>
      </c>
      <c r="B443" s="65">
        <v>15390</v>
      </c>
      <c r="C443" s="65">
        <v>15409</v>
      </c>
      <c r="D443" s="65">
        <v>15312</v>
      </c>
      <c r="E443" s="65">
        <v>15375</v>
      </c>
      <c r="F443" s="5">
        <f t="shared" si="43"/>
        <v>0.63027940220922674</v>
      </c>
      <c r="G443" s="5">
        <f t="shared" si="44"/>
        <v>-9.7465886939571145E-2</v>
      </c>
      <c r="H443" s="5">
        <f t="shared" si="45"/>
        <v>0.15463917525773196</v>
      </c>
      <c r="I443" s="61">
        <f t="shared" si="42"/>
        <v>2</v>
      </c>
      <c r="J443" s="61">
        <f t="shared" si="40"/>
        <v>2</v>
      </c>
      <c r="K443" s="61">
        <f t="shared" si="41"/>
        <v>2</v>
      </c>
    </row>
    <row r="444" spans="1:11">
      <c r="A444" s="64">
        <v>45041</v>
      </c>
      <c r="B444" s="65">
        <v>15641</v>
      </c>
      <c r="C444" s="65">
        <v>15662</v>
      </c>
      <c r="D444" s="65">
        <v>15369</v>
      </c>
      <c r="E444" s="65">
        <v>15388</v>
      </c>
      <c r="F444" s="5">
        <f t="shared" si="43"/>
        <v>1.8732817594782945</v>
      </c>
      <c r="G444" s="5">
        <f t="shared" si="44"/>
        <v>-1.6175436353174348</v>
      </c>
      <c r="H444" s="5">
        <f t="shared" si="45"/>
        <v>0.86348122866894184</v>
      </c>
      <c r="I444" s="61">
        <f t="shared" si="42"/>
        <v>9</v>
      </c>
      <c r="J444" s="61">
        <f t="shared" si="40"/>
        <v>9</v>
      </c>
      <c r="K444" s="61">
        <f t="shared" si="41"/>
        <v>4</v>
      </c>
    </row>
    <row r="445" spans="1:11">
      <c r="A445" s="64">
        <v>45040</v>
      </c>
      <c r="B445" s="65">
        <v>15545</v>
      </c>
      <c r="C445" s="65">
        <v>15655</v>
      </c>
      <c r="D445" s="65">
        <v>15542</v>
      </c>
      <c r="E445" s="65">
        <v>15623</v>
      </c>
      <c r="F445" s="5">
        <f t="shared" si="43"/>
        <v>0.72692183981987779</v>
      </c>
      <c r="G445" s="5">
        <f t="shared" si="44"/>
        <v>0.50176905757478285</v>
      </c>
      <c r="H445" s="5">
        <f t="shared" si="45"/>
        <v>0.69026548672566368</v>
      </c>
      <c r="I445" s="61">
        <f t="shared" si="42"/>
        <v>3</v>
      </c>
      <c r="J445" s="61">
        <f t="shared" si="40"/>
        <v>7</v>
      </c>
      <c r="K445" s="61">
        <f t="shared" si="41"/>
        <v>3</v>
      </c>
    </row>
    <row r="446" spans="1:11">
      <c r="A446" s="64">
        <v>45037</v>
      </c>
      <c r="B446" s="65">
        <v>15757</v>
      </c>
      <c r="C446" s="65">
        <v>15778</v>
      </c>
      <c r="D446" s="65">
        <v>15602</v>
      </c>
      <c r="E446" s="65">
        <v>15615</v>
      </c>
      <c r="F446" s="5">
        <f t="shared" si="43"/>
        <v>1.1169638890651774</v>
      </c>
      <c r="G446" s="5">
        <f t="shared" si="44"/>
        <v>-0.90118677413213188</v>
      </c>
      <c r="H446" s="5">
        <f t="shared" si="45"/>
        <v>0.80681818181818188</v>
      </c>
      <c r="I446" s="61">
        <f t="shared" si="42"/>
        <v>5</v>
      </c>
      <c r="J446" s="61">
        <f t="shared" si="40"/>
        <v>9</v>
      </c>
      <c r="K446" s="61">
        <f t="shared" si="41"/>
        <v>3</v>
      </c>
    </row>
    <row r="447" spans="1:11">
      <c r="A447" s="64">
        <v>45036</v>
      </c>
      <c r="B447" s="65">
        <v>15730</v>
      </c>
      <c r="C447" s="65">
        <v>15798</v>
      </c>
      <c r="D447" s="65">
        <v>15682</v>
      </c>
      <c r="E447" s="65">
        <v>15731</v>
      </c>
      <c r="F447" s="5">
        <f t="shared" si="43"/>
        <v>0.7374443738080102</v>
      </c>
      <c r="G447" s="5">
        <f t="shared" si="44"/>
        <v>6.3572790845518121E-3</v>
      </c>
      <c r="H447" s="5">
        <f t="shared" si="45"/>
        <v>8.6206896551724137E-3</v>
      </c>
      <c r="I447" s="61">
        <f t="shared" si="42"/>
        <v>3</v>
      </c>
      <c r="J447" s="61">
        <f t="shared" si="40"/>
        <v>1</v>
      </c>
      <c r="K447" s="61">
        <f t="shared" si="41"/>
        <v>2</v>
      </c>
    </row>
    <row r="448" spans="1:11">
      <c r="A448" s="64">
        <v>45035</v>
      </c>
      <c r="B448" s="65">
        <v>15893</v>
      </c>
      <c r="C448" s="65">
        <v>15923</v>
      </c>
      <c r="D448" s="65">
        <v>15750</v>
      </c>
      <c r="E448" s="65">
        <v>15775</v>
      </c>
      <c r="F448" s="5">
        <f t="shared" si="43"/>
        <v>1.0885295413074938</v>
      </c>
      <c r="G448" s="5">
        <f t="shared" si="44"/>
        <v>-0.74246523626753913</v>
      </c>
      <c r="H448" s="5">
        <f t="shared" si="45"/>
        <v>0.68208092485549132</v>
      </c>
      <c r="I448" s="61">
        <f t="shared" si="42"/>
        <v>5</v>
      </c>
      <c r="J448" s="61">
        <f t="shared" si="40"/>
        <v>7</v>
      </c>
      <c r="K448" s="61">
        <f t="shared" si="41"/>
        <v>3</v>
      </c>
    </row>
    <row r="449" spans="1:11">
      <c r="A449" s="64">
        <v>45034</v>
      </c>
      <c r="B449" s="65">
        <v>15931</v>
      </c>
      <c r="C449" s="65">
        <v>15963</v>
      </c>
      <c r="D449" s="65">
        <v>15862</v>
      </c>
      <c r="E449" s="65">
        <v>15890</v>
      </c>
      <c r="F449" s="5">
        <f t="shared" si="43"/>
        <v>0.63398405624254595</v>
      </c>
      <c r="G449" s="5">
        <f t="shared" si="44"/>
        <v>-0.25735986441529091</v>
      </c>
      <c r="H449" s="5">
        <f t="shared" si="45"/>
        <v>0.40594059405940591</v>
      </c>
      <c r="I449" s="61">
        <f t="shared" si="42"/>
        <v>2</v>
      </c>
      <c r="J449" s="61">
        <f t="shared" si="40"/>
        <v>5</v>
      </c>
      <c r="K449" s="61">
        <f t="shared" si="41"/>
        <v>2</v>
      </c>
    </row>
    <row r="450" spans="1:11">
      <c r="A450" s="64">
        <v>45033</v>
      </c>
      <c r="B450" s="65">
        <v>15920</v>
      </c>
      <c r="C450" s="65">
        <v>15974</v>
      </c>
      <c r="D450" s="65">
        <v>15877</v>
      </c>
      <c r="E450" s="65">
        <v>15970</v>
      </c>
      <c r="F450" s="5">
        <f t="shared" si="43"/>
        <v>0.60929648241206025</v>
      </c>
      <c r="G450" s="5">
        <f t="shared" si="44"/>
        <v>0.314070351758794</v>
      </c>
      <c r="H450" s="5">
        <f t="shared" si="45"/>
        <v>0.51546391752577325</v>
      </c>
      <c r="I450" s="61">
        <f t="shared" si="42"/>
        <v>2</v>
      </c>
      <c r="J450" s="61">
        <f t="shared" si="40"/>
        <v>6</v>
      </c>
      <c r="K450" s="61">
        <f t="shared" si="41"/>
        <v>2</v>
      </c>
    </row>
    <row r="451" spans="1:11">
      <c r="A451" s="64">
        <v>45030</v>
      </c>
      <c r="B451" s="65">
        <v>15882</v>
      </c>
      <c r="C451" s="65">
        <v>15995</v>
      </c>
      <c r="D451" s="65">
        <v>15855</v>
      </c>
      <c r="E451" s="65">
        <v>15947</v>
      </c>
      <c r="F451" s="5">
        <f t="shared" si="43"/>
        <v>0.88150107039415704</v>
      </c>
      <c r="G451" s="5">
        <f t="shared" si="44"/>
        <v>0.40926835411157281</v>
      </c>
      <c r="H451" s="5">
        <f t="shared" si="45"/>
        <v>0.46428571428571419</v>
      </c>
      <c r="I451" s="61">
        <f t="shared" si="42"/>
        <v>4</v>
      </c>
      <c r="J451" s="61">
        <f t="shared" ref="J451:J514" si="46">VLOOKUP(H451,$L$24:$N$33,3,TRUE)</f>
        <v>5</v>
      </c>
      <c r="K451" s="61">
        <f t="shared" ref="K451:K514" si="47">IF(AND(I451&gt;=$N$10,F451&gt;$B$1),IF(J451&gt;=$N$23,4,1),IF(J451&gt;=$N$23,3,2))</f>
        <v>2</v>
      </c>
    </row>
    <row r="452" spans="1:11">
      <c r="A452" s="64">
        <v>45029</v>
      </c>
      <c r="B452" s="65">
        <v>15865</v>
      </c>
      <c r="C452" s="65">
        <v>15903</v>
      </c>
      <c r="D452" s="65">
        <v>15808</v>
      </c>
      <c r="E452" s="65">
        <v>15816</v>
      </c>
      <c r="F452" s="5">
        <f t="shared" si="43"/>
        <v>0.5988023952095809</v>
      </c>
      <c r="G452" s="5">
        <f t="shared" si="44"/>
        <v>-0.30885597226599437</v>
      </c>
      <c r="H452" s="5">
        <f t="shared" si="45"/>
        <v>0.51578947368421058</v>
      </c>
      <c r="I452" s="61">
        <f t="shared" si="42"/>
        <v>1</v>
      </c>
      <c r="J452" s="61">
        <f t="shared" si="46"/>
        <v>6</v>
      </c>
      <c r="K452" s="61">
        <f t="shared" si="47"/>
        <v>2</v>
      </c>
    </row>
    <row r="453" spans="1:11">
      <c r="A453" s="64">
        <v>45028</v>
      </c>
      <c r="B453" s="65">
        <v>15957</v>
      </c>
      <c r="C453" s="65">
        <v>15960</v>
      </c>
      <c r="D453" s="65">
        <v>15866</v>
      </c>
      <c r="E453" s="65">
        <v>15926</v>
      </c>
      <c r="F453" s="5">
        <f t="shared" si="43"/>
        <v>0.58908316099517455</v>
      </c>
      <c r="G453" s="5">
        <f t="shared" si="44"/>
        <v>-0.19427210628564265</v>
      </c>
      <c r="H453" s="5">
        <f t="shared" si="45"/>
        <v>0.32978723404255317</v>
      </c>
      <c r="I453" s="61">
        <f t="shared" si="42"/>
        <v>1</v>
      </c>
      <c r="J453" s="61">
        <f t="shared" si="46"/>
        <v>4</v>
      </c>
      <c r="K453" s="61">
        <f t="shared" si="47"/>
        <v>2</v>
      </c>
    </row>
    <row r="454" spans="1:11">
      <c r="A454" s="64">
        <v>45027</v>
      </c>
      <c r="B454" s="65">
        <v>15834</v>
      </c>
      <c r="C454" s="65">
        <v>15963</v>
      </c>
      <c r="D454" s="65">
        <v>15825</v>
      </c>
      <c r="E454" s="65">
        <v>15921</v>
      </c>
      <c r="F454" s="5">
        <f t="shared" si="43"/>
        <v>0.87154225085259562</v>
      </c>
      <c r="G454" s="5">
        <f t="shared" si="44"/>
        <v>0.5494505494505495</v>
      </c>
      <c r="H454" s="5">
        <f t="shared" si="45"/>
        <v>0.63043478260869579</v>
      </c>
      <c r="I454" s="61">
        <f t="shared" si="42"/>
        <v>4</v>
      </c>
      <c r="J454" s="61">
        <f t="shared" si="46"/>
        <v>7</v>
      </c>
      <c r="K454" s="61">
        <f t="shared" si="47"/>
        <v>3</v>
      </c>
    </row>
    <row r="455" spans="1:11">
      <c r="A455" s="64">
        <v>45026</v>
      </c>
      <c r="B455" s="65">
        <v>15839</v>
      </c>
      <c r="C455" s="65">
        <v>15927</v>
      </c>
      <c r="D455" s="65">
        <v>15828</v>
      </c>
      <c r="E455" s="65">
        <v>15849</v>
      </c>
      <c r="F455" s="5">
        <f t="shared" si="43"/>
        <v>0.62503945956184104</v>
      </c>
      <c r="G455" s="5">
        <f t="shared" si="44"/>
        <v>6.3135298945640517E-2</v>
      </c>
      <c r="H455" s="5">
        <f t="shared" si="45"/>
        <v>0.10101010101010102</v>
      </c>
      <c r="I455" s="61">
        <f t="shared" si="42"/>
        <v>2</v>
      </c>
      <c r="J455" s="61">
        <f t="shared" si="46"/>
        <v>2</v>
      </c>
      <c r="K455" s="61">
        <f t="shared" si="47"/>
        <v>2</v>
      </c>
    </row>
    <row r="456" spans="1:11">
      <c r="A456" s="64">
        <v>45023</v>
      </c>
      <c r="B456" s="65">
        <v>15850</v>
      </c>
      <c r="C456" s="65">
        <v>15870</v>
      </c>
      <c r="D456" s="65">
        <v>15796</v>
      </c>
      <c r="E456" s="65">
        <v>15818</v>
      </c>
      <c r="F456" s="5">
        <f t="shared" si="43"/>
        <v>0.46687697160883279</v>
      </c>
      <c r="G456" s="5">
        <f t="shared" si="44"/>
        <v>-0.20189274447949529</v>
      </c>
      <c r="H456" s="5">
        <f t="shared" si="45"/>
        <v>0.43243243243243251</v>
      </c>
      <c r="I456" s="61">
        <f t="shared" ref="I456:I519" si="48">VLOOKUP(_xlfn.PERCENTRANK.EXC(F$22:F$1218,F456),$L$11:$N$20,3,TRUE)</f>
        <v>1</v>
      </c>
      <c r="J456" s="61">
        <f t="shared" si="46"/>
        <v>5</v>
      </c>
      <c r="K456" s="61">
        <f t="shared" si="47"/>
        <v>2</v>
      </c>
    </row>
    <row r="457" spans="1:11">
      <c r="A457" s="64">
        <v>45022</v>
      </c>
      <c r="B457" s="65">
        <v>15780</v>
      </c>
      <c r="C457" s="65">
        <v>15793</v>
      </c>
      <c r="D457" s="65">
        <v>15701</v>
      </c>
      <c r="E457" s="65">
        <v>15760</v>
      </c>
      <c r="F457" s="5">
        <f t="shared" si="43"/>
        <v>0.58301647655259825</v>
      </c>
      <c r="G457" s="5">
        <f t="shared" si="44"/>
        <v>-0.12674271229404308</v>
      </c>
      <c r="H457" s="5">
        <f t="shared" si="45"/>
        <v>0.21739130434782605</v>
      </c>
      <c r="I457" s="61">
        <f t="shared" si="48"/>
        <v>1</v>
      </c>
      <c r="J457" s="61">
        <f t="shared" si="46"/>
        <v>3</v>
      </c>
      <c r="K457" s="61">
        <f t="shared" si="47"/>
        <v>2</v>
      </c>
    </row>
    <row r="458" spans="1:11">
      <c r="A458" s="64">
        <v>45016</v>
      </c>
      <c r="B458" s="65">
        <v>15879</v>
      </c>
      <c r="C458" s="65">
        <v>15965</v>
      </c>
      <c r="D458" s="65">
        <v>15860</v>
      </c>
      <c r="E458" s="65">
        <v>15864</v>
      </c>
      <c r="F458" s="5">
        <f t="shared" si="43"/>
        <v>0.66125070848290202</v>
      </c>
      <c r="G458" s="5">
        <f t="shared" si="44"/>
        <v>-9.4464386926128852E-2</v>
      </c>
      <c r="H458" s="5">
        <f t="shared" si="45"/>
        <v>0.14285714285714285</v>
      </c>
      <c r="I458" s="61">
        <f t="shared" si="48"/>
        <v>2</v>
      </c>
      <c r="J458" s="61">
        <f t="shared" si="46"/>
        <v>2</v>
      </c>
      <c r="K458" s="61">
        <f t="shared" si="47"/>
        <v>2</v>
      </c>
    </row>
    <row r="459" spans="1:11">
      <c r="A459" s="64">
        <v>45015</v>
      </c>
      <c r="B459" s="65">
        <v>15822</v>
      </c>
      <c r="C459" s="65">
        <v>15862</v>
      </c>
      <c r="D459" s="65">
        <v>15761</v>
      </c>
      <c r="E459" s="65">
        <v>15821</v>
      </c>
      <c r="F459" s="5">
        <f t="shared" si="43"/>
        <v>0.63835166224244722</v>
      </c>
      <c r="G459" s="5">
        <f t="shared" si="44"/>
        <v>-6.3203134875489831E-3</v>
      </c>
      <c r="H459" s="5">
        <f t="shared" si="45"/>
        <v>9.9009900990099028E-3</v>
      </c>
      <c r="I459" s="61">
        <f t="shared" si="48"/>
        <v>2</v>
      </c>
      <c r="J459" s="61">
        <f t="shared" si="46"/>
        <v>1</v>
      </c>
      <c r="K459" s="61">
        <f t="shared" si="47"/>
        <v>2</v>
      </c>
    </row>
    <row r="460" spans="1:11">
      <c r="A460" s="64">
        <v>45014</v>
      </c>
      <c r="B460" s="65">
        <v>15730</v>
      </c>
      <c r="C460" s="65">
        <v>15787</v>
      </c>
      <c r="D460" s="65">
        <v>15653</v>
      </c>
      <c r="E460" s="65">
        <v>15740</v>
      </c>
      <c r="F460" s="5">
        <f t="shared" si="43"/>
        <v>0.85187539732994277</v>
      </c>
      <c r="G460" s="5">
        <f t="shared" si="44"/>
        <v>6.3572790845518118E-2</v>
      </c>
      <c r="H460" s="5">
        <f t="shared" si="45"/>
        <v>7.4626865671641798E-2</v>
      </c>
      <c r="I460" s="61">
        <f t="shared" si="48"/>
        <v>4</v>
      </c>
      <c r="J460" s="61">
        <f t="shared" si="46"/>
        <v>1</v>
      </c>
      <c r="K460" s="61">
        <f t="shared" si="47"/>
        <v>2</v>
      </c>
    </row>
    <row r="461" spans="1:11">
      <c r="A461" s="64">
        <v>45013</v>
      </c>
      <c r="B461" s="65">
        <v>15814</v>
      </c>
      <c r="C461" s="65">
        <v>15829</v>
      </c>
      <c r="D461" s="65">
        <v>15655</v>
      </c>
      <c r="E461" s="65">
        <v>15690</v>
      </c>
      <c r="F461" s="5">
        <f t="shared" si="43"/>
        <v>1.1002908814974073</v>
      </c>
      <c r="G461" s="5">
        <f t="shared" si="44"/>
        <v>-0.78411534083723289</v>
      </c>
      <c r="H461" s="5">
        <f t="shared" si="45"/>
        <v>0.71264367816091967</v>
      </c>
      <c r="I461" s="61">
        <f t="shared" si="48"/>
        <v>5</v>
      </c>
      <c r="J461" s="61">
        <f t="shared" si="46"/>
        <v>8</v>
      </c>
      <c r="K461" s="61">
        <f t="shared" si="47"/>
        <v>3</v>
      </c>
    </row>
    <row r="462" spans="1:11">
      <c r="A462" s="64">
        <v>45012</v>
      </c>
      <c r="B462" s="65">
        <v>15855</v>
      </c>
      <c r="C462" s="65">
        <v>15893</v>
      </c>
      <c r="D462" s="65">
        <v>15793</v>
      </c>
      <c r="E462" s="65">
        <v>15831</v>
      </c>
      <c r="F462" s="5">
        <f t="shared" si="43"/>
        <v>0.63071586250394196</v>
      </c>
      <c r="G462" s="5">
        <f t="shared" si="44"/>
        <v>-0.15137180700094607</v>
      </c>
      <c r="H462" s="5">
        <f t="shared" si="45"/>
        <v>0.24000000000000002</v>
      </c>
      <c r="I462" s="61">
        <f t="shared" si="48"/>
        <v>2</v>
      </c>
      <c r="J462" s="61">
        <f t="shared" si="46"/>
        <v>3</v>
      </c>
      <c r="K462" s="61">
        <f t="shared" si="47"/>
        <v>2</v>
      </c>
    </row>
    <row r="463" spans="1:11">
      <c r="A463" s="64">
        <v>45009</v>
      </c>
      <c r="B463" s="65">
        <v>15878</v>
      </c>
      <c r="C463" s="65">
        <v>15923</v>
      </c>
      <c r="D463" s="65">
        <v>15806</v>
      </c>
      <c r="E463" s="65">
        <v>15912</v>
      </c>
      <c r="F463" s="5">
        <f t="shared" si="43"/>
        <v>0.73686862325229885</v>
      </c>
      <c r="G463" s="5">
        <f t="shared" si="44"/>
        <v>0.21413276231263384</v>
      </c>
      <c r="H463" s="5">
        <f t="shared" si="45"/>
        <v>0.29059829059829057</v>
      </c>
      <c r="I463" s="61">
        <f t="shared" si="48"/>
        <v>3</v>
      </c>
      <c r="J463" s="61">
        <f t="shared" si="46"/>
        <v>3</v>
      </c>
      <c r="K463" s="61">
        <f t="shared" si="47"/>
        <v>2</v>
      </c>
    </row>
    <row r="464" spans="1:11">
      <c r="A464" s="64">
        <v>45008</v>
      </c>
      <c r="B464" s="65">
        <v>15695</v>
      </c>
      <c r="C464" s="65">
        <v>15866</v>
      </c>
      <c r="D464" s="65">
        <v>15683</v>
      </c>
      <c r="E464" s="65">
        <v>15837</v>
      </c>
      <c r="F464" s="5">
        <f t="shared" si="43"/>
        <v>1.1659764256132525</v>
      </c>
      <c r="G464" s="5">
        <f t="shared" si="44"/>
        <v>0.90474673462886268</v>
      </c>
      <c r="H464" s="5">
        <f t="shared" si="45"/>
        <v>0.77595628415300555</v>
      </c>
      <c r="I464" s="61">
        <f t="shared" si="48"/>
        <v>6</v>
      </c>
      <c r="J464" s="61">
        <f t="shared" si="46"/>
        <v>8</v>
      </c>
      <c r="K464" s="61">
        <f t="shared" si="47"/>
        <v>3</v>
      </c>
    </row>
    <row r="465" spans="1:11">
      <c r="A465" s="64">
        <v>45007</v>
      </c>
      <c r="B465" s="65">
        <v>15589</v>
      </c>
      <c r="C465" s="65">
        <v>15725</v>
      </c>
      <c r="D465" s="65">
        <v>15568</v>
      </c>
      <c r="E465" s="65">
        <v>15712</v>
      </c>
      <c r="F465" s="5">
        <f t="shared" si="43"/>
        <v>1.0071204054140741</v>
      </c>
      <c r="G465" s="5">
        <f t="shared" si="44"/>
        <v>0.78901789723523008</v>
      </c>
      <c r="H465" s="5">
        <f t="shared" si="45"/>
        <v>0.78343949044585992</v>
      </c>
      <c r="I465" s="61">
        <f t="shared" si="48"/>
        <v>5</v>
      </c>
      <c r="J465" s="61">
        <f t="shared" si="46"/>
        <v>8</v>
      </c>
      <c r="K465" s="61">
        <f t="shared" si="47"/>
        <v>3</v>
      </c>
    </row>
    <row r="466" spans="1:11">
      <c r="A466" s="64">
        <v>45006</v>
      </c>
      <c r="B466" s="65">
        <v>15464</v>
      </c>
      <c r="C466" s="65">
        <v>15517</v>
      </c>
      <c r="D466" s="65">
        <v>15425</v>
      </c>
      <c r="E466" s="65">
        <v>15455</v>
      </c>
      <c r="F466" s="5">
        <f t="shared" si="43"/>
        <v>0.59493016037247803</v>
      </c>
      <c r="G466" s="5">
        <f t="shared" si="44"/>
        <v>-5.8199689601655454E-2</v>
      </c>
      <c r="H466" s="5">
        <f t="shared" si="45"/>
        <v>9.7826086956521729E-2</v>
      </c>
      <c r="I466" s="61">
        <f t="shared" si="48"/>
        <v>1</v>
      </c>
      <c r="J466" s="61">
        <f t="shared" si="46"/>
        <v>1</v>
      </c>
      <c r="K466" s="61">
        <f t="shared" si="47"/>
        <v>2</v>
      </c>
    </row>
    <row r="467" spans="1:11">
      <c r="A467" s="64">
        <v>45005</v>
      </c>
      <c r="B467" s="65">
        <v>15454</v>
      </c>
      <c r="C467" s="65">
        <v>15477</v>
      </c>
      <c r="D467" s="65">
        <v>15352</v>
      </c>
      <c r="E467" s="65">
        <v>15373</v>
      </c>
      <c r="F467" s="5">
        <f t="shared" si="43"/>
        <v>0.80885207713213403</v>
      </c>
      <c r="G467" s="5">
        <f t="shared" si="44"/>
        <v>-0.52413614598162284</v>
      </c>
      <c r="H467" s="5">
        <f t="shared" si="45"/>
        <v>0.64800000000000002</v>
      </c>
      <c r="I467" s="61">
        <f t="shared" si="48"/>
        <v>3</v>
      </c>
      <c r="J467" s="61">
        <f t="shared" si="46"/>
        <v>7</v>
      </c>
      <c r="K467" s="61">
        <f t="shared" si="47"/>
        <v>3</v>
      </c>
    </row>
    <row r="468" spans="1:11">
      <c r="A468" s="64">
        <v>45002</v>
      </c>
      <c r="B468" s="65">
        <v>15310</v>
      </c>
      <c r="C468" s="65">
        <v>15418</v>
      </c>
      <c r="D468" s="65">
        <v>15298</v>
      </c>
      <c r="E468" s="65">
        <v>15403</v>
      </c>
      <c r="F468" s="5">
        <f t="shared" si="43"/>
        <v>0.78380143696930116</v>
      </c>
      <c r="G468" s="5">
        <f t="shared" si="44"/>
        <v>0.60744611365120837</v>
      </c>
      <c r="H468" s="5">
        <f t="shared" si="45"/>
        <v>0.77500000000000002</v>
      </c>
      <c r="I468" s="61">
        <f t="shared" si="48"/>
        <v>3</v>
      </c>
      <c r="J468" s="61">
        <f t="shared" si="46"/>
        <v>8</v>
      </c>
      <c r="K468" s="61">
        <f t="shared" si="47"/>
        <v>3</v>
      </c>
    </row>
    <row r="469" spans="1:11">
      <c r="A469" s="64">
        <v>45001</v>
      </c>
      <c r="B469" s="65">
        <v>15194</v>
      </c>
      <c r="C469" s="65">
        <v>15305</v>
      </c>
      <c r="D469" s="65">
        <v>15150</v>
      </c>
      <c r="E469" s="65">
        <v>15227</v>
      </c>
      <c r="F469" s="5">
        <f t="shared" si="43"/>
        <v>1.0201395287613533</v>
      </c>
      <c r="G469" s="5">
        <f t="shared" si="44"/>
        <v>0.21719099644596551</v>
      </c>
      <c r="H469" s="5">
        <f t="shared" si="45"/>
        <v>0.2129032258064516</v>
      </c>
      <c r="I469" s="61">
        <f t="shared" si="48"/>
        <v>5</v>
      </c>
      <c r="J469" s="61">
        <f t="shared" si="46"/>
        <v>3</v>
      </c>
      <c r="K469" s="61">
        <f t="shared" si="47"/>
        <v>2</v>
      </c>
    </row>
    <row r="470" spans="1:11">
      <c r="A470" s="64">
        <v>45000</v>
      </c>
      <c r="B470" s="65">
        <v>15472</v>
      </c>
      <c r="C470" s="65">
        <v>15532</v>
      </c>
      <c r="D470" s="65">
        <v>15404</v>
      </c>
      <c r="E470" s="65">
        <v>15404</v>
      </c>
      <c r="F470" s="5">
        <f t="shared" ref="F470:F533" si="49">ABS(C470-D470)/B470*100</f>
        <v>0.82730093071354716</v>
      </c>
      <c r="G470" s="5">
        <f t="shared" ref="G470:G533" si="50">(E470-B470)/B470*100</f>
        <v>-0.43950361944157185</v>
      </c>
      <c r="H470" s="5">
        <f t="shared" ref="H470:H533" si="51">ABS(G470/F470)</f>
        <v>0.53124999999999989</v>
      </c>
      <c r="I470" s="61">
        <f t="shared" si="48"/>
        <v>4</v>
      </c>
      <c r="J470" s="61">
        <f t="shared" si="46"/>
        <v>6</v>
      </c>
      <c r="K470" s="61">
        <f t="shared" si="47"/>
        <v>2</v>
      </c>
    </row>
    <row r="471" spans="1:11">
      <c r="A471" s="64">
        <v>44999</v>
      </c>
      <c r="B471" s="65">
        <v>15358</v>
      </c>
      <c r="C471" s="65">
        <v>15428</v>
      </c>
      <c r="D471" s="65">
        <v>15310</v>
      </c>
      <c r="E471" s="65">
        <v>15352</v>
      </c>
      <c r="F471" s="5">
        <f t="shared" si="49"/>
        <v>0.76832920953249129</v>
      </c>
      <c r="G471" s="5">
        <f t="shared" si="50"/>
        <v>-3.9067586925380905E-2</v>
      </c>
      <c r="H471" s="5">
        <f t="shared" si="51"/>
        <v>5.0847457627118633E-2</v>
      </c>
      <c r="I471" s="61">
        <f t="shared" si="48"/>
        <v>3</v>
      </c>
      <c r="J471" s="61">
        <f t="shared" si="46"/>
        <v>1</v>
      </c>
      <c r="K471" s="61">
        <f t="shared" si="47"/>
        <v>2</v>
      </c>
    </row>
    <row r="472" spans="1:11">
      <c r="A472" s="64">
        <v>44998</v>
      </c>
      <c r="B472" s="65">
        <v>15450</v>
      </c>
      <c r="C472" s="65">
        <v>15540</v>
      </c>
      <c r="D472" s="65">
        <v>15345</v>
      </c>
      <c r="E472" s="65">
        <v>15520</v>
      </c>
      <c r="F472" s="5">
        <f t="shared" si="49"/>
        <v>1.262135922330097</v>
      </c>
      <c r="G472" s="5">
        <f t="shared" si="50"/>
        <v>0.45307443365695793</v>
      </c>
      <c r="H472" s="5">
        <f t="shared" si="51"/>
        <v>0.35897435897435903</v>
      </c>
      <c r="I472" s="61">
        <f t="shared" si="48"/>
        <v>7</v>
      </c>
      <c r="J472" s="61">
        <f t="shared" si="46"/>
        <v>4</v>
      </c>
      <c r="K472" s="61">
        <f t="shared" si="47"/>
        <v>2</v>
      </c>
    </row>
    <row r="473" spans="1:11">
      <c r="A473" s="64">
        <v>44995</v>
      </c>
      <c r="B473" s="65">
        <v>15618</v>
      </c>
      <c r="C473" s="65">
        <v>15624</v>
      </c>
      <c r="D473" s="65">
        <v>15452</v>
      </c>
      <c r="E473" s="65">
        <v>15484</v>
      </c>
      <c r="F473" s="5">
        <f t="shared" si="49"/>
        <v>1.1012933794339863</v>
      </c>
      <c r="G473" s="5">
        <f t="shared" si="50"/>
        <v>-0.85798437700089647</v>
      </c>
      <c r="H473" s="5">
        <f t="shared" si="51"/>
        <v>0.77906976744186063</v>
      </c>
      <c r="I473" s="61">
        <f t="shared" si="48"/>
        <v>5</v>
      </c>
      <c r="J473" s="61">
        <f t="shared" si="46"/>
        <v>8</v>
      </c>
      <c r="K473" s="61">
        <f t="shared" si="47"/>
        <v>3</v>
      </c>
    </row>
    <row r="474" spans="1:11">
      <c r="A474" s="64">
        <v>44994</v>
      </c>
      <c r="B474" s="65">
        <v>15855</v>
      </c>
      <c r="C474" s="65">
        <v>15862</v>
      </c>
      <c r="D474" s="65">
        <v>15751</v>
      </c>
      <c r="E474" s="65">
        <v>15767</v>
      </c>
      <c r="F474" s="5">
        <f t="shared" si="49"/>
        <v>0.70009460737937557</v>
      </c>
      <c r="G474" s="5">
        <f t="shared" si="50"/>
        <v>-0.55502995900346896</v>
      </c>
      <c r="H474" s="5">
        <f t="shared" si="51"/>
        <v>0.79279279279279291</v>
      </c>
      <c r="I474" s="61">
        <f t="shared" si="48"/>
        <v>2</v>
      </c>
      <c r="J474" s="61">
        <f t="shared" si="46"/>
        <v>8</v>
      </c>
      <c r="K474" s="61">
        <f t="shared" si="47"/>
        <v>3</v>
      </c>
    </row>
    <row r="475" spans="1:11">
      <c r="A475" s="64">
        <v>44993</v>
      </c>
      <c r="B475" s="65">
        <v>15725</v>
      </c>
      <c r="C475" s="65">
        <v>15809</v>
      </c>
      <c r="D475" s="65">
        <v>15721</v>
      </c>
      <c r="E475" s="65">
        <v>15785</v>
      </c>
      <c r="F475" s="5">
        <f t="shared" si="49"/>
        <v>0.55961844197138311</v>
      </c>
      <c r="G475" s="5">
        <f t="shared" si="50"/>
        <v>0.38155802861685212</v>
      </c>
      <c r="H475" s="5">
        <f t="shared" si="51"/>
        <v>0.68181818181818177</v>
      </c>
      <c r="I475" s="61">
        <f t="shared" si="48"/>
        <v>1</v>
      </c>
      <c r="J475" s="61">
        <f t="shared" si="46"/>
        <v>7</v>
      </c>
      <c r="K475" s="61">
        <f t="shared" si="47"/>
        <v>3</v>
      </c>
    </row>
    <row r="476" spans="1:11">
      <c r="A476" s="64">
        <v>44992</v>
      </c>
      <c r="B476" s="65">
        <v>15786</v>
      </c>
      <c r="C476" s="65">
        <v>15894</v>
      </c>
      <c r="D476" s="65">
        <v>15750</v>
      </c>
      <c r="E476" s="65">
        <v>15874</v>
      </c>
      <c r="F476" s="5">
        <f t="shared" si="49"/>
        <v>0.91220068415051314</v>
      </c>
      <c r="G476" s="5">
        <f t="shared" si="50"/>
        <v>0.55745597364753574</v>
      </c>
      <c r="H476" s="5">
        <f t="shared" si="51"/>
        <v>0.61111111111111105</v>
      </c>
      <c r="I476" s="61">
        <f t="shared" si="48"/>
        <v>4</v>
      </c>
      <c r="J476" s="61">
        <f t="shared" si="46"/>
        <v>7</v>
      </c>
      <c r="K476" s="61">
        <f t="shared" si="47"/>
        <v>3</v>
      </c>
    </row>
    <row r="477" spans="1:11">
      <c r="A477" s="64">
        <v>44991</v>
      </c>
      <c r="B477" s="65">
        <v>15730</v>
      </c>
      <c r="C477" s="65">
        <v>15834</v>
      </c>
      <c r="D477" s="65">
        <v>15692</v>
      </c>
      <c r="E477" s="65">
        <v>15774</v>
      </c>
      <c r="F477" s="5">
        <f t="shared" si="49"/>
        <v>0.90273363000635731</v>
      </c>
      <c r="G477" s="5">
        <f t="shared" si="50"/>
        <v>0.27972027972027974</v>
      </c>
      <c r="H477" s="5">
        <f t="shared" si="51"/>
        <v>0.3098591549295775</v>
      </c>
      <c r="I477" s="61">
        <f t="shared" si="48"/>
        <v>4</v>
      </c>
      <c r="J477" s="61">
        <f t="shared" si="46"/>
        <v>4</v>
      </c>
      <c r="K477" s="61">
        <f t="shared" si="47"/>
        <v>2</v>
      </c>
    </row>
    <row r="478" spans="1:11">
      <c r="A478" s="64">
        <v>44988</v>
      </c>
      <c r="B478" s="65">
        <v>15612</v>
      </c>
      <c r="C478" s="65">
        <v>15670</v>
      </c>
      <c r="D478" s="65">
        <v>15568</v>
      </c>
      <c r="E478" s="65">
        <v>15619</v>
      </c>
      <c r="F478" s="5">
        <f t="shared" si="49"/>
        <v>0.65334358186010766</v>
      </c>
      <c r="G478" s="5">
        <f t="shared" si="50"/>
        <v>4.4837304637458365E-2</v>
      </c>
      <c r="H478" s="5">
        <f t="shared" si="51"/>
        <v>6.8627450980392149E-2</v>
      </c>
      <c r="I478" s="61">
        <f t="shared" si="48"/>
        <v>2</v>
      </c>
      <c r="J478" s="61">
        <f t="shared" si="46"/>
        <v>1</v>
      </c>
      <c r="K478" s="61">
        <f t="shared" si="47"/>
        <v>2</v>
      </c>
    </row>
    <row r="479" spans="1:11">
      <c r="A479" s="64">
        <v>44987</v>
      </c>
      <c r="B479" s="65">
        <v>15596</v>
      </c>
      <c r="C479" s="65">
        <v>15618</v>
      </c>
      <c r="D479" s="65">
        <v>15435</v>
      </c>
      <c r="E479" s="65">
        <v>15542</v>
      </c>
      <c r="F479" s="5">
        <f t="shared" si="49"/>
        <v>1.1733777891767119</v>
      </c>
      <c r="G479" s="5">
        <f t="shared" si="50"/>
        <v>-0.34624262631443958</v>
      </c>
      <c r="H479" s="5">
        <f t="shared" si="51"/>
        <v>0.29508196721311475</v>
      </c>
      <c r="I479" s="61">
        <f t="shared" si="48"/>
        <v>6</v>
      </c>
      <c r="J479" s="61">
        <f t="shared" si="46"/>
        <v>3</v>
      </c>
      <c r="K479" s="61">
        <f t="shared" si="47"/>
        <v>2</v>
      </c>
    </row>
    <row r="480" spans="1:11">
      <c r="A480" s="64">
        <v>44986</v>
      </c>
      <c r="B480" s="65">
        <v>15381</v>
      </c>
      <c r="C480" s="65">
        <v>15555</v>
      </c>
      <c r="D480" s="65">
        <v>15333</v>
      </c>
      <c r="E480" s="65">
        <v>15544</v>
      </c>
      <c r="F480" s="5">
        <f t="shared" si="49"/>
        <v>1.4433391847084065</v>
      </c>
      <c r="G480" s="5">
        <f t="shared" si="50"/>
        <v>1.0597490410246406</v>
      </c>
      <c r="H480" s="5">
        <f t="shared" si="51"/>
        <v>0.73423423423423406</v>
      </c>
      <c r="I480" s="61">
        <f t="shared" si="48"/>
        <v>8</v>
      </c>
      <c r="J480" s="61">
        <f t="shared" si="46"/>
        <v>8</v>
      </c>
      <c r="K480" s="61">
        <f t="shared" si="47"/>
        <v>3</v>
      </c>
    </row>
    <row r="481" spans="1:11">
      <c r="A481" s="64">
        <v>44981</v>
      </c>
      <c r="B481" s="65">
        <v>15642</v>
      </c>
      <c r="C481" s="65">
        <v>15684</v>
      </c>
      <c r="D481" s="65">
        <v>15526</v>
      </c>
      <c r="E481" s="65">
        <v>15542</v>
      </c>
      <c r="F481" s="5">
        <f t="shared" si="49"/>
        <v>1.0101010101010102</v>
      </c>
      <c r="G481" s="5">
        <f t="shared" si="50"/>
        <v>-0.63930443677279125</v>
      </c>
      <c r="H481" s="5">
        <f t="shared" si="51"/>
        <v>0.63291139240506333</v>
      </c>
      <c r="I481" s="61">
        <f t="shared" si="48"/>
        <v>5</v>
      </c>
      <c r="J481" s="61">
        <f t="shared" si="46"/>
        <v>7</v>
      </c>
      <c r="K481" s="61">
        <f t="shared" si="47"/>
        <v>3</v>
      </c>
    </row>
    <row r="482" spans="1:11">
      <c r="A482" s="64">
        <v>44980</v>
      </c>
      <c r="B482" s="65">
        <v>15435</v>
      </c>
      <c r="C482" s="65">
        <v>15656</v>
      </c>
      <c r="D482" s="65">
        <v>15433</v>
      </c>
      <c r="E482" s="65">
        <v>15597</v>
      </c>
      <c r="F482" s="5">
        <f t="shared" si="49"/>
        <v>1.4447683835438938</v>
      </c>
      <c r="G482" s="5">
        <f t="shared" si="50"/>
        <v>1.0495626822157436</v>
      </c>
      <c r="H482" s="5">
        <f t="shared" si="51"/>
        <v>0.72645739910313911</v>
      </c>
      <c r="I482" s="61">
        <f t="shared" si="48"/>
        <v>8</v>
      </c>
      <c r="J482" s="61">
        <f t="shared" si="46"/>
        <v>8</v>
      </c>
      <c r="K482" s="61">
        <f t="shared" si="47"/>
        <v>3</v>
      </c>
    </row>
    <row r="483" spans="1:11">
      <c r="A483" s="64">
        <v>44979</v>
      </c>
      <c r="B483" s="65">
        <v>15353</v>
      </c>
      <c r="C483" s="65">
        <v>15415</v>
      </c>
      <c r="D483" s="65">
        <v>15306</v>
      </c>
      <c r="E483" s="65">
        <v>15376</v>
      </c>
      <c r="F483" s="5">
        <f t="shared" si="49"/>
        <v>0.70995896567446104</v>
      </c>
      <c r="G483" s="5">
        <f t="shared" si="50"/>
        <v>0.14980785514231745</v>
      </c>
      <c r="H483" s="5">
        <f t="shared" si="51"/>
        <v>0.21100917431192659</v>
      </c>
      <c r="I483" s="61">
        <f t="shared" si="48"/>
        <v>2</v>
      </c>
      <c r="J483" s="61">
        <f t="shared" si="46"/>
        <v>3</v>
      </c>
      <c r="K483" s="61">
        <f t="shared" si="47"/>
        <v>2</v>
      </c>
    </row>
    <row r="484" spans="1:11">
      <c r="A484" s="64">
        <v>44978</v>
      </c>
      <c r="B484" s="65">
        <v>15486</v>
      </c>
      <c r="C484" s="65">
        <v>15547</v>
      </c>
      <c r="D484" s="65">
        <v>15471</v>
      </c>
      <c r="E484" s="65">
        <v>15528</v>
      </c>
      <c r="F484" s="5">
        <f t="shared" si="49"/>
        <v>0.49076585302854192</v>
      </c>
      <c r="G484" s="5">
        <f t="shared" si="50"/>
        <v>0.27121270825261523</v>
      </c>
      <c r="H484" s="5">
        <f t="shared" si="51"/>
        <v>0.55263157894736836</v>
      </c>
      <c r="I484" s="61">
        <f t="shared" si="48"/>
        <v>1</v>
      </c>
      <c r="J484" s="61">
        <f t="shared" si="46"/>
        <v>6</v>
      </c>
      <c r="K484" s="61">
        <f t="shared" si="47"/>
        <v>2</v>
      </c>
    </row>
    <row r="485" spans="1:11">
      <c r="A485" s="64">
        <v>44977</v>
      </c>
      <c r="B485" s="65">
        <v>15386</v>
      </c>
      <c r="C485" s="65">
        <v>15555</v>
      </c>
      <c r="D485" s="65">
        <v>15367</v>
      </c>
      <c r="E485" s="65">
        <v>15522</v>
      </c>
      <c r="F485" s="5">
        <f t="shared" si="49"/>
        <v>1.2218900298973092</v>
      </c>
      <c r="G485" s="5">
        <f t="shared" si="50"/>
        <v>0.8839204471597556</v>
      </c>
      <c r="H485" s="5">
        <f t="shared" si="51"/>
        <v>0.72340425531914898</v>
      </c>
      <c r="I485" s="61">
        <f t="shared" si="48"/>
        <v>7</v>
      </c>
      <c r="J485" s="61">
        <f t="shared" si="46"/>
        <v>8</v>
      </c>
      <c r="K485" s="61">
        <f t="shared" si="47"/>
        <v>3</v>
      </c>
    </row>
    <row r="486" spans="1:11">
      <c r="A486" s="64">
        <v>44974</v>
      </c>
      <c r="B486" s="65">
        <v>15428</v>
      </c>
      <c r="C486" s="65">
        <v>15475</v>
      </c>
      <c r="D486" s="65">
        <v>15384</v>
      </c>
      <c r="E486" s="65">
        <v>15433</v>
      </c>
      <c r="F486" s="5">
        <f t="shared" si="49"/>
        <v>0.58983666061705997</v>
      </c>
      <c r="G486" s="5">
        <f t="shared" si="50"/>
        <v>3.2408607726212083E-2</v>
      </c>
      <c r="H486" s="5">
        <f t="shared" si="51"/>
        <v>5.4945054945054937E-2</v>
      </c>
      <c r="I486" s="61">
        <f t="shared" si="48"/>
        <v>1</v>
      </c>
      <c r="J486" s="61">
        <f t="shared" si="46"/>
        <v>1</v>
      </c>
      <c r="K486" s="61">
        <f t="shared" si="47"/>
        <v>2</v>
      </c>
    </row>
    <row r="487" spans="1:11">
      <c r="A487" s="64">
        <v>44973</v>
      </c>
      <c r="B487" s="65">
        <v>15458</v>
      </c>
      <c r="C487" s="65">
        <v>15599</v>
      </c>
      <c r="D487" s="65">
        <v>15451</v>
      </c>
      <c r="E487" s="65">
        <v>15546</v>
      </c>
      <c r="F487" s="5">
        <f t="shared" si="49"/>
        <v>0.95743304437831545</v>
      </c>
      <c r="G487" s="5">
        <f t="shared" si="50"/>
        <v>0.56928451287359294</v>
      </c>
      <c r="H487" s="5">
        <f t="shared" si="51"/>
        <v>0.59459459459459452</v>
      </c>
      <c r="I487" s="61">
        <f t="shared" si="48"/>
        <v>5</v>
      </c>
      <c r="J487" s="61">
        <f t="shared" si="46"/>
        <v>6</v>
      </c>
      <c r="K487" s="61">
        <f t="shared" si="47"/>
        <v>2</v>
      </c>
    </row>
    <row r="488" spans="1:11">
      <c r="A488" s="64">
        <v>44972</v>
      </c>
      <c r="B488" s="65">
        <v>15502</v>
      </c>
      <c r="C488" s="65">
        <v>15550</v>
      </c>
      <c r="D488" s="65">
        <v>15382</v>
      </c>
      <c r="E488" s="65">
        <v>15398</v>
      </c>
      <c r="F488" s="5">
        <f t="shared" si="49"/>
        <v>1.0837311314669074</v>
      </c>
      <c r="G488" s="5">
        <f t="shared" si="50"/>
        <v>-0.67088117662237134</v>
      </c>
      <c r="H488" s="5">
        <f t="shared" si="51"/>
        <v>0.61904761904761918</v>
      </c>
      <c r="I488" s="61">
        <f t="shared" si="48"/>
        <v>5</v>
      </c>
      <c r="J488" s="61">
        <f t="shared" si="46"/>
        <v>7</v>
      </c>
      <c r="K488" s="61">
        <f t="shared" si="47"/>
        <v>3</v>
      </c>
    </row>
    <row r="489" spans="1:11">
      <c r="A489" s="64">
        <v>44971</v>
      </c>
      <c r="B489" s="65">
        <v>15633</v>
      </c>
      <c r="C489" s="65">
        <v>15682</v>
      </c>
      <c r="D489" s="65">
        <v>15588</v>
      </c>
      <c r="E489" s="65">
        <v>15661</v>
      </c>
      <c r="F489" s="5">
        <f t="shared" si="49"/>
        <v>0.60129213842512641</v>
      </c>
      <c r="G489" s="5">
        <f t="shared" si="50"/>
        <v>0.17910829655216529</v>
      </c>
      <c r="H489" s="5">
        <f t="shared" si="51"/>
        <v>0.29787234042553185</v>
      </c>
      <c r="I489" s="61">
        <f t="shared" si="48"/>
        <v>1</v>
      </c>
      <c r="J489" s="61">
        <f t="shared" si="46"/>
        <v>3</v>
      </c>
      <c r="K489" s="61">
        <f t="shared" si="47"/>
        <v>2</v>
      </c>
    </row>
    <row r="490" spans="1:11">
      <c r="A490" s="64">
        <v>44970</v>
      </c>
      <c r="B490" s="65">
        <v>15510</v>
      </c>
      <c r="C490" s="65">
        <v>15547</v>
      </c>
      <c r="D490" s="65">
        <v>15431</v>
      </c>
      <c r="E490" s="65">
        <v>15533</v>
      </c>
      <c r="F490" s="5">
        <f t="shared" si="49"/>
        <v>0.74790457769181173</v>
      </c>
      <c r="G490" s="5">
        <f t="shared" si="50"/>
        <v>0.14829142488716957</v>
      </c>
      <c r="H490" s="5">
        <f t="shared" si="51"/>
        <v>0.19827586206896552</v>
      </c>
      <c r="I490" s="61">
        <f t="shared" si="48"/>
        <v>3</v>
      </c>
      <c r="J490" s="61">
        <f t="shared" si="46"/>
        <v>2</v>
      </c>
      <c r="K490" s="61">
        <f t="shared" si="47"/>
        <v>2</v>
      </c>
    </row>
    <row r="491" spans="1:11">
      <c r="A491" s="64">
        <v>44967</v>
      </c>
      <c r="B491" s="65">
        <v>15596</v>
      </c>
      <c r="C491" s="65">
        <v>15598</v>
      </c>
      <c r="D491" s="65">
        <v>15520</v>
      </c>
      <c r="E491" s="65">
        <v>15575</v>
      </c>
      <c r="F491" s="5">
        <f t="shared" si="49"/>
        <v>0.50012823800974604</v>
      </c>
      <c r="G491" s="5">
        <f t="shared" si="50"/>
        <v>-0.13464991023339318</v>
      </c>
      <c r="H491" s="5">
        <f t="shared" si="51"/>
        <v>0.26923076923076927</v>
      </c>
      <c r="I491" s="61">
        <f t="shared" si="48"/>
        <v>1</v>
      </c>
      <c r="J491" s="61">
        <f t="shared" si="46"/>
        <v>3</v>
      </c>
      <c r="K491" s="61">
        <f t="shared" si="47"/>
        <v>2</v>
      </c>
    </row>
    <row r="492" spans="1:11">
      <c r="A492" s="64">
        <v>44966</v>
      </c>
      <c r="B492" s="65">
        <v>15549</v>
      </c>
      <c r="C492" s="65">
        <v>15608</v>
      </c>
      <c r="D492" s="65">
        <v>15530</v>
      </c>
      <c r="E492" s="65">
        <v>15601</v>
      </c>
      <c r="F492" s="5">
        <f t="shared" si="49"/>
        <v>0.5016399768473857</v>
      </c>
      <c r="G492" s="5">
        <f t="shared" si="50"/>
        <v>0.33442665123159043</v>
      </c>
      <c r="H492" s="5">
        <f t="shared" si="51"/>
        <v>0.66666666666666663</v>
      </c>
      <c r="I492" s="61">
        <f t="shared" si="48"/>
        <v>1</v>
      </c>
      <c r="J492" s="61">
        <f t="shared" si="46"/>
        <v>7</v>
      </c>
      <c r="K492" s="61">
        <f t="shared" si="47"/>
        <v>3</v>
      </c>
    </row>
    <row r="493" spans="1:11">
      <c r="A493" s="64">
        <v>44965</v>
      </c>
      <c r="B493" s="65">
        <v>15475</v>
      </c>
      <c r="C493" s="65">
        <v>15624</v>
      </c>
      <c r="D493" s="65">
        <v>15474</v>
      </c>
      <c r="E493" s="65">
        <v>15604</v>
      </c>
      <c r="F493" s="5">
        <f t="shared" si="49"/>
        <v>0.96930533117932149</v>
      </c>
      <c r="G493" s="5">
        <f t="shared" si="50"/>
        <v>0.83360258481421645</v>
      </c>
      <c r="H493" s="5">
        <f t="shared" si="51"/>
        <v>0.86</v>
      </c>
      <c r="I493" s="61">
        <f t="shared" si="48"/>
        <v>5</v>
      </c>
      <c r="J493" s="61">
        <f t="shared" si="46"/>
        <v>9</v>
      </c>
      <c r="K493" s="61">
        <f t="shared" si="47"/>
        <v>3</v>
      </c>
    </row>
    <row r="494" spans="1:11">
      <c r="A494" s="64">
        <v>44964</v>
      </c>
      <c r="B494" s="65">
        <v>15383</v>
      </c>
      <c r="C494" s="65">
        <v>15447</v>
      </c>
      <c r="D494" s="65">
        <v>15366</v>
      </c>
      <c r="E494" s="65">
        <v>15396</v>
      </c>
      <c r="F494" s="5">
        <f t="shared" si="49"/>
        <v>0.5265552883052721</v>
      </c>
      <c r="G494" s="5">
        <f t="shared" si="50"/>
        <v>8.4508873431710332E-2</v>
      </c>
      <c r="H494" s="5">
        <f t="shared" si="51"/>
        <v>0.16049382716049382</v>
      </c>
      <c r="I494" s="61">
        <f t="shared" si="48"/>
        <v>1</v>
      </c>
      <c r="J494" s="61">
        <f t="shared" si="46"/>
        <v>2</v>
      </c>
      <c r="K494" s="61">
        <f t="shared" si="47"/>
        <v>2</v>
      </c>
    </row>
    <row r="495" spans="1:11">
      <c r="A495" s="64">
        <v>44963</v>
      </c>
      <c r="B495" s="65">
        <v>15504</v>
      </c>
      <c r="C495" s="65">
        <v>15505</v>
      </c>
      <c r="D495" s="65">
        <v>15391</v>
      </c>
      <c r="E495" s="65">
        <v>15405</v>
      </c>
      <c r="F495" s="5">
        <f t="shared" si="49"/>
        <v>0.73529411764705876</v>
      </c>
      <c r="G495" s="5">
        <f t="shared" si="50"/>
        <v>-0.63854489164086692</v>
      </c>
      <c r="H495" s="5">
        <f t="shared" si="51"/>
        <v>0.86842105263157909</v>
      </c>
      <c r="I495" s="61">
        <f t="shared" si="48"/>
        <v>3</v>
      </c>
      <c r="J495" s="61">
        <f t="shared" si="46"/>
        <v>9</v>
      </c>
      <c r="K495" s="61">
        <f t="shared" si="47"/>
        <v>3</v>
      </c>
    </row>
    <row r="496" spans="1:11">
      <c r="A496" s="64">
        <v>44960</v>
      </c>
      <c r="B496" s="65">
        <v>15581</v>
      </c>
      <c r="C496" s="65">
        <v>15629</v>
      </c>
      <c r="D496" s="65">
        <v>15488</v>
      </c>
      <c r="E496" s="65">
        <v>15579</v>
      </c>
      <c r="F496" s="5">
        <f t="shared" si="49"/>
        <v>0.90494833450998013</v>
      </c>
      <c r="G496" s="5">
        <f t="shared" si="50"/>
        <v>-1.2836146588794044E-2</v>
      </c>
      <c r="H496" s="5">
        <f t="shared" si="51"/>
        <v>1.4184397163120567E-2</v>
      </c>
      <c r="I496" s="61">
        <f t="shared" si="48"/>
        <v>4</v>
      </c>
      <c r="J496" s="61">
        <f t="shared" si="46"/>
        <v>1</v>
      </c>
      <c r="K496" s="61">
        <f t="shared" si="47"/>
        <v>2</v>
      </c>
    </row>
    <row r="497" spans="1:11">
      <c r="A497" s="64">
        <v>44959</v>
      </c>
      <c r="B497" s="65">
        <v>15549</v>
      </c>
      <c r="C497" s="65">
        <v>15600</v>
      </c>
      <c r="D497" s="65">
        <v>15468</v>
      </c>
      <c r="E497" s="65">
        <v>15580</v>
      </c>
      <c r="F497" s="5">
        <f t="shared" si="49"/>
        <v>0.84892919158788338</v>
      </c>
      <c r="G497" s="5">
        <f t="shared" si="50"/>
        <v>0.19936973438806355</v>
      </c>
      <c r="H497" s="5">
        <f t="shared" si="51"/>
        <v>0.23484848484848489</v>
      </c>
      <c r="I497" s="61">
        <f t="shared" si="48"/>
        <v>4</v>
      </c>
      <c r="J497" s="61">
        <f t="shared" si="46"/>
        <v>3</v>
      </c>
      <c r="K497" s="61">
        <f t="shared" si="47"/>
        <v>2</v>
      </c>
    </row>
    <row r="498" spans="1:11">
      <c r="A498" s="64">
        <v>44958</v>
      </c>
      <c r="B498" s="65">
        <v>15350</v>
      </c>
      <c r="C498" s="65">
        <v>15402</v>
      </c>
      <c r="D498" s="65">
        <v>15297</v>
      </c>
      <c r="E498" s="65">
        <v>15383</v>
      </c>
      <c r="F498" s="5">
        <f t="shared" si="49"/>
        <v>0.68403908794788271</v>
      </c>
      <c r="G498" s="5">
        <f t="shared" si="50"/>
        <v>0.21498371335504887</v>
      </c>
      <c r="H498" s="5">
        <f t="shared" si="51"/>
        <v>0.31428571428571433</v>
      </c>
      <c r="I498" s="61">
        <f t="shared" si="48"/>
        <v>2</v>
      </c>
      <c r="J498" s="61">
        <f t="shared" si="46"/>
        <v>4</v>
      </c>
      <c r="K498" s="61">
        <f t="shared" si="47"/>
        <v>2</v>
      </c>
    </row>
    <row r="499" spans="1:11">
      <c r="A499" s="64">
        <v>44957</v>
      </c>
      <c r="B499" s="65">
        <v>15449</v>
      </c>
      <c r="C499" s="65">
        <v>15456</v>
      </c>
      <c r="D499" s="65">
        <v>15265</v>
      </c>
      <c r="E499" s="65">
        <v>15268</v>
      </c>
      <c r="F499" s="5">
        <f t="shared" si="49"/>
        <v>1.2363259757913132</v>
      </c>
      <c r="G499" s="5">
        <f t="shared" si="50"/>
        <v>-1.1715968671111399</v>
      </c>
      <c r="H499" s="5">
        <f t="shared" si="51"/>
        <v>0.94764397905759168</v>
      </c>
      <c r="I499" s="61">
        <f t="shared" si="48"/>
        <v>7</v>
      </c>
      <c r="J499" s="61">
        <f t="shared" si="46"/>
        <v>10</v>
      </c>
      <c r="K499" s="61">
        <f t="shared" si="47"/>
        <v>3</v>
      </c>
    </row>
    <row r="500" spans="1:11">
      <c r="A500" s="64">
        <v>44956</v>
      </c>
      <c r="B500" s="65">
        <v>15558</v>
      </c>
      <c r="C500" s="65">
        <v>15559</v>
      </c>
      <c r="D500" s="65">
        <v>15364</v>
      </c>
      <c r="E500" s="65">
        <v>15451</v>
      </c>
      <c r="F500" s="5">
        <f t="shared" si="49"/>
        <v>1.2533744697261859</v>
      </c>
      <c r="G500" s="5">
        <f t="shared" si="50"/>
        <v>-0.68774906800359947</v>
      </c>
      <c r="H500" s="5">
        <f t="shared" si="51"/>
        <v>0.54871794871794877</v>
      </c>
      <c r="I500" s="61">
        <f t="shared" si="48"/>
        <v>7</v>
      </c>
      <c r="J500" s="61">
        <f t="shared" si="46"/>
        <v>6</v>
      </c>
      <c r="K500" s="61">
        <f t="shared" si="47"/>
        <v>2</v>
      </c>
    </row>
    <row r="501" spans="1:11">
      <c r="A501" s="64">
        <v>44943</v>
      </c>
      <c r="B501" s="65">
        <v>14923</v>
      </c>
      <c r="C501" s="65">
        <v>14969</v>
      </c>
      <c r="D501" s="65">
        <v>14906</v>
      </c>
      <c r="E501" s="65">
        <v>14925</v>
      </c>
      <c r="F501" s="5">
        <f t="shared" si="49"/>
        <v>0.42216712457280703</v>
      </c>
      <c r="G501" s="5">
        <f t="shared" si="50"/>
        <v>1.3402130938819272E-2</v>
      </c>
      <c r="H501" s="5">
        <f t="shared" si="51"/>
        <v>3.1746031746031751E-2</v>
      </c>
      <c r="I501" s="61">
        <f t="shared" si="48"/>
        <v>1</v>
      </c>
      <c r="J501" s="61">
        <f t="shared" si="46"/>
        <v>1</v>
      </c>
      <c r="K501" s="61">
        <f t="shared" si="47"/>
        <v>2</v>
      </c>
    </row>
    <row r="502" spans="1:11">
      <c r="A502" s="64">
        <v>44942</v>
      </c>
      <c r="B502" s="65">
        <v>14935</v>
      </c>
      <c r="C502" s="65">
        <v>15004</v>
      </c>
      <c r="D502" s="65">
        <v>14916</v>
      </c>
      <c r="E502" s="65">
        <v>14936</v>
      </c>
      <c r="F502" s="5">
        <f t="shared" si="49"/>
        <v>0.58921995313023101</v>
      </c>
      <c r="G502" s="5">
        <f t="shared" si="50"/>
        <v>6.6956812855708068E-3</v>
      </c>
      <c r="H502" s="5">
        <f t="shared" si="51"/>
        <v>1.1363636363636364E-2</v>
      </c>
      <c r="I502" s="61">
        <f t="shared" si="48"/>
        <v>1</v>
      </c>
      <c r="J502" s="61">
        <f t="shared" si="46"/>
        <v>1</v>
      </c>
      <c r="K502" s="61">
        <f t="shared" si="47"/>
        <v>2</v>
      </c>
    </row>
    <row r="503" spans="1:11">
      <c r="A503" s="64">
        <v>44939</v>
      </c>
      <c r="B503" s="65">
        <v>15000</v>
      </c>
      <c r="C503" s="65">
        <v>15016</v>
      </c>
      <c r="D503" s="65">
        <v>14822</v>
      </c>
      <c r="E503" s="65">
        <v>14833</v>
      </c>
      <c r="F503" s="5">
        <f t="shared" si="49"/>
        <v>1.2933333333333332</v>
      </c>
      <c r="G503" s="5">
        <f t="shared" si="50"/>
        <v>-1.1133333333333333</v>
      </c>
      <c r="H503" s="5">
        <f t="shared" si="51"/>
        <v>0.86082474226804129</v>
      </c>
      <c r="I503" s="61">
        <f t="shared" si="48"/>
        <v>7</v>
      </c>
      <c r="J503" s="61">
        <f t="shared" si="46"/>
        <v>9</v>
      </c>
      <c r="K503" s="61">
        <f t="shared" si="47"/>
        <v>3</v>
      </c>
    </row>
    <row r="504" spans="1:11">
      <c r="A504" s="64">
        <v>44938</v>
      </c>
      <c r="B504" s="65">
        <v>14825</v>
      </c>
      <c r="C504" s="65">
        <v>14840</v>
      </c>
      <c r="D504" s="65">
        <v>14709</v>
      </c>
      <c r="E504" s="65">
        <v>14768</v>
      </c>
      <c r="F504" s="5">
        <f t="shared" si="49"/>
        <v>0.88364249578414844</v>
      </c>
      <c r="G504" s="5">
        <f t="shared" si="50"/>
        <v>-0.38448566610455309</v>
      </c>
      <c r="H504" s="5">
        <f t="shared" si="51"/>
        <v>0.43511450381679384</v>
      </c>
      <c r="I504" s="61">
        <f t="shared" si="48"/>
        <v>4</v>
      </c>
      <c r="J504" s="61">
        <f t="shared" si="46"/>
        <v>5</v>
      </c>
      <c r="K504" s="61">
        <f t="shared" si="47"/>
        <v>2</v>
      </c>
    </row>
    <row r="505" spans="1:11">
      <c r="A505" s="64">
        <v>44937</v>
      </c>
      <c r="B505" s="65">
        <v>14855</v>
      </c>
      <c r="C505" s="65">
        <v>14884</v>
      </c>
      <c r="D505" s="65">
        <v>14746</v>
      </c>
      <c r="E505" s="65">
        <v>14792</v>
      </c>
      <c r="F505" s="5">
        <f t="shared" si="49"/>
        <v>0.92898014136654317</v>
      </c>
      <c r="G505" s="5">
        <f t="shared" si="50"/>
        <v>-0.4240996297542915</v>
      </c>
      <c r="H505" s="5">
        <f t="shared" si="51"/>
        <v>0.45652173913043481</v>
      </c>
      <c r="I505" s="61">
        <f t="shared" si="48"/>
        <v>5</v>
      </c>
      <c r="J505" s="61">
        <f t="shared" si="46"/>
        <v>5</v>
      </c>
      <c r="K505" s="61">
        <f t="shared" si="47"/>
        <v>2</v>
      </c>
    </row>
    <row r="506" spans="1:11">
      <c r="A506" s="64">
        <v>44936</v>
      </c>
      <c r="B506" s="65">
        <v>14745</v>
      </c>
      <c r="C506" s="65">
        <v>14829</v>
      </c>
      <c r="D506" s="65">
        <v>14735</v>
      </c>
      <c r="E506" s="65">
        <v>14808</v>
      </c>
      <c r="F506" s="5">
        <f t="shared" si="49"/>
        <v>0.63750423872499151</v>
      </c>
      <c r="G506" s="5">
        <f t="shared" si="50"/>
        <v>0.42726347914547308</v>
      </c>
      <c r="H506" s="5">
        <f t="shared" si="51"/>
        <v>0.67021276595744683</v>
      </c>
      <c r="I506" s="61">
        <f t="shared" si="48"/>
        <v>2</v>
      </c>
      <c r="J506" s="61">
        <f t="shared" si="46"/>
        <v>7</v>
      </c>
      <c r="K506" s="61">
        <f t="shared" si="47"/>
        <v>3</v>
      </c>
    </row>
    <row r="507" spans="1:11">
      <c r="A507" s="64">
        <v>44935</v>
      </c>
      <c r="B507" s="65">
        <v>14618</v>
      </c>
      <c r="C507" s="65">
        <v>14770</v>
      </c>
      <c r="D507" s="65">
        <v>14582</v>
      </c>
      <c r="E507" s="65">
        <v>14769</v>
      </c>
      <c r="F507" s="5">
        <f t="shared" si="49"/>
        <v>1.2860856478314409</v>
      </c>
      <c r="G507" s="5">
        <f t="shared" si="50"/>
        <v>1.0329730469284444</v>
      </c>
      <c r="H507" s="5">
        <f t="shared" si="51"/>
        <v>0.80319148936170204</v>
      </c>
      <c r="I507" s="61">
        <f t="shared" si="48"/>
        <v>7</v>
      </c>
      <c r="J507" s="61">
        <f t="shared" si="46"/>
        <v>9</v>
      </c>
      <c r="K507" s="61">
        <f t="shared" si="47"/>
        <v>3</v>
      </c>
    </row>
    <row r="508" spans="1:11">
      <c r="A508" s="64">
        <v>44932</v>
      </c>
      <c r="B508" s="65">
        <v>14278</v>
      </c>
      <c r="C508" s="65">
        <v>14403</v>
      </c>
      <c r="D508" s="65">
        <v>14275</v>
      </c>
      <c r="E508" s="65">
        <v>14364</v>
      </c>
      <c r="F508" s="5">
        <f t="shared" si="49"/>
        <v>0.89648410141476387</v>
      </c>
      <c r="G508" s="5">
        <f t="shared" si="50"/>
        <v>0.60232525563804462</v>
      </c>
      <c r="H508" s="5">
        <f t="shared" si="51"/>
        <v>0.67187500000000011</v>
      </c>
      <c r="I508" s="61">
        <f t="shared" si="48"/>
        <v>4</v>
      </c>
      <c r="J508" s="61">
        <f t="shared" si="46"/>
        <v>7</v>
      </c>
      <c r="K508" s="61">
        <f t="shared" si="47"/>
        <v>3</v>
      </c>
    </row>
    <row r="509" spans="1:11">
      <c r="A509" s="64">
        <v>44931</v>
      </c>
      <c r="B509" s="65">
        <v>14324</v>
      </c>
      <c r="C509" s="65">
        <v>14375</v>
      </c>
      <c r="D509" s="65">
        <v>14239</v>
      </c>
      <c r="E509" s="65">
        <v>14289</v>
      </c>
      <c r="F509" s="5">
        <f t="shared" si="49"/>
        <v>0.94945545936889142</v>
      </c>
      <c r="G509" s="5">
        <f t="shared" si="50"/>
        <v>-0.24434515498464116</v>
      </c>
      <c r="H509" s="5">
        <f t="shared" si="51"/>
        <v>0.25735294117647056</v>
      </c>
      <c r="I509" s="61">
        <f t="shared" si="48"/>
        <v>5</v>
      </c>
      <c r="J509" s="61">
        <f t="shared" si="46"/>
        <v>3</v>
      </c>
      <c r="K509" s="61">
        <f t="shared" si="47"/>
        <v>2</v>
      </c>
    </row>
    <row r="510" spans="1:11">
      <c r="A510" s="64">
        <v>44930</v>
      </c>
      <c r="B510" s="65">
        <v>14205</v>
      </c>
      <c r="C510" s="65">
        <v>14271</v>
      </c>
      <c r="D510" s="65">
        <v>14181</v>
      </c>
      <c r="E510" s="65">
        <v>14208</v>
      </c>
      <c r="F510" s="5">
        <f t="shared" si="49"/>
        <v>0.63357972544878571</v>
      </c>
      <c r="G510" s="5">
        <f t="shared" si="50"/>
        <v>2.1119324181626188E-2</v>
      </c>
      <c r="H510" s="5">
        <f t="shared" si="51"/>
        <v>3.3333333333333333E-2</v>
      </c>
      <c r="I510" s="61">
        <f t="shared" si="48"/>
        <v>2</v>
      </c>
      <c r="J510" s="61">
        <f t="shared" si="46"/>
        <v>1</v>
      </c>
      <c r="K510" s="61">
        <f t="shared" si="47"/>
        <v>2</v>
      </c>
    </row>
    <row r="511" spans="1:11">
      <c r="A511" s="64">
        <v>44929</v>
      </c>
      <c r="B511" s="65">
        <v>14050</v>
      </c>
      <c r="C511" s="65">
        <v>14247</v>
      </c>
      <c r="D511" s="65">
        <v>13952</v>
      </c>
      <c r="E511" s="65">
        <v>14230</v>
      </c>
      <c r="F511" s="5">
        <f t="shared" si="49"/>
        <v>2.0996441281138791</v>
      </c>
      <c r="G511" s="5">
        <f t="shared" si="50"/>
        <v>1.2811387900355873</v>
      </c>
      <c r="H511" s="5">
        <f t="shared" si="51"/>
        <v>0.61016949152542377</v>
      </c>
      <c r="I511" s="61">
        <f t="shared" si="48"/>
        <v>10</v>
      </c>
      <c r="J511" s="61">
        <f t="shared" si="46"/>
        <v>7</v>
      </c>
      <c r="K511" s="61">
        <f t="shared" si="47"/>
        <v>4</v>
      </c>
    </row>
    <row r="512" spans="1:11">
      <c r="A512" s="64">
        <v>44925</v>
      </c>
      <c r="B512" s="65">
        <v>14193</v>
      </c>
      <c r="C512" s="65">
        <v>14213</v>
      </c>
      <c r="D512" s="65">
        <v>14127</v>
      </c>
      <c r="E512" s="65">
        <v>14134</v>
      </c>
      <c r="F512" s="5">
        <f t="shared" si="49"/>
        <v>0.60593250193757486</v>
      </c>
      <c r="G512" s="5">
        <f t="shared" si="50"/>
        <v>-0.41569787923624324</v>
      </c>
      <c r="H512" s="5">
        <f t="shared" si="51"/>
        <v>0.68604651162790697</v>
      </c>
      <c r="I512" s="61">
        <f t="shared" si="48"/>
        <v>2</v>
      </c>
      <c r="J512" s="61">
        <f t="shared" si="46"/>
        <v>7</v>
      </c>
      <c r="K512" s="61">
        <f t="shared" si="47"/>
        <v>3</v>
      </c>
    </row>
    <row r="513" spans="1:11">
      <c r="A513" s="64">
        <v>44924</v>
      </c>
      <c r="B513" s="65">
        <v>13960</v>
      </c>
      <c r="C513" s="65">
        <v>14072</v>
      </c>
      <c r="D513" s="65">
        <v>13938</v>
      </c>
      <c r="E513" s="65">
        <v>14032</v>
      </c>
      <c r="F513" s="5">
        <f t="shared" si="49"/>
        <v>0.95988538681948421</v>
      </c>
      <c r="G513" s="5">
        <f t="shared" si="50"/>
        <v>0.51575931232091687</v>
      </c>
      <c r="H513" s="5">
        <f t="shared" si="51"/>
        <v>0.53731343283582089</v>
      </c>
      <c r="I513" s="61">
        <f t="shared" si="48"/>
        <v>5</v>
      </c>
      <c r="J513" s="61">
        <f t="shared" si="46"/>
        <v>6</v>
      </c>
      <c r="K513" s="61">
        <f t="shared" si="47"/>
        <v>2</v>
      </c>
    </row>
    <row r="514" spans="1:11">
      <c r="A514" s="64">
        <v>44923</v>
      </c>
      <c r="B514" s="65">
        <v>14190</v>
      </c>
      <c r="C514" s="65">
        <v>14195</v>
      </c>
      <c r="D514" s="65">
        <v>14070</v>
      </c>
      <c r="E514" s="65">
        <v>14110</v>
      </c>
      <c r="F514" s="5">
        <f t="shared" si="49"/>
        <v>0.88090204369274139</v>
      </c>
      <c r="G514" s="5">
        <f t="shared" si="50"/>
        <v>-0.56377730796335446</v>
      </c>
      <c r="H514" s="5">
        <f t="shared" si="51"/>
        <v>0.64</v>
      </c>
      <c r="I514" s="61">
        <f t="shared" si="48"/>
        <v>4</v>
      </c>
      <c r="J514" s="61">
        <f t="shared" si="46"/>
        <v>7</v>
      </c>
      <c r="K514" s="61">
        <f t="shared" si="47"/>
        <v>3</v>
      </c>
    </row>
    <row r="515" spans="1:11">
      <c r="A515" s="64">
        <v>44922</v>
      </c>
      <c r="B515" s="65">
        <v>14295</v>
      </c>
      <c r="C515" s="65">
        <v>14392</v>
      </c>
      <c r="D515" s="65">
        <v>14278</v>
      </c>
      <c r="E515" s="65">
        <v>14303</v>
      </c>
      <c r="F515" s="5">
        <f t="shared" si="49"/>
        <v>0.79748163693599172</v>
      </c>
      <c r="G515" s="5">
        <f t="shared" si="50"/>
        <v>5.5963623644630985E-2</v>
      </c>
      <c r="H515" s="5">
        <f t="shared" si="51"/>
        <v>7.017543859649121E-2</v>
      </c>
      <c r="I515" s="61">
        <f t="shared" si="48"/>
        <v>3</v>
      </c>
      <c r="J515" s="61">
        <f t="shared" ref="J515:J578" si="52">VLOOKUP(H515,$L$24:$N$33,3,TRUE)</f>
        <v>1</v>
      </c>
      <c r="K515" s="61">
        <f t="shared" ref="K515:K578" si="53">IF(AND(I515&gt;=$N$10,F515&gt;$B$1),IF(J515&gt;=$N$23,4,1),IF(J515&gt;=$N$23,3,2))</f>
        <v>2</v>
      </c>
    </row>
    <row r="516" spans="1:11">
      <c r="A516" s="64">
        <v>44921</v>
      </c>
      <c r="B516" s="65">
        <v>14196</v>
      </c>
      <c r="C516" s="65">
        <v>14254</v>
      </c>
      <c r="D516" s="65">
        <v>14192</v>
      </c>
      <c r="E516" s="65">
        <v>14245</v>
      </c>
      <c r="F516" s="5">
        <f t="shared" si="49"/>
        <v>0.43674274443505207</v>
      </c>
      <c r="G516" s="5">
        <f t="shared" si="50"/>
        <v>0.34516765285996054</v>
      </c>
      <c r="H516" s="5">
        <f t="shared" si="51"/>
        <v>0.79032258064516137</v>
      </c>
      <c r="I516" s="61">
        <f t="shared" si="48"/>
        <v>1</v>
      </c>
      <c r="J516" s="61">
        <f t="shared" si="52"/>
        <v>8</v>
      </c>
      <c r="K516" s="61">
        <f t="shared" si="53"/>
        <v>3</v>
      </c>
    </row>
    <row r="517" spans="1:11">
      <c r="A517" s="64">
        <v>44918</v>
      </c>
      <c r="B517" s="65">
        <v>14168</v>
      </c>
      <c r="C517" s="65">
        <v>14237</v>
      </c>
      <c r="D517" s="65">
        <v>14125</v>
      </c>
      <c r="E517" s="65">
        <v>14190</v>
      </c>
      <c r="F517" s="5">
        <f t="shared" si="49"/>
        <v>0.79051383399209485</v>
      </c>
      <c r="G517" s="5">
        <f t="shared" si="50"/>
        <v>0.15527950310559005</v>
      </c>
      <c r="H517" s="5">
        <f t="shared" si="51"/>
        <v>0.19642857142857142</v>
      </c>
      <c r="I517" s="61">
        <f t="shared" si="48"/>
        <v>3</v>
      </c>
      <c r="J517" s="61">
        <f t="shared" si="52"/>
        <v>2</v>
      </c>
      <c r="K517" s="61">
        <f t="shared" si="53"/>
        <v>2</v>
      </c>
    </row>
    <row r="518" spans="1:11">
      <c r="A518" s="64">
        <v>44917</v>
      </c>
      <c r="B518" s="65">
        <v>14311</v>
      </c>
      <c r="C518" s="65">
        <v>14396</v>
      </c>
      <c r="D518" s="65">
        <v>14285</v>
      </c>
      <c r="E518" s="65">
        <v>14377</v>
      </c>
      <c r="F518" s="5">
        <f t="shared" si="49"/>
        <v>0.77562713996226673</v>
      </c>
      <c r="G518" s="5">
        <f t="shared" si="50"/>
        <v>0.46118370484242888</v>
      </c>
      <c r="H518" s="5">
        <f t="shared" si="51"/>
        <v>0.59459459459459463</v>
      </c>
      <c r="I518" s="61">
        <f t="shared" si="48"/>
        <v>3</v>
      </c>
      <c r="J518" s="61">
        <f t="shared" si="52"/>
        <v>6</v>
      </c>
      <c r="K518" s="61">
        <f t="shared" si="53"/>
        <v>2</v>
      </c>
    </row>
    <row r="519" spans="1:11">
      <c r="A519" s="64">
        <v>44916</v>
      </c>
      <c r="B519" s="65">
        <v>14210</v>
      </c>
      <c r="C519" s="65">
        <v>14278</v>
      </c>
      <c r="D519" s="65">
        <v>14175</v>
      </c>
      <c r="E519" s="65">
        <v>14219</v>
      </c>
      <c r="F519" s="5">
        <f t="shared" si="49"/>
        <v>0.72484166080225187</v>
      </c>
      <c r="G519" s="5">
        <f t="shared" si="50"/>
        <v>6.3335679099225897E-2</v>
      </c>
      <c r="H519" s="5">
        <f t="shared" si="51"/>
        <v>8.7378640776699032E-2</v>
      </c>
      <c r="I519" s="61">
        <f t="shared" si="48"/>
        <v>3</v>
      </c>
      <c r="J519" s="61">
        <f t="shared" si="52"/>
        <v>1</v>
      </c>
      <c r="K519" s="61">
        <f t="shared" si="53"/>
        <v>2</v>
      </c>
    </row>
    <row r="520" spans="1:11">
      <c r="A520" s="64">
        <v>44915</v>
      </c>
      <c r="B520" s="65">
        <v>14366</v>
      </c>
      <c r="C520" s="65">
        <v>14442</v>
      </c>
      <c r="D520" s="65">
        <v>14121</v>
      </c>
      <c r="E520" s="65">
        <v>14154</v>
      </c>
      <c r="F520" s="5">
        <f t="shared" si="49"/>
        <v>2.2344424335235971</v>
      </c>
      <c r="G520" s="5">
        <f t="shared" si="50"/>
        <v>-1.4757065293053042</v>
      </c>
      <c r="H520" s="5">
        <f t="shared" si="51"/>
        <v>0.66043613707165116</v>
      </c>
      <c r="I520" s="61">
        <f t="shared" ref="I520:I583" si="54">VLOOKUP(_xlfn.PERCENTRANK.EXC(F$22:F$1218,F520),$L$11:$N$20,3,TRUE)</f>
        <v>10</v>
      </c>
      <c r="J520" s="61">
        <f t="shared" si="52"/>
        <v>7</v>
      </c>
      <c r="K520" s="61">
        <f t="shared" si="53"/>
        <v>4</v>
      </c>
    </row>
    <row r="521" spans="1:11">
      <c r="A521" s="64">
        <v>44914</v>
      </c>
      <c r="B521" s="65">
        <v>14405</v>
      </c>
      <c r="C521" s="65">
        <v>14485</v>
      </c>
      <c r="D521" s="65">
        <v>14362</v>
      </c>
      <c r="E521" s="65">
        <v>14404</v>
      </c>
      <c r="F521" s="5">
        <f t="shared" si="49"/>
        <v>0.85387018396390135</v>
      </c>
      <c r="G521" s="5">
        <f t="shared" si="50"/>
        <v>-6.9420340159666791E-3</v>
      </c>
      <c r="H521" s="5">
        <f t="shared" si="51"/>
        <v>8.130081300813009E-3</v>
      </c>
      <c r="I521" s="61">
        <f t="shared" si="54"/>
        <v>4</v>
      </c>
      <c r="J521" s="61">
        <f t="shared" si="52"/>
        <v>1</v>
      </c>
      <c r="K521" s="61">
        <f t="shared" si="53"/>
        <v>2</v>
      </c>
    </row>
    <row r="522" spans="1:11">
      <c r="A522" s="64">
        <v>44911</v>
      </c>
      <c r="B522" s="65">
        <v>14440</v>
      </c>
      <c r="C522" s="65">
        <v>14550</v>
      </c>
      <c r="D522" s="65">
        <v>14411</v>
      </c>
      <c r="E522" s="65">
        <v>14461</v>
      </c>
      <c r="F522" s="5">
        <f t="shared" si="49"/>
        <v>0.9626038781163434</v>
      </c>
      <c r="G522" s="5">
        <f t="shared" si="50"/>
        <v>0.14542936288088643</v>
      </c>
      <c r="H522" s="5">
        <f t="shared" si="51"/>
        <v>0.15107913669064749</v>
      </c>
      <c r="I522" s="61">
        <f t="shared" si="54"/>
        <v>5</v>
      </c>
      <c r="J522" s="61">
        <f t="shared" si="52"/>
        <v>2</v>
      </c>
      <c r="K522" s="61">
        <f t="shared" si="53"/>
        <v>2</v>
      </c>
    </row>
    <row r="523" spans="1:11">
      <c r="A523" s="64">
        <v>44910</v>
      </c>
      <c r="B523" s="65">
        <v>14658</v>
      </c>
      <c r="C523" s="65">
        <v>14750</v>
      </c>
      <c r="D523" s="65">
        <v>14607</v>
      </c>
      <c r="E523" s="65">
        <v>14708</v>
      </c>
      <c r="F523" s="5">
        <f t="shared" si="49"/>
        <v>0.97557647700914174</v>
      </c>
      <c r="G523" s="5">
        <f t="shared" si="50"/>
        <v>0.34111065629690268</v>
      </c>
      <c r="H523" s="5">
        <f t="shared" si="51"/>
        <v>0.34965034965034963</v>
      </c>
      <c r="I523" s="61">
        <f t="shared" si="54"/>
        <v>5</v>
      </c>
      <c r="J523" s="61">
        <f t="shared" si="52"/>
        <v>4</v>
      </c>
      <c r="K523" s="61">
        <f t="shared" si="53"/>
        <v>2</v>
      </c>
    </row>
    <row r="524" spans="1:11">
      <c r="A524" s="64">
        <v>44909</v>
      </c>
      <c r="B524" s="65">
        <v>14609</v>
      </c>
      <c r="C524" s="65">
        <v>14732</v>
      </c>
      <c r="D524" s="65">
        <v>14576</v>
      </c>
      <c r="E524" s="65">
        <v>14710</v>
      </c>
      <c r="F524" s="5">
        <f t="shared" si="49"/>
        <v>1.0678348962968034</v>
      </c>
      <c r="G524" s="5">
        <f t="shared" si="50"/>
        <v>0.69135464439728933</v>
      </c>
      <c r="H524" s="5">
        <f t="shared" si="51"/>
        <v>0.64743589743589736</v>
      </c>
      <c r="I524" s="61">
        <f t="shared" si="54"/>
        <v>5</v>
      </c>
      <c r="J524" s="61">
        <f t="shared" si="52"/>
        <v>7</v>
      </c>
      <c r="K524" s="61">
        <f t="shared" si="53"/>
        <v>3</v>
      </c>
    </row>
    <row r="525" spans="1:11">
      <c r="A525" s="64">
        <v>44908</v>
      </c>
      <c r="B525" s="65">
        <v>14660</v>
      </c>
      <c r="C525" s="65">
        <v>14687</v>
      </c>
      <c r="D525" s="65">
        <v>14496</v>
      </c>
      <c r="E525" s="65">
        <v>14519</v>
      </c>
      <c r="F525" s="5">
        <f t="shared" si="49"/>
        <v>1.3028649386084585</v>
      </c>
      <c r="G525" s="5">
        <f t="shared" si="50"/>
        <v>-0.96180081855388821</v>
      </c>
      <c r="H525" s="5">
        <f t="shared" si="51"/>
        <v>0.73821989528795806</v>
      </c>
      <c r="I525" s="61">
        <f t="shared" si="54"/>
        <v>7</v>
      </c>
      <c r="J525" s="61">
        <f t="shared" si="52"/>
        <v>8</v>
      </c>
      <c r="K525" s="61">
        <f t="shared" si="53"/>
        <v>3</v>
      </c>
    </row>
    <row r="526" spans="1:11">
      <c r="A526" s="64">
        <v>44907</v>
      </c>
      <c r="B526" s="65">
        <v>14649</v>
      </c>
      <c r="C526" s="65">
        <v>14650</v>
      </c>
      <c r="D526" s="65">
        <v>14485</v>
      </c>
      <c r="E526" s="65">
        <v>14581</v>
      </c>
      <c r="F526" s="5">
        <f t="shared" si="49"/>
        <v>1.1263567479008805</v>
      </c>
      <c r="G526" s="5">
        <f t="shared" si="50"/>
        <v>-0.46419550822581745</v>
      </c>
      <c r="H526" s="5">
        <f t="shared" si="51"/>
        <v>0.41212121212121217</v>
      </c>
      <c r="I526" s="61">
        <f t="shared" si="54"/>
        <v>5</v>
      </c>
      <c r="J526" s="61">
        <f t="shared" si="52"/>
        <v>5</v>
      </c>
      <c r="K526" s="61">
        <f t="shared" si="53"/>
        <v>2</v>
      </c>
    </row>
    <row r="527" spans="1:11">
      <c r="A527" s="64">
        <v>44904</v>
      </c>
      <c r="B527" s="65">
        <v>14636</v>
      </c>
      <c r="C527" s="65">
        <v>14722</v>
      </c>
      <c r="D527" s="65">
        <v>14572</v>
      </c>
      <c r="E527" s="65">
        <v>14707</v>
      </c>
      <c r="F527" s="5">
        <f t="shared" si="49"/>
        <v>1.0248701831101392</v>
      </c>
      <c r="G527" s="5">
        <f t="shared" si="50"/>
        <v>0.48510522000546602</v>
      </c>
      <c r="H527" s="5">
        <f t="shared" si="51"/>
        <v>0.47333333333333344</v>
      </c>
      <c r="I527" s="61">
        <f t="shared" si="54"/>
        <v>5</v>
      </c>
      <c r="J527" s="61">
        <f t="shared" si="52"/>
        <v>5</v>
      </c>
      <c r="K527" s="61">
        <f t="shared" si="53"/>
        <v>2</v>
      </c>
    </row>
    <row r="528" spans="1:11">
      <c r="A528" s="64">
        <v>44903</v>
      </c>
      <c r="B528" s="65">
        <v>14567</v>
      </c>
      <c r="C528" s="65">
        <v>14570</v>
      </c>
      <c r="D528" s="65">
        <v>14413</v>
      </c>
      <c r="E528" s="65">
        <v>14496</v>
      </c>
      <c r="F528" s="5">
        <f t="shared" si="49"/>
        <v>1.0777785405368299</v>
      </c>
      <c r="G528" s="5">
        <f t="shared" si="50"/>
        <v>-0.48740303425550902</v>
      </c>
      <c r="H528" s="5">
        <f t="shared" si="51"/>
        <v>0.45222929936305728</v>
      </c>
      <c r="I528" s="61">
        <f t="shared" si="54"/>
        <v>5</v>
      </c>
      <c r="J528" s="61">
        <f t="shared" si="52"/>
        <v>5</v>
      </c>
      <c r="K528" s="61">
        <f t="shared" si="53"/>
        <v>2</v>
      </c>
    </row>
    <row r="529" spans="1:11">
      <c r="A529" s="64">
        <v>44902</v>
      </c>
      <c r="B529" s="65">
        <v>14603</v>
      </c>
      <c r="C529" s="65">
        <v>14780</v>
      </c>
      <c r="D529" s="65">
        <v>14594</v>
      </c>
      <c r="E529" s="65">
        <v>14623</v>
      </c>
      <c r="F529" s="5">
        <f t="shared" si="49"/>
        <v>1.2737108813257549</v>
      </c>
      <c r="G529" s="5">
        <f t="shared" si="50"/>
        <v>0.13695815928233926</v>
      </c>
      <c r="H529" s="5">
        <f t="shared" si="51"/>
        <v>0.10752688172043012</v>
      </c>
      <c r="I529" s="61">
        <f t="shared" si="54"/>
        <v>7</v>
      </c>
      <c r="J529" s="61">
        <f t="shared" si="52"/>
        <v>2</v>
      </c>
      <c r="K529" s="61">
        <f t="shared" si="53"/>
        <v>2</v>
      </c>
    </row>
    <row r="530" spans="1:11">
      <c r="A530" s="64">
        <v>44901</v>
      </c>
      <c r="B530" s="65">
        <v>14874</v>
      </c>
      <c r="C530" s="65">
        <v>14894</v>
      </c>
      <c r="D530" s="65">
        <v>14672</v>
      </c>
      <c r="E530" s="65">
        <v>14675</v>
      </c>
      <c r="F530" s="5">
        <f t="shared" si="49"/>
        <v>1.4925373134328357</v>
      </c>
      <c r="G530" s="5">
        <f t="shared" si="50"/>
        <v>-1.337905069248353</v>
      </c>
      <c r="H530" s="5">
        <f t="shared" si="51"/>
        <v>0.89639639639639657</v>
      </c>
      <c r="I530" s="61">
        <f t="shared" si="54"/>
        <v>8</v>
      </c>
      <c r="J530" s="61">
        <f t="shared" si="52"/>
        <v>9</v>
      </c>
      <c r="K530" s="61">
        <f t="shared" si="53"/>
        <v>3</v>
      </c>
    </row>
    <row r="531" spans="1:11">
      <c r="A531" s="64">
        <v>44900</v>
      </c>
      <c r="B531" s="65">
        <v>14898</v>
      </c>
      <c r="C531" s="65">
        <v>15046</v>
      </c>
      <c r="D531" s="65">
        <v>14880</v>
      </c>
      <c r="E531" s="65">
        <v>14935</v>
      </c>
      <c r="F531" s="5">
        <f t="shared" si="49"/>
        <v>1.1142435226204859</v>
      </c>
      <c r="G531" s="5">
        <f t="shared" si="50"/>
        <v>0.2483554839575782</v>
      </c>
      <c r="H531" s="5">
        <f t="shared" si="51"/>
        <v>0.22289156626506026</v>
      </c>
      <c r="I531" s="61">
        <f t="shared" si="54"/>
        <v>5</v>
      </c>
      <c r="J531" s="61">
        <f t="shared" si="52"/>
        <v>3</v>
      </c>
      <c r="K531" s="61">
        <f t="shared" si="53"/>
        <v>2</v>
      </c>
    </row>
    <row r="532" spans="1:11">
      <c r="A532" s="64">
        <v>44897</v>
      </c>
      <c r="B532" s="65">
        <v>14860</v>
      </c>
      <c r="C532" s="65">
        <v>14959</v>
      </c>
      <c r="D532" s="65">
        <v>14842</v>
      </c>
      <c r="E532" s="65">
        <v>14886</v>
      </c>
      <c r="F532" s="5">
        <f t="shared" si="49"/>
        <v>0.78734858681022879</v>
      </c>
      <c r="G532" s="5">
        <f t="shared" si="50"/>
        <v>0.17496635262449528</v>
      </c>
      <c r="H532" s="5">
        <f t="shared" si="51"/>
        <v>0.22222222222222221</v>
      </c>
      <c r="I532" s="61">
        <f t="shared" si="54"/>
        <v>3</v>
      </c>
      <c r="J532" s="61">
        <f t="shared" si="52"/>
        <v>3</v>
      </c>
      <c r="K532" s="61">
        <f t="shared" si="53"/>
        <v>2</v>
      </c>
    </row>
    <row r="533" spans="1:11">
      <c r="A533" s="64">
        <v>44896</v>
      </c>
      <c r="B533" s="65">
        <v>15030</v>
      </c>
      <c r="C533" s="65">
        <v>15119</v>
      </c>
      <c r="D533" s="65">
        <v>14927</v>
      </c>
      <c r="E533" s="65">
        <v>14977</v>
      </c>
      <c r="F533" s="5">
        <f t="shared" si="49"/>
        <v>1.2774451097804391</v>
      </c>
      <c r="G533" s="5">
        <f t="shared" si="50"/>
        <v>-0.35262807717897537</v>
      </c>
      <c r="H533" s="5">
        <f t="shared" si="51"/>
        <v>0.27604166666666669</v>
      </c>
      <c r="I533" s="61">
        <f t="shared" si="54"/>
        <v>7</v>
      </c>
      <c r="J533" s="61">
        <f t="shared" si="52"/>
        <v>3</v>
      </c>
      <c r="K533" s="61">
        <f t="shared" si="53"/>
        <v>2</v>
      </c>
    </row>
    <row r="534" spans="1:11">
      <c r="A534" s="64">
        <v>44895</v>
      </c>
      <c r="B534" s="65">
        <v>14640</v>
      </c>
      <c r="C534" s="65">
        <v>14838</v>
      </c>
      <c r="D534" s="65">
        <v>14619</v>
      </c>
      <c r="E534" s="65">
        <v>14800</v>
      </c>
      <c r="F534" s="5">
        <f t="shared" ref="F534:F597" si="55">ABS(C534-D534)/B534*100</f>
        <v>1.4959016393442623</v>
      </c>
      <c r="G534" s="5">
        <f t="shared" ref="G534:G597" si="56">(E534-B534)/B534*100</f>
        <v>1.0928961748633881</v>
      </c>
      <c r="H534" s="5">
        <f t="shared" ref="H534:H597" si="57">ABS(G534/F534)</f>
        <v>0.73059360730593614</v>
      </c>
      <c r="I534" s="61">
        <f t="shared" si="54"/>
        <v>8</v>
      </c>
      <c r="J534" s="61">
        <f t="shared" si="52"/>
        <v>8</v>
      </c>
      <c r="K534" s="61">
        <f t="shared" si="53"/>
        <v>3</v>
      </c>
    </row>
    <row r="535" spans="1:11">
      <c r="A535" s="64">
        <v>44894</v>
      </c>
      <c r="B535" s="65">
        <v>14470</v>
      </c>
      <c r="C535" s="65">
        <v>14678</v>
      </c>
      <c r="D535" s="65">
        <v>14431</v>
      </c>
      <c r="E535" s="65">
        <v>14658</v>
      </c>
      <c r="F535" s="5">
        <f t="shared" si="55"/>
        <v>1.7069799585348999</v>
      </c>
      <c r="G535" s="5">
        <f t="shared" si="56"/>
        <v>1.2992398064961992</v>
      </c>
      <c r="H535" s="5">
        <f t="shared" si="57"/>
        <v>0.76113360323886647</v>
      </c>
      <c r="I535" s="61">
        <f t="shared" si="54"/>
        <v>9</v>
      </c>
      <c r="J535" s="61">
        <f t="shared" si="52"/>
        <v>8</v>
      </c>
      <c r="K535" s="61">
        <f t="shared" si="53"/>
        <v>3</v>
      </c>
    </row>
    <row r="536" spans="1:11">
      <c r="A536" s="64">
        <v>44893</v>
      </c>
      <c r="B536" s="65">
        <v>14550</v>
      </c>
      <c r="C536" s="65">
        <v>14588</v>
      </c>
      <c r="D536" s="65">
        <v>14433</v>
      </c>
      <c r="E536" s="65">
        <v>14475</v>
      </c>
      <c r="F536" s="5">
        <f t="shared" si="55"/>
        <v>1.0652920962199313</v>
      </c>
      <c r="G536" s="5">
        <f t="shared" si="56"/>
        <v>-0.51546391752577314</v>
      </c>
      <c r="H536" s="5">
        <f t="shared" si="57"/>
        <v>0.48387096774193544</v>
      </c>
      <c r="I536" s="61">
        <f t="shared" si="54"/>
        <v>5</v>
      </c>
      <c r="J536" s="61">
        <f t="shared" si="52"/>
        <v>5</v>
      </c>
      <c r="K536" s="61">
        <f t="shared" si="53"/>
        <v>2</v>
      </c>
    </row>
    <row r="537" spans="1:11">
      <c r="A537" s="64">
        <v>44890</v>
      </c>
      <c r="B537" s="65">
        <v>14769</v>
      </c>
      <c r="C537" s="65">
        <v>14798</v>
      </c>
      <c r="D537" s="65">
        <v>14703</v>
      </c>
      <c r="E537" s="65">
        <v>14703</v>
      </c>
      <c r="F537" s="5">
        <f t="shared" si="55"/>
        <v>0.64323921727943667</v>
      </c>
      <c r="G537" s="5">
        <f t="shared" si="56"/>
        <v>-0.44688198253097711</v>
      </c>
      <c r="H537" s="5">
        <f t="shared" si="57"/>
        <v>0.69473684210526321</v>
      </c>
      <c r="I537" s="61">
        <f t="shared" si="54"/>
        <v>2</v>
      </c>
      <c r="J537" s="61">
        <f t="shared" si="52"/>
        <v>7</v>
      </c>
      <c r="K537" s="61">
        <f t="shared" si="53"/>
        <v>3</v>
      </c>
    </row>
    <row r="538" spans="1:11">
      <c r="A538" s="64">
        <v>44889</v>
      </c>
      <c r="B538" s="65">
        <v>14690</v>
      </c>
      <c r="C538" s="65">
        <v>14789</v>
      </c>
      <c r="D538" s="65">
        <v>14656</v>
      </c>
      <c r="E538" s="65">
        <v>14775</v>
      </c>
      <c r="F538" s="5">
        <f t="shared" si="55"/>
        <v>0.9053778080326752</v>
      </c>
      <c r="G538" s="5">
        <f t="shared" si="56"/>
        <v>0.57862491490810075</v>
      </c>
      <c r="H538" s="5">
        <f t="shared" si="57"/>
        <v>0.63909774436090228</v>
      </c>
      <c r="I538" s="61">
        <f t="shared" si="54"/>
        <v>4</v>
      </c>
      <c r="J538" s="61">
        <f t="shared" si="52"/>
        <v>7</v>
      </c>
      <c r="K538" s="61">
        <f t="shared" si="53"/>
        <v>3</v>
      </c>
    </row>
    <row r="539" spans="1:11">
      <c r="A539" s="64">
        <v>44888</v>
      </c>
      <c r="B539" s="65">
        <v>14615</v>
      </c>
      <c r="C539" s="65">
        <v>14642</v>
      </c>
      <c r="D539" s="65">
        <v>14543</v>
      </c>
      <c r="E539" s="65">
        <v>14600</v>
      </c>
      <c r="F539" s="5">
        <f t="shared" si="55"/>
        <v>0.67738624700650019</v>
      </c>
      <c r="G539" s="5">
        <f t="shared" si="56"/>
        <v>-0.10263427984946973</v>
      </c>
      <c r="H539" s="5">
        <f t="shared" si="57"/>
        <v>0.15151515151515152</v>
      </c>
      <c r="I539" s="61">
        <f t="shared" si="54"/>
        <v>2</v>
      </c>
      <c r="J539" s="61">
        <f t="shared" si="52"/>
        <v>2</v>
      </c>
      <c r="K539" s="61">
        <f t="shared" si="53"/>
        <v>2</v>
      </c>
    </row>
    <row r="540" spans="1:11">
      <c r="A540" s="64">
        <v>44887</v>
      </c>
      <c r="B540" s="65">
        <v>14457</v>
      </c>
      <c r="C540" s="65">
        <v>14529</v>
      </c>
      <c r="D540" s="65">
        <v>14364</v>
      </c>
      <c r="E540" s="65">
        <v>14505</v>
      </c>
      <c r="F540" s="5">
        <f t="shared" si="55"/>
        <v>1.1413156256484747</v>
      </c>
      <c r="G540" s="5">
        <f t="shared" si="56"/>
        <v>0.33201909109773814</v>
      </c>
      <c r="H540" s="5">
        <f t="shared" si="57"/>
        <v>0.29090909090909095</v>
      </c>
      <c r="I540" s="61">
        <f t="shared" si="54"/>
        <v>5</v>
      </c>
      <c r="J540" s="61">
        <f t="shared" si="52"/>
        <v>3</v>
      </c>
      <c r="K540" s="61">
        <f t="shared" si="53"/>
        <v>2</v>
      </c>
    </row>
    <row r="541" spans="1:11">
      <c r="A541" s="64">
        <v>44886</v>
      </c>
      <c r="B541" s="65">
        <v>14492</v>
      </c>
      <c r="C541" s="65">
        <v>14517</v>
      </c>
      <c r="D541" s="65">
        <v>14411</v>
      </c>
      <c r="E541" s="65">
        <v>14428</v>
      </c>
      <c r="F541" s="5">
        <f t="shared" si="55"/>
        <v>0.73143803477780844</v>
      </c>
      <c r="G541" s="5">
        <f t="shared" si="56"/>
        <v>-0.4416229643941485</v>
      </c>
      <c r="H541" s="5">
        <f t="shared" si="57"/>
        <v>0.60377358490566035</v>
      </c>
      <c r="I541" s="61">
        <f t="shared" si="54"/>
        <v>3</v>
      </c>
      <c r="J541" s="61">
        <f t="shared" si="52"/>
        <v>7</v>
      </c>
      <c r="K541" s="61">
        <f t="shared" si="53"/>
        <v>3</v>
      </c>
    </row>
    <row r="542" spans="1:11">
      <c r="A542" s="64">
        <v>44883</v>
      </c>
      <c r="B542" s="65">
        <v>14551</v>
      </c>
      <c r="C542" s="65">
        <v>14681</v>
      </c>
      <c r="D542" s="65">
        <v>14437</v>
      </c>
      <c r="E542" s="65">
        <v>14460</v>
      </c>
      <c r="F542" s="5">
        <f t="shared" si="55"/>
        <v>1.6768606968593225</v>
      </c>
      <c r="G542" s="5">
        <f t="shared" si="56"/>
        <v>-0.62538657136966525</v>
      </c>
      <c r="H542" s="5">
        <f t="shared" si="57"/>
        <v>0.37295081967213106</v>
      </c>
      <c r="I542" s="61">
        <f t="shared" si="54"/>
        <v>9</v>
      </c>
      <c r="J542" s="61">
        <f t="shared" si="52"/>
        <v>4</v>
      </c>
      <c r="K542" s="61">
        <f t="shared" si="53"/>
        <v>2</v>
      </c>
    </row>
    <row r="543" spans="1:11">
      <c r="A543" s="64">
        <v>44882</v>
      </c>
      <c r="B543" s="65">
        <v>14471</v>
      </c>
      <c r="C543" s="65">
        <v>14545</v>
      </c>
      <c r="D543" s="65">
        <v>14357</v>
      </c>
      <c r="E543" s="65">
        <v>14513</v>
      </c>
      <c r="F543" s="5">
        <f t="shared" si="55"/>
        <v>1.2991500241863037</v>
      </c>
      <c r="G543" s="5">
        <f t="shared" si="56"/>
        <v>0.29023564370119548</v>
      </c>
      <c r="H543" s="5">
        <f t="shared" si="57"/>
        <v>0.22340425531914893</v>
      </c>
      <c r="I543" s="61">
        <f t="shared" si="54"/>
        <v>7</v>
      </c>
      <c r="J543" s="61">
        <f t="shared" si="52"/>
        <v>3</v>
      </c>
      <c r="K543" s="61">
        <f t="shared" si="53"/>
        <v>2</v>
      </c>
    </row>
    <row r="544" spans="1:11">
      <c r="A544" s="64">
        <v>44881</v>
      </c>
      <c r="B544" s="65">
        <v>14620</v>
      </c>
      <c r="C544" s="65">
        <v>14652</v>
      </c>
      <c r="D544" s="65">
        <v>14451</v>
      </c>
      <c r="E544" s="65">
        <v>14499</v>
      </c>
      <c r="F544" s="5">
        <f t="shared" si="55"/>
        <v>1.3748290013679891</v>
      </c>
      <c r="G544" s="5">
        <f t="shared" si="56"/>
        <v>-0.82763337893296851</v>
      </c>
      <c r="H544" s="5">
        <f t="shared" si="57"/>
        <v>0.60199004975124371</v>
      </c>
      <c r="I544" s="61">
        <f t="shared" si="54"/>
        <v>7</v>
      </c>
      <c r="J544" s="61">
        <f t="shared" si="52"/>
        <v>7</v>
      </c>
      <c r="K544" s="61">
        <f t="shared" si="53"/>
        <v>3</v>
      </c>
    </row>
    <row r="545" spans="1:11">
      <c r="A545" s="64">
        <v>44880</v>
      </c>
      <c r="B545" s="65">
        <v>14237</v>
      </c>
      <c r="C545" s="65">
        <v>14575</v>
      </c>
      <c r="D545" s="65">
        <v>14212</v>
      </c>
      <c r="E545" s="65">
        <v>14530</v>
      </c>
      <c r="F545" s="5">
        <f t="shared" si="55"/>
        <v>2.5496944581021284</v>
      </c>
      <c r="G545" s="5">
        <f t="shared" si="56"/>
        <v>2.0580178408372554</v>
      </c>
      <c r="H545" s="5">
        <f t="shared" si="57"/>
        <v>0.80716253443526176</v>
      </c>
      <c r="I545" s="61">
        <f t="shared" si="54"/>
        <v>10</v>
      </c>
      <c r="J545" s="61">
        <f t="shared" si="52"/>
        <v>9</v>
      </c>
      <c r="K545" s="61">
        <f t="shared" si="53"/>
        <v>4</v>
      </c>
    </row>
    <row r="546" spans="1:11">
      <c r="A546" s="64">
        <v>44879</v>
      </c>
      <c r="B546" s="65">
        <v>14159</v>
      </c>
      <c r="C546" s="65">
        <v>14195</v>
      </c>
      <c r="D546" s="65">
        <v>14080</v>
      </c>
      <c r="E546" s="65">
        <v>14127</v>
      </c>
      <c r="F546" s="5">
        <f t="shared" si="55"/>
        <v>0.81220425171269151</v>
      </c>
      <c r="G546" s="5">
        <f t="shared" si="56"/>
        <v>-0.22600466134614028</v>
      </c>
      <c r="H546" s="5">
        <f t="shared" si="57"/>
        <v>0.27826086956521745</v>
      </c>
      <c r="I546" s="61">
        <f t="shared" si="54"/>
        <v>3</v>
      </c>
      <c r="J546" s="61">
        <f t="shared" si="52"/>
        <v>3</v>
      </c>
      <c r="K546" s="61">
        <f t="shared" si="53"/>
        <v>2</v>
      </c>
    </row>
    <row r="547" spans="1:11">
      <c r="A547" s="64">
        <v>44876</v>
      </c>
      <c r="B547" s="65">
        <v>13965</v>
      </c>
      <c r="C547" s="65">
        <v>14062</v>
      </c>
      <c r="D547" s="65">
        <v>13896</v>
      </c>
      <c r="E547" s="65">
        <v>14058</v>
      </c>
      <c r="F547" s="5">
        <f t="shared" si="55"/>
        <v>1.188686000716076</v>
      </c>
      <c r="G547" s="5">
        <f t="shared" si="56"/>
        <v>0.66595059076262086</v>
      </c>
      <c r="H547" s="5">
        <f t="shared" si="57"/>
        <v>0.56024096385542166</v>
      </c>
      <c r="I547" s="61">
        <f t="shared" si="54"/>
        <v>6</v>
      </c>
      <c r="J547" s="61">
        <f t="shared" si="52"/>
        <v>6</v>
      </c>
      <c r="K547" s="61">
        <f t="shared" si="53"/>
        <v>2</v>
      </c>
    </row>
    <row r="548" spans="1:11">
      <c r="A548" s="64">
        <v>44875</v>
      </c>
      <c r="B548" s="65">
        <v>13543</v>
      </c>
      <c r="C548" s="65">
        <v>13565</v>
      </c>
      <c r="D548" s="65">
        <v>13461</v>
      </c>
      <c r="E548" s="65">
        <v>13477</v>
      </c>
      <c r="F548" s="5">
        <f t="shared" si="55"/>
        <v>0.76792438898323856</v>
      </c>
      <c r="G548" s="5">
        <f t="shared" si="56"/>
        <v>-0.48733663147013218</v>
      </c>
      <c r="H548" s="5">
        <f t="shared" si="57"/>
        <v>0.63461538461538458</v>
      </c>
      <c r="I548" s="61">
        <f t="shared" si="54"/>
        <v>3</v>
      </c>
      <c r="J548" s="61">
        <f t="shared" si="52"/>
        <v>7</v>
      </c>
      <c r="K548" s="61">
        <f t="shared" si="53"/>
        <v>3</v>
      </c>
    </row>
    <row r="549" spans="1:11">
      <c r="A549" s="64">
        <v>44874</v>
      </c>
      <c r="B549" s="65">
        <v>13467</v>
      </c>
      <c r="C549" s="65">
        <v>13613</v>
      </c>
      <c r="D549" s="65">
        <v>13438</v>
      </c>
      <c r="E549" s="65">
        <v>13595</v>
      </c>
      <c r="F549" s="5">
        <f t="shared" si="55"/>
        <v>1.2994727853270958</v>
      </c>
      <c r="G549" s="5">
        <f t="shared" si="56"/>
        <v>0.95047152298210447</v>
      </c>
      <c r="H549" s="5">
        <f t="shared" si="57"/>
        <v>0.73142857142857154</v>
      </c>
      <c r="I549" s="61">
        <f t="shared" si="54"/>
        <v>7</v>
      </c>
      <c r="J549" s="61">
        <f t="shared" si="52"/>
        <v>8</v>
      </c>
      <c r="K549" s="61">
        <f t="shared" si="53"/>
        <v>3</v>
      </c>
    </row>
    <row r="550" spans="1:11">
      <c r="A550" s="64">
        <v>44873</v>
      </c>
      <c r="B550" s="65">
        <v>13312</v>
      </c>
      <c r="C550" s="65">
        <v>13390</v>
      </c>
      <c r="D550" s="65">
        <v>13298</v>
      </c>
      <c r="E550" s="65">
        <v>13334</v>
      </c>
      <c r="F550" s="5">
        <f t="shared" si="55"/>
        <v>0.69110576923076916</v>
      </c>
      <c r="G550" s="5">
        <f t="shared" si="56"/>
        <v>0.16526442307692307</v>
      </c>
      <c r="H550" s="5">
        <f t="shared" si="57"/>
        <v>0.2391304347826087</v>
      </c>
      <c r="I550" s="61">
        <f t="shared" si="54"/>
        <v>2</v>
      </c>
      <c r="J550" s="61">
        <f t="shared" si="52"/>
        <v>3</v>
      </c>
      <c r="K550" s="61">
        <f t="shared" si="53"/>
        <v>2</v>
      </c>
    </row>
    <row r="551" spans="1:11">
      <c r="A551" s="64">
        <v>44872</v>
      </c>
      <c r="B551" s="65">
        <v>13156</v>
      </c>
      <c r="C551" s="65">
        <v>13265</v>
      </c>
      <c r="D551" s="65">
        <v>13096</v>
      </c>
      <c r="E551" s="65">
        <v>13224</v>
      </c>
      <c r="F551" s="5">
        <f t="shared" si="55"/>
        <v>1.2845849802371543</v>
      </c>
      <c r="G551" s="5">
        <f t="shared" si="56"/>
        <v>0.51687442991790822</v>
      </c>
      <c r="H551" s="5">
        <f t="shared" si="57"/>
        <v>0.40236686390532544</v>
      </c>
      <c r="I551" s="61">
        <f t="shared" si="54"/>
        <v>7</v>
      </c>
      <c r="J551" s="61">
        <f t="shared" si="52"/>
        <v>5</v>
      </c>
      <c r="K551" s="61">
        <f t="shared" si="53"/>
        <v>2</v>
      </c>
    </row>
    <row r="552" spans="1:11">
      <c r="A552" s="64">
        <v>44869</v>
      </c>
      <c r="B552" s="65">
        <v>12880</v>
      </c>
      <c r="C552" s="65">
        <v>13039</v>
      </c>
      <c r="D552" s="65">
        <v>12850</v>
      </c>
      <c r="E552" s="65">
        <v>13030</v>
      </c>
      <c r="F552" s="5">
        <f t="shared" si="55"/>
        <v>1.4673913043478262</v>
      </c>
      <c r="G552" s="5">
        <f t="shared" si="56"/>
        <v>1.1645962732919255</v>
      </c>
      <c r="H552" s="5">
        <f t="shared" si="57"/>
        <v>0.79365079365079361</v>
      </c>
      <c r="I552" s="61">
        <f t="shared" si="54"/>
        <v>8</v>
      </c>
      <c r="J552" s="61">
        <f t="shared" si="52"/>
        <v>8</v>
      </c>
      <c r="K552" s="61">
        <f t="shared" si="53"/>
        <v>3</v>
      </c>
    </row>
    <row r="553" spans="1:11">
      <c r="A553" s="64">
        <v>44868</v>
      </c>
      <c r="B553" s="65">
        <v>12883</v>
      </c>
      <c r="C553" s="65">
        <v>12983</v>
      </c>
      <c r="D553" s="65">
        <v>12854</v>
      </c>
      <c r="E553" s="65">
        <v>12958</v>
      </c>
      <c r="F553" s="5">
        <f t="shared" si="55"/>
        <v>1.0013195684235039</v>
      </c>
      <c r="G553" s="5">
        <f t="shared" si="56"/>
        <v>0.58216253978110688</v>
      </c>
      <c r="H553" s="5">
        <f t="shared" si="57"/>
        <v>0.58139534883720922</v>
      </c>
      <c r="I553" s="61">
        <f t="shared" si="54"/>
        <v>5</v>
      </c>
      <c r="J553" s="61">
        <f t="shared" si="52"/>
        <v>6</v>
      </c>
      <c r="K553" s="61">
        <f t="shared" si="53"/>
        <v>2</v>
      </c>
    </row>
    <row r="554" spans="1:11">
      <c r="A554" s="64">
        <v>44867</v>
      </c>
      <c r="B554" s="65">
        <v>13033</v>
      </c>
      <c r="C554" s="65">
        <v>13103</v>
      </c>
      <c r="D554" s="65">
        <v>13015</v>
      </c>
      <c r="E554" s="65">
        <v>13083</v>
      </c>
      <c r="F554" s="5">
        <f t="shared" si="55"/>
        <v>0.67520908463132046</v>
      </c>
      <c r="G554" s="5">
        <f t="shared" si="56"/>
        <v>0.38364152535870483</v>
      </c>
      <c r="H554" s="5">
        <f t="shared" si="57"/>
        <v>0.56818181818181823</v>
      </c>
      <c r="I554" s="61">
        <f t="shared" si="54"/>
        <v>2</v>
      </c>
      <c r="J554" s="61">
        <f t="shared" si="52"/>
        <v>6</v>
      </c>
      <c r="K554" s="61">
        <f t="shared" si="53"/>
        <v>2</v>
      </c>
    </row>
    <row r="555" spans="1:11">
      <c r="A555" s="64">
        <v>44866</v>
      </c>
      <c r="B555" s="65">
        <v>12960</v>
      </c>
      <c r="C555" s="65">
        <v>13095</v>
      </c>
      <c r="D555" s="65">
        <v>12934</v>
      </c>
      <c r="E555" s="65">
        <v>13031</v>
      </c>
      <c r="F555" s="5">
        <f t="shared" si="55"/>
        <v>1.242283950617284</v>
      </c>
      <c r="G555" s="5">
        <f t="shared" si="56"/>
        <v>0.5478395061728395</v>
      </c>
      <c r="H555" s="5">
        <f t="shared" si="57"/>
        <v>0.44099378881987572</v>
      </c>
      <c r="I555" s="61">
        <f t="shared" si="54"/>
        <v>7</v>
      </c>
      <c r="J555" s="61">
        <f t="shared" si="52"/>
        <v>5</v>
      </c>
      <c r="K555" s="61">
        <f t="shared" si="53"/>
        <v>2</v>
      </c>
    </row>
    <row r="556" spans="1:11">
      <c r="A556" s="64">
        <v>44865</v>
      </c>
      <c r="B556" s="65">
        <v>12880</v>
      </c>
      <c r="C556" s="65">
        <v>12997</v>
      </c>
      <c r="D556" s="65">
        <v>12836</v>
      </c>
      <c r="E556" s="65">
        <v>12943</v>
      </c>
      <c r="F556" s="5">
        <f t="shared" si="55"/>
        <v>1.25</v>
      </c>
      <c r="G556" s="5">
        <f t="shared" si="56"/>
        <v>0.48913043478260876</v>
      </c>
      <c r="H556" s="5">
        <f t="shared" si="57"/>
        <v>0.39130434782608703</v>
      </c>
      <c r="I556" s="61">
        <f t="shared" si="54"/>
        <v>7</v>
      </c>
      <c r="J556" s="61">
        <f t="shared" si="52"/>
        <v>4</v>
      </c>
      <c r="K556" s="61">
        <f t="shared" si="53"/>
        <v>2</v>
      </c>
    </row>
    <row r="557" spans="1:11">
      <c r="A557" s="64">
        <v>44862</v>
      </c>
      <c r="B557" s="65">
        <v>12855</v>
      </c>
      <c r="C557" s="65">
        <v>12915</v>
      </c>
      <c r="D557" s="65">
        <v>12745</v>
      </c>
      <c r="E557" s="65">
        <v>12764</v>
      </c>
      <c r="F557" s="5">
        <f t="shared" si="55"/>
        <v>1.3224426293271101</v>
      </c>
      <c r="G557" s="5">
        <f t="shared" si="56"/>
        <v>-0.70789576040451185</v>
      </c>
      <c r="H557" s="5">
        <f t="shared" si="57"/>
        <v>0.53529411764705881</v>
      </c>
      <c r="I557" s="61">
        <f t="shared" si="54"/>
        <v>7</v>
      </c>
      <c r="J557" s="61">
        <f t="shared" si="52"/>
        <v>6</v>
      </c>
      <c r="K557" s="61">
        <f t="shared" si="53"/>
        <v>2</v>
      </c>
    </row>
    <row r="558" spans="1:11">
      <c r="A558" s="64">
        <v>44861</v>
      </c>
      <c r="B558" s="65">
        <v>12883</v>
      </c>
      <c r="C558" s="65">
        <v>12984</v>
      </c>
      <c r="D558" s="65">
        <v>12878</v>
      </c>
      <c r="E558" s="65">
        <v>12956</v>
      </c>
      <c r="F558" s="5">
        <f t="shared" si="55"/>
        <v>0.82278972289063101</v>
      </c>
      <c r="G558" s="5">
        <f t="shared" si="56"/>
        <v>0.56663820538694398</v>
      </c>
      <c r="H558" s="5">
        <f t="shared" si="57"/>
        <v>0.68867924528301883</v>
      </c>
      <c r="I558" s="61">
        <f t="shared" si="54"/>
        <v>4</v>
      </c>
      <c r="J558" s="61">
        <f t="shared" si="52"/>
        <v>7</v>
      </c>
      <c r="K558" s="61">
        <f t="shared" si="53"/>
        <v>3</v>
      </c>
    </row>
    <row r="559" spans="1:11">
      <c r="A559" s="64">
        <v>44860</v>
      </c>
      <c r="B559" s="65">
        <v>12722</v>
      </c>
      <c r="C559" s="65">
        <v>12833</v>
      </c>
      <c r="D559" s="65">
        <v>12664</v>
      </c>
      <c r="E559" s="65">
        <v>12739</v>
      </c>
      <c r="F559" s="5">
        <f t="shared" si="55"/>
        <v>1.3284074831001416</v>
      </c>
      <c r="G559" s="5">
        <f t="shared" si="56"/>
        <v>0.13362678824084265</v>
      </c>
      <c r="H559" s="5">
        <f t="shared" si="57"/>
        <v>0.10059171597633136</v>
      </c>
      <c r="I559" s="61">
        <f t="shared" si="54"/>
        <v>7</v>
      </c>
      <c r="J559" s="61">
        <f t="shared" si="52"/>
        <v>2</v>
      </c>
      <c r="K559" s="61">
        <f t="shared" si="53"/>
        <v>2</v>
      </c>
    </row>
    <row r="560" spans="1:11">
      <c r="A560" s="64">
        <v>44859</v>
      </c>
      <c r="B560" s="65">
        <v>12895</v>
      </c>
      <c r="C560" s="65">
        <v>12946</v>
      </c>
      <c r="D560" s="65">
        <v>12652</v>
      </c>
      <c r="E560" s="65">
        <v>12682</v>
      </c>
      <c r="F560" s="5">
        <f t="shared" si="55"/>
        <v>2.2799534703373401</v>
      </c>
      <c r="G560" s="5">
        <f t="shared" si="56"/>
        <v>-1.651803024428073</v>
      </c>
      <c r="H560" s="5">
        <f t="shared" si="57"/>
        <v>0.72448979591836737</v>
      </c>
      <c r="I560" s="61">
        <f t="shared" si="54"/>
        <v>10</v>
      </c>
      <c r="J560" s="61">
        <f t="shared" si="52"/>
        <v>8</v>
      </c>
      <c r="K560" s="61">
        <f t="shared" si="53"/>
        <v>4</v>
      </c>
    </row>
    <row r="561" spans="1:11">
      <c r="A561" s="64">
        <v>44858</v>
      </c>
      <c r="B561" s="65">
        <v>13100</v>
      </c>
      <c r="C561" s="65">
        <v>13126</v>
      </c>
      <c r="D561" s="65">
        <v>12864</v>
      </c>
      <c r="E561" s="65">
        <v>12882</v>
      </c>
      <c r="F561" s="5">
        <f t="shared" si="55"/>
        <v>2</v>
      </c>
      <c r="G561" s="5">
        <f t="shared" si="56"/>
        <v>-1.6641221374045803</v>
      </c>
      <c r="H561" s="5">
        <f t="shared" si="57"/>
        <v>0.83206106870229013</v>
      </c>
      <c r="I561" s="61">
        <f t="shared" si="54"/>
        <v>10</v>
      </c>
      <c r="J561" s="61">
        <f t="shared" si="52"/>
        <v>9</v>
      </c>
      <c r="K561" s="61">
        <f t="shared" si="53"/>
        <v>4</v>
      </c>
    </row>
    <row r="562" spans="1:11">
      <c r="A562" s="64">
        <v>44855</v>
      </c>
      <c r="B562" s="65">
        <v>12922</v>
      </c>
      <c r="C562" s="65">
        <v>12948</v>
      </c>
      <c r="D562" s="65">
        <v>12794</v>
      </c>
      <c r="E562" s="65">
        <v>12805</v>
      </c>
      <c r="F562" s="5">
        <f t="shared" si="55"/>
        <v>1.1917659804983749</v>
      </c>
      <c r="G562" s="5">
        <f t="shared" si="56"/>
        <v>-0.90543259557344069</v>
      </c>
      <c r="H562" s="5">
        <f t="shared" si="57"/>
        <v>0.75974025974025972</v>
      </c>
      <c r="I562" s="61">
        <f t="shared" si="54"/>
        <v>6</v>
      </c>
      <c r="J562" s="61">
        <f t="shared" si="52"/>
        <v>8</v>
      </c>
      <c r="K562" s="61">
        <f t="shared" si="53"/>
        <v>3</v>
      </c>
    </row>
    <row r="563" spans="1:11">
      <c r="A563" s="64">
        <v>44854</v>
      </c>
      <c r="B563" s="65">
        <v>12815</v>
      </c>
      <c r="C563" s="65">
        <v>12916</v>
      </c>
      <c r="D563" s="65">
        <v>12662</v>
      </c>
      <c r="E563" s="65">
        <v>12900</v>
      </c>
      <c r="F563" s="5">
        <f t="shared" si="55"/>
        <v>1.9820522824814673</v>
      </c>
      <c r="G563" s="5">
        <f t="shared" si="56"/>
        <v>0.66328521264143581</v>
      </c>
      <c r="H563" s="5">
        <f t="shared" si="57"/>
        <v>0.33464566929133854</v>
      </c>
      <c r="I563" s="61">
        <f t="shared" si="54"/>
        <v>10</v>
      </c>
      <c r="J563" s="61">
        <f t="shared" si="52"/>
        <v>4</v>
      </c>
      <c r="K563" s="61">
        <f t="shared" si="53"/>
        <v>1</v>
      </c>
    </row>
    <row r="564" spans="1:11">
      <c r="A564" s="64">
        <v>44853</v>
      </c>
      <c r="B564" s="65">
        <v>13125</v>
      </c>
      <c r="C564" s="65">
        <v>13168</v>
      </c>
      <c r="D564" s="65">
        <v>12967</v>
      </c>
      <c r="E564" s="65">
        <v>12998</v>
      </c>
      <c r="F564" s="5">
        <f t="shared" si="55"/>
        <v>1.5314285714285714</v>
      </c>
      <c r="G564" s="5">
        <f t="shared" si="56"/>
        <v>-0.96761904761904749</v>
      </c>
      <c r="H564" s="5">
        <f t="shared" si="57"/>
        <v>0.6318407960199004</v>
      </c>
      <c r="I564" s="61">
        <f t="shared" si="54"/>
        <v>8</v>
      </c>
      <c r="J564" s="61">
        <f t="shared" si="52"/>
        <v>7</v>
      </c>
      <c r="K564" s="61">
        <f t="shared" si="53"/>
        <v>3</v>
      </c>
    </row>
    <row r="565" spans="1:11">
      <c r="A565" s="64">
        <v>44852</v>
      </c>
      <c r="B565" s="65">
        <v>13158</v>
      </c>
      <c r="C565" s="65">
        <v>13182</v>
      </c>
      <c r="D565" s="65">
        <v>12992</v>
      </c>
      <c r="E565" s="65">
        <v>13103</v>
      </c>
      <c r="F565" s="5">
        <f t="shared" si="55"/>
        <v>1.4439884480924152</v>
      </c>
      <c r="G565" s="5">
        <f t="shared" si="56"/>
        <v>-0.41799665602675173</v>
      </c>
      <c r="H565" s="5">
        <f t="shared" si="57"/>
        <v>0.28947368421052627</v>
      </c>
      <c r="I565" s="61">
        <f t="shared" si="54"/>
        <v>8</v>
      </c>
      <c r="J565" s="61">
        <f t="shared" si="52"/>
        <v>3</v>
      </c>
      <c r="K565" s="61">
        <f t="shared" si="53"/>
        <v>2</v>
      </c>
    </row>
    <row r="566" spans="1:11">
      <c r="A566" s="64">
        <v>44851</v>
      </c>
      <c r="B566" s="65">
        <v>12964</v>
      </c>
      <c r="C566" s="65">
        <v>13009</v>
      </c>
      <c r="D566" s="65">
        <v>12821</v>
      </c>
      <c r="E566" s="65">
        <v>12981</v>
      </c>
      <c r="F566" s="5">
        <f t="shared" si="55"/>
        <v>1.4501697007096577</v>
      </c>
      <c r="G566" s="5">
        <f t="shared" si="56"/>
        <v>0.13113236655353286</v>
      </c>
      <c r="H566" s="5">
        <f t="shared" si="57"/>
        <v>9.0425531914893609E-2</v>
      </c>
      <c r="I566" s="61">
        <f t="shared" si="54"/>
        <v>8</v>
      </c>
      <c r="J566" s="61">
        <f t="shared" si="52"/>
        <v>1</v>
      </c>
      <c r="K566" s="61">
        <f t="shared" si="53"/>
        <v>2</v>
      </c>
    </row>
    <row r="567" spans="1:11">
      <c r="A567" s="64">
        <v>44848</v>
      </c>
      <c r="B567" s="65">
        <v>13150</v>
      </c>
      <c r="C567" s="65">
        <v>13249</v>
      </c>
      <c r="D567" s="65">
        <v>13074</v>
      </c>
      <c r="E567" s="65">
        <v>13166</v>
      </c>
      <c r="F567" s="5">
        <f t="shared" si="55"/>
        <v>1.3307984790874523</v>
      </c>
      <c r="G567" s="5">
        <f t="shared" si="56"/>
        <v>0.12167300380228137</v>
      </c>
      <c r="H567" s="5">
        <f t="shared" si="57"/>
        <v>9.1428571428571442E-2</v>
      </c>
      <c r="I567" s="61">
        <f t="shared" si="54"/>
        <v>7</v>
      </c>
      <c r="J567" s="61">
        <f t="shared" si="52"/>
        <v>1</v>
      </c>
      <c r="K567" s="61">
        <f t="shared" si="53"/>
        <v>2</v>
      </c>
    </row>
    <row r="568" spans="1:11">
      <c r="A568" s="64">
        <v>44847</v>
      </c>
      <c r="B568" s="65">
        <v>13032</v>
      </c>
      <c r="C568" s="65">
        <v>13085</v>
      </c>
      <c r="D568" s="65">
        <v>12805</v>
      </c>
      <c r="E568" s="65">
        <v>12869</v>
      </c>
      <c r="F568" s="5">
        <f t="shared" si="55"/>
        <v>2.148557397176182</v>
      </c>
      <c r="G568" s="5">
        <f t="shared" si="56"/>
        <v>-1.2507673419275629</v>
      </c>
      <c r="H568" s="5">
        <f t="shared" si="57"/>
        <v>0.58214285714285707</v>
      </c>
      <c r="I568" s="61">
        <f t="shared" si="54"/>
        <v>10</v>
      </c>
      <c r="J568" s="61">
        <f t="shared" si="52"/>
        <v>6</v>
      </c>
      <c r="K568" s="61">
        <f t="shared" si="53"/>
        <v>1</v>
      </c>
    </row>
    <row r="569" spans="1:11">
      <c r="A569" s="64">
        <v>44846</v>
      </c>
      <c r="B569" s="65">
        <v>13049</v>
      </c>
      <c r="C569" s="65">
        <v>13140</v>
      </c>
      <c r="D569" s="65">
        <v>12975</v>
      </c>
      <c r="E569" s="65">
        <v>13076</v>
      </c>
      <c r="F569" s="5">
        <f t="shared" si="55"/>
        <v>1.264464709939459</v>
      </c>
      <c r="G569" s="5">
        <f t="shared" si="56"/>
        <v>0.20691240708100239</v>
      </c>
      <c r="H569" s="5">
        <f t="shared" si="57"/>
        <v>0.16363636363636364</v>
      </c>
      <c r="I569" s="61">
        <f t="shared" si="54"/>
        <v>7</v>
      </c>
      <c r="J569" s="61">
        <f t="shared" si="52"/>
        <v>2</v>
      </c>
      <c r="K569" s="61">
        <f t="shared" si="53"/>
        <v>2</v>
      </c>
    </row>
    <row r="570" spans="1:11">
      <c r="A570" s="64">
        <v>44845</v>
      </c>
      <c r="B570" s="65">
        <v>13251</v>
      </c>
      <c r="C570" s="65">
        <v>13297</v>
      </c>
      <c r="D570" s="65">
        <v>13081</v>
      </c>
      <c r="E570" s="65">
        <v>13091</v>
      </c>
      <c r="F570" s="5">
        <f t="shared" si="55"/>
        <v>1.6300656554222324</v>
      </c>
      <c r="G570" s="5">
        <f t="shared" si="56"/>
        <v>-1.2074560410535053</v>
      </c>
      <c r="H570" s="5">
        <f t="shared" si="57"/>
        <v>0.7407407407407407</v>
      </c>
      <c r="I570" s="61">
        <f t="shared" si="54"/>
        <v>8</v>
      </c>
      <c r="J570" s="61">
        <f t="shared" si="52"/>
        <v>8</v>
      </c>
      <c r="K570" s="61">
        <f t="shared" si="53"/>
        <v>3</v>
      </c>
    </row>
    <row r="571" spans="1:11">
      <c r="A571" s="64">
        <v>44841</v>
      </c>
      <c r="B571" s="65">
        <v>13781</v>
      </c>
      <c r="C571" s="65">
        <v>13818</v>
      </c>
      <c r="D571" s="65">
        <v>13683</v>
      </c>
      <c r="E571" s="65">
        <v>13689</v>
      </c>
      <c r="F571" s="5">
        <f t="shared" si="55"/>
        <v>0.97960960743052028</v>
      </c>
      <c r="G571" s="5">
        <f t="shared" si="56"/>
        <v>-0.66758580654524347</v>
      </c>
      <c r="H571" s="5">
        <f t="shared" si="57"/>
        <v>0.68148148148148147</v>
      </c>
      <c r="I571" s="61">
        <f t="shared" si="54"/>
        <v>5</v>
      </c>
      <c r="J571" s="61">
        <f t="shared" si="52"/>
        <v>7</v>
      </c>
      <c r="K571" s="61">
        <f t="shared" si="53"/>
        <v>3</v>
      </c>
    </row>
    <row r="572" spans="1:11">
      <c r="A572" s="64">
        <v>44840</v>
      </c>
      <c r="B572" s="65">
        <v>13932</v>
      </c>
      <c r="C572" s="65">
        <v>13957</v>
      </c>
      <c r="D572" s="65">
        <v>13814</v>
      </c>
      <c r="E572" s="65">
        <v>13869</v>
      </c>
      <c r="F572" s="5">
        <f t="shared" si="55"/>
        <v>1.026414010910135</v>
      </c>
      <c r="G572" s="5">
        <f t="shared" si="56"/>
        <v>-0.45219638242894056</v>
      </c>
      <c r="H572" s="5">
        <f t="shared" si="57"/>
        <v>0.44055944055944052</v>
      </c>
      <c r="I572" s="61">
        <f t="shared" si="54"/>
        <v>5</v>
      </c>
      <c r="J572" s="61">
        <f t="shared" si="52"/>
        <v>5</v>
      </c>
      <c r="K572" s="61">
        <f t="shared" si="53"/>
        <v>2</v>
      </c>
    </row>
    <row r="573" spans="1:11">
      <c r="A573" s="64">
        <v>44839</v>
      </c>
      <c r="B573" s="65">
        <v>13740</v>
      </c>
      <c r="C573" s="65">
        <v>13884</v>
      </c>
      <c r="D573" s="65">
        <v>13721</v>
      </c>
      <c r="E573" s="65">
        <v>13820</v>
      </c>
      <c r="F573" s="5">
        <f t="shared" si="55"/>
        <v>1.1863173216885008</v>
      </c>
      <c r="G573" s="5">
        <f t="shared" si="56"/>
        <v>0.58224163027656484</v>
      </c>
      <c r="H573" s="5">
        <f t="shared" si="57"/>
        <v>0.49079754601226999</v>
      </c>
      <c r="I573" s="61">
        <f t="shared" si="54"/>
        <v>6</v>
      </c>
      <c r="J573" s="61">
        <f t="shared" si="52"/>
        <v>5</v>
      </c>
      <c r="K573" s="61">
        <f t="shared" si="53"/>
        <v>2</v>
      </c>
    </row>
    <row r="574" spans="1:11">
      <c r="A574" s="64">
        <v>44838</v>
      </c>
      <c r="B574" s="65">
        <v>13530</v>
      </c>
      <c r="C574" s="65">
        <v>13615</v>
      </c>
      <c r="D574" s="65">
        <v>13489</v>
      </c>
      <c r="E574" s="65">
        <v>13597</v>
      </c>
      <c r="F574" s="5">
        <f t="shared" si="55"/>
        <v>0.93126385809312651</v>
      </c>
      <c r="G574" s="5">
        <f t="shared" si="56"/>
        <v>0.49519586104951963</v>
      </c>
      <c r="H574" s="5">
        <f t="shared" si="57"/>
        <v>0.53174603174603174</v>
      </c>
      <c r="I574" s="61">
        <f t="shared" si="54"/>
        <v>5</v>
      </c>
      <c r="J574" s="61">
        <f t="shared" si="52"/>
        <v>6</v>
      </c>
      <c r="K574" s="61">
        <f t="shared" si="53"/>
        <v>2</v>
      </c>
    </row>
    <row r="575" spans="1:11">
      <c r="A575" s="64">
        <v>44837</v>
      </c>
      <c r="B575" s="65">
        <v>13248</v>
      </c>
      <c r="C575" s="65">
        <v>13444</v>
      </c>
      <c r="D575" s="65">
        <v>13215</v>
      </c>
      <c r="E575" s="65">
        <v>13304</v>
      </c>
      <c r="F575" s="5">
        <f t="shared" si="55"/>
        <v>1.7285628019323671</v>
      </c>
      <c r="G575" s="5">
        <f t="shared" si="56"/>
        <v>0.42270531400966183</v>
      </c>
      <c r="H575" s="5">
        <f t="shared" si="57"/>
        <v>0.24454148471615719</v>
      </c>
      <c r="I575" s="61">
        <f t="shared" si="54"/>
        <v>9</v>
      </c>
      <c r="J575" s="61">
        <f t="shared" si="52"/>
        <v>3</v>
      </c>
      <c r="K575" s="61">
        <f t="shared" si="53"/>
        <v>2</v>
      </c>
    </row>
    <row r="576" spans="1:11">
      <c r="A576" s="64">
        <v>44834</v>
      </c>
      <c r="B576" s="65">
        <v>13356</v>
      </c>
      <c r="C576" s="65">
        <v>13458</v>
      </c>
      <c r="D576" s="65">
        <v>13298</v>
      </c>
      <c r="E576" s="65">
        <v>13395</v>
      </c>
      <c r="F576" s="5">
        <f t="shared" si="55"/>
        <v>1.1979634621144055</v>
      </c>
      <c r="G576" s="5">
        <f t="shared" si="56"/>
        <v>0.29200359389038638</v>
      </c>
      <c r="H576" s="5">
        <f t="shared" si="57"/>
        <v>0.24375000000000002</v>
      </c>
      <c r="I576" s="61">
        <f t="shared" si="54"/>
        <v>6</v>
      </c>
      <c r="J576" s="61">
        <f t="shared" si="52"/>
        <v>3</v>
      </c>
      <c r="K576" s="61">
        <f t="shared" si="53"/>
        <v>2</v>
      </c>
    </row>
    <row r="577" spans="1:11">
      <c r="A577" s="64">
        <v>44833</v>
      </c>
      <c r="B577" s="65">
        <v>13658</v>
      </c>
      <c r="C577" s="65">
        <v>13672</v>
      </c>
      <c r="D577" s="65">
        <v>13471</v>
      </c>
      <c r="E577" s="65">
        <v>13524</v>
      </c>
      <c r="F577" s="5">
        <f t="shared" si="55"/>
        <v>1.4716649582662176</v>
      </c>
      <c r="G577" s="5">
        <f t="shared" si="56"/>
        <v>-0.98110997217747842</v>
      </c>
      <c r="H577" s="5">
        <f t="shared" si="57"/>
        <v>0.66666666666666674</v>
      </c>
      <c r="I577" s="61">
        <f t="shared" si="54"/>
        <v>8</v>
      </c>
      <c r="J577" s="61">
        <f t="shared" si="52"/>
        <v>7</v>
      </c>
      <c r="K577" s="61">
        <f t="shared" si="53"/>
        <v>3</v>
      </c>
    </row>
    <row r="578" spans="1:11">
      <c r="A578" s="64">
        <v>44832</v>
      </c>
      <c r="B578" s="65">
        <v>13796</v>
      </c>
      <c r="C578" s="65">
        <v>13849</v>
      </c>
      <c r="D578" s="65">
        <v>13486</v>
      </c>
      <c r="E578" s="65">
        <v>13515</v>
      </c>
      <c r="F578" s="5">
        <f t="shared" si="55"/>
        <v>2.6311974485358074</v>
      </c>
      <c r="G578" s="5">
        <f t="shared" si="56"/>
        <v>-2.0368222673238621</v>
      </c>
      <c r="H578" s="5">
        <f t="shared" si="57"/>
        <v>0.77410468319559234</v>
      </c>
      <c r="I578" s="61">
        <f t="shared" si="54"/>
        <v>10</v>
      </c>
      <c r="J578" s="61">
        <f t="shared" si="52"/>
        <v>8</v>
      </c>
      <c r="K578" s="61">
        <f t="shared" si="53"/>
        <v>4</v>
      </c>
    </row>
    <row r="579" spans="1:11">
      <c r="A579" s="64">
        <v>44831</v>
      </c>
      <c r="B579" s="65">
        <v>13843</v>
      </c>
      <c r="C579" s="65">
        <v>13861</v>
      </c>
      <c r="D579" s="65">
        <v>13735</v>
      </c>
      <c r="E579" s="65">
        <v>13818</v>
      </c>
      <c r="F579" s="5">
        <f t="shared" si="55"/>
        <v>0.91020732500180601</v>
      </c>
      <c r="G579" s="5">
        <f t="shared" si="56"/>
        <v>-0.18059669146861229</v>
      </c>
      <c r="H579" s="5">
        <f t="shared" si="57"/>
        <v>0.1984126984126984</v>
      </c>
      <c r="I579" s="61">
        <f t="shared" si="54"/>
        <v>4</v>
      </c>
      <c r="J579" s="61">
        <f t="shared" ref="J579:J642" si="58">VLOOKUP(H579,$L$24:$N$33,3,TRUE)</f>
        <v>2</v>
      </c>
      <c r="K579" s="61">
        <f t="shared" ref="K579:K642" si="59">IF(AND(I579&gt;=$N$10,F579&gt;$B$1),IF(J579&gt;=$N$23,4,1),IF(J579&gt;=$N$23,3,2))</f>
        <v>2</v>
      </c>
    </row>
    <row r="580" spans="1:11">
      <c r="A580" s="64">
        <v>44830</v>
      </c>
      <c r="B580" s="65">
        <v>13916</v>
      </c>
      <c r="C580" s="65">
        <v>13953</v>
      </c>
      <c r="D580" s="65">
        <v>13740</v>
      </c>
      <c r="E580" s="65">
        <v>13758</v>
      </c>
      <c r="F580" s="5">
        <f t="shared" si="55"/>
        <v>1.5306122448979591</v>
      </c>
      <c r="G580" s="5">
        <f t="shared" si="56"/>
        <v>-1.1353837309571715</v>
      </c>
      <c r="H580" s="5">
        <f t="shared" si="57"/>
        <v>0.74178403755868538</v>
      </c>
      <c r="I580" s="61">
        <f t="shared" si="54"/>
        <v>8</v>
      </c>
      <c r="J580" s="61">
        <f t="shared" si="58"/>
        <v>8</v>
      </c>
      <c r="K580" s="61">
        <f t="shared" si="59"/>
        <v>3</v>
      </c>
    </row>
    <row r="581" spans="1:11">
      <c r="A581" s="64">
        <v>44827</v>
      </c>
      <c r="B581" s="65">
        <v>14212</v>
      </c>
      <c r="C581" s="65">
        <v>14229</v>
      </c>
      <c r="D581" s="65">
        <v>14056</v>
      </c>
      <c r="E581" s="65">
        <v>14119</v>
      </c>
      <c r="F581" s="5">
        <f t="shared" si="55"/>
        <v>1.2172811708415423</v>
      </c>
      <c r="G581" s="5">
        <f t="shared" si="56"/>
        <v>-0.65437658316915281</v>
      </c>
      <c r="H581" s="5">
        <f t="shared" si="57"/>
        <v>0.53757225433526012</v>
      </c>
      <c r="I581" s="61">
        <f t="shared" si="54"/>
        <v>7</v>
      </c>
      <c r="J581" s="61">
        <f t="shared" si="58"/>
        <v>6</v>
      </c>
      <c r="K581" s="61">
        <f t="shared" si="59"/>
        <v>2</v>
      </c>
    </row>
    <row r="582" spans="1:11">
      <c r="A582" s="64">
        <v>44826</v>
      </c>
      <c r="B582" s="65">
        <v>14225</v>
      </c>
      <c r="C582" s="65">
        <v>14250</v>
      </c>
      <c r="D582" s="65">
        <v>14088</v>
      </c>
      <c r="E582" s="65">
        <v>14242</v>
      </c>
      <c r="F582" s="5">
        <f t="shared" si="55"/>
        <v>1.1388400702987698</v>
      </c>
      <c r="G582" s="5">
        <f t="shared" si="56"/>
        <v>0.1195079086115993</v>
      </c>
      <c r="H582" s="5">
        <f t="shared" si="57"/>
        <v>0.10493827160493827</v>
      </c>
      <c r="I582" s="61">
        <f t="shared" si="54"/>
        <v>5</v>
      </c>
      <c r="J582" s="61">
        <f t="shared" si="58"/>
        <v>2</v>
      </c>
      <c r="K582" s="61">
        <f t="shared" si="59"/>
        <v>2</v>
      </c>
    </row>
    <row r="583" spans="1:11">
      <c r="A583" s="64">
        <v>44825</v>
      </c>
      <c r="B583" s="65">
        <v>14476</v>
      </c>
      <c r="C583" s="65">
        <v>14520</v>
      </c>
      <c r="D583" s="65">
        <v>14392</v>
      </c>
      <c r="E583" s="65">
        <v>14402</v>
      </c>
      <c r="F583" s="5">
        <f t="shared" si="55"/>
        <v>0.8842221608179055</v>
      </c>
      <c r="G583" s="5">
        <f t="shared" si="56"/>
        <v>-0.51119093672285165</v>
      </c>
      <c r="H583" s="5">
        <f t="shared" si="57"/>
        <v>0.578125</v>
      </c>
      <c r="I583" s="61">
        <f t="shared" si="54"/>
        <v>4</v>
      </c>
      <c r="J583" s="61">
        <f t="shared" si="58"/>
        <v>6</v>
      </c>
      <c r="K583" s="61">
        <f t="shared" si="59"/>
        <v>2</v>
      </c>
    </row>
    <row r="584" spans="1:11">
      <c r="A584" s="64">
        <v>44824</v>
      </c>
      <c r="B584" s="65">
        <v>14548</v>
      </c>
      <c r="C584" s="65">
        <v>14569</v>
      </c>
      <c r="D584" s="65">
        <v>14464</v>
      </c>
      <c r="E584" s="65">
        <v>14561</v>
      </c>
      <c r="F584" s="5">
        <f t="shared" si="55"/>
        <v>0.72174869397855368</v>
      </c>
      <c r="G584" s="5">
        <f t="shared" si="56"/>
        <v>8.9359362111630466E-2</v>
      </c>
      <c r="H584" s="5">
        <f t="shared" si="57"/>
        <v>0.12380952380952383</v>
      </c>
      <c r="I584" s="61">
        <f t="shared" ref="I584:I647" si="60">VLOOKUP(_xlfn.PERCENTRANK.EXC(F$22:F$1218,F584),$L$11:$N$20,3,TRUE)</f>
        <v>3</v>
      </c>
      <c r="J584" s="61">
        <f t="shared" si="58"/>
        <v>2</v>
      </c>
      <c r="K584" s="61">
        <f t="shared" si="59"/>
        <v>2</v>
      </c>
    </row>
    <row r="585" spans="1:11">
      <c r="A585" s="64">
        <v>44823</v>
      </c>
      <c r="B585" s="65">
        <v>14550</v>
      </c>
      <c r="C585" s="65">
        <v>14579</v>
      </c>
      <c r="D585" s="65">
        <v>14406</v>
      </c>
      <c r="E585" s="65">
        <v>14420</v>
      </c>
      <c r="F585" s="5">
        <f t="shared" si="55"/>
        <v>1.1890034364261168</v>
      </c>
      <c r="G585" s="5">
        <f t="shared" si="56"/>
        <v>-0.89347079037800681</v>
      </c>
      <c r="H585" s="5">
        <f t="shared" si="57"/>
        <v>0.75144508670520227</v>
      </c>
      <c r="I585" s="61">
        <f t="shared" si="60"/>
        <v>6</v>
      </c>
      <c r="J585" s="61">
        <f t="shared" si="58"/>
        <v>8</v>
      </c>
      <c r="K585" s="61">
        <f t="shared" si="59"/>
        <v>3</v>
      </c>
    </row>
    <row r="586" spans="1:11">
      <c r="A586" s="64">
        <v>44820</v>
      </c>
      <c r="B586" s="65">
        <v>14500</v>
      </c>
      <c r="C586" s="65">
        <v>14527</v>
      </c>
      <c r="D586" s="65">
        <v>14465</v>
      </c>
      <c r="E586" s="65">
        <v>14483</v>
      </c>
      <c r="F586" s="5">
        <f t="shared" si="55"/>
        <v>0.42758620689655175</v>
      </c>
      <c r="G586" s="5">
        <f t="shared" si="56"/>
        <v>-0.11724137931034484</v>
      </c>
      <c r="H586" s="5">
        <f t="shared" si="57"/>
        <v>0.27419354838709681</v>
      </c>
      <c r="I586" s="61">
        <f t="shared" si="60"/>
        <v>1</v>
      </c>
      <c r="J586" s="61">
        <f t="shared" si="58"/>
        <v>3</v>
      </c>
      <c r="K586" s="61">
        <f t="shared" si="59"/>
        <v>2</v>
      </c>
    </row>
    <row r="587" spans="1:11">
      <c r="A587" s="64">
        <v>44819</v>
      </c>
      <c r="B587" s="65">
        <v>14578</v>
      </c>
      <c r="C587" s="65">
        <v>14715</v>
      </c>
      <c r="D587" s="65">
        <v>14562</v>
      </c>
      <c r="E587" s="65">
        <v>14642</v>
      </c>
      <c r="F587" s="5">
        <f t="shared" si="55"/>
        <v>1.0495266840444506</v>
      </c>
      <c r="G587" s="5">
        <f t="shared" si="56"/>
        <v>0.43901769790094664</v>
      </c>
      <c r="H587" s="5">
        <f t="shared" si="57"/>
        <v>0.4183006535947712</v>
      </c>
      <c r="I587" s="61">
        <f t="shared" si="60"/>
        <v>5</v>
      </c>
      <c r="J587" s="61">
        <f t="shared" si="58"/>
        <v>5</v>
      </c>
      <c r="K587" s="61">
        <f t="shared" si="59"/>
        <v>2</v>
      </c>
    </row>
    <row r="588" spans="1:11">
      <c r="A588" s="64">
        <v>44818</v>
      </c>
      <c r="B588" s="65">
        <v>14458</v>
      </c>
      <c r="C588" s="65">
        <v>14641</v>
      </c>
      <c r="D588" s="65">
        <v>14443</v>
      </c>
      <c r="E588" s="65">
        <v>14577</v>
      </c>
      <c r="F588" s="5">
        <f t="shared" si="55"/>
        <v>1.369484022686402</v>
      </c>
      <c r="G588" s="5">
        <f t="shared" si="56"/>
        <v>0.82307373080647384</v>
      </c>
      <c r="H588" s="5">
        <f t="shared" si="57"/>
        <v>0.60101010101010088</v>
      </c>
      <c r="I588" s="61">
        <f t="shared" si="60"/>
        <v>7</v>
      </c>
      <c r="J588" s="61">
        <f t="shared" si="58"/>
        <v>7</v>
      </c>
      <c r="K588" s="61">
        <f t="shared" si="59"/>
        <v>3</v>
      </c>
    </row>
    <row r="589" spans="1:11">
      <c r="A589" s="64">
        <v>44817</v>
      </c>
      <c r="B589" s="65">
        <v>14884</v>
      </c>
      <c r="C589" s="65">
        <v>14928</v>
      </c>
      <c r="D589" s="65">
        <v>14827</v>
      </c>
      <c r="E589" s="65">
        <v>14875</v>
      </c>
      <c r="F589" s="5">
        <f t="shared" si="55"/>
        <v>0.67858102660575115</v>
      </c>
      <c r="G589" s="5">
        <f t="shared" si="56"/>
        <v>-6.0467616232195653E-2</v>
      </c>
      <c r="H589" s="5">
        <f t="shared" si="57"/>
        <v>8.9108910891089119E-2</v>
      </c>
      <c r="I589" s="61">
        <f t="shared" si="60"/>
        <v>2</v>
      </c>
      <c r="J589" s="61">
        <f t="shared" si="58"/>
        <v>1</v>
      </c>
      <c r="K589" s="61">
        <f t="shared" si="59"/>
        <v>2</v>
      </c>
    </row>
    <row r="590" spans="1:11">
      <c r="A590" s="64">
        <v>44816</v>
      </c>
      <c r="B590" s="65">
        <v>14775</v>
      </c>
      <c r="C590" s="65">
        <v>14824</v>
      </c>
      <c r="D590" s="65">
        <v>14731</v>
      </c>
      <c r="E590" s="65">
        <v>14794</v>
      </c>
      <c r="F590" s="5">
        <f t="shared" si="55"/>
        <v>0.62944162436548223</v>
      </c>
      <c r="G590" s="5">
        <f t="shared" si="56"/>
        <v>0.12859560067681894</v>
      </c>
      <c r="H590" s="5">
        <f t="shared" si="57"/>
        <v>0.20430107526881719</v>
      </c>
      <c r="I590" s="61">
        <f t="shared" si="60"/>
        <v>2</v>
      </c>
      <c r="J590" s="61">
        <f t="shared" si="58"/>
        <v>3</v>
      </c>
      <c r="K590" s="61">
        <f t="shared" si="59"/>
        <v>2</v>
      </c>
    </row>
    <row r="591" spans="1:11">
      <c r="A591" s="64">
        <v>44812</v>
      </c>
      <c r="B591" s="65">
        <v>14459</v>
      </c>
      <c r="C591" s="65">
        <v>14552</v>
      </c>
      <c r="D591" s="65">
        <v>14389</v>
      </c>
      <c r="E591" s="65">
        <v>14548</v>
      </c>
      <c r="F591" s="5">
        <f t="shared" si="55"/>
        <v>1.1273255411854208</v>
      </c>
      <c r="G591" s="5">
        <f t="shared" si="56"/>
        <v>0.61553357770246908</v>
      </c>
      <c r="H591" s="5">
        <f t="shared" si="57"/>
        <v>0.54601226993865037</v>
      </c>
      <c r="I591" s="61">
        <f t="shared" si="60"/>
        <v>5</v>
      </c>
      <c r="J591" s="61">
        <f t="shared" si="58"/>
        <v>6</v>
      </c>
      <c r="K591" s="61">
        <f t="shared" si="59"/>
        <v>2</v>
      </c>
    </row>
    <row r="592" spans="1:11">
      <c r="A592" s="64">
        <v>44811</v>
      </c>
      <c r="B592" s="65">
        <v>14445</v>
      </c>
      <c r="C592" s="65">
        <v>14455</v>
      </c>
      <c r="D592" s="65">
        <v>14331</v>
      </c>
      <c r="E592" s="65">
        <v>14359</v>
      </c>
      <c r="F592" s="5">
        <f t="shared" si="55"/>
        <v>0.85842852197992381</v>
      </c>
      <c r="G592" s="5">
        <f t="shared" si="56"/>
        <v>-0.59536171685704398</v>
      </c>
      <c r="H592" s="5">
        <f t="shared" si="57"/>
        <v>0.69354838709677424</v>
      </c>
      <c r="I592" s="61">
        <f t="shared" si="60"/>
        <v>4</v>
      </c>
      <c r="J592" s="61">
        <f t="shared" si="58"/>
        <v>7</v>
      </c>
      <c r="K592" s="61">
        <f t="shared" si="59"/>
        <v>3</v>
      </c>
    </row>
    <row r="593" spans="1:11">
      <c r="A593" s="64">
        <v>44810</v>
      </c>
      <c r="B593" s="65">
        <v>14720</v>
      </c>
      <c r="C593" s="65">
        <v>14770</v>
      </c>
      <c r="D593" s="65">
        <v>14555</v>
      </c>
      <c r="E593" s="65">
        <v>14634</v>
      </c>
      <c r="F593" s="5">
        <f t="shared" si="55"/>
        <v>1.4605978260869565</v>
      </c>
      <c r="G593" s="5">
        <f t="shared" si="56"/>
        <v>-0.58423913043478259</v>
      </c>
      <c r="H593" s="5">
        <f t="shared" si="57"/>
        <v>0.39999999999999997</v>
      </c>
      <c r="I593" s="61">
        <f t="shared" si="60"/>
        <v>8</v>
      </c>
      <c r="J593" s="61">
        <f t="shared" si="58"/>
        <v>4</v>
      </c>
      <c r="K593" s="61">
        <f t="shared" si="59"/>
        <v>2</v>
      </c>
    </row>
    <row r="594" spans="1:11">
      <c r="A594" s="64">
        <v>44809</v>
      </c>
      <c r="B594" s="65">
        <v>14590</v>
      </c>
      <c r="C594" s="65">
        <v>14719</v>
      </c>
      <c r="D594" s="65">
        <v>14561</v>
      </c>
      <c r="E594" s="65">
        <v>14611</v>
      </c>
      <c r="F594" s="5">
        <f t="shared" si="55"/>
        <v>1.0829335161069227</v>
      </c>
      <c r="G594" s="5">
        <f t="shared" si="56"/>
        <v>0.14393420150788211</v>
      </c>
      <c r="H594" s="5">
        <f t="shared" si="57"/>
        <v>0.13291139240506328</v>
      </c>
      <c r="I594" s="61">
        <f t="shared" si="60"/>
        <v>5</v>
      </c>
      <c r="J594" s="61">
        <f t="shared" si="58"/>
        <v>2</v>
      </c>
      <c r="K594" s="61">
        <f t="shared" si="59"/>
        <v>2</v>
      </c>
    </row>
    <row r="595" spans="1:11">
      <c r="A595" s="64">
        <v>44806</v>
      </c>
      <c r="B595" s="65">
        <v>14776</v>
      </c>
      <c r="C595" s="65">
        <v>14782</v>
      </c>
      <c r="D595" s="65">
        <v>14584</v>
      </c>
      <c r="E595" s="65">
        <v>14597</v>
      </c>
      <c r="F595" s="5">
        <f t="shared" si="55"/>
        <v>1.3400108283703303</v>
      </c>
      <c r="G595" s="5">
        <f t="shared" si="56"/>
        <v>-1.21142393069843</v>
      </c>
      <c r="H595" s="5">
        <f t="shared" si="57"/>
        <v>0.9040404040404042</v>
      </c>
      <c r="I595" s="61">
        <f t="shared" si="60"/>
        <v>7</v>
      </c>
      <c r="J595" s="61">
        <f t="shared" si="58"/>
        <v>10</v>
      </c>
      <c r="K595" s="61">
        <f t="shared" si="59"/>
        <v>3</v>
      </c>
    </row>
    <row r="596" spans="1:11">
      <c r="A596" s="64">
        <v>44805</v>
      </c>
      <c r="B596" s="65">
        <v>14841</v>
      </c>
      <c r="C596" s="65">
        <v>14842</v>
      </c>
      <c r="D596" s="65">
        <v>14675</v>
      </c>
      <c r="E596" s="65">
        <v>14736</v>
      </c>
      <c r="F596" s="5">
        <f t="shared" si="55"/>
        <v>1.1252611010039755</v>
      </c>
      <c r="G596" s="5">
        <f t="shared" si="56"/>
        <v>-0.70749949464321815</v>
      </c>
      <c r="H596" s="5">
        <f t="shared" si="57"/>
        <v>0.62874251497005995</v>
      </c>
      <c r="I596" s="61">
        <f t="shared" si="60"/>
        <v>5</v>
      </c>
      <c r="J596" s="61">
        <f t="shared" si="58"/>
        <v>7</v>
      </c>
      <c r="K596" s="61">
        <f t="shared" si="59"/>
        <v>3</v>
      </c>
    </row>
    <row r="597" spans="1:11">
      <c r="A597" s="64">
        <v>44804</v>
      </c>
      <c r="B597" s="65">
        <v>14849</v>
      </c>
      <c r="C597" s="65">
        <v>15099</v>
      </c>
      <c r="D597" s="65">
        <v>14826</v>
      </c>
      <c r="E597" s="65">
        <v>15039</v>
      </c>
      <c r="F597" s="5">
        <f t="shared" si="55"/>
        <v>1.8385076436123644</v>
      </c>
      <c r="G597" s="5">
        <f t="shared" si="56"/>
        <v>1.2795474442723416</v>
      </c>
      <c r="H597" s="5">
        <f t="shared" si="57"/>
        <v>0.69597069597069594</v>
      </c>
      <c r="I597" s="61">
        <f t="shared" si="60"/>
        <v>9</v>
      </c>
      <c r="J597" s="61">
        <f t="shared" si="58"/>
        <v>7</v>
      </c>
      <c r="K597" s="61">
        <f t="shared" si="59"/>
        <v>4</v>
      </c>
    </row>
    <row r="598" spans="1:11">
      <c r="A598" s="64">
        <v>44803</v>
      </c>
      <c r="B598" s="65">
        <v>14850</v>
      </c>
      <c r="C598" s="65">
        <v>14994</v>
      </c>
      <c r="D598" s="65">
        <v>14837</v>
      </c>
      <c r="E598" s="65">
        <v>14948</v>
      </c>
      <c r="F598" s="5">
        <f t="shared" ref="F598:F661" si="61">ABS(C598-D598)/B598*100</f>
        <v>1.0572390572390571</v>
      </c>
      <c r="G598" s="5">
        <f t="shared" ref="G598:G661" si="62">(E598-B598)/B598*100</f>
        <v>0.65993265993265993</v>
      </c>
      <c r="H598" s="5">
        <f t="shared" ref="H598:H661" si="63">ABS(G598/F598)</f>
        <v>0.62420382165605104</v>
      </c>
      <c r="I598" s="61">
        <f t="shared" si="60"/>
        <v>5</v>
      </c>
      <c r="J598" s="61">
        <f t="shared" si="58"/>
        <v>7</v>
      </c>
      <c r="K598" s="61">
        <f t="shared" si="59"/>
        <v>3</v>
      </c>
    </row>
    <row r="599" spans="1:11">
      <c r="A599" s="64">
        <v>44802</v>
      </c>
      <c r="B599" s="65">
        <v>14832</v>
      </c>
      <c r="C599" s="65">
        <v>14898</v>
      </c>
      <c r="D599" s="65">
        <v>14762</v>
      </c>
      <c r="E599" s="65">
        <v>14818</v>
      </c>
      <c r="F599" s="5">
        <f t="shared" si="61"/>
        <v>0.91693635382955763</v>
      </c>
      <c r="G599" s="5">
        <f t="shared" si="62"/>
        <v>-9.4390507011866243E-2</v>
      </c>
      <c r="H599" s="5">
        <f t="shared" si="63"/>
        <v>0.10294117647058826</v>
      </c>
      <c r="I599" s="61">
        <f t="shared" si="60"/>
        <v>5</v>
      </c>
      <c r="J599" s="61">
        <f t="shared" si="58"/>
        <v>2</v>
      </c>
      <c r="K599" s="61">
        <f t="shared" si="59"/>
        <v>2</v>
      </c>
    </row>
    <row r="600" spans="1:11">
      <c r="A600" s="64">
        <v>44799</v>
      </c>
      <c r="B600" s="65">
        <v>15271</v>
      </c>
      <c r="C600" s="65">
        <v>15318</v>
      </c>
      <c r="D600" s="65">
        <v>15228</v>
      </c>
      <c r="E600" s="65">
        <v>15241</v>
      </c>
      <c r="F600" s="5">
        <f t="shared" si="61"/>
        <v>0.58935236723200835</v>
      </c>
      <c r="G600" s="5">
        <f t="shared" si="62"/>
        <v>-0.19645078907733612</v>
      </c>
      <c r="H600" s="5">
        <f t="shared" si="63"/>
        <v>0.33333333333333337</v>
      </c>
      <c r="I600" s="61">
        <f t="shared" si="60"/>
        <v>1</v>
      </c>
      <c r="J600" s="61">
        <f t="shared" si="58"/>
        <v>4</v>
      </c>
      <c r="K600" s="61">
        <f t="shared" si="59"/>
        <v>2</v>
      </c>
    </row>
    <row r="601" spans="1:11">
      <c r="A601" s="64">
        <v>44798</v>
      </c>
      <c r="B601" s="65">
        <v>15130</v>
      </c>
      <c r="C601" s="65">
        <v>15225</v>
      </c>
      <c r="D601" s="65">
        <v>15116</v>
      </c>
      <c r="E601" s="65">
        <v>15172</v>
      </c>
      <c r="F601" s="5">
        <f t="shared" si="61"/>
        <v>0.72042300066093856</v>
      </c>
      <c r="G601" s="5">
        <f t="shared" si="62"/>
        <v>0.2775941837409121</v>
      </c>
      <c r="H601" s="5">
        <f t="shared" si="63"/>
        <v>0.38532110091743121</v>
      </c>
      <c r="I601" s="61">
        <f t="shared" si="60"/>
        <v>3</v>
      </c>
      <c r="J601" s="61">
        <f t="shared" si="58"/>
        <v>4</v>
      </c>
      <c r="K601" s="61">
        <f t="shared" si="59"/>
        <v>2</v>
      </c>
    </row>
    <row r="602" spans="1:11">
      <c r="A602" s="64">
        <v>44797</v>
      </c>
      <c r="B602" s="65">
        <v>15080</v>
      </c>
      <c r="C602" s="65">
        <v>15120</v>
      </c>
      <c r="D602" s="65">
        <v>14987</v>
      </c>
      <c r="E602" s="65">
        <v>15035</v>
      </c>
      <c r="F602" s="5">
        <f t="shared" si="61"/>
        <v>0.88196286472148544</v>
      </c>
      <c r="G602" s="5">
        <f t="shared" si="62"/>
        <v>-0.29840848806366044</v>
      </c>
      <c r="H602" s="5">
        <f t="shared" si="63"/>
        <v>0.33834586466165406</v>
      </c>
      <c r="I602" s="61">
        <f t="shared" si="60"/>
        <v>4</v>
      </c>
      <c r="J602" s="61">
        <f t="shared" si="58"/>
        <v>4</v>
      </c>
      <c r="K602" s="61">
        <f t="shared" si="59"/>
        <v>2</v>
      </c>
    </row>
    <row r="603" spans="1:11">
      <c r="A603" s="64">
        <v>44796</v>
      </c>
      <c r="B603" s="65">
        <v>15059</v>
      </c>
      <c r="C603" s="65">
        <v>15109</v>
      </c>
      <c r="D603" s="65">
        <v>15022</v>
      </c>
      <c r="E603" s="65">
        <v>15028</v>
      </c>
      <c r="F603" s="5">
        <f t="shared" si="61"/>
        <v>0.57772760475463181</v>
      </c>
      <c r="G603" s="5">
        <f t="shared" si="62"/>
        <v>-0.20585696261371939</v>
      </c>
      <c r="H603" s="5">
        <f t="shared" si="63"/>
        <v>0.35632183908045978</v>
      </c>
      <c r="I603" s="61">
        <f t="shared" si="60"/>
        <v>1</v>
      </c>
      <c r="J603" s="61">
        <f t="shared" si="58"/>
        <v>4</v>
      </c>
      <c r="K603" s="61">
        <f t="shared" si="59"/>
        <v>2</v>
      </c>
    </row>
    <row r="604" spans="1:11">
      <c r="A604" s="64">
        <v>44795</v>
      </c>
      <c r="B604" s="65">
        <v>15171</v>
      </c>
      <c r="C604" s="65">
        <v>15250</v>
      </c>
      <c r="D604" s="65">
        <v>15156</v>
      </c>
      <c r="E604" s="65">
        <v>15175</v>
      </c>
      <c r="F604" s="5">
        <f t="shared" si="61"/>
        <v>0.61960319029727762</v>
      </c>
      <c r="G604" s="5">
        <f t="shared" si="62"/>
        <v>2.6366093204139476E-2</v>
      </c>
      <c r="H604" s="5">
        <f t="shared" si="63"/>
        <v>4.2553191489361708E-2</v>
      </c>
      <c r="I604" s="61">
        <f t="shared" si="60"/>
        <v>2</v>
      </c>
      <c r="J604" s="61">
        <f t="shared" si="58"/>
        <v>1</v>
      </c>
      <c r="K604" s="61">
        <f t="shared" si="59"/>
        <v>2</v>
      </c>
    </row>
    <row r="605" spans="1:11">
      <c r="A605" s="64">
        <v>44792</v>
      </c>
      <c r="B605" s="65">
        <v>15308</v>
      </c>
      <c r="C605" s="65">
        <v>15406</v>
      </c>
      <c r="D605" s="65">
        <v>15275</v>
      </c>
      <c r="E605" s="65">
        <v>15353</v>
      </c>
      <c r="F605" s="5">
        <f t="shared" si="61"/>
        <v>0.85576169323229678</v>
      </c>
      <c r="G605" s="5">
        <f t="shared" si="62"/>
        <v>0.29396394042330803</v>
      </c>
      <c r="H605" s="5">
        <f t="shared" si="63"/>
        <v>0.34351145038167935</v>
      </c>
      <c r="I605" s="61">
        <f t="shared" si="60"/>
        <v>4</v>
      </c>
      <c r="J605" s="61">
        <f t="shared" si="58"/>
        <v>4</v>
      </c>
      <c r="K605" s="61">
        <f t="shared" si="59"/>
        <v>2</v>
      </c>
    </row>
    <row r="606" spans="1:11">
      <c r="A606" s="64">
        <v>44791</v>
      </c>
      <c r="B606" s="65">
        <v>15250</v>
      </c>
      <c r="C606" s="65">
        <v>15325</v>
      </c>
      <c r="D606" s="65">
        <v>15224</v>
      </c>
      <c r="E606" s="65">
        <v>15315</v>
      </c>
      <c r="F606" s="5">
        <f t="shared" si="61"/>
        <v>0.6622950819672131</v>
      </c>
      <c r="G606" s="5">
        <f t="shared" si="62"/>
        <v>0.42622950819672134</v>
      </c>
      <c r="H606" s="5">
        <f t="shared" si="63"/>
        <v>0.64356435643564358</v>
      </c>
      <c r="I606" s="61">
        <f t="shared" si="60"/>
        <v>2</v>
      </c>
      <c r="J606" s="61">
        <f t="shared" si="58"/>
        <v>7</v>
      </c>
      <c r="K606" s="61">
        <f t="shared" si="59"/>
        <v>3</v>
      </c>
    </row>
    <row r="607" spans="1:11">
      <c r="A607" s="64">
        <v>44790</v>
      </c>
      <c r="B607" s="65">
        <v>15404</v>
      </c>
      <c r="C607" s="65">
        <v>15461</v>
      </c>
      <c r="D607" s="65">
        <v>15396</v>
      </c>
      <c r="E607" s="65">
        <v>15452</v>
      </c>
      <c r="F607" s="5">
        <f t="shared" si="61"/>
        <v>0.4219683199169047</v>
      </c>
      <c r="G607" s="5">
        <f t="shared" si="62"/>
        <v>0.31160737470786809</v>
      </c>
      <c r="H607" s="5">
        <f t="shared" si="63"/>
        <v>0.7384615384615385</v>
      </c>
      <c r="I607" s="61">
        <f t="shared" si="60"/>
        <v>1</v>
      </c>
      <c r="J607" s="61">
        <f t="shared" si="58"/>
        <v>8</v>
      </c>
      <c r="K607" s="61">
        <f t="shared" si="59"/>
        <v>3</v>
      </c>
    </row>
    <row r="608" spans="1:11">
      <c r="A608" s="64">
        <v>44789</v>
      </c>
      <c r="B608" s="65">
        <v>15390</v>
      </c>
      <c r="C608" s="65">
        <v>15450</v>
      </c>
      <c r="D608" s="65">
        <v>15385</v>
      </c>
      <c r="E608" s="65">
        <v>15422</v>
      </c>
      <c r="F608" s="5">
        <f t="shared" si="61"/>
        <v>0.42235217673814163</v>
      </c>
      <c r="G608" s="5">
        <f t="shared" si="62"/>
        <v>0.20792722547108511</v>
      </c>
      <c r="H608" s="5">
        <f t="shared" si="63"/>
        <v>0.49230769230769234</v>
      </c>
      <c r="I608" s="61">
        <f t="shared" si="60"/>
        <v>1</v>
      </c>
      <c r="J608" s="61">
        <f t="shared" si="58"/>
        <v>5</v>
      </c>
      <c r="K608" s="61">
        <f t="shared" si="59"/>
        <v>2</v>
      </c>
    </row>
    <row r="609" spans="1:11">
      <c r="A609" s="64">
        <v>44788</v>
      </c>
      <c r="B609" s="65">
        <v>15369</v>
      </c>
      <c r="C609" s="65">
        <v>15432</v>
      </c>
      <c r="D609" s="65">
        <v>15310</v>
      </c>
      <c r="E609" s="65">
        <v>15387</v>
      </c>
      <c r="F609" s="5">
        <f t="shared" si="61"/>
        <v>0.79380571279849044</v>
      </c>
      <c r="G609" s="5">
        <f t="shared" si="62"/>
        <v>0.11711887565879367</v>
      </c>
      <c r="H609" s="5">
        <f t="shared" si="63"/>
        <v>0.14754098360655737</v>
      </c>
      <c r="I609" s="61">
        <f t="shared" si="60"/>
        <v>3</v>
      </c>
      <c r="J609" s="61">
        <f t="shared" si="58"/>
        <v>2</v>
      </c>
      <c r="K609" s="61">
        <f t="shared" si="59"/>
        <v>2</v>
      </c>
    </row>
    <row r="610" spans="1:11">
      <c r="A610" s="64">
        <v>44785</v>
      </c>
      <c r="B610" s="65">
        <v>15229</v>
      </c>
      <c r="C610" s="65">
        <v>15309</v>
      </c>
      <c r="D610" s="65">
        <v>15200</v>
      </c>
      <c r="E610" s="65">
        <v>15272</v>
      </c>
      <c r="F610" s="5">
        <f t="shared" si="61"/>
        <v>0.71573970713769786</v>
      </c>
      <c r="G610" s="5">
        <f t="shared" si="62"/>
        <v>0.28235603125615599</v>
      </c>
      <c r="H610" s="5">
        <f t="shared" si="63"/>
        <v>0.39449541284403666</v>
      </c>
      <c r="I610" s="61">
        <f t="shared" si="60"/>
        <v>2</v>
      </c>
      <c r="J610" s="61">
        <f t="shared" si="58"/>
        <v>4</v>
      </c>
      <c r="K610" s="61">
        <f t="shared" si="59"/>
        <v>2</v>
      </c>
    </row>
    <row r="611" spans="1:11">
      <c r="A611" s="64">
        <v>44784</v>
      </c>
      <c r="B611" s="65">
        <v>15115</v>
      </c>
      <c r="C611" s="65">
        <v>15191</v>
      </c>
      <c r="D611" s="65">
        <v>15093</v>
      </c>
      <c r="E611" s="65">
        <v>15183</v>
      </c>
      <c r="F611" s="5">
        <f t="shared" si="61"/>
        <v>0.64836255375454843</v>
      </c>
      <c r="G611" s="5">
        <f t="shared" si="62"/>
        <v>0.44988422097254388</v>
      </c>
      <c r="H611" s="5">
        <f t="shared" si="63"/>
        <v>0.69387755102040827</v>
      </c>
      <c r="I611" s="61">
        <f t="shared" si="60"/>
        <v>2</v>
      </c>
      <c r="J611" s="61">
        <f t="shared" si="58"/>
        <v>7</v>
      </c>
      <c r="K611" s="61">
        <f t="shared" si="59"/>
        <v>3</v>
      </c>
    </row>
    <row r="612" spans="1:11">
      <c r="A612" s="64">
        <v>44783</v>
      </c>
      <c r="B612" s="65">
        <v>14874</v>
      </c>
      <c r="C612" s="65">
        <v>14945</v>
      </c>
      <c r="D612" s="65">
        <v>14832</v>
      </c>
      <c r="E612" s="65">
        <v>14876</v>
      </c>
      <c r="F612" s="5">
        <f t="shared" si="61"/>
        <v>0.75971493881941643</v>
      </c>
      <c r="G612" s="5">
        <f t="shared" si="62"/>
        <v>1.344628210299852E-2</v>
      </c>
      <c r="H612" s="5">
        <f t="shared" si="63"/>
        <v>1.7699115044247787E-2</v>
      </c>
      <c r="I612" s="61">
        <f t="shared" si="60"/>
        <v>3</v>
      </c>
      <c r="J612" s="61">
        <f t="shared" si="58"/>
        <v>1</v>
      </c>
      <c r="K612" s="61">
        <f t="shared" si="59"/>
        <v>2</v>
      </c>
    </row>
    <row r="613" spans="1:11">
      <c r="A613" s="64">
        <v>44782</v>
      </c>
      <c r="B613" s="65">
        <v>14894</v>
      </c>
      <c r="C613" s="65">
        <v>15065</v>
      </c>
      <c r="D613" s="65">
        <v>14853</v>
      </c>
      <c r="E613" s="65">
        <v>15016</v>
      </c>
      <c r="F613" s="5">
        <f t="shared" si="61"/>
        <v>1.4233919699207735</v>
      </c>
      <c r="G613" s="5">
        <f t="shared" si="62"/>
        <v>0.81912179401101115</v>
      </c>
      <c r="H613" s="5">
        <f t="shared" si="63"/>
        <v>0.57547169811320753</v>
      </c>
      <c r="I613" s="61">
        <f t="shared" si="60"/>
        <v>8</v>
      </c>
      <c r="J613" s="61">
        <f t="shared" si="58"/>
        <v>6</v>
      </c>
      <c r="K613" s="61">
        <f t="shared" si="59"/>
        <v>2</v>
      </c>
    </row>
    <row r="614" spans="1:11">
      <c r="A614" s="64">
        <v>44781</v>
      </c>
      <c r="B614" s="65">
        <v>14937</v>
      </c>
      <c r="C614" s="65">
        <v>14987</v>
      </c>
      <c r="D614" s="65">
        <v>14888</v>
      </c>
      <c r="E614" s="65">
        <v>14961</v>
      </c>
      <c r="F614" s="5">
        <f t="shared" si="61"/>
        <v>0.66278369150431815</v>
      </c>
      <c r="G614" s="5">
        <f t="shared" si="62"/>
        <v>0.16067483430407711</v>
      </c>
      <c r="H614" s="5">
        <f t="shared" si="63"/>
        <v>0.2424242424242424</v>
      </c>
      <c r="I614" s="61">
        <f t="shared" si="60"/>
        <v>2</v>
      </c>
      <c r="J614" s="61">
        <f t="shared" si="58"/>
        <v>3</v>
      </c>
      <c r="K614" s="61">
        <f t="shared" si="59"/>
        <v>2</v>
      </c>
    </row>
    <row r="615" spans="1:11">
      <c r="A615" s="64">
        <v>44778</v>
      </c>
      <c r="B615" s="65">
        <v>14780</v>
      </c>
      <c r="C615" s="65">
        <v>15020</v>
      </c>
      <c r="D615" s="65">
        <v>14777</v>
      </c>
      <c r="E615" s="65">
        <v>15009</v>
      </c>
      <c r="F615" s="5">
        <f t="shared" si="61"/>
        <v>1.6441136671177266</v>
      </c>
      <c r="G615" s="5">
        <f t="shared" si="62"/>
        <v>1.5493910690121786</v>
      </c>
      <c r="H615" s="5">
        <f t="shared" si="63"/>
        <v>0.9423868312757202</v>
      </c>
      <c r="I615" s="61">
        <f t="shared" si="60"/>
        <v>9</v>
      </c>
      <c r="J615" s="61">
        <f t="shared" si="58"/>
        <v>10</v>
      </c>
      <c r="K615" s="61">
        <f t="shared" si="59"/>
        <v>3</v>
      </c>
    </row>
    <row r="616" spans="1:11">
      <c r="A616" s="64">
        <v>44777</v>
      </c>
      <c r="B616" s="65">
        <v>14686</v>
      </c>
      <c r="C616" s="65">
        <v>14722</v>
      </c>
      <c r="D616" s="65">
        <v>14461</v>
      </c>
      <c r="E616" s="65">
        <v>14658</v>
      </c>
      <c r="F616" s="5">
        <f t="shared" si="61"/>
        <v>1.7772027781560669</v>
      </c>
      <c r="G616" s="5">
        <f t="shared" si="62"/>
        <v>-0.19065776930409914</v>
      </c>
      <c r="H616" s="5">
        <f t="shared" si="63"/>
        <v>0.10727969348659004</v>
      </c>
      <c r="I616" s="61">
        <f t="shared" si="60"/>
        <v>9</v>
      </c>
      <c r="J616" s="61">
        <f t="shared" si="58"/>
        <v>2</v>
      </c>
      <c r="K616" s="61">
        <f t="shared" si="59"/>
        <v>2</v>
      </c>
    </row>
    <row r="617" spans="1:11">
      <c r="A617" s="64">
        <v>44776</v>
      </c>
      <c r="B617" s="65">
        <v>14627</v>
      </c>
      <c r="C617" s="65">
        <v>14727</v>
      </c>
      <c r="D617" s="65">
        <v>14594</v>
      </c>
      <c r="E617" s="65">
        <v>14669</v>
      </c>
      <c r="F617" s="5">
        <f t="shared" si="61"/>
        <v>0.90927736377931223</v>
      </c>
      <c r="G617" s="5">
        <f t="shared" si="62"/>
        <v>0.28714022014083546</v>
      </c>
      <c r="H617" s="5">
        <f t="shared" si="63"/>
        <v>0.31578947368421056</v>
      </c>
      <c r="I617" s="61">
        <f t="shared" si="60"/>
        <v>4</v>
      </c>
      <c r="J617" s="61">
        <f t="shared" si="58"/>
        <v>4</v>
      </c>
      <c r="K617" s="61">
        <f t="shared" si="59"/>
        <v>2</v>
      </c>
    </row>
    <row r="618" spans="1:11">
      <c r="A618" s="64">
        <v>44775</v>
      </c>
      <c r="B618" s="65">
        <v>14767</v>
      </c>
      <c r="C618" s="65">
        <v>14778</v>
      </c>
      <c r="D618" s="65">
        <v>14589</v>
      </c>
      <c r="E618" s="65">
        <v>14643</v>
      </c>
      <c r="F618" s="5">
        <f t="shared" si="61"/>
        <v>1.2798808153314825</v>
      </c>
      <c r="G618" s="5">
        <f t="shared" si="62"/>
        <v>-0.83971016455610481</v>
      </c>
      <c r="H618" s="5">
        <f t="shared" si="63"/>
        <v>0.65608465608465605</v>
      </c>
      <c r="I618" s="61">
        <f t="shared" si="60"/>
        <v>7</v>
      </c>
      <c r="J618" s="61">
        <f t="shared" si="58"/>
        <v>7</v>
      </c>
      <c r="K618" s="61">
        <f t="shared" si="59"/>
        <v>3</v>
      </c>
    </row>
    <row r="619" spans="1:11">
      <c r="A619" s="64">
        <v>44774</v>
      </c>
      <c r="B619" s="65">
        <v>14921</v>
      </c>
      <c r="C619" s="65">
        <v>14940</v>
      </c>
      <c r="D619" s="65">
        <v>14804</v>
      </c>
      <c r="E619" s="65">
        <v>14870</v>
      </c>
      <c r="F619" s="5">
        <f t="shared" si="61"/>
        <v>0.91146705984853571</v>
      </c>
      <c r="G619" s="5">
        <f t="shared" si="62"/>
        <v>-0.34180014744320086</v>
      </c>
      <c r="H619" s="5">
        <f t="shared" si="63"/>
        <v>0.37499999999999994</v>
      </c>
      <c r="I619" s="61">
        <f t="shared" si="60"/>
        <v>4</v>
      </c>
      <c r="J619" s="61">
        <f t="shared" si="58"/>
        <v>4</v>
      </c>
      <c r="K619" s="61">
        <f t="shared" si="59"/>
        <v>2</v>
      </c>
    </row>
    <row r="620" spans="1:11">
      <c r="A620" s="64">
        <v>44771</v>
      </c>
      <c r="B620" s="65">
        <v>14936</v>
      </c>
      <c r="C620" s="65">
        <v>14990</v>
      </c>
      <c r="D620" s="65">
        <v>14870</v>
      </c>
      <c r="E620" s="65">
        <v>14938</v>
      </c>
      <c r="F620" s="5">
        <f t="shared" si="61"/>
        <v>0.80342795929298338</v>
      </c>
      <c r="G620" s="5">
        <f t="shared" si="62"/>
        <v>1.339046598821639E-2</v>
      </c>
      <c r="H620" s="5">
        <f t="shared" si="63"/>
        <v>1.6666666666666666E-2</v>
      </c>
      <c r="I620" s="61">
        <f t="shared" si="60"/>
        <v>3</v>
      </c>
      <c r="J620" s="61">
        <f t="shared" si="58"/>
        <v>1</v>
      </c>
      <c r="K620" s="61">
        <f t="shared" si="59"/>
        <v>2</v>
      </c>
    </row>
    <row r="621" spans="1:11">
      <c r="A621" s="64">
        <v>44770</v>
      </c>
      <c r="B621" s="65">
        <v>14922</v>
      </c>
      <c r="C621" s="65">
        <v>14949</v>
      </c>
      <c r="D621" s="65">
        <v>14786</v>
      </c>
      <c r="E621" s="65">
        <v>14831</v>
      </c>
      <c r="F621" s="5">
        <f t="shared" si="61"/>
        <v>1.0923468703927086</v>
      </c>
      <c r="G621" s="5">
        <f t="shared" si="62"/>
        <v>-0.60983782334807668</v>
      </c>
      <c r="H621" s="5">
        <f t="shared" si="63"/>
        <v>0.55828220858895716</v>
      </c>
      <c r="I621" s="61">
        <f t="shared" si="60"/>
        <v>5</v>
      </c>
      <c r="J621" s="61">
        <f t="shared" si="58"/>
        <v>6</v>
      </c>
      <c r="K621" s="61">
        <f t="shared" si="59"/>
        <v>2</v>
      </c>
    </row>
    <row r="622" spans="1:11">
      <c r="A622" s="64">
        <v>44769</v>
      </c>
      <c r="B622" s="65">
        <v>14670</v>
      </c>
      <c r="C622" s="65">
        <v>14800</v>
      </c>
      <c r="D622" s="65">
        <v>14615</v>
      </c>
      <c r="E622" s="65">
        <v>14794</v>
      </c>
      <c r="F622" s="5">
        <f t="shared" si="61"/>
        <v>1.2610770279481935</v>
      </c>
      <c r="G622" s="5">
        <f t="shared" si="62"/>
        <v>0.84526244035446496</v>
      </c>
      <c r="H622" s="5">
        <f t="shared" si="63"/>
        <v>0.67027027027027031</v>
      </c>
      <c r="I622" s="61">
        <f t="shared" si="60"/>
        <v>7</v>
      </c>
      <c r="J622" s="61">
        <f t="shared" si="58"/>
        <v>7</v>
      </c>
      <c r="K622" s="61">
        <f t="shared" si="59"/>
        <v>3</v>
      </c>
    </row>
    <row r="623" spans="1:11">
      <c r="A623" s="64">
        <v>44768</v>
      </c>
      <c r="B623" s="65">
        <v>14755</v>
      </c>
      <c r="C623" s="65">
        <v>14788</v>
      </c>
      <c r="D623" s="65">
        <v>14650</v>
      </c>
      <c r="E623" s="65">
        <v>14705</v>
      </c>
      <c r="F623" s="5">
        <f t="shared" si="61"/>
        <v>0.93527617756692638</v>
      </c>
      <c r="G623" s="5">
        <f t="shared" si="62"/>
        <v>-0.33886818027787191</v>
      </c>
      <c r="H623" s="5">
        <f t="shared" si="63"/>
        <v>0.3623188405797102</v>
      </c>
      <c r="I623" s="61">
        <f t="shared" si="60"/>
        <v>5</v>
      </c>
      <c r="J623" s="61">
        <f t="shared" si="58"/>
        <v>4</v>
      </c>
      <c r="K623" s="61">
        <f t="shared" si="59"/>
        <v>2</v>
      </c>
    </row>
    <row r="624" spans="1:11">
      <c r="A624" s="64">
        <v>44767</v>
      </c>
      <c r="B624" s="65">
        <v>14750</v>
      </c>
      <c r="C624" s="65">
        <v>14845</v>
      </c>
      <c r="D624" s="65">
        <v>14688</v>
      </c>
      <c r="E624" s="65">
        <v>14794</v>
      </c>
      <c r="F624" s="5">
        <f t="shared" si="61"/>
        <v>1.064406779661017</v>
      </c>
      <c r="G624" s="5">
        <f t="shared" si="62"/>
        <v>0.29830508474576273</v>
      </c>
      <c r="H624" s="5">
        <f t="shared" si="63"/>
        <v>0.28025477707006369</v>
      </c>
      <c r="I624" s="61">
        <f t="shared" si="60"/>
        <v>5</v>
      </c>
      <c r="J624" s="61">
        <f t="shared" si="58"/>
        <v>3</v>
      </c>
      <c r="K624" s="61">
        <f t="shared" si="59"/>
        <v>2</v>
      </c>
    </row>
    <row r="625" spans="1:11">
      <c r="A625" s="64">
        <v>44764</v>
      </c>
      <c r="B625" s="65">
        <v>14796</v>
      </c>
      <c r="C625" s="65">
        <v>14848</v>
      </c>
      <c r="D625" s="65">
        <v>14725</v>
      </c>
      <c r="E625" s="65">
        <v>14751</v>
      </c>
      <c r="F625" s="5">
        <f t="shared" si="61"/>
        <v>0.83130575831305753</v>
      </c>
      <c r="G625" s="5">
        <f t="shared" si="62"/>
        <v>-0.30413625304136255</v>
      </c>
      <c r="H625" s="5">
        <f t="shared" si="63"/>
        <v>0.36585365853658541</v>
      </c>
      <c r="I625" s="61">
        <f t="shared" si="60"/>
        <v>4</v>
      </c>
      <c r="J625" s="61">
        <f t="shared" si="58"/>
        <v>4</v>
      </c>
      <c r="K625" s="61">
        <f t="shared" si="59"/>
        <v>2</v>
      </c>
    </row>
    <row r="626" spans="1:11">
      <c r="A626" s="64">
        <v>44763</v>
      </c>
      <c r="B626" s="65">
        <v>14600</v>
      </c>
      <c r="C626" s="65">
        <v>14771</v>
      </c>
      <c r="D626" s="65">
        <v>14573</v>
      </c>
      <c r="E626" s="65">
        <v>14748</v>
      </c>
      <c r="F626" s="5">
        <f t="shared" si="61"/>
        <v>1.3561643835616439</v>
      </c>
      <c r="G626" s="5">
        <f t="shared" si="62"/>
        <v>1.0136986301369864</v>
      </c>
      <c r="H626" s="5">
        <f t="shared" si="63"/>
        <v>0.74747474747474751</v>
      </c>
      <c r="I626" s="61">
        <f t="shared" si="60"/>
        <v>7</v>
      </c>
      <c r="J626" s="61">
        <f t="shared" si="58"/>
        <v>8</v>
      </c>
      <c r="K626" s="61">
        <f t="shared" si="59"/>
        <v>3</v>
      </c>
    </row>
    <row r="627" spans="1:11">
      <c r="A627" s="64">
        <v>44762</v>
      </c>
      <c r="B627" s="65">
        <v>14845</v>
      </c>
      <c r="C627" s="65">
        <v>14907</v>
      </c>
      <c r="D627" s="65">
        <v>14696</v>
      </c>
      <c r="E627" s="65">
        <v>14712</v>
      </c>
      <c r="F627" s="5">
        <f t="shared" si="61"/>
        <v>1.4213539912428428</v>
      </c>
      <c r="G627" s="5">
        <f t="shared" si="62"/>
        <v>-0.89592455372179192</v>
      </c>
      <c r="H627" s="5">
        <f t="shared" si="63"/>
        <v>0.63033175355450233</v>
      </c>
      <c r="I627" s="61">
        <f t="shared" si="60"/>
        <v>8</v>
      </c>
      <c r="J627" s="61">
        <f t="shared" si="58"/>
        <v>7</v>
      </c>
      <c r="K627" s="61">
        <f t="shared" si="59"/>
        <v>3</v>
      </c>
    </row>
    <row r="628" spans="1:11">
      <c r="A628" s="64">
        <v>44761</v>
      </c>
      <c r="B628" s="65">
        <v>14562</v>
      </c>
      <c r="C628" s="65">
        <v>14697</v>
      </c>
      <c r="D628" s="65">
        <v>14533</v>
      </c>
      <c r="E628" s="65">
        <v>14678</v>
      </c>
      <c r="F628" s="5">
        <f t="shared" si="61"/>
        <v>1.126218925971707</v>
      </c>
      <c r="G628" s="5">
        <f t="shared" si="62"/>
        <v>0.79659387446779295</v>
      </c>
      <c r="H628" s="5">
        <f t="shared" si="63"/>
        <v>0.70731707317073189</v>
      </c>
      <c r="I628" s="61">
        <f t="shared" si="60"/>
        <v>5</v>
      </c>
      <c r="J628" s="61">
        <f t="shared" si="58"/>
        <v>8</v>
      </c>
      <c r="K628" s="61">
        <f t="shared" si="59"/>
        <v>3</v>
      </c>
    </row>
    <row r="629" spans="1:11">
      <c r="A629" s="64">
        <v>44760</v>
      </c>
      <c r="B629" s="65">
        <v>14577</v>
      </c>
      <c r="C629" s="65">
        <v>14666</v>
      </c>
      <c r="D629" s="65">
        <v>14535</v>
      </c>
      <c r="E629" s="65">
        <v>14650</v>
      </c>
      <c r="F629" s="5">
        <f t="shared" si="61"/>
        <v>0.89867599643273643</v>
      </c>
      <c r="G629" s="5">
        <f t="shared" si="62"/>
        <v>0.50078891404267001</v>
      </c>
      <c r="H629" s="5">
        <f t="shared" si="63"/>
        <v>0.55725190839694672</v>
      </c>
      <c r="I629" s="61">
        <f t="shared" si="60"/>
        <v>4</v>
      </c>
      <c r="J629" s="61">
        <f t="shared" si="58"/>
        <v>6</v>
      </c>
      <c r="K629" s="61">
        <f t="shared" si="59"/>
        <v>2</v>
      </c>
    </row>
    <row r="630" spans="1:11">
      <c r="A630" s="64">
        <v>44757</v>
      </c>
      <c r="B630" s="65">
        <v>14422</v>
      </c>
      <c r="C630" s="65">
        <v>14542</v>
      </c>
      <c r="D630" s="65">
        <v>14333</v>
      </c>
      <c r="E630" s="65">
        <v>14475</v>
      </c>
      <c r="F630" s="5">
        <f t="shared" si="61"/>
        <v>1.4491748717237554</v>
      </c>
      <c r="G630" s="5">
        <f t="shared" si="62"/>
        <v>0.36749410622659823</v>
      </c>
      <c r="H630" s="5">
        <f t="shared" si="63"/>
        <v>0.25358851674641147</v>
      </c>
      <c r="I630" s="61">
        <f t="shared" si="60"/>
        <v>8</v>
      </c>
      <c r="J630" s="61">
        <f t="shared" si="58"/>
        <v>3</v>
      </c>
      <c r="K630" s="61">
        <f t="shared" si="59"/>
        <v>2</v>
      </c>
    </row>
    <row r="631" spans="1:11">
      <c r="A631" s="64">
        <v>44756</v>
      </c>
      <c r="B631" s="65">
        <v>14237</v>
      </c>
      <c r="C631" s="65">
        <v>14437</v>
      </c>
      <c r="D631" s="65">
        <v>14122</v>
      </c>
      <c r="E631" s="65">
        <v>14389</v>
      </c>
      <c r="F631" s="5">
        <f t="shared" si="61"/>
        <v>2.2125447776919294</v>
      </c>
      <c r="G631" s="5">
        <f t="shared" si="62"/>
        <v>1.0676406546322963</v>
      </c>
      <c r="H631" s="5">
        <f t="shared" si="63"/>
        <v>0.48253968253968266</v>
      </c>
      <c r="I631" s="61">
        <f t="shared" si="60"/>
        <v>10</v>
      </c>
      <c r="J631" s="61">
        <f t="shared" si="58"/>
        <v>5</v>
      </c>
      <c r="K631" s="61">
        <f t="shared" si="59"/>
        <v>1</v>
      </c>
    </row>
    <row r="632" spans="1:11">
      <c r="A632" s="64">
        <v>44755</v>
      </c>
      <c r="B632" s="65">
        <v>14240</v>
      </c>
      <c r="C632" s="65">
        <v>14356</v>
      </c>
      <c r="D632" s="65">
        <v>14203</v>
      </c>
      <c r="E632" s="65">
        <v>14277</v>
      </c>
      <c r="F632" s="5">
        <f t="shared" si="61"/>
        <v>1.074438202247191</v>
      </c>
      <c r="G632" s="5">
        <f t="shared" si="62"/>
        <v>0.2598314606741573</v>
      </c>
      <c r="H632" s="5">
        <f t="shared" si="63"/>
        <v>0.24183006535947713</v>
      </c>
      <c r="I632" s="61">
        <f t="shared" si="60"/>
        <v>5</v>
      </c>
      <c r="J632" s="61">
        <f t="shared" si="58"/>
        <v>3</v>
      </c>
      <c r="K632" s="61">
        <f t="shared" si="59"/>
        <v>2</v>
      </c>
    </row>
    <row r="633" spans="1:11">
      <c r="A633" s="64">
        <v>44754</v>
      </c>
      <c r="B633" s="65">
        <v>14157</v>
      </c>
      <c r="C633" s="65">
        <v>14181</v>
      </c>
      <c r="D633" s="65">
        <v>13850</v>
      </c>
      <c r="E633" s="65">
        <v>13914</v>
      </c>
      <c r="F633" s="5">
        <f t="shared" si="61"/>
        <v>2.3380659744296111</v>
      </c>
      <c r="G633" s="5">
        <f t="shared" si="62"/>
        <v>-1.7164653528289893</v>
      </c>
      <c r="H633" s="5">
        <f t="shared" si="63"/>
        <v>0.73413897280966767</v>
      </c>
      <c r="I633" s="61">
        <f t="shared" si="60"/>
        <v>10</v>
      </c>
      <c r="J633" s="61">
        <f t="shared" si="58"/>
        <v>8</v>
      </c>
      <c r="K633" s="61">
        <f t="shared" si="59"/>
        <v>4</v>
      </c>
    </row>
    <row r="634" spans="1:11">
      <c r="A634" s="64">
        <v>44753</v>
      </c>
      <c r="B634" s="65">
        <v>14467</v>
      </c>
      <c r="C634" s="65">
        <v>14496</v>
      </c>
      <c r="D634" s="65">
        <v>14229</v>
      </c>
      <c r="E634" s="65">
        <v>14276</v>
      </c>
      <c r="F634" s="5">
        <f t="shared" si="61"/>
        <v>1.845579594940209</v>
      </c>
      <c r="G634" s="5">
        <f t="shared" si="62"/>
        <v>-1.3202460772793254</v>
      </c>
      <c r="H634" s="5">
        <f t="shared" si="63"/>
        <v>0.71535580524344566</v>
      </c>
      <c r="I634" s="61">
        <f t="shared" si="60"/>
        <v>9</v>
      </c>
      <c r="J634" s="61">
        <f t="shared" si="58"/>
        <v>8</v>
      </c>
      <c r="K634" s="61">
        <f t="shared" si="59"/>
        <v>4</v>
      </c>
    </row>
    <row r="635" spans="1:11">
      <c r="A635" s="64">
        <v>44750</v>
      </c>
      <c r="B635" s="65">
        <v>14390</v>
      </c>
      <c r="C635" s="65">
        <v>14485</v>
      </c>
      <c r="D635" s="65">
        <v>14264</v>
      </c>
      <c r="E635" s="65">
        <v>14329</v>
      </c>
      <c r="F635" s="5">
        <f t="shared" si="61"/>
        <v>1.5357887421820708</v>
      </c>
      <c r="G635" s="5">
        <f t="shared" si="62"/>
        <v>-0.42390548992355798</v>
      </c>
      <c r="H635" s="5">
        <f t="shared" si="63"/>
        <v>0.27601809954751128</v>
      </c>
      <c r="I635" s="61">
        <f t="shared" si="60"/>
        <v>8</v>
      </c>
      <c r="J635" s="61">
        <f t="shared" si="58"/>
        <v>3</v>
      </c>
      <c r="K635" s="61">
        <f t="shared" si="59"/>
        <v>2</v>
      </c>
    </row>
    <row r="636" spans="1:11">
      <c r="A636" s="64">
        <v>44749</v>
      </c>
      <c r="B636" s="65">
        <v>14068</v>
      </c>
      <c r="C636" s="65">
        <v>14295</v>
      </c>
      <c r="D636" s="65">
        <v>13832</v>
      </c>
      <c r="E636" s="65">
        <v>14176</v>
      </c>
      <c r="F636" s="5">
        <f t="shared" si="61"/>
        <v>3.2911572362809212</v>
      </c>
      <c r="G636" s="5">
        <f t="shared" si="62"/>
        <v>0.76769974410008524</v>
      </c>
      <c r="H636" s="5">
        <f t="shared" si="63"/>
        <v>0.23326133909287255</v>
      </c>
      <c r="I636" s="61">
        <f t="shared" si="60"/>
        <v>10</v>
      </c>
      <c r="J636" s="61">
        <f t="shared" si="58"/>
        <v>3</v>
      </c>
      <c r="K636" s="61">
        <f t="shared" si="59"/>
        <v>1</v>
      </c>
    </row>
    <row r="637" spans="1:11">
      <c r="A637" s="64">
        <v>44748</v>
      </c>
      <c r="B637" s="65">
        <v>14213</v>
      </c>
      <c r="C637" s="65">
        <v>14239</v>
      </c>
      <c r="D637" s="65">
        <v>13858</v>
      </c>
      <c r="E637" s="65">
        <v>13871</v>
      </c>
      <c r="F637" s="5">
        <f t="shared" si="61"/>
        <v>2.6806444804052627</v>
      </c>
      <c r="G637" s="5">
        <f t="shared" si="62"/>
        <v>-2.4062478013086608</v>
      </c>
      <c r="H637" s="5">
        <f t="shared" si="63"/>
        <v>0.89763779527559051</v>
      </c>
      <c r="I637" s="61">
        <f t="shared" si="60"/>
        <v>10</v>
      </c>
      <c r="J637" s="61">
        <f t="shared" si="58"/>
        <v>9</v>
      </c>
      <c r="K637" s="61">
        <f t="shared" si="59"/>
        <v>4</v>
      </c>
    </row>
    <row r="638" spans="1:11">
      <c r="A638" s="64">
        <v>44747</v>
      </c>
      <c r="B638" s="65">
        <v>14350</v>
      </c>
      <c r="C638" s="65">
        <v>14430</v>
      </c>
      <c r="D638" s="65">
        <v>13975</v>
      </c>
      <c r="E638" s="65">
        <v>14231</v>
      </c>
      <c r="F638" s="5">
        <f t="shared" si="61"/>
        <v>3.1707317073170733</v>
      </c>
      <c r="G638" s="5">
        <f t="shared" si="62"/>
        <v>-0.8292682926829269</v>
      </c>
      <c r="H638" s="5">
        <f t="shared" si="63"/>
        <v>0.26153846153846155</v>
      </c>
      <c r="I638" s="61">
        <f t="shared" si="60"/>
        <v>10</v>
      </c>
      <c r="J638" s="61">
        <f t="shared" si="58"/>
        <v>3</v>
      </c>
      <c r="K638" s="61">
        <f t="shared" si="59"/>
        <v>1</v>
      </c>
    </row>
    <row r="639" spans="1:11">
      <c r="A639" s="64">
        <v>44746</v>
      </c>
      <c r="B639" s="65">
        <v>14236</v>
      </c>
      <c r="C639" s="65">
        <v>14312</v>
      </c>
      <c r="D639" s="65">
        <v>14025</v>
      </c>
      <c r="E639" s="65">
        <v>14152</v>
      </c>
      <c r="F639" s="5">
        <f t="shared" si="61"/>
        <v>2.0160157347569543</v>
      </c>
      <c r="G639" s="5">
        <f t="shared" si="62"/>
        <v>-0.5900533857825232</v>
      </c>
      <c r="H639" s="5">
        <f t="shared" si="63"/>
        <v>0.29268292682926828</v>
      </c>
      <c r="I639" s="61">
        <f t="shared" si="60"/>
        <v>10</v>
      </c>
      <c r="J639" s="61">
        <f t="shared" si="58"/>
        <v>3</v>
      </c>
      <c r="K639" s="61">
        <f t="shared" si="59"/>
        <v>1</v>
      </c>
    </row>
    <row r="640" spans="1:11">
      <c r="A640" s="64">
        <v>44743</v>
      </c>
      <c r="B640" s="65">
        <v>14656</v>
      </c>
      <c r="C640" s="65">
        <v>14702</v>
      </c>
      <c r="D640" s="65">
        <v>14128</v>
      </c>
      <c r="E640" s="65">
        <v>14175</v>
      </c>
      <c r="F640" s="5">
        <f t="shared" si="61"/>
        <v>3.9164847161572052</v>
      </c>
      <c r="G640" s="5">
        <f t="shared" si="62"/>
        <v>-3.2819323144104802</v>
      </c>
      <c r="H640" s="5">
        <f t="shared" si="63"/>
        <v>0.83797909407665505</v>
      </c>
      <c r="I640" s="61">
        <f t="shared" si="60"/>
        <v>10</v>
      </c>
      <c r="J640" s="61">
        <f t="shared" si="58"/>
        <v>9</v>
      </c>
      <c r="K640" s="61">
        <f t="shared" si="59"/>
        <v>4</v>
      </c>
    </row>
    <row r="641" spans="1:11">
      <c r="A641" s="64">
        <v>44742</v>
      </c>
      <c r="B641" s="65">
        <v>14931</v>
      </c>
      <c r="C641" s="65">
        <v>14945</v>
      </c>
      <c r="D641" s="65">
        <v>14610</v>
      </c>
      <c r="E641" s="65">
        <v>14622</v>
      </c>
      <c r="F641" s="5">
        <f t="shared" si="61"/>
        <v>2.2436541423883196</v>
      </c>
      <c r="G641" s="5">
        <f t="shared" si="62"/>
        <v>-2.0695197910387786</v>
      </c>
      <c r="H641" s="5">
        <f t="shared" si="63"/>
        <v>0.92238805970149262</v>
      </c>
      <c r="I641" s="61">
        <f t="shared" si="60"/>
        <v>10</v>
      </c>
      <c r="J641" s="61">
        <f t="shared" si="58"/>
        <v>10</v>
      </c>
      <c r="K641" s="61">
        <f t="shared" si="59"/>
        <v>4</v>
      </c>
    </row>
    <row r="642" spans="1:11">
      <c r="A642" s="64">
        <v>44741</v>
      </c>
      <c r="B642" s="65">
        <v>15020</v>
      </c>
      <c r="C642" s="65">
        <v>15114</v>
      </c>
      <c r="D642" s="65">
        <v>14980</v>
      </c>
      <c r="E642" s="65">
        <v>15019</v>
      </c>
      <c r="F642" s="5">
        <f t="shared" si="61"/>
        <v>0.8921438082556592</v>
      </c>
      <c r="G642" s="5">
        <f t="shared" si="62"/>
        <v>-6.6577896138482022E-3</v>
      </c>
      <c r="H642" s="5">
        <f t="shared" si="63"/>
        <v>7.4626865671641781E-3</v>
      </c>
      <c r="I642" s="61">
        <f t="shared" si="60"/>
        <v>4</v>
      </c>
      <c r="J642" s="61">
        <f t="shared" si="58"/>
        <v>1</v>
      </c>
      <c r="K642" s="61">
        <f t="shared" si="59"/>
        <v>2</v>
      </c>
    </row>
    <row r="643" spans="1:11">
      <c r="A643" s="64">
        <v>44740</v>
      </c>
      <c r="B643" s="65">
        <v>15299</v>
      </c>
      <c r="C643" s="65">
        <v>15304</v>
      </c>
      <c r="D643" s="65">
        <v>15096</v>
      </c>
      <c r="E643" s="65">
        <v>15192</v>
      </c>
      <c r="F643" s="5">
        <f t="shared" si="61"/>
        <v>1.3595659847048827</v>
      </c>
      <c r="G643" s="5">
        <f t="shared" si="62"/>
        <v>-0.69939211713183869</v>
      </c>
      <c r="H643" s="5">
        <f t="shared" si="63"/>
        <v>0.51442307692307698</v>
      </c>
      <c r="I643" s="61">
        <f t="shared" si="60"/>
        <v>7</v>
      </c>
      <c r="J643" s="61">
        <f t="shared" ref="J643:J706" si="64">VLOOKUP(H643,$L$24:$N$33,3,TRUE)</f>
        <v>6</v>
      </c>
      <c r="K643" s="61">
        <f t="shared" ref="K643:K706" si="65">IF(AND(I643&gt;=$N$10,F643&gt;$B$1),IF(J643&gt;=$N$23,4,1),IF(J643&gt;=$N$23,3,2))</f>
        <v>2</v>
      </c>
    </row>
    <row r="644" spans="1:11">
      <c r="A644" s="64">
        <v>44739</v>
      </c>
      <c r="B644" s="65">
        <v>15205</v>
      </c>
      <c r="C644" s="65">
        <v>15400</v>
      </c>
      <c r="D644" s="65">
        <v>15201</v>
      </c>
      <c r="E644" s="65">
        <v>15277</v>
      </c>
      <c r="F644" s="5">
        <f t="shared" si="61"/>
        <v>1.3087800065767838</v>
      </c>
      <c r="G644" s="5">
        <f t="shared" si="62"/>
        <v>0.47352844459059523</v>
      </c>
      <c r="H644" s="5">
        <f t="shared" si="63"/>
        <v>0.36180904522613072</v>
      </c>
      <c r="I644" s="61">
        <f t="shared" si="60"/>
        <v>7</v>
      </c>
      <c r="J644" s="61">
        <f t="shared" si="64"/>
        <v>4</v>
      </c>
      <c r="K644" s="61">
        <f t="shared" si="65"/>
        <v>2</v>
      </c>
    </row>
    <row r="645" spans="1:11">
      <c r="A645" s="64">
        <v>44736</v>
      </c>
      <c r="B645" s="65">
        <v>15006</v>
      </c>
      <c r="C645" s="65">
        <v>15142</v>
      </c>
      <c r="D645" s="65">
        <v>14959</v>
      </c>
      <c r="E645" s="65">
        <v>15058</v>
      </c>
      <c r="F645" s="5">
        <f t="shared" si="61"/>
        <v>1.2195121951219512</v>
      </c>
      <c r="G645" s="5">
        <f t="shared" si="62"/>
        <v>0.34652805544448889</v>
      </c>
      <c r="H645" s="5">
        <f t="shared" si="63"/>
        <v>0.28415300546448091</v>
      </c>
      <c r="I645" s="61">
        <f t="shared" si="60"/>
        <v>7</v>
      </c>
      <c r="J645" s="61">
        <f t="shared" si="64"/>
        <v>3</v>
      </c>
      <c r="K645" s="61">
        <f t="shared" si="65"/>
        <v>2</v>
      </c>
    </row>
    <row r="646" spans="1:11">
      <c r="A646" s="64">
        <v>44735</v>
      </c>
      <c r="B646" s="65">
        <v>15059</v>
      </c>
      <c r="C646" s="65">
        <v>15145</v>
      </c>
      <c r="D646" s="65">
        <v>14804</v>
      </c>
      <c r="E646" s="65">
        <v>14938</v>
      </c>
      <c r="F646" s="5">
        <f t="shared" si="61"/>
        <v>2.2644265887509132</v>
      </c>
      <c r="G646" s="5">
        <f t="shared" si="62"/>
        <v>-0.80350620891161428</v>
      </c>
      <c r="H646" s="5">
        <f t="shared" si="63"/>
        <v>0.35483870967741932</v>
      </c>
      <c r="I646" s="61">
        <f t="shared" si="60"/>
        <v>10</v>
      </c>
      <c r="J646" s="61">
        <f t="shared" si="64"/>
        <v>4</v>
      </c>
      <c r="K646" s="61">
        <f t="shared" si="65"/>
        <v>1</v>
      </c>
    </row>
    <row r="647" spans="1:11">
      <c r="A647" s="64">
        <v>44734</v>
      </c>
      <c r="B647" s="65">
        <v>15316</v>
      </c>
      <c r="C647" s="65">
        <v>15319</v>
      </c>
      <c r="D647" s="65">
        <v>14984</v>
      </c>
      <c r="E647" s="65">
        <v>15012</v>
      </c>
      <c r="F647" s="5">
        <f t="shared" si="61"/>
        <v>2.1872551580047013</v>
      </c>
      <c r="G647" s="5">
        <f t="shared" si="62"/>
        <v>-1.9848524418908331</v>
      </c>
      <c r="H647" s="5">
        <f t="shared" si="63"/>
        <v>0.907462686567164</v>
      </c>
      <c r="I647" s="61">
        <f t="shared" si="60"/>
        <v>10</v>
      </c>
      <c r="J647" s="61">
        <f t="shared" si="64"/>
        <v>10</v>
      </c>
      <c r="K647" s="61">
        <f t="shared" si="65"/>
        <v>4</v>
      </c>
    </row>
    <row r="648" spans="1:11">
      <c r="A648" s="64">
        <v>44733</v>
      </c>
      <c r="B648" s="65">
        <v>15164</v>
      </c>
      <c r="C648" s="65">
        <v>15362</v>
      </c>
      <c r="D648" s="65">
        <v>15115</v>
      </c>
      <c r="E648" s="65">
        <v>15334</v>
      </c>
      <c r="F648" s="5">
        <f t="shared" si="61"/>
        <v>1.6288578211553679</v>
      </c>
      <c r="G648" s="5">
        <f t="shared" si="62"/>
        <v>1.1210762331838564</v>
      </c>
      <c r="H648" s="5">
        <f t="shared" si="63"/>
        <v>0.68825910931174084</v>
      </c>
      <c r="I648" s="61">
        <f t="shared" ref="I648:I711" si="66">VLOOKUP(_xlfn.PERCENTRANK.EXC(F$22:F$1218,F648),$L$11:$N$20,3,TRUE)</f>
        <v>8</v>
      </c>
      <c r="J648" s="61">
        <f t="shared" si="64"/>
        <v>7</v>
      </c>
      <c r="K648" s="61">
        <f t="shared" si="65"/>
        <v>3</v>
      </c>
    </row>
    <row r="649" spans="1:11">
      <c r="A649" s="64">
        <v>44732</v>
      </c>
      <c r="B649" s="65">
        <v>15182</v>
      </c>
      <c r="C649" s="65">
        <v>15231</v>
      </c>
      <c r="D649" s="65">
        <v>14966</v>
      </c>
      <c r="E649" s="65">
        <v>15038</v>
      </c>
      <c r="F649" s="5">
        <f t="shared" si="61"/>
        <v>1.74548807798709</v>
      </c>
      <c r="G649" s="5">
        <f t="shared" si="62"/>
        <v>-0.94849163483072052</v>
      </c>
      <c r="H649" s="5">
        <f t="shared" si="63"/>
        <v>0.54339622641509433</v>
      </c>
      <c r="I649" s="61">
        <f t="shared" si="66"/>
        <v>9</v>
      </c>
      <c r="J649" s="61">
        <f t="shared" si="64"/>
        <v>6</v>
      </c>
      <c r="K649" s="61">
        <f t="shared" si="65"/>
        <v>2</v>
      </c>
    </row>
    <row r="650" spans="1:11">
      <c r="A650" s="64">
        <v>44729</v>
      </c>
      <c r="B650" s="65">
        <v>15196</v>
      </c>
      <c r="C650" s="65">
        <v>15300</v>
      </c>
      <c r="D650" s="65">
        <v>15137</v>
      </c>
      <c r="E650" s="65">
        <v>15200</v>
      </c>
      <c r="F650" s="5">
        <f t="shared" si="61"/>
        <v>1.0726506975519874</v>
      </c>
      <c r="G650" s="5">
        <f t="shared" si="62"/>
        <v>2.6322716504343247E-2</v>
      </c>
      <c r="H650" s="5">
        <f t="shared" si="63"/>
        <v>2.4539877300613494E-2</v>
      </c>
      <c r="I650" s="61">
        <f t="shared" si="66"/>
        <v>5</v>
      </c>
      <c r="J650" s="61">
        <f t="shared" si="64"/>
        <v>1</v>
      </c>
      <c r="K650" s="61">
        <f t="shared" si="65"/>
        <v>2</v>
      </c>
    </row>
    <row r="651" spans="1:11">
      <c r="A651" s="64">
        <v>44728</v>
      </c>
      <c r="B651" s="65">
        <v>15751</v>
      </c>
      <c r="C651" s="65">
        <v>15805</v>
      </c>
      <c r="D651" s="65">
        <v>15382</v>
      </c>
      <c r="E651" s="65">
        <v>15410</v>
      </c>
      <c r="F651" s="5">
        <f t="shared" si="61"/>
        <v>2.685543774998413</v>
      </c>
      <c r="G651" s="5">
        <f t="shared" si="62"/>
        <v>-2.164941908450257</v>
      </c>
      <c r="H651" s="5">
        <f t="shared" si="63"/>
        <v>0.80614657210401885</v>
      </c>
      <c r="I651" s="61">
        <f t="shared" si="66"/>
        <v>10</v>
      </c>
      <c r="J651" s="61">
        <f t="shared" si="64"/>
        <v>9</v>
      </c>
      <c r="K651" s="61">
        <f t="shared" si="65"/>
        <v>4</v>
      </c>
    </row>
    <row r="652" spans="1:11">
      <c r="A652" s="64">
        <v>44727</v>
      </c>
      <c r="B652" s="65">
        <v>16052</v>
      </c>
      <c r="C652" s="65">
        <v>16096</v>
      </c>
      <c r="D652" s="65">
        <v>15989</v>
      </c>
      <c r="E652" s="65">
        <v>16062</v>
      </c>
      <c r="F652" s="5">
        <f t="shared" si="61"/>
        <v>0.66658360328930977</v>
      </c>
      <c r="G652" s="5">
        <f t="shared" si="62"/>
        <v>6.2297533017692495E-2</v>
      </c>
      <c r="H652" s="5">
        <f t="shared" si="63"/>
        <v>9.3457943925233641E-2</v>
      </c>
      <c r="I652" s="61">
        <f t="shared" si="66"/>
        <v>2</v>
      </c>
      <c r="J652" s="61">
        <f t="shared" si="64"/>
        <v>1</v>
      </c>
      <c r="K652" s="61">
        <f t="shared" si="65"/>
        <v>2</v>
      </c>
    </row>
    <row r="653" spans="1:11">
      <c r="A653" s="64">
        <v>44726</v>
      </c>
      <c r="B653" s="65">
        <v>15950</v>
      </c>
      <c r="C653" s="65">
        <v>16068</v>
      </c>
      <c r="D653" s="65">
        <v>15841</v>
      </c>
      <c r="E653" s="65">
        <v>16055</v>
      </c>
      <c r="F653" s="5">
        <f t="shared" si="61"/>
        <v>1.4231974921630095</v>
      </c>
      <c r="G653" s="5">
        <f t="shared" si="62"/>
        <v>0.65830721003134796</v>
      </c>
      <c r="H653" s="5">
        <f t="shared" si="63"/>
        <v>0.46255506607929514</v>
      </c>
      <c r="I653" s="61">
        <f t="shared" si="66"/>
        <v>8</v>
      </c>
      <c r="J653" s="61">
        <f t="shared" si="64"/>
        <v>5</v>
      </c>
      <c r="K653" s="61">
        <f t="shared" si="65"/>
        <v>2</v>
      </c>
    </row>
    <row r="654" spans="1:11">
      <c r="A654" s="64">
        <v>44725</v>
      </c>
      <c r="B654" s="65">
        <v>16115</v>
      </c>
      <c r="C654" s="65">
        <v>16120</v>
      </c>
      <c r="D654" s="65">
        <v>15993</v>
      </c>
      <c r="E654" s="65">
        <v>16053</v>
      </c>
      <c r="F654" s="5">
        <f t="shared" si="61"/>
        <v>0.78808563450201674</v>
      </c>
      <c r="G654" s="5">
        <f t="shared" si="62"/>
        <v>-0.38473471920570895</v>
      </c>
      <c r="H654" s="5">
        <f t="shared" si="63"/>
        <v>0.48818897637795272</v>
      </c>
      <c r="I654" s="61">
        <f t="shared" si="66"/>
        <v>3</v>
      </c>
      <c r="J654" s="61">
        <f t="shared" si="64"/>
        <v>5</v>
      </c>
      <c r="K654" s="61">
        <f t="shared" si="65"/>
        <v>2</v>
      </c>
    </row>
    <row r="655" spans="1:11">
      <c r="A655" s="64">
        <v>44722</v>
      </c>
      <c r="B655" s="65">
        <v>16380</v>
      </c>
      <c r="C655" s="65">
        <v>16486</v>
      </c>
      <c r="D655" s="65">
        <v>16350</v>
      </c>
      <c r="E655" s="65">
        <v>16471</v>
      </c>
      <c r="F655" s="5">
        <f t="shared" si="61"/>
        <v>0.83028083028083033</v>
      </c>
      <c r="G655" s="5">
        <f t="shared" si="62"/>
        <v>0.55555555555555558</v>
      </c>
      <c r="H655" s="5">
        <f t="shared" si="63"/>
        <v>0.66911764705882348</v>
      </c>
      <c r="I655" s="61">
        <f t="shared" si="66"/>
        <v>4</v>
      </c>
      <c r="J655" s="61">
        <f t="shared" si="64"/>
        <v>7</v>
      </c>
      <c r="K655" s="61">
        <f t="shared" si="65"/>
        <v>3</v>
      </c>
    </row>
    <row r="656" spans="1:11">
      <c r="A656" s="64">
        <v>44721</v>
      </c>
      <c r="B656" s="65">
        <v>16573</v>
      </c>
      <c r="C656" s="65">
        <v>16606</v>
      </c>
      <c r="D656" s="65">
        <v>16524</v>
      </c>
      <c r="E656" s="65">
        <v>16582</v>
      </c>
      <c r="F656" s="5">
        <f t="shared" si="61"/>
        <v>0.49478066735050991</v>
      </c>
      <c r="G656" s="5">
        <f t="shared" si="62"/>
        <v>5.4305195197007182E-2</v>
      </c>
      <c r="H656" s="5">
        <f t="shared" si="63"/>
        <v>0.10975609756097561</v>
      </c>
      <c r="I656" s="61">
        <f t="shared" si="66"/>
        <v>1</v>
      </c>
      <c r="J656" s="61">
        <f t="shared" si="64"/>
        <v>2</v>
      </c>
      <c r="K656" s="61">
        <f t="shared" si="65"/>
        <v>2</v>
      </c>
    </row>
    <row r="657" spans="1:11">
      <c r="A657" s="64">
        <v>44720</v>
      </c>
      <c r="B657" s="65">
        <v>16560</v>
      </c>
      <c r="C657" s="65">
        <v>16693</v>
      </c>
      <c r="D657" s="65">
        <v>16555</v>
      </c>
      <c r="E657" s="65">
        <v>16644</v>
      </c>
      <c r="F657" s="5">
        <f t="shared" si="61"/>
        <v>0.83333333333333337</v>
      </c>
      <c r="G657" s="5">
        <f t="shared" si="62"/>
        <v>0.50724637681159412</v>
      </c>
      <c r="H657" s="5">
        <f t="shared" si="63"/>
        <v>0.60869565217391297</v>
      </c>
      <c r="I657" s="61">
        <f t="shared" si="66"/>
        <v>4</v>
      </c>
      <c r="J657" s="61">
        <f t="shared" si="64"/>
        <v>7</v>
      </c>
      <c r="K657" s="61">
        <f t="shared" si="65"/>
        <v>3</v>
      </c>
    </row>
    <row r="658" spans="1:11">
      <c r="A658" s="64">
        <v>44719</v>
      </c>
      <c r="B658" s="65">
        <v>16520</v>
      </c>
      <c r="C658" s="65">
        <v>16531</v>
      </c>
      <c r="D658" s="65">
        <v>16406</v>
      </c>
      <c r="E658" s="65">
        <v>16462</v>
      </c>
      <c r="F658" s="5">
        <f t="shared" si="61"/>
        <v>0.7566585956416465</v>
      </c>
      <c r="G658" s="5">
        <f t="shared" si="62"/>
        <v>-0.35108958837772397</v>
      </c>
      <c r="H658" s="5">
        <f t="shared" si="63"/>
        <v>0.46399999999999997</v>
      </c>
      <c r="I658" s="61">
        <f t="shared" si="66"/>
        <v>3</v>
      </c>
      <c r="J658" s="61">
        <f t="shared" si="64"/>
        <v>5</v>
      </c>
      <c r="K658" s="61">
        <f t="shared" si="65"/>
        <v>2</v>
      </c>
    </row>
    <row r="659" spans="1:11">
      <c r="A659" s="64">
        <v>44718</v>
      </c>
      <c r="B659" s="65">
        <v>16590</v>
      </c>
      <c r="C659" s="65">
        <v>16648</v>
      </c>
      <c r="D659" s="65">
        <v>16463</v>
      </c>
      <c r="E659" s="65">
        <v>16600</v>
      </c>
      <c r="F659" s="5">
        <f t="shared" si="61"/>
        <v>1.1151295961422545</v>
      </c>
      <c r="G659" s="5">
        <f t="shared" si="62"/>
        <v>6.027727546714888E-2</v>
      </c>
      <c r="H659" s="5">
        <f t="shared" si="63"/>
        <v>5.4054054054054043E-2</v>
      </c>
      <c r="I659" s="61">
        <f t="shared" si="66"/>
        <v>5</v>
      </c>
      <c r="J659" s="61">
        <f t="shared" si="64"/>
        <v>1</v>
      </c>
      <c r="K659" s="61">
        <f t="shared" si="65"/>
        <v>2</v>
      </c>
    </row>
    <row r="660" spans="1:11">
      <c r="A660" s="64">
        <v>44714</v>
      </c>
      <c r="B660" s="65">
        <v>16536</v>
      </c>
      <c r="C660" s="65">
        <v>16585</v>
      </c>
      <c r="D660" s="65">
        <v>16471</v>
      </c>
      <c r="E660" s="65">
        <v>16532</v>
      </c>
      <c r="F660" s="5">
        <f t="shared" si="61"/>
        <v>0.68940493468795361</v>
      </c>
      <c r="G660" s="5">
        <f t="shared" si="62"/>
        <v>-2.4189646831156264E-2</v>
      </c>
      <c r="H660" s="5">
        <f t="shared" si="63"/>
        <v>3.5087719298245612E-2</v>
      </c>
      <c r="I660" s="61">
        <f t="shared" si="66"/>
        <v>2</v>
      </c>
      <c r="J660" s="61">
        <f t="shared" si="64"/>
        <v>1</v>
      </c>
      <c r="K660" s="61">
        <f t="shared" si="65"/>
        <v>2</v>
      </c>
    </row>
    <row r="661" spans="1:11">
      <c r="A661" s="64">
        <v>44713</v>
      </c>
      <c r="B661" s="65">
        <v>16647</v>
      </c>
      <c r="C661" s="65">
        <v>16755</v>
      </c>
      <c r="D661" s="65">
        <v>16592</v>
      </c>
      <c r="E661" s="65">
        <v>16610</v>
      </c>
      <c r="F661" s="5">
        <f t="shared" si="61"/>
        <v>0.97915540337598361</v>
      </c>
      <c r="G661" s="5">
        <f t="shared" si="62"/>
        <v>-0.222262269477984</v>
      </c>
      <c r="H661" s="5">
        <f t="shared" si="63"/>
        <v>0.22699386503067484</v>
      </c>
      <c r="I661" s="61">
        <f t="shared" si="66"/>
        <v>5</v>
      </c>
      <c r="J661" s="61">
        <f t="shared" si="64"/>
        <v>3</v>
      </c>
      <c r="K661" s="61">
        <f t="shared" si="65"/>
        <v>2</v>
      </c>
    </row>
    <row r="662" spans="1:11">
      <c r="A662" s="64">
        <v>44712</v>
      </c>
      <c r="B662" s="65">
        <v>16492</v>
      </c>
      <c r="C662" s="65">
        <v>16716</v>
      </c>
      <c r="D662" s="65">
        <v>16460</v>
      </c>
      <c r="E662" s="65">
        <v>16682</v>
      </c>
      <c r="F662" s="5">
        <f t="shared" ref="F662:F725" si="67">ABS(C662-D662)/B662*100</f>
        <v>1.5522677661896678</v>
      </c>
      <c r="G662" s="5">
        <f t="shared" ref="G662:G725" si="68">(E662-B662)/B662*100</f>
        <v>1.1520737327188941</v>
      </c>
      <c r="H662" s="5">
        <f t="shared" ref="H662:H725" si="69">ABS(G662/F662)</f>
        <v>0.7421875</v>
      </c>
      <c r="I662" s="61">
        <f t="shared" si="66"/>
        <v>8</v>
      </c>
      <c r="J662" s="61">
        <f t="shared" si="64"/>
        <v>8</v>
      </c>
      <c r="K662" s="61">
        <f t="shared" si="65"/>
        <v>3</v>
      </c>
    </row>
    <row r="663" spans="1:11">
      <c r="A663" s="64">
        <v>44711</v>
      </c>
      <c r="B663" s="65">
        <v>16400</v>
      </c>
      <c r="C663" s="65">
        <v>16584</v>
      </c>
      <c r="D663" s="65">
        <v>16391</v>
      </c>
      <c r="E663" s="65">
        <v>16560</v>
      </c>
      <c r="F663" s="5">
        <f t="shared" si="67"/>
        <v>1.1768292682926829</v>
      </c>
      <c r="G663" s="5">
        <f t="shared" si="68"/>
        <v>0.97560975609756095</v>
      </c>
      <c r="H663" s="5">
        <f t="shared" si="69"/>
        <v>0.82901554404145084</v>
      </c>
      <c r="I663" s="61">
        <f t="shared" si="66"/>
        <v>6</v>
      </c>
      <c r="J663" s="61">
        <f t="shared" si="64"/>
        <v>9</v>
      </c>
      <c r="K663" s="61">
        <f t="shared" si="65"/>
        <v>3</v>
      </c>
    </row>
    <row r="664" spans="1:11">
      <c r="A664" s="64">
        <v>44708</v>
      </c>
      <c r="B664" s="65">
        <v>16110</v>
      </c>
      <c r="C664" s="65">
        <v>16245</v>
      </c>
      <c r="D664" s="65">
        <v>16100</v>
      </c>
      <c r="E664" s="65">
        <v>16230</v>
      </c>
      <c r="F664" s="5">
        <f t="shared" si="67"/>
        <v>0.90006207324643073</v>
      </c>
      <c r="G664" s="5">
        <f t="shared" si="68"/>
        <v>0.74487895716945995</v>
      </c>
      <c r="H664" s="5">
        <f t="shared" si="69"/>
        <v>0.82758620689655182</v>
      </c>
      <c r="I664" s="61">
        <f t="shared" si="66"/>
        <v>4</v>
      </c>
      <c r="J664" s="61">
        <f t="shared" si="64"/>
        <v>9</v>
      </c>
      <c r="K664" s="61">
        <f t="shared" si="65"/>
        <v>3</v>
      </c>
    </row>
    <row r="665" spans="1:11">
      <c r="A665" s="64">
        <v>44707</v>
      </c>
      <c r="B665" s="65">
        <v>16153</v>
      </c>
      <c r="C665" s="65">
        <v>16184</v>
      </c>
      <c r="D665" s="65">
        <v>15928</v>
      </c>
      <c r="E665" s="65">
        <v>15950</v>
      </c>
      <c r="F665" s="5">
        <f t="shared" si="67"/>
        <v>1.584844920448214</v>
      </c>
      <c r="G665" s="5">
        <f t="shared" si="68"/>
        <v>-1.2567324955116697</v>
      </c>
      <c r="H665" s="5">
        <f t="shared" si="69"/>
        <v>0.79296875</v>
      </c>
      <c r="I665" s="61">
        <f t="shared" si="66"/>
        <v>8</v>
      </c>
      <c r="J665" s="61">
        <f t="shared" si="64"/>
        <v>8</v>
      </c>
      <c r="K665" s="61">
        <f t="shared" si="65"/>
        <v>3</v>
      </c>
    </row>
    <row r="666" spans="1:11">
      <c r="A666" s="64">
        <v>44706</v>
      </c>
      <c r="B666" s="65">
        <v>15996</v>
      </c>
      <c r="C666" s="65">
        <v>16146</v>
      </c>
      <c r="D666" s="65">
        <v>15968</v>
      </c>
      <c r="E666" s="65">
        <v>16060</v>
      </c>
      <c r="F666" s="5">
        <f t="shared" si="67"/>
        <v>1.112778194548637</v>
      </c>
      <c r="G666" s="5">
        <f t="shared" si="68"/>
        <v>0.40010002500625158</v>
      </c>
      <c r="H666" s="5">
        <f t="shared" si="69"/>
        <v>0.35955056179775285</v>
      </c>
      <c r="I666" s="61">
        <f t="shared" si="66"/>
        <v>5</v>
      </c>
      <c r="J666" s="61">
        <f t="shared" si="64"/>
        <v>4</v>
      </c>
      <c r="K666" s="61">
        <f t="shared" si="65"/>
        <v>2</v>
      </c>
    </row>
    <row r="667" spans="1:11">
      <c r="A667" s="64">
        <v>44705</v>
      </c>
      <c r="B667" s="65">
        <v>16131</v>
      </c>
      <c r="C667" s="65">
        <v>16156</v>
      </c>
      <c r="D667" s="65">
        <v>15914</v>
      </c>
      <c r="E667" s="65">
        <v>15926</v>
      </c>
      <c r="F667" s="5">
        <f t="shared" si="67"/>
        <v>1.5002169735292294</v>
      </c>
      <c r="G667" s="5">
        <f t="shared" si="68"/>
        <v>-1.2708449569152565</v>
      </c>
      <c r="H667" s="5">
        <f t="shared" si="69"/>
        <v>0.84710743801652899</v>
      </c>
      <c r="I667" s="61">
        <f t="shared" si="66"/>
        <v>8</v>
      </c>
      <c r="J667" s="61">
        <f t="shared" si="64"/>
        <v>9</v>
      </c>
      <c r="K667" s="61">
        <f t="shared" si="65"/>
        <v>3</v>
      </c>
    </row>
    <row r="668" spans="1:11">
      <c r="A668" s="64">
        <v>44704</v>
      </c>
      <c r="B668" s="65">
        <v>16220</v>
      </c>
      <c r="C668" s="65">
        <v>16263</v>
      </c>
      <c r="D668" s="65">
        <v>16076</v>
      </c>
      <c r="E668" s="65">
        <v>16147</v>
      </c>
      <c r="F668" s="5">
        <f t="shared" si="67"/>
        <v>1.1528976572133169</v>
      </c>
      <c r="G668" s="5">
        <f t="shared" si="68"/>
        <v>-0.45006165228113443</v>
      </c>
      <c r="H668" s="5">
        <f t="shared" si="69"/>
        <v>0.39037433155080214</v>
      </c>
      <c r="I668" s="61">
        <f t="shared" si="66"/>
        <v>6</v>
      </c>
      <c r="J668" s="61">
        <f t="shared" si="64"/>
        <v>4</v>
      </c>
      <c r="K668" s="61">
        <f t="shared" si="65"/>
        <v>2</v>
      </c>
    </row>
    <row r="669" spans="1:11">
      <c r="A669" s="64">
        <v>44701</v>
      </c>
      <c r="B669" s="65">
        <v>16069</v>
      </c>
      <c r="C669" s="65">
        <v>16145</v>
      </c>
      <c r="D669" s="65">
        <v>16013</v>
      </c>
      <c r="E669" s="65">
        <v>16135</v>
      </c>
      <c r="F669" s="5">
        <f t="shared" si="67"/>
        <v>0.82145746468355219</v>
      </c>
      <c r="G669" s="5">
        <f t="shared" si="68"/>
        <v>0.41072873234177609</v>
      </c>
      <c r="H669" s="5">
        <f t="shared" si="69"/>
        <v>0.5</v>
      </c>
      <c r="I669" s="61">
        <f t="shared" si="66"/>
        <v>4</v>
      </c>
      <c r="J669" s="61">
        <f t="shared" si="64"/>
        <v>6</v>
      </c>
      <c r="K669" s="61">
        <f t="shared" si="65"/>
        <v>2</v>
      </c>
    </row>
    <row r="670" spans="1:11">
      <c r="A670" s="64">
        <v>44700</v>
      </c>
      <c r="B670" s="65">
        <v>15871</v>
      </c>
      <c r="C670" s="65">
        <v>15965</v>
      </c>
      <c r="D670" s="65">
        <v>15820</v>
      </c>
      <c r="E670" s="65">
        <v>15911</v>
      </c>
      <c r="F670" s="5">
        <f t="shared" si="67"/>
        <v>0.91361602923571295</v>
      </c>
      <c r="G670" s="5">
        <f t="shared" si="68"/>
        <v>0.25203200806502424</v>
      </c>
      <c r="H670" s="5">
        <f t="shared" si="69"/>
        <v>0.27586206896551724</v>
      </c>
      <c r="I670" s="61">
        <f t="shared" si="66"/>
        <v>4</v>
      </c>
      <c r="J670" s="61">
        <f t="shared" si="64"/>
        <v>3</v>
      </c>
      <c r="K670" s="61">
        <f t="shared" si="65"/>
        <v>2</v>
      </c>
    </row>
    <row r="671" spans="1:11">
      <c r="A671" s="64">
        <v>44699</v>
      </c>
      <c r="B671" s="65">
        <v>16180</v>
      </c>
      <c r="C671" s="65">
        <v>16318</v>
      </c>
      <c r="D671" s="65">
        <v>16159</v>
      </c>
      <c r="E671" s="65">
        <v>16302</v>
      </c>
      <c r="F671" s="5">
        <f t="shared" si="67"/>
        <v>0.98269468479604449</v>
      </c>
      <c r="G671" s="5">
        <f t="shared" si="68"/>
        <v>0.75401730531520395</v>
      </c>
      <c r="H671" s="5">
        <f t="shared" si="69"/>
        <v>0.76729559748427667</v>
      </c>
      <c r="I671" s="61">
        <f t="shared" si="66"/>
        <v>5</v>
      </c>
      <c r="J671" s="61">
        <f t="shared" si="64"/>
        <v>8</v>
      </c>
      <c r="K671" s="61">
        <f t="shared" si="65"/>
        <v>3</v>
      </c>
    </row>
    <row r="672" spans="1:11">
      <c r="A672" s="64">
        <v>44698</v>
      </c>
      <c r="B672" s="65">
        <v>15978</v>
      </c>
      <c r="C672" s="65">
        <v>16096</v>
      </c>
      <c r="D672" s="65">
        <v>15963</v>
      </c>
      <c r="E672" s="65">
        <v>16075</v>
      </c>
      <c r="F672" s="5">
        <f t="shared" si="67"/>
        <v>0.83239454249593192</v>
      </c>
      <c r="G672" s="5">
        <f t="shared" si="68"/>
        <v>0.60708474151958935</v>
      </c>
      <c r="H672" s="5">
        <f t="shared" si="69"/>
        <v>0.7293233082706766</v>
      </c>
      <c r="I672" s="61">
        <f t="shared" si="66"/>
        <v>4</v>
      </c>
      <c r="J672" s="61">
        <f t="shared" si="64"/>
        <v>8</v>
      </c>
      <c r="K672" s="61">
        <f t="shared" si="65"/>
        <v>3</v>
      </c>
    </row>
    <row r="673" spans="1:11">
      <c r="A673" s="64">
        <v>44697</v>
      </c>
      <c r="B673" s="65">
        <v>15996</v>
      </c>
      <c r="C673" s="65">
        <v>16044</v>
      </c>
      <c r="D673" s="65">
        <v>15847</v>
      </c>
      <c r="E673" s="65">
        <v>15921</v>
      </c>
      <c r="F673" s="5">
        <f t="shared" si="67"/>
        <v>1.2315578894723682</v>
      </c>
      <c r="G673" s="5">
        <f t="shared" si="68"/>
        <v>-0.46886721680420107</v>
      </c>
      <c r="H673" s="5">
        <f t="shared" si="69"/>
        <v>0.38071065989847713</v>
      </c>
      <c r="I673" s="61">
        <f t="shared" si="66"/>
        <v>7</v>
      </c>
      <c r="J673" s="61">
        <f t="shared" si="64"/>
        <v>4</v>
      </c>
      <c r="K673" s="61">
        <f t="shared" si="65"/>
        <v>2</v>
      </c>
    </row>
    <row r="674" spans="1:11">
      <c r="A674" s="64">
        <v>44694</v>
      </c>
      <c r="B674" s="65">
        <v>15777</v>
      </c>
      <c r="C674" s="65">
        <v>15854</v>
      </c>
      <c r="D674" s="65">
        <v>15743</v>
      </c>
      <c r="E674" s="65">
        <v>15851</v>
      </c>
      <c r="F674" s="5">
        <f t="shared" si="67"/>
        <v>0.70355580908918047</v>
      </c>
      <c r="G674" s="5">
        <f t="shared" si="68"/>
        <v>0.46903720605945365</v>
      </c>
      <c r="H674" s="5">
        <f t="shared" si="69"/>
        <v>0.66666666666666663</v>
      </c>
      <c r="I674" s="61">
        <f t="shared" si="66"/>
        <v>2</v>
      </c>
      <c r="J674" s="61">
        <f t="shared" si="64"/>
        <v>7</v>
      </c>
      <c r="K674" s="61">
        <f t="shared" si="65"/>
        <v>3</v>
      </c>
    </row>
    <row r="675" spans="1:11">
      <c r="A675" s="64">
        <v>44693</v>
      </c>
      <c r="B675" s="65">
        <v>15801</v>
      </c>
      <c r="C675" s="65">
        <v>15890</v>
      </c>
      <c r="D675" s="65">
        <v>15608</v>
      </c>
      <c r="E675" s="65">
        <v>15632</v>
      </c>
      <c r="F675" s="5">
        <f t="shared" si="67"/>
        <v>1.7846971710651225</v>
      </c>
      <c r="G675" s="5">
        <f t="shared" si="68"/>
        <v>-1.0695525599645592</v>
      </c>
      <c r="H675" s="5">
        <f t="shared" si="69"/>
        <v>0.599290780141844</v>
      </c>
      <c r="I675" s="61">
        <f t="shared" si="66"/>
        <v>9</v>
      </c>
      <c r="J675" s="61">
        <f t="shared" si="64"/>
        <v>6</v>
      </c>
      <c r="K675" s="61">
        <f t="shared" si="65"/>
        <v>2</v>
      </c>
    </row>
    <row r="676" spans="1:11">
      <c r="A676" s="64">
        <v>44692</v>
      </c>
      <c r="B676" s="65">
        <v>15989</v>
      </c>
      <c r="C676" s="65">
        <v>16058</v>
      </c>
      <c r="D676" s="65">
        <v>15907</v>
      </c>
      <c r="E676" s="65">
        <v>16010</v>
      </c>
      <c r="F676" s="5">
        <f t="shared" si="67"/>
        <v>0.94439927450121963</v>
      </c>
      <c r="G676" s="5">
        <f t="shared" si="68"/>
        <v>0.13134029645381198</v>
      </c>
      <c r="H676" s="5">
        <f t="shared" si="69"/>
        <v>0.13907284768211919</v>
      </c>
      <c r="I676" s="61">
        <f t="shared" si="66"/>
        <v>5</v>
      </c>
      <c r="J676" s="61">
        <f t="shared" si="64"/>
        <v>2</v>
      </c>
      <c r="K676" s="61">
        <f t="shared" si="65"/>
        <v>2</v>
      </c>
    </row>
    <row r="677" spans="1:11">
      <c r="A677" s="64">
        <v>44691</v>
      </c>
      <c r="B677" s="65">
        <v>15809</v>
      </c>
      <c r="C677" s="65">
        <v>16045</v>
      </c>
      <c r="D677" s="65">
        <v>15730</v>
      </c>
      <c r="E677" s="65">
        <v>16039</v>
      </c>
      <c r="F677" s="5">
        <f t="shared" si="67"/>
        <v>1.9925358972737048</v>
      </c>
      <c r="G677" s="5">
        <f t="shared" si="68"/>
        <v>1.4548674805490542</v>
      </c>
      <c r="H677" s="5">
        <f t="shared" si="69"/>
        <v>0.73015873015873012</v>
      </c>
      <c r="I677" s="61">
        <f t="shared" si="66"/>
        <v>10</v>
      </c>
      <c r="J677" s="61">
        <f t="shared" si="64"/>
        <v>8</v>
      </c>
      <c r="K677" s="61">
        <f t="shared" si="65"/>
        <v>4</v>
      </c>
    </row>
    <row r="678" spans="1:11">
      <c r="A678" s="64">
        <v>44690</v>
      </c>
      <c r="B678" s="65">
        <v>16156</v>
      </c>
      <c r="C678" s="65">
        <v>16194</v>
      </c>
      <c r="D678" s="65">
        <v>16015</v>
      </c>
      <c r="E678" s="65">
        <v>16027</v>
      </c>
      <c r="F678" s="5">
        <f t="shared" si="67"/>
        <v>1.1079475117603366</v>
      </c>
      <c r="G678" s="5">
        <f t="shared" si="68"/>
        <v>-0.79846496657588506</v>
      </c>
      <c r="H678" s="5">
        <f t="shared" si="69"/>
        <v>0.72067039106145259</v>
      </c>
      <c r="I678" s="61">
        <f t="shared" si="66"/>
        <v>5</v>
      </c>
      <c r="J678" s="61">
        <f t="shared" si="64"/>
        <v>8</v>
      </c>
      <c r="K678" s="61">
        <f t="shared" si="65"/>
        <v>3</v>
      </c>
    </row>
    <row r="679" spans="1:11">
      <c r="A679" s="64">
        <v>44687</v>
      </c>
      <c r="B679" s="65">
        <v>16310</v>
      </c>
      <c r="C679" s="65">
        <v>16380</v>
      </c>
      <c r="D679" s="65">
        <v>16266</v>
      </c>
      <c r="E679" s="65">
        <v>16355</v>
      </c>
      <c r="F679" s="5">
        <f t="shared" si="67"/>
        <v>0.69895769466584923</v>
      </c>
      <c r="G679" s="5">
        <f t="shared" si="68"/>
        <v>0.27590435315757206</v>
      </c>
      <c r="H679" s="5">
        <f t="shared" si="69"/>
        <v>0.39473684210526316</v>
      </c>
      <c r="I679" s="61">
        <f t="shared" si="66"/>
        <v>2</v>
      </c>
      <c r="J679" s="61">
        <f t="shared" si="64"/>
        <v>4</v>
      </c>
      <c r="K679" s="61">
        <f t="shared" si="65"/>
        <v>2</v>
      </c>
    </row>
    <row r="680" spans="1:11">
      <c r="A680" s="64">
        <v>44686</v>
      </c>
      <c r="B680" s="65">
        <v>16753</v>
      </c>
      <c r="C680" s="65">
        <v>16776</v>
      </c>
      <c r="D680" s="65">
        <v>16645</v>
      </c>
      <c r="E680" s="65">
        <v>16684</v>
      </c>
      <c r="F680" s="5">
        <f t="shared" si="67"/>
        <v>0.78194950158180632</v>
      </c>
      <c r="G680" s="5">
        <f t="shared" si="68"/>
        <v>-0.41186653136751628</v>
      </c>
      <c r="H680" s="5">
        <f t="shared" si="69"/>
        <v>0.52671755725190839</v>
      </c>
      <c r="I680" s="61">
        <f t="shared" si="66"/>
        <v>3</v>
      </c>
      <c r="J680" s="61">
        <f t="shared" si="64"/>
        <v>6</v>
      </c>
      <c r="K680" s="61">
        <f t="shared" si="65"/>
        <v>2</v>
      </c>
    </row>
    <row r="681" spans="1:11">
      <c r="A681" s="64">
        <v>44685</v>
      </c>
      <c r="B681" s="65">
        <v>16505</v>
      </c>
      <c r="C681" s="65">
        <v>16589</v>
      </c>
      <c r="D681" s="65">
        <v>16489</v>
      </c>
      <c r="E681" s="65">
        <v>16519</v>
      </c>
      <c r="F681" s="5">
        <f t="shared" si="67"/>
        <v>0.60587700696758562</v>
      </c>
      <c r="G681" s="5">
        <f t="shared" si="68"/>
        <v>8.4822780975461975E-2</v>
      </c>
      <c r="H681" s="5">
        <f t="shared" si="69"/>
        <v>0.13999999999999999</v>
      </c>
      <c r="I681" s="61">
        <f t="shared" si="66"/>
        <v>2</v>
      </c>
      <c r="J681" s="61">
        <f t="shared" si="64"/>
        <v>2</v>
      </c>
      <c r="K681" s="61">
        <f t="shared" si="65"/>
        <v>2</v>
      </c>
    </row>
    <row r="682" spans="1:11">
      <c r="A682" s="64">
        <v>44684</v>
      </c>
      <c r="B682" s="65">
        <v>16487</v>
      </c>
      <c r="C682" s="65">
        <v>16570</v>
      </c>
      <c r="D682" s="65">
        <v>16434</v>
      </c>
      <c r="E682" s="65">
        <v>16470</v>
      </c>
      <c r="F682" s="5">
        <f t="shared" si="67"/>
        <v>0.82489233941893614</v>
      </c>
      <c r="G682" s="5">
        <f t="shared" si="68"/>
        <v>-0.10311154242736702</v>
      </c>
      <c r="H682" s="5">
        <f t="shared" si="69"/>
        <v>0.125</v>
      </c>
      <c r="I682" s="61">
        <f t="shared" si="66"/>
        <v>4</v>
      </c>
      <c r="J682" s="61">
        <f t="shared" si="64"/>
        <v>2</v>
      </c>
      <c r="K682" s="61">
        <f t="shared" si="65"/>
        <v>2</v>
      </c>
    </row>
    <row r="683" spans="1:11">
      <c r="A683" s="64">
        <v>44680</v>
      </c>
      <c r="B683" s="65">
        <v>16555</v>
      </c>
      <c r="C683" s="65">
        <v>16635</v>
      </c>
      <c r="D683" s="65">
        <v>16495</v>
      </c>
      <c r="E683" s="65">
        <v>16583</v>
      </c>
      <c r="F683" s="5">
        <f t="shared" si="67"/>
        <v>0.84566596194503174</v>
      </c>
      <c r="G683" s="5">
        <f t="shared" si="68"/>
        <v>0.16913319238900634</v>
      </c>
      <c r="H683" s="5">
        <f t="shared" si="69"/>
        <v>0.19999999999999998</v>
      </c>
      <c r="I683" s="61">
        <f t="shared" si="66"/>
        <v>4</v>
      </c>
      <c r="J683" s="61">
        <f t="shared" si="64"/>
        <v>2</v>
      </c>
      <c r="K683" s="61">
        <f t="shared" si="65"/>
        <v>2</v>
      </c>
    </row>
    <row r="684" spans="1:11">
      <c r="A684" s="64">
        <v>44679</v>
      </c>
      <c r="B684" s="65">
        <v>16317</v>
      </c>
      <c r="C684" s="65">
        <v>16416</v>
      </c>
      <c r="D684" s="65">
        <v>16220</v>
      </c>
      <c r="E684" s="65">
        <v>16387</v>
      </c>
      <c r="F684" s="5">
        <f t="shared" si="67"/>
        <v>1.2012012012012012</v>
      </c>
      <c r="G684" s="5">
        <f t="shared" si="68"/>
        <v>0.42900042900042895</v>
      </c>
      <c r="H684" s="5">
        <f t="shared" si="69"/>
        <v>0.3571428571428571</v>
      </c>
      <c r="I684" s="61">
        <f t="shared" si="66"/>
        <v>6</v>
      </c>
      <c r="J684" s="61">
        <f t="shared" si="64"/>
        <v>4</v>
      </c>
      <c r="K684" s="61">
        <f t="shared" si="65"/>
        <v>2</v>
      </c>
    </row>
    <row r="685" spans="1:11">
      <c r="A685" s="64">
        <v>44678</v>
      </c>
      <c r="B685" s="65">
        <v>16221</v>
      </c>
      <c r="C685" s="65">
        <v>16344</v>
      </c>
      <c r="D685" s="65">
        <v>16160</v>
      </c>
      <c r="E685" s="65">
        <v>16285</v>
      </c>
      <c r="F685" s="5">
        <f t="shared" si="67"/>
        <v>1.1343320387152456</v>
      </c>
      <c r="G685" s="5">
        <f t="shared" si="68"/>
        <v>0.39455027433573764</v>
      </c>
      <c r="H685" s="5">
        <f t="shared" si="69"/>
        <v>0.34782608695652178</v>
      </c>
      <c r="I685" s="61">
        <f t="shared" si="66"/>
        <v>5</v>
      </c>
      <c r="J685" s="61">
        <f t="shared" si="64"/>
        <v>4</v>
      </c>
      <c r="K685" s="61">
        <f t="shared" si="65"/>
        <v>2</v>
      </c>
    </row>
    <row r="686" spans="1:11">
      <c r="A686" s="64">
        <v>44677</v>
      </c>
      <c r="B686" s="65">
        <v>16648</v>
      </c>
      <c r="C686" s="65">
        <v>16663</v>
      </c>
      <c r="D686" s="65">
        <v>16533</v>
      </c>
      <c r="E686" s="65">
        <v>16586</v>
      </c>
      <c r="F686" s="5">
        <f t="shared" si="67"/>
        <v>0.78087457952907258</v>
      </c>
      <c r="G686" s="5">
        <f t="shared" si="68"/>
        <v>-0.37241710716001919</v>
      </c>
      <c r="H686" s="5">
        <f t="shared" si="69"/>
        <v>0.47692307692307689</v>
      </c>
      <c r="I686" s="61">
        <f t="shared" si="66"/>
        <v>3</v>
      </c>
      <c r="J686" s="61">
        <f t="shared" si="64"/>
        <v>5</v>
      </c>
      <c r="K686" s="61">
        <f t="shared" si="65"/>
        <v>2</v>
      </c>
    </row>
    <row r="687" spans="1:11">
      <c r="A687" s="64">
        <v>44676</v>
      </c>
      <c r="B687" s="65">
        <v>16686</v>
      </c>
      <c r="C687" s="65">
        <v>16734</v>
      </c>
      <c r="D687" s="65">
        <v>16508</v>
      </c>
      <c r="E687" s="65">
        <v>16572</v>
      </c>
      <c r="F687" s="5">
        <f t="shared" si="67"/>
        <v>1.3544288625194774</v>
      </c>
      <c r="G687" s="5">
        <f t="shared" si="68"/>
        <v>-0.68320747932398418</v>
      </c>
      <c r="H687" s="5">
        <f t="shared" si="69"/>
        <v>0.50442477876106195</v>
      </c>
      <c r="I687" s="61">
        <f t="shared" si="66"/>
        <v>7</v>
      </c>
      <c r="J687" s="61">
        <f t="shared" si="64"/>
        <v>6</v>
      </c>
      <c r="K687" s="61">
        <f t="shared" si="65"/>
        <v>2</v>
      </c>
    </row>
    <row r="688" spans="1:11">
      <c r="A688" s="64">
        <v>44673</v>
      </c>
      <c r="B688" s="65">
        <v>16862</v>
      </c>
      <c r="C688" s="65">
        <v>16999</v>
      </c>
      <c r="D688" s="65">
        <v>16823</v>
      </c>
      <c r="E688" s="65">
        <v>16992</v>
      </c>
      <c r="F688" s="5">
        <f t="shared" si="67"/>
        <v>1.0437670501719845</v>
      </c>
      <c r="G688" s="5">
        <f t="shared" si="68"/>
        <v>0.77096429842248837</v>
      </c>
      <c r="H688" s="5">
        <f t="shared" si="69"/>
        <v>0.73863636363636354</v>
      </c>
      <c r="I688" s="61">
        <f t="shared" si="66"/>
        <v>5</v>
      </c>
      <c r="J688" s="61">
        <f t="shared" si="64"/>
        <v>8</v>
      </c>
      <c r="K688" s="61">
        <f t="shared" si="65"/>
        <v>3</v>
      </c>
    </row>
    <row r="689" spans="1:11">
      <c r="A689" s="64">
        <v>44672</v>
      </c>
      <c r="B689" s="65">
        <v>17180</v>
      </c>
      <c r="C689" s="65">
        <v>17222</v>
      </c>
      <c r="D689" s="65">
        <v>17090</v>
      </c>
      <c r="E689" s="65">
        <v>17126</v>
      </c>
      <c r="F689" s="5">
        <f t="shared" si="67"/>
        <v>0.76833527357392317</v>
      </c>
      <c r="G689" s="5">
        <f t="shared" si="68"/>
        <v>-0.31431897555296856</v>
      </c>
      <c r="H689" s="5">
        <f t="shared" si="69"/>
        <v>0.40909090909090906</v>
      </c>
      <c r="I689" s="61">
        <f t="shared" si="66"/>
        <v>3</v>
      </c>
      <c r="J689" s="61">
        <f t="shared" si="64"/>
        <v>5</v>
      </c>
      <c r="K689" s="61">
        <f t="shared" si="65"/>
        <v>2</v>
      </c>
    </row>
    <row r="690" spans="1:11">
      <c r="A690" s="64">
        <v>44671</v>
      </c>
      <c r="B690" s="65">
        <v>17071</v>
      </c>
      <c r="C690" s="65">
        <v>17135</v>
      </c>
      <c r="D690" s="65">
        <v>16992</v>
      </c>
      <c r="E690" s="65">
        <v>17125</v>
      </c>
      <c r="F690" s="5">
        <f t="shared" si="67"/>
        <v>0.83767793333723861</v>
      </c>
      <c r="G690" s="5">
        <f t="shared" si="68"/>
        <v>0.31632593286860755</v>
      </c>
      <c r="H690" s="5">
        <f t="shared" si="69"/>
        <v>0.3776223776223776</v>
      </c>
      <c r="I690" s="61">
        <f t="shared" si="66"/>
        <v>4</v>
      </c>
      <c r="J690" s="61">
        <f t="shared" si="64"/>
        <v>4</v>
      </c>
      <c r="K690" s="61">
        <f t="shared" si="65"/>
        <v>2</v>
      </c>
    </row>
    <row r="691" spans="1:11">
      <c r="A691" s="64">
        <v>44670</v>
      </c>
      <c r="B691" s="65">
        <v>17065</v>
      </c>
      <c r="C691" s="65">
        <v>17122</v>
      </c>
      <c r="D691" s="65">
        <v>16988</v>
      </c>
      <c r="E691" s="65">
        <v>17000</v>
      </c>
      <c r="F691" s="5">
        <f t="shared" si="67"/>
        <v>0.78523293290360374</v>
      </c>
      <c r="G691" s="5">
        <f t="shared" si="68"/>
        <v>-0.38089657193085258</v>
      </c>
      <c r="H691" s="5">
        <f t="shared" si="69"/>
        <v>0.48507462686567165</v>
      </c>
      <c r="I691" s="61">
        <f t="shared" si="66"/>
        <v>3</v>
      </c>
      <c r="J691" s="61">
        <f t="shared" si="64"/>
        <v>5</v>
      </c>
      <c r="K691" s="61">
        <f t="shared" si="65"/>
        <v>2</v>
      </c>
    </row>
    <row r="692" spans="1:11">
      <c r="A692" s="64">
        <v>44669</v>
      </c>
      <c r="B692" s="65">
        <v>16908</v>
      </c>
      <c r="C692" s="65">
        <v>16995</v>
      </c>
      <c r="D692" s="65">
        <v>16813</v>
      </c>
      <c r="E692" s="65">
        <v>16881</v>
      </c>
      <c r="F692" s="5">
        <f t="shared" si="67"/>
        <v>1.0764135320558315</v>
      </c>
      <c r="G692" s="5">
        <f t="shared" si="68"/>
        <v>-0.15968772178850249</v>
      </c>
      <c r="H692" s="5">
        <f t="shared" si="69"/>
        <v>0.14835164835164838</v>
      </c>
      <c r="I692" s="61">
        <f t="shared" si="66"/>
        <v>5</v>
      </c>
      <c r="J692" s="61">
        <f t="shared" si="64"/>
        <v>2</v>
      </c>
      <c r="K692" s="61">
        <f t="shared" si="65"/>
        <v>2</v>
      </c>
    </row>
    <row r="693" spans="1:11">
      <c r="A693" s="64">
        <v>44666</v>
      </c>
      <c r="B693" s="65">
        <v>17102</v>
      </c>
      <c r="C693" s="65">
        <v>17117</v>
      </c>
      <c r="D693" s="65">
        <v>16960</v>
      </c>
      <c r="E693" s="65">
        <v>16983</v>
      </c>
      <c r="F693" s="5">
        <f t="shared" si="67"/>
        <v>0.91802128406034378</v>
      </c>
      <c r="G693" s="5">
        <f t="shared" si="68"/>
        <v>-0.69582504970178927</v>
      </c>
      <c r="H693" s="5">
        <f t="shared" si="69"/>
        <v>0.7579617834394905</v>
      </c>
      <c r="I693" s="61">
        <f t="shared" si="66"/>
        <v>5</v>
      </c>
      <c r="J693" s="61">
        <f t="shared" si="64"/>
        <v>8</v>
      </c>
      <c r="K693" s="61">
        <f t="shared" si="65"/>
        <v>3</v>
      </c>
    </row>
    <row r="694" spans="1:11">
      <c r="A694" s="64">
        <v>44665</v>
      </c>
      <c r="B694" s="65">
        <v>17349</v>
      </c>
      <c r="C694" s="65">
        <v>17352</v>
      </c>
      <c r="D694" s="65">
        <v>17251</v>
      </c>
      <c r="E694" s="65">
        <v>17298</v>
      </c>
      <c r="F694" s="5">
        <f t="shared" si="67"/>
        <v>0.58216611908467353</v>
      </c>
      <c r="G694" s="5">
        <f t="shared" si="68"/>
        <v>-0.29396507003285494</v>
      </c>
      <c r="H694" s="5">
        <f t="shared" si="69"/>
        <v>0.50495049504950495</v>
      </c>
      <c r="I694" s="61">
        <f t="shared" si="66"/>
        <v>1</v>
      </c>
      <c r="J694" s="61">
        <f t="shared" si="64"/>
        <v>6</v>
      </c>
      <c r="K694" s="61">
        <f t="shared" si="65"/>
        <v>2</v>
      </c>
    </row>
    <row r="695" spans="1:11">
      <c r="A695" s="64">
        <v>44664</v>
      </c>
      <c r="B695" s="65">
        <v>17080</v>
      </c>
      <c r="C695" s="65">
        <v>17321</v>
      </c>
      <c r="D695" s="65">
        <v>17071</v>
      </c>
      <c r="E695" s="65">
        <v>17316</v>
      </c>
      <c r="F695" s="5">
        <f t="shared" si="67"/>
        <v>1.4637002341920375</v>
      </c>
      <c r="G695" s="5">
        <f t="shared" si="68"/>
        <v>1.3817330210772834</v>
      </c>
      <c r="H695" s="5">
        <f t="shared" si="69"/>
        <v>0.94399999999999995</v>
      </c>
      <c r="I695" s="61">
        <f t="shared" si="66"/>
        <v>8</v>
      </c>
      <c r="J695" s="61">
        <f t="shared" si="64"/>
        <v>10</v>
      </c>
      <c r="K695" s="61">
        <f t="shared" si="65"/>
        <v>3</v>
      </c>
    </row>
    <row r="696" spans="1:11">
      <c r="A696" s="64">
        <v>44663</v>
      </c>
      <c r="B696" s="65">
        <v>16960</v>
      </c>
      <c r="C696" s="65">
        <v>17068</v>
      </c>
      <c r="D696" s="65">
        <v>16906</v>
      </c>
      <c r="E696" s="65">
        <v>16999</v>
      </c>
      <c r="F696" s="5">
        <f t="shared" si="67"/>
        <v>0.95518867924528295</v>
      </c>
      <c r="G696" s="5">
        <f t="shared" si="68"/>
        <v>0.22995283018867924</v>
      </c>
      <c r="H696" s="5">
        <f t="shared" si="69"/>
        <v>0.24074074074074076</v>
      </c>
      <c r="I696" s="61">
        <f t="shared" si="66"/>
        <v>5</v>
      </c>
      <c r="J696" s="61">
        <f t="shared" si="64"/>
        <v>3</v>
      </c>
      <c r="K696" s="61">
        <f t="shared" si="65"/>
        <v>2</v>
      </c>
    </row>
    <row r="697" spans="1:11">
      <c r="A697" s="64">
        <v>44662</v>
      </c>
      <c r="B697" s="65">
        <v>17222</v>
      </c>
      <c r="C697" s="65">
        <v>17298</v>
      </c>
      <c r="D697" s="65">
        <v>16976</v>
      </c>
      <c r="E697" s="65">
        <v>17039</v>
      </c>
      <c r="F697" s="5">
        <f t="shared" si="67"/>
        <v>1.8697015445360585</v>
      </c>
      <c r="G697" s="5">
        <f t="shared" si="68"/>
        <v>-1.0625943560562072</v>
      </c>
      <c r="H697" s="5">
        <f t="shared" si="69"/>
        <v>0.56832298136645965</v>
      </c>
      <c r="I697" s="61">
        <f t="shared" si="66"/>
        <v>9</v>
      </c>
      <c r="J697" s="61">
        <f t="shared" si="64"/>
        <v>6</v>
      </c>
      <c r="K697" s="61">
        <f t="shared" si="65"/>
        <v>1</v>
      </c>
    </row>
    <row r="698" spans="1:11">
      <c r="A698" s="64">
        <v>44659</v>
      </c>
      <c r="B698" s="65">
        <v>17200</v>
      </c>
      <c r="C698" s="65">
        <v>17318</v>
      </c>
      <c r="D698" s="65">
        <v>17169</v>
      </c>
      <c r="E698" s="65">
        <v>17316</v>
      </c>
      <c r="F698" s="5">
        <f t="shared" si="67"/>
        <v>0.86627906976744184</v>
      </c>
      <c r="G698" s="5">
        <f t="shared" si="68"/>
        <v>0.67441860465116277</v>
      </c>
      <c r="H698" s="5">
        <f t="shared" si="69"/>
        <v>0.77852348993288589</v>
      </c>
      <c r="I698" s="61">
        <f t="shared" si="66"/>
        <v>4</v>
      </c>
      <c r="J698" s="61">
        <f t="shared" si="64"/>
        <v>8</v>
      </c>
      <c r="K698" s="61">
        <f t="shared" si="65"/>
        <v>3</v>
      </c>
    </row>
    <row r="699" spans="1:11">
      <c r="A699" s="64">
        <v>44658</v>
      </c>
      <c r="B699" s="65">
        <v>17333</v>
      </c>
      <c r="C699" s="65">
        <v>17387</v>
      </c>
      <c r="D699" s="65">
        <v>17123</v>
      </c>
      <c r="E699" s="65">
        <v>17143</v>
      </c>
      <c r="F699" s="5">
        <f t="shared" si="67"/>
        <v>1.5231062135810305</v>
      </c>
      <c r="G699" s="5">
        <f t="shared" si="68"/>
        <v>-1.0961749264408931</v>
      </c>
      <c r="H699" s="5">
        <f t="shared" si="69"/>
        <v>0.71969696969696961</v>
      </c>
      <c r="I699" s="61">
        <f t="shared" si="66"/>
        <v>8</v>
      </c>
      <c r="J699" s="61">
        <f t="shared" si="64"/>
        <v>8</v>
      </c>
      <c r="K699" s="61">
        <f t="shared" si="65"/>
        <v>3</v>
      </c>
    </row>
    <row r="700" spans="1:11">
      <c r="A700" s="64">
        <v>44657</v>
      </c>
      <c r="B700" s="65">
        <v>17439</v>
      </c>
      <c r="C700" s="65">
        <v>17508</v>
      </c>
      <c r="D700" s="65">
        <v>17327</v>
      </c>
      <c r="E700" s="65">
        <v>17506</v>
      </c>
      <c r="F700" s="5">
        <f t="shared" si="67"/>
        <v>1.0379035495154538</v>
      </c>
      <c r="G700" s="5">
        <f t="shared" si="68"/>
        <v>0.38419634153334481</v>
      </c>
      <c r="H700" s="5">
        <f t="shared" si="69"/>
        <v>0.37016574585635359</v>
      </c>
      <c r="I700" s="61">
        <f t="shared" si="66"/>
        <v>5</v>
      </c>
      <c r="J700" s="61">
        <f t="shared" si="64"/>
        <v>4</v>
      </c>
      <c r="K700" s="61">
        <f t="shared" si="65"/>
        <v>2</v>
      </c>
    </row>
    <row r="701" spans="1:11">
      <c r="A701" s="64">
        <v>44652</v>
      </c>
      <c r="B701" s="65">
        <v>17466</v>
      </c>
      <c r="C701" s="65">
        <v>17567</v>
      </c>
      <c r="D701" s="65">
        <v>17414</v>
      </c>
      <c r="E701" s="65">
        <v>17554</v>
      </c>
      <c r="F701" s="5">
        <f t="shared" si="67"/>
        <v>0.87598763311576777</v>
      </c>
      <c r="G701" s="5">
        <f t="shared" si="68"/>
        <v>0.50383602427573571</v>
      </c>
      <c r="H701" s="5">
        <f t="shared" si="69"/>
        <v>0.57516339869281041</v>
      </c>
      <c r="I701" s="61">
        <f t="shared" si="66"/>
        <v>4</v>
      </c>
      <c r="J701" s="61">
        <f t="shared" si="64"/>
        <v>6</v>
      </c>
      <c r="K701" s="61">
        <f t="shared" si="65"/>
        <v>2</v>
      </c>
    </row>
    <row r="702" spans="1:11">
      <c r="A702" s="64">
        <v>44651</v>
      </c>
      <c r="B702" s="65">
        <v>17747</v>
      </c>
      <c r="C702" s="65">
        <v>17774</v>
      </c>
      <c r="D702" s="65">
        <v>17623</v>
      </c>
      <c r="E702" s="65">
        <v>17639</v>
      </c>
      <c r="F702" s="5">
        <f t="shared" si="67"/>
        <v>0.85084803065306813</v>
      </c>
      <c r="G702" s="5">
        <f t="shared" si="68"/>
        <v>-0.60855355834788971</v>
      </c>
      <c r="H702" s="5">
        <f t="shared" si="69"/>
        <v>0.71523178807947008</v>
      </c>
      <c r="I702" s="61">
        <f t="shared" si="66"/>
        <v>4</v>
      </c>
      <c r="J702" s="61">
        <f t="shared" si="64"/>
        <v>8</v>
      </c>
      <c r="K702" s="61">
        <f t="shared" si="65"/>
        <v>3</v>
      </c>
    </row>
    <row r="703" spans="1:11">
      <c r="A703" s="64">
        <v>44650</v>
      </c>
      <c r="B703" s="65">
        <v>17671</v>
      </c>
      <c r="C703" s="65">
        <v>17755</v>
      </c>
      <c r="D703" s="65">
        <v>17658</v>
      </c>
      <c r="E703" s="65">
        <v>17741</v>
      </c>
      <c r="F703" s="5">
        <f t="shared" si="67"/>
        <v>0.54892196253749082</v>
      </c>
      <c r="G703" s="5">
        <f t="shared" si="68"/>
        <v>0.39612925131571503</v>
      </c>
      <c r="H703" s="5">
        <f t="shared" si="69"/>
        <v>0.72164948453608246</v>
      </c>
      <c r="I703" s="61">
        <f t="shared" si="66"/>
        <v>1</v>
      </c>
      <c r="J703" s="61">
        <f t="shared" si="64"/>
        <v>8</v>
      </c>
      <c r="K703" s="61">
        <f t="shared" si="65"/>
        <v>3</v>
      </c>
    </row>
    <row r="704" spans="1:11">
      <c r="A704" s="64">
        <v>44649</v>
      </c>
      <c r="B704" s="65">
        <v>17560</v>
      </c>
      <c r="C704" s="65">
        <v>17577</v>
      </c>
      <c r="D704" s="65">
        <v>17484</v>
      </c>
      <c r="E704" s="65">
        <v>17545</v>
      </c>
      <c r="F704" s="5">
        <f t="shared" si="67"/>
        <v>0.52961275626423687</v>
      </c>
      <c r="G704" s="5">
        <f t="shared" si="68"/>
        <v>-8.5421412300683369E-2</v>
      </c>
      <c r="H704" s="5">
        <f t="shared" si="69"/>
        <v>0.16129032258064516</v>
      </c>
      <c r="I704" s="61">
        <f t="shared" si="66"/>
        <v>1</v>
      </c>
      <c r="J704" s="61">
        <f t="shared" si="64"/>
        <v>2</v>
      </c>
      <c r="K704" s="61">
        <f t="shared" si="65"/>
        <v>2</v>
      </c>
    </row>
    <row r="705" spans="1:11">
      <c r="A705" s="64">
        <v>44648</v>
      </c>
      <c r="B705" s="65">
        <v>17512</v>
      </c>
      <c r="C705" s="65">
        <v>17521</v>
      </c>
      <c r="D705" s="65">
        <v>17304</v>
      </c>
      <c r="E705" s="65">
        <v>17438</v>
      </c>
      <c r="F705" s="5">
        <f t="shared" si="67"/>
        <v>1.2391502969392418</v>
      </c>
      <c r="G705" s="5">
        <f t="shared" si="68"/>
        <v>-0.42256738236637736</v>
      </c>
      <c r="H705" s="5">
        <f t="shared" si="69"/>
        <v>0.34101382488479259</v>
      </c>
      <c r="I705" s="61">
        <f t="shared" si="66"/>
        <v>7</v>
      </c>
      <c r="J705" s="61">
        <f t="shared" si="64"/>
        <v>4</v>
      </c>
      <c r="K705" s="61">
        <f t="shared" si="65"/>
        <v>2</v>
      </c>
    </row>
    <row r="706" spans="1:11">
      <c r="A706" s="64">
        <v>44645</v>
      </c>
      <c r="B706" s="65">
        <v>17720</v>
      </c>
      <c r="C706" s="65">
        <v>17726</v>
      </c>
      <c r="D706" s="65">
        <v>17591</v>
      </c>
      <c r="E706" s="65">
        <v>17621</v>
      </c>
      <c r="F706" s="5">
        <f t="shared" si="67"/>
        <v>0.76185101580135439</v>
      </c>
      <c r="G706" s="5">
        <f t="shared" si="68"/>
        <v>-0.55869074492099324</v>
      </c>
      <c r="H706" s="5">
        <f t="shared" si="69"/>
        <v>0.73333333333333339</v>
      </c>
      <c r="I706" s="61">
        <f t="shared" si="66"/>
        <v>3</v>
      </c>
      <c r="J706" s="61">
        <f t="shared" si="64"/>
        <v>8</v>
      </c>
      <c r="K706" s="61">
        <f t="shared" si="65"/>
        <v>3</v>
      </c>
    </row>
    <row r="707" spans="1:11">
      <c r="A707" s="64">
        <v>44644</v>
      </c>
      <c r="B707" s="65">
        <v>17570</v>
      </c>
      <c r="C707" s="65">
        <v>17687</v>
      </c>
      <c r="D707" s="65">
        <v>17548</v>
      </c>
      <c r="E707" s="65">
        <v>17671</v>
      </c>
      <c r="F707" s="5">
        <f t="shared" si="67"/>
        <v>0.79112122936824125</v>
      </c>
      <c r="G707" s="5">
        <f t="shared" si="68"/>
        <v>0.5748434832100171</v>
      </c>
      <c r="H707" s="5">
        <f t="shared" si="69"/>
        <v>0.72661870503597137</v>
      </c>
      <c r="I707" s="61">
        <f t="shared" si="66"/>
        <v>3</v>
      </c>
      <c r="J707" s="61">
        <f t="shared" ref="J707:J770" si="70">VLOOKUP(H707,$L$24:$N$33,3,TRUE)</f>
        <v>8</v>
      </c>
      <c r="K707" s="61">
        <f t="shared" ref="K707:K770" si="71">IF(AND(I707&gt;=$N$10,F707&gt;$B$1),IF(J707&gt;=$N$23,4,1),IF(J707&gt;=$N$23,3,2))</f>
        <v>3</v>
      </c>
    </row>
    <row r="708" spans="1:11">
      <c r="A708" s="64">
        <v>44643</v>
      </c>
      <c r="B708" s="65">
        <v>17644</v>
      </c>
      <c r="C708" s="65">
        <v>17735</v>
      </c>
      <c r="D708" s="65">
        <v>17610</v>
      </c>
      <c r="E708" s="65">
        <v>17702</v>
      </c>
      <c r="F708" s="5">
        <f t="shared" si="67"/>
        <v>0.70845613239628202</v>
      </c>
      <c r="G708" s="5">
        <f t="shared" si="68"/>
        <v>0.32872364543187488</v>
      </c>
      <c r="H708" s="5">
        <f t="shared" si="69"/>
        <v>0.46400000000000002</v>
      </c>
      <c r="I708" s="61">
        <f t="shared" si="66"/>
        <v>2</v>
      </c>
      <c r="J708" s="61">
        <f t="shared" si="70"/>
        <v>5</v>
      </c>
      <c r="K708" s="61">
        <f t="shared" si="71"/>
        <v>2</v>
      </c>
    </row>
    <row r="709" spans="1:11">
      <c r="A709" s="64">
        <v>44642</v>
      </c>
      <c r="B709" s="65">
        <v>17536</v>
      </c>
      <c r="C709" s="65">
        <v>17543</v>
      </c>
      <c r="D709" s="65">
        <v>17453</v>
      </c>
      <c r="E709" s="65">
        <v>17520</v>
      </c>
      <c r="F709" s="5">
        <f t="shared" si="67"/>
        <v>0.5132299270072993</v>
      </c>
      <c r="G709" s="5">
        <f t="shared" si="68"/>
        <v>-9.1240875912408759E-2</v>
      </c>
      <c r="H709" s="5">
        <f t="shared" si="69"/>
        <v>0.17777777777777776</v>
      </c>
      <c r="I709" s="61">
        <f t="shared" si="66"/>
        <v>1</v>
      </c>
      <c r="J709" s="61">
        <f t="shared" si="70"/>
        <v>2</v>
      </c>
      <c r="K709" s="61">
        <f t="shared" si="71"/>
        <v>2</v>
      </c>
    </row>
    <row r="710" spans="1:11">
      <c r="A710" s="64">
        <v>44641</v>
      </c>
      <c r="B710" s="65">
        <v>17442</v>
      </c>
      <c r="C710" s="65">
        <v>17577</v>
      </c>
      <c r="D710" s="65">
        <v>17439</v>
      </c>
      <c r="E710" s="65">
        <v>17489</v>
      </c>
      <c r="F710" s="5">
        <f t="shared" si="67"/>
        <v>0.79119367045063638</v>
      </c>
      <c r="G710" s="5">
        <f t="shared" si="68"/>
        <v>0.26946451095057905</v>
      </c>
      <c r="H710" s="5">
        <f t="shared" si="69"/>
        <v>0.34057971014492755</v>
      </c>
      <c r="I710" s="61">
        <f t="shared" si="66"/>
        <v>3</v>
      </c>
      <c r="J710" s="61">
        <f t="shared" si="70"/>
        <v>4</v>
      </c>
      <c r="K710" s="61">
        <f t="shared" si="71"/>
        <v>2</v>
      </c>
    </row>
    <row r="711" spans="1:11">
      <c r="A711" s="64">
        <v>44638</v>
      </c>
      <c r="B711" s="65">
        <v>17441</v>
      </c>
      <c r="C711" s="65">
        <v>17444</v>
      </c>
      <c r="D711" s="65">
        <v>17295</v>
      </c>
      <c r="E711" s="65">
        <v>17391</v>
      </c>
      <c r="F711" s="5">
        <f t="shared" si="67"/>
        <v>0.85430881256808677</v>
      </c>
      <c r="G711" s="5">
        <f t="shared" si="68"/>
        <v>-0.28668080958660624</v>
      </c>
      <c r="H711" s="5">
        <f t="shared" si="69"/>
        <v>0.33557046979865768</v>
      </c>
      <c r="I711" s="61">
        <f t="shared" si="66"/>
        <v>4</v>
      </c>
      <c r="J711" s="61">
        <f t="shared" si="70"/>
        <v>4</v>
      </c>
      <c r="K711" s="61">
        <f t="shared" si="71"/>
        <v>2</v>
      </c>
    </row>
    <row r="712" spans="1:11">
      <c r="A712" s="64">
        <v>44637</v>
      </c>
      <c r="B712" s="65">
        <v>17339</v>
      </c>
      <c r="C712" s="65">
        <v>17470</v>
      </c>
      <c r="D712" s="65">
        <v>17262</v>
      </c>
      <c r="E712" s="65">
        <v>17446</v>
      </c>
      <c r="F712" s="5">
        <f t="shared" si="67"/>
        <v>1.1996078205202145</v>
      </c>
      <c r="G712" s="5">
        <f t="shared" si="68"/>
        <v>0.61710594613299496</v>
      </c>
      <c r="H712" s="5">
        <f t="shared" si="69"/>
        <v>0.51442307692307687</v>
      </c>
      <c r="I712" s="61">
        <f t="shared" ref="I712:I775" si="72">VLOOKUP(_xlfn.PERCENTRANK.EXC(F$22:F$1218,F712),$L$11:$N$20,3,TRUE)</f>
        <v>6</v>
      </c>
      <c r="J712" s="61">
        <f t="shared" si="70"/>
        <v>6</v>
      </c>
      <c r="K712" s="61">
        <f t="shared" si="71"/>
        <v>2</v>
      </c>
    </row>
    <row r="713" spans="1:11">
      <c r="A713" s="64">
        <v>44636</v>
      </c>
      <c r="B713" s="65">
        <v>17080</v>
      </c>
      <c r="C713" s="65">
        <v>17089</v>
      </c>
      <c r="D713" s="65">
        <v>16801</v>
      </c>
      <c r="E713" s="65">
        <v>16937</v>
      </c>
      <c r="F713" s="5">
        <f t="shared" si="67"/>
        <v>1.6861826697892273</v>
      </c>
      <c r="G713" s="5">
        <f t="shared" si="68"/>
        <v>-0.83723653395784536</v>
      </c>
      <c r="H713" s="5">
        <f t="shared" si="69"/>
        <v>0.49652777777777773</v>
      </c>
      <c r="I713" s="61">
        <f t="shared" si="72"/>
        <v>9</v>
      </c>
      <c r="J713" s="61">
        <f t="shared" si="70"/>
        <v>5</v>
      </c>
      <c r="K713" s="61">
        <f t="shared" si="71"/>
        <v>2</v>
      </c>
    </row>
    <row r="714" spans="1:11">
      <c r="A714" s="64">
        <v>44635</v>
      </c>
      <c r="B714" s="65">
        <v>17177</v>
      </c>
      <c r="C714" s="65">
        <v>17195</v>
      </c>
      <c r="D714" s="65">
        <v>16861</v>
      </c>
      <c r="E714" s="65">
        <v>16882</v>
      </c>
      <c r="F714" s="5">
        <f t="shared" si="67"/>
        <v>1.9444606159399196</v>
      </c>
      <c r="G714" s="5">
        <f t="shared" si="68"/>
        <v>-1.717412819467893</v>
      </c>
      <c r="H714" s="5">
        <f t="shared" si="69"/>
        <v>0.88323353293413176</v>
      </c>
      <c r="I714" s="61">
        <f t="shared" si="72"/>
        <v>10</v>
      </c>
      <c r="J714" s="61">
        <f t="shared" si="70"/>
        <v>9</v>
      </c>
      <c r="K714" s="61">
        <f t="shared" si="71"/>
        <v>4</v>
      </c>
    </row>
    <row r="715" spans="1:11">
      <c r="A715" s="64">
        <v>44634</v>
      </c>
      <c r="B715" s="65">
        <v>17289</v>
      </c>
      <c r="C715" s="65">
        <v>17350</v>
      </c>
      <c r="D715" s="65">
        <v>17150</v>
      </c>
      <c r="E715" s="65">
        <v>17239</v>
      </c>
      <c r="F715" s="5">
        <f t="shared" si="67"/>
        <v>1.1568049048527964</v>
      </c>
      <c r="G715" s="5">
        <f t="shared" si="68"/>
        <v>-0.2892012262131991</v>
      </c>
      <c r="H715" s="5">
        <f t="shared" si="69"/>
        <v>0.25</v>
      </c>
      <c r="I715" s="61">
        <f t="shared" si="72"/>
        <v>6</v>
      </c>
      <c r="J715" s="61">
        <f t="shared" si="70"/>
        <v>3</v>
      </c>
      <c r="K715" s="61">
        <f t="shared" si="71"/>
        <v>2</v>
      </c>
    </row>
    <row r="716" spans="1:11">
      <c r="A716" s="64">
        <v>44631</v>
      </c>
      <c r="B716" s="65">
        <v>17372</v>
      </c>
      <c r="C716" s="65">
        <v>17387</v>
      </c>
      <c r="D716" s="65">
        <v>17170</v>
      </c>
      <c r="E716" s="65">
        <v>17220</v>
      </c>
      <c r="F716" s="5">
        <f t="shared" si="67"/>
        <v>1.2491365415611329</v>
      </c>
      <c r="G716" s="5">
        <f t="shared" si="68"/>
        <v>-0.87497121805203781</v>
      </c>
      <c r="H716" s="5">
        <f t="shared" si="69"/>
        <v>0.70046082949308763</v>
      </c>
      <c r="I716" s="61">
        <f t="shared" si="72"/>
        <v>7</v>
      </c>
      <c r="J716" s="61">
        <f t="shared" si="70"/>
        <v>8</v>
      </c>
      <c r="K716" s="61">
        <f t="shared" si="71"/>
        <v>3</v>
      </c>
    </row>
    <row r="717" spans="1:11">
      <c r="A717" s="64">
        <v>44630</v>
      </c>
      <c r="B717" s="65">
        <v>17301</v>
      </c>
      <c r="C717" s="65">
        <v>17456</v>
      </c>
      <c r="D717" s="65">
        <v>17269</v>
      </c>
      <c r="E717" s="65">
        <v>17437</v>
      </c>
      <c r="F717" s="5">
        <f t="shared" si="67"/>
        <v>1.0808623778972313</v>
      </c>
      <c r="G717" s="5">
        <f t="shared" si="68"/>
        <v>0.78608172937980458</v>
      </c>
      <c r="H717" s="5">
        <f t="shared" si="69"/>
        <v>0.72727272727272729</v>
      </c>
      <c r="I717" s="61">
        <f t="shared" si="72"/>
        <v>5</v>
      </c>
      <c r="J717" s="61">
        <f t="shared" si="70"/>
        <v>8</v>
      </c>
      <c r="K717" s="61">
        <f t="shared" si="71"/>
        <v>3</v>
      </c>
    </row>
    <row r="718" spans="1:11">
      <c r="A718" s="64">
        <v>44629</v>
      </c>
      <c r="B718" s="65">
        <v>16890</v>
      </c>
      <c r="C718" s="65">
        <v>17023</v>
      </c>
      <c r="D718" s="65">
        <v>16865</v>
      </c>
      <c r="E718" s="65">
        <v>16946</v>
      </c>
      <c r="F718" s="5">
        <f t="shared" si="67"/>
        <v>0.9354647720544701</v>
      </c>
      <c r="G718" s="5">
        <f t="shared" si="68"/>
        <v>0.33155713439905266</v>
      </c>
      <c r="H718" s="5">
        <f t="shared" si="69"/>
        <v>0.35443037974683539</v>
      </c>
      <c r="I718" s="61">
        <f t="shared" si="72"/>
        <v>5</v>
      </c>
      <c r="J718" s="61">
        <f t="shared" si="70"/>
        <v>4</v>
      </c>
      <c r="K718" s="61">
        <f t="shared" si="71"/>
        <v>2</v>
      </c>
    </row>
    <row r="719" spans="1:11">
      <c r="A719" s="64">
        <v>44628</v>
      </c>
      <c r="B719" s="65">
        <v>16840</v>
      </c>
      <c r="C719" s="65">
        <v>17058</v>
      </c>
      <c r="D719" s="65">
        <v>16695</v>
      </c>
      <c r="E719" s="65">
        <v>16702</v>
      </c>
      <c r="F719" s="5">
        <f t="shared" si="67"/>
        <v>2.1555819477434679</v>
      </c>
      <c r="G719" s="5">
        <f t="shared" si="68"/>
        <v>-0.81947743467933498</v>
      </c>
      <c r="H719" s="5">
        <f t="shared" si="69"/>
        <v>0.38016528925619836</v>
      </c>
      <c r="I719" s="61">
        <f t="shared" si="72"/>
        <v>10</v>
      </c>
      <c r="J719" s="61">
        <f t="shared" si="70"/>
        <v>4</v>
      </c>
      <c r="K719" s="61">
        <f t="shared" si="71"/>
        <v>1</v>
      </c>
    </row>
    <row r="720" spans="1:11">
      <c r="A720" s="64">
        <v>44627</v>
      </c>
      <c r="B720" s="65">
        <v>17362</v>
      </c>
      <c r="C720" s="65">
        <v>17405</v>
      </c>
      <c r="D720" s="65">
        <v>17051</v>
      </c>
      <c r="E720" s="65">
        <v>17058</v>
      </c>
      <c r="F720" s="5">
        <f t="shared" si="67"/>
        <v>2.0389356064969477</v>
      </c>
      <c r="G720" s="5">
        <f t="shared" si="68"/>
        <v>-1.750950351342011</v>
      </c>
      <c r="H720" s="5">
        <f t="shared" si="69"/>
        <v>0.8587570621468924</v>
      </c>
      <c r="I720" s="61">
        <f t="shared" si="72"/>
        <v>10</v>
      </c>
      <c r="J720" s="61">
        <f t="shared" si="70"/>
        <v>9</v>
      </c>
      <c r="K720" s="61">
        <f t="shared" si="71"/>
        <v>4</v>
      </c>
    </row>
    <row r="721" spans="1:11">
      <c r="A721" s="64">
        <v>44624</v>
      </c>
      <c r="B721" s="65">
        <v>17608</v>
      </c>
      <c r="C721" s="65">
        <v>17788</v>
      </c>
      <c r="D721" s="65">
        <v>17522</v>
      </c>
      <c r="E721" s="65">
        <v>17666</v>
      </c>
      <c r="F721" s="5">
        <f t="shared" si="67"/>
        <v>1.510676965015902</v>
      </c>
      <c r="G721" s="5">
        <f t="shared" si="68"/>
        <v>0.32939572921399363</v>
      </c>
      <c r="H721" s="5">
        <f t="shared" si="69"/>
        <v>0.21804511278195488</v>
      </c>
      <c r="I721" s="61">
        <f t="shared" si="72"/>
        <v>8</v>
      </c>
      <c r="J721" s="61">
        <f t="shared" si="70"/>
        <v>3</v>
      </c>
      <c r="K721" s="61">
        <f t="shared" si="71"/>
        <v>2</v>
      </c>
    </row>
    <row r="722" spans="1:11">
      <c r="A722" s="64">
        <v>44623</v>
      </c>
      <c r="B722" s="65">
        <v>17942</v>
      </c>
      <c r="C722" s="65">
        <v>17964</v>
      </c>
      <c r="D722" s="65">
        <v>17865</v>
      </c>
      <c r="E722" s="65">
        <v>17929</v>
      </c>
      <c r="F722" s="5">
        <f t="shared" si="67"/>
        <v>0.55177795117601158</v>
      </c>
      <c r="G722" s="5">
        <f t="shared" si="68"/>
        <v>-7.2455690558466179E-2</v>
      </c>
      <c r="H722" s="5">
        <f t="shared" si="69"/>
        <v>0.13131313131313133</v>
      </c>
      <c r="I722" s="61">
        <f t="shared" si="72"/>
        <v>1</v>
      </c>
      <c r="J722" s="61">
        <f t="shared" si="70"/>
        <v>2</v>
      </c>
      <c r="K722" s="61">
        <f t="shared" si="71"/>
        <v>2</v>
      </c>
    </row>
    <row r="723" spans="1:11">
      <c r="A723" s="64">
        <v>44622</v>
      </c>
      <c r="B723" s="65">
        <v>17788</v>
      </c>
      <c r="C723" s="65">
        <v>17895</v>
      </c>
      <c r="D723" s="65">
        <v>17758</v>
      </c>
      <c r="E723" s="65">
        <v>17844</v>
      </c>
      <c r="F723" s="5">
        <f t="shared" si="67"/>
        <v>0.77018214526647177</v>
      </c>
      <c r="G723" s="5">
        <f t="shared" si="68"/>
        <v>0.31481897908702494</v>
      </c>
      <c r="H723" s="5">
        <f t="shared" si="69"/>
        <v>0.40875912408759124</v>
      </c>
      <c r="I723" s="61">
        <f t="shared" si="72"/>
        <v>3</v>
      </c>
      <c r="J723" s="61">
        <f t="shared" si="70"/>
        <v>5</v>
      </c>
      <c r="K723" s="61">
        <f t="shared" si="71"/>
        <v>2</v>
      </c>
    </row>
    <row r="724" spans="1:11">
      <c r="A724" s="64">
        <v>44621</v>
      </c>
      <c r="B724" s="65">
        <v>17756</v>
      </c>
      <c r="C724" s="65">
        <v>17942</v>
      </c>
      <c r="D724" s="65">
        <v>17692</v>
      </c>
      <c r="E724" s="65">
        <v>17911</v>
      </c>
      <c r="F724" s="5">
        <f t="shared" si="67"/>
        <v>1.4079747690921378</v>
      </c>
      <c r="G724" s="5">
        <f t="shared" si="68"/>
        <v>0.87294435683712546</v>
      </c>
      <c r="H724" s="5">
        <f t="shared" si="69"/>
        <v>0.62</v>
      </c>
      <c r="I724" s="61">
        <f t="shared" si="72"/>
        <v>8</v>
      </c>
      <c r="J724" s="61">
        <f t="shared" si="70"/>
        <v>7</v>
      </c>
      <c r="K724" s="61">
        <f t="shared" si="71"/>
        <v>3</v>
      </c>
    </row>
    <row r="725" spans="1:11">
      <c r="A725" s="64">
        <v>44617</v>
      </c>
      <c r="B725" s="65">
        <v>17660</v>
      </c>
      <c r="C725" s="65">
        <v>17702</v>
      </c>
      <c r="D725" s="65">
        <v>17513</v>
      </c>
      <c r="E725" s="65">
        <v>17606</v>
      </c>
      <c r="F725" s="5">
        <f t="shared" si="67"/>
        <v>1.070215175537939</v>
      </c>
      <c r="G725" s="5">
        <f t="shared" si="68"/>
        <v>-0.30577576443941107</v>
      </c>
      <c r="H725" s="5">
        <f t="shared" si="69"/>
        <v>0.28571428571428564</v>
      </c>
      <c r="I725" s="61">
        <f t="shared" si="72"/>
        <v>5</v>
      </c>
      <c r="J725" s="61">
        <f t="shared" si="70"/>
        <v>3</v>
      </c>
      <c r="K725" s="61">
        <f t="shared" si="71"/>
        <v>2</v>
      </c>
    </row>
    <row r="726" spans="1:11">
      <c r="A726" s="64">
        <v>44616</v>
      </c>
      <c r="B726" s="65">
        <v>17811</v>
      </c>
      <c r="C726" s="65">
        <v>17850</v>
      </c>
      <c r="D726" s="65">
        <v>17506</v>
      </c>
      <c r="E726" s="65">
        <v>17516</v>
      </c>
      <c r="F726" s="5">
        <f t="shared" ref="F726:F789" si="73">ABS(C726-D726)/B726*100</f>
        <v>1.9313907136039525</v>
      </c>
      <c r="G726" s="5">
        <f t="shared" ref="G726:G789" si="74">(E726-B726)/B726*100</f>
        <v>-1.6562798270731569</v>
      </c>
      <c r="H726" s="5">
        <f t="shared" ref="H726:H789" si="75">ABS(G726/F726)</f>
        <v>0.85755813953488369</v>
      </c>
      <c r="I726" s="61">
        <f t="shared" si="72"/>
        <v>10</v>
      </c>
      <c r="J726" s="61">
        <f t="shared" si="70"/>
        <v>9</v>
      </c>
      <c r="K726" s="61">
        <f t="shared" si="71"/>
        <v>4</v>
      </c>
    </row>
    <row r="727" spans="1:11">
      <c r="A727" s="64">
        <v>44615</v>
      </c>
      <c r="B727" s="65">
        <v>17954</v>
      </c>
      <c r="C727" s="65">
        <v>18060</v>
      </c>
      <c r="D727" s="65">
        <v>17936</v>
      </c>
      <c r="E727" s="65">
        <v>18042</v>
      </c>
      <c r="F727" s="5">
        <f t="shared" si="73"/>
        <v>0.69065389328283389</v>
      </c>
      <c r="G727" s="5">
        <f t="shared" si="74"/>
        <v>0.49014147265233377</v>
      </c>
      <c r="H727" s="5">
        <f t="shared" si="75"/>
        <v>0.70967741935483875</v>
      </c>
      <c r="I727" s="61">
        <f t="shared" si="72"/>
        <v>2</v>
      </c>
      <c r="J727" s="61">
        <f t="shared" si="70"/>
        <v>8</v>
      </c>
      <c r="K727" s="61">
        <f t="shared" si="71"/>
        <v>3</v>
      </c>
    </row>
    <row r="728" spans="1:11">
      <c r="A728" s="64">
        <v>44614</v>
      </c>
      <c r="B728" s="65">
        <v>17990</v>
      </c>
      <c r="C728" s="65">
        <v>18068</v>
      </c>
      <c r="D728" s="65">
        <v>17773</v>
      </c>
      <c r="E728" s="65">
        <v>17878</v>
      </c>
      <c r="F728" s="5">
        <f t="shared" si="73"/>
        <v>1.6397998888271264</v>
      </c>
      <c r="G728" s="5">
        <f t="shared" si="74"/>
        <v>-0.62256809338521402</v>
      </c>
      <c r="H728" s="5">
        <f t="shared" si="75"/>
        <v>0.3796610169491525</v>
      </c>
      <c r="I728" s="61">
        <f t="shared" si="72"/>
        <v>9</v>
      </c>
      <c r="J728" s="61">
        <f t="shared" si="70"/>
        <v>4</v>
      </c>
      <c r="K728" s="61">
        <f t="shared" si="71"/>
        <v>2</v>
      </c>
    </row>
    <row r="729" spans="1:11">
      <c r="A729" s="64">
        <v>44613</v>
      </c>
      <c r="B729" s="65">
        <v>18001</v>
      </c>
      <c r="C729" s="65">
        <v>18242</v>
      </c>
      <c r="D729" s="65">
        <v>17970</v>
      </c>
      <c r="E729" s="65">
        <v>18210</v>
      </c>
      <c r="F729" s="5">
        <f t="shared" si="73"/>
        <v>1.5110271651574911</v>
      </c>
      <c r="G729" s="5">
        <f t="shared" si="74"/>
        <v>1.1610466085217488</v>
      </c>
      <c r="H729" s="5">
        <f t="shared" si="75"/>
        <v>0.76838235294117652</v>
      </c>
      <c r="I729" s="61">
        <f t="shared" si="72"/>
        <v>8</v>
      </c>
      <c r="J729" s="61">
        <f t="shared" si="70"/>
        <v>8</v>
      </c>
      <c r="K729" s="61">
        <f t="shared" si="71"/>
        <v>3</v>
      </c>
    </row>
    <row r="730" spans="1:11">
      <c r="A730" s="64">
        <v>44610</v>
      </c>
      <c r="B730" s="65">
        <v>18065</v>
      </c>
      <c r="C730" s="65">
        <v>18254</v>
      </c>
      <c r="D730" s="65">
        <v>18039</v>
      </c>
      <c r="E730" s="65">
        <v>18226</v>
      </c>
      <c r="F730" s="5">
        <f t="shared" si="73"/>
        <v>1.190146692499308</v>
      </c>
      <c r="G730" s="5">
        <f t="shared" si="74"/>
        <v>0.89122612787157474</v>
      </c>
      <c r="H730" s="5">
        <f t="shared" si="75"/>
        <v>0.74883720930232545</v>
      </c>
      <c r="I730" s="61">
        <f t="shared" si="72"/>
        <v>6</v>
      </c>
      <c r="J730" s="61">
        <f t="shared" si="70"/>
        <v>8</v>
      </c>
      <c r="K730" s="61">
        <f t="shared" si="71"/>
        <v>3</v>
      </c>
    </row>
    <row r="731" spans="1:11">
      <c r="A731" s="64">
        <v>44609</v>
      </c>
      <c r="B731" s="65">
        <v>18269</v>
      </c>
      <c r="C731" s="65">
        <v>18330</v>
      </c>
      <c r="D731" s="65">
        <v>18168</v>
      </c>
      <c r="E731" s="65">
        <v>18243</v>
      </c>
      <c r="F731" s="5">
        <f t="shared" si="73"/>
        <v>0.88674804313317646</v>
      </c>
      <c r="G731" s="5">
        <f t="shared" si="74"/>
        <v>-0.14231758716952214</v>
      </c>
      <c r="H731" s="5">
        <f t="shared" si="75"/>
        <v>0.16049382716049382</v>
      </c>
      <c r="I731" s="61">
        <f t="shared" si="72"/>
        <v>4</v>
      </c>
      <c r="J731" s="61">
        <f t="shared" si="70"/>
        <v>2</v>
      </c>
      <c r="K731" s="61">
        <f t="shared" si="71"/>
        <v>2</v>
      </c>
    </row>
    <row r="732" spans="1:11">
      <c r="A732" s="64">
        <v>44608</v>
      </c>
      <c r="B732" s="65">
        <v>18184</v>
      </c>
      <c r="C732" s="65">
        <v>18248</v>
      </c>
      <c r="D732" s="65">
        <v>18140</v>
      </c>
      <c r="E732" s="65">
        <v>18207</v>
      </c>
      <c r="F732" s="5">
        <f t="shared" si="73"/>
        <v>0.59392872855257373</v>
      </c>
      <c r="G732" s="5">
        <f t="shared" si="74"/>
        <v>0.12648482182138143</v>
      </c>
      <c r="H732" s="5">
        <f t="shared" si="75"/>
        <v>0.21296296296296294</v>
      </c>
      <c r="I732" s="61">
        <f t="shared" si="72"/>
        <v>1</v>
      </c>
      <c r="J732" s="61">
        <f t="shared" si="70"/>
        <v>3</v>
      </c>
      <c r="K732" s="61">
        <f t="shared" si="71"/>
        <v>2</v>
      </c>
    </row>
    <row r="733" spans="1:11">
      <c r="A733" s="64">
        <v>44607</v>
      </c>
      <c r="B733" s="65">
        <v>17922</v>
      </c>
      <c r="C733" s="65">
        <v>18093</v>
      </c>
      <c r="D733" s="65">
        <v>17883</v>
      </c>
      <c r="E733" s="65">
        <v>17953</v>
      </c>
      <c r="F733" s="5">
        <f t="shared" si="73"/>
        <v>1.1717442249748913</v>
      </c>
      <c r="G733" s="5">
        <f t="shared" si="74"/>
        <v>0.1729717665439125</v>
      </c>
      <c r="H733" s="5">
        <f t="shared" si="75"/>
        <v>0.14761904761904759</v>
      </c>
      <c r="I733" s="61">
        <f t="shared" si="72"/>
        <v>6</v>
      </c>
      <c r="J733" s="61">
        <f t="shared" si="70"/>
        <v>2</v>
      </c>
      <c r="K733" s="61">
        <f t="shared" si="71"/>
        <v>2</v>
      </c>
    </row>
    <row r="734" spans="1:11">
      <c r="A734" s="64">
        <v>44606</v>
      </c>
      <c r="B734" s="65">
        <v>18099</v>
      </c>
      <c r="C734" s="65">
        <v>18132</v>
      </c>
      <c r="D734" s="65">
        <v>17934</v>
      </c>
      <c r="E734" s="65">
        <v>17977</v>
      </c>
      <c r="F734" s="5">
        <f t="shared" si="73"/>
        <v>1.093983092988563</v>
      </c>
      <c r="G734" s="5">
        <f t="shared" si="74"/>
        <v>-0.67407039062931651</v>
      </c>
      <c r="H734" s="5">
        <f t="shared" si="75"/>
        <v>0.61616161616161613</v>
      </c>
      <c r="I734" s="61">
        <f t="shared" si="72"/>
        <v>5</v>
      </c>
      <c r="J734" s="61">
        <f t="shared" si="70"/>
        <v>7</v>
      </c>
      <c r="K734" s="61">
        <f t="shared" si="71"/>
        <v>3</v>
      </c>
    </row>
    <row r="735" spans="1:11">
      <c r="A735" s="64">
        <v>44603</v>
      </c>
      <c r="B735" s="65">
        <v>18202</v>
      </c>
      <c r="C735" s="65">
        <v>18290</v>
      </c>
      <c r="D735" s="65">
        <v>18182</v>
      </c>
      <c r="E735" s="65">
        <v>18275</v>
      </c>
      <c r="F735" s="5">
        <f t="shared" si="73"/>
        <v>0.59334139105592798</v>
      </c>
      <c r="G735" s="5">
        <f t="shared" si="74"/>
        <v>0.40105482913965501</v>
      </c>
      <c r="H735" s="5">
        <f t="shared" si="75"/>
        <v>0.67592592592592593</v>
      </c>
      <c r="I735" s="61">
        <f t="shared" si="72"/>
        <v>1</v>
      </c>
      <c r="J735" s="61">
        <f t="shared" si="70"/>
        <v>7</v>
      </c>
      <c r="K735" s="61">
        <f t="shared" si="71"/>
        <v>3</v>
      </c>
    </row>
    <row r="736" spans="1:11">
      <c r="A736" s="64">
        <v>44602</v>
      </c>
      <c r="B736" s="65">
        <v>18230</v>
      </c>
      <c r="C736" s="65">
        <v>18340</v>
      </c>
      <c r="D736" s="65">
        <v>18133</v>
      </c>
      <c r="E736" s="65">
        <v>18337</v>
      </c>
      <c r="F736" s="5">
        <f t="shared" si="73"/>
        <v>1.1354909489851894</v>
      </c>
      <c r="G736" s="5">
        <f t="shared" si="74"/>
        <v>0.58694459681843114</v>
      </c>
      <c r="H736" s="5">
        <f t="shared" si="75"/>
        <v>0.51690821256038633</v>
      </c>
      <c r="I736" s="61">
        <f t="shared" si="72"/>
        <v>5</v>
      </c>
      <c r="J736" s="61">
        <f t="shared" si="70"/>
        <v>6</v>
      </c>
      <c r="K736" s="61">
        <f t="shared" si="71"/>
        <v>2</v>
      </c>
    </row>
    <row r="737" spans="1:11">
      <c r="A737" s="64">
        <v>44601</v>
      </c>
      <c r="B737" s="65">
        <v>18068</v>
      </c>
      <c r="C737" s="65">
        <v>18169</v>
      </c>
      <c r="D737" s="65">
        <v>18050</v>
      </c>
      <c r="E737" s="65">
        <v>18167</v>
      </c>
      <c r="F737" s="5">
        <f t="shared" si="73"/>
        <v>0.65862297985388529</v>
      </c>
      <c r="G737" s="5">
        <f t="shared" si="74"/>
        <v>0.54793004206331641</v>
      </c>
      <c r="H737" s="5">
        <f t="shared" si="75"/>
        <v>0.83193277310924385</v>
      </c>
      <c r="I737" s="61">
        <f t="shared" si="72"/>
        <v>2</v>
      </c>
      <c r="J737" s="61">
        <f t="shared" si="70"/>
        <v>9</v>
      </c>
      <c r="K737" s="61">
        <f t="shared" si="71"/>
        <v>3</v>
      </c>
    </row>
    <row r="738" spans="1:11">
      <c r="A738" s="64">
        <v>44600</v>
      </c>
      <c r="B738" s="65">
        <v>17960</v>
      </c>
      <c r="C738" s="65">
        <v>18047</v>
      </c>
      <c r="D738" s="65">
        <v>17922</v>
      </c>
      <c r="E738" s="65">
        <v>17942</v>
      </c>
      <c r="F738" s="5">
        <f t="shared" si="73"/>
        <v>0.69599109131403125</v>
      </c>
      <c r="G738" s="5">
        <f t="shared" si="74"/>
        <v>-0.10022271714922049</v>
      </c>
      <c r="H738" s="5">
        <f t="shared" si="75"/>
        <v>0.14399999999999999</v>
      </c>
      <c r="I738" s="61">
        <f t="shared" si="72"/>
        <v>2</v>
      </c>
      <c r="J738" s="61">
        <f t="shared" si="70"/>
        <v>2</v>
      </c>
      <c r="K738" s="61">
        <f t="shared" si="71"/>
        <v>2</v>
      </c>
    </row>
    <row r="739" spans="1:11">
      <c r="A739" s="64">
        <v>44599</v>
      </c>
      <c r="B739" s="65">
        <v>17797</v>
      </c>
      <c r="C739" s="65">
        <v>17900</v>
      </c>
      <c r="D739" s="65">
        <v>17693</v>
      </c>
      <c r="E739" s="65">
        <v>17899</v>
      </c>
      <c r="F739" s="5">
        <f t="shared" si="73"/>
        <v>1.1631173793335956</v>
      </c>
      <c r="G739" s="5">
        <f t="shared" si="74"/>
        <v>0.57313030286003264</v>
      </c>
      <c r="H739" s="5">
        <f t="shared" si="75"/>
        <v>0.49275362318840582</v>
      </c>
      <c r="I739" s="61">
        <f t="shared" si="72"/>
        <v>6</v>
      </c>
      <c r="J739" s="61">
        <f t="shared" si="70"/>
        <v>5</v>
      </c>
      <c r="K739" s="61">
        <f t="shared" si="71"/>
        <v>2</v>
      </c>
    </row>
    <row r="740" spans="1:11">
      <c r="A740" s="64">
        <v>44587</v>
      </c>
      <c r="B740" s="65">
        <v>17683</v>
      </c>
      <c r="C740" s="65">
        <v>17757</v>
      </c>
      <c r="D740" s="65">
        <v>17607</v>
      </c>
      <c r="E740" s="65">
        <v>17625</v>
      </c>
      <c r="F740" s="5">
        <f t="shared" si="73"/>
        <v>0.84827235197647466</v>
      </c>
      <c r="G740" s="5">
        <f t="shared" si="74"/>
        <v>-0.32799864276423685</v>
      </c>
      <c r="H740" s="5">
        <f t="shared" si="75"/>
        <v>0.38666666666666666</v>
      </c>
      <c r="I740" s="61">
        <f t="shared" si="72"/>
        <v>4</v>
      </c>
      <c r="J740" s="61">
        <f t="shared" si="70"/>
        <v>4</v>
      </c>
      <c r="K740" s="61">
        <f t="shared" si="71"/>
        <v>2</v>
      </c>
    </row>
    <row r="741" spans="1:11">
      <c r="A741" s="64">
        <v>44586</v>
      </c>
      <c r="B741" s="65">
        <v>17790</v>
      </c>
      <c r="C741" s="65">
        <v>17799</v>
      </c>
      <c r="D741" s="65">
        <v>17578</v>
      </c>
      <c r="E741" s="65">
        <v>17678</v>
      </c>
      <c r="F741" s="5">
        <f t="shared" si="73"/>
        <v>1.2422709387296234</v>
      </c>
      <c r="G741" s="5">
        <f t="shared" si="74"/>
        <v>-0.62956717256885897</v>
      </c>
      <c r="H741" s="5">
        <f t="shared" si="75"/>
        <v>0.50678733031674217</v>
      </c>
      <c r="I741" s="61">
        <f t="shared" si="72"/>
        <v>7</v>
      </c>
      <c r="J741" s="61">
        <f t="shared" si="70"/>
        <v>6</v>
      </c>
      <c r="K741" s="61">
        <f t="shared" si="71"/>
        <v>2</v>
      </c>
    </row>
    <row r="742" spans="1:11">
      <c r="A742" s="64">
        <v>44585</v>
      </c>
      <c r="B742" s="65">
        <v>17736</v>
      </c>
      <c r="C742" s="65">
        <v>17973</v>
      </c>
      <c r="D742" s="65">
        <v>17703</v>
      </c>
      <c r="E742" s="65">
        <v>17957</v>
      </c>
      <c r="F742" s="5">
        <f t="shared" si="73"/>
        <v>1.5223274695534508</v>
      </c>
      <c r="G742" s="5">
        <f t="shared" si="74"/>
        <v>1.2460532250789353</v>
      </c>
      <c r="H742" s="5">
        <f t="shared" si="75"/>
        <v>0.81851851851851831</v>
      </c>
      <c r="I742" s="61">
        <f t="shared" si="72"/>
        <v>8</v>
      </c>
      <c r="J742" s="61">
        <f t="shared" si="70"/>
        <v>9</v>
      </c>
      <c r="K742" s="61">
        <f t="shared" si="71"/>
        <v>3</v>
      </c>
    </row>
    <row r="743" spans="1:11">
      <c r="A743" s="64">
        <v>44582</v>
      </c>
      <c r="B743" s="65">
        <v>18026</v>
      </c>
      <c r="C743" s="65">
        <v>18050</v>
      </c>
      <c r="D743" s="65">
        <v>17836</v>
      </c>
      <c r="E743" s="65">
        <v>17895</v>
      </c>
      <c r="F743" s="5">
        <f t="shared" si="73"/>
        <v>1.1871740818817265</v>
      </c>
      <c r="G743" s="5">
        <f t="shared" si="74"/>
        <v>-0.72672805946965491</v>
      </c>
      <c r="H743" s="5">
        <f t="shared" si="75"/>
        <v>0.61214953271028028</v>
      </c>
      <c r="I743" s="61">
        <f t="shared" si="72"/>
        <v>6</v>
      </c>
      <c r="J743" s="61">
        <f t="shared" si="70"/>
        <v>7</v>
      </c>
      <c r="K743" s="61">
        <f t="shared" si="71"/>
        <v>3</v>
      </c>
    </row>
    <row r="744" spans="1:11">
      <c r="A744" s="64">
        <v>44581</v>
      </c>
      <c r="B744" s="65">
        <v>18203</v>
      </c>
      <c r="C744" s="65">
        <v>18270</v>
      </c>
      <c r="D744" s="65">
        <v>18081</v>
      </c>
      <c r="E744" s="65">
        <v>18226</v>
      </c>
      <c r="F744" s="5">
        <f t="shared" si="73"/>
        <v>1.0382903916936768</v>
      </c>
      <c r="G744" s="5">
        <f t="shared" si="74"/>
        <v>0.12635279898917762</v>
      </c>
      <c r="H744" s="5">
        <f t="shared" si="75"/>
        <v>0.12169312169312171</v>
      </c>
      <c r="I744" s="61">
        <f t="shared" si="72"/>
        <v>5</v>
      </c>
      <c r="J744" s="61">
        <f t="shared" si="70"/>
        <v>2</v>
      </c>
      <c r="K744" s="61">
        <f t="shared" si="71"/>
        <v>2</v>
      </c>
    </row>
    <row r="745" spans="1:11">
      <c r="A745" s="64">
        <v>44580</v>
      </c>
      <c r="B745" s="65">
        <v>18261</v>
      </c>
      <c r="C745" s="65">
        <v>18345</v>
      </c>
      <c r="D745" s="65">
        <v>18210</v>
      </c>
      <c r="E745" s="65">
        <v>18218</v>
      </c>
      <c r="F745" s="5">
        <f t="shared" si="73"/>
        <v>0.73928043371118779</v>
      </c>
      <c r="G745" s="5">
        <f t="shared" si="74"/>
        <v>-0.23547450851541538</v>
      </c>
      <c r="H745" s="5">
        <f t="shared" si="75"/>
        <v>0.31851851851851853</v>
      </c>
      <c r="I745" s="61">
        <f t="shared" si="72"/>
        <v>3</v>
      </c>
      <c r="J745" s="61">
        <f t="shared" si="70"/>
        <v>4</v>
      </c>
      <c r="K745" s="61">
        <f t="shared" si="71"/>
        <v>2</v>
      </c>
    </row>
    <row r="746" spans="1:11">
      <c r="A746" s="64">
        <v>44579</v>
      </c>
      <c r="B746" s="65">
        <v>18531</v>
      </c>
      <c r="C746" s="65">
        <v>18583</v>
      </c>
      <c r="D746" s="65">
        <v>18347</v>
      </c>
      <c r="E746" s="65">
        <v>18349</v>
      </c>
      <c r="F746" s="5">
        <f t="shared" si="73"/>
        <v>1.2735416329393989</v>
      </c>
      <c r="G746" s="5">
        <f t="shared" si="74"/>
        <v>-0.98213803896173979</v>
      </c>
      <c r="H746" s="5">
        <f t="shared" si="75"/>
        <v>0.77118644067796605</v>
      </c>
      <c r="I746" s="61">
        <f t="shared" si="72"/>
        <v>7</v>
      </c>
      <c r="J746" s="61">
        <f t="shared" si="70"/>
        <v>8</v>
      </c>
      <c r="K746" s="61">
        <f t="shared" si="71"/>
        <v>3</v>
      </c>
    </row>
    <row r="747" spans="1:11">
      <c r="A747" s="64">
        <v>44578</v>
      </c>
      <c r="B747" s="65">
        <v>18417</v>
      </c>
      <c r="C747" s="65">
        <v>18537</v>
      </c>
      <c r="D747" s="65">
        <v>18387</v>
      </c>
      <c r="E747" s="65">
        <v>18509</v>
      </c>
      <c r="F747" s="5">
        <f t="shared" si="73"/>
        <v>0.81446489656295806</v>
      </c>
      <c r="G747" s="5">
        <f t="shared" si="74"/>
        <v>0.49953846989194761</v>
      </c>
      <c r="H747" s="5">
        <f t="shared" si="75"/>
        <v>0.61333333333333329</v>
      </c>
      <c r="I747" s="61">
        <f t="shared" si="72"/>
        <v>3</v>
      </c>
      <c r="J747" s="61">
        <f t="shared" si="70"/>
        <v>7</v>
      </c>
      <c r="K747" s="61">
        <f t="shared" si="71"/>
        <v>3</v>
      </c>
    </row>
    <row r="748" spans="1:11">
      <c r="A748" s="64">
        <v>44575</v>
      </c>
      <c r="B748" s="65">
        <v>18549</v>
      </c>
      <c r="C748" s="65">
        <v>18560</v>
      </c>
      <c r="D748" s="65">
        <v>18220</v>
      </c>
      <c r="E748" s="65">
        <v>18357</v>
      </c>
      <c r="F748" s="5">
        <f t="shared" si="73"/>
        <v>1.8329829101299262</v>
      </c>
      <c r="G748" s="5">
        <f t="shared" si="74"/>
        <v>-1.0350962316027819</v>
      </c>
      <c r="H748" s="5">
        <f t="shared" si="75"/>
        <v>0.56470588235294117</v>
      </c>
      <c r="I748" s="61">
        <f t="shared" si="72"/>
        <v>9</v>
      </c>
      <c r="J748" s="61">
        <f t="shared" si="70"/>
        <v>6</v>
      </c>
      <c r="K748" s="61">
        <f t="shared" si="71"/>
        <v>1</v>
      </c>
    </row>
    <row r="749" spans="1:11">
      <c r="A749" s="64">
        <v>44574</v>
      </c>
      <c r="B749" s="65">
        <v>18433</v>
      </c>
      <c r="C749" s="65">
        <v>18485</v>
      </c>
      <c r="D749" s="65">
        <v>18364</v>
      </c>
      <c r="E749" s="65">
        <v>18425</v>
      </c>
      <c r="F749" s="5">
        <f t="shared" si="73"/>
        <v>0.65643140020615198</v>
      </c>
      <c r="G749" s="5">
        <f t="shared" si="74"/>
        <v>-4.3400423154125747E-2</v>
      </c>
      <c r="H749" s="5">
        <f t="shared" si="75"/>
        <v>6.6115702479338831E-2</v>
      </c>
      <c r="I749" s="61">
        <f t="shared" si="72"/>
        <v>2</v>
      </c>
      <c r="J749" s="61">
        <f t="shared" si="70"/>
        <v>1</v>
      </c>
      <c r="K749" s="61">
        <f t="shared" si="71"/>
        <v>2</v>
      </c>
    </row>
    <row r="750" spans="1:11">
      <c r="A750" s="64">
        <v>44573</v>
      </c>
      <c r="B750" s="65">
        <v>18403</v>
      </c>
      <c r="C750" s="65">
        <v>18411</v>
      </c>
      <c r="D750" s="65">
        <v>18271</v>
      </c>
      <c r="E750" s="65">
        <v>18375</v>
      </c>
      <c r="F750" s="5">
        <f t="shared" si="73"/>
        <v>0.7607455306200076</v>
      </c>
      <c r="G750" s="5">
        <f t="shared" si="74"/>
        <v>-0.15214910612400154</v>
      </c>
      <c r="H750" s="5">
        <f t="shared" si="75"/>
        <v>0.2</v>
      </c>
      <c r="I750" s="61">
        <f t="shared" si="72"/>
        <v>3</v>
      </c>
      <c r="J750" s="61">
        <f t="shared" si="70"/>
        <v>3</v>
      </c>
      <c r="K750" s="61">
        <f t="shared" si="71"/>
        <v>2</v>
      </c>
    </row>
    <row r="751" spans="1:11">
      <c r="A751" s="64">
        <v>44572</v>
      </c>
      <c r="B751" s="65">
        <v>18200</v>
      </c>
      <c r="C751" s="65">
        <v>18295</v>
      </c>
      <c r="D751" s="65">
        <v>18102</v>
      </c>
      <c r="E751" s="65">
        <v>18280</v>
      </c>
      <c r="F751" s="5">
        <f t="shared" si="73"/>
        <v>1.0604395604395604</v>
      </c>
      <c r="G751" s="5">
        <f t="shared" si="74"/>
        <v>0.43956043956043955</v>
      </c>
      <c r="H751" s="5">
        <f t="shared" si="75"/>
        <v>0.41450777202072536</v>
      </c>
      <c r="I751" s="61">
        <f t="shared" si="72"/>
        <v>5</v>
      </c>
      <c r="J751" s="61">
        <f t="shared" si="70"/>
        <v>5</v>
      </c>
      <c r="K751" s="61">
        <f t="shared" si="71"/>
        <v>2</v>
      </c>
    </row>
    <row r="752" spans="1:11">
      <c r="A752" s="64">
        <v>44571</v>
      </c>
      <c r="B752" s="65">
        <v>18075</v>
      </c>
      <c r="C752" s="65">
        <v>18264</v>
      </c>
      <c r="D752" s="65">
        <v>18022</v>
      </c>
      <c r="E752" s="65">
        <v>18258</v>
      </c>
      <c r="F752" s="5">
        <f t="shared" si="73"/>
        <v>1.3388658367911481</v>
      </c>
      <c r="G752" s="5">
        <f t="shared" si="74"/>
        <v>1.0124481327800829</v>
      </c>
      <c r="H752" s="5">
        <f t="shared" si="75"/>
        <v>0.75619834710743794</v>
      </c>
      <c r="I752" s="61">
        <f t="shared" si="72"/>
        <v>7</v>
      </c>
      <c r="J752" s="61">
        <f t="shared" si="70"/>
        <v>8</v>
      </c>
      <c r="K752" s="61">
        <f t="shared" si="71"/>
        <v>3</v>
      </c>
    </row>
    <row r="753" spans="1:11">
      <c r="A753" s="64">
        <v>44568</v>
      </c>
      <c r="B753" s="65">
        <v>18459</v>
      </c>
      <c r="C753" s="65">
        <v>18478</v>
      </c>
      <c r="D753" s="65">
        <v>18115</v>
      </c>
      <c r="E753" s="65">
        <v>18143</v>
      </c>
      <c r="F753" s="5">
        <f t="shared" si="73"/>
        <v>1.9665203965545262</v>
      </c>
      <c r="G753" s="5">
        <f t="shared" si="74"/>
        <v>-1.7119020531989815</v>
      </c>
      <c r="H753" s="5">
        <f t="shared" si="75"/>
        <v>0.87052341597796146</v>
      </c>
      <c r="I753" s="61">
        <f t="shared" si="72"/>
        <v>10</v>
      </c>
      <c r="J753" s="61">
        <f t="shared" si="70"/>
        <v>9</v>
      </c>
      <c r="K753" s="61">
        <f t="shared" si="71"/>
        <v>4</v>
      </c>
    </row>
    <row r="754" spans="1:11">
      <c r="A754" s="64">
        <v>44567</v>
      </c>
      <c r="B754" s="65">
        <v>18345</v>
      </c>
      <c r="C754" s="65">
        <v>18419</v>
      </c>
      <c r="D754" s="65">
        <v>18238</v>
      </c>
      <c r="E754" s="65">
        <v>18335</v>
      </c>
      <c r="F754" s="5">
        <f t="shared" si="73"/>
        <v>0.98664486236031623</v>
      </c>
      <c r="G754" s="5">
        <f t="shared" si="74"/>
        <v>-5.4510765876260567E-2</v>
      </c>
      <c r="H754" s="5">
        <f t="shared" si="75"/>
        <v>5.5248618784530391E-2</v>
      </c>
      <c r="I754" s="61">
        <f t="shared" si="72"/>
        <v>5</v>
      </c>
      <c r="J754" s="61">
        <f t="shared" si="70"/>
        <v>1</v>
      </c>
      <c r="K754" s="61">
        <f t="shared" si="71"/>
        <v>2</v>
      </c>
    </row>
    <row r="755" spans="1:11">
      <c r="A755" s="64">
        <v>44566</v>
      </c>
      <c r="B755" s="65">
        <v>18480</v>
      </c>
      <c r="C755" s="65">
        <v>18546</v>
      </c>
      <c r="D755" s="65">
        <v>18438</v>
      </c>
      <c r="E755" s="65">
        <v>18480</v>
      </c>
      <c r="F755" s="5">
        <f t="shared" si="73"/>
        <v>0.58441558441558439</v>
      </c>
      <c r="G755" s="5">
        <f t="shared" si="74"/>
        <v>0</v>
      </c>
      <c r="H755" s="5">
        <f t="shared" si="75"/>
        <v>0</v>
      </c>
      <c r="I755" s="61">
        <f t="shared" si="72"/>
        <v>1</v>
      </c>
      <c r="J755" s="61">
        <f t="shared" si="70"/>
        <v>1</v>
      </c>
      <c r="K755" s="61">
        <f t="shared" si="71"/>
        <v>2</v>
      </c>
    </row>
    <row r="756" spans="1:11">
      <c r="A756" s="64">
        <v>44565</v>
      </c>
      <c r="B756" s="65">
        <v>18361</v>
      </c>
      <c r="C756" s="65">
        <v>18522</v>
      </c>
      <c r="D756" s="65">
        <v>18359</v>
      </c>
      <c r="E756" s="65">
        <v>18516</v>
      </c>
      <c r="F756" s="5">
        <f t="shared" si="73"/>
        <v>0.88775121180763583</v>
      </c>
      <c r="G756" s="5">
        <f t="shared" si="74"/>
        <v>0.84418060018517505</v>
      </c>
      <c r="H756" s="5">
        <f t="shared" si="75"/>
        <v>0.95092024539877285</v>
      </c>
      <c r="I756" s="61">
        <f t="shared" si="72"/>
        <v>4</v>
      </c>
      <c r="J756" s="61">
        <f t="shared" si="70"/>
        <v>10</v>
      </c>
      <c r="K756" s="61">
        <f t="shared" si="71"/>
        <v>3</v>
      </c>
    </row>
    <row r="757" spans="1:11">
      <c r="A757" s="64">
        <v>44564</v>
      </c>
      <c r="B757" s="65">
        <v>18288</v>
      </c>
      <c r="C757" s="65">
        <v>18389</v>
      </c>
      <c r="D757" s="65">
        <v>18203</v>
      </c>
      <c r="E757" s="65">
        <v>18273</v>
      </c>
      <c r="F757" s="5">
        <f t="shared" si="73"/>
        <v>1.0170603674540681</v>
      </c>
      <c r="G757" s="5">
        <f t="shared" si="74"/>
        <v>-8.2020997375328086E-2</v>
      </c>
      <c r="H757" s="5">
        <f t="shared" si="75"/>
        <v>8.0645161290322592E-2</v>
      </c>
      <c r="I757" s="61">
        <f t="shared" si="72"/>
        <v>5</v>
      </c>
      <c r="J757" s="61">
        <f t="shared" si="70"/>
        <v>1</v>
      </c>
      <c r="K757" s="61">
        <f t="shared" si="71"/>
        <v>2</v>
      </c>
    </row>
    <row r="758" spans="1:11">
      <c r="A758" s="64">
        <v>44560</v>
      </c>
      <c r="B758" s="65">
        <v>18242</v>
      </c>
      <c r="C758" s="65">
        <v>18265</v>
      </c>
      <c r="D758" s="65">
        <v>18177</v>
      </c>
      <c r="E758" s="65">
        <v>18212</v>
      </c>
      <c r="F758" s="5">
        <f t="shared" si="73"/>
        <v>0.48240324525819533</v>
      </c>
      <c r="G758" s="5">
        <f t="shared" si="74"/>
        <v>-0.1644556517925666</v>
      </c>
      <c r="H758" s="5">
        <f t="shared" si="75"/>
        <v>0.34090909090909094</v>
      </c>
      <c r="I758" s="61">
        <f t="shared" si="72"/>
        <v>1</v>
      </c>
      <c r="J758" s="61">
        <f t="shared" si="70"/>
        <v>4</v>
      </c>
      <c r="K758" s="61">
        <f t="shared" si="71"/>
        <v>2</v>
      </c>
    </row>
    <row r="759" spans="1:11">
      <c r="A759" s="64">
        <v>44559</v>
      </c>
      <c r="B759" s="65">
        <v>18195</v>
      </c>
      <c r="C759" s="65">
        <v>18289</v>
      </c>
      <c r="D759" s="65">
        <v>18188</v>
      </c>
      <c r="E759" s="65">
        <v>18276</v>
      </c>
      <c r="F759" s="5">
        <f t="shared" si="73"/>
        <v>0.55509755427315199</v>
      </c>
      <c r="G759" s="5">
        <f t="shared" si="74"/>
        <v>0.4451772464962902</v>
      </c>
      <c r="H759" s="5">
        <f t="shared" si="75"/>
        <v>0.80198019801980192</v>
      </c>
      <c r="I759" s="61">
        <f t="shared" si="72"/>
        <v>1</v>
      </c>
      <c r="J759" s="61">
        <f t="shared" si="70"/>
        <v>9</v>
      </c>
      <c r="K759" s="61">
        <f t="shared" si="71"/>
        <v>3</v>
      </c>
    </row>
    <row r="760" spans="1:11">
      <c r="A760" s="64">
        <v>44558</v>
      </c>
      <c r="B760" s="65">
        <v>18115</v>
      </c>
      <c r="C760" s="65">
        <v>18209</v>
      </c>
      <c r="D760" s="65">
        <v>18105</v>
      </c>
      <c r="E760" s="65">
        <v>18207</v>
      </c>
      <c r="F760" s="5">
        <f t="shared" si="73"/>
        <v>0.57410985371239309</v>
      </c>
      <c r="G760" s="5">
        <f t="shared" si="74"/>
        <v>0.50786640905327074</v>
      </c>
      <c r="H760" s="5">
        <f t="shared" si="75"/>
        <v>0.88461538461538447</v>
      </c>
      <c r="I760" s="61">
        <f t="shared" si="72"/>
        <v>1</v>
      </c>
      <c r="J760" s="61">
        <f t="shared" si="70"/>
        <v>9</v>
      </c>
      <c r="K760" s="61">
        <f t="shared" si="71"/>
        <v>3</v>
      </c>
    </row>
    <row r="761" spans="1:11">
      <c r="A761" s="64">
        <v>44557</v>
      </c>
      <c r="B761" s="65">
        <v>17982</v>
      </c>
      <c r="C761" s="65">
        <v>18099</v>
      </c>
      <c r="D761" s="65">
        <v>17967</v>
      </c>
      <c r="E761" s="65">
        <v>18068</v>
      </c>
      <c r="F761" s="5">
        <f t="shared" si="73"/>
        <v>0.7340674007340674</v>
      </c>
      <c r="G761" s="5">
        <f t="shared" si="74"/>
        <v>0.47825603381158938</v>
      </c>
      <c r="H761" s="5">
        <f t="shared" si="75"/>
        <v>0.65151515151515149</v>
      </c>
      <c r="I761" s="61">
        <f t="shared" si="72"/>
        <v>3</v>
      </c>
      <c r="J761" s="61">
        <f t="shared" si="70"/>
        <v>7</v>
      </c>
      <c r="K761" s="61">
        <f t="shared" si="71"/>
        <v>3</v>
      </c>
    </row>
    <row r="762" spans="1:11">
      <c r="A762" s="64">
        <v>44554</v>
      </c>
      <c r="B762" s="65">
        <v>18014</v>
      </c>
      <c r="C762" s="65">
        <v>18035</v>
      </c>
      <c r="D762" s="65">
        <v>17946</v>
      </c>
      <c r="E762" s="65">
        <v>17958</v>
      </c>
      <c r="F762" s="5">
        <f t="shared" si="73"/>
        <v>0.49406017541911845</v>
      </c>
      <c r="G762" s="5">
        <f t="shared" si="74"/>
        <v>-0.31086932385922061</v>
      </c>
      <c r="H762" s="5">
        <f t="shared" si="75"/>
        <v>0.6292134831460674</v>
      </c>
      <c r="I762" s="61">
        <f t="shared" si="72"/>
        <v>1</v>
      </c>
      <c r="J762" s="61">
        <f t="shared" si="70"/>
        <v>7</v>
      </c>
      <c r="K762" s="61">
        <f t="shared" si="71"/>
        <v>3</v>
      </c>
    </row>
    <row r="763" spans="1:11">
      <c r="A763" s="64">
        <v>44553</v>
      </c>
      <c r="B763" s="65">
        <v>17935</v>
      </c>
      <c r="C763" s="65">
        <v>17983</v>
      </c>
      <c r="D763" s="65">
        <v>17903</v>
      </c>
      <c r="E763" s="65">
        <v>17954</v>
      </c>
      <c r="F763" s="5">
        <f t="shared" si="73"/>
        <v>0.4460551993309172</v>
      </c>
      <c r="G763" s="5">
        <f t="shared" si="74"/>
        <v>0.10593810984109284</v>
      </c>
      <c r="H763" s="5">
        <f t="shared" si="75"/>
        <v>0.23750000000000002</v>
      </c>
      <c r="I763" s="61">
        <f t="shared" si="72"/>
        <v>1</v>
      </c>
      <c r="J763" s="61">
        <f t="shared" si="70"/>
        <v>3</v>
      </c>
      <c r="K763" s="61">
        <f t="shared" si="71"/>
        <v>2</v>
      </c>
    </row>
    <row r="764" spans="1:11">
      <c r="A764" s="64">
        <v>44552</v>
      </c>
      <c r="B764" s="65">
        <v>17847</v>
      </c>
      <c r="C764" s="65">
        <v>17852</v>
      </c>
      <c r="D764" s="65">
        <v>17783</v>
      </c>
      <c r="E764" s="65">
        <v>17833</v>
      </c>
      <c r="F764" s="5">
        <f t="shared" si="73"/>
        <v>0.38661959993276185</v>
      </c>
      <c r="G764" s="5">
        <f t="shared" si="74"/>
        <v>-7.8444556508096605E-2</v>
      </c>
      <c r="H764" s="5">
        <f t="shared" si="75"/>
        <v>0.20289855072463767</v>
      </c>
      <c r="I764" s="61">
        <f t="shared" si="72"/>
        <v>1</v>
      </c>
      <c r="J764" s="61">
        <f t="shared" si="70"/>
        <v>3</v>
      </c>
      <c r="K764" s="61">
        <f t="shared" si="71"/>
        <v>2</v>
      </c>
    </row>
    <row r="765" spans="1:11">
      <c r="A765" s="64">
        <v>44551</v>
      </c>
      <c r="B765" s="65">
        <v>17660</v>
      </c>
      <c r="C765" s="65">
        <v>17829</v>
      </c>
      <c r="D765" s="65">
        <v>17624</v>
      </c>
      <c r="E765" s="65">
        <v>17796</v>
      </c>
      <c r="F765" s="5">
        <f t="shared" si="73"/>
        <v>1.1608154020385051</v>
      </c>
      <c r="G765" s="5">
        <f t="shared" si="74"/>
        <v>0.77010192525481314</v>
      </c>
      <c r="H765" s="5">
        <f t="shared" si="75"/>
        <v>0.6634146341463415</v>
      </c>
      <c r="I765" s="61">
        <f t="shared" si="72"/>
        <v>6</v>
      </c>
      <c r="J765" s="61">
        <f t="shared" si="70"/>
        <v>7</v>
      </c>
      <c r="K765" s="61">
        <f t="shared" si="71"/>
        <v>3</v>
      </c>
    </row>
    <row r="766" spans="1:11">
      <c r="A766" s="64">
        <v>44550</v>
      </c>
      <c r="B766" s="65">
        <v>17720</v>
      </c>
      <c r="C766" s="65">
        <v>17748</v>
      </c>
      <c r="D766" s="65">
        <v>17564</v>
      </c>
      <c r="E766" s="65">
        <v>17580</v>
      </c>
      <c r="F766" s="5">
        <f t="shared" si="73"/>
        <v>1.038374717832957</v>
      </c>
      <c r="G766" s="5">
        <f t="shared" si="74"/>
        <v>-0.79006772009029347</v>
      </c>
      <c r="H766" s="5">
        <f t="shared" si="75"/>
        <v>0.76086956521739146</v>
      </c>
      <c r="I766" s="61">
        <f t="shared" si="72"/>
        <v>5</v>
      </c>
      <c r="J766" s="61">
        <f t="shared" si="70"/>
        <v>8</v>
      </c>
      <c r="K766" s="61">
        <f t="shared" si="71"/>
        <v>3</v>
      </c>
    </row>
    <row r="767" spans="1:11">
      <c r="A767" s="64">
        <v>44547</v>
      </c>
      <c r="B767" s="65">
        <v>17716</v>
      </c>
      <c r="C767" s="65">
        <v>17798</v>
      </c>
      <c r="D767" s="65">
        <v>17703</v>
      </c>
      <c r="E767" s="65">
        <v>17786</v>
      </c>
      <c r="F767" s="5">
        <f t="shared" si="73"/>
        <v>0.53623842853917369</v>
      </c>
      <c r="G767" s="5">
        <f t="shared" si="74"/>
        <v>0.39512305260781211</v>
      </c>
      <c r="H767" s="5">
        <f t="shared" si="75"/>
        <v>0.73684210526315774</v>
      </c>
      <c r="I767" s="61">
        <f t="shared" si="72"/>
        <v>1</v>
      </c>
      <c r="J767" s="61">
        <f t="shared" si="70"/>
        <v>8</v>
      </c>
      <c r="K767" s="61">
        <f t="shared" si="71"/>
        <v>3</v>
      </c>
    </row>
    <row r="768" spans="1:11">
      <c r="A768" s="64">
        <v>44546</v>
      </c>
      <c r="B768" s="65">
        <v>17765</v>
      </c>
      <c r="C768" s="65">
        <v>17809</v>
      </c>
      <c r="D768" s="65">
        <v>17671</v>
      </c>
      <c r="E768" s="65">
        <v>17804</v>
      </c>
      <c r="F768" s="5">
        <f t="shared" si="73"/>
        <v>0.77680833098789748</v>
      </c>
      <c r="G768" s="5">
        <f t="shared" si="74"/>
        <v>0.21953278919223193</v>
      </c>
      <c r="H768" s="5">
        <f t="shared" si="75"/>
        <v>0.28260869565217395</v>
      </c>
      <c r="I768" s="61">
        <f t="shared" si="72"/>
        <v>3</v>
      </c>
      <c r="J768" s="61">
        <f t="shared" si="70"/>
        <v>3</v>
      </c>
      <c r="K768" s="61">
        <f t="shared" si="71"/>
        <v>2</v>
      </c>
    </row>
    <row r="769" spans="1:11">
      <c r="A769" s="64">
        <v>44545</v>
      </c>
      <c r="B769" s="65">
        <v>17588</v>
      </c>
      <c r="C769" s="65">
        <v>17666</v>
      </c>
      <c r="D769" s="65">
        <v>17536</v>
      </c>
      <c r="E769" s="65">
        <v>17630</v>
      </c>
      <c r="F769" s="5">
        <f t="shared" si="73"/>
        <v>0.73914032294746423</v>
      </c>
      <c r="G769" s="5">
        <f t="shared" si="74"/>
        <v>0.23879918125994998</v>
      </c>
      <c r="H769" s="5">
        <f t="shared" si="75"/>
        <v>0.32307692307692309</v>
      </c>
      <c r="I769" s="61">
        <f t="shared" si="72"/>
        <v>3</v>
      </c>
      <c r="J769" s="61">
        <f t="shared" si="70"/>
        <v>4</v>
      </c>
      <c r="K769" s="61">
        <f t="shared" si="71"/>
        <v>2</v>
      </c>
    </row>
    <row r="770" spans="1:11">
      <c r="A770" s="64">
        <v>44544</v>
      </c>
      <c r="B770" s="65">
        <v>17683</v>
      </c>
      <c r="C770" s="65">
        <v>17711</v>
      </c>
      <c r="D770" s="65">
        <v>17565</v>
      </c>
      <c r="E770" s="65">
        <v>17605</v>
      </c>
      <c r="F770" s="5">
        <f t="shared" si="73"/>
        <v>0.82565175592376849</v>
      </c>
      <c r="G770" s="5">
        <f t="shared" si="74"/>
        <v>-0.44110162302776679</v>
      </c>
      <c r="H770" s="5">
        <f t="shared" si="75"/>
        <v>0.53424657534246578</v>
      </c>
      <c r="I770" s="61">
        <f t="shared" si="72"/>
        <v>4</v>
      </c>
      <c r="J770" s="61">
        <f t="shared" si="70"/>
        <v>6</v>
      </c>
      <c r="K770" s="61">
        <f t="shared" si="71"/>
        <v>2</v>
      </c>
    </row>
    <row r="771" spans="1:11">
      <c r="A771" s="64">
        <v>44543</v>
      </c>
      <c r="B771" s="65">
        <v>17912</v>
      </c>
      <c r="C771" s="65">
        <v>17944</v>
      </c>
      <c r="D771" s="65">
        <v>17743</v>
      </c>
      <c r="E771" s="65">
        <v>17752</v>
      </c>
      <c r="F771" s="5">
        <f t="shared" si="73"/>
        <v>1.1221527467619472</v>
      </c>
      <c r="G771" s="5">
        <f t="shared" si="74"/>
        <v>-0.89325591782045555</v>
      </c>
      <c r="H771" s="5">
        <f t="shared" si="75"/>
        <v>0.79601990049751248</v>
      </c>
      <c r="I771" s="61">
        <f t="shared" si="72"/>
        <v>5</v>
      </c>
      <c r="J771" s="61">
        <f t="shared" ref="J771:J834" si="76">VLOOKUP(H771,$L$24:$N$33,3,TRUE)</f>
        <v>8</v>
      </c>
      <c r="K771" s="61">
        <f t="shared" ref="K771:K834" si="77">IF(AND(I771&gt;=$N$10,F771&gt;$B$1),IF(J771&gt;=$N$23,4,1),IF(J771&gt;=$N$23,3,2))</f>
        <v>3</v>
      </c>
    </row>
    <row r="772" spans="1:11">
      <c r="A772" s="64">
        <v>44540</v>
      </c>
      <c r="B772" s="65">
        <v>17808</v>
      </c>
      <c r="C772" s="65">
        <v>17874</v>
      </c>
      <c r="D772" s="65">
        <v>17765</v>
      </c>
      <c r="E772" s="65">
        <v>17818</v>
      </c>
      <c r="F772" s="5">
        <f t="shared" si="73"/>
        <v>0.61208445642407905</v>
      </c>
      <c r="G772" s="5">
        <f t="shared" si="74"/>
        <v>5.6154537286612759E-2</v>
      </c>
      <c r="H772" s="5">
        <f t="shared" si="75"/>
        <v>9.1743119266055051E-2</v>
      </c>
      <c r="I772" s="61">
        <f t="shared" si="72"/>
        <v>2</v>
      </c>
      <c r="J772" s="61">
        <f t="shared" si="76"/>
        <v>1</v>
      </c>
      <c r="K772" s="61">
        <f t="shared" si="77"/>
        <v>2</v>
      </c>
    </row>
    <row r="773" spans="1:11">
      <c r="A773" s="64">
        <v>44539</v>
      </c>
      <c r="B773" s="65">
        <v>17886</v>
      </c>
      <c r="C773" s="65">
        <v>17946</v>
      </c>
      <c r="D773" s="65">
        <v>17812</v>
      </c>
      <c r="E773" s="65">
        <v>17911</v>
      </c>
      <c r="F773" s="5">
        <f t="shared" si="73"/>
        <v>0.74918931007491896</v>
      </c>
      <c r="G773" s="5">
        <f t="shared" si="74"/>
        <v>0.13977412501397743</v>
      </c>
      <c r="H773" s="5">
        <f t="shared" si="75"/>
        <v>0.18656716417910449</v>
      </c>
      <c r="I773" s="61">
        <f t="shared" si="72"/>
        <v>3</v>
      </c>
      <c r="J773" s="61">
        <f t="shared" si="76"/>
        <v>2</v>
      </c>
      <c r="K773" s="61">
        <f t="shared" si="77"/>
        <v>2</v>
      </c>
    </row>
    <row r="774" spans="1:11">
      <c r="A774" s="64">
        <v>44538</v>
      </c>
      <c r="B774" s="65">
        <v>17945</v>
      </c>
      <c r="C774" s="65">
        <v>17988</v>
      </c>
      <c r="D774" s="65">
        <v>17840</v>
      </c>
      <c r="E774" s="65">
        <v>17851</v>
      </c>
      <c r="F774" s="5">
        <f t="shared" si="73"/>
        <v>0.82474226804123718</v>
      </c>
      <c r="G774" s="5">
        <f t="shared" si="74"/>
        <v>-0.52382279186402891</v>
      </c>
      <c r="H774" s="5">
        <f t="shared" si="75"/>
        <v>0.63513513513513498</v>
      </c>
      <c r="I774" s="61">
        <f t="shared" si="72"/>
        <v>4</v>
      </c>
      <c r="J774" s="61">
        <f t="shared" si="76"/>
        <v>7</v>
      </c>
      <c r="K774" s="61">
        <f t="shared" si="77"/>
        <v>3</v>
      </c>
    </row>
    <row r="775" spans="1:11">
      <c r="A775" s="64">
        <v>44537</v>
      </c>
      <c r="B775" s="65">
        <v>17677</v>
      </c>
      <c r="C775" s="65">
        <v>17799</v>
      </c>
      <c r="D775" s="65">
        <v>17586</v>
      </c>
      <c r="E775" s="65">
        <v>17795</v>
      </c>
      <c r="F775" s="5">
        <f t="shared" si="73"/>
        <v>1.2049555920122192</v>
      </c>
      <c r="G775" s="5">
        <f t="shared" si="74"/>
        <v>0.66753408383775525</v>
      </c>
      <c r="H775" s="5">
        <f t="shared" si="75"/>
        <v>0.5539906103286385</v>
      </c>
      <c r="I775" s="61">
        <f t="shared" si="72"/>
        <v>6</v>
      </c>
      <c r="J775" s="61">
        <f t="shared" si="76"/>
        <v>6</v>
      </c>
      <c r="K775" s="61">
        <f t="shared" si="77"/>
        <v>2</v>
      </c>
    </row>
    <row r="776" spans="1:11">
      <c r="A776" s="64">
        <v>44536</v>
      </c>
      <c r="B776" s="65">
        <v>17619</v>
      </c>
      <c r="C776" s="65">
        <v>17736</v>
      </c>
      <c r="D776" s="65">
        <v>17527</v>
      </c>
      <c r="E776" s="65">
        <v>17693</v>
      </c>
      <c r="F776" s="5">
        <f t="shared" si="73"/>
        <v>1.1862194222146547</v>
      </c>
      <c r="G776" s="5">
        <f t="shared" si="74"/>
        <v>0.42000113513820314</v>
      </c>
      <c r="H776" s="5">
        <f t="shared" si="75"/>
        <v>0.35406698564593303</v>
      </c>
      <c r="I776" s="61">
        <f t="shared" ref="I776:I839" si="78">VLOOKUP(_xlfn.PERCENTRANK.EXC(F$22:F$1218,F776),$L$11:$N$20,3,TRUE)</f>
        <v>6</v>
      </c>
      <c r="J776" s="61">
        <f t="shared" si="76"/>
        <v>4</v>
      </c>
      <c r="K776" s="61">
        <f t="shared" si="77"/>
        <v>2</v>
      </c>
    </row>
    <row r="777" spans="1:11">
      <c r="A777" s="64">
        <v>44533</v>
      </c>
      <c r="B777" s="65">
        <v>17696</v>
      </c>
      <c r="C777" s="65">
        <v>17745</v>
      </c>
      <c r="D777" s="65">
        <v>17621</v>
      </c>
      <c r="E777" s="65">
        <v>17706</v>
      </c>
      <c r="F777" s="5">
        <f t="shared" si="73"/>
        <v>0.70072332730560571</v>
      </c>
      <c r="G777" s="5">
        <f t="shared" si="74"/>
        <v>5.6509945750452081E-2</v>
      </c>
      <c r="H777" s="5">
        <f t="shared" si="75"/>
        <v>8.0645161290322592E-2</v>
      </c>
      <c r="I777" s="61">
        <f t="shared" si="78"/>
        <v>2</v>
      </c>
      <c r="J777" s="61">
        <f t="shared" si="76"/>
        <v>1</v>
      </c>
      <c r="K777" s="61">
        <f t="shared" si="77"/>
        <v>2</v>
      </c>
    </row>
    <row r="778" spans="1:11">
      <c r="A778" s="64">
        <v>44532</v>
      </c>
      <c r="B778" s="65">
        <v>17570</v>
      </c>
      <c r="C778" s="65">
        <v>17709</v>
      </c>
      <c r="D778" s="65">
        <v>17509</v>
      </c>
      <c r="E778" s="65">
        <v>17705</v>
      </c>
      <c r="F778" s="5">
        <f t="shared" si="73"/>
        <v>1.1383039271485487</v>
      </c>
      <c r="G778" s="5">
        <f t="shared" si="74"/>
        <v>0.76835515082527028</v>
      </c>
      <c r="H778" s="5">
        <f t="shared" si="75"/>
        <v>0.67499999999999993</v>
      </c>
      <c r="I778" s="61">
        <f t="shared" si="78"/>
        <v>5</v>
      </c>
      <c r="J778" s="61">
        <f t="shared" si="76"/>
        <v>7</v>
      </c>
      <c r="K778" s="61">
        <f t="shared" si="77"/>
        <v>3</v>
      </c>
    </row>
    <row r="779" spans="1:11">
      <c r="A779" s="64">
        <v>44531</v>
      </c>
      <c r="B779" s="65">
        <v>17350</v>
      </c>
      <c r="C779" s="65">
        <v>17617</v>
      </c>
      <c r="D779" s="65">
        <v>17333</v>
      </c>
      <c r="E779" s="65">
        <v>17586</v>
      </c>
      <c r="F779" s="5">
        <f t="shared" si="73"/>
        <v>1.6368876080691641</v>
      </c>
      <c r="G779" s="5">
        <f t="shared" si="74"/>
        <v>1.3602305475504322</v>
      </c>
      <c r="H779" s="5">
        <f t="shared" si="75"/>
        <v>0.83098591549295775</v>
      </c>
      <c r="I779" s="61">
        <f t="shared" si="78"/>
        <v>8</v>
      </c>
      <c r="J779" s="61">
        <f t="shared" si="76"/>
        <v>9</v>
      </c>
      <c r="K779" s="61">
        <f t="shared" si="77"/>
        <v>3</v>
      </c>
    </row>
    <row r="780" spans="1:11">
      <c r="A780" s="64">
        <v>44530</v>
      </c>
      <c r="B780" s="65">
        <v>17428</v>
      </c>
      <c r="C780" s="65">
        <v>17537</v>
      </c>
      <c r="D780" s="65">
        <v>17312</v>
      </c>
      <c r="E780" s="65">
        <v>17327</v>
      </c>
      <c r="F780" s="5">
        <f t="shared" si="73"/>
        <v>1.2910259352765665</v>
      </c>
      <c r="G780" s="5">
        <f t="shared" si="74"/>
        <v>-0.5795271976130365</v>
      </c>
      <c r="H780" s="5">
        <f t="shared" si="75"/>
        <v>0.44888888888888889</v>
      </c>
      <c r="I780" s="61">
        <f t="shared" si="78"/>
        <v>7</v>
      </c>
      <c r="J780" s="61">
        <f t="shared" si="76"/>
        <v>5</v>
      </c>
      <c r="K780" s="61">
        <f t="shared" si="77"/>
        <v>2</v>
      </c>
    </row>
    <row r="781" spans="1:11">
      <c r="A781" s="64">
        <v>44529</v>
      </c>
      <c r="B781" s="65">
        <v>17243</v>
      </c>
      <c r="C781" s="65">
        <v>17416</v>
      </c>
      <c r="D781" s="65">
        <v>17184</v>
      </c>
      <c r="E781" s="65">
        <v>17308</v>
      </c>
      <c r="F781" s="5">
        <f t="shared" si="73"/>
        <v>1.3454735254886041</v>
      </c>
      <c r="G781" s="5">
        <f t="shared" si="74"/>
        <v>0.37696456533085887</v>
      </c>
      <c r="H781" s="5">
        <f t="shared" si="75"/>
        <v>0.28017241379310343</v>
      </c>
      <c r="I781" s="61">
        <f t="shared" si="78"/>
        <v>7</v>
      </c>
      <c r="J781" s="61">
        <f t="shared" si="76"/>
        <v>3</v>
      </c>
      <c r="K781" s="61">
        <f t="shared" si="77"/>
        <v>2</v>
      </c>
    </row>
    <row r="782" spans="1:11">
      <c r="A782" s="64">
        <v>44526</v>
      </c>
      <c r="B782" s="65">
        <v>17530</v>
      </c>
      <c r="C782" s="65">
        <v>17572</v>
      </c>
      <c r="D782" s="65">
        <v>17307</v>
      </c>
      <c r="E782" s="65">
        <v>17342</v>
      </c>
      <c r="F782" s="5">
        <f t="shared" si="73"/>
        <v>1.5116942384483743</v>
      </c>
      <c r="G782" s="5">
        <f t="shared" si="74"/>
        <v>-1.0724472333143185</v>
      </c>
      <c r="H782" s="5">
        <f t="shared" si="75"/>
        <v>0.70943396226415101</v>
      </c>
      <c r="I782" s="61">
        <f t="shared" si="78"/>
        <v>8</v>
      </c>
      <c r="J782" s="61">
        <f t="shared" si="76"/>
        <v>8</v>
      </c>
      <c r="K782" s="61">
        <f t="shared" si="77"/>
        <v>3</v>
      </c>
    </row>
    <row r="783" spans="1:11">
      <c r="A783" s="64">
        <v>44525</v>
      </c>
      <c r="B783" s="65">
        <v>17688</v>
      </c>
      <c r="C783" s="65">
        <v>17715</v>
      </c>
      <c r="D783" s="65">
        <v>17600</v>
      </c>
      <c r="E783" s="65">
        <v>17676</v>
      </c>
      <c r="F783" s="5">
        <f t="shared" si="73"/>
        <v>0.65015829941203074</v>
      </c>
      <c r="G783" s="5">
        <f t="shared" si="74"/>
        <v>-6.7842605156037988E-2</v>
      </c>
      <c r="H783" s="5">
        <f t="shared" si="75"/>
        <v>0.10434782608695652</v>
      </c>
      <c r="I783" s="61">
        <f t="shared" si="78"/>
        <v>2</v>
      </c>
      <c r="J783" s="61">
        <f t="shared" si="76"/>
        <v>2</v>
      </c>
      <c r="K783" s="61">
        <f t="shared" si="77"/>
        <v>2</v>
      </c>
    </row>
    <row r="784" spans="1:11">
      <c r="A784" s="64">
        <v>44524</v>
      </c>
      <c r="B784" s="65">
        <v>17604</v>
      </c>
      <c r="C784" s="65">
        <v>17698</v>
      </c>
      <c r="D784" s="65">
        <v>17593</v>
      </c>
      <c r="E784" s="65">
        <v>17679</v>
      </c>
      <c r="F784" s="5">
        <f t="shared" si="73"/>
        <v>0.5964553510565781</v>
      </c>
      <c r="G784" s="5">
        <f t="shared" si="74"/>
        <v>0.42603953646898435</v>
      </c>
      <c r="H784" s="5">
        <f t="shared" si="75"/>
        <v>0.7142857142857143</v>
      </c>
      <c r="I784" s="61">
        <f t="shared" si="78"/>
        <v>1</v>
      </c>
      <c r="J784" s="61">
        <f t="shared" si="76"/>
        <v>8</v>
      </c>
      <c r="K784" s="61">
        <f t="shared" si="77"/>
        <v>3</v>
      </c>
    </row>
    <row r="785" spans="1:11">
      <c r="A785" s="64">
        <v>44523</v>
      </c>
      <c r="B785" s="65">
        <v>17765</v>
      </c>
      <c r="C785" s="65">
        <v>17768</v>
      </c>
      <c r="D785" s="65">
        <v>17638</v>
      </c>
      <c r="E785" s="65">
        <v>17659</v>
      </c>
      <c r="F785" s="5">
        <f t="shared" si="73"/>
        <v>0.73177596397410638</v>
      </c>
      <c r="G785" s="5">
        <f t="shared" si="74"/>
        <v>-0.59667886293273287</v>
      </c>
      <c r="H785" s="5">
        <f t="shared" si="75"/>
        <v>0.81538461538461537</v>
      </c>
      <c r="I785" s="61">
        <f t="shared" si="78"/>
        <v>3</v>
      </c>
      <c r="J785" s="61">
        <f t="shared" si="76"/>
        <v>9</v>
      </c>
      <c r="K785" s="61">
        <f t="shared" si="77"/>
        <v>3</v>
      </c>
    </row>
    <row r="786" spans="1:11">
      <c r="A786" s="64">
        <v>44522</v>
      </c>
      <c r="B786" s="65">
        <v>17790</v>
      </c>
      <c r="C786" s="65">
        <v>17876</v>
      </c>
      <c r="D786" s="65">
        <v>17787</v>
      </c>
      <c r="E786" s="65">
        <v>17836</v>
      </c>
      <c r="F786" s="5">
        <f t="shared" si="73"/>
        <v>0.50028105677346824</v>
      </c>
      <c r="G786" s="5">
        <f t="shared" si="74"/>
        <v>0.25857223159078135</v>
      </c>
      <c r="H786" s="5">
        <f t="shared" si="75"/>
        <v>0.5168539325842697</v>
      </c>
      <c r="I786" s="61">
        <f t="shared" si="78"/>
        <v>1</v>
      </c>
      <c r="J786" s="61">
        <f t="shared" si="76"/>
        <v>6</v>
      </c>
      <c r="K786" s="61">
        <f t="shared" si="77"/>
        <v>2</v>
      </c>
    </row>
    <row r="787" spans="1:11">
      <c r="A787" s="64">
        <v>44519</v>
      </c>
      <c r="B787" s="65">
        <v>17919</v>
      </c>
      <c r="C787" s="65">
        <v>17949</v>
      </c>
      <c r="D787" s="65">
        <v>17813</v>
      </c>
      <c r="E787" s="65">
        <v>17851</v>
      </c>
      <c r="F787" s="5">
        <f t="shared" si="73"/>
        <v>0.75897092471678107</v>
      </c>
      <c r="G787" s="5">
        <f t="shared" si="74"/>
        <v>-0.37948546235839054</v>
      </c>
      <c r="H787" s="5">
        <f t="shared" si="75"/>
        <v>0.5</v>
      </c>
      <c r="I787" s="61">
        <f t="shared" si="78"/>
        <v>3</v>
      </c>
      <c r="J787" s="61">
        <f t="shared" si="76"/>
        <v>6</v>
      </c>
      <c r="K787" s="61">
        <f t="shared" si="77"/>
        <v>2</v>
      </c>
    </row>
    <row r="788" spans="1:11">
      <c r="A788" s="64">
        <v>44518</v>
      </c>
      <c r="B788" s="65">
        <v>17769</v>
      </c>
      <c r="C788" s="65">
        <v>17868</v>
      </c>
      <c r="D788" s="65">
        <v>17763</v>
      </c>
      <c r="E788" s="65">
        <v>17860</v>
      </c>
      <c r="F788" s="5">
        <f t="shared" si="73"/>
        <v>0.59091676515279412</v>
      </c>
      <c r="G788" s="5">
        <f t="shared" si="74"/>
        <v>0.51212786313242165</v>
      </c>
      <c r="H788" s="5">
        <f t="shared" si="75"/>
        <v>0.86666666666666681</v>
      </c>
      <c r="I788" s="61">
        <f t="shared" si="78"/>
        <v>1</v>
      </c>
      <c r="J788" s="61">
        <f t="shared" si="76"/>
        <v>9</v>
      </c>
      <c r="K788" s="61">
        <f t="shared" si="77"/>
        <v>3</v>
      </c>
    </row>
    <row r="789" spans="1:11">
      <c r="A789" s="64">
        <v>44517</v>
      </c>
      <c r="B789" s="65">
        <v>17711</v>
      </c>
      <c r="C789" s="65">
        <v>17761</v>
      </c>
      <c r="D789" s="65">
        <v>17678</v>
      </c>
      <c r="E789" s="65">
        <v>17722</v>
      </c>
      <c r="F789" s="5">
        <f t="shared" si="73"/>
        <v>0.4686353113884027</v>
      </c>
      <c r="G789" s="5">
        <f t="shared" si="74"/>
        <v>6.2108294280390719E-2</v>
      </c>
      <c r="H789" s="5">
        <f t="shared" si="75"/>
        <v>0.13253012048192772</v>
      </c>
      <c r="I789" s="61">
        <f t="shared" si="78"/>
        <v>1</v>
      </c>
      <c r="J789" s="61">
        <f t="shared" si="76"/>
        <v>2</v>
      </c>
      <c r="K789" s="61">
        <f t="shared" si="77"/>
        <v>2</v>
      </c>
    </row>
    <row r="790" spans="1:11">
      <c r="A790" s="64">
        <v>44516</v>
      </c>
      <c r="B790" s="65">
        <v>17662</v>
      </c>
      <c r="C790" s="65">
        <v>17717</v>
      </c>
      <c r="D790" s="65">
        <v>17653</v>
      </c>
      <c r="E790" s="65">
        <v>17701</v>
      </c>
      <c r="F790" s="5">
        <f t="shared" ref="F790:F853" si="79">ABS(C790-D790)/B790*100</f>
        <v>0.36235986864454761</v>
      </c>
      <c r="G790" s="5">
        <f t="shared" ref="G790:G853" si="80">(E790-B790)/B790*100</f>
        <v>0.22081304495527118</v>
      </c>
      <c r="H790" s="5">
        <f t="shared" ref="H790:H853" si="81">ABS(G790/F790)</f>
        <v>0.609375</v>
      </c>
      <c r="I790" s="61">
        <f t="shared" si="78"/>
        <v>1</v>
      </c>
      <c r="J790" s="61">
        <f t="shared" si="76"/>
        <v>7</v>
      </c>
      <c r="K790" s="61">
        <f t="shared" si="77"/>
        <v>3</v>
      </c>
    </row>
    <row r="791" spans="1:11">
      <c r="A791" s="64">
        <v>44515</v>
      </c>
      <c r="B791" s="65">
        <v>17615</v>
      </c>
      <c r="C791" s="65">
        <v>17707</v>
      </c>
      <c r="D791" s="65">
        <v>17603</v>
      </c>
      <c r="E791" s="65">
        <v>17664</v>
      </c>
      <c r="F791" s="5">
        <f t="shared" si="79"/>
        <v>0.59040590405904059</v>
      </c>
      <c r="G791" s="5">
        <f t="shared" si="80"/>
        <v>0.27817201248935564</v>
      </c>
      <c r="H791" s="5">
        <f t="shared" si="81"/>
        <v>0.47115384615384609</v>
      </c>
      <c r="I791" s="61">
        <f t="shared" si="78"/>
        <v>1</v>
      </c>
      <c r="J791" s="61">
        <f t="shared" si="76"/>
        <v>5</v>
      </c>
      <c r="K791" s="61">
        <f t="shared" si="77"/>
        <v>2</v>
      </c>
    </row>
    <row r="792" spans="1:11">
      <c r="A792" s="64">
        <v>44512</v>
      </c>
      <c r="B792" s="65">
        <v>17570</v>
      </c>
      <c r="C792" s="65">
        <v>17638</v>
      </c>
      <c r="D792" s="65">
        <v>17491</v>
      </c>
      <c r="E792" s="65">
        <v>17547</v>
      </c>
      <c r="F792" s="5">
        <f t="shared" si="79"/>
        <v>0.8366533864541833</v>
      </c>
      <c r="G792" s="5">
        <f t="shared" si="80"/>
        <v>-0.1309049516220831</v>
      </c>
      <c r="H792" s="5">
        <f t="shared" si="81"/>
        <v>0.15646258503401361</v>
      </c>
      <c r="I792" s="61">
        <f t="shared" si="78"/>
        <v>4</v>
      </c>
      <c r="J792" s="61">
        <f t="shared" si="76"/>
        <v>2</v>
      </c>
      <c r="K792" s="61">
        <f t="shared" si="77"/>
        <v>2</v>
      </c>
    </row>
    <row r="793" spans="1:11">
      <c r="A793" s="64">
        <v>44511</v>
      </c>
      <c r="B793" s="65">
        <v>17430</v>
      </c>
      <c r="C793" s="65">
        <v>17537</v>
      </c>
      <c r="D793" s="65">
        <v>17395</v>
      </c>
      <c r="E793" s="65">
        <v>17470</v>
      </c>
      <c r="F793" s="5">
        <f t="shared" si="79"/>
        <v>0.81468732071141703</v>
      </c>
      <c r="G793" s="5">
        <f t="shared" si="80"/>
        <v>0.22948938611589212</v>
      </c>
      <c r="H793" s="5">
        <f t="shared" si="81"/>
        <v>0.28169014084507044</v>
      </c>
      <c r="I793" s="61">
        <f t="shared" si="78"/>
        <v>3</v>
      </c>
      <c r="J793" s="61">
        <f t="shared" si="76"/>
        <v>3</v>
      </c>
      <c r="K793" s="61">
        <f t="shared" si="77"/>
        <v>2</v>
      </c>
    </row>
    <row r="794" spans="1:11">
      <c r="A794" s="64">
        <v>44510</v>
      </c>
      <c r="B794" s="65">
        <v>17550</v>
      </c>
      <c r="C794" s="65">
        <v>17581</v>
      </c>
      <c r="D794" s="65">
        <v>17496</v>
      </c>
      <c r="E794" s="65">
        <v>17555</v>
      </c>
      <c r="F794" s="5">
        <f t="shared" si="79"/>
        <v>0.48433048433048431</v>
      </c>
      <c r="G794" s="5">
        <f t="shared" si="80"/>
        <v>2.8490028490028487E-2</v>
      </c>
      <c r="H794" s="5">
        <f t="shared" si="81"/>
        <v>5.8823529411764705E-2</v>
      </c>
      <c r="I794" s="61">
        <f t="shared" si="78"/>
        <v>1</v>
      </c>
      <c r="J794" s="61">
        <f t="shared" si="76"/>
        <v>1</v>
      </c>
      <c r="K794" s="61">
        <f t="shared" si="77"/>
        <v>2</v>
      </c>
    </row>
    <row r="795" spans="1:11">
      <c r="A795" s="64">
        <v>44509</v>
      </c>
      <c r="B795" s="65">
        <v>17499</v>
      </c>
      <c r="C795" s="65">
        <v>17593</v>
      </c>
      <c r="D795" s="65">
        <v>17480</v>
      </c>
      <c r="E795" s="65">
        <v>17555</v>
      </c>
      <c r="F795" s="5">
        <f t="shared" si="79"/>
        <v>0.64575118578204471</v>
      </c>
      <c r="G795" s="5">
        <f t="shared" si="80"/>
        <v>0.32001828675924338</v>
      </c>
      <c r="H795" s="5">
        <f t="shared" si="81"/>
        <v>0.49557522123893805</v>
      </c>
      <c r="I795" s="61">
        <f t="shared" si="78"/>
        <v>2</v>
      </c>
      <c r="J795" s="61">
        <f t="shared" si="76"/>
        <v>5</v>
      </c>
      <c r="K795" s="61">
        <f t="shared" si="77"/>
        <v>2</v>
      </c>
    </row>
    <row r="796" spans="1:11">
      <c r="A796" s="64">
        <v>44508</v>
      </c>
      <c r="B796" s="65">
        <v>17256</v>
      </c>
      <c r="C796" s="65">
        <v>17425</v>
      </c>
      <c r="D796" s="65">
        <v>17251</v>
      </c>
      <c r="E796" s="65">
        <v>17424</v>
      </c>
      <c r="F796" s="5">
        <f t="shared" si="79"/>
        <v>1.0083449235048678</v>
      </c>
      <c r="G796" s="5">
        <f t="shared" si="80"/>
        <v>0.97357440890125169</v>
      </c>
      <c r="H796" s="5">
        <f t="shared" si="81"/>
        <v>0.96551724137931039</v>
      </c>
      <c r="I796" s="61">
        <f t="shared" si="78"/>
        <v>5</v>
      </c>
      <c r="J796" s="61">
        <f t="shared" si="76"/>
        <v>10</v>
      </c>
      <c r="K796" s="61">
        <f t="shared" si="77"/>
        <v>3</v>
      </c>
    </row>
    <row r="797" spans="1:11">
      <c r="A797" s="64">
        <v>44505</v>
      </c>
      <c r="B797" s="65">
        <v>17150</v>
      </c>
      <c r="C797" s="65">
        <v>17279</v>
      </c>
      <c r="D797" s="65">
        <v>17106</v>
      </c>
      <c r="E797" s="65">
        <v>17267</v>
      </c>
      <c r="F797" s="5">
        <f t="shared" si="79"/>
        <v>1.008746355685131</v>
      </c>
      <c r="G797" s="5">
        <f t="shared" si="80"/>
        <v>0.68221574344023328</v>
      </c>
      <c r="H797" s="5">
        <f t="shared" si="81"/>
        <v>0.67630057803468224</v>
      </c>
      <c r="I797" s="61">
        <f t="shared" si="78"/>
        <v>5</v>
      </c>
      <c r="J797" s="61">
        <f t="shared" si="76"/>
        <v>7</v>
      </c>
      <c r="K797" s="61">
        <f t="shared" si="77"/>
        <v>3</v>
      </c>
    </row>
    <row r="798" spans="1:11">
      <c r="A798" s="64">
        <v>44504</v>
      </c>
      <c r="B798" s="65">
        <v>17269</v>
      </c>
      <c r="C798" s="65">
        <v>17280</v>
      </c>
      <c r="D798" s="65">
        <v>17050</v>
      </c>
      <c r="E798" s="65">
        <v>17075</v>
      </c>
      <c r="F798" s="5">
        <f t="shared" si="79"/>
        <v>1.3318663501071284</v>
      </c>
      <c r="G798" s="5">
        <f t="shared" si="80"/>
        <v>-1.1234003126990562</v>
      </c>
      <c r="H798" s="5">
        <f t="shared" si="81"/>
        <v>0.84347826086956523</v>
      </c>
      <c r="I798" s="61">
        <f t="shared" si="78"/>
        <v>7</v>
      </c>
      <c r="J798" s="61">
        <f t="shared" si="76"/>
        <v>9</v>
      </c>
      <c r="K798" s="61">
        <f t="shared" si="77"/>
        <v>3</v>
      </c>
    </row>
    <row r="799" spans="1:11">
      <c r="A799" s="64">
        <v>44503</v>
      </c>
      <c r="B799" s="65">
        <v>17081</v>
      </c>
      <c r="C799" s="65">
        <v>17127</v>
      </c>
      <c r="D799" s="65">
        <v>17040</v>
      </c>
      <c r="E799" s="65">
        <v>17092</v>
      </c>
      <c r="F799" s="5">
        <f t="shared" si="79"/>
        <v>0.50933786078098475</v>
      </c>
      <c r="G799" s="5">
        <f t="shared" si="80"/>
        <v>6.4399039868860128E-2</v>
      </c>
      <c r="H799" s="5">
        <f t="shared" si="81"/>
        <v>0.12643678160919539</v>
      </c>
      <c r="I799" s="61">
        <f t="shared" si="78"/>
        <v>1</v>
      </c>
      <c r="J799" s="61">
        <f t="shared" si="76"/>
        <v>2</v>
      </c>
      <c r="K799" s="61">
        <f t="shared" si="77"/>
        <v>2</v>
      </c>
    </row>
    <row r="800" spans="1:11">
      <c r="A800" s="64">
        <v>44502</v>
      </c>
      <c r="B800" s="65">
        <v>17167</v>
      </c>
      <c r="C800" s="65">
        <v>17255</v>
      </c>
      <c r="D800" s="65">
        <v>17004</v>
      </c>
      <c r="E800" s="65">
        <v>17047</v>
      </c>
      <c r="F800" s="5">
        <f t="shared" si="79"/>
        <v>1.4621075318925847</v>
      </c>
      <c r="G800" s="5">
        <f t="shared" si="80"/>
        <v>-0.69901555309605645</v>
      </c>
      <c r="H800" s="5">
        <f t="shared" si="81"/>
        <v>0.47808764940239046</v>
      </c>
      <c r="I800" s="61">
        <f t="shared" si="78"/>
        <v>8</v>
      </c>
      <c r="J800" s="61">
        <f t="shared" si="76"/>
        <v>5</v>
      </c>
      <c r="K800" s="61">
        <f t="shared" si="77"/>
        <v>2</v>
      </c>
    </row>
    <row r="801" spans="1:11">
      <c r="A801" s="64">
        <v>44501</v>
      </c>
      <c r="B801" s="65">
        <v>17040</v>
      </c>
      <c r="C801" s="65">
        <v>17130</v>
      </c>
      <c r="D801" s="65">
        <v>17028</v>
      </c>
      <c r="E801" s="65">
        <v>17079</v>
      </c>
      <c r="F801" s="5">
        <f t="shared" si="79"/>
        <v>0.59859154929577463</v>
      </c>
      <c r="G801" s="5">
        <f t="shared" si="80"/>
        <v>0.22887323943661972</v>
      </c>
      <c r="H801" s="5">
        <f t="shared" si="81"/>
        <v>0.38235294117647062</v>
      </c>
      <c r="I801" s="61">
        <f t="shared" si="78"/>
        <v>1</v>
      </c>
      <c r="J801" s="61">
        <f t="shared" si="76"/>
        <v>4</v>
      </c>
      <c r="K801" s="61">
        <f t="shared" si="77"/>
        <v>2</v>
      </c>
    </row>
    <row r="802" spans="1:11">
      <c r="A802" s="64">
        <v>44498</v>
      </c>
      <c r="B802" s="65">
        <v>17061</v>
      </c>
      <c r="C802" s="65">
        <v>17074</v>
      </c>
      <c r="D802" s="65">
        <v>16858</v>
      </c>
      <c r="E802" s="65">
        <v>16945</v>
      </c>
      <c r="F802" s="5">
        <f t="shared" si="79"/>
        <v>1.2660453666256373</v>
      </c>
      <c r="G802" s="5">
        <f t="shared" si="80"/>
        <v>-0.67991325244710155</v>
      </c>
      <c r="H802" s="5">
        <f t="shared" si="81"/>
        <v>0.53703703703703709</v>
      </c>
      <c r="I802" s="61">
        <f t="shared" si="78"/>
        <v>7</v>
      </c>
      <c r="J802" s="61">
        <f t="shared" si="76"/>
        <v>6</v>
      </c>
      <c r="K802" s="61">
        <f t="shared" si="77"/>
        <v>2</v>
      </c>
    </row>
    <row r="803" spans="1:11">
      <c r="A803" s="64">
        <v>44497</v>
      </c>
      <c r="B803" s="65">
        <v>17013</v>
      </c>
      <c r="C803" s="65">
        <v>17103</v>
      </c>
      <c r="D803" s="65">
        <v>16984</v>
      </c>
      <c r="E803" s="65">
        <v>17038</v>
      </c>
      <c r="F803" s="5">
        <f t="shared" si="79"/>
        <v>0.69946511491212604</v>
      </c>
      <c r="G803" s="5">
        <f t="shared" si="80"/>
        <v>0.14694645271263151</v>
      </c>
      <c r="H803" s="5">
        <f t="shared" si="81"/>
        <v>0.21008403361344538</v>
      </c>
      <c r="I803" s="61">
        <f t="shared" si="78"/>
        <v>2</v>
      </c>
      <c r="J803" s="61">
        <f t="shared" si="76"/>
        <v>3</v>
      </c>
      <c r="K803" s="61">
        <f t="shared" si="77"/>
        <v>2</v>
      </c>
    </row>
    <row r="804" spans="1:11">
      <c r="A804" s="64">
        <v>44496</v>
      </c>
      <c r="B804" s="65">
        <v>16944</v>
      </c>
      <c r="C804" s="65">
        <v>17088</v>
      </c>
      <c r="D804" s="65">
        <v>16928</v>
      </c>
      <c r="E804" s="65">
        <v>17071</v>
      </c>
      <c r="F804" s="5">
        <f t="shared" si="79"/>
        <v>0.94428706326723322</v>
      </c>
      <c r="G804" s="5">
        <f t="shared" si="80"/>
        <v>0.74952785646836639</v>
      </c>
      <c r="H804" s="5">
        <f t="shared" si="81"/>
        <v>0.79375000000000007</v>
      </c>
      <c r="I804" s="61">
        <f t="shared" si="78"/>
        <v>5</v>
      </c>
      <c r="J804" s="61">
        <f t="shared" si="76"/>
        <v>8</v>
      </c>
      <c r="K804" s="61">
        <f t="shared" si="77"/>
        <v>3</v>
      </c>
    </row>
    <row r="805" spans="1:11">
      <c r="A805" s="64">
        <v>44495</v>
      </c>
      <c r="B805" s="65">
        <v>16975</v>
      </c>
      <c r="C805" s="65">
        <v>17073</v>
      </c>
      <c r="D805" s="65">
        <v>16948</v>
      </c>
      <c r="E805" s="65">
        <v>17048</v>
      </c>
      <c r="F805" s="5">
        <f t="shared" si="79"/>
        <v>0.73637702503681879</v>
      </c>
      <c r="G805" s="5">
        <f t="shared" si="80"/>
        <v>0.43004418262150224</v>
      </c>
      <c r="H805" s="5">
        <f t="shared" si="81"/>
        <v>0.58400000000000007</v>
      </c>
      <c r="I805" s="61">
        <f t="shared" si="78"/>
        <v>3</v>
      </c>
      <c r="J805" s="61">
        <f t="shared" si="76"/>
        <v>6</v>
      </c>
      <c r="K805" s="61">
        <f t="shared" si="77"/>
        <v>2</v>
      </c>
    </row>
    <row r="806" spans="1:11">
      <c r="A806" s="64">
        <v>44494</v>
      </c>
      <c r="B806" s="65">
        <v>16788</v>
      </c>
      <c r="C806" s="65">
        <v>16930</v>
      </c>
      <c r="D806" s="65">
        <v>16731</v>
      </c>
      <c r="E806" s="65">
        <v>16888</v>
      </c>
      <c r="F806" s="5">
        <f t="shared" si="79"/>
        <v>1.1853705027400523</v>
      </c>
      <c r="G806" s="5">
        <f t="shared" si="80"/>
        <v>0.59566356921610675</v>
      </c>
      <c r="H806" s="5">
        <f t="shared" si="81"/>
        <v>0.50251256281407042</v>
      </c>
      <c r="I806" s="61">
        <f t="shared" si="78"/>
        <v>6</v>
      </c>
      <c r="J806" s="61">
        <f t="shared" si="76"/>
        <v>6</v>
      </c>
      <c r="K806" s="61">
        <f t="shared" si="77"/>
        <v>2</v>
      </c>
    </row>
    <row r="807" spans="1:11">
      <c r="A807" s="64">
        <v>44491</v>
      </c>
      <c r="B807" s="65">
        <v>16877</v>
      </c>
      <c r="C807" s="65">
        <v>16913</v>
      </c>
      <c r="D807" s="65">
        <v>16770</v>
      </c>
      <c r="E807" s="65">
        <v>16854</v>
      </c>
      <c r="F807" s="5">
        <f t="shared" si="79"/>
        <v>0.84730698583871544</v>
      </c>
      <c r="G807" s="5">
        <f t="shared" si="80"/>
        <v>-0.13628014457545773</v>
      </c>
      <c r="H807" s="5">
        <f t="shared" si="81"/>
        <v>0.16083916083916083</v>
      </c>
      <c r="I807" s="61">
        <f t="shared" si="78"/>
        <v>4</v>
      </c>
      <c r="J807" s="61">
        <f t="shared" si="76"/>
        <v>2</v>
      </c>
      <c r="K807" s="61">
        <f t="shared" si="77"/>
        <v>2</v>
      </c>
    </row>
    <row r="808" spans="1:11">
      <c r="A808" s="64">
        <v>44490</v>
      </c>
      <c r="B808" s="65">
        <v>16879</v>
      </c>
      <c r="C808" s="65">
        <v>17047</v>
      </c>
      <c r="D808" s="65">
        <v>16812</v>
      </c>
      <c r="E808" s="65">
        <v>16813</v>
      </c>
      <c r="F808" s="5">
        <f t="shared" si="79"/>
        <v>1.3922625747970852</v>
      </c>
      <c r="G808" s="5">
        <f t="shared" si="80"/>
        <v>-0.39101842526216002</v>
      </c>
      <c r="H808" s="5">
        <f t="shared" si="81"/>
        <v>0.2808510638297872</v>
      </c>
      <c r="I808" s="61">
        <f t="shared" si="78"/>
        <v>8</v>
      </c>
      <c r="J808" s="61">
        <f t="shared" si="76"/>
        <v>3</v>
      </c>
      <c r="K808" s="61">
        <f t="shared" si="77"/>
        <v>2</v>
      </c>
    </row>
    <row r="809" spans="1:11">
      <c r="A809" s="64">
        <v>44489</v>
      </c>
      <c r="B809" s="65">
        <v>16973</v>
      </c>
      <c r="C809" s="65">
        <v>16987</v>
      </c>
      <c r="D809" s="65">
        <v>16863</v>
      </c>
      <c r="E809" s="65">
        <v>16882</v>
      </c>
      <c r="F809" s="5">
        <f t="shared" si="79"/>
        <v>0.73057208507629767</v>
      </c>
      <c r="G809" s="5">
        <f t="shared" si="80"/>
        <v>-0.5361456430801862</v>
      </c>
      <c r="H809" s="5">
        <f t="shared" si="81"/>
        <v>0.7338709677419355</v>
      </c>
      <c r="I809" s="61">
        <f t="shared" si="78"/>
        <v>3</v>
      </c>
      <c r="J809" s="61">
        <f t="shared" si="76"/>
        <v>8</v>
      </c>
      <c r="K809" s="61">
        <f t="shared" si="77"/>
        <v>3</v>
      </c>
    </row>
    <row r="810" spans="1:11">
      <c r="A810" s="64">
        <v>44488</v>
      </c>
      <c r="B810" s="65">
        <v>16810</v>
      </c>
      <c r="C810" s="65">
        <v>16954</v>
      </c>
      <c r="D810" s="65">
        <v>16787</v>
      </c>
      <c r="E810" s="65">
        <v>16902</v>
      </c>
      <c r="F810" s="5">
        <f t="shared" si="79"/>
        <v>0.99345627602617481</v>
      </c>
      <c r="G810" s="5">
        <f t="shared" si="80"/>
        <v>0.54729327781082682</v>
      </c>
      <c r="H810" s="5">
        <f t="shared" si="81"/>
        <v>0.55089820359281438</v>
      </c>
      <c r="I810" s="61">
        <f t="shared" si="78"/>
        <v>5</v>
      </c>
      <c r="J810" s="61">
        <f t="shared" si="76"/>
        <v>6</v>
      </c>
      <c r="K810" s="61">
        <f t="shared" si="77"/>
        <v>2</v>
      </c>
    </row>
    <row r="811" spans="1:11">
      <c r="A811" s="64">
        <v>44487</v>
      </c>
      <c r="B811" s="65">
        <v>16800</v>
      </c>
      <c r="C811" s="65">
        <v>16870</v>
      </c>
      <c r="D811" s="65">
        <v>16705</v>
      </c>
      <c r="E811" s="65">
        <v>16725</v>
      </c>
      <c r="F811" s="5">
        <f t="shared" si="79"/>
        <v>0.9821428571428571</v>
      </c>
      <c r="G811" s="5">
        <f t="shared" si="80"/>
        <v>-0.4464285714285714</v>
      </c>
      <c r="H811" s="5">
        <f t="shared" si="81"/>
        <v>0.45454545454545453</v>
      </c>
      <c r="I811" s="61">
        <f t="shared" si="78"/>
        <v>5</v>
      </c>
      <c r="J811" s="61">
        <f t="shared" si="76"/>
        <v>5</v>
      </c>
      <c r="K811" s="61">
        <f t="shared" si="77"/>
        <v>2</v>
      </c>
    </row>
    <row r="812" spans="1:11">
      <c r="A812" s="64">
        <v>44484</v>
      </c>
      <c r="B812" s="65">
        <v>16654</v>
      </c>
      <c r="C812" s="65">
        <v>16790</v>
      </c>
      <c r="D812" s="65">
        <v>16570</v>
      </c>
      <c r="E812" s="65">
        <v>16782</v>
      </c>
      <c r="F812" s="5">
        <f t="shared" si="79"/>
        <v>1.321003963011889</v>
      </c>
      <c r="G812" s="5">
        <f t="shared" si="80"/>
        <v>0.76858412393419007</v>
      </c>
      <c r="H812" s="5">
        <f t="shared" si="81"/>
        <v>0.5818181818181819</v>
      </c>
      <c r="I812" s="61">
        <f t="shared" si="78"/>
        <v>7</v>
      </c>
      <c r="J812" s="61">
        <f t="shared" si="76"/>
        <v>6</v>
      </c>
      <c r="K812" s="61">
        <f t="shared" si="77"/>
        <v>2</v>
      </c>
    </row>
    <row r="813" spans="1:11">
      <c r="A813" s="64">
        <v>44483</v>
      </c>
      <c r="B813" s="65">
        <v>16496</v>
      </c>
      <c r="C813" s="65">
        <v>16546</v>
      </c>
      <c r="D813" s="65">
        <v>16354</v>
      </c>
      <c r="E813" s="65">
        <v>16405</v>
      </c>
      <c r="F813" s="5">
        <f t="shared" si="79"/>
        <v>1.1639185257032008</v>
      </c>
      <c r="G813" s="5">
        <f t="shared" si="80"/>
        <v>-0.55164888457807948</v>
      </c>
      <c r="H813" s="5">
        <f t="shared" si="81"/>
        <v>0.47395833333333331</v>
      </c>
      <c r="I813" s="61">
        <f t="shared" si="78"/>
        <v>6</v>
      </c>
      <c r="J813" s="61">
        <f t="shared" si="76"/>
        <v>5</v>
      </c>
      <c r="K813" s="61">
        <f t="shared" si="77"/>
        <v>2</v>
      </c>
    </row>
    <row r="814" spans="1:11">
      <c r="A814" s="64">
        <v>44482</v>
      </c>
      <c r="B814" s="65">
        <v>16520</v>
      </c>
      <c r="C814" s="65">
        <v>16585</v>
      </c>
      <c r="D814" s="65">
        <v>16318</v>
      </c>
      <c r="E814" s="65">
        <v>16318</v>
      </c>
      <c r="F814" s="5">
        <f t="shared" si="79"/>
        <v>1.616222760290557</v>
      </c>
      <c r="G814" s="5">
        <f t="shared" si="80"/>
        <v>-1.2227602905569008</v>
      </c>
      <c r="H814" s="5">
        <f t="shared" si="81"/>
        <v>0.75655430711610494</v>
      </c>
      <c r="I814" s="61">
        <f t="shared" si="78"/>
        <v>8</v>
      </c>
      <c r="J814" s="61">
        <f t="shared" si="76"/>
        <v>8</v>
      </c>
      <c r="K814" s="61">
        <f t="shared" si="77"/>
        <v>3</v>
      </c>
    </row>
    <row r="815" spans="1:11">
      <c r="A815" s="64">
        <v>44481</v>
      </c>
      <c r="B815" s="65">
        <v>16485</v>
      </c>
      <c r="C815" s="65">
        <v>16489</v>
      </c>
      <c r="D815" s="65">
        <v>16285</v>
      </c>
      <c r="E815" s="65">
        <v>16418</v>
      </c>
      <c r="F815" s="5">
        <f t="shared" si="79"/>
        <v>1.2374886260236579</v>
      </c>
      <c r="G815" s="5">
        <f t="shared" si="80"/>
        <v>-0.40643008795875035</v>
      </c>
      <c r="H815" s="5">
        <f t="shared" si="81"/>
        <v>0.32843137254901955</v>
      </c>
      <c r="I815" s="61">
        <f t="shared" si="78"/>
        <v>7</v>
      </c>
      <c r="J815" s="61">
        <f t="shared" si="76"/>
        <v>4</v>
      </c>
      <c r="K815" s="61">
        <f t="shared" si="77"/>
        <v>2</v>
      </c>
    </row>
    <row r="816" spans="1:11">
      <c r="A816" s="64">
        <v>44477</v>
      </c>
      <c r="B816" s="65">
        <v>16740</v>
      </c>
      <c r="C816" s="65">
        <v>16759</v>
      </c>
      <c r="D816" s="65">
        <v>16591</v>
      </c>
      <c r="E816" s="65">
        <v>16627</v>
      </c>
      <c r="F816" s="5">
        <f t="shared" si="79"/>
        <v>1.0035842293906809</v>
      </c>
      <c r="G816" s="5">
        <f t="shared" si="80"/>
        <v>-0.67502986857825564</v>
      </c>
      <c r="H816" s="5">
        <f t="shared" si="81"/>
        <v>0.67261904761904767</v>
      </c>
      <c r="I816" s="61">
        <f t="shared" si="78"/>
        <v>5</v>
      </c>
      <c r="J816" s="61">
        <f t="shared" si="76"/>
        <v>7</v>
      </c>
      <c r="K816" s="61">
        <f t="shared" si="77"/>
        <v>3</v>
      </c>
    </row>
    <row r="817" spans="1:11">
      <c r="A817" s="64">
        <v>44476</v>
      </c>
      <c r="B817" s="65">
        <v>16521</v>
      </c>
      <c r="C817" s="65">
        <v>16760</v>
      </c>
      <c r="D817" s="65">
        <v>16519</v>
      </c>
      <c r="E817" s="65">
        <v>16706</v>
      </c>
      <c r="F817" s="5">
        <f t="shared" si="79"/>
        <v>1.4587494703710431</v>
      </c>
      <c r="G817" s="5">
        <f t="shared" si="80"/>
        <v>1.1197869378366927</v>
      </c>
      <c r="H817" s="5">
        <f t="shared" si="81"/>
        <v>0.76763485477178417</v>
      </c>
      <c r="I817" s="61">
        <f t="shared" si="78"/>
        <v>8</v>
      </c>
      <c r="J817" s="61">
        <f t="shared" si="76"/>
        <v>8</v>
      </c>
      <c r="K817" s="61">
        <f t="shared" si="77"/>
        <v>3</v>
      </c>
    </row>
    <row r="818" spans="1:11">
      <c r="A818" s="64">
        <v>44475</v>
      </c>
      <c r="B818" s="65">
        <v>16470</v>
      </c>
      <c r="C818" s="65">
        <v>16493</v>
      </c>
      <c r="D818" s="65">
        <v>16265</v>
      </c>
      <c r="E818" s="65">
        <v>16359</v>
      </c>
      <c r="F818" s="5">
        <f t="shared" si="79"/>
        <v>1.384335154826958</v>
      </c>
      <c r="G818" s="5">
        <f t="shared" si="80"/>
        <v>-0.67395264116575593</v>
      </c>
      <c r="H818" s="5">
        <f t="shared" si="81"/>
        <v>0.48684210526315791</v>
      </c>
      <c r="I818" s="61">
        <f t="shared" si="78"/>
        <v>8</v>
      </c>
      <c r="J818" s="61">
        <f t="shared" si="76"/>
        <v>5</v>
      </c>
      <c r="K818" s="61">
        <f t="shared" si="77"/>
        <v>2</v>
      </c>
    </row>
    <row r="819" spans="1:11">
      <c r="A819" s="64">
        <v>44474</v>
      </c>
      <c r="B819" s="65">
        <v>16240</v>
      </c>
      <c r="C819" s="65">
        <v>16424</v>
      </c>
      <c r="D819" s="65">
        <v>16107</v>
      </c>
      <c r="E819" s="65">
        <v>16398</v>
      </c>
      <c r="F819" s="5">
        <f t="shared" si="79"/>
        <v>1.9519704433497536</v>
      </c>
      <c r="G819" s="5">
        <f t="shared" si="80"/>
        <v>0.97290640394088679</v>
      </c>
      <c r="H819" s="5">
        <f t="shared" si="81"/>
        <v>0.49842271293375401</v>
      </c>
      <c r="I819" s="61">
        <f t="shared" si="78"/>
        <v>10</v>
      </c>
      <c r="J819" s="61">
        <f t="shared" si="76"/>
        <v>5</v>
      </c>
      <c r="K819" s="61">
        <f t="shared" si="77"/>
        <v>1</v>
      </c>
    </row>
    <row r="820" spans="1:11">
      <c r="A820" s="64">
        <v>44473</v>
      </c>
      <c r="B820" s="65">
        <v>16588</v>
      </c>
      <c r="C820" s="65">
        <v>16629</v>
      </c>
      <c r="D820" s="65">
        <v>16313</v>
      </c>
      <c r="E820" s="65">
        <v>16358</v>
      </c>
      <c r="F820" s="5">
        <f t="shared" si="79"/>
        <v>1.9049915601639738</v>
      </c>
      <c r="G820" s="5">
        <f t="shared" si="80"/>
        <v>-1.3865444899927657</v>
      </c>
      <c r="H820" s="5">
        <f t="shared" si="81"/>
        <v>0.72784810126582278</v>
      </c>
      <c r="I820" s="61">
        <f t="shared" si="78"/>
        <v>9</v>
      </c>
      <c r="J820" s="61">
        <f t="shared" si="76"/>
        <v>8</v>
      </c>
      <c r="K820" s="61">
        <f t="shared" si="77"/>
        <v>4</v>
      </c>
    </row>
    <row r="821" spans="1:11">
      <c r="A821" s="64">
        <v>44470</v>
      </c>
      <c r="B821" s="65">
        <v>16800</v>
      </c>
      <c r="C821" s="65">
        <v>16805</v>
      </c>
      <c r="D821" s="65">
        <v>16415</v>
      </c>
      <c r="E821" s="65">
        <v>16517</v>
      </c>
      <c r="F821" s="5">
        <f t="shared" si="79"/>
        <v>2.3214285714285716</v>
      </c>
      <c r="G821" s="5">
        <f t="shared" si="80"/>
        <v>-1.6845238095238093</v>
      </c>
      <c r="H821" s="5">
        <f t="shared" si="81"/>
        <v>0.72564102564102551</v>
      </c>
      <c r="I821" s="61">
        <f t="shared" si="78"/>
        <v>10</v>
      </c>
      <c r="J821" s="61">
        <f t="shared" si="76"/>
        <v>8</v>
      </c>
      <c r="K821" s="61">
        <f t="shared" si="77"/>
        <v>4</v>
      </c>
    </row>
    <row r="822" spans="1:11">
      <c r="A822" s="64">
        <v>44469</v>
      </c>
      <c r="B822" s="65">
        <v>16803</v>
      </c>
      <c r="C822" s="65">
        <v>16966</v>
      </c>
      <c r="D822" s="65">
        <v>16704</v>
      </c>
      <c r="E822" s="65">
        <v>16917</v>
      </c>
      <c r="F822" s="5">
        <f t="shared" si="79"/>
        <v>1.5592453728500864</v>
      </c>
      <c r="G822" s="5">
        <f t="shared" si="80"/>
        <v>0.6784502767362971</v>
      </c>
      <c r="H822" s="5">
        <f t="shared" si="81"/>
        <v>0.4351145038167939</v>
      </c>
      <c r="I822" s="61">
        <f t="shared" si="78"/>
        <v>8</v>
      </c>
      <c r="J822" s="61">
        <f t="shared" si="76"/>
        <v>5</v>
      </c>
      <c r="K822" s="61">
        <f t="shared" si="77"/>
        <v>2</v>
      </c>
    </row>
    <row r="823" spans="1:11">
      <c r="A823" s="64">
        <v>44468</v>
      </c>
      <c r="B823" s="65">
        <v>16926</v>
      </c>
      <c r="C823" s="65">
        <v>16937</v>
      </c>
      <c r="D823" s="65">
        <v>16760</v>
      </c>
      <c r="E823" s="65">
        <v>16823</v>
      </c>
      <c r="F823" s="5">
        <f t="shared" si="79"/>
        <v>1.0457284650833039</v>
      </c>
      <c r="G823" s="5">
        <f t="shared" si="80"/>
        <v>-0.60853125369254402</v>
      </c>
      <c r="H823" s="5">
        <f t="shared" si="81"/>
        <v>0.58192090395480223</v>
      </c>
      <c r="I823" s="61">
        <f t="shared" si="78"/>
        <v>5</v>
      </c>
      <c r="J823" s="61">
        <f t="shared" si="76"/>
        <v>6</v>
      </c>
      <c r="K823" s="61">
        <f t="shared" si="77"/>
        <v>2</v>
      </c>
    </row>
    <row r="824" spans="1:11">
      <c r="A824" s="64">
        <v>44467</v>
      </c>
      <c r="B824" s="65">
        <v>17182</v>
      </c>
      <c r="C824" s="65">
        <v>17183</v>
      </c>
      <c r="D824" s="65">
        <v>17042</v>
      </c>
      <c r="E824" s="65">
        <v>17170</v>
      </c>
      <c r="F824" s="5">
        <f t="shared" si="79"/>
        <v>0.82062623675939939</v>
      </c>
      <c r="G824" s="5">
        <f t="shared" si="80"/>
        <v>-6.9840530788033983E-2</v>
      </c>
      <c r="H824" s="5">
        <f t="shared" si="81"/>
        <v>8.5106382978723402E-2</v>
      </c>
      <c r="I824" s="61">
        <f t="shared" si="78"/>
        <v>3</v>
      </c>
      <c r="J824" s="61">
        <f t="shared" si="76"/>
        <v>1</v>
      </c>
      <c r="K824" s="61">
        <f t="shared" si="77"/>
        <v>2</v>
      </c>
    </row>
    <row r="825" spans="1:11">
      <c r="A825" s="64">
        <v>44466</v>
      </c>
      <c r="B825" s="65">
        <v>17247</v>
      </c>
      <c r="C825" s="65">
        <v>17344</v>
      </c>
      <c r="D825" s="65">
        <v>17222</v>
      </c>
      <c r="E825" s="65">
        <v>17292</v>
      </c>
      <c r="F825" s="5">
        <f t="shared" si="79"/>
        <v>0.70736939757639006</v>
      </c>
      <c r="G825" s="5">
        <f t="shared" si="80"/>
        <v>0.26091494172899632</v>
      </c>
      <c r="H825" s="5">
        <f t="shared" si="81"/>
        <v>0.36885245901639341</v>
      </c>
      <c r="I825" s="61">
        <f t="shared" si="78"/>
        <v>2</v>
      </c>
      <c r="J825" s="61">
        <f t="shared" si="76"/>
        <v>4</v>
      </c>
      <c r="K825" s="61">
        <f t="shared" si="77"/>
        <v>2</v>
      </c>
    </row>
    <row r="826" spans="1:11">
      <c r="A826" s="64">
        <v>44463</v>
      </c>
      <c r="B826" s="65">
        <v>17191</v>
      </c>
      <c r="C826" s="65">
        <v>17275</v>
      </c>
      <c r="D826" s="65">
        <v>17170</v>
      </c>
      <c r="E826" s="65">
        <v>17250</v>
      </c>
      <c r="F826" s="5">
        <f t="shared" si="79"/>
        <v>0.61078471293118486</v>
      </c>
      <c r="G826" s="5">
        <f t="shared" si="80"/>
        <v>0.34320283869466578</v>
      </c>
      <c r="H826" s="5">
        <f t="shared" si="81"/>
        <v>0.56190476190476191</v>
      </c>
      <c r="I826" s="61">
        <f t="shared" si="78"/>
        <v>2</v>
      </c>
      <c r="J826" s="61">
        <f t="shared" si="76"/>
        <v>6</v>
      </c>
      <c r="K826" s="61">
        <f t="shared" si="77"/>
        <v>2</v>
      </c>
    </row>
    <row r="827" spans="1:11">
      <c r="A827" s="64">
        <v>44462</v>
      </c>
      <c r="B827" s="65">
        <v>17020</v>
      </c>
      <c r="C827" s="65">
        <v>17130</v>
      </c>
      <c r="D827" s="65">
        <v>16985</v>
      </c>
      <c r="E827" s="65">
        <v>17080</v>
      </c>
      <c r="F827" s="5">
        <f t="shared" si="79"/>
        <v>0.85193889541715617</v>
      </c>
      <c r="G827" s="5">
        <f t="shared" si="80"/>
        <v>0.35252643948296125</v>
      </c>
      <c r="H827" s="5">
        <f t="shared" si="81"/>
        <v>0.41379310344827597</v>
      </c>
      <c r="I827" s="61">
        <f t="shared" si="78"/>
        <v>4</v>
      </c>
      <c r="J827" s="61">
        <f t="shared" si="76"/>
        <v>5</v>
      </c>
      <c r="K827" s="61">
        <f t="shared" si="77"/>
        <v>2</v>
      </c>
    </row>
    <row r="828" spans="1:11">
      <c r="A828" s="64">
        <v>44461</v>
      </c>
      <c r="B828" s="65">
        <v>16835</v>
      </c>
      <c r="C828" s="65">
        <v>16940</v>
      </c>
      <c r="D828" s="65">
        <v>16751</v>
      </c>
      <c r="E828" s="65">
        <v>16900</v>
      </c>
      <c r="F828" s="5">
        <f t="shared" si="79"/>
        <v>1.1226611226611227</v>
      </c>
      <c r="G828" s="5">
        <f t="shared" si="80"/>
        <v>0.38610038610038611</v>
      </c>
      <c r="H828" s="5">
        <f t="shared" si="81"/>
        <v>0.3439153439153439</v>
      </c>
      <c r="I828" s="61">
        <f t="shared" si="78"/>
        <v>5</v>
      </c>
      <c r="J828" s="61">
        <f t="shared" si="76"/>
        <v>4</v>
      </c>
      <c r="K828" s="61">
        <f t="shared" si="77"/>
        <v>2</v>
      </c>
    </row>
    <row r="829" spans="1:11">
      <c r="A829" s="64">
        <v>44456</v>
      </c>
      <c r="B829" s="65">
        <v>17256</v>
      </c>
      <c r="C829" s="65">
        <v>17395</v>
      </c>
      <c r="D829" s="65">
        <v>17165</v>
      </c>
      <c r="E829" s="65">
        <v>17298</v>
      </c>
      <c r="F829" s="5">
        <f t="shared" si="79"/>
        <v>1.3328697264719518</v>
      </c>
      <c r="G829" s="5">
        <f t="shared" si="80"/>
        <v>0.24339360222531292</v>
      </c>
      <c r="H829" s="5">
        <f t="shared" si="81"/>
        <v>0.18260869565217391</v>
      </c>
      <c r="I829" s="61">
        <f t="shared" si="78"/>
        <v>7</v>
      </c>
      <c r="J829" s="61">
        <f t="shared" si="76"/>
        <v>2</v>
      </c>
      <c r="K829" s="61">
        <f t="shared" si="77"/>
        <v>2</v>
      </c>
    </row>
    <row r="830" spans="1:11">
      <c r="A830" s="64">
        <v>44455</v>
      </c>
      <c r="B830" s="65">
        <v>17337</v>
      </c>
      <c r="C830" s="65">
        <v>17362</v>
      </c>
      <c r="D830" s="65">
        <v>17191</v>
      </c>
      <c r="E830" s="65">
        <v>17248</v>
      </c>
      <c r="F830" s="5">
        <f t="shared" si="79"/>
        <v>0.98632981484685933</v>
      </c>
      <c r="G830" s="5">
        <f t="shared" si="80"/>
        <v>-0.51335294456941793</v>
      </c>
      <c r="H830" s="5">
        <f t="shared" si="81"/>
        <v>0.52046783625730986</v>
      </c>
      <c r="I830" s="61">
        <f t="shared" si="78"/>
        <v>5</v>
      </c>
      <c r="J830" s="61">
        <f t="shared" si="76"/>
        <v>6</v>
      </c>
      <c r="K830" s="61">
        <f t="shared" si="77"/>
        <v>2</v>
      </c>
    </row>
    <row r="831" spans="1:11">
      <c r="A831" s="64">
        <v>44454</v>
      </c>
      <c r="B831" s="65">
        <v>17403</v>
      </c>
      <c r="C831" s="65">
        <v>17433</v>
      </c>
      <c r="D831" s="65">
        <v>17280</v>
      </c>
      <c r="E831" s="65">
        <v>17382</v>
      </c>
      <c r="F831" s="5">
        <f t="shared" si="79"/>
        <v>0.87915876573004659</v>
      </c>
      <c r="G831" s="5">
        <f t="shared" si="80"/>
        <v>-0.12066885019824168</v>
      </c>
      <c r="H831" s="5">
        <f t="shared" si="81"/>
        <v>0.1372549019607843</v>
      </c>
      <c r="I831" s="61">
        <f t="shared" si="78"/>
        <v>4</v>
      </c>
      <c r="J831" s="61">
        <f t="shared" si="76"/>
        <v>2</v>
      </c>
      <c r="K831" s="61">
        <f t="shared" si="77"/>
        <v>2</v>
      </c>
    </row>
    <row r="832" spans="1:11">
      <c r="A832" s="64">
        <v>44453</v>
      </c>
      <c r="B832" s="65">
        <v>17541</v>
      </c>
      <c r="C832" s="65">
        <v>17569</v>
      </c>
      <c r="D832" s="65">
        <v>17426</v>
      </c>
      <c r="E832" s="65">
        <v>17461</v>
      </c>
      <c r="F832" s="5">
        <f t="shared" si="79"/>
        <v>0.81523288295992247</v>
      </c>
      <c r="G832" s="5">
        <f t="shared" si="80"/>
        <v>-0.45607434011743914</v>
      </c>
      <c r="H832" s="5">
        <f t="shared" si="81"/>
        <v>0.55944055944055948</v>
      </c>
      <c r="I832" s="61">
        <f t="shared" si="78"/>
        <v>3</v>
      </c>
      <c r="J832" s="61">
        <f t="shared" si="76"/>
        <v>6</v>
      </c>
      <c r="K832" s="61">
        <f t="shared" si="77"/>
        <v>2</v>
      </c>
    </row>
    <row r="833" spans="1:11">
      <c r="A833" s="64">
        <v>44452</v>
      </c>
      <c r="B833" s="65">
        <v>17434</v>
      </c>
      <c r="C833" s="65">
        <v>17492</v>
      </c>
      <c r="D833" s="65">
        <v>17356</v>
      </c>
      <c r="E833" s="65">
        <v>17442</v>
      </c>
      <c r="F833" s="5">
        <f t="shared" si="79"/>
        <v>0.7800848915911438</v>
      </c>
      <c r="G833" s="5">
        <f t="shared" si="80"/>
        <v>4.5887346564184923E-2</v>
      </c>
      <c r="H833" s="5">
        <f t="shared" si="81"/>
        <v>5.8823529411764698E-2</v>
      </c>
      <c r="I833" s="61">
        <f t="shared" si="78"/>
        <v>3</v>
      </c>
      <c r="J833" s="61">
        <f t="shared" si="76"/>
        <v>1</v>
      </c>
      <c r="K833" s="61">
        <f t="shared" si="77"/>
        <v>2</v>
      </c>
    </row>
    <row r="834" spans="1:11">
      <c r="A834" s="64">
        <v>44449</v>
      </c>
      <c r="B834" s="65">
        <v>17300</v>
      </c>
      <c r="C834" s="65">
        <v>17479</v>
      </c>
      <c r="D834" s="65">
        <v>17284</v>
      </c>
      <c r="E834" s="65">
        <v>17473</v>
      </c>
      <c r="F834" s="5">
        <f t="shared" si="79"/>
        <v>1.1271676300578035</v>
      </c>
      <c r="G834" s="5">
        <f t="shared" si="80"/>
        <v>1</v>
      </c>
      <c r="H834" s="5">
        <f t="shared" si="81"/>
        <v>0.88717948717948714</v>
      </c>
      <c r="I834" s="61">
        <f t="shared" si="78"/>
        <v>5</v>
      </c>
      <c r="J834" s="61">
        <f t="shared" si="76"/>
        <v>9</v>
      </c>
      <c r="K834" s="61">
        <f t="shared" si="77"/>
        <v>3</v>
      </c>
    </row>
    <row r="835" spans="1:11">
      <c r="A835" s="64">
        <v>44448</v>
      </c>
      <c r="B835" s="65">
        <v>17142</v>
      </c>
      <c r="C835" s="65">
        <v>17291</v>
      </c>
      <c r="D835" s="65">
        <v>17084</v>
      </c>
      <c r="E835" s="65">
        <v>17235</v>
      </c>
      <c r="F835" s="5">
        <f t="shared" si="79"/>
        <v>1.207560378018901</v>
      </c>
      <c r="G835" s="5">
        <f t="shared" si="80"/>
        <v>0.54252712635631783</v>
      </c>
      <c r="H835" s="5">
        <f t="shared" si="81"/>
        <v>0.44927536231884058</v>
      </c>
      <c r="I835" s="61">
        <f t="shared" si="78"/>
        <v>6</v>
      </c>
      <c r="J835" s="61">
        <f t="shared" ref="J835:J898" si="82">VLOOKUP(H835,$L$24:$N$33,3,TRUE)</f>
        <v>5</v>
      </c>
      <c r="K835" s="61">
        <f t="shared" ref="K835:K898" si="83">IF(AND(I835&gt;=$N$10,F835&gt;$B$1),IF(J835&gt;=$N$23,4,1),IF(J835&gt;=$N$23,3,2))</f>
        <v>2</v>
      </c>
    </row>
    <row r="836" spans="1:11">
      <c r="A836" s="64">
        <v>44447</v>
      </c>
      <c r="B836" s="65">
        <v>17395</v>
      </c>
      <c r="C836" s="65">
        <v>17426</v>
      </c>
      <c r="D836" s="65">
        <v>17163</v>
      </c>
      <c r="E836" s="65">
        <v>17262</v>
      </c>
      <c r="F836" s="5">
        <f t="shared" si="79"/>
        <v>1.5119287151480312</v>
      </c>
      <c r="G836" s="5">
        <f t="shared" si="80"/>
        <v>-0.76458752515090544</v>
      </c>
      <c r="H836" s="5">
        <f t="shared" si="81"/>
        <v>0.50570342205323193</v>
      </c>
      <c r="I836" s="61">
        <f t="shared" si="78"/>
        <v>8</v>
      </c>
      <c r="J836" s="61">
        <f t="shared" si="82"/>
        <v>6</v>
      </c>
      <c r="K836" s="61">
        <f t="shared" si="83"/>
        <v>2</v>
      </c>
    </row>
    <row r="837" spans="1:11">
      <c r="A837" s="64">
        <v>44446</v>
      </c>
      <c r="B837" s="65">
        <v>17522</v>
      </c>
      <c r="C837" s="65">
        <v>17529</v>
      </c>
      <c r="D837" s="65">
        <v>17337</v>
      </c>
      <c r="E837" s="65">
        <v>17422</v>
      </c>
      <c r="F837" s="5">
        <f t="shared" si="79"/>
        <v>1.0957653235931972</v>
      </c>
      <c r="G837" s="5">
        <f t="shared" si="80"/>
        <v>-0.57071110603812347</v>
      </c>
      <c r="H837" s="5">
        <f t="shared" si="81"/>
        <v>0.52083333333333326</v>
      </c>
      <c r="I837" s="61">
        <f t="shared" si="78"/>
        <v>5</v>
      </c>
      <c r="J837" s="61">
        <f t="shared" si="82"/>
        <v>6</v>
      </c>
      <c r="K837" s="61">
        <f t="shared" si="83"/>
        <v>2</v>
      </c>
    </row>
    <row r="838" spans="1:11">
      <c r="A838" s="64">
        <v>44445</v>
      </c>
      <c r="B838" s="65">
        <v>17440</v>
      </c>
      <c r="C838" s="65">
        <v>17596</v>
      </c>
      <c r="D838" s="65">
        <v>17425</v>
      </c>
      <c r="E838" s="65">
        <v>17496</v>
      </c>
      <c r="F838" s="5">
        <f t="shared" si="79"/>
        <v>0.98050458715596334</v>
      </c>
      <c r="G838" s="5">
        <f t="shared" si="80"/>
        <v>0.32110091743119268</v>
      </c>
      <c r="H838" s="5">
        <f t="shared" si="81"/>
        <v>0.32748538011695905</v>
      </c>
      <c r="I838" s="61">
        <f t="shared" si="78"/>
        <v>5</v>
      </c>
      <c r="J838" s="61">
        <f t="shared" si="82"/>
        <v>4</v>
      </c>
      <c r="K838" s="61">
        <f t="shared" si="83"/>
        <v>2</v>
      </c>
    </row>
    <row r="839" spans="1:11">
      <c r="A839" s="64">
        <v>44442</v>
      </c>
      <c r="B839" s="65">
        <v>17442</v>
      </c>
      <c r="C839" s="65">
        <v>17553</v>
      </c>
      <c r="D839" s="65">
        <v>17370</v>
      </c>
      <c r="E839" s="65">
        <v>17509</v>
      </c>
      <c r="F839" s="5">
        <f t="shared" si="79"/>
        <v>1.0491916064671483</v>
      </c>
      <c r="G839" s="5">
        <f t="shared" si="80"/>
        <v>0.38413026029125097</v>
      </c>
      <c r="H839" s="5">
        <f t="shared" si="81"/>
        <v>0.36612021857923494</v>
      </c>
      <c r="I839" s="61">
        <f t="shared" si="78"/>
        <v>5</v>
      </c>
      <c r="J839" s="61">
        <f t="shared" si="82"/>
        <v>4</v>
      </c>
      <c r="K839" s="61">
        <f t="shared" si="83"/>
        <v>2</v>
      </c>
    </row>
    <row r="840" spans="1:11">
      <c r="A840" s="64">
        <v>44441</v>
      </c>
      <c r="B840" s="65">
        <v>17434</v>
      </c>
      <c r="C840" s="65">
        <v>17507</v>
      </c>
      <c r="D840" s="65">
        <v>17266</v>
      </c>
      <c r="E840" s="65">
        <v>17320</v>
      </c>
      <c r="F840" s="5">
        <f t="shared" si="79"/>
        <v>1.3823563152460709</v>
      </c>
      <c r="G840" s="5">
        <f t="shared" si="80"/>
        <v>-0.65389468853963517</v>
      </c>
      <c r="H840" s="5">
        <f t="shared" si="81"/>
        <v>0.47302904564315351</v>
      </c>
      <c r="I840" s="61">
        <f t="shared" ref="I840:I903" si="84">VLOOKUP(_xlfn.PERCENTRANK.EXC(F$22:F$1218,F840),$L$11:$N$20,3,TRUE)</f>
        <v>8</v>
      </c>
      <c r="J840" s="61">
        <f t="shared" si="82"/>
        <v>5</v>
      </c>
      <c r="K840" s="61">
        <f t="shared" si="83"/>
        <v>2</v>
      </c>
    </row>
    <row r="841" spans="1:11">
      <c r="A841" s="64">
        <v>44440</v>
      </c>
      <c r="B841" s="65">
        <v>17408</v>
      </c>
      <c r="C841" s="65">
        <v>17500</v>
      </c>
      <c r="D841" s="65">
        <v>17363</v>
      </c>
      <c r="E841" s="65">
        <v>17476</v>
      </c>
      <c r="F841" s="5">
        <f t="shared" si="79"/>
        <v>0.78699448529411764</v>
      </c>
      <c r="G841" s="5">
        <f t="shared" si="80"/>
        <v>0.390625</v>
      </c>
      <c r="H841" s="5">
        <f t="shared" si="81"/>
        <v>0.49635036496350365</v>
      </c>
      <c r="I841" s="61">
        <f t="shared" si="84"/>
        <v>3</v>
      </c>
      <c r="J841" s="61">
        <f t="shared" si="82"/>
        <v>5</v>
      </c>
      <c r="K841" s="61">
        <f t="shared" si="83"/>
        <v>2</v>
      </c>
    </row>
    <row r="842" spans="1:11">
      <c r="A842" s="64">
        <v>44439</v>
      </c>
      <c r="B842" s="65">
        <v>17276</v>
      </c>
      <c r="C842" s="65">
        <v>17468</v>
      </c>
      <c r="D842" s="65">
        <v>17144</v>
      </c>
      <c r="E842" s="65">
        <v>17457</v>
      </c>
      <c r="F842" s="5">
        <f t="shared" si="79"/>
        <v>1.875434128270433</v>
      </c>
      <c r="G842" s="5">
        <f t="shared" si="80"/>
        <v>1.0476962259782356</v>
      </c>
      <c r="H842" s="5">
        <f t="shared" si="81"/>
        <v>0.5586419753086419</v>
      </c>
      <c r="I842" s="61">
        <f t="shared" si="84"/>
        <v>9</v>
      </c>
      <c r="J842" s="61">
        <f t="shared" si="82"/>
        <v>6</v>
      </c>
      <c r="K842" s="61">
        <f t="shared" si="83"/>
        <v>1</v>
      </c>
    </row>
    <row r="843" spans="1:11">
      <c r="A843" s="64">
        <v>44438</v>
      </c>
      <c r="B843" s="65">
        <v>17249</v>
      </c>
      <c r="C843" s="65">
        <v>17353</v>
      </c>
      <c r="D843" s="65">
        <v>17206</v>
      </c>
      <c r="E843" s="65">
        <v>17339</v>
      </c>
      <c r="F843" s="5">
        <f t="shared" si="79"/>
        <v>0.85222331729375622</v>
      </c>
      <c r="G843" s="5">
        <f t="shared" si="80"/>
        <v>0.52176937793495271</v>
      </c>
      <c r="H843" s="5">
        <f t="shared" si="81"/>
        <v>0.61224489795918358</v>
      </c>
      <c r="I843" s="61">
        <f t="shared" si="84"/>
        <v>4</v>
      </c>
      <c r="J843" s="61">
        <f t="shared" si="82"/>
        <v>7</v>
      </c>
      <c r="K843" s="61">
        <f t="shared" si="83"/>
        <v>3</v>
      </c>
    </row>
    <row r="844" spans="1:11">
      <c r="A844" s="64">
        <v>44435</v>
      </c>
      <c r="B844" s="65">
        <v>16940</v>
      </c>
      <c r="C844" s="65">
        <v>17218</v>
      </c>
      <c r="D844" s="65">
        <v>16908</v>
      </c>
      <c r="E844" s="65">
        <v>17170</v>
      </c>
      <c r="F844" s="5">
        <f t="shared" si="79"/>
        <v>1.829988193624557</v>
      </c>
      <c r="G844" s="5">
        <f t="shared" si="80"/>
        <v>1.357733175914994</v>
      </c>
      <c r="H844" s="5">
        <f t="shared" si="81"/>
        <v>0.74193548387096775</v>
      </c>
      <c r="I844" s="61">
        <f t="shared" si="84"/>
        <v>9</v>
      </c>
      <c r="J844" s="61">
        <f t="shared" si="82"/>
        <v>8</v>
      </c>
      <c r="K844" s="61">
        <f t="shared" si="83"/>
        <v>4</v>
      </c>
    </row>
    <row r="845" spans="1:11">
      <c r="A845" s="64">
        <v>44434</v>
      </c>
      <c r="B845" s="65">
        <v>17103</v>
      </c>
      <c r="C845" s="65">
        <v>17125</v>
      </c>
      <c r="D845" s="65">
        <v>16882</v>
      </c>
      <c r="E845" s="65">
        <v>16995</v>
      </c>
      <c r="F845" s="5">
        <f t="shared" si="79"/>
        <v>1.4208033678302052</v>
      </c>
      <c r="G845" s="5">
        <f t="shared" si="80"/>
        <v>-0.63146816348009127</v>
      </c>
      <c r="H845" s="5">
        <f t="shared" si="81"/>
        <v>0.44444444444444448</v>
      </c>
      <c r="I845" s="61">
        <f t="shared" si="84"/>
        <v>8</v>
      </c>
      <c r="J845" s="61">
        <f t="shared" si="82"/>
        <v>5</v>
      </c>
      <c r="K845" s="61">
        <f t="shared" si="83"/>
        <v>2</v>
      </c>
    </row>
    <row r="846" spans="1:11">
      <c r="A846" s="64">
        <v>44433</v>
      </c>
      <c r="B846" s="65">
        <v>16794</v>
      </c>
      <c r="C846" s="65">
        <v>16982</v>
      </c>
      <c r="D846" s="65">
        <v>16785</v>
      </c>
      <c r="E846" s="65">
        <v>16963</v>
      </c>
      <c r="F846" s="5">
        <f t="shared" si="79"/>
        <v>1.173037989758247</v>
      </c>
      <c r="G846" s="5">
        <f t="shared" si="80"/>
        <v>1.0063117780159581</v>
      </c>
      <c r="H846" s="5">
        <f t="shared" si="81"/>
        <v>0.85786802030456843</v>
      </c>
      <c r="I846" s="61">
        <f t="shared" si="84"/>
        <v>6</v>
      </c>
      <c r="J846" s="61">
        <f t="shared" si="82"/>
        <v>9</v>
      </c>
      <c r="K846" s="61">
        <f t="shared" si="83"/>
        <v>3</v>
      </c>
    </row>
    <row r="847" spans="1:11">
      <c r="A847" s="64">
        <v>44432</v>
      </c>
      <c r="B847" s="65">
        <v>16822</v>
      </c>
      <c r="C847" s="65">
        <v>16842</v>
      </c>
      <c r="D847" s="65">
        <v>16717</v>
      </c>
      <c r="E847" s="65">
        <v>16784</v>
      </c>
      <c r="F847" s="5">
        <f t="shared" si="79"/>
        <v>0.74307454523837835</v>
      </c>
      <c r="G847" s="5">
        <f t="shared" si="80"/>
        <v>-0.22589466175246703</v>
      </c>
      <c r="H847" s="5">
        <f t="shared" si="81"/>
        <v>0.30399999999999999</v>
      </c>
      <c r="I847" s="61">
        <f t="shared" si="84"/>
        <v>3</v>
      </c>
      <c r="J847" s="61">
        <f t="shared" si="82"/>
        <v>4</v>
      </c>
      <c r="K847" s="61">
        <f t="shared" si="83"/>
        <v>2</v>
      </c>
    </row>
    <row r="848" spans="1:11">
      <c r="A848" s="64">
        <v>44431</v>
      </c>
      <c r="B848" s="65">
        <v>16427</v>
      </c>
      <c r="C848" s="65">
        <v>16729</v>
      </c>
      <c r="D848" s="65">
        <v>16393</v>
      </c>
      <c r="E848" s="65">
        <v>16684</v>
      </c>
      <c r="F848" s="5">
        <f t="shared" si="79"/>
        <v>2.0454130395081269</v>
      </c>
      <c r="G848" s="5">
        <f t="shared" si="80"/>
        <v>1.5644974736713946</v>
      </c>
      <c r="H848" s="5">
        <f t="shared" si="81"/>
        <v>0.76488095238095233</v>
      </c>
      <c r="I848" s="61">
        <f t="shared" si="84"/>
        <v>10</v>
      </c>
      <c r="J848" s="61">
        <f t="shared" si="82"/>
        <v>8</v>
      </c>
      <c r="K848" s="61">
        <f t="shared" si="83"/>
        <v>4</v>
      </c>
    </row>
    <row r="849" spans="1:11">
      <c r="A849" s="64">
        <v>44428</v>
      </c>
      <c r="B849" s="65">
        <v>16297</v>
      </c>
      <c r="C849" s="65">
        <v>16426</v>
      </c>
      <c r="D849" s="65">
        <v>16145</v>
      </c>
      <c r="E849" s="65">
        <v>16193</v>
      </c>
      <c r="F849" s="5">
        <f t="shared" si="79"/>
        <v>1.7242437258391115</v>
      </c>
      <c r="G849" s="5">
        <f t="shared" si="80"/>
        <v>-0.63815426152052523</v>
      </c>
      <c r="H849" s="5">
        <f t="shared" si="81"/>
        <v>0.37010676156583627</v>
      </c>
      <c r="I849" s="61">
        <f t="shared" si="84"/>
        <v>9</v>
      </c>
      <c r="J849" s="61">
        <f t="shared" si="82"/>
        <v>4</v>
      </c>
      <c r="K849" s="61">
        <f t="shared" si="83"/>
        <v>2</v>
      </c>
    </row>
    <row r="850" spans="1:11">
      <c r="A850" s="64">
        <v>44427</v>
      </c>
      <c r="B850" s="65">
        <v>16611</v>
      </c>
      <c r="C850" s="65">
        <v>16648</v>
      </c>
      <c r="D850" s="65">
        <v>16256</v>
      </c>
      <c r="E850" s="65">
        <v>16329</v>
      </c>
      <c r="F850" s="5">
        <f t="shared" si="79"/>
        <v>2.359882005899705</v>
      </c>
      <c r="G850" s="5">
        <f t="shared" si="80"/>
        <v>-1.6976702185298898</v>
      </c>
      <c r="H850" s="5">
        <f t="shared" si="81"/>
        <v>0.71938775510204078</v>
      </c>
      <c r="I850" s="61">
        <f t="shared" si="84"/>
        <v>10</v>
      </c>
      <c r="J850" s="61">
        <f t="shared" si="82"/>
        <v>8</v>
      </c>
      <c r="K850" s="61">
        <f t="shared" si="83"/>
        <v>4</v>
      </c>
    </row>
    <row r="851" spans="1:11">
      <c r="A851" s="64">
        <v>44426</v>
      </c>
      <c r="B851" s="65">
        <v>16440</v>
      </c>
      <c r="C851" s="65">
        <v>16796</v>
      </c>
      <c r="D851" s="65">
        <v>16389</v>
      </c>
      <c r="E851" s="65">
        <v>16784</v>
      </c>
      <c r="F851" s="5">
        <f t="shared" si="79"/>
        <v>2.4756690997566908</v>
      </c>
      <c r="G851" s="5">
        <f t="shared" si="80"/>
        <v>2.0924574209245743</v>
      </c>
      <c r="H851" s="5">
        <f t="shared" si="81"/>
        <v>0.84520884520884532</v>
      </c>
      <c r="I851" s="61">
        <f t="shared" si="84"/>
        <v>10</v>
      </c>
      <c r="J851" s="61">
        <f t="shared" si="82"/>
        <v>9</v>
      </c>
      <c r="K851" s="61">
        <f t="shared" si="83"/>
        <v>4</v>
      </c>
    </row>
    <row r="852" spans="1:11">
      <c r="A852" s="64">
        <v>44425</v>
      </c>
      <c r="B852" s="65">
        <v>16850</v>
      </c>
      <c r="C852" s="65">
        <v>16873</v>
      </c>
      <c r="D852" s="65">
        <v>16575</v>
      </c>
      <c r="E852" s="65">
        <v>16580</v>
      </c>
      <c r="F852" s="5">
        <f t="shared" si="79"/>
        <v>1.7685459940652821</v>
      </c>
      <c r="G852" s="5">
        <f t="shared" si="80"/>
        <v>-1.6023738872403561</v>
      </c>
      <c r="H852" s="5">
        <f t="shared" si="81"/>
        <v>0.90604026845637575</v>
      </c>
      <c r="I852" s="61">
        <f t="shared" si="84"/>
        <v>9</v>
      </c>
      <c r="J852" s="61">
        <f t="shared" si="82"/>
        <v>10</v>
      </c>
      <c r="K852" s="61">
        <f t="shared" si="83"/>
        <v>3</v>
      </c>
    </row>
    <row r="853" spans="1:11">
      <c r="A853" s="64">
        <v>44424</v>
      </c>
      <c r="B853" s="65">
        <v>16829</v>
      </c>
      <c r="C853" s="65">
        <v>16936</v>
      </c>
      <c r="D853" s="65">
        <v>16750</v>
      </c>
      <c r="E853" s="65">
        <v>16772</v>
      </c>
      <c r="F853" s="5">
        <f t="shared" si="79"/>
        <v>1.1052350109929288</v>
      </c>
      <c r="G853" s="5">
        <f t="shared" si="80"/>
        <v>-0.33870105175589754</v>
      </c>
      <c r="H853" s="5">
        <f t="shared" si="81"/>
        <v>0.30645161290322581</v>
      </c>
      <c r="I853" s="61">
        <f t="shared" si="84"/>
        <v>5</v>
      </c>
      <c r="J853" s="61">
        <f t="shared" si="82"/>
        <v>4</v>
      </c>
      <c r="K853" s="61">
        <f t="shared" si="83"/>
        <v>2</v>
      </c>
    </row>
    <row r="854" spans="1:11">
      <c r="A854" s="64">
        <v>44421</v>
      </c>
      <c r="B854" s="65">
        <v>17185</v>
      </c>
      <c r="C854" s="65">
        <v>17190</v>
      </c>
      <c r="D854" s="65">
        <v>16934</v>
      </c>
      <c r="E854" s="65">
        <v>16934</v>
      </c>
      <c r="F854" s="5">
        <f t="shared" ref="F854:F917" si="85">ABS(C854-D854)/B854*100</f>
        <v>1.4896712249054409</v>
      </c>
      <c r="G854" s="5">
        <f t="shared" ref="G854:G917" si="86">(E854-B854)/B854*100</f>
        <v>-1.4605760837940063</v>
      </c>
      <c r="H854" s="5">
        <f t="shared" ref="H854:H917" si="87">ABS(G854/F854)</f>
        <v>0.98046874999999989</v>
      </c>
      <c r="I854" s="61">
        <f t="shared" si="84"/>
        <v>8</v>
      </c>
      <c r="J854" s="61">
        <f t="shared" si="82"/>
        <v>10</v>
      </c>
      <c r="K854" s="61">
        <f t="shared" si="83"/>
        <v>3</v>
      </c>
    </row>
    <row r="855" spans="1:11">
      <c r="A855" s="64">
        <v>44420</v>
      </c>
      <c r="B855" s="65">
        <v>17207</v>
      </c>
      <c r="C855" s="65">
        <v>17235</v>
      </c>
      <c r="D855" s="65">
        <v>17125</v>
      </c>
      <c r="E855" s="65">
        <v>17157</v>
      </c>
      <c r="F855" s="5">
        <f t="shared" si="85"/>
        <v>0.63927471377927592</v>
      </c>
      <c r="G855" s="5">
        <f t="shared" si="86"/>
        <v>-0.29057941535421633</v>
      </c>
      <c r="H855" s="5">
        <f t="shared" si="87"/>
        <v>0.45454545454545453</v>
      </c>
      <c r="I855" s="61">
        <f t="shared" si="84"/>
        <v>2</v>
      </c>
      <c r="J855" s="61">
        <f t="shared" si="82"/>
        <v>5</v>
      </c>
      <c r="K855" s="61">
        <f t="shared" si="83"/>
        <v>2</v>
      </c>
    </row>
    <row r="856" spans="1:11">
      <c r="A856" s="64">
        <v>44419</v>
      </c>
      <c r="B856" s="65">
        <v>17217</v>
      </c>
      <c r="C856" s="65">
        <v>17298</v>
      </c>
      <c r="D856" s="65">
        <v>17078</v>
      </c>
      <c r="E856" s="65">
        <v>17171</v>
      </c>
      <c r="F856" s="5">
        <f t="shared" si="85"/>
        <v>1.2778068188418423</v>
      </c>
      <c r="G856" s="5">
        <f t="shared" si="86"/>
        <v>-0.26717778939420339</v>
      </c>
      <c r="H856" s="5">
        <f t="shared" si="87"/>
        <v>0.20909090909090908</v>
      </c>
      <c r="I856" s="61">
        <f t="shared" si="84"/>
        <v>7</v>
      </c>
      <c r="J856" s="61">
        <f t="shared" si="82"/>
        <v>3</v>
      </c>
      <c r="K856" s="61">
        <f t="shared" si="83"/>
        <v>2</v>
      </c>
    </row>
    <row r="857" spans="1:11">
      <c r="A857" s="64">
        <v>44418</v>
      </c>
      <c r="B857" s="65">
        <v>17396</v>
      </c>
      <c r="C857" s="65">
        <v>17443</v>
      </c>
      <c r="D857" s="65">
        <v>17259</v>
      </c>
      <c r="E857" s="65">
        <v>17299</v>
      </c>
      <c r="F857" s="5">
        <f t="shared" si="85"/>
        <v>1.0577144171073809</v>
      </c>
      <c r="G857" s="5">
        <f t="shared" si="86"/>
        <v>-0.55759944814899975</v>
      </c>
      <c r="H857" s="5">
        <f t="shared" si="87"/>
        <v>0.52717391304347827</v>
      </c>
      <c r="I857" s="61">
        <f t="shared" si="84"/>
        <v>5</v>
      </c>
      <c r="J857" s="61">
        <f t="shared" si="82"/>
        <v>6</v>
      </c>
      <c r="K857" s="61">
        <f t="shared" si="83"/>
        <v>2</v>
      </c>
    </row>
    <row r="858" spans="1:11">
      <c r="A858" s="64">
        <v>44417</v>
      </c>
      <c r="B858" s="65">
        <v>17438</v>
      </c>
      <c r="C858" s="65">
        <v>17448</v>
      </c>
      <c r="D858" s="65">
        <v>17235</v>
      </c>
      <c r="E858" s="65">
        <v>17404</v>
      </c>
      <c r="F858" s="5">
        <f t="shared" si="85"/>
        <v>1.2214703521045991</v>
      </c>
      <c r="G858" s="5">
        <f t="shared" si="86"/>
        <v>-0.19497648812937263</v>
      </c>
      <c r="H858" s="5">
        <f t="shared" si="87"/>
        <v>0.15962441314553991</v>
      </c>
      <c r="I858" s="61">
        <f t="shared" si="84"/>
        <v>7</v>
      </c>
      <c r="J858" s="61">
        <f t="shared" si="82"/>
        <v>2</v>
      </c>
      <c r="K858" s="61">
        <f t="shared" si="83"/>
        <v>2</v>
      </c>
    </row>
    <row r="859" spans="1:11">
      <c r="A859" s="64">
        <v>44414</v>
      </c>
      <c r="B859" s="65">
        <v>17555</v>
      </c>
      <c r="C859" s="65">
        <v>17560</v>
      </c>
      <c r="D859" s="65">
        <v>17353</v>
      </c>
      <c r="E859" s="65">
        <v>17437</v>
      </c>
      <c r="F859" s="5">
        <f t="shared" si="85"/>
        <v>1.1791512389632584</v>
      </c>
      <c r="G859" s="5">
        <f t="shared" si="86"/>
        <v>-0.67217317003702648</v>
      </c>
      <c r="H859" s="5">
        <f t="shared" si="87"/>
        <v>0.57004830917874394</v>
      </c>
      <c r="I859" s="61">
        <f t="shared" si="84"/>
        <v>6</v>
      </c>
      <c r="J859" s="61">
        <f t="shared" si="82"/>
        <v>6</v>
      </c>
      <c r="K859" s="61">
        <f t="shared" si="83"/>
        <v>2</v>
      </c>
    </row>
    <row r="860" spans="1:11">
      <c r="A860" s="64">
        <v>44413</v>
      </c>
      <c r="B860" s="65">
        <v>17570</v>
      </c>
      <c r="C860" s="65">
        <v>17584</v>
      </c>
      <c r="D860" s="65">
        <v>17520</v>
      </c>
      <c r="E860" s="65">
        <v>17542</v>
      </c>
      <c r="F860" s="5">
        <f t="shared" si="85"/>
        <v>0.36425725668753561</v>
      </c>
      <c r="G860" s="5">
        <f t="shared" si="86"/>
        <v>-0.15936254980079681</v>
      </c>
      <c r="H860" s="5">
        <f t="shared" si="87"/>
        <v>0.43749999999999994</v>
      </c>
      <c r="I860" s="61">
        <f t="shared" si="84"/>
        <v>1</v>
      </c>
      <c r="J860" s="61">
        <f t="shared" si="82"/>
        <v>5</v>
      </c>
      <c r="K860" s="61">
        <f t="shared" si="83"/>
        <v>2</v>
      </c>
    </row>
    <row r="861" spans="1:11">
      <c r="A861" s="64">
        <v>44412</v>
      </c>
      <c r="B861" s="65">
        <v>17491</v>
      </c>
      <c r="C861" s="65">
        <v>17586</v>
      </c>
      <c r="D861" s="65">
        <v>17464</v>
      </c>
      <c r="E861" s="65">
        <v>17571</v>
      </c>
      <c r="F861" s="5">
        <f t="shared" si="85"/>
        <v>0.69750157223715059</v>
      </c>
      <c r="G861" s="5">
        <f t="shared" si="86"/>
        <v>0.45737808015550857</v>
      </c>
      <c r="H861" s="5">
        <f t="shared" si="87"/>
        <v>0.65573770491803274</v>
      </c>
      <c r="I861" s="61">
        <f t="shared" si="84"/>
        <v>2</v>
      </c>
      <c r="J861" s="61">
        <f t="shared" si="82"/>
        <v>7</v>
      </c>
      <c r="K861" s="61">
        <f t="shared" si="83"/>
        <v>3</v>
      </c>
    </row>
    <row r="862" spans="1:11">
      <c r="A862" s="64">
        <v>44411</v>
      </c>
      <c r="B862" s="65">
        <v>17426</v>
      </c>
      <c r="C862" s="65">
        <v>17496</v>
      </c>
      <c r="D862" s="65">
        <v>17361</v>
      </c>
      <c r="E862" s="65">
        <v>17484</v>
      </c>
      <c r="F862" s="5">
        <f t="shared" si="85"/>
        <v>0.77470446459313669</v>
      </c>
      <c r="G862" s="5">
        <f t="shared" si="86"/>
        <v>0.33283599219556981</v>
      </c>
      <c r="H862" s="5">
        <f t="shared" si="87"/>
        <v>0.42962962962962958</v>
      </c>
      <c r="I862" s="61">
        <f t="shared" si="84"/>
        <v>3</v>
      </c>
      <c r="J862" s="61">
        <f t="shared" si="82"/>
        <v>5</v>
      </c>
      <c r="K862" s="61">
        <f t="shared" si="83"/>
        <v>2</v>
      </c>
    </row>
    <row r="863" spans="1:11">
      <c r="A863" s="64">
        <v>44410</v>
      </c>
      <c r="B863" s="65">
        <v>17313</v>
      </c>
      <c r="C863" s="65">
        <v>17470</v>
      </c>
      <c r="D863" s="65">
        <v>17160</v>
      </c>
      <c r="E863" s="65">
        <v>17470</v>
      </c>
      <c r="F863" s="5">
        <f t="shared" si="85"/>
        <v>1.7905620054294462</v>
      </c>
      <c r="G863" s="5">
        <f t="shared" si="86"/>
        <v>0.90683301565297747</v>
      </c>
      <c r="H863" s="5">
        <f t="shared" si="87"/>
        <v>0.50645161290322571</v>
      </c>
      <c r="I863" s="61">
        <f t="shared" si="84"/>
        <v>9</v>
      </c>
      <c r="J863" s="61">
        <f t="shared" si="82"/>
        <v>6</v>
      </c>
      <c r="K863" s="61">
        <f t="shared" si="83"/>
        <v>2</v>
      </c>
    </row>
    <row r="864" spans="1:11">
      <c r="A864" s="64">
        <v>44407</v>
      </c>
      <c r="B864" s="65">
        <v>17285</v>
      </c>
      <c r="C864" s="65">
        <v>17299</v>
      </c>
      <c r="D864" s="65">
        <v>17126</v>
      </c>
      <c r="E864" s="65">
        <v>17173</v>
      </c>
      <c r="F864" s="5">
        <f t="shared" si="85"/>
        <v>1.0008678044547294</v>
      </c>
      <c r="G864" s="5">
        <f t="shared" si="86"/>
        <v>-0.6479606595313856</v>
      </c>
      <c r="H864" s="5">
        <f t="shared" si="87"/>
        <v>0.64739884393063585</v>
      </c>
      <c r="I864" s="61">
        <f t="shared" si="84"/>
        <v>5</v>
      </c>
      <c r="J864" s="61">
        <f t="shared" si="82"/>
        <v>7</v>
      </c>
      <c r="K864" s="61">
        <f t="shared" si="83"/>
        <v>3</v>
      </c>
    </row>
    <row r="865" spans="1:11">
      <c r="A865" s="64">
        <v>44406</v>
      </c>
      <c r="B865" s="65">
        <v>17136</v>
      </c>
      <c r="C865" s="65">
        <v>17332</v>
      </c>
      <c r="D865" s="65">
        <v>17068</v>
      </c>
      <c r="E865" s="65">
        <v>17331</v>
      </c>
      <c r="F865" s="5">
        <f t="shared" si="85"/>
        <v>1.5406162464985995</v>
      </c>
      <c r="G865" s="5">
        <f t="shared" si="86"/>
        <v>1.1379551820728291</v>
      </c>
      <c r="H865" s="5">
        <f t="shared" si="87"/>
        <v>0.73863636363636354</v>
      </c>
      <c r="I865" s="61">
        <f t="shared" si="84"/>
        <v>8</v>
      </c>
      <c r="J865" s="61">
        <f t="shared" si="82"/>
        <v>8</v>
      </c>
      <c r="K865" s="61">
        <f t="shared" si="83"/>
        <v>3</v>
      </c>
    </row>
    <row r="866" spans="1:11">
      <c r="A866" s="64">
        <v>44405</v>
      </c>
      <c r="B866" s="65">
        <v>17062</v>
      </c>
      <c r="C866" s="65">
        <v>17136</v>
      </c>
      <c r="D866" s="65">
        <v>16733</v>
      </c>
      <c r="E866" s="65">
        <v>16965</v>
      </c>
      <c r="F866" s="5">
        <f t="shared" si="85"/>
        <v>2.3619739772594071</v>
      </c>
      <c r="G866" s="5">
        <f t="shared" si="86"/>
        <v>-0.56851482827335598</v>
      </c>
      <c r="H866" s="5">
        <f t="shared" si="87"/>
        <v>0.24069478908188582</v>
      </c>
      <c r="I866" s="61">
        <f t="shared" si="84"/>
        <v>10</v>
      </c>
      <c r="J866" s="61">
        <f t="shared" si="82"/>
        <v>3</v>
      </c>
      <c r="K866" s="61">
        <f t="shared" si="83"/>
        <v>1</v>
      </c>
    </row>
    <row r="867" spans="1:11">
      <c r="A867" s="64">
        <v>44404</v>
      </c>
      <c r="B867" s="65">
        <v>17322</v>
      </c>
      <c r="C867" s="65">
        <v>17348</v>
      </c>
      <c r="D867" s="65">
        <v>17153</v>
      </c>
      <c r="E867" s="65">
        <v>17173</v>
      </c>
      <c r="F867" s="5">
        <f t="shared" si="85"/>
        <v>1.1257360581918947</v>
      </c>
      <c r="G867" s="5">
        <f t="shared" si="86"/>
        <v>-0.86017780856713999</v>
      </c>
      <c r="H867" s="5">
        <f t="shared" si="87"/>
        <v>0.76410256410256405</v>
      </c>
      <c r="I867" s="61">
        <f t="shared" si="84"/>
        <v>5</v>
      </c>
      <c r="J867" s="61">
        <f t="shared" si="82"/>
        <v>8</v>
      </c>
      <c r="K867" s="61">
        <f t="shared" si="83"/>
        <v>3</v>
      </c>
    </row>
    <row r="868" spans="1:11">
      <c r="A868" s="64">
        <v>44403</v>
      </c>
      <c r="B868" s="65">
        <v>17473</v>
      </c>
      <c r="C868" s="65">
        <v>17479</v>
      </c>
      <c r="D868" s="65">
        <v>17197</v>
      </c>
      <c r="E868" s="65">
        <v>17202</v>
      </c>
      <c r="F868" s="5">
        <f t="shared" si="85"/>
        <v>1.6139186172952555</v>
      </c>
      <c r="G868" s="5">
        <f t="shared" si="86"/>
        <v>-1.5509643449894122</v>
      </c>
      <c r="H868" s="5">
        <f t="shared" si="87"/>
        <v>0.96099290780141844</v>
      </c>
      <c r="I868" s="61">
        <f t="shared" si="84"/>
        <v>8</v>
      </c>
      <c r="J868" s="61">
        <f t="shared" si="82"/>
        <v>10</v>
      </c>
      <c r="K868" s="61">
        <f t="shared" si="83"/>
        <v>3</v>
      </c>
    </row>
    <row r="869" spans="1:11">
      <c r="A869" s="64">
        <v>44400</v>
      </c>
      <c r="B869" s="65">
        <v>17486</v>
      </c>
      <c r="C869" s="65">
        <v>17559</v>
      </c>
      <c r="D869" s="65">
        <v>17380</v>
      </c>
      <c r="E869" s="65">
        <v>17407</v>
      </c>
      <c r="F869" s="5">
        <f t="shared" si="85"/>
        <v>1.0236760837241221</v>
      </c>
      <c r="G869" s="5">
        <f t="shared" si="86"/>
        <v>-0.45179000343131653</v>
      </c>
      <c r="H869" s="5">
        <f t="shared" si="87"/>
        <v>0.44134078212290512</v>
      </c>
      <c r="I869" s="61">
        <f t="shared" si="84"/>
        <v>5</v>
      </c>
      <c r="J869" s="61">
        <f t="shared" si="82"/>
        <v>5</v>
      </c>
      <c r="K869" s="61">
        <f t="shared" si="83"/>
        <v>2</v>
      </c>
    </row>
    <row r="870" spans="1:11">
      <c r="A870" s="64">
        <v>44399</v>
      </c>
      <c r="B870" s="65">
        <v>17441</v>
      </c>
      <c r="C870" s="65">
        <v>17525</v>
      </c>
      <c r="D870" s="65">
        <v>17347</v>
      </c>
      <c r="E870" s="65">
        <v>17407</v>
      </c>
      <c r="F870" s="5">
        <f t="shared" si="85"/>
        <v>1.0205836821283183</v>
      </c>
      <c r="G870" s="5">
        <f t="shared" si="86"/>
        <v>-0.19494295051889227</v>
      </c>
      <c r="H870" s="5">
        <f t="shared" si="87"/>
        <v>0.19101123595505617</v>
      </c>
      <c r="I870" s="61">
        <f t="shared" si="84"/>
        <v>5</v>
      </c>
      <c r="J870" s="61">
        <f t="shared" si="82"/>
        <v>2</v>
      </c>
      <c r="K870" s="61">
        <f t="shared" si="83"/>
        <v>2</v>
      </c>
    </row>
    <row r="871" spans="1:11">
      <c r="A871" s="64">
        <v>44398</v>
      </c>
      <c r="B871" s="65">
        <v>17655</v>
      </c>
      <c r="C871" s="65">
        <v>17674</v>
      </c>
      <c r="D871" s="65">
        <v>17376</v>
      </c>
      <c r="E871" s="65">
        <v>17430</v>
      </c>
      <c r="F871" s="5">
        <f t="shared" si="85"/>
        <v>1.6879071084678561</v>
      </c>
      <c r="G871" s="5">
        <f t="shared" si="86"/>
        <v>-1.2744265080713679</v>
      </c>
      <c r="H871" s="5">
        <f t="shared" si="87"/>
        <v>0.75503355704697994</v>
      </c>
      <c r="I871" s="61">
        <f t="shared" si="84"/>
        <v>9</v>
      </c>
      <c r="J871" s="61">
        <f t="shared" si="82"/>
        <v>8</v>
      </c>
      <c r="K871" s="61">
        <f t="shared" si="83"/>
        <v>3</v>
      </c>
    </row>
    <row r="872" spans="1:11">
      <c r="A872" s="64">
        <v>44397</v>
      </c>
      <c r="B872" s="65">
        <v>17680</v>
      </c>
      <c r="C872" s="65">
        <v>17716</v>
      </c>
      <c r="D872" s="65">
        <v>17478</v>
      </c>
      <c r="E872" s="65">
        <v>17558</v>
      </c>
      <c r="F872" s="5">
        <f t="shared" si="85"/>
        <v>1.3461538461538463</v>
      </c>
      <c r="G872" s="5">
        <f t="shared" si="86"/>
        <v>-0.69004524886877827</v>
      </c>
      <c r="H872" s="5">
        <f t="shared" si="87"/>
        <v>0.51260504201680668</v>
      </c>
      <c r="I872" s="61">
        <f t="shared" si="84"/>
        <v>7</v>
      </c>
      <c r="J872" s="61">
        <f t="shared" si="82"/>
        <v>6</v>
      </c>
      <c r="K872" s="61">
        <f t="shared" si="83"/>
        <v>2</v>
      </c>
    </row>
    <row r="873" spans="1:11">
      <c r="A873" s="64">
        <v>44396</v>
      </c>
      <c r="B873" s="65">
        <v>17717</v>
      </c>
      <c r="C873" s="65">
        <v>17813</v>
      </c>
      <c r="D873" s="65">
        <v>17647</v>
      </c>
      <c r="E873" s="65">
        <v>17794</v>
      </c>
      <c r="F873" s="5">
        <f t="shared" si="85"/>
        <v>0.93695320878252519</v>
      </c>
      <c r="G873" s="5">
        <f t="shared" si="86"/>
        <v>0.43461082576056898</v>
      </c>
      <c r="H873" s="5">
        <f t="shared" si="87"/>
        <v>0.46385542168674704</v>
      </c>
      <c r="I873" s="61">
        <f t="shared" si="84"/>
        <v>5</v>
      </c>
      <c r="J873" s="61">
        <f t="shared" si="82"/>
        <v>5</v>
      </c>
      <c r="K873" s="61">
        <f t="shared" si="83"/>
        <v>2</v>
      </c>
    </row>
    <row r="874" spans="1:11">
      <c r="A874" s="64">
        <v>44393</v>
      </c>
      <c r="B874" s="65">
        <v>17826</v>
      </c>
      <c r="C874" s="65">
        <v>17928</v>
      </c>
      <c r="D874" s="65">
        <v>17772</v>
      </c>
      <c r="E874" s="65">
        <v>17925</v>
      </c>
      <c r="F874" s="5">
        <f t="shared" si="85"/>
        <v>0.87512622012790309</v>
      </c>
      <c r="G874" s="5">
        <f t="shared" si="86"/>
        <v>0.55536856277347701</v>
      </c>
      <c r="H874" s="5">
        <f t="shared" si="87"/>
        <v>0.63461538461538469</v>
      </c>
      <c r="I874" s="61">
        <f t="shared" si="84"/>
        <v>4</v>
      </c>
      <c r="J874" s="61">
        <f t="shared" si="82"/>
        <v>7</v>
      </c>
      <c r="K874" s="61">
        <f t="shared" si="83"/>
        <v>3</v>
      </c>
    </row>
    <row r="875" spans="1:11">
      <c r="A875" s="64">
        <v>44392</v>
      </c>
      <c r="B875" s="65">
        <v>17919</v>
      </c>
      <c r="C875" s="65">
        <v>18046</v>
      </c>
      <c r="D875" s="65">
        <v>17868</v>
      </c>
      <c r="E875" s="65">
        <v>18022</v>
      </c>
      <c r="F875" s="5">
        <f t="shared" si="85"/>
        <v>0.99335900440872815</v>
      </c>
      <c r="G875" s="5">
        <f t="shared" si="86"/>
        <v>0.57480886210167981</v>
      </c>
      <c r="H875" s="5">
        <f t="shared" si="87"/>
        <v>0.57865168539325851</v>
      </c>
      <c r="I875" s="61">
        <f t="shared" si="84"/>
        <v>5</v>
      </c>
      <c r="J875" s="61">
        <f t="shared" si="82"/>
        <v>6</v>
      </c>
      <c r="K875" s="61">
        <f t="shared" si="83"/>
        <v>2</v>
      </c>
    </row>
    <row r="876" spans="1:11">
      <c r="A876" s="64">
        <v>44391</v>
      </c>
      <c r="B876" s="65">
        <v>17846</v>
      </c>
      <c r="C876" s="65">
        <v>17924</v>
      </c>
      <c r="D876" s="65">
        <v>17748</v>
      </c>
      <c r="E876" s="65">
        <v>17874</v>
      </c>
      <c r="F876" s="5">
        <f t="shared" si="85"/>
        <v>0.98621539840860695</v>
      </c>
      <c r="G876" s="5">
        <f t="shared" si="86"/>
        <v>0.1568979042922784</v>
      </c>
      <c r="H876" s="5">
        <f t="shared" si="87"/>
        <v>0.15909090909090912</v>
      </c>
      <c r="I876" s="61">
        <f t="shared" si="84"/>
        <v>5</v>
      </c>
      <c r="J876" s="61">
        <f t="shared" si="82"/>
        <v>2</v>
      </c>
      <c r="K876" s="61">
        <f t="shared" si="83"/>
        <v>2</v>
      </c>
    </row>
    <row r="877" spans="1:11">
      <c r="A877" s="64">
        <v>44390</v>
      </c>
      <c r="B877" s="65">
        <v>17958</v>
      </c>
      <c r="C877" s="65">
        <v>18030</v>
      </c>
      <c r="D877" s="65">
        <v>17824</v>
      </c>
      <c r="E877" s="65">
        <v>17869</v>
      </c>
      <c r="F877" s="5">
        <f t="shared" si="85"/>
        <v>1.1471210602516984</v>
      </c>
      <c r="G877" s="5">
        <f t="shared" si="86"/>
        <v>-0.49560084641942315</v>
      </c>
      <c r="H877" s="5">
        <f t="shared" si="87"/>
        <v>0.4320388349514564</v>
      </c>
      <c r="I877" s="61">
        <f t="shared" si="84"/>
        <v>5</v>
      </c>
      <c r="J877" s="61">
        <f t="shared" si="82"/>
        <v>5</v>
      </c>
      <c r="K877" s="61">
        <f t="shared" si="83"/>
        <v>2</v>
      </c>
    </row>
    <row r="878" spans="1:11">
      <c r="A878" s="64">
        <v>44389</v>
      </c>
      <c r="B878" s="65">
        <v>17848</v>
      </c>
      <c r="C878" s="65">
        <v>17960</v>
      </c>
      <c r="D878" s="65">
        <v>17770</v>
      </c>
      <c r="E878" s="65">
        <v>17824</v>
      </c>
      <c r="F878" s="5">
        <f t="shared" si="85"/>
        <v>1.0645450470640967</v>
      </c>
      <c r="G878" s="5">
        <f t="shared" si="86"/>
        <v>-0.13446884805020171</v>
      </c>
      <c r="H878" s="5">
        <f t="shared" si="87"/>
        <v>0.12631578947368421</v>
      </c>
      <c r="I878" s="61">
        <f t="shared" si="84"/>
        <v>5</v>
      </c>
      <c r="J878" s="61">
        <f t="shared" si="82"/>
        <v>2</v>
      </c>
      <c r="K878" s="61">
        <f t="shared" si="83"/>
        <v>2</v>
      </c>
    </row>
    <row r="879" spans="1:11">
      <c r="A879" s="64">
        <v>44386</v>
      </c>
      <c r="B879" s="65">
        <v>17662</v>
      </c>
      <c r="C879" s="65">
        <v>17700</v>
      </c>
      <c r="D879" s="65">
        <v>17526</v>
      </c>
      <c r="E879" s="65">
        <v>17658</v>
      </c>
      <c r="F879" s="5">
        <f t="shared" si="85"/>
        <v>0.98516589287736389</v>
      </c>
      <c r="G879" s="5">
        <f t="shared" si="86"/>
        <v>-2.2647491790284226E-2</v>
      </c>
      <c r="H879" s="5">
        <f t="shared" si="87"/>
        <v>2.2988505747126436E-2</v>
      </c>
      <c r="I879" s="61">
        <f t="shared" si="84"/>
        <v>5</v>
      </c>
      <c r="J879" s="61">
        <f t="shared" si="82"/>
        <v>1</v>
      </c>
      <c r="K879" s="61">
        <f t="shared" si="83"/>
        <v>2</v>
      </c>
    </row>
    <row r="880" spans="1:11">
      <c r="A880" s="64">
        <v>44385</v>
      </c>
      <c r="B880" s="65">
        <v>17876</v>
      </c>
      <c r="C880" s="65">
        <v>17897</v>
      </c>
      <c r="D880" s="65">
        <v>17694</v>
      </c>
      <c r="E880" s="65">
        <v>17825</v>
      </c>
      <c r="F880" s="5">
        <f t="shared" si="85"/>
        <v>1.1356008055493398</v>
      </c>
      <c r="G880" s="5">
        <f t="shared" si="86"/>
        <v>-0.28529872454687849</v>
      </c>
      <c r="H880" s="5">
        <f t="shared" si="87"/>
        <v>0.25123152709359609</v>
      </c>
      <c r="I880" s="61">
        <f t="shared" si="84"/>
        <v>5</v>
      </c>
      <c r="J880" s="61">
        <f t="shared" si="82"/>
        <v>3</v>
      </c>
      <c r="K880" s="61">
        <f t="shared" si="83"/>
        <v>2</v>
      </c>
    </row>
    <row r="881" spans="1:11">
      <c r="A881" s="64">
        <v>44384</v>
      </c>
      <c r="B881" s="65">
        <v>17821</v>
      </c>
      <c r="C881" s="65">
        <v>17906</v>
      </c>
      <c r="D881" s="65">
        <v>17715</v>
      </c>
      <c r="E881" s="65">
        <v>17830</v>
      </c>
      <c r="F881" s="5">
        <f t="shared" si="85"/>
        <v>1.0717692609842322</v>
      </c>
      <c r="G881" s="5">
        <f t="shared" si="86"/>
        <v>5.0502216486168004E-2</v>
      </c>
      <c r="H881" s="5">
        <f t="shared" si="87"/>
        <v>4.7120418848167533E-2</v>
      </c>
      <c r="I881" s="61">
        <f t="shared" si="84"/>
        <v>5</v>
      </c>
      <c r="J881" s="61">
        <f t="shared" si="82"/>
        <v>1</v>
      </c>
      <c r="K881" s="61">
        <f t="shared" si="83"/>
        <v>2</v>
      </c>
    </row>
    <row r="882" spans="1:11">
      <c r="A882" s="64">
        <v>44383</v>
      </c>
      <c r="B882" s="65">
        <v>17956</v>
      </c>
      <c r="C882" s="65">
        <v>17974</v>
      </c>
      <c r="D882" s="65">
        <v>17858</v>
      </c>
      <c r="E882" s="65">
        <v>17878</v>
      </c>
      <c r="F882" s="5">
        <f t="shared" si="85"/>
        <v>0.64602361327689906</v>
      </c>
      <c r="G882" s="5">
        <f t="shared" si="86"/>
        <v>-0.43439518823791495</v>
      </c>
      <c r="H882" s="5">
        <f t="shared" si="87"/>
        <v>0.6724137931034484</v>
      </c>
      <c r="I882" s="61">
        <f t="shared" si="84"/>
        <v>2</v>
      </c>
      <c r="J882" s="61">
        <f t="shared" si="82"/>
        <v>7</v>
      </c>
      <c r="K882" s="61">
        <f t="shared" si="83"/>
        <v>3</v>
      </c>
    </row>
    <row r="883" spans="1:11">
      <c r="A883" s="64">
        <v>44382</v>
      </c>
      <c r="B883" s="65">
        <v>17755</v>
      </c>
      <c r="C883" s="65">
        <v>17920</v>
      </c>
      <c r="D883" s="65">
        <v>17742</v>
      </c>
      <c r="E883" s="65">
        <v>17898</v>
      </c>
      <c r="F883" s="5">
        <f t="shared" si="85"/>
        <v>1.0025344973246972</v>
      </c>
      <c r="G883" s="5">
        <f t="shared" si="86"/>
        <v>0.80540692762602084</v>
      </c>
      <c r="H883" s="5">
        <f t="shared" si="87"/>
        <v>0.80337078651685401</v>
      </c>
      <c r="I883" s="61">
        <f t="shared" si="84"/>
        <v>5</v>
      </c>
      <c r="J883" s="61">
        <f t="shared" si="82"/>
        <v>9</v>
      </c>
      <c r="K883" s="61">
        <f t="shared" si="83"/>
        <v>3</v>
      </c>
    </row>
    <row r="884" spans="1:11">
      <c r="A884" s="64">
        <v>44379</v>
      </c>
      <c r="B884" s="65">
        <v>17651</v>
      </c>
      <c r="C884" s="65">
        <v>17724</v>
      </c>
      <c r="D884" s="65">
        <v>17588</v>
      </c>
      <c r="E884" s="65">
        <v>17653</v>
      </c>
      <c r="F884" s="5">
        <f t="shared" si="85"/>
        <v>0.77049458954166905</v>
      </c>
      <c r="G884" s="5">
        <f t="shared" si="86"/>
        <v>1.1330802787377485E-2</v>
      </c>
      <c r="H884" s="5">
        <f t="shared" si="87"/>
        <v>1.4705882352941176E-2</v>
      </c>
      <c r="I884" s="61">
        <f t="shared" si="84"/>
        <v>3</v>
      </c>
      <c r="J884" s="61">
        <f t="shared" si="82"/>
        <v>1</v>
      </c>
      <c r="K884" s="61">
        <f t="shared" si="83"/>
        <v>2</v>
      </c>
    </row>
    <row r="885" spans="1:11">
      <c r="A885" s="64">
        <v>44378</v>
      </c>
      <c r="B885" s="65">
        <v>17678</v>
      </c>
      <c r="C885" s="65">
        <v>17774</v>
      </c>
      <c r="D885" s="65">
        <v>17555</v>
      </c>
      <c r="E885" s="65">
        <v>17646</v>
      </c>
      <c r="F885" s="5">
        <f t="shared" si="85"/>
        <v>1.2388279217106006</v>
      </c>
      <c r="G885" s="5">
        <f t="shared" si="86"/>
        <v>-0.1810159520307727</v>
      </c>
      <c r="H885" s="5">
        <f t="shared" si="87"/>
        <v>0.14611872146118721</v>
      </c>
      <c r="I885" s="61">
        <f t="shared" si="84"/>
        <v>7</v>
      </c>
      <c r="J885" s="61">
        <f t="shared" si="82"/>
        <v>2</v>
      </c>
      <c r="K885" s="61">
        <f t="shared" si="83"/>
        <v>2</v>
      </c>
    </row>
    <row r="886" spans="1:11">
      <c r="A886" s="64">
        <v>44377</v>
      </c>
      <c r="B886" s="65">
        <v>17610</v>
      </c>
      <c r="C886" s="65">
        <v>17766</v>
      </c>
      <c r="D886" s="65">
        <v>17583</v>
      </c>
      <c r="E886" s="65">
        <v>17715</v>
      </c>
      <c r="F886" s="5">
        <f t="shared" si="85"/>
        <v>1.039182282793867</v>
      </c>
      <c r="G886" s="5">
        <f t="shared" si="86"/>
        <v>0.59625212947189099</v>
      </c>
      <c r="H886" s="5">
        <f t="shared" si="87"/>
        <v>0.57377049180327877</v>
      </c>
      <c r="I886" s="61">
        <f t="shared" si="84"/>
        <v>5</v>
      </c>
      <c r="J886" s="61">
        <f t="shared" si="82"/>
        <v>6</v>
      </c>
      <c r="K886" s="61">
        <f t="shared" si="83"/>
        <v>2</v>
      </c>
    </row>
    <row r="887" spans="1:11">
      <c r="A887" s="64">
        <v>44376</v>
      </c>
      <c r="B887" s="65">
        <v>17595</v>
      </c>
      <c r="C887" s="65">
        <v>17623</v>
      </c>
      <c r="D887" s="65">
        <v>17451</v>
      </c>
      <c r="E887" s="65">
        <v>17529</v>
      </c>
      <c r="F887" s="5">
        <f t="shared" si="85"/>
        <v>0.97755044046604156</v>
      </c>
      <c r="G887" s="5">
        <f t="shared" si="86"/>
        <v>-0.37510656436487638</v>
      </c>
      <c r="H887" s="5">
        <f t="shared" si="87"/>
        <v>0.3837209302325581</v>
      </c>
      <c r="I887" s="61">
        <f t="shared" si="84"/>
        <v>5</v>
      </c>
      <c r="J887" s="61">
        <f t="shared" si="82"/>
        <v>4</v>
      </c>
      <c r="K887" s="61">
        <f t="shared" si="83"/>
        <v>2</v>
      </c>
    </row>
    <row r="888" spans="1:11">
      <c r="A888" s="64">
        <v>44375</v>
      </c>
      <c r="B888" s="65">
        <v>17484</v>
      </c>
      <c r="C888" s="65">
        <v>17560</v>
      </c>
      <c r="D888" s="65">
        <v>17398</v>
      </c>
      <c r="E888" s="65">
        <v>17535</v>
      </c>
      <c r="F888" s="5">
        <f t="shared" si="85"/>
        <v>0.92656142759094029</v>
      </c>
      <c r="G888" s="5">
        <f t="shared" si="86"/>
        <v>0.29169526424159231</v>
      </c>
      <c r="H888" s="5">
        <f t="shared" si="87"/>
        <v>0.31481481481481483</v>
      </c>
      <c r="I888" s="61">
        <f t="shared" si="84"/>
        <v>5</v>
      </c>
      <c r="J888" s="61">
        <f t="shared" si="82"/>
        <v>4</v>
      </c>
      <c r="K888" s="61">
        <f t="shared" si="83"/>
        <v>2</v>
      </c>
    </row>
    <row r="889" spans="1:11">
      <c r="A889" s="64">
        <v>44372</v>
      </c>
      <c r="B889" s="65">
        <v>17438</v>
      </c>
      <c r="C889" s="65">
        <v>17562</v>
      </c>
      <c r="D889" s="65">
        <v>17377</v>
      </c>
      <c r="E889" s="65">
        <v>17419</v>
      </c>
      <c r="F889" s="5">
        <f t="shared" si="85"/>
        <v>1.0609014795274687</v>
      </c>
      <c r="G889" s="5">
        <f t="shared" si="86"/>
        <v>-0.10895744924876707</v>
      </c>
      <c r="H889" s="5">
        <f t="shared" si="87"/>
        <v>0.10270270270270272</v>
      </c>
      <c r="I889" s="61">
        <f t="shared" si="84"/>
        <v>5</v>
      </c>
      <c r="J889" s="61">
        <f t="shared" si="82"/>
        <v>2</v>
      </c>
      <c r="K889" s="61">
        <f t="shared" si="83"/>
        <v>2</v>
      </c>
    </row>
    <row r="890" spans="1:11">
      <c r="A890" s="64">
        <v>44371</v>
      </c>
      <c r="B890" s="65">
        <v>17298</v>
      </c>
      <c r="C890" s="65">
        <v>17398</v>
      </c>
      <c r="D890" s="65">
        <v>17261</v>
      </c>
      <c r="E890" s="65">
        <v>17336</v>
      </c>
      <c r="F890" s="5">
        <f t="shared" si="85"/>
        <v>0.79199907503757672</v>
      </c>
      <c r="G890" s="5">
        <f t="shared" si="86"/>
        <v>0.21967857555786796</v>
      </c>
      <c r="H890" s="5">
        <f t="shared" si="87"/>
        <v>0.27737226277372257</v>
      </c>
      <c r="I890" s="61">
        <f t="shared" si="84"/>
        <v>3</v>
      </c>
      <c r="J890" s="61">
        <f t="shared" si="82"/>
        <v>3</v>
      </c>
      <c r="K890" s="61">
        <f t="shared" si="83"/>
        <v>2</v>
      </c>
    </row>
    <row r="891" spans="1:11">
      <c r="A891" s="64">
        <v>44370</v>
      </c>
      <c r="B891" s="65">
        <v>17100</v>
      </c>
      <c r="C891" s="65">
        <v>17319</v>
      </c>
      <c r="D891" s="65">
        <v>17059</v>
      </c>
      <c r="E891" s="65">
        <v>17272</v>
      </c>
      <c r="F891" s="5">
        <f t="shared" si="85"/>
        <v>1.5204678362573099</v>
      </c>
      <c r="G891" s="5">
        <f t="shared" si="86"/>
        <v>1.0058479532163742</v>
      </c>
      <c r="H891" s="5">
        <f t="shared" si="87"/>
        <v>0.66153846153846152</v>
      </c>
      <c r="I891" s="61">
        <f t="shared" si="84"/>
        <v>8</v>
      </c>
      <c r="J891" s="61">
        <f t="shared" si="82"/>
        <v>7</v>
      </c>
      <c r="K891" s="61">
        <f t="shared" si="83"/>
        <v>3</v>
      </c>
    </row>
    <row r="892" spans="1:11">
      <c r="A892" s="64">
        <v>44369</v>
      </c>
      <c r="B892" s="65">
        <v>17155</v>
      </c>
      <c r="C892" s="65">
        <v>17180</v>
      </c>
      <c r="D892" s="65">
        <v>16988</v>
      </c>
      <c r="E892" s="65">
        <v>17028</v>
      </c>
      <c r="F892" s="5">
        <f t="shared" si="85"/>
        <v>1.1192072282133489</v>
      </c>
      <c r="G892" s="5">
        <f t="shared" si="86"/>
        <v>-0.74030894782862144</v>
      </c>
      <c r="H892" s="5">
        <f t="shared" si="87"/>
        <v>0.66145833333333337</v>
      </c>
      <c r="I892" s="61">
        <f t="shared" si="84"/>
        <v>5</v>
      </c>
      <c r="J892" s="61">
        <f t="shared" si="82"/>
        <v>7</v>
      </c>
      <c r="K892" s="61">
        <f t="shared" si="83"/>
        <v>3</v>
      </c>
    </row>
    <row r="893" spans="1:11">
      <c r="A893" s="64">
        <v>44368</v>
      </c>
      <c r="B893" s="65">
        <v>17048</v>
      </c>
      <c r="C893" s="65">
        <v>17149</v>
      </c>
      <c r="D893" s="65">
        <v>16891</v>
      </c>
      <c r="E893" s="65">
        <v>16962</v>
      </c>
      <c r="F893" s="5">
        <f t="shared" si="85"/>
        <v>1.5133740028155795</v>
      </c>
      <c r="G893" s="5">
        <f t="shared" si="86"/>
        <v>-0.50445800093852655</v>
      </c>
      <c r="H893" s="5">
        <f t="shared" si="87"/>
        <v>0.33333333333333337</v>
      </c>
      <c r="I893" s="61">
        <f t="shared" si="84"/>
        <v>8</v>
      </c>
      <c r="J893" s="61">
        <f t="shared" si="82"/>
        <v>4</v>
      </c>
      <c r="K893" s="61">
        <f t="shared" si="83"/>
        <v>2</v>
      </c>
    </row>
    <row r="894" spans="1:11">
      <c r="A894" s="64">
        <v>44365</v>
      </c>
      <c r="B894" s="65">
        <v>17315</v>
      </c>
      <c r="C894" s="65">
        <v>17332</v>
      </c>
      <c r="D894" s="65">
        <v>17212</v>
      </c>
      <c r="E894" s="65">
        <v>17252</v>
      </c>
      <c r="F894" s="5">
        <f t="shared" si="85"/>
        <v>0.6930407161420733</v>
      </c>
      <c r="G894" s="5">
        <f t="shared" si="86"/>
        <v>-0.36384637597458847</v>
      </c>
      <c r="H894" s="5">
        <f t="shared" si="87"/>
        <v>0.52500000000000002</v>
      </c>
      <c r="I894" s="61">
        <f t="shared" si="84"/>
        <v>2</v>
      </c>
      <c r="J894" s="61">
        <f t="shared" si="82"/>
        <v>6</v>
      </c>
      <c r="K894" s="61">
        <f t="shared" si="83"/>
        <v>2</v>
      </c>
    </row>
    <row r="895" spans="1:11">
      <c r="A895" s="64">
        <v>44364</v>
      </c>
      <c r="B895" s="65">
        <v>17070</v>
      </c>
      <c r="C895" s="65">
        <v>17298</v>
      </c>
      <c r="D895" s="65">
        <v>17039</v>
      </c>
      <c r="E895" s="65">
        <v>17297</v>
      </c>
      <c r="F895" s="5">
        <f t="shared" si="85"/>
        <v>1.5172817809021677</v>
      </c>
      <c r="G895" s="5">
        <f t="shared" si="86"/>
        <v>1.3298183948447568</v>
      </c>
      <c r="H895" s="5">
        <f t="shared" si="87"/>
        <v>0.87644787644787636</v>
      </c>
      <c r="I895" s="61">
        <f t="shared" si="84"/>
        <v>8</v>
      </c>
      <c r="J895" s="61">
        <f t="shared" si="82"/>
        <v>9</v>
      </c>
      <c r="K895" s="61">
        <f t="shared" si="83"/>
        <v>3</v>
      </c>
    </row>
    <row r="896" spans="1:11">
      <c r="A896" s="64">
        <v>44363</v>
      </c>
      <c r="B896" s="65">
        <v>17324</v>
      </c>
      <c r="C896" s="65">
        <v>17398</v>
      </c>
      <c r="D896" s="65">
        <v>17033</v>
      </c>
      <c r="E896" s="65">
        <v>17345</v>
      </c>
      <c r="F896" s="5">
        <f t="shared" si="85"/>
        <v>2.106903717386285</v>
      </c>
      <c r="G896" s="5">
        <f t="shared" si="86"/>
        <v>0.12121911798660817</v>
      </c>
      <c r="H896" s="5">
        <f t="shared" si="87"/>
        <v>5.7534246575342465E-2</v>
      </c>
      <c r="I896" s="61">
        <f t="shared" si="84"/>
        <v>10</v>
      </c>
      <c r="J896" s="61">
        <f t="shared" si="82"/>
        <v>1</v>
      </c>
      <c r="K896" s="61">
        <f t="shared" si="83"/>
        <v>1</v>
      </c>
    </row>
    <row r="897" spans="1:11">
      <c r="A897" s="64">
        <v>44362</v>
      </c>
      <c r="B897" s="65">
        <v>17322</v>
      </c>
      <c r="C897" s="65">
        <v>17402</v>
      </c>
      <c r="D897" s="65">
        <v>17276</v>
      </c>
      <c r="E897" s="65">
        <v>17398</v>
      </c>
      <c r="F897" s="5">
        <f t="shared" si="85"/>
        <v>0.72739868375476269</v>
      </c>
      <c r="G897" s="5">
        <f t="shared" si="86"/>
        <v>0.43874841242350765</v>
      </c>
      <c r="H897" s="5">
        <f t="shared" si="87"/>
        <v>0.60317460317460314</v>
      </c>
      <c r="I897" s="61">
        <f t="shared" si="84"/>
        <v>3</v>
      </c>
      <c r="J897" s="61">
        <f t="shared" si="82"/>
        <v>7</v>
      </c>
      <c r="K897" s="61">
        <f t="shared" si="83"/>
        <v>3</v>
      </c>
    </row>
    <row r="898" spans="1:11">
      <c r="A898" s="64">
        <v>44358</v>
      </c>
      <c r="B898" s="65">
        <v>17189</v>
      </c>
      <c r="C898" s="65">
        <v>17298</v>
      </c>
      <c r="D898" s="65">
        <v>17189</v>
      </c>
      <c r="E898" s="65">
        <v>17219</v>
      </c>
      <c r="F898" s="5">
        <f t="shared" si="85"/>
        <v>0.63412647623480134</v>
      </c>
      <c r="G898" s="5">
        <f t="shared" si="86"/>
        <v>0.1745302228169178</v>
      </c>
      <c r="H898" s="5">
        <f t="shared" si="87"/>
        <v>0.27522935779816515</v>
      </c>
      <c r="I898" s="61">
        <f t="shared" si="84"/>
        <v>2</v>
      </c>
      <c r="J898" s="61">
        <f t="shared" si="82"/>
        <v>3</v>
      </c>
      <c r="K898" s="61">
        <f t="shared" si="83"/>
        <v>2</v>
      </c>
    </row>
    <row r="899" spans="1:11">
      <c r="A899" s="64">
        <v>44357</v>
      </c>
      <c r="B899" s="65">
        <v>17035</v>
      </c>
      <c r="C899" s="65">
        <v>17175</v>
      </c>
      <c r="D899" s="65">
        <v>16992</v>
      </c>
      <c r="E899" s="65">
        <v>17159</v>
      </c>
      <c r="F899" s="5">
        <f t="shared" si="85"/>
        <v>1.0742588787789844</v>
      </c>
      <c r="G899" s="5">
        <f t="shared" si="86"/>
        <v>0.72791312004696218</v>
      </c>
      <c r="H899" s="5">
        <f t="shared" si="87"/>
        <v>0.67759562841530063</v>
      </c>
      <c r="I899" s="61">
        <f t="shared" si="84"/>
        <v>5</v>
      </c>
      <c r="J899" s="61">
        <f t="shared" ref="J899:J962" si="88">VLOOKUP(H899,$L$24:$N$33,3,TRUE)</f>
        <v>7</v>
      </c>
      <c r="K899" s="61">
        <f t="shared" ref="K899:K962" si="89">IF(AND(I899&gt;=$N$10,F899&gt;$B$1),IF(J899&gt;=$N$23,4,1),IF(J899&gt;=$N$23,3,2))</f>
        <v>3</v>
      </c>
    </row>
    <row r="900" spans="1:11">
      <c r="A900" s="64">
        <v>44356</v>
      </c>
      <c r="B900" s="65">
        <v>16997</v>
      </c>
      <c r="C900" s="65">
        <v>17073</v>
      </c>
      <c r="D900" s="65">
        <v>16889</v>
      </c>
      <c r="E900" s="65">
        <v>16963</v>
      </c>
      <c r="F900" s="5">
        <f t="shared" si="85"/>
        <v>1.0825439783491204</v>
      </c>
      <c r="G900" s="5">
        <f t="shared" si="86"/>
        <v>-0.20003530034712005</v>
      </c>
      <c r="H900" s="5">
        <f t="shared" si="87"/>
        <v>0.18478260869565216</v>
      </c>
      <c r="I900" s="61">
        <f t="shared" si="84"/>
        <v>5</v>
      </c>
      <c r="J900" s="61">
        <f t="shared" si="88"/>
        <v>2</v>
      </c>
      <c r="K900" s="61">
        <f t="shared" si="89"/>
        <v>2</v>
      </c>
    </row>
    <row r="901" spans="1:11">
      <c r="A901" s="64">
        <v>44355</v>
      </c>
      <c r="B901" s="65">
        <v>17190</v>
      </c>
      <c r="C901" s="65">
        <v>17198</v>
      </c>
      <c r="D901" s="65">
        <v>17030</v>
      </c>
      <c r="E901" s="65">
        <v>17090</v>
      </c>
      <c r="F901" s="5">
        <f t="shared" si="85"/>
        <v>0.97731239092495648</v>
      </c>
      <c r="G901" s="5">
        <f t="shared" si="86"/>
        <v>-0.58173356602675974</v>
      </c>
      <c r="H901" s="5">
        <f t="shared" si="87"/>
        <v>0.59523809523809512</v>
      </c>
      <c r="I901" s="61">
        <f t="shared" si="84"/>
        <v>5</v>
      </c>
      <c r="J901" s="61">
        <f t="shared" si="88"/>
        <v>6</v>
      </c>
      <c r="K901" s="61">
        <f t="shared" si="89"/>
        <v>2</v>
      </c>
    </row>
    <row r="902" spans="1:11">
      <c r="A902" s="64">
        <v>44354</v>
      </c>
      <c r="B902" s="65">
        <v>17212</v>
      </c>
      <c r="C902" s="65">
        <v>17229</v>
      </c>
      <c r="D902" s="65">
        <v>16719</v>
      </c>
      <c r="E902" s="65">
        <v>17090</v>
      </c>
      <c r="F902" s="5">
        <f t="shared" si="85"/>
        <v>2.9630490355565886</v>
      </c>
      <c r="G902" s="5">
        <f t="shared" si="86"/>
        <v>-0.70880780850569369</v>
      </c>
      <c r="H902" s="5">
        <f t="shared" si="87"/>
        <v>0.23921568627450979</v>
      </c>
      <c r="I902" s="61">
        <f t="shared" si="84"/>
        <v>10</v>
      </c>
      <c r="J902" s="61">
        <f t="shared" si="88"/>
        <v>3</v>
      </c>
      <c r="K902" s="61">
        <f t="shared" si="89"/>
        <v>1</v>
      </c>
    </row>
    <row r="903" spans="1:11">
      <c r="A903" s="64">
        <v>44351</v>
      </c>
      <c r="B903" s="65">
        <v>17051</v>
      </c>
      <c r="C903" s="65">
        <v>17159</v>
      </c>
      <c r="D903" s="65">
        <v>17025</v>
      </c>
      <c r="E903" s="65">
        <v>17100</v>
      </c>
      <c r="F903" s="5">
        <f t="shared" si="85"/>
        <v>0.78587766113424429</v>
      </c>
      <c r="G903" s="5">
        <f t="shared" si="86"/>
        <v>0.28737317459386547</v>
      </c>
      <c r="H903" s="5">
        <f t="shared" si="87"/>
        <v>0.36567164179104478</v>
      </c>
      <c r="I903" s="61">
        <f t="shared" si="84"/>
        <v>3</v>
      </c>
      <c r="J903" s="61">
        <f t="shared" si="88"/>
        <v>4</v>
      </c>
      <c r="K903" s="61">
        <f t="shared" si="89"/>
        <v>2</v>
      </c>
    </row>
    <row r="904" spans="1:11">
      <c r="A904" s="64">
        <v>44350</v>
      </c>
      <c r="B904" s="65">
        <v>17253</v>
      </c>
      <c r="C904" s="65">
        <v>17313</v>
      </c>
      <c r="D904" s="65">
        <v>17147</v>
      </c>
      <c r="E904" s="65">
        <v>17230</v>
      </c>
      <c r="F904" s="5">
        <f t="shared" si="85"/>
        <v>0.96215150988233933</v>
      </c>
      <c r="G904" s="5">
        <f t="shared" si="86"/>
        <v>-0.13331014895960122</v>
      </c>
      <c r="H904" s="5">
        <f t="shared" si="87"/>
        <v>0.13855421686746988</v>
      </c>
      <c r="I904" s="61">
        <f t="shared" ref="I904:I967" si="90">VLOOKUP(_xlfn.PERCENTRANK.EXC(F$22:F$1218,F904),$L$11:$N$20,3,TRUE)</f>
        <v>5</v>
      </c>
      <c r="J904" s="61">
        <f t="shared" si="88"/>
        <v>2</v>
      </c>
      <c r="K904" s="61">
        <f t="shared" si="89"/>
        <v>2</v>
      </c>
    </row>
    <row r="905" spans="1:11">
      <c r="A905" s="64">
        <v>44349</v>
      </c>
      <c r="B905" s="65">
        <v>17171</v>
      </c>
      <c r="C905" s="65">
        <v>17198</v>
      </c>
      <c r="D905" s="65">
        <v>17016</v>
      </c>
      <c r="E905" s="65">
        <v>17098</v>
      </c>
      <c r="F905" s="5">
        <f t="shared" si="85"/>
        <v>1.0599266204647371</v>
      </c>
      <c r="G905" s="5">
        <f t="shared" si="86"/>
        <v>-0.42513540271387806</v>
      </c>
      <c r="H905" s="5">
        <f t="shared" si="87"/>
        <v>0.40109890109890112</v>
      </c>
      <c r="I905" s="61">
        <f t="shared" si="90"/>
        <v>5</v>
      </c>
      <c r="J905" s="61">
        <f t="shared" si="88"/>
        <v>5</v>
      </c>
      <c r="K905" s="61">
        <f t="shared" si="89"/>
        <v>2</v>
      </c>
    </row>
    <row r="906" spans="1:11">
      <c r="A906" s="64">
        <v>44348</v>
      </c>
      <c r="B906" s="65">
        <v>17050</v>
      </c>
      <c r="C906" s="65">
        <v>17148</v>
      </c>
      <c r="D906" s="65">
        <v>17015</v>
      </c>
      <c r="E906" s="65">
        <v>17130</v>
      </c>
      <c r="F906" s="5">
        <f t="shared" si="85"/>
        <v>0.78005865102639305</v>
      </c>
      <c r="G906" s="5">
        <f t="shared" si="86"/>
        <v>0.46920821114369504</v>
      </c>
      <c r="H906" s="5">
        <f t="shared" si="87"/>
        <v>0.60150375939849621</v>
      </c>
      <c r="I906" s="61">
        <f t="shared" si="90"/>
        <v>3</v>
      </c>
      <c r="J906" s="61">
        <f t="shared" si="88"/>
        <v>7</v>
      </c>
      <c r="K906" s="61">
        <f t="shared" si="89"/>
        <v>3</v>
      </c>
    </row>
    <row r="907" spans="1:11">
      <c r="A907" s="64">
        <v>44347</v>
      </c>
      <c r="B907" s="65">
        <v>16891</v>
      </c>
      <c r="C907" s="65">
        <v>17098</v>
      </c>
      <c r="D907" s="65">
        <v>16884</v>
      </c>
      <c r="E907" s="65">
        <v>17013</v>
      </c>
      <c r="F907" s="5">
        <f t="shared" si="85"/>
        <v>1.2669468947960454</v>
      </c>
      <c r="G907" s="5">
        <f t="shared" si="86"/>
        <v>0.7222781362855959</v>
      </c>
      <c r="H907" s="5">
        <f t="shared" si="87"/>
        <v>0.57009345794392519</v>
      </c>
      <c r="I907" s="61">
        <f t="shared" si="90"/>
        <v>7</v>
      </c>
      <c r="J907" s="61">
        <f t="shared" si="88"/>
        <v>6</v>
      </c>
      <c r="K907" s="61">
        <f t="shared" si="89"/>
        <v>2</v>
      </c>
    </row>
    <row r="908" spans="1:11">
      <c r="A908" s="64">
        <v>44344</v>
      </c>
      <c r="B908" s="65">
        <v>16731</v>
      </c>
      <c r="C908" s="65">
        <v>16878</v>
      </c>
      <c r="D908" s="65">
        <v>16673</v>
      </c>
      <c r="E908" s="65">
        <v>16863</v>
      </c>
      <c r="F908" s="5">
        <f t="shared" si="85"/>
        <v>1.2252704560396868</v>
      </c>
      <c r="G908" s="5">
        <f t="shared" si="86"/>
        <v>0.78895463510848129</v>
      </c>
      <c r="H908" s="5">
        <f t="shared" si="87"/>
        <v>0.64390243902439026</v>
      </c>
      <c r="I908" s="61">
        <f t="shared" si="90"/>
        <v>7</v>
      </c>
      <c r="J908" s="61">
        <f t="shared" si="88"/>
        <v>7</v>
      </c>
      <c r="K908" s="61">
        <f t="shared" si="89"/>
        <v>3</v>
      </c>
    </row>
    <row r="909" spans="1:11">
      <c r="A909" s="64">
        <v>44343</v>
      </c>
      <c r="B909" s="65">
        <v>16593</v>
      </c>
      <c r="C909" s="65">
        <v>16595</v>
      </c>
      <c r="D909" s="65">
        <v>16219</v>
      </c>
      <c r="E909" s="65">
        <v>16534</v>
      </c>
      <c r="F909" s="5">
        <f t="shared" si="85"/>
        <v>2.2660157897908757</v>
      </c>
      <c r="G909" s="5">
        <f t="shared" si="86"/>
        <v>-0.35557162658952574</v>
      </c>
      <c r="H909" s="5">
        <f t="shared" si="87"/>
        <v>0.15691489361702129</v>
      </c>
      <c r="I909" s="61">
        <f t="shared" si="90"/>
        <v>10</v>
      </c>
      <c r="J909" s="61">
        <f t="shared" si="88"/>
        <v>2</v>
      </c>
      <c r="K909" s="61">
        <f t="shared" si="89"/>
        <v>1</v>
      </c>
    </row>
    <row r="910" spans="1:11">
      <c r="A910" s="64">
        <v>44342</v>
      </c>
      <c r="B910" s="65">
        <v>16616</v>
      </c>
      <c r="C910" s="65">
        <v>16664</v>
      </c>
      <c r="D910" s="65">
        <v>16504</v>
      </c>
      <c r="E910" s="65">
        <v>16616</v>
      </c>
      <c r="F910" s="5">
        <f t="shared" si="85"/>
        <v>0.96292729898892637</v>
      </c>
      <c r="G910" s="5">
        <f t="shared" si="86"/>
        <v>0</v>
      </c>
      <c r="H910" s="5">
        <f t="shared" si="87"/>
        <v>0</v>
      </c>
      <c r="I910" s="61">
        <f t="shared" si="90"/>
        <v>5</v>
      </c>
      <c r="J910" s="61">
        <f t="shared" si="88"/>
        <v>1</v>
      </c>
      <c r="K910" s="61">
        <f t="shared" si="89"/>
        <v>2</v>
      </c>
    </row>
    <row r="911" spans="1:11">
      <c r="A911" s="64">
        <v>44341</v>
      </c>
      <c r="B911" s="65">
        <v>16463</v>
      </c>
      <c r="C911" s="65">
        <v>16623</v>
      </c>
      <c r="D911" s="65">
        <v>16425</v>
      </c>
      <c r="E911" s="65">
        <v>16585</v>
      </c>
      <c r="F911" s="5">
        <f t="shared" si="85"/>
        <v>1.2026969568122456</v>
      </c>
      <c r="G911" s="5">
        <f t="shared" si="86"/>
        <v>0.74105570066209081</v>
      </c>
      <c r="H911" s="5">
        <f t="shared" si="87"/>
        <v>0.61616161616161624</v>
      </c>
      <c r="I911" s="61">
        <f t="shared" si="90"/>
        <v>6</v>
      </c>
      <c r="J911" s="61">
        <f t="shared" si="88"/>
        <v>7</v>
      </c>
      <c r="K911" s="61">
        <f t="shared" si="89"/>
        <v>3</v>
      </c>
    </row>
    <row r="912" spans="1:11">
      <c r="A912" s="64">
        <v>44340</v>
      </c>
      <c r="B912" s="65">
        <v>16079</v>
      </c>
      <c r="C912" s="65">
        <v>16368</v>
      </c>
      <c r="D912" s="65">
        <v>16069</v>
      </c>
      <c r="E912" s="65">
        <v>16294</v>
      </c>
      <c r="F912" s="5">
        <f t="shared" si="85"/>
        <v>1.8595683811182286</v>
      </c>
      <c r="G912" s="5">
        <f t="shared" si="86"/>
        <v>1.3371478325766528</v>
      </c>
      <c r="H912" s="5">
        <f t="shared" si="87"/>
        <v>0.71906354515050175</v>
      </c>
      <c r="I912" s="61">
        <f t="shared" si="90"/>
        <v>9</v>
      </c>
      <c r="J912" s="61">
        <f t="shared" si="88"/>
        <v>8</v>
      </c>
      <c r="K912" s="61">
        <f t="shared" si="89"/>
        <v>4</v>
      </c>
    </row>
    <row r="913" spans="1:11">
      <c r="A913" s="64">
        <v>44337</v>
      </c>
      <c r="B913" s="65">
        <v>16222</v>
      </c>
      <c r="C913" s="65">
        <v>16425</v>
      </c>
      <c r="D913" s="65">
        <v>16072</v>
      </c>
      <c r="E913" s="65">
        <v>16257</v>
      </c>
      <c r="F913" s="5">
        <f t="shared" si="85"/>
        <v>2.1760572062630996</v>
      </c>
      <c r="G913" s="5">
        <f t="shared" si="86"/>
        <v>0.21575638022438665</v>
      </c>
      <c r="H913" s="5">
        <f t="shared" si="87"/>
        <v>9.9150141643059492E-2</v>
      </c>
      <c r="I913" s="61">
        <f t="shared" si="90"/>
        <v>10</v>
      </c>
      <c r="J913" s="61">
        <f t="shared" si="88"/>
        <v>1</v>
      </c>
      <c r="K913" s="61">
        <f t="shared" si="89"/>
        <v>1</v>
      </c>
    </row>
    <row r="914" spans="1:11">
      <c r="A914" s="64">
        <v>44336</v>
      </c>
      <c r="B914" s="65">
        <v>16078</v>
      </c>
      <c r="C914" s="65">
        <v>16113</v>
      </c>
      <c r="D914" s="65">
        <v>15854</v>
      </c>
      <c r="E914" s="65">
        <v>15981</v>
      </c>
      <c r="F914" s="5">
        <f t="shared" si="85"/>
        <v>1.6108968777211095</v>
      </c>
      <c r="G914" s="5">
        <f t="shared" si="86"/>
        <v>-0.60330886926234606</v>
      </c>
      <c r="H914" s="5">
        <f t="shared" si="87"/>
        <v>0.37451737451737455</v>
      </c>
      <c r="I914" s="61">
        <f t="shared" si="90"/>
        <v>8</v>
      </c>
      <c r="J914" s="61">
        <f t="shared" si="88"/>
        <v>4</v>
      </c>
      <c r="K914" s="61">
        <f t="shared" si="89"/>
        <v>2</v>
      </c>
    </row>
    <row r="915" spans="1:11">
      <c r="A915" s="64">
        <v>44335</v>
      </c>
      <c r="B915" s="65">
        <v>16122</v>
      </c>
      <c r="C915" s="65">
        <v>16248</v>
      </c>
      <c r="D915" s="65">
        <v>15979</v>
      </c>
      <c r="E915" s="65">
        <v>16138</v>
      </c>
      <c r="F915" s="5">
        <f t="shared" si="85"/>
        <v>1.6685274779803996</v>
      </c>
      <c r="G915" s="5">
        <f t="shared" si="86"/>
        <v>9.9243270065748651E-2</v>
      </c>
      <c r="H915" s="5">
        <f t="shared" si="87"/>
        <v>5.9479553903345708E-2</v>
      </c>
      <c r="I915" s="61">
        <f t="shared" si="90"/>
        <v>9</v>
      </c>
      <c r="J915" s="61">
        <f t="shared" si="88"/>
        <v>1</v>
      </c>
      <c r="K915" s="61">
        <f t="shared" si="89"/>
        <v>2</v>
      </c>
    </row>
    <row r="916" spans="1:11">
      <c r="A916" s="64">
        <v>44334</v>
      </c>
      <c r="B916" s="65">
        <v>15563</v>
      </c>
      <c r="C916" s="65">
        <v>16180</v>
      </c>
      <c r="D916" s="65">
        <v>15501</v>
      </c>
      <c r="E916" s="65">
        <v>16147</v>
      </c>
      <c r="F916" s="5">
        <f t="shared" si="85"/>
        <v>4.3629120349547001</v>
      </c>
      <c r="G916" s="5">
        <f t="shared" si="86"/>
        <v>3.7524898798432176</v>
      </c>
      <c r="H916" s="5">
        <f t="shared" si="87"/>
        <v>0.86008836524300436</v>
      </c>
      <c r="I916" s="61">
        <f t="shared" si="90"/>
        <v>10</v>
      </c>
      <c r="J916" s="61">
        <f t="shared" si="88"/>
        <v>9</v>
      </c>
      <c r="K916" s="61">
        <f t="shared" si="89"/>
        <v>4</v>
      </c>
    </row>
    <row r="917" spans="1:11">
      <c r="A917" s="64">
        <v>44333</v>
      </c>
      <c r="B917" s="65">
        <v>15183</v>
      </c>
      <c r="C917" s="65">
        <v>15735</v>
      </c>
      <c r="D917" s="65">
        <v>15096</v>
      </c>
      <c r="E917" s="65">
        <v>15263</v>
      </c>
      <c r="F917" s="5">
        <f t="shared" si="85"/>
        <v>4.2086544161232959</v>
      </c>
      <c r="G917" s="5">
        <f t="shared" si="86"/>
        <v>0.52690509122044393</v>
      </c>
      <c r="H917" s="5">
        <f t="shared" si="87"/>
        <v>0.12519561815336464</v>
      </c>
      <c r="I917" s="61">
        <f t="shared" si="90"/>
        <v>10</v>
      </c>
      <c r="J917" s="61">
        <f t="shared" si="88"/>
        <v>2</v>
      </c>
      <c r="K917" s="61">
        <f t="shared" si="89"/>
        <v>1</v>
      </c>
    </row>
    <row r="918" spans="1:11">
      <c r="A918" s="64">
        <v>44330</v>
      </c>
      <c r="B918" s="65">
        <v>15800</v>
      </c>
      <c r="C918" s="65">
        <v>16021</v>
      </c>
      <c r="D918" s="65">
        <v>15653</v>
      </c>
      <c r="E918" s="65">
        <v>15772</v>
      </c>
      <c r="F918" s="5">
        <f t="shared" ref="F918:F981" si="91">ABS(C918-D918)/B918*100</f>
        <v>2.3291139240506329</v>
      </c>
      <c r="G918" s="5">
        <f t="shared" ref="G918:G981" si="92">(E918-B918)/B918*100</f>
        <v>-0.17721518987341772</v>
      </c>
      <c r="H918" s="5">
        <f t="shared" ref="H918:H981" si="93">ABS(G918/F918)</f>
        <v>7.6086956521739135E-2</v>
      </c>
      <c r="I918" s="61">
        <f t="shared" si="90"/>
        <v>10</v>
      </c>
      <c r="J918" s="61">
        <f t="shared" si="88"/>
        <v>1</v>
      </c>
      <c r="K918" s="61">
        <f t="shared" si="89"/>
        <v>1</v>
      </c>
    </row>
    <row r="919" spans="1:11">
      <c r="A919" s="64">
        <v>44329</v>
      </c>
      <c r="B919" s="65">
        <v>15538</v>
      </c>
      <c r="C919" s="65">
        <v>15991</v>
      </c>
      <c r="D919" s="65">
        <v>15348</v>
      </c>
      <c r="E919" s="65">
        <v>15566</v>
      </c>
      <c r="F919" s="5">
        <f t="shared" si="91"/>
        <v>4.1382417299523748</v>
      </c>
      <c r="G919" s="5">
        <f t="shared" si="92"/>
        <v>0.18020337237739734</v>
      </c>
      <c r="H919" s="5">
        <f t="shared" si="93"/>
        <v>4.3545878693623634E-2</v>
      </c>
      <c r="I919" s="61">
        <f t="shared" si="90"/>
        <v>10</v>
      </c>
      <c r="J919" s="61">
        <f t="shared" si="88"/>
        <v>1</v>
      </c>
      <c r="K919" s="61">
        <f t="shared" si="89"/>
        <v>1</v>
      </c>
    </row>
    <row r="920" spans="1:11">
      <c r="A920" s="64">
        <v>44328</v>
      </c>
      <c r="B920" s="65">
        <v>16503</v>
      </c>
      <c r="C920" s="65">
        <v>16531</v>
      </c>
      <c r="D920" s="65">
        <v>15027</v>
      </c>
      <c r="E920" s="65">
        <v>15692</v>
      </c>
      <c r="F920" s="5">
        <f t="shared" si="91"/>
        <v>9.1134945161485792</v>
      </c>
      <c r="G920" s="5">
        <f t="shared" si="92"/>
        <v>-4.9142580136944805</v>
      </c>
      <c r="H920" s="5">
        <f t="shared" si="93"/>
        <v>0.53922872340425543</v>
      </c>
      <c r="I920" s="61">
        <f t="shared" si="90"/>
        <v>10</v>
      </c>
      <c r="J920" s="61">
        <f t="shared" si="88"/>
        <v>6</v>
      </c>
      <c r="K920" s="61">
        <f t="shared" si="89"/>
        <v>1</v>
      </c>
    </row>
    <row r="921" spans="1:11">
      <c r="A921" s="64">
        <v>44327</v>
      </c>
      <c r="B921" s="65">
        <v>16968</v>
      </c>
      <c r="C921" s="65">
        <v>16970</v>
      </c>
      <c r="D921" s="65">
        <v>16425</v>
      </c>
      <c r="E921" s="65">
        <v>16556</v>
      </c>
      <c r="F921" s="5">
        <f t="shared" si="91"/>
        <v>3.211928335690712</v>
      </c>
      <c r="G921" s="5">
        <f t="shared" si="92"/>
        <v>-2.4280999528524281</v>
      </c>
      <c r="H921" s="5">
        <f t="shared" si="93"/>
        <v>0.75596330275229351</v>
      </c>
      <c r="I921" s="61">
        <f t="shared" si="90"/>
        <v>10</v>
      </c>
      <c r="J921" s="61">
        <f t="shared" si="88"/>
        <v>8</v>
      </c>
      <c r="K921" s="61">
        <f t="shared" si="89"/>
        <v>4</v>
      </c>
    </row>
    <row r="922" spans="1:11">
      <c r="A922" s="64">
        <v>44326</v>
      </c>
      <c r="B922" s="65">
        <v>17369</v>
      </c>
      <c r="C922" s="65">
        <v>17373</v>
      </c>
      <c r="D922" s="65">
        <v>17178</v>
      </c>
      <c r="E922" s="65">
        <v>17228</v>
      </c>
      <c r="F922" s="5">
        <f t="shared" si="91"/>
        <v>1.1226898497322815</v>
      </c>
      <c r="G922" s="5">
        <f t="shared" si="92"/>
        <v>-0.81179112211411142</v>
      </c>
      <c r="H922" s="5">
        <f t="shared" si="93"/>
        <v>0.72307692307692328</v>
      </c>
      <c r="I922" s="61">
        <f t="shared" si="90"/>
        <v>5</v>
      </c>
      <c r="J922" s="61">
        <f t="shared" si="88"/>
        <v>8</v>
      </c>
      <c r="K922" s="61">
        <f t="shared" si="89"/>
        <v>3</v>
      </c>
    </row>
    <row r="923" spans="1:11">
      <c r="A923" s="64">
        <v>44323</v>
      </c>
      <c r="B923" s="65">
        <v>17120</v>
      </c>
      <c r="C923" s="65">
        <v>17288</v>
      </c>
      <c r="D923" s="65">
        <v>17060</v>
      </c>
      <c r="E923" s="65">
        <v>17287</v>
      </c>
      <c r="F923" s="5">
        <f t="shared" si="91"/>
        <v>1.3317757009345794</v>
      </c>
      <c r="G923" s="5">
        <f t="shared" si="92"/>
        <v>0.97546728971962626</v>
      </c>
      <c r="H923" s="5">
        <f t="shared" si="93"/>
        <v>0.73245614035087725</v>
      </c>
      <c r="I923" s="61">
        <f t="shared" si="90"/>
        <v>7</v>
      </c>
      <c r="J923" s="61">
        <f t="shared" si="88"/>
        <v>8</v>
      </c>
      <c r="K923" s="61">
        <f t="shared" si="89"/>
        <v>3</v>
      </c>
    </row>
    <row r="924" spans="1:11">
      <c r="A924" s="64">
        <v>44322</v>
      </c>
      <c r="B924" s="65">
        <v>16884</v>
      </c>
      <c r="C924" s="65">
        <v>17081</v>
      </c>
      <c r="D924" s="65">
        <v>16700</v>
      </c>
      <c r="E924" s="65">
        <v>16944</v>
      </c>
      <c r="F924" s="5">
        <f t="shared" si="91"/>
        <v>2.2565742714996446</v>
      </c>
      <c r="G924" s="5">
        <f t="shared" si="92"/>
        <v>0.35536602700781805</v>
      </c>
      <c r="H924" s="5">
        <f t="shared" si="93"/>
        <v>0.15748031496062992</v>
      </c>
      <c r="I924" s="61">
        <f t="shared" si="90"/>
        <v>10</v>
      </c>
      <c r="J924" s="61">
        <f t="shared" si="88"/>
        <v>2</v>
      </c>
      <c r="K924" s="61">
        <f t="shared" si="89"/>
        <v>1</v>
      </c>
    </row>
    <row r="925" spans="1:11">
      <c r="A925" s="64">
        <v>44321</v>
      </c>
      <c r="B925" s="65">
        <v>16847</v>
      </c>
      <c r="C925" s="65">
        <v>17020</v>
      </c>
      <c r="D925" s="65">
        <v>16756</v>
      </c>
      <c r="E925" s="65">
        <v>16769</v>
      </c>
      <c r="F925" s="5">
        <f t="shared" si="91"/>
        <v>1.5670445776696147</v>
      </c>
      <c r="G925" s="5">
        <f t="shared" si="92"/>
        <v>-0.46299044340238615</v>
      </c>
      <c r="H925" s="5">
        <f t="shared" si="93"/>
        <v>0.29545454545454547</v>
      </c>
      <c r="I925" s="61">
        <f t="shared" si="90"/>
        <v>8</v>
      </c>
      <c r="J925" s="61">
        <f t="shared" si="88"/>
        <v>3</v>
      </c>
      <c r="K925" s="61">
        <f t="shared" si="89"/>
        <v>2</v>
      </c>
    </row>
    <row r="926" spans="1:11">
      <c r="A926" s="64">
        <v>44320</v>
      </c>
      <c r="B926" s="65">
        <v>17271</v>
      </c>
      <c r="C926" s="65">
        <v>17309</v>
      </c>
      <c r="D926" s="65">
        <v>16668</v>
      </c>
      <c r="E926" s="65">
        <v>16933</v>
      </c>
      <c r="F926" s="5">
        <f t="shared" si="91"/>
        <v>3.7114237739563434</v>
      </c>
      <c r="G926" s="5">
        <f t="shared" si="92"/>
        <v>-1.9570378090440623</v>
      </c>
      <c r="H926" s="5">
        <f t="shared" si="93"/>
        <v>0.5273010920436817</v>
      </c>
      <c r="I926" s="61">
        <f t="shared" si="90"/>
        <v>10</v>
      </c>
      <c r="J926" s="61">
        <f t="shared" si="88"/>
        <v>6</v>
      </c>
      <c r="K926" s="61">
        <f t="shared" si="89"/>
        <v>1</v>
      </c>
    </row>
    <row r="927" spans="1:11">
      <c r="A927" s="64">
        <v>44319</v>
      </c>
      <c r="B927" s="65">
        <v>17501</v>
      </c>
      <c r="C927" s="65">
        <v>17534</v>
      </c>
      <c r="D927" s="65">
        <v>17226</v>
      </c>
      <c r="E927" s="65">
        <v>17253</v>
      </c>
      <c r="F927" s="5">
        <f t="shared" si="91"/>
        <v>1.759899434318039</v>
      </c>
      <c r="G927" s="5">
        <f t="shared" si="92"/>
        <v>-1.4170618821781613</v>
      </c>
      <c r="H927" s="5">
        <f t="shared" si="93"/>
        <v>0.80519480519480524</v>
      </c>
      <c r="I927" s="61">
        <f t="shared" si="90"/>
        <v>9</v>
      </c>
      <c r="J927" s="61">
        <f t="shared" si="88"/>
        <v>9</v>
      </c>
      <c r="K927" s="61">
        <f t="shared" si="89"/>
        <v>3</v>
      </c>
    </row>
    <row r="928" spans="1:11">
      <c r="A928" s="64">
        <v>44315</v>
      </c>
      <c r="B928" s="65">
        <v>17578</v>
      </c>
      <c r="C928" s="65">
        <v>17702</v>
      </c>
      <c r="D928" s="65">
        <v>17531</v>
      </c>
      <c r="E928" s="65">
        <v>17571</v>
      </c>
      <c r="F928" s="5">
        <f t="shared" si="91"/>
        <v>0.9728069177380817</v>
      </c>
      <c r="G928" s="5">
        <f t="shared" si="92"/>
        <v>-3.9822505404482879E-2</v>
      </c>
      <c r="H928" s="5">
        <f t="shared" si="93"/>
        <v>4.0935672514619888E-2</v>
      </c>
      <c r="I928" s="61">
        <f t="shared" si="90"/>
        <v>5</v>
      </c>
      <c r="J928" s="61">
        <f t="shared" si="88"/>
        <v>1</v>
      </c>
      <c r="K928" s="61">
        <f t="shared" si="89"/>
        <v>2</v>
      </c>
    </row>
    <row r="929" spans="1:11">
      <c r="A929" s="64">
        <v>44314</v>
      </c>
      <c r="B929" s="65">
        <v>17548</v>
      </c>
      <c r="C929" s="65">
        <v>17563</v>
      </c>
      <c r="D929" s="65">
        <v>17475</v>
      </c>
      <c r="E929" s="65">
        <v>17533</v>
      </c>
      <c r="F929" s="5">
        <f t="shared" si="91"/>
        <v>0.50148165033052194</v>
      </c>
      <c r="G929" s="5">
        <f t="shared" si="92"/>
        <v>-8.5479826760884434E-2</v>
      </c>
      <c r="H929" s="5">
        <f t="shared" si="93"/>
        <v>0.17045454545454547</v>
      </c>
      <c r="I929" s="61">
        <f t="shared" si="90"/>
        <v>1</v>
      </c>
      <c r="J929" s="61">
        <f t="shared" si="88"/>
        <v>2</v>
      </c>
      <c r="K929" s="61">
        <f t="shared" si="89"/>
        <v>2</v>
      </c>
    </row>
    <row r="930" spans="1:11">
      <c r="A930" s="64">
        <v>44313</v>
      </c>
      <c r="B930" s="65">
        <v>17532</v>
      </c>
      <c r="C930" s="65">
        <v>17576</v>
      </c>
      <c r="D930" s="65">
        <v>17460</v>
      </c>
      <c r="E930" s="65">
        <v>17571</v>
      </c>
      <c r="F930" s="5">
        <f t="shared" si="91"/>
        <v>0.66164727355692443</v>
      </c>
      <c r="G930" s="5">
        <f t="shared" si="92"/>
        <v>0.22245037645448323</v>
      </c>
      <c r="H930" s="5">
        <f t="shared" si="93"/>
        <v>0.33620689655172414</v>
      </c>
      <c r="I930" s="61">
        <f t="shared" si="90"/>
        <v>2</v>
      </c>
      <c r="J930" s="61">
        <f t="shared" si="88"/>
        <v>4</v>
      </c>
      <c r="K930" s="61">
        <f t="shared" si="89"/>
        <v>2</v>
      </c>
    </row>
    <row r="931" spans="1:11">
      <c r="A931" s="64">
        <v>44312</v>
      </c>
      <c r="B931" s="65">
        <v>17337</v>
      </c>
      <c r="C931" s="65">
        <v>17536</v>
      </c>
      <c r="D931" s="65">
        <v>17323</v>
      </c>
      <c r="E931" s="65">
        <v>17530</v>
      </c>
      <c r="F931" s="5">
        <f t="shared" si="91"/>
        <v>1.2285862605987194</v>
      </c>
      <c r="G931" s="5">
        <f t="shared" si="92"/>
        <v>1.1132260483359291</v>
      </c>
      <c r="H931" s="5">
        <f t="shared" si="93"/>
        <v>0.90610328638497672</v>
      </c>
      <c r="I931" s="61">
        <f t="shared" si="90"/>
        <v>7</v>
      </c>
      <c r="J931" s="61">
        <f t="shared" si="88"/>
        <v>10</v>
      </c>
      <c r="K931" s="61">
        <f t="shared" si="89"/>
        <v>3</v>
      </c>
    </row>
    <row r="932" spans="1:11">
      <c r="A932" s="64">
        <v>44309</v>
      </c>
      <c r="B932" s="65">
        <v>17061</v>
      </c>
      <c r="C932" s="65">
        <v>17260</v>
      </c>
      <c r="D932" s="65">
        <v>17041</v>
      </c>
      <c r="E932" s="65">
        <v>17257</v>
      </c>
      <c r="F932" s="5">
        <f t="shared" si="91"/>
        <v>1.2836293300509936</v>
      </c>
      <c r="G932" s="5">
        <f t="shared" si="92"/>
        <v>1.1488189437899303</v>
      </c>
      <c r="H932" s="5">
        <f t="shared" si="93"/>
        <v>0.89497716894977175</v>
      </c>
      <c r="I932" s="61">
        <f t="shared" si="90"/>
        <v>7</v>
      </c>
      <c r="J932" s="61">
        <f t="shared" si="88"/>
        <v>9</v>
      </c>
      <c r="K932" s="61">
        <f t="shared" si="89"/>
        <v>3</v>
      </c>
    </row>
    <row r="933" spans="1:11">
      <c r="A933" s="64">
        <v>44308</v>
      </c>
      <c r="B933" s="65">
        <v>17258</v>
      </c>
      <c r="C933" s="65">
        <v>17369</v>
      </c>
      <c r="D933" s="65">
        <v>17053</v>
      </c>
      <c r="E933" s="65">
        <v>17109</v>
      </c>
      <c r="F933" s="5">
        <f t="shared" si="91"/>
        <v>1.8310348823733922</v>
      </c>
      <c r="G933" s="5">
        <f t="shared" si="92"/>
        <v>-0.86336771352416264</v>
      </c>
      <c r="H933" s="5">
        <f t="shared" si="93"/>
        <v>0.47151898734177206</v>
      </c>
      <c r="I933" s="61">
        <f t="shared" si="90"/>
        <v>9</v>
      </c>
      <c r="J933" s="61">
        <f t="shared" si="88"/>
        <v>5</v>
      </c>
      <c r="K933" s="61">
        <f t="shared" si="89"/>
        <v>1</v>
      </c>
    </row>
    <row r="934" spans="1:11">
      <c r="A934" s="64">
        <v>44307</v>
      </c>
      <c r="B934" s="65">
        <v>17225</v>
      </c>
      <c r="C934" s="65">
        <v>17270</v>
      </c>
      <c r="D934" s="65">
        <v>17150</v>
      </c>
      <c r="E934" s="65">
        <v>17231</v>
      </c>
      <c r="F934" s="5">
        <f t="shared" si="91"/>
        <v>0.69666182873730043</v>
      </c>
      <c r="G934" s="5">
        <f t="shared" si="92"/>
        <v>3.4833091436865027E-2</v>
      </c>
      <c r="H934" s="5">
        <f t="shared" si="93"/>
        <v>5.000000000000001E-2</v>
      </c>
      <c r="I934" s="61">
        <f t="shared" si="90"/>
        <v>2</v>
      </c>
      <c r="J934" s="61">
        <f t="shared" si="88"/>
        <v>1</v>
      </c>
      <c r="K934" s="61">
        <f t="shared" si="89"/>
        <v>2</v>
      </c>
    </row>
    <row r="935" spans="1:11">
      <c r="A935" s="64">
        <v>44306</v>
      </c>
      <c r="B935" s="65">
        <v>17238</v>
      </c>
      <c r="C935" s="65">
        <v>17324</v>
      </c>
      <c r="D935" s="65">
        <v>17206</v>
      </c>
      <c r="E935" s="65">
        <v>17319</v>
      </c>
      <c r="F935" s="5">
        <f t="shared" si="91"/>
        <v>0.68453416869706463</v>
      </c>
      <c r="G935" s="5">
        <f t="shared" si="92"/>
        <v>0.4698920988513749</v>
      </c>
      <c r="H935" s="5">
        <f t="shared" si="93"/>
        <v>0.68644067796610175</v>
      </c>
      <c r="I935" s="61">
        <f t="shared" si="90"/>
        <v>2</v>
      </c>
      <c r="J935" s="61">
        <f t="shared" si="88"/>
        <v>7</v>
      </c>
      <c r="K935" s="61">
        <f t="shared" si="89"/>
        <v>3</v>
      </c>
    </row>
    <row r="936" spans="1:11">
      <c r="A936" s="64">
        <v>44305</v>
      </c>
      <c r="B936" s="65">
        <v>17118</v>
      </c>
      <c r="C936" s="65">
        <v>17296</v>
      </c>
      <c r="D936" s="65">
        <v>17111</v>
      </c>
      <c r="E936" s="65">
        <v>17271</v>
      </c>
      <c r="F936" s="5">
        <f t="shared" si="91"/>
        <v>1.0807337305760019</v>
      </c>
      <c r="G936" s="5">
        <f t="shared" si="92"/>
        <v>0.89379600420609884</v>
      </c>
      <c r="H936" s="5">
        <f t="shared" si="93"/>
        <v>0.82702702702702702</v>
      </c>
      <c r="I936" s="61">
        <f t="shared" si="90"/>
        <v>5</v>
      </c>
      <c r="J936" s="61">
        <f t="shared" si="88"/>
        <v>9</v>
      </c>
      <c r="K936" s="61">
        <f t="shared" si="89"/>
        <v>3</v>
      </c>
    </row>
    <row r="937" spans="1:11">
      <c r="A937" s="64">
        <v>44302</v>
      </c>
      <c r="B937" s="65">
        <v>17062</v>
      </c>
      <c r="C937" s="65">
        <v>17160</v>
      </c>
      <c r="D937" s="65">
        <v>16990</v>
      </c>
      <c r="E937" s="65">
        <v>17158</v>
      </c>
      <c r="F937" s="5">
        <f t="shared" si="91"/>
        <v>0.99636619388113934</v>
      </c>
      <c r="G937" s="5">
        <f t="shared" si="92"/>
        <v>0.56265385066229046</v>
      </c>
      <c r="H937" s="5">
        <f t="shared" si="93"/>
        <v>0.56470588235294117</v>
      </c>
      <c r="I937" s="61">
        <f t="shared" si="90"/>
        <v>5</v>
      </c>
      <c r="J937" s="61">
        <f t="shared" si="88"/>
        <v>6</v>
      </c>
      <c r="K937" s="61">
        <f t="shared" si="89"/>
        <v>2</v>
      </c>
    </row>
    <row r="938" spans="1:11">
      <c r="A938" s="64">
        <v>44301</v>
      </c>
      <c r="B938" s="65">
        <v>16881</v>
      </c>
      <c r="C938" s="65">
        <v>17074</v>
      </c>
      <c r="D938" s="65">
        <v>16852</v>
      </c>
      <c r="E938" s="65">
        <v>17071</v>
      </c>
      <c r="F938" s="5">
        <f t="shared" si="91"/>
        <v>1.3150879687222321</v>
      </c>
      <c r="G938" s="5">
        <f t="shared" si="92"/>
        <v>1.125525738996505</v>
      </c>
      <c r="H938" s="5">
        <f t="shared" si="93"/>
        <v>0.85585585585585588</v>
      </c>
      <c r="I938" s="61">
        <f t="shared" si="90"/>
        <v>7</v>
      </c>
      <c r="J938" s="61">
        <f t="shared" si="88"/>
        <v>9</v>
      </c>
      <c r="K938" s="61">
        <f t="shared" si="89"/>
        <v>3</v>
      </c>
    </row>
    <row r="939" spans="1:11">
      <c r="A939" s="64">
        <v>44300</v>
      </c>
      <c r="B939" s="65">
        <v>16860</v>
      </c>
      <c r="C939" s="65">
        <v>16917</v>
      </c>
      <c r="D939" s="65">
        <v>16592</v>
      </c>
      <c r="E939" s="65">
        <v>16856</v>
      </c>
      <c r="F939" s="5">
        <f t="shared" si="91"/>
        <v>1.9276393831553975</v>
      </c>
      <c r="G939" s="5">
        <f t="shared" si="92"/>
        <v>-2.3724792408066429E-2</v>
      </c>
      <c r="H939" s="5">
        <f t="shared" si="93"/>
        <v>1.2307692307692308E-2</v>
      </c>
      <c r="I939" s="61">
        <f t="shared" si="90"/>
        <v>10</v>
      </c>
      <c r="J939" s="61">
        <f t="shared" si="88"/>
        <v>1</v>
      </c>
      <c r="K939" s="61">
        <f t="shared" si="89"/>
        <v>1</v>
      </c>
    </row>
    <row r="940" spans="1:11">
      <c r="A940" s="64">
        <v>44299</v>
      </c>
      <c r="B940" s="65">
        <v>16910</v>
      </c>
      <c r="C940" s="65">
        <v>17046</v>
      </c>
      <c r="D940" s="65">
        <v>16780</v>
      </c>
      <c r="E940" s="65">
        <v>16795</v>
      </c>
      <c r="F940" s="5">
        <f t="shared" si="91"/>
        <v>1.5730337078651686</v>
      </c>
      <c r="G940" s="5">
        <f t="shared" si="92"/>
        <v>-0.68007096392667055</v>
      </c>
      <c r="H940" s="5">
        <f t="shared" si="93"/>
        <v>0.43233082706766912</v>
      </c>
      <c r="I940" s="61">
        <f t="shared" si="90"/>
        <v>8</v>
      </c>
      <c r="J940" s="61">
        <f t="shared" si="88"/>
        <v>5</v>
      </c>
      <c r="K940" s="61">
        <f t="shared" si="89"/>
        <v>2</v>
      </c>
    </row>
    <row r="941" spans="1:11">
      <c r="A941" s="64">
        <v>44298</v>
      </c>
      <c r="B941" s="65">
        <v>16895</v>
      </c>
      <c r="C941" s="65">
        <v>16965</v>
      </c>
      <c r="D941" s="65">
        <v>16760</v>
      </c>
      <c r="E941" s="65">
        <v>16834</v>
      </c>
      <c r="F941" s="5">
        <f t="shared" si="91"/>
        <v>1.2133767386800829</v>
      </c>
      <c r="G941" s="5">
        <f t="shared" si="92"/>
        <v>-0.36105356614382955</v>
      </c>
      <c r="H941" s="5">
        <f t="shared" si="93"/>
        <v>0.29756097560975608</v>
      </c>
      <c r="I941" s="61">
        <f t="shared" si="90"/>
        <v>7</v>
      </c>
      <c r="J941" s="61">
        <f t="shared" si="88"/>
        <v>3</v>
      </c>
      <c r="K941" s="61">
        <f t="shared" si="89"/>
        <v>2</v>
      </c>
    </row>
    <row r="942" spans="1:11">
      <c r="A942" s="64">
        <v>44295</v>
      </c>
      <c r="B942" s="65">
        <v>16952</v>
      </c>
      <c r="C942" s="65">
        <v>16971</v>
      </c>
      <c r="D942" s="65">
        <v>16810</v>
      </c>
      <c r="E942" s="65">
        <v>16841</v>
      </c>
      <c r="F942" s="5">
        <f t="shared" si="91"/>
        <v>0.94974044360547438</v>
      </c>
      <c r="G942" s="5">
        <f t="shared" si="92"/>
        <v>-0.65478999528079285</v>
      </c>
      <c r="H942" s="5">
        <f t="shared" si="93"/>
        <v>0.68944099378881984</v>
      </c>
      <c r="I942" s="61">
        <f t="shared" si="90"/>
        <v>5</v>
      </c>
      <c r="J942" s="61">
        <f t="shared" si="88"/>
        <v>7</v>
      </c>
      <c r="K942" s="61">
        <f t="shared" si="89"/>
        <v>3</v>
      </c>
    </row>
    <row r="943" spans="1:11">
      <c r="A943" s="64">
        <v>44294</v>
      </c>
      <c r="B943" s="65">
        <v>16715</v>
      </c>
      <c r="C943" s="65">
        <v>16930</v>
      </c>
      <c r="D943" s="65">
        <v>16687</v>
      </c>
      <c r="E943" s="65">
        <v>16930</v>
      </c>
      <c r="F943" s="5">
        <f t="shared" si="91"/>
        <v>1.4537840263236614</v>
      </c>
      <c r="G943" s="5">
        <f t="shared" si="92"/>
        <v>1.2862698175291656</v>
      </c>
      <c r="H943" s="5">
        <f t="shared" si="93"/>
        <v>0.88477366255144041</v>
      </c>
      <c r="I943" s="61">
        <f t="shared" si="90"/>
        <v>8</v>
      </c>
      <c r="J943" s="61">
        <f t="shared" si="88"/>
        <v>9</v>
      </c>
      <c r="K943" s="61">
        <f t="shared" si="89"/>
        <v>3</v>
      </c>
    </row>
    <row r="944" spans="1:11">
      <c r="A944" s="64">
        <v>44293</v>
      </c>
      <c r="B944" s="65">
        <v>16777</v>
      </c>
      <c r="C944" s="65">
        <v>16788</v>
      </c>
      <c r="D944" s="65">
        <v>16673</v>
      </c>
      <c r="E944" s="65">
        <v>16768</v>
      </c>
      <c r="F944" s="5">
        <f t="shared" si="91"/>
        <v>0.68546223997138944</v>
      </c>
      <c r="G944" s="5">
        <f t="shared" si="92"/>
        <v>-5.364487095428265E-2</v>
      </c>
      <c r="H944" s="5">
        <f t="shared" si="93"/>
        <v>7.8260869565217384E-2</v>
      </c>
      <c r="I944" s="61">
        <f t="shared" si="90"/>
        <v>2</v>
      </c>
      <c r="J944" s="61">
        <f t="shared" si="88"/>
        <v>1</v>
      </c>
      <c r="K944" s="61">
        <f t="shared" si="89"/>
        <v>2</v>
      </c>
    </row>
    <row r="945" spans="1:11">
      <c r="A945" s="64">
        <v>44292</v>
      </c>
      <c r="B945" s="65">
        <v>16760</v>
      </c>
      <c r="C945" s="65">
        <v>16840</v>
      </c>
      <c r="D945" s="65">
        <v>16697</v>
      </c>
      <c r="E945" s="65">
        <v>16731</v>
      </c>
      <c r="F945" s="5">
        <f t="shared" si="91"/>
        <v>0.8532219570405728</v>
      </c>
      <c r="G945" s="5">
        <f t="shared" si="92"/>
        <v>-0.17303102625298331</v>
      </c>
      <c r="H945" s="5">
        <f t="shared" si="93"/>
        <v>0.20279720279720281</v>
      </c>
      <c r="I945" s="61">
        <f t="shared" si="90"/>
        <v>4</v>
      </c>
      <c r="J945" s="61">
        <f t="shared" si="88"/>
        <v>3</v>
      </c>
      <c r="K945" s="61">
        <f t="shared" si="89"/>
        <v>2</v>
      </c>
    </row>
    <row r="946" spans="1:11">
      <c r="A946" s="64">
        <v>44287</v>
      </c>
      <c r="B946" s="65">
        <v>16535</v>
      </c>
      <c r="C946" s="65">
        <v>16587</v>
      </c>
      <c r="D946" s="65">
        <v>16452</v>
      </c>
      <c r="E946" s="65">
        <v>16551</v>
      </c>
      <c r="F946" s="5">
        <f t="shared" si="91"/>
        <v>0.81644995464166914</v>
      </c>
      <c r="G946" s="5">
        <f t="shared" si="92"/>
        <v>9.6764439068642266E-2</v>
      </c>
      <c r="H946" s="5">
        <f t="shared" si="93"/>
        <v>0.11851851851851851</v>
      </c>
      <c r="I946" s="61">
        <f t="shared" si="90"/>
        <v>3</v>
      </c>
      <c r="J946" s="61">
        <f t="shared" si="88"/>
        <v>2</v>
      </c>
      <c r="K946" s="61">
        <f t="shared" si="89"/>
        <v>2</v>
      </c>
    </row>
    <row r="947" spans="1:11">
      <c r="A947" s="64">
        <v>44286</v>
      </c>
      <c r="B947" s="65">
        <v>16540</v>
      </c>
      <c r="C947" s="65">
        <v>16549</v>
      </c>
      <c r="D947" s="65">
        <v>16403</v>
      </c>
      <c r="E947" s="65">
        <v>16422</v>
      </c>
      <c r="F947" s="5">
        <f t="shared" si="91"/>
        <v>0.88270858524788398</v>
      </c>
      <c r="G947" s="5">
        <f t="shared" si="92"/>
        <v>-0.71342200725513905</v>
      </c>
      <c r="H947" s="5">
        <f t="shared" si="93"/>
        <v>0.80821917808219168</v>
      </c>
      <c r="I947" s="61">
        <f t="shared" si="90"/>
        <v>4</v>
      </c>
      <c r="J947" s="61">
        <f t="shared" si="88"/>
        <v>9</v>
      </c>
      <c r="K947" s="61">
        <f t="shared" si="89"/>
        <v>3</v>
      </c>
    </row>
    <row r="948" spans="1:11">
      <c r="A948" s="64">
        <v>44285</v>
      </c>
      <c r="B948" s="65">
        <v>16469</v>
      </c>
      <c r="C948" s="65">
        <v>16531</v>
      </c>
      <c r="D948" s="65">
        <v>16418</v>
      </c>
      <c r="E948" s="65">
        <v>16519</v>
      </c>
      <c r="F948" s="5">
        <f t="shared" si="91"/>
        <v>0.68613759183921308</v>
      </c>
      <c r="G948" s="5">
        <f t="shared" si="92"/>
        <v>0.30360070435363412</v>
      </c>
      <c r="H948" s="5">
        <f t="shared" si="93"/>
        <v>0.44247787610619471</v>
      </c>
      <c r="I948" s="61">
        <f t="shared" si="90"/>
        <v>2</v>
      </c>
      <c r="J948" s="61">
        <f t="shared" si="88"/>
        <v>5</v>
      </c>
      <c r="K948" s="61">
        <f t="shared" si="89"/>
        <v>2</v>
      </c>
    </row>
    <row r="949" spans="1:11">
      <c r="A949" s="64">
        <v>44284</v>
      </c>
      <c r="B949" s="65">
        <v>16370</v>
      </c>
      <c r="C949" s="65">
        <v>16485</v>
      </c>
      <c r="D949" s="65">
        <v>16350</v>
      </c>
      <c r="E949" s="65">
        <v>16411</v>
      </c>
      <c r="F949" s="5">
        <f t="shared" si="91"/>
        <v>0.82467929138668283</v>
      </c>
      <c r="G949" s="5">
        <f t="shared" si="92"/>
        <v>0.25045815516188147</v>
      </c>
      <c r="H949" s="5">
        <f t="shared" si="93"/>
        <v>0.3037037037037037</v>
      </c>
      <c r="I949" s="61">
        <f t="shared" si="90"/>
        <v>4</v>
      </c>
      <c r="J949" s="61">
        <f t="shared" si="88"/>
        <v>4</v>
      </c>
      <c r="K949" s="61">
        <f t="shared" si="89"/>
        <v>2</v>
      </c>
    </row>
    <row r="950" spans="1:11">
      <c r="A950" s="64">
        <v>44281</v>
      </c>
      <c r="B950" s="65">
        <v>16095</v>
      </c>
      <c r="C950" s="65">
        <v>16293</v>
      </c>
      <c r="D950" s="65">
        <v>16081</v>
      </c>
      <c r="E950" s="65">
        <v>16288</v>
      </c>
      <c r="F950" s="5">
        <f t="shared" si="91"/>
        <v>1.317179248213731</v>
      </c>
      <c r="G950" s="5">
        <f t="shared" si="92"/>
        <v>1.1991301646474062</v>
      </c>
      <c r="H950" s="5">
        <f t="shared" si="93"/>
        <v>0.91037735849056611</v>
      </c>
      <c r="I950" s="61">
        <f t="shared" si="90"/>
        <v>7</v>
      </c>
      <c r="J950" s="61">
        <f t="shared" si="88"/>
        <v>10</v>
      </c>
      <c r="K950" s="61">
        <f t="shared" si="89"/>
        <v>3</v>
      </c>
    </row>
    <row r="951" spans="1:11">
      <c r="A951" s="64">
        <v>44280</v>
      </c>
      <c r="B951" s="65">
        <v>15890</v>
      </c>
      <c r="C951" s="65">
        <v>16090</v>
      </c>
      <c r="D951" s="65">
        <v>15870</v>
      </c>
      <c r="E951" s="65">
        <v>16032</v>
      </c>
      <c r="F951" s="5">
        <f t="shared" si="91"/>
        <v>1.3845185651353054</v>
      </c>
      <c r="G951" s="5">
        <f t="shared" si="92"/>
        <v>0.89364380113278796</v>
      </c>
      <c r="H951" s="5">
        <f t="shared" si="93"/>
        <v>0.64545454545454539</v>
      </c>
      <c r="I951" s="61">
        <f t="shared" si="90"/>
        <v>8</v>
      </c>
      <c r="J951" s="61">
        <f t="shared" si="88"/>
        <v>7</v>
      </c>
      <c r="K951" s="61">
        <f t="shared" si="89"/>
        <v>3</v>
      </c>
    </row>
    <row r="952" spans="1:11">
      <c r="A952" s="64">
        <v>44279</v>
      </c>
      <c r="B952" s="65">
        <v>16019</v>
      </c>
      <c r="C952" s="65">
        <v>16062</v>
      </c>
      <c r="D952" s="65">
        <v>15939</v>
      </c>
      <c r="E952" s="65">
        <v>15983</v>
      </c>
      <c r="F952" s="5">
        <f t="shared" si="91"/>
        <v>0.76783819214682569</v>
      </c>
      <c r="G952" s="5">
        <f t="shared" si="92"/>
        <v>-0.22473312940882703</v>
      </c>
      <c r="H952" s="5">
        <f t="shared" si="93"/>
        <v>0.29268292682926828</v>
      </c>
      <c r="I952" s="61">
        <f t="shared" si="90"/>
        <v>3</v>
      </c>
      <c r="J952" s="61">
        <f t="shared" si="88"/>
        <v>3</v>
      </c>
      <c r="K952" s="61">
        <f t="shared" si="89"/>
        <v>2</v>
      </c>
    </row>
    <row r="953" spans="1:11">
      <c r="A953" s="64">
        <v>44278</v>
      </c>
      <c r="B953" s="65">
        <v>16223</v>
      </c>
      <c r="C953" s="65">
        <v>16277</v>
      </c>
      <c r="D953" s="65">
        <v>16103</v>
      </c>
      <c r="E953" s="65">
        <v>16120</v>
      </c>
      <c r="F953" s="5">
        <f t="shared" si="91"/>
        <v>1.0725513160327929</v>
      </c>
      <c r="G953" s="5">
        <f t="shared" si="92"/>
        <v>-0.6349010663872281</v>
      </c>
      <c r="H953" s="5">
        <f t="shared" si="93"/>
        <v>0.59195402298850586</v>
      </c>
      <c r="I953" s="61">
        <f t="shared" si="90"/>
        <v>5</v>
      </c>
      <c r="J953" s="61">
        <f t="shared" si="88"/>
        <v>6</v>
      </c>
      <c r="K953" s="61">
        <f t="shared" si="89"/>
        <v>2</v>
      </c>
    </row>
    <row r="954" spans="1:11">
      <c r="A954" s="64">
        <v>44277</v>
      </c>
      <c r="B954" s="65">
        <v>16018</v>
      </c>
      <c r="C954" s="65">
        <v>16174</v>
      </c>
      <c r="D954" s="65">
        <v>15911</v>
      </c>
      <c r="E954" s="65">
        <v>16140</v>
      </c>
      <c r="F954" s="5">
        <f t="shared" si="91"/>
        <v>1.6419028592833063</v>
      </c>
      <c r="G954" s="5">
        <f t="shared" si="92"/>
        <v>0.76164315145461359</v>
      </c>
      <c r="H954" s="5">
        <f t="shared" si="93"/>
        <v>0.46387832699619774</v>
      </c>
      <c r="I954" s="61">
        <f t="shared" si="90"/>
        <v>9</v>
      </c>
      <c r="J954" s="61">
        <f t="shared" si="88"/>
        <v>5</v>
      </c>
      <c r="K954" s="61">
        <f t="shared" si="89"/>
        <v>2</v>
      </c>
    </row>
    <row r="955" spans="1:11">
      <c r="A955" s="64">
        <v>44274</v>
      </c>
      <c r="B955" s="65">
        <v>16100</v>
      </c>
      <c r="C955" s="65">
        <v>16110</v>
      </c>
      <c r="D955" s="65">
        <v>15953</v>
      </c>
      <c r="E955" s="65">
        <v>16012</v>
      </c>
      <c r="F955" s="5">
        <f t="shared" si="91"/>
        <v>0.97515527950310565</v>
      </c>
      <c r="G955" s="5">
        <f t="shared" si="92"/>
        <v>-0.54658385093167694</v>
      </c>
      <c r="H955" s="5">
        <f t="shared" si="93"/>
        <v>0.56050955414012726</v>
      </c>
      <c r="I955" s="61">
        <f t="shared" si="90"/>
        <v>5</v>
      </c>
      <c r="J955" s="61">
        <f t="shared" si="88"/>
        <v>6</v>
      </c>
      <c r="K955" s="61">
        <f t="shared" si="89"/>
        <v>2</v>
      </c>
    </row>
    <row r="956" spans="1:11">
      <c r="A956" s="64">
        <v>44273</v>
      </c>
      <c r="B956" s="65">
        <v>16255</v>
      </c>
      <c r="C956" s="65">
        <v>16401</v>
      </c>
      <c r="D956" s="65">
        <v>16220</v>
      </c>
      <c r="E956" s="65">
        <v>16239</v>
      </c>
      <c r="F956" s="5">
        <f t="shared" si="91"/>
        <v>1.1135035373731161</v>
      </c>
      <c r="G956" s="5">
        <f t="shared" si="92"/>
        <v>-9.8431251922485391E-2</v>
      </c>
      <c r="H956" s="5">
        <f t="shared" si="93"/>
        <v>8.8397790055248601E-2</v>
      </c>
      <c r="I956" s="61">
        <f t="shared" si="90"/>
        <v>5</v>
      </c>
      <c r="J956" s="61">
        <f t="shared" si="88"/>
        <v>1</v>
      </c>
      <c r="K956" s="61">
        <f t="shared" si="89"/>
        <v>2</v>
      </c>
    </row>
    <row r="957" spans="1:11">
      <c r="A957" s="64">
        <v>44272</v>
      </c>
      <c r="B957" s="65">
        <v>16304</v>
      </c>
      <c r="C957" s="65">
        <v>16336</v>
      </c>
      <c r="D957" s="65">
        <v>16161</v>
      </c>
      <c r="E957" s="65">
        <v>16176</v>
      </c>
      <c r="F957" s="5">
        <f t="shared" si="91"/>
        <v>1.0733562315996075</v>
      </c>
      <c r="G957" s="5">
        <f t="shared" si="92"/>
        <v>-0.78508341511285573</v>
      </c>
      <c r="H957" s="5">
        <f t="shared" si="93"/>
        <v>0.73142857142857143</v>
      </c>
      <c r="I957" s="61">
        <f t="shared" si="90"/>
        <v>5</v>
      </c>
      <c r="J957" s="61">
        <f t="shared" si="88"/>
        <v>8</v>
      </c>
      <c r="K957" s="61">
        <f t="shared" si="89"/>
        <v>3</v>
      </c>
    </row>
    <row r="958" spans="1:11">
      <c r="A958" s="64">
        <v>44271</v>
      </c>
      <c r="B958" s="65">
        <v>16250</v>
      </c>
      <c r="C958" s="65">
        <v>16348</v>
      </c>
      <c r="D958" s="65">
        <v>16213</v>
      </c>
      <c r="E958" s="65">
        <v>16305</v>
      </c>
      <c r="F958" s="5">
        <f t="shared" si="91"/>
        <v>0.8307692307692307</v>
      </c>
      <c r="G958" s="5">
        <f t="shared" si="92"/>
        <v>0.33846153846153848</v>
      </c>
      <c r="H958" s="5">
        <f t="shared" si="93"/>
        <v>0.40740740740740744</v>
      </c>
      <c r="I958" s="61">
        <f t="shared" si="90"/>
        <v>4</v>
      </c>
      <c r="J958" s="61">
        <f t="shared" si="88"/>
        <v>5</v>
      </c>
      <c r="K958" s="61">
        <f t="shared" si="89"/>
        <v>2</v>
      </c>
    </row>
    <row r="959" spans="1:11">
      <c r="A959" s="64">
        <v>44270</v>
      </c>
      <c r="B959" s="65">
        <v>16206</v>
      </c>
      <c r="C959" s="65">
        <v>16249</v>
      </c>
      <c r="D959" s="65">
        <v>16142</v>
      </c>
      <c r="E959" s="65">
        <v>16200</v>
      </c>
      <c r="F959" s="5">
        <f t="shared" si="91"/>
        <v>0.66024929038627667</v>
      </c>
      <c r="G959" s="5">
        <f t="shared" si="92"/>
        <v>-3.7023324694557574E-2</v>
      </c>
      <c r="H959" s="5">
        <f t="shared" si="93"/>
        <v>5.6074766355140193E-2</v>
      </c>
      <c r="I959" s="61">
        <f t="shared" si="90"/>
        <v>2</v>
      </c>
      <c r="J959" s="61">
        <f t="shared" si="88"/>
        <v>1</v>
      </c>
      <c r="K959" s="61">
        <f t="shared" si="89"/>
        <v>2</v>
      </c>
    </row>
    <row r="960" spans="1:11">
      <c r="A960" s="64">
        <v>44267</v>
      </c>
      <c r="B960" s="65">
        <v>16276</v>
      </c>
      <c r="C960" s="65">
        <v>16288</v>
      </c>
      <c r="D960" s="65">
        <v>16155</v>
      </c>
      <c r="E960" s="65">
        <v>16222</v>
      </c>
      <c r="F960" s="5">
        <f t="shared" si="91"/>
        <v>0.8171540919144753</v>
      </c>
      <c r="G960" s="5">
        <f t="shared" si="92"/>
        <v>-0.33177684934873436</v>
      </c>
      <c r="H960" s="5">
        <f t="shared" si="93"/>
        <v>0.406015037593985</v>
      </c>
      <c r="I960" s="61">
        <f t="shared" si="90"/>
        <v>3</v>
      </c>
      <c r="J960" s="61">
        <f t="shared" si="88"/>
        <v>5</v>
      </c>
      <c r="K960" s="61">
        <f t="shared" si="89"/>
        <v>2</v>
      </c>
    </row>
    <row r="961" spans="1:11">
      <c r="A961" s="64">
        <v>44266</v>
      </c>
      <c r="B961" s="65">
        <v>15951</v>
      </c>
      <c r="C961" s="65">
        <v>16214</v>
      </c>
      <c r="D961" s="65">
        <v>15942</v>
      </c>
      <c r="E961" s="65">
        <v>16174</v>
      </c>
      <c r="F961" s="5">
        <f t="shared" si="91"/>
        <v>1.7052222431195536</v>
      </c>
      <c r="G961" s="5">
        <f t="shared" si="92"/>
        <v>1.3980314713811046</v>
      </c>
      <c r="H961" s="5">
        <f t="shared" si="93"/>
        <v>0.81985294117647056</v>
      </c>
      <c r="I961" s="61">
        <f t="shared" si="90"/>
        <v>9</v>
      </c>
      <c r="J961" s="61">
        <f t="shared" si="88"/>
        <v>9</v>
      </c>
      <c r="K961" s="61">
        <f t="shared" si="89"/>
        <v>3</v>
      </c>
    </row>
    <row r="962" spans="1:11">
      <c r="A962" s="64">
        <v>44265</v>
      </c>
      <c r="B962" s="65">
        <v>15977</v>
      </c>
      <c r="C962" s="65">
        <v>15986</v>
      </c>
      <c r="D962" s="65">
        <v>15808</v>
      </c>
      <c r="E962" s="65">
        <v>15883</v>
      </c>
      <c r="F962" s="5">
        <f t="shared" si="91"/>
        <v>1.1141015209363458</v>
      </c>
      <c r="G962" s="5">
        <f t="shared" si="92"/>
        <v>-0.5883457470113288</v>
      </c>
      <c r="H962" s="5">
        <f t="shared" si="93"/>
        <v>0.52808988764044951</v>
      </c>
      <c r="I962" s="61">
        <f t="shared" si="90"/>
        <v>5</v>
      </c>
      <c r="J962" s="61">
        <f t="shared" si="88"/>
        <v>6</v>
      </c>
      <c r="K962" s="61">
        <f t="shared" si="89"/>
        <v>2</v>
      </c>
    </row>
    <row r="963" spans="1:11">
      <c r="A963" s="64">
        <v>44264</v>
      </c>
      <c r="B963" s="65">
        <v>15810</v>
      </c>
      <c r="C963" s="65">
        <v>15848</v>
      </c>
      <c r="D963" s="65">
        <v>15608</v>
      </c>
      <c r="E963" s="65">
        <v>15822</v>
      </c>
      <c r="F963" s="5">
        <f t="shared" si="91"/>
        <v>1.5180265654648957</v>
      </c>
      <c r="G963" s="5">
        <f t="shared" si="92"/>
        <v>7.5901328273244778E-2</v>
      </c>
      <c r="H963" s="5">
        <f t="shared" si="93"/>
        <v>4.9999999999999996E-2</v>
      </c>
      <c r="I963" s="61">
        <f t="shared" si="90"/>
        <v>8</v>
      </c>
      <c r="J963" s="61">
        <f t="shared" ref="J963:J1026" si="94">VLOOKUP(H963,$L$24:$N$33,3,TRUE)</f>
        <v>1</v>
      </c>
      <c r="K963" s="61">
        <f t="shared" ref="K963:K1026" si="95">IF(AND(I963&gt;=$N$10,F963&gt;$B$1),IF(J963&gt;=$N$23,4,1),IF(J963&gt;=$N$23,3,2))</f>
        <v>2</v>
      </c>
    </row>
    <row r="964" spans="1:11">
      <c r="A964" s="64">
        <v>44263</v>
      </c>
      <c r="B964" s="65">
        <v>15950</v>
      </c>
      <c r="C964" s="65">
        <v>16095</v>
      </c>
      <c r="D964" s="65">
        <v>15767</v>
      </c>
      <c r="E964" s="65">
        <v>15816</v>
      </c>
      <c r="F964" s="5">
        <f t="shared" si="91"/>
        <v>2.0564263322884013</v>
      </c>
      <c r="G964" s="5">
        <f t="shared" si="92"/>
        <v>-0.84012539184952983</v>
      </c>
      <c r="H964" s="5">
        <f t="shared" si="93"/>
        <v>0.40853658536585369</v>
      </c>
      <c r="I964" s="61">
        <f t="shared" si="90"/>
        <v>10</v>
      </c>
      <c r="J964" s="61">
        <f t="shared" si="94"/>
        <v>5</v>
      </c>
      <c r="K964" s="61">
        <f t="shared" si="95"/>
        <v>1</v>
      </c>
    </row>
    <row r="965" spans="1:11">
      <c r="A965" s="64">
        <v>44260</v>
      </c>
      <c r="B965" s="65">
        <v>15601</v>
      </c>
      <c r="C965" s="65">
        <v>15914</v>
      </c>
      <c r="D965" s="65">
        <v>15570</v>
      </c>
      <c r="E965" s="65">
        <v>15855</v>
      </c>
      <c r="F965" s="5">
        <f t="shared" si="91"/>
        <v>2.2049868598166782</v>
      </c>
      <c r="G965" s="5">
        <f t="shared" si="92"/>
        <v>1.6281007627716171</v>
      </c>
      <c r="H965" s="5">
        <f t="shared" si="93"/>
        <v>0.73837209302325579</v>
      </c>
      <c r="I965" s="61">
        <f t="shared" si="90"/>
        <v>10</v>
      </c>
      <c r="J965" s="61">
        <f t="shared" si="94"/>
        <v>8</v>
      </c>
      <c r="K965" s="61">
        <f t="shared" si="95"/>
        <v>4</v>
      </c>
    </row>
    <row r="966" spans="1:11">
      <c r="A966" s="64">
        <v>44259</v>
      </c>
      <c r="B966" s="65">
        <v>16025</v>
      </c>
      <c r="C966" s="65">
        <v>16066</v>
      </c>
      <c r="D966" s="65">
        <v>15756</v>
      </c>
      <c r="E966" s="65">
        <v>15925</v>
      </c>
      <c r="F966" s="5">
        <f t="shared" si="91"/>
        <v>1.9344773790951637</v>
      </c>
      <c r="G966" s="5">
        <f t="shared" si="92"/>
        <v>-0.62402496099843996</v>
      </c>
      <c r="H966" s="5">
        <f t="shared" si="93"/>
        <v>0.32258064516129037</v>
      </c>
      <c r="I966" s="61">
        <f t="shared" si="90"/>
        <v>10</v>
      </c>
      <c r="J966" s="61">
        <f t="shared" si="94"/>
        <v>4</v>
      </c>
      <c r="K966" s="61">
        <f t="shared" si="95"/>
        <v>1</v>
      </c>
    </row>
    <row r="967" spans="1:11">
      <c r="A967" s="64">
        <v>44258</v>
      </c>
      <c r="B967" s="65">
        <v>16000</v>
      </c>
      <c r="C967" s="65">
        <v>16196</v>
      </c>
      <c r="D967" s="65">
        <v>15885</v>
      </c>
      <c r="E967" s="65">
        <v>16181</v>
      </c>
      <c r="F967" s="5">
        <f t="shared" si="91"/>
        <v>1.9437500000000001</v>
      </c>
      <c r="G967" s="5">
        <f t="shared" si="92"/>
        <v>1.1312499999999999</v>
      </c>
      <c r="H967" s="5">
        <f t="shared" si="93"/>
        <v>0.58199356913183276</v>
      </c>
      <c r="I967" s="61">
        <f t="shared" si="90"/>
        <v>10</v>
      </c>
      <c r="J967" s="61">
        <f t="shared" si="94"/>
        <v>6</v>
      </c>
      <c r="K967" s="61">
        <f t="shared" si="95"/>
        <v>1</v>
      </c>
    </row>
    <row r="968" spans="1:11">
      <c r="A968" s="64">
        <v>44257</v>
      </c>
      <c r="B968" s="65">
        <v>16249</v>
      </c>
      <c r="C968" s="65">
        <v>16277</v>
      </c>
      <c r="D968" s="65">
        <v>15868</v>
      </c>
      <c r="E968" s="65">
        <v>15907</v>
      </c>
      <c r="F968" s="5">
        <f t="shared" si="91"/>
        <v>2.5170779740291711</v>
      </c>
      <c r="G968" s="5">
        <f t="shared" si="92"/>
        <v>-2.1047449073789153</v>
      </c>
      <c r="H968" s="5">
        <f t="shared" si="93"/>
        <v>0.8361858190709045</v>
      </c>
      <c r="I968" s="61">
        <f t="shared" ref="I968:I1031" si="96">VLOOKUP(_xlfn.PERCENTRANK.EXC(F$22:F$1218,F968),$L$11:$N$20,3,TRUE)</f>
        <v>10</v>
      </c>
      <c r="J968" s="61">
        <f t="shared" si="94"/>
        <v>9</v>
      </c>
      <c r="K968" s="61">
        <f t="shared" si="95"/>
        <v>4</v>
      </c>
    </row>
    <row r="969" spans="1:11">
      <c r="A969" s="64">
        <v>44253</v>
      </c>
      <c r="B969" s="65">
        <v>16037</v>
      </c>
      <c r="C969" s="65">
        <v>16118</v>
      </c>
      <c r="D969" s="65">
        <v>15852</v>
      </c>
      <c r="E969" s="65">
        <v>15935</v>
      </c>
      <c r="F969" s="5">
        <f t="shared" si="91"/>
        <v>1.6586643387167175</v>
      </c>
      <c r="G969" s="5">
        <f t="shared" si="92"/>
        <v>-0.63602918251543306</v>
      </c>
      <c r="H969" s="5">
        <f t="shared" si="93"/>
        <v>0.38345864661654139</v>
      </c>
      <c r="I969" s="61">
        <f t="shared" si="96"/>
        <v>9</v>
      </c>
      <c r="J969" s="61">
        <f t="shared" si="94"/>
        <v>4</v>
      </c>
      <c r="K969" s="61">
        <f t="shared" si="95"/>
        <v>2</v>
      </c>
    </row>
    <row r="970" spans="1:11">
      <c r="A970" s="64">
        <v>44252</v>
      </c>
      <c r="B970" s="65">
        <v>16388</v>
      </c>
      <c r="C970" s="65">
        <v>16422</v>
      </c>
      <c r="D970" s="65">
        <v>16243</v>
      </c>
      <c r="E970" s="65">
        <v>16388</v>
      </c>
      <c r="F970" s="5">
        <f t="shared" si="91"/>
        <v>1.0922626311935562</v>
      </c>
      <c r="G970" s="5">
        <f t="shared" si="92"/>
        <v>0</v>
      </c>
      <c r="H970" s="5">
        <f t="shared" si="93"/>
        <v>0</v>
      </c>
      <c r="I970" s="61">
        <f t="shared" si="96"/>
        <v>5</v>
      </c>
      <c r="J970" s="61">
        <f t="shared" si="94"/>
        <v>1</v>
      </c>
      <c r="K970" s="61">
        <f t="shared" si="95"/>
        <v>2</v>
      </c>
    </row>
    <row r="971" spans="1:11">
      <c r="A971" s="64">
        <v>44251</v>
      </c>
      <c r="B971" s="65">
        <v>16300</v>
      </c>
      <c r="C971" s="65">
        <v>16435</v>
      </c>
      <c r="D971" s="65">
        <v>16133</v>
      </c>
      <c r="E971" s="65">
        <v>16182</v>
      </c>
      <c r="F971" s="5">
        <f t="shared" si="91"/>
        <v>1.852760736196319</v>
      </c>
      <c r="G971" s="5">
        <f t="shared" si="92"/>
        <v>-0.72392638036809809</v>
      </c>
      <c r="H971" s="5">
        <f t="shared" si="93"/>
        <v>0.39072847682119205</v>
      </c>
      <c r="I971" s="61">
        <f t="shared" si="96"/>
        <v>9</v>
      </c>
      <c r="J971" s="61">
        <f t="shared" si="94"/>
        <v>4</v>
      </c>
      <c r="K971" s="61">
        <f t="shared" si="95"/>
        <v>1</v>
      </c>
    </row>
    <row r="972" spans="1:11">
      <c r="A972" s="64">
        <v>44250</v>
      </c>
      <c r="B972" s="65">
        <v>16223</v>
      </c>
      <c r="C972" s="65">
        <v>16451</v>
      </c>
      <c r="D972" s="65">
        <v>16182</v>
      </c>
      <c r="E972" s="65">
        <v>16437</v>
      </c>
      <c r="F972" s="5">
        <f t="shared" si="91"/>
        <v>1.6581396782346052</v>
      </c>
      <c r="G972" s="5">
        <f t="shared" si="92"/>
        <v>1.3191148369598718</v>
      </c>
      <c r="H972" s="5">
        <f t="shared" si="93"/>
        <v>0.79553903345724908</v>
      </c>
      <c r="I972" s="61">
        <f t="shared" si="96"/>
        <v>9</v>
      </c>
      <c r="J972" s="61">
        <f t="shared" si="94"/>
        <v>8</v>
      </c>
      <c r="K972" s="61">
        <f t="shared" si="95"/>
        <v>3</v>
      </c>
    </row>
    <row r="973" spans="1:11">
      <c r="A973" s="64">
        <v>44249</v>
      </c>
      <c r="B973" s="65">
        <v>16480</v>
      </c>
      <c r="C973" s="65">
        <v>16564</v>
      </c>
      <c r="D973" s="65">
        <v>16336</v>
      </c>
      <c r="E973" s="65">
        <v>16385</v>
      </c>
      <c r="F973" s="5">
        <f t="shared" si="91"/>
        <v>1.383495145631068</v>
      </c>
      <c r="G973" s="5">
        <f t="shared" si="92"/>
        <v>-0.57645631067961167</v>
      </c>
      <c r="H973" s="5">
        <f t="shared" si="93"/>
        <v>0.41666666666666669</v>
      </c>
      <c r="I973" s="61">
        <f t="shared" si="96"/>
        <v>8</v>
      </c>
      <c r="J973" s="61">
        <f t="shared" si="94"/>
        <v>5</v>
      </c>
      <c r="K973" s="61">
        <f t="shared" si="95"/>
        <v>2</v>
      </c>
    </row>
    <row r="974" spans="1:11">
      <c r="A974" s="64">
        <v>44246</v>
      </c>
      <c r="B974" s="65">
        <v>16301</v>
      </c>
      <c r="C974" s="65">
        <v>16328</v>
      </c>
      <c r="D974" s="65">
        <v>16130</v>
      </c>
      <c r="E974" s="65">
        <v>16314</v>
      </c>
      <c r="F974" s="5">
        <f t="shared" si="91"/>
        <v>1.2146494080117785</v>
      </c>
      <c r="G974" s="5">
        <f t="shared" si="92"/>
        <v>7.9749708606833947E-2</v>
      </c>
      <c r="H974" s="5">
        <f t="shared" si="93"/>
        <v>6.5656565656565663E-2</v>
      </c>
      <c r="I974" s="61">
        <f t="shared" si="96"/>
        <v>7</v>
      </c>
      <c r="J974" s="61">
        <f t="shared" si="94"/>
        <v>1</v>
      </c>
      <c r="K974" s="61">
        <f t="shared" si="95"/>
        <v>2</v>
      </c>
    </row>
    <row r="975" spans="1:11">
      <c r="A975" s="64">
        <v>44245</v>
      </c>
      <c r="B975" s="65">
        <v>16374</v>
      </c>
      <c r="C975" s="65">
        <v>16525</v>
      </c>
      <c r="D975" s="65">
        <v>16287</v>
      </c>
      <c r="E975" s="65">
        <v>16380</v>
      </c>
      <c r="F975" s="5">
        <f t="shared" si="91"/>
        <v>1.4535238793208747</v>
      </c>
      <c r="G975" s="5">
        <f t="shared" si="92"/>
        <v>3.6643459142543057E-2</v>
      </c>
      <c r="H975" s="5">
        <f t="shared" si="93"/>
        <v>2.5210084033613443E-2</v>
      </c>
      <c r="I975" s="61">
        <f t="shared" si="96"/>
        <v>8</v>
      </c>
      <c r="J975" s="61">
        <f t="shared" si="94"/>
        <v>1</v>
      </c>
      <c r="K975" s="61">
        <f t="shared" si="95"/>
        <v>2</v>
      </c>
    </row>
    <row r="976" spans="1:11">
      <c r="A976" s="64">
        <v>44244</v>
      </c>
      <c r="B976" s="65">
        <v>16261</v>
      </c>
      <c r="C976" s="65">
        <v>16433</v>
      </c>
      <c r="D976" s="65">
        <v>16179</v>
      </c>
      <c r="E976" s="65">
        <v>16326</v>
      </c>
      <c r="F976" s="5">
        <f t="shared" si="91"/>
        <v>1.5620195559928665</v>
      </c>
      <c r="G976" s="5">
        <f t="shared" si="92"/>
        <v>0.39972941393518235</v>
      </c>
      <c r="H976" s="5">
        <f t="shared" si="93"/>
        <v>0.25590551181102361</v>
      </c>
      <c r="I976" s="61">
        <f t="shared" si="96"/>
        <v>8</v>
      </c>
      <c r="J976" s="61">
        <f t="shared" si="94"/>
        <v>3</v>
      </c>
      <c r="K976" s="61">
        <f t="shared" si="95"/>
        <v>2</v>
      </c>
    </row>
    <row r="977" spans="1:11">
      <c r="A977" s="64">
        <v>44232</v>
      </c>
      <c r="B977" s="65">
        <v>15809</v>
      </c>
      <c r="C977" s="65">
        <v>15984</v>
      </c>
      <c r="D977" s="65">
        <v>15751</v>
      </c>
      <c r="E977" s="65">
        <v>15804</v>
      </c>
      <c r="F977" s="5">
        <f t="shared" si="91"/>
        <v>1.473844012904042</v>
      </c>
      <c r="G977" s="5">
        <f t="shared" si="92"/>
        <v>-3.1627553924979443E-2</v>
      </c>
      <c r="H977" s="5">
        <f t="shared" si="93"/>
        <v>2.1459227467811159E-2</v>
      </c>
      <c r="I977" s="61">
        <f t="shared" si="96"/>
        <v>8</v>
      </c>
      <c r="J977" s="61">
        <f t="shared" si="94"/>
        <v>1</v>
      </c>
      <c r="K977" s="61">
        <f t="shared" si="95"/>
        <v>2</v>
      </c>
    </row>
    <row r="978" spans="1:11">
      <c r="A978" s="64">
        <v>44231</v>
      </c>
      <c r="B978" s="65">
        <v>15721</v>
      </c>
      <c r="C978" s="65">
        <v>15777</v>
      </c>
      <c r="D978" s="65">
        <v>15542</v>
      </c>
      <c r="E978" s="65">
        <v>15701</v>
      </c>
      <c r="F978" s="5">
        <f t="shared" si="91"/>
        <v>1.4948158514089434</v>
      </c>
      <c r="G978" s="5">
        <f t="shared" si="92"/>
        <v>-0.12721837033267605</v>
      </c>
      <c r="H978" s="5">
        <f t="shared" si="93"/>
        <v>8.5106382978723416E-2</v>
      </c>
      <c r="I978" s="61">
        <f t="shared" si="96"/>
        <v>8</v>
      </c>
      <c r="J978" s="61">
        <f t="shared" si="94"/>
        <v>1</v>
      </c>
      <c r="K978" s="61">
        <f t="shared" si="95"/>
        <v>2</v>
      </c>
    </row>
    <row r="979" spans="1:11">
      <c r="A979" s="64">
        <v>44230</v>
      </c>
      <c r="B979" s="65">
        <v>15864</v>
      </c>
      <c r="C979" s="65">
        <v>15875</v>
      </c>
      <c r="D979" s="65">
        <v>15716</v>
      </c>
      <c r="E979" s="65">
        <v>15772</v>
      </c>
      <c r="F979" s="5">
        <f t="shared" si="91"/>
        <v>1.0022692889561271</v>
      </c>
      <c r="G979" s="5">
        <f t="shared" si="92"/>
        <v>-0.57992939989914272</v>
      </c>
      <c r="H979" s="5">
        <f t="shared" si="93"/>
        <v>0.57861635220125784</v>
      </c>
      <c r="I979" s="61">
        <f t="shared" si="96"/>
        <v>5</v>
      </c>
      <c r="J979" s="61">
        <f t="shared" si="94"/>
        <v>6</v>
      </c>
      <c r="K979" s="61">
        <f t="shared" si="95"/>
        <v>2</v>
      </c>
    </row>
    <row r="980" spans="1:11">
      <c r="A980" s="64">
        <v>44229</v>
      </c>
      <c r="B980" s="65">
        <v>15469</v>
      </c>
      <c r="C980" s="65">
        <v>15820</v>
      </c>
      <c r="D980" s="65">
        <v>15459</v>
      </c>
      <c r="E980" s="65">
        <v>15755</v>
      </c>
      <c r="F980" s="5">
        <f t="shared" si="91"/>
        <v>2.3336996573792748</v>
      </c>
      <c r="G980" s="5">
        <f t="shared" si="92"/>
        <v>1.8488590083392591</v>
      </c>
      <c r="H980" s="5">
        <f t="shared" si="93"/>
        <v>0.79224376731301938</v>
      </c>
      <c r="I980" s="61">
        <f t="shared" si="96"/>
        <v>10</v>
      </c>
      <c r="J980" s="61">
        <f t="shared" si="94"/>
        <v>8</v>
      </c>
      <c r="K980" s="61">
        <f t="shared" si="95"/>
        <v>4</v>
      </c>
    </row>
    <row r="981" spans="1:11">
      <c r="A981" s="64">
        <v>44228</v>
      </c>
      <c r="B981" s="65">
        <v>15156</v>
      </c>
      <c r="C981" s="65">
        <v>15398</v>
      </c>
      <c r="D981" s="65">
        <v>15090</v>
      </c>
      <c r="E981" s="65">
        <v>15360</v>
      </c>
      <c r="F981" s="5">
        <f t="shared" si="91"/>
        <v>2.032198469253101</v>
      </c>
      <c r="G981" s="5">
        <f t="shared" si="92"/>
        <v>1.3460015835312746</v>
      </c>
      <c r="H981" s="5">
        <f t="shared" si="93"/>
        <v>0.66233766233766234</v>
      </c>
      <c r="I981" s="61">
        <f t="shared" si="96"/>
        <v>10</v>
      </c>
      <c r="J981" s="61">
        <f t="shared" si="94"/>
        <v>7</v>
      </c>
      <c r="K981" s="61">
        <f t="shared" si="95"/>
        <v>4</v>
      </c>
    </row>
    <row r="982" spans="1:11">
      <c r="A982" s="64">
        <v>44225</v>
      </c>
      <c r="B982" s="65">
        <v>15498</v>
      </c>
      <c r="C982" s="65">
        <v>15539</v>
      </c>
      <c r="D982" s="65">
        <v>15063</v>
      </c>
      <c r="E982" s="65">
        <v>15075</v>
      </c>
      <c r="F982" s="5">
        <f t="shared" ref="F982:F1045" si="97">ABS(C982-D982)/B982*100</f>
        <v>3.0713640469738031</v>
      </c>
      <c r="G982" s="5">
        <f t="shared" ref="G982:G1045" si="98">(E982-B982)/B982*100</f>
        <v>-2.7293844367015101</v>
      </c>
      <c r="H982" s="5">
        <f t="shared" ref="H982:H1045" si="99">ABS(G982/F982)</f>
        <v>0.88865546218487401</v>
      </c>
      <c r="I982" s="61">
        <f t="shared" si="96"/>
        <v>10</v>
      </c>
      <c r="J982" s="61">
        <f t="shared" si="94"/>
        <v>9</v>
      </c>
      <c r="K982" s="61">
        <f t="shared" si="95"/>
        <v>4</v>
      </c>
    </row>
    <row r="983" spans="1:11">
      <c r="A983" s="64">
        <v>44224</v>
      </c>
      <c r="B983" s="65">
        <v>15411</v>
      </c>
      <c r="C983" s="65">
        <v>15524</v>
      </c>
      <c r="D983" s="65">
        <v>15305</v>
      </c>
      <c r="E983" s="65">
        <v>15383</v>
      </c>
      <c r="F983" s="5">
        <f t="shared" si="97"/>
        <v>1.421062877165661</v>
      </c>
      <c r="G983" s="5">
        <f t="shared" si="98"/>
        <v>-0.18168840438647721</v>
      </c>
      <c r="H983" s="5">
        <f t="shared" si="99"/>
        <v>0.12785388127853881</v>
      </c>
      <c r="I983" s="61">
        <f t="shared" si="96"/>
        <v>8</v>
      </c>
      <c r="J983" s="61">
        <f t="shared" si="94"/>
        <v>2</v>
      </c>
      <c r="K983" s="61">
        <f t="shared" si="95"/>
        <v>2</v>
      </c>
    </row>
    <row r="984" spans="1:11">
      <c r="A984" s="64">
        <v>44223</v>
      </c>
      <c r="B984" s="65">
        <v>15725</v>
      </c>
      <c r="C984" s="65">
        <v>15814</v>
      </c>
      <c r="D984" s="65">
        <v>15585</v>
      </c>
      <c r="E984" s="65">
        <v>15660</v>
      </c>
      <c r="F984" s="5">
        <f t="shared" si="97"/>
        <v>1.4562798092209857</v>
      </c>
      <c r="G984" s="5">
        <f t="shared" si="98"/>
        <v>-0.41335453100158981</v>
      </c>
      <c r="H984" s="5">
        <f t="shared" si="99"/>
        <v>0.28384279475982532</v>
      </c>
      <c r="I984" s="61">
        <f t="shared" si="96"/>
        <v>8</v>
      </c>
      <c r="J984" s="61">
        <f t="shared" si="94"/>
        <v>3</v>
      </c>
      <c r="K984" s="61">
        <f t="shared" si="95"/>
        <v>2</v>
      </c>
    </row>
    <row r="985" spans="1:11">
      <c r="A985" s="64">
        <v>44222</v>
      </c>
      <c r="B985" s="65">
        <v>15865</v>
      </c>
      <c r="C985" s="65">
        <v>15974</v>
      </c>
      <c r="D985" s="65">
        <v>15537</v>
      </c>
      <c r="E985" s="65">
        <v>15626</v>
      </c>
      <c r="F985" s="5">
        <f t="shared" si="97"/>
        <v>2.7544910179640718</v>
      </c>
      <c r="G985" s="5">
        <f t="shared" si="98"/>
        <v>-1.5064607626851558</v>
      </c>
      <c r="H985" s="5">
        <f t="shared" si="99"/>
        <v>0.54691075514874132</v>
      </c>
      <c r="I985" s="61">
        <f t="shared" si="96"/>
        <v>10</v>
      </c>
      <c r="J985" s="61">
        <f t="shared" si="94"/>
        <v>6</v>
      </c>
      <c r="K985" s="61">
        <f t="shared" si="95"/>
        <v>1</v>
      </c>
    </row>
    <row r="986" spans="1:11">
      <c r="A986" s="64">
        <v>44221</v>
      </c>
      <c r="B986" s="65">
        <v>15956</v>
      </c>
      <c r="C986" s="65">
        <v>16004</v>
      </c>
      <c r="D986" s="65">
        <v>15719</v>
      </c>
      <c r="E986" s="65">
        <v>15912</v>
      </c>
      <c r="F986" s="5">
        <f t="shared" si="97"/>
        <v>1.7861619453497117</v>
      </c>
      <c r="G986" s="5">
        <f t="shared" si="98"/>
        <v>-0.27575833542241163</v>
      </c>
      <c r="H986" s="5">
        <f t="shared" si="99"/>
        <v>0.15438596491228071</v>
      </c>
      <c r="I986" s="61">
        <f t="shared" si="96"/>
        <v>9</v>
      </c>
      <c r="J986" s="61">
        <f t="shared" si="94"/>
        <v>2</v>
      </c>
      <c r="K986" s="61">
        <f t="shared" si="95"/>
        <v>2</v>
      </c>
    </row>
    <row r="987" spans="1:11">
      <c r="A987" s="64">
        <v>44218</v>
      </c>
      <c r="B987" s="65">
        <v>16051</v>
      </c>
      <c r="C987" s="65">
        <v>16085</v>
      </c>
      <c r="D987" s="65">
        <v>15928</v>
      </c>
      <c r="E987" s="65">
        <v>15984</v>
      </c>
      <c r="F987" s="5">
        <f t="shared" si="97"/>
        <v>0.97813220360102182</v>
      </c>
      <c r="G987" s="5">
        <f t="shared" si="98"/>
        <v>-0.41741947542209212</v>
      </c>
      <c r="H987" s="5">
        <f t="shared" si="99"/>
        <v>0.42675159235668791</v>
      </c>
      <c r="I987" s="61">
        <f t="shared" si="96"/>
        <v>5</v>
      </c>
      <c r="J987" s="61">
        <f t="shared" si="94"/>
        <v>5</v>
      </c>
      <c r="K987" s="61">
        <f t="shared" si="95"/>
        <v>2</v>
      </c>
    </row>
    <row r="988" spans="1:11">
      <c r="A988" s="64">
        <v>44217</v>
      </c>
      <c r="B988" s="65">
        <v>15803</v>
      </c>
      <c r="C988" s="65">
        <v>16183</v>
      </c>
      <c r="D988" s="65">
        <v>15769</v>
      </c>
      <c r="E988" s="65">
        <v>16129</v>
      </c>
      <c r="F988" s="5">
        <f t="shared" si="97"/>
        <v>2.6197557425805229</v>
      </c>
      <c r="G988" s="5">
        <f t="shared" si="98"/>
        <v>2.0628994494716193</v>
      </c>
      <c r="H988" s="5">
        <f t="shared" si="99"/>
        <v>0.78743961352656999</v>
      </c>
      <c r="I988" s="61">
        <f t="shared" si="96"/>
        <v>10</v>
      </c>
      <c r="J988" s="61">
        <f t="shared" si="94"/>
        <v>8</v>
      </c>
      <c r="K988" s="61">
        <f t="shared" si="95"/>
        <v>4</v>
      </c>
    </row>
    <row r="989" spans="1:11">
      <c r="A989" s="64">
        <v>44216</v>
      </c>
      <c r="B989" s="65">
        <v>15899</v>
      </c>
      <c r="C989" s="65">
        <v>15964</v>
      </c>
      <c r="D989" s="65">
        <v>15735</v>
      </c>
      <c r="E989" s="65">
        <v>15766</v>
      </c>
      <c r="F989" s="5">
        <f t="shared" si="97"/>
        <v>1.4403421598842694</v>
      </c>
      <c r="G989" s="5">
        <f t="shared" si="98"/>
        <v>-0.83653059940876784</v>
      </c>
      <c r="H989" s="5">
        <f t="shared" si="99"/>
        <v>0.58078602620087338</v>
      </c>
      <c r="I989" s="61">
        <f t="shared" si="96"/>
        <v>8</v>
      </c>
      <c r="J989" s="61">
        <f t="shared" si="94"/>
        <v>6</v>
      </c>
      <c r="K989" s="61">
        <f t="shared" si="95"/>
        <v>2</v>
      </c>
    </row>
    <row r="990" spans="1:11">
      <c r="A990" s="64">
        <v>44215</v>
      </c>
      <c r="B990" s="65">
        <v>15714</v>
      </c>
      <c r="C990" s="65">
        <v>15946</v>
      </c>
      <c r="D990" s="65">
        <v>15710</v>
      </c>
      <c r="E990" s="65">
        <v>15888</v>
      </c>
      <c r="F990" s="5">
        <f t="shared" si="97"/>
        <v>1.5018454880997836</v>
      </c>
      <c r="G990" s="5">
        <f t="shared" si="98"/>
        <v>1.1072928598701794</v>
      </c>
      <c r="H990" s="5">
        <f t="shared" si="99"/>
        <v>0.73728813559322037</v>
      </c>
      <c r="I990" s="61">
        <f t="shared" si="96"/>
        <v>8</v>
      </c>
      <c r="J990" s="61">
        <f t="shared" si="94"/>
        <v>8</v>
      </c>
      <c r="K990" s="61">
        <f t="shared" si="95"/>
        <v>3</v>
      </c>
    </row>
    <row r="991" spans="1:11">
      <c r="A991" s="64">
        <v>44214</v>
      </c>
      <c r="B991" s="65">
        <v>15637</v>
      </c>
      <c r="C991" s="65">
        <v>15679</v>
      </c>
      <c r="D991" s="65">
        <v>15327</v>
      </c>
      <c r="E991" s="65">
        <v>15606</v>
      </c>
      <c r="F991" s="5">
        <f t="shared" si="97"/>
        <v>2.2510711773358061</v>
      </c>
      <c r="G991" s="5">
        <f t="shared" si="98"/>
        <v>-0.19824774573127837</v>
      </c>
      <c r="H991" s="5">
        <f t="shared" si="99"/>
        <v>8.8068181818181823E-2</v>
      </c>
      <c r="I991" s="61">
        <f t="shared" si="96"/>
        <v>10</v>
      </c>
      <c r="J991" s="61">
        <f t="shared" si="94"/>
        <v>1</v>
      </c>
      <c r="K991" s="61">
        <f t="shared" si="95"/>
        <v>1</v>
      </c>
    </row>
    <row r="992" spans="1:11">
      <c r="A992" s="64">
        <v>44211</v>
      </c>
      <c r="B992" s="65">
        <v>15950</v>
      </c>
      <c r="C992" s="65">
        <v>16002</v>
      </c>
      <c r="D992" s="65">
        <v>15584</v>
      </c>
      <c r="E992" s="65">
        <v>15634</v>
      </c>
      <c r="F992" s="5">
        <f t="shared" si="97"/>
        <v>2.6206896551724137</v>
      </c>
      <c r="G992" s="5">
        <f t="shared" si="98"/>
        <v>-1.981191222570533</v>
      </c>
      <c r="H992" s="5">
        <f t="shared" si="99"/>
        <v>0.7559808612440192</v>
      </c>
      <c r="I992" s="61">
        <f t="shared" si="96"/>
        <v>10</v>
      </c>
      <c r="J992" s="61">
        <f t="shared" si="94"/>
        <v>8</v>
      </c>
      <c r="K992" s="61">
        <f t="shared" si="95"/>
        <v>4</v>
      </c>
    </row>
    <row r="993" spans="1:11">
      <c r="A993" s="64">
        <v>44210</v>
      </c>
      <c r="B993" s="65">
        <v>15705</v>
      </c>
      <c r="C993" s="65">
        <v>15766</v>
      </c>
      <c r="D993" s="65">
        <v>15632</v>
      </c>
      <c r="E993" s="65">
        <v>15729</v>
      </c>
      <c r="F993" s="5">
        <f t="shared" si="97"/>
        <v>0.85323145495065267</v>
      </c>
      <c r="G993" s="5">
        <f t="shared" si="98"/>
        <v>0.15281757402101243</v>
      </c>
      <c r="H993" s="5">
        <f t="shared" si="99"/>
        <v>0.17910447761194032</v>
      </c>
      <c r="I993" s="61">
        <f t="shared" si="96"/>
        <v>4</v>
      </c>
      <c r="J993" s="61">
        <f t="shared" si="94"/>
        <v>2</v>
      </c>
      <c r="K993" s="61">
        <f t="shared" si="95"/>
        <v>2</v>
      </c>
    </row>
    <row r="994" spans="1:11">
      <c r="A994" s="64">
        <v>44209</v>
      </c>
      <c r="B994" s="65">
        <v>15557</v>
      </c>
      <c r="C994" s="65">
        <v>15790</v>
      </c>
      <c r="D994" s="65">
        <v>15555</v>
      </c>
      <c r="E994" s="65">
        <v>15764</v>
      </c>
      <c r="F994" s="5">
        <f t="shared" si="97"/>
        <v>1.5105740181268883</v>
      </c>
      <c r="G994" s="5">
        <f t="shared" si="98"/>
        <v>1.3305907308607057</v>
      </c>
      <c r="H994" s="5">
        <f t="shared" si="99"/>
        <v>0.88085106382978706</v>
      </c>
      <c r="I994" s="61">
        <f t="shared" si="96"/>
        <v>8</v>
      </c>
      <c r="J994" s="61">
        <f t="shared" si="94"/>
        <v>9</v>
      </c>
      <c r="K994" s="61">
        <f t="shared" si="95"/>
        <v>3</v>
      </c>
    </row>
    <row r="995" spans="1:11">
      <c r="A995" s="64">
        <v>44208</v>
      </c>
      <c r="B995" s="65">
        <v>15517</v>
      </c>
      <c r="C995" s="65">
        <v>15605</v>
      </c>
      <c r="D995" s="65">
        <v>15407</v>
      </c>
      <c r="E995" s="65">
        <v>15493</v>
      </c>
      <c r="F995" s="5">
        <f t="shared" si="97"/>
        <v>1.2760198491976542</v>
      </c>
      <c r="G995" s="5">
        <f t="shared" si="98"/>
        <v>-0.15466907263001869</v>
      </c>
      <c r="H995" s="5">
        <f t="shared" si="99"/>
        <v>0.12121212121212122</v>
      </c>
      <c r="I995" s="61">
        <f t="shared" si="96"/>
        <v>7</v>
      </c>
      <c r="J995" s="61">
        <f t="shared" si="94"/>
        <v>2</v>
      </c>
      <c r="K995" s="61">
        <f t="shared" si="95"/>
        <v>2</v>
      </c>
    </row>
    <row r="996" spans="1:11">
      <c r="A996" s="64">
        <v>44207</v>
      </c>
      <c r="B996" s="65">
        <v>15420</v>
      </c>
      <c r="C996" s="65">
        <v>15538</v>
      </c>
      <c r="D996" s="65">
        <v>15369</v>
      </c>
      <c r="E996" s="65">
        <v>15534</v>
      </c>
      <c r="F996" s="5">
        <f t="shared" si="97"/>
        <v>1.0959792477302204</v>
      </c>
      <c r="G996" s="5">
        <f t="shared" si="98"/>
        <v>0.73929961089494156</v>
      </c>
      <c r="H996" s="5">
        <f t="shared" si="99"/>
        <v>0.67455621301775148</v>
      </c>
      <c r="I996" s="61">
        <f t="shared" si="96"/>
        <v>5</v>
      </c>
      <c r="J996" s="61">
        <f t="shared" si="94"/>
        <v>7</v>
      </c>
      <c r="K996" s="61">
        <f t="shared" si="95"/>
        <v>3</v>
      </c>
    </row>
    <row r="997" spans="1:11">
      <c r="A997" s="64">
        <v>44204</v>
      </c>
      <c r="B997" s="65">
        <v>15376</v>
      </c>
      <c r="C997" s="65">
        <v>15473</v>
      </c>
      <c r="D997" s="65">
        <v>15264</v>
      </c>
      <c r="E997" s="65">
        <v>15454</v>
      </c>
      <c r="F997" s="5">
        <f t="shared" si="97"/>
        <v>1.359261186264308</v>
      </c>
      <c r="G997" s="5">
        <f t="shared" si="98"/>
        <v>0.50728407908428719</v>
      </c>
      <c r="H997" s="5">
        <f t="shared" si="99"/>
        <v>0.37320574162679426</v>
      </c>
      <c r="I997" s="61">
        <f t="shared" si="96"/>
        <v>7</v>
      </c>
      <c r="J997" s="61">
        <f t="shared" si="94"/>
        <v>4</v>
      </c>
      <c r="K997" s="61">
        <f t="shared" si="95"/>
        <v>2</v>
      </c>
    </row>
    <row r="998" spans="1:11">
      <c r="A998" s="64">
        <v>44203</v>
      </c>
      <c r="B998" s="65">
        <v>15050</v>
      </c>
      <c r="C998" s="65">
        <v>15260</v>
      </c>
      <c r="D998" s="65">
        <v>15024</v>
      </c>
      <c r="E998" s="65">
        <v>15230</v>
      </c>
      <c r="F998" s="5">
        <f t="shared" si="97"/>
        <v>1.5681063122923586</v>
      </c>
      <c r="G998" s="5">
        <f t="shared" si="98"/>
        <v>1.1960132890365449</v>
      </c>
      <c r="H998" s="5">
        <f t="shared" si="99"/>
        <v>0.76271186440677974</v>
      </c>
      <c r="I998" s="61">
        <f t="shared" si="96"/>
        <v>8</v>
      </c>
      <c r="J998" s="61">
        <f t="shared" si="94"/>
        <v>8</v>
      </c>
      <c r="K998" s="61">
        <f t="shared" si="95"/>
        <v>3</v>
      </c>
    </row>
    <row r="999" spans="1:11">
      <c r="A999" s="64">
        <v>44202</v>
      </c>
      <c r="B999" s="65">
        <v>15048</v>
      </c>
      <c r="C999" s="65">
        <v>15140</v>
      </c>
      <c r="D999" s="65">
        <v>14764</v>
      </c>
      <c r="E999" s="65">
        <v>14911</v>
      </c>
      <c r="F999" s="5">
        <f t="shared" si="97"/>
        <v>2.4986709197235513</v>
      </c>
      <c r="G999" s="5">
        <f t="shared" si="98"/>
        <v>-0.9104199893673578</v>
      </c>
      <c r="H999" s="5">
        <f t="shared" si="99"/>
        <v>0.36436170212765956</v>
      </c>
      <c r="I999" s="61">
        <f t="shared" si="96"/>
        <v>10</v>
      </c>
      <c r="J999" s="61">
        <f t="shared" si="94"/>
        <v>4</v>
      </c>
      <c r="K999" s="61">
        <f t="shared" si="95"/>
        <v>1</v>
      </c>
    </row>
    <row r="1000" spans="1:11">
      <c r="A1000" s="64">
        <v>44201</v>
      </c>
      <c r="B1000" s="65">
        <v>14874</v>
      </c>
      <c r="C1000" s="65">
        <v>14980</v>
      </c>
      <c r="D1000" s="65">
        <v>14836</v>
      </c>
      <c r="E1000" s="65">
        <v>14977</v>
      </c>
      <c r="F1000" s="5">
        <f t="shared" si="97"/>
        <v>0.9681323114158934</v>
      </c>
      <c r="G1000" s="5">
        <f t="shared" si="98"/>
        <v>0.69248352830442383</v>
      </c>
      <c r="H1000" s="5">
        <f t="shared" si="99"/>
        <v>0.7152777777777779</v>
      </c>
      <c r="I1000" s="61">
        <f t="shared" si="96"/>
        <v>5</v>
      </c>
      <c r="J1000" s="61">
        <f t="shared" si="94"/>
        <v>8</v>
      </c>
      <c r="K1000" s="61">
        <f t="shared" si="95"/>
        <v>3</v>
      </c>
    </row>
    <row r="1001" spans="1:11">
      <c r="A1001" s="64">
        <v>44200</v>
      </c>
      <c r="B1001" s="65">
        <v>14640</v>
      </c>
      <c r="C1001" s="65">
        <v>14925</v>
      </c>
      <c r="D1001" s="65">
        <v>14635</v>
      </c>
      <c r="E1001" s="65">
        <v>14874</v>
      </c>
      <c r="F1001" s="5">
        <f t="shared" si="97"/>
        <v>1.9808743169398908</v>
      </c>
      <c r="G1001" s="5">
        <f t="shared" si="98"/>
        <v>1.5983606557377048</v>
      </c>
      <c r="H1001" s="5">
        <f t="shared" si="99"/>
        <v>0.80689655172413788</v>
      </c>
      <c r="I1001" s="61">
        <f t="shared" si="96"/>
        <v>10</v>
      </c>
      <c r="J1001" s="61">
        <f t="shared" si="94"/>
        <v>9</v>
      </c>
      <c r="K1001" s="61">
        <f t="shared" si="95"/>
        <v>4</v>
      </c>
    </row>
    <row r="1002" spans="1:11">
      <c r="A1002" s="64">
        <v>44196</v>
      </c>
      <c r="B1002" s="65">
        <v>14678</v>
      </c>
      <c r="C1002" s="65">
        <v>14712</v>
      </c>
      <c r="D1002" s="65">
        <v>14604</v>
      </c>
      <c r="E1002" s="65">
        <v>14678</v>
      </c>
      <c r="F1002" s="5">
        <f t="shared" si="97"/>
        <v>0.73579506744788115</v>
      </c>
      <c r="G1002" s="5">
        <f t="shared" si="98"/>
        <v>0</v>
      </c>
      <c r="H1002" s="5">
        <f t="shared" si="99"/>
        <v>0</v>
      </c>
      <c r="I1002" s="61">
        <f t="shared" si="96"/>
        <v>3</v>
      </c>
      <c r="J1002" s="61">
        <f t="shared" si="94"/>
        <v>1</v>
      </c>
      <c r="K1002" s="61">
        <f t="shared" si="95"/>
        <v>2</v>
      </c>
    </row>
    <row r="1003" spans="1:11">
      <c r="A1003" s="64">
        <v>44195</v>
      </c>
      <c r="B1003" s="65">
        <v>14451</v>
      </c>
      <c r="C1003" s="65">
        <v>14643</v>
      </c>
      <c r="D1003" s="65">
        <v>14440</v>
      </c>
      <c r="E1003" s="65">
        <v>14638</v>
      </c>
      <c r="F1003" s="5">
        <f t="shared" si="97"/>
        <v>1.4047470763268979</v>
      </c>
      <c r="G1003" s="5">
        <f t="shared" si="98"/>
        <v>1.2940280949415266</v>
      </c>
      <c r="H1003" s="5">
        <f t="shared" si="99"/>
        <v>0.9211822660098522</v>
      </c>
      <c r="I1003" s="61">
        <f t="shared" si="96"/>
        <v>8</v>
      </c>
      <c r="J1003" s="61">
        <f t="shared" si="94"/>
        <v>10</v>
      </c>
      <c r="K1003" s="61">
        <f t="shared" si="95"/>
        <v>3</v>
      </c>
    </row>
    <row r="1004" spans="1:11">
      <c r="A1004" s="64">
        <v>44194</v>
      </c>
      <c r="B1004" s="65">
        <v>14465</v>
      </c>
      <c r="C1004" s="65">
        <v>14466</v>
      </c>
      <c r="D1004" s="65">
        <v>14376</v>
      </c>
      <c r="E1004" s="65">
        <v>14459</v>
      </c>
      <c r="F1004" s="5">
        <f t="shared" si="97"/>
        <v>0.62219149671621155</v>
      </c>
      <c r="G1004" s="5">
        <f t="shared" si="98"/>
        <v>-4.1479433114414106E-2</v>
      </c>
      <c r="H1004" s="5">
        <f t="shared" si="99"/>
        <v>6.6666666666666666E-2</v>
      </c>
      <c r="I1004" s="61">
        <f t="shared" si="96"/>
        <v>2</v>
      </c>
      <c r="J1004" s="61">
        <f t="shared" si="94"/>
        <v>1</v>
      </c>
      <c r="K1004" s="61">
        <f t="shared" si="95"/>
        <v>2</v>
      </c>
    </row>
    <row r="1005" spans="1:11">
      <c r="A1005" s="64">
        <v>44193</v>
      </c>
      <c r="B1005" s="65">
        <v>14329</v>
      </c>
      <c r="C1005" s="65">
        <v>14444</v>
      </c>
      <c r="D1005" s="65">
        <v>14320</v>
      </c>
      <c r="E1005" s="65">
        <v>14437</v>
      </c>
      <c r="F1005" s="5">
        <f t="shared" si="97"/>
        <v>0.86537790494800748</v>
      </c>
      <c r="G1005" s="5">
        <f t="shared" si="98"/>
        <v>0.75371623979342595</v>
      </c>
      <c r="H1005" s="5">
        <f t="shared" si="99"/>
        <v>0.87096774193548399</v>
      </c>
      <c r="I1005" s="61">
        <f t="shared" si="96"/>
        <v>4</v>
      </c>
      <c r="J1005" s="61">
        <f t="shared" si="94"/>
        <v>9</v>
      </c>
      <c r="K1005" s="61">
        <f t="shared" si="95"/>
        <v>3</v>
      </c>
    </row>
    <row r="1006" spans="1:11">
      <c r="A1006" s="64">
        <v>44190</v>
      </c>
      <c r="B1006" s="65">
        <v>14328</v>
      </c>
      <c r="C1006" s="65">
        <v>14383</v>
      </c>
      <c r="D1006" s="65">
        <v>14245</v>
      </c>
      <c r="E1006" s="65">
        <v>14305</v>
      </c>
      <c r="F1006" s="5">
        <f t="shared" si="97"/>
        <v>0.96314907872696809</v>
      </c>
      <c r="G1006" s="5">
        <f t="shared" si="98"/>
        <v>-0.16052484645449469</v>
      </c>
      <c r="H1006" s="5">
        <f t="shared" si="99"/>
        <v>0.16666666666666669</v>
      </c>
      <c r="I1006" s="61">
        <f t="shared" si="96"/>
        <v>5</v>
      </c>
      <c r="J1006" s="61">
        <f t="shared" si="94"/>
        <v>2</v>
      </c>
      <c r="K1006" s="61">
        <f t="shared" si="95"/>
        <v>2</v>
      </c>
    </row>
    <row r="1007" spans="1:11">
      <c r="A1007" s="64">
        <v>44189</v>
      </c>
      <c r="B1007" s="65">
        <v>14185</v>
      </c>
      <c r="C1007" s="65">
        <v>14287</v>
      </c>
      <c r="D1007" s="65">
        <v>14179</v>
      </c>
      <c r="E1007" s="65">
        <v>14242</v>
      </c>
      <c r="F1007" s="5">
        <f t="shared" si="97"/>
        <v>0.76136764187522032</v>
      </c>
      <c r="G1007" s="5">
        <f t="shared" si="98"/>
        <v>0.40183292210081067</v>
      </c>
      <c r="H1007" s="5">
        <f t="shared" si="99"/>
        <v>0.52777777777777768</v>
      </c>
      <c r="I1007" s="61">
        <f t="shared" si="96"/>
        <v>3</v>
      </c>
      <c r="J1007" s="61">
        <f t="shared" si="94"/>
        <v>6</v>
      </c>
      <c r="K1007" s="61">
        <f t="shared" si="95"/>
        <v>2</v>
      </c>
    </row>
    <row r="1008" spans="1:11">
      <c r="A1008" s="64">
        <v>44188</v>
      </c>
      <c r="B1008" s="65">
        <v>14104</v>
      </c>
      <c r="C1008" s="65">
        <v>14181</v>
      </c>
      <c r="D1008" s="65">
        <v>14031</v>
      </c>
      <c r="E1008" s="65">
        <v>14113</v>
      </c>
      <c r="F1008" s="5">
        <f t="shared" si="97"/>
        <v>1.0635280771412365</v>
      </c>
      <c r="G1008" s="5">
        <f t="shared" si="98"/>
        <v>6.3811684628474197E-2</v>
      </c>
      <c r="H1008" s="5">
        <f t="shared" si="99"/>
        <v>6.0000000000000005E-2</v>
      </c>
      <c r="I1008" s="61">
        <f t="shared" si="96"/>
        <v>5</v>
      </c>
      <c r="J1008" s="61">
        <f t="shared" si="94"/>
        <v>1</v>
      </c>
      <c r="K1008" s="61">
        <f t="shared" si="95"/>
        <v>2</v>
      </c>
    </row>
    <row r="1009" spans="1:11">
      <c r="A1009" s="64">
        <v>44187</v>
      </c>
      <c r="B1009" s="65">
        <v>14253</v>
      </c>
      <c r="C1009" s="65">
        <v>14334</v>
      </c>
      <c r="D1009" s="65">
        <v>14042</v>
      </c>
      <c r="E1009" s="65">
        <v>14046</v>
      </c>
      <c r="F1009" s="5">
        <f t="shared" si="97"/>
        <v>2.0486915035431137</v>
      </c>
      <c r="G1009" s="5">
        <f t="shared" si="98"/>
        <v>-1.4523258261418648</v>
      </c>
      <c r="H1009" s="5">
        <f t="shared" si="99"/>
        <v>0.70890410958904104</v>
      </c>
      <c r="I1009" s="61">
        <f t="shared" si="96"/>
        <v>10</v>
      </c>
      <c r="J1009" s="61">
        <f t="shared" si="94"/>
        <v>8</v>
      </c>
      <c r="K1009" s="61">
        <f t="shared" si="95"/>
        <v>4</v>
      </c>
    </row>
    <row r="1010" spans="1:11">
      <c r="A1010" s="64">
        <v>44186</v>
      </c>
      <c r="B1010" s="65">
        <v>14155</v>
      </c>
      <c r="C1010" s="65">
        <v>14313</v>
      </c>
      <c r="D1010" s="65">
        <v>14021</v>
      </c>
      <c r="E1010" s="65">
        <v>14312</v>
      </c>
      <c r="F1010" s="5">
        <f t="shared" si="97"/>
        <v>2.0628753090780645</v>
      </c>
      <c r="G1010" s="5">
        <f t="shared" si="98"/>
        <v>1.1091487107029319</v>
      </c>
      <c r="H1010" s="5">
        <f t="shared" si="99"/>
        <v>0.53767123287671226</v>
      </c>
      <c r="I1010" s="61">
        <f t="shared" si="96"/>
        <v>10</v>
      </c>
      <c r="J1010" s="61">
        <f t="shared" si="94"/>
        <v>6</v>
      </c>
      <c r="K1010" s="61">
        <f t="shared" si="95"/>
        <v>1</v>
      </c>
    </row>
    <row r="1011" spans="1:11">
      <c r="A1011" s="64">
        <v>44183</v>
      </c>
      <c r="B1011" s="65">
        <v>14190</v>
      </c>
      <c r="C1011" s="65">
        <v>14222</v>
      </c>
      <c r="D1011" s="65">
        <v>14128</v>
      </c>
      <c r="E1011" s="65">
        <v>14137</v>
      </c>
      <c r="F1011" s="5">
        <f t="shared" si="97"/>
        <v>0.66243833685694142</v>
      </c>
      <c r="G1011" s="5">
        <f t="shared" si="98"/>
        <v>-0.37350246652572233</v>
      </c>
      <c r="H1011" s="5">
        <f t="shared" si="99"/>
        <v>0.56382978723404265</v>
      </c>
      <c r="I1011" s="61">
        <f t="shared" si="96"/>
        <v>2</v>
      </c>
      <c r="J1011" s="61">
        <f t="shared" si="94"/>
        <v>6</v>
      </c>
      <c r="K1011" s="61">
        <f t="shared" si="95"/>
        <v>2</v>
      </c>
    </row>
    <row r="1012" spans="1:11">
      <c r="A1012" s="64">
        <v>44182</v>
      </c>
      <c r="B1012" s="65">
        <v>14220</v>
      </c>
      <c r="C1012" s="65">
        <v>14225</v>
      </c>
      <c r="D1012" s="65">
        <v>14085</v>
      </c>
      <c r="E1012" s="65">
        <v>14186</v>
      </c>
      <c r="F1012" s="5">
        <f t="shared" si="97"/>
        <v>0.98452883263009849</v>
      </c>
      <c r="G1012" s="5">
        <f t="shared" si="98"/>
        <v>-0.23909985935302389</v>
      </c>
      <c r="H1012" s="5">
        <f t="shared" si="99"/>
        <v>0.24285714285714283</v>
      </c>
      <c r="I1012" s="61">
        <f t="shared" si="96"/>
        <v>5</v>
      </c>
      <c r="J1012" s="61">
        <f t="shared" si="94"/>
        <v>3</v>
      </c>
      <c r="K1012" s="61">
        <f t="shared" si="95"/>
        <v>2</v>
      </c>
    </row>
    <row r="1013" spans="1:11">
      <c r="A1013" s="64">
        <v>44181</v>
      </c>
      <c r="B1013" s="65">
        <v>14198</v>
      </c>
      <c r="C1013" s="65">
        <v>14328</v>
      </c>
      <c r="D1013" s="65">
        <v>14186</v>
      </c>
      <c r="E1013" s="65">
        <v>14323</v>
      </c>
      <c r="F1013" s="5">
        <f t="shared" si="97"/>
        <v>1.0001408649105508</v>
      </c>
      <c r="G1013" s="5">
        <f t="shared" si="98"/>
        <v>0.88040569094238619</v>
      </c>
      <c r="H1013" s="5">
        <f t="shared" si="99"/>
        <v>0.88028169014084501</v>
      </c>
      <c r="I1013" s="61">
        <f t="shared" si="96"/>
        <v>5</v>
      </c>
      <c r="J1013" s="61">
        <f t="shared" si="94"/>
        <v>9</v>
      </c>
      <c r="K1013" s="61">
        <f t="shared" si="95"/>
        <v>3</v>
      </c>
    </row>
    <row r="1014" spans="1:11">
      <c r="A1014" s="64">
        <v>44180</v>
      </c>
      <c r="B1014" s="65">
        <v>14162</v>
      </c>
      <c r="C1014" s="65">
        <v>14232</v>
      </c>
      <c r="D1014" s="65">
        <v>14030</v>
      </c>
      <c r="E1014" s="65">
        <v>14085</v>
      </c>
      <c r="F1014" s="5">
        <f t="shared" si="97"/>
        <v>1.4263522101398107</v>
      </c>
      <c r="G1014" s="5">
        <f t="shared" si="98"/>
        <v>-0.54370851574636359</v>
      </c>
      <c r="H1014" s="5">
        <f t="shared" si="99"/>
        <v>0.38118811881188125</v>
      </c>
      <c r="I1014" s="61">
        <f t="shared" si="96"/>
        <v>8</v>
      </c>
      <c r="J1014" s="61">
        <f t="shared" si="94"/>
        <v>4</v>
      </c>
      <c r="K1014" s="61">
        <f t="shared" si="95"/>
        <v>2</v>
      </c>
    </row>
    <row r="1015" spans="1:11">
      <c r="A1015" s="64">
        <v>44179</v>
      </c>
      <c r="B1015" s="65">
        <v>14264</v>
      </c>
      <c r="C1015" s="65">
        <v>14285</v>
      </c>
      <c r="D1015" s="65">
        <v>14197</v>
      </c>
      <c r="E1015" s="65">
        <v>14200</v>
      </c>
      <c r="F1015" s="5">
        <f t="shared" si="97"/>
        <v>0.61693774537296697</v>
      </c>
      <c r="G1015" s="5">
        <f t="shared" si="98"/>
        <v>-0.44868199663488501</v>
      </c>
      <c r="H1015" s="5">
        <f t="shared" si="99"/>
        <v>0.72727272727272718</v>
      </c>
      <c r="I1015" s="61">
        <f t="shared" si="96"/>
        <v>2</v>
      </c>
      <c r="J1015" s="61">
        <f t="shared" si="94"/>
        <v>8</v>
      </c>
      <c r="K1015" s="61">
        <f t="shared" si="95"/>
        <v>3</v>
      </c>
    </row>
    <row r="1016" spans="1:11">
      <c r="A1016" s="64">
        <v>44176</v>
      </c>
      <c r="B1016" s="65">
        <v>14290</v>
      </c>
      <c r="C1016" s="65">
        <v>14340</v>
      </c>
      <c r="D1016" s="65">
        <v>14091</v>
      </c>
      <c r="E1016" s="65">
        <v>14236</v>
      </c>
      <c r="F1016" s="5">
        <f t="shared" si="97"/>
        <v>1.7424772568229532</v>
      </c>
      <c r="G1016" s="5">
        <f t="shared" si="98"/>
        <v>-0.37788663400979705</v>
      </c>
      <c r="H1016" s="5">
        <f t="shared" si="99"/>
        <v>0.21686746987951805</v>
      </c>
      <c r="I1016" s="61">
        <f t="shared" si="96"/>
        <v>9</v>
      </c>
      <c r="J1016" s="61">
        <f t="shared" si="94"/>
        <v>3</v>
      </c>
      <c r="K1016" s="61">
        <f t="shared" si="95"/>
        <v>2</v>
      </c>
    </row>
    <row r="1017" spans="1:11">
      <c r="A1017" s="64">
        <v>44175</v>
      </c>
      <c r="B1017" s="65">
        <v>14261</v>
      </c>
      <c r="C1017" s="65">
        <v>14314</v>
      </c>
      <c r="D1017" s="65">
        <v>14178</v>
      </c>
      <c r="E1017" s="65">
        <v>14241</v>
      </c>
      <c r="F1017" s="5">
        <f t="shared" si="97"/>
        <v>0.9536498141785289</v>
      </c>
      <c r="G1017" s="5">
        <f t="shared" si="98"/>
        <v>-0.14024261973213659</v>
      </c>
      <c r="H1017" s="5">
        <f t="shared" si="99"/>
        <v>0.14705882352941174</v>
      </c>
      <c r="I1017" s="61">
        <f t="shared" si="96"/>
        <v>5</v>
      </c>
      <c r="J1017" s="61">
        <f t="shared" si="94"/>
        <v>2</v>
      </c>
      <c r="K1017" s="61">
        <f t="shared" si="95"/>
        <v>2</v>
      </c>
    </row>
    <row r="1018" spans="1:11">
      <c r="A1018" s="64">
        <v>44174</v>
      </c>
      <c r="B1018" s="65">
        <v>14372</v>
      </c>
      <c r="C1018" s="65">
        <v>14425</v>
      </c>
      <c r="D1018" s="65">
        <v>14331</v>
      </c>
      <c r="E1018" s="65">
        <v>14397</v>
      </c>
      <c r="F1018" s="5">
        <f t="shared" si="97"/>
        <v>0.65404954077372668</v>
      </c>
      <c r="G1018" s="5">
        <f t="shared" si="98"/>
        <v>0.17394934595045924</v>
      </c>
      <c r="H1018" s="5">
        <f t="shared" si="99"/>
        <v>0.26595744680851069</v>
      </c>
      <c r="I1018" s="61">
        <f t="shared" si="96"/>
        <v>2</v>
      </c>
      <c r="J1018" s="61">
        <f t="shared" si="94"/>
        <v>3</v>
      </c>
      <c r="K1018" s="61">
        <f t="shared" si="95"/>
        <v>2</v>
      </c>
    </row>
    <row r="1019" spans="1:11">
      <c r="A1019" s="64">
        <v>44173</v>
      </c>
      <c r="B1019" s="65">
        <v>14206</v>
      </c>
      <c r="C1019" s="65">
        <v>14350</v>
      </c>
      <c r="D1019" s="65">
        <v>14156</v>
      </c>
      <c r="E1019" s="65">
        <v>14342</v>
      </c>
      <c r="F1019" s="5">
        <f t="shared" si="97"/>
        <v>1.3656201604955653</v>
      </c>
      <c r="G1019" s="5">
        <f t="shared" si="98"/>
        <v>0.95734196818245809</v>
      </c>
      <c r="H1019" s="5">
        <f t="shared" si="99"/>
        <v>0.7010309278350515</v>
      </c>
      <c r="I1019" s="61">
        <f t="shared" si="96"/>
        <v>7</v>
      </c>
      <c r="J1019" s="61">
        <f t="shared" si="94"/>
        <v>8</v>
      </c>
      <c r="K1019" s="61">
        <f t="shared" si="95"/>
        <v>3</v>
      </c>
    </row>
    <row r="1020" spans="1:11">
      <c r="A1020" s="64">
        <v>44172</v>
      </c>
      <c r="B1020" s="65">
        <v>14181</v>
      </c>
      <c r="C1020" s="65">
        <v>14247</v>
      </c>
      <c r="D1020" s="65">
        <v>14087</v>
      </c>
      <c r="E1020" s="65">
        <v>14225</v>
      </c>
      <c r="F1020" s="5">
        <f t="shared" si="97"/>
        <v>1.1282702207178621</v>
      </c>
      <c r="G1020" s="5">
        <f t="shared" si="98"/>
        <v>0.31027431069741201</v>
      </c>
      <c r="H1020" s="5">
        <f t="shared" si="99"/>
        <v>0.27499999999999997</v>
      </c>
      <c r="I1020" s="61">
        <f t="shared" si="96"/>
        <v>5</v>
      </c>
      <c r="J1020" s="61">
        <f t="shared" si="94"/>
        <v>3</v>
      </c>
      <c r="K1020" s="61">
        <f t="shared" si="95"/>
        <v>2</v>
      </c>
    </row>
    <row r="1021" spans="1:11">
      <c r="A1021" s="64">
        <v>44169</v>
      </c>
      <c r="B1021" s="65">
        <v>14022</v>
      </c>
      <c r="C1021" s="65">
        <v>14149</v>
      </c>
      <c r="D1021" s="65">
        <v>14012</v>
      </c>
      <c r="E1021" s="65">
        <v>14138</v>
      </c>
      <c r="F1021" s="5">
        <f t="shared" si="97"/>
        <v>0.97703608615033521</v>
      </c>
      <c r="G1021" s="5">
        <f t="shared" si="98"/>
        <v>0.82727143060904296</v>
      </c>
      <c r="H1021" s="5">
        <f t="shared" si="99"/>
        <v>0.84671532846715325</v>
      </c>
      <c r="I1021" s="61">
        <f t="shared" si="96"/>
        <v>5</v>
      </c>
      <c r="J1021" s="61">
        <f t="shared" si="94"/>
        <v>9</v>
      </c>
      <c r="K1021" s="61">
        <f t="shared" si="95"/>
        <v>3</v>
      </c>
    </row>
    <row r="1022" spans="1:11">
      <c r="A1022" s="64">
        <v>44168</v>
      </c>
      <c r="B1022" s="65">
        <v>13971</v>
      </c>
      <c r="C1022" s="65">
        <v>14047</v>
      </c>
      <c r="D1022" s="65">
        <v>13903</v>
      </c>
      <c r="E1022" s="65">
        <v>13986</v>
      </c>
      <c r="F1022" s="5">
        <f t="shared" si="97"/>
        <v>1.0307064633884475</v>
      </c>
      <c r="G1022" s="5">
        <f t="shared" si="98"/>
        <v>0.1073652566029633</v>
      </c>
      <c r="H1022" s="5">
        <f t="shared" si="99"/>
        <v>0.10416666666666669</v>
      </c>
      <c r="I1022" s="61">
        <f t="shared" si="96"/>
        <v>5</v>
      </c>
      <c r="J1022" s="61">
        <f t="shared" si="94"/>
        <v>2</v>
      </c>
      <c r="K1022" s="61">
        <f t="shared" si="95"/>
        <v>2</v>
      </c>
    </row>
    <row r="1023" spans="1:11">
      <c r="A1023" s="64">
        <v>44167</v>
      </c>
      <c r="B1023" s="65">
        <v>13932</v>
      </c>
      <c r="C1023" s="65">
        <v>13980</v>
      </c>
      <c r="D1023" s="65">
        <v>13855</v>
      </c>
      <c r="E1023" s="65">
        <v>13956</v>
      </c>
      <c r="F1023" s="5">
        <f t="shared" si="97"/>
        <v>0.89721504450186629</v>
      </c>
      <c r="G1023" s="5">
        <f t="shared" si="98"/>
        <v>0.17226528854435832</v>
      </c>
      <c r="H1023" s="5">
        <f t="shared" si="99"/>
        <v>0.192</v>
      </c>
      <c r="I1023" s="61">
        <f t="shared" si="96"/>
        <v>4</v>
      </c>
      <c r="J1023" s="61">
        <f t="shared" si="94"/>
        <v>2</v>
      </c>
      <c r="K1023" s="61">
        <f t="shared" si="95"/>
        <v>2</v>
      </c>
    </row>
    <row r="1024" spans="1:11">
      <c r="A1024" s="64">
        <v>44166</v>
      </c>
      <c r="B1024" s="65">
        <v>13818</v>
      </c>
      <c r="C1024" s="65">
        <v>13885</v>
      </c>
      <c r="D1024" s="65">
        <v>13751</v>
      </c>
      <c r="E1024" s="65">
        <v>13877</v>
      </c>
      <c r="F1024" s="5">
        <f t="shared" si="97"/>
        <v>0.96974960196844695</v>
      </c>
      <c r="G1024" s="5">
        <f t="shared" si="98"/>
        <v>0.42697930235924153</v>
      </c>
      <c r="H1024" s="5">
        <f t="shared" si="99"/>
        <v>0.44029850746268651</v>
      </c>
      <c r="I1024" s="61">
        <f t="shared" si="96"/>
        <v>5</v>
      </c>
      <c r="J1024" s="61">
        <f t="shared" si="94"/>
        <v>5</v>
      </c>
      <c r="K1024" s="61">
        <f t="shared" si="95"/>
        <v>2</v>
      </c>
    </row>
    <row r="1025" spans="1:11">
      <c r="A1025" s="64">
        <v>44165</v>
      </c>
      <c r="B1025" s="65">
        <v>13883</v>
      </c>
      <c r="C1025" s="65">
        <v>13975</v>
      </c>
      <c r="D1025" s="65">
        <v>13704</v>
      </c>
      <c r="E1025" s="65">
        <v>13722</v>
      </c>
      <c r="F1025" s="5">
        <f t="shared" si="97"/>
        <v>1.9520276597277244</v>
      </c>
      <c r="G1025" s="5">
        <f t="shared" si="98"/>
        <v>-1.1596917092847367</v>
      </c>
      <c r="H1025" s="5">
        <f t="shared" si="99"/>
        <v>0.59409594095940965</v>
      </c>
      <c r="I1025" s="61">
        <f t="shared" si="96"/>
        <v>10</v>
      </c>
      <c r="J1025" s="61">
        <f t="shared" si="94"/>
        <v>6</v>
      </c>
      <c r="K1025" s="61">
        <f t="shared" si="95"/>
        <v>1</v>
      </c>
    </row>
    <row r="1026" spans="1:11">
      <c r="A1026" s="64">
        <v>44162</v>
      </c>
      <c r="B1026" s="65">
        <v>13781</v>
      </c>
      <c r="C1026" s="65">
        <v>13890</v>
      </c>
      <c r="D1026" s="65">
        <v>13763</v>
      </c>
      <c r="E1026" s="65">
        <v>13878</v>
      </c>
      <c r="F1026" s="5">
        <f t="shared" si="97"/>
        <v>0.92155866773093387</v>
      </c>
      <c r="G1026" s="5">
        <f t="shared" si="98"/>
        <v>0.70386764385748501</v>
      </c>
      <c r="H1026" s="5">
        <f t="shared" si="99"/>
        <v>0.7637795275590552</v>
      </c>
      <c r="I1026" s="61">
        <f t="shared" si="96"/>
        <v>5</v>
      </c>
      <c r="J1026" s="61">
        <f t="shared" si="94"/>
        <v>8</v>
      </c>
      <c r="K1026" s="61">
        <f t="shared" si="95"/>
        <v>3</v>
      </c>
    </row>
    <row r="1027" spans="1:11">
      <c r="A1027" s="64">
        <v>44161</v>
      </c>
      <c r="B1027" s="65">
        <v>13788</v>
      </c>
      <c r="C1027" s="65">
        <v>13862</v>
      </c>
      <c r="D1027" s="65">
        <v>13741</v>
      </c>
      <c r="E1027" s="65">
        <v>13841</v>
      </c>
      <c r="F1027" s="5">
        <f t="shared" si="97"/>
        <v>0.87757470263997683</v>
      </c>
      <c r="G1027" s="5">
        <f t="shared" si="98"/>
        <v>0.38439222512329563</v>
      </c>
      <c r="H1027" s="5">
        <f t="shared" si="99"/>
        <v>0.43801652892561982</v>
      </c>
      <c r="I1027" s="61">
        <f t="shared" si="96"/>
        <v>4</v>
      </c>
      <c r="J1027" s="61">
        <f t="shared" ref="J1027:J1090" si="100">VLOOKUP(H1027,$L$24:$N$33,3,TRUE)</f>
        <v>5</v>
      </c>
      <c r="K1027" s="61">
        <f t="shared" ref="K1027:K1090" si="101">IF(AND(I1027&gt;=$N$10,F1027&gt;$B$1),IF(J1027&gt;=$N$23,4,1),IF(J1027&gt;=$N$23,3,2))</f>
        <v>2</v>
      </c>
    </row>
    <row r="1028" spans="1:11">
      <c r="A1028" s="64">
        <v>44160</v>
      </c>
      <c r="B1028" s="65">
        <v>13886</v>
      </c>
      <c r="C1028" s="65">
        <v>13909</v>
      </c>
      <c r="D1028" s="65">
        <v>13692</v>
      </c>
      <c r="E1028" s="65">
        <v>13709</v>
      </c>
      <c r="F1028" s="5">
        <f t="shared" si="97"/>
        <v>1.5627250468097365</v>
      </c>
      <c r="G1028" s="5">
        <f t="shared" si="98"/>
        <v>-1.2746651303471124</v>
      </c>
      <c r="H1028" s="5">
        <f t="shared" si="99"/>
        <v>0.81566820276497709</v>
      </c>
      <c r="I1028" s="61">
        <f t="shared" si="96"/>
        <v>8</v>
      </c>
      <c r="J1028" s="61">
        <f t="shared" si="100"/>
        <v>9</v>
      </c>
      <c r="K1028" s="61">
        <f t="shared" si="101"/>
        <v>3</v>
      </c>
    </row>
    <row r="1029" spans="1:11">
      <c r="A1029" s="64">
        <v>44159</v>
      </c>
      <c r="B1029" s="65">
        <v>13921</v>
      </c>
      <c r="C1029" s="65">
        <v>13928</v>
      </c>
      <c r="D1029" s="65">
        <v>13777</v>
      </c>
      <c r="E1029" s="65">
        <v>13804</v>
      </c>
      <c r="F1029" s="5">
        <f t="shared" si="97"/>
        <v>1.0846921916528984</v>
      </c>
      <c r="G1029" s="5">
        <f t="shared" si="98"/>
        <v>-0.84045686373105388</v>
      </c>
      <c r="H1029" s="5">
        <f t="shared" si="99"/>
        <v>0.77483443708609279</v>
      </c>
      <c r="I1029" s="61">
        <f t="shared" si="96"/>
        <v>5</v>
      </c>
      <c r="J1029" s="61">
        <f t="shared" si="100"/>
        <v>8</v>
      </c>
      <c r="K1029" s="61">
        <f t="shared" si="101"/>
        <v>3</v>
      </c>
    </row>
    <row r="1030" spans="1:11">
      <c r="A1030" s="64">
        <v>44158</v>
      </c>
      <c r="B1030" s="65">
        <v>13790</v>
      </c>
      <c r="C1030" s="65">
        <v>13943</v>
      </c>
      <c r="D1030" s="65">
        <v>13788</v>
      </c>
      <c r="E1030" s="65">
        <v>13875</v>
      </c>
      <c r="F1030" s="5">
        <f t="shared" si="97"/>
        <v>1.1240029006526469</v>
      </c>
      <c r="G1030" s="5">
        <f t="shared" si="98"/>
        <v>0.61638868745467734</v>
      </c>
      <c r="H1030" s="5">
        <f t="shared" si="99"/>
        <v>0.54838709677419362</v>
      </c>
      <c r="I1030" s="61">
        <f t="shared" si="96"/>
        <v>5</v>
      </c>
      <c r="J1030" s="61">
        <f t="shared" si="100"/>
        <v>6</v>
      </c>
      <c r="K1030" s="61">
        <f t="shared" si="101"/>
        <v>2</v>
      </c>
    </row>
    <row r="1031" spans="1:11">
      <c r="A1031" s="64">
        <v>44155</v>
      </c>
      <c r="B1031" s="65">
        <v>13724</v>
      </c>
      <c r="C1031" s="65">
        <v>13737</v>
      </c>
      <c r="D1031" s="65">
        <v>13640</v>
      </c>
      <c r="E1031" s="65">
        <v>13736</v>
      </c>
      <c r="F1031" s="5">
        <f t="shared" si="97"/>
        <v>0.70679102302535712</v>
      </c>
      <c r="G1031" s="5">
        <f t="shared" si="98"/>
        <v>8.7438064704167887E-2</v>
      </c>
      <c r="H1031" s="5">
        <f t="shared" si="99"/>
        <v>0.12371134020618556</v>
      </c>
      <c r="I1031" s="61">
        <f t="shared" si="96"/>
        <v>2</v>
      </c>
      <c r="J1031" s="61">
        <f t="shared" si="100"/>
        <v>2</v>
      </c>
      <c r="K1031" s="61">
        <f t="shared" si="101"/>
        <v>2</v>
      </c>
    </row>
    <row r="1032" spans="1:11">
      <c r="A1032" s="64">
        <v>44154</v>
      </c>
      <c r="B1032" s="65">
        <v>13732</v>
      </c>
      <c r="C1032" s="65">
        <v>13750</v>
      </c>
      <c r="D1032" s="65">
        <v>13662</v>
      </c>
      <c r="E1032" s="65">
        <v>13740</v>
      </c>
      <c r="F1032" s="5">
        <f t="shared" si="97"/>
        <v>0.6408389163996504</v>
      </c>
      <c r="G1032" s="5">
        <f t="shared" si="98"/>
        <v>5.8258083309059128E-2</v>
      </c>
      <c r="H1032" s="5">
        <f t="shared" si="99"/>
        <v>9.0909090909090912E-2</v>
      </c>
      <c r="I1032" s="61">
        <f t="shared" ref="I1032:I1095" si="102">VLOOKUP(_xlfn.PERCENTRANK.EXC(F$22:F$1218,F1032),$L$11:$N$20,3,TRUE)</f>
        <v>2</v>
      </c>
      <c r="J1032" s="61">
        <f t="shared" si="100"/>
        <v>1</v>
      </c>
      <c r="K1032" s="61">
        <f t="shared" si="101"/>
        <v>2</v>
      </c>
    </row>
    <row r="1033" spans="1:11">
      <c r="A1033" s="64">
        <v>44153</v>
      </c>
      <c r="B1033" s="65">
        <v>13632</v>
      </c>
      <c r="C1033" s="65">
        <v>13788</v>
      </c>
      <c r="D1033" s="65">
        <v>13621</v>
      </c>
      <c r="E1033" s="65">
        <v>13756</v>
      </c>
      <c r="F1033" s="5">
        <f t="shared" si="97"/>
        <v>1.2250586854460095</v>
      </c>
      <c r="G1033" s="5">
        <f t="shared" si="98"/>
        <v>0.90962441314553988</v>
      </c>
      <c r="H1033" s="5">
        <f t="shared" si="99"/>
        <v>0.74251497005988021</v>
      </c>
      <c r="I1033" s="61">
        <f t="shared" si="102"/>
        <v>7</v>
      </c>
      <c r="J1033" s="61">
        <f t="shared" si="100"/>
        <v>8</v>
      </c>
      <c r="K1033" s="61">
        <f t="shared" si="101"/>
        <v>3</v>
      </c>
    </row>
    <row r="1034" spans="1:11">
      <c r="A1034" s="64">
        <v>44152</v>
      </c>
      <c r="B1034" s="65">
        <v>13656</v>
      </c>
      <c r="C1034" s="65">
        <v>13737</v>
      </c>
      <c r="D1034" s="65">
        <v>13603</v>
      </c>
      <c r="E1034" s="65">
        <v>13625</v>
      </c>
      <c r="F1034" s="5">
        <f t="shared" si="97"/>
        <v>0.98125366139425896</v>
      </c>
      <c r="G1034" s="5">
        <f t="shared" si="98"/>
        <v>-0.22700644405389572</v>
      </c>
      <c r="H1034" s="5">
        <f t="shared" si="99"/>
        <v>0.23134328358208955</v>
      </c>
      <c r="I1034" s="61">
        <f t="shared" si="102"/>
        <v>5</v>
      </c>
      <c r="J1034" s="61">
        <f t="shared" si="100"/>
        <v>3</v>
      </c>
      <c r="K1034" s="61">
        <f t="shared" si="101"/>
        <v>2</v>
      </c>
    </row>
    <row r="1035" spans="1:11">
      <c r="A1035" s="64">
        <v>44151</v>
      </c>
      <c r="B1035" s="65">
        <v>13407</v>
      </c>
      <c r="C1035" s="65">
        <v>13582</v>
      </c>
      <c r="D1035" s="65">
        <v>13406</v>
      </c>
      <c r="E1035" s="65">
        <v>13581</v>
      </c>
      <c r="F1035" s="5">
        <f t="shared" si="97"/>
        <v>1.3127470724248527</v>
      </c>
      <c r="G1035" s="5">
        <f t="shared" si="98"/>
        <v>1.2978294920563884</v>
      </c>
      <c r="H1035" s="5">
        <f t="shared" si="99"/>
        <v>0.98863636363636365</v>
      </c>
      <c r="I1035" s="61">
        <f t="shared" si="102"/>
        <v>7</v>
      </c>
      <c r="J1035" s="61">
        <f t="shared" si="100"/>
        <v>10</v>
      </c>
      <c r="K1035" s="61">
        <f t="shared" si="101"/>
        <v>3</v>
      </c>
    </row>
    <row r="1036" spans="1:11">
      <c r="A1036" s="64">
        <v>44148</v>
      </c>
      <c r="B1036" s="65">
        <v>13227</v>
      </c>
      <c r="C1036" s="65">
        <v>13285</v>
      </c>
      <c r="D1036" s="65">
        <v>13163</v>
      </c>
      <c r="E1036" s="65">
        <v>13284</v>
      </c>
      <c r="F1036" s="5">
        <f t="shared" si="97"/>
        <v>0.92235578740455137</v>
      </c>
      <c r="G1036" s="5">
        <f t="shared" si="98"/>
        <v>0.43093672034474939</v>
      </c>
      <c r="H1036" s="5">
        <f t="shared" si="99"/>
        <v>0.46721311475409832</v>
      </c>
      <c r="I1036" s="61">
        <f t="shared" si="102"/>
        <v>5</v>
      </c>
      <c r="J1036" s="61">
        <f t="shared" si="100"/>
        <v>5</v>
      </c>
      <c r="K1036" s="61">
        <f t="shared" si="101"/>
        <v>2</v>
      </c>
    </row>
    <row r="1037" spans="1:11">
      <c r="A1037" s="64">
        <v>44147</v>
      </c>
      <c r="B1037" s="65">
        <v>13266</v>
      </c>
      <c r="C1037" s="65">
        <v>13305</v>
      </c>
      <c r="D1037" s="65">
        <v>13193</v>
      </c>
      <c r="E1037" s="65">
        <v>13230</v>
      </c>
      <c r="F1037" s="5">
        <f t="shared" si="97"/>
        <v>0.84426353083069494</v>
      </c>
      <c r="G1037" s="5">
        <f t="shared" si="98"/>
        <v>-0.27137042062415195</v>
      </c>
      <c r="H1037" s="5">
        <f t="shared" si="99"/>
        <v>0.32142857142857145</v>
      </c>
      <c r="I1037" s="61">
        <f t="shared" si="102"/>
        <v>4</v>
      </c>
      <c r="J1037" s="61">
        <f t="shared" si="100"/>
        <v>4</v>
      </c>
      <c r="K1037" s="61">
        <f t="shared" si="101"/>
        <v>2</v>
      </c>
    </row>
    <row r="1038" spans="1:11">
      <c r="A1038" s="64">
        <v>44146</v>
      </c>
      <c r="B1038" s="65">
        <v>13101</v>
      </c>
      <c r="C1038" s="65">
        <v>13281</v>
      </c>
      <c r="D1038" s="65">
        <v>13077</v>
      </c>
      <c r="E1038" s="65">
        <v>13263</v>
      </c>
      <c r="F1038" s="5">
        <f t="shared" si="97"/>
        <v>1.557133043279139</v>
      </c>
      <c r="G1038" s="5">
        <f t="shared" si="98"/>
        <v>1.2365468284863752</v>
      </c>
      <c r="H1038" s="5">
        <f t="shared" si="99"/>
        <v>0.79411764705882359</v>
      </c>
      <c r="I1038" s="61">
        <f t="shared" si="102"/>
        <v>8</v>
      </c>
      <c r="J1038" s="61">
        <f t="shared" si="100"/>
        <v>8</v>
      </c>
      <c r="K1038" s="61">
        <f t="shared" si="101"/>
        <v>3</v>
      </c>
    </row>
    <row r="1039" spans="1:11">
      <c r="A1039" s="64">
        <v>44145</v>
      </c>
      <c r="B1039" s="65">
        <v>13130</v>
      </c>
      <c r="C1039" s="65">
        <v>13154</v>
      </c>
      <c r="D1039" s="65">
        <v>13010</v>
      </c>
      <c r="E1039" s="65">
        <v>13071</v>
      </c>
      <c r="F1039" s="5">
        <f t="shared" si="97"/>
        <v>1.0967250571210967</v>
      </c>
      <c r="G1039" s="5">
        <f t="shared" si="98"/>
        <v>-0.44935262757044936</v>
      </c>
      <c r="H1039" s="5">
        <f t="shared" si="99"/>
        <v>0.40972222222222227</v>
      </c>
      <c r="I1039" s="61">
        <f t="shared" si="102"/>
        <v>5</v>
      </c>
      <c r="J1039" s="61">
        <f t="shared" si="100"/>
        <v>5</v>
      </c>
      <c r="K1039" s="61">
        <f t="shared" si="101"/>
        <v>2</v>
      </c>
    </row>
    <row r="1040" spans="1:11">
      <c r="A1040" s="64">
        <v>44144</v>
      </c>
      <c r="B1040" s="65">
        <v>13090</v>
      </c>
      <c r="C1040" s="65">
        <v>13175</v>
      </c>
      <c r="D1040" s="65">
        <v>13046</v>
      </c>
      <c r="E1040" s="65">
        <v>13121</v>
      </c>
      <c r="F1040" s="5">
        <f t="shared" si="97"/>
        <v>0.98548510313216198</v>
      </c>
      <c r="G1040" s="5">
        <f t="shared" si="98"/>
        <v>0.23682200152788388</v>
      </c>
      <c r="H1040" s="5">
        <f t="shared" si="99"/>
        <v>0.24031007751937983</v>
      </c>
      <c r="I1040" s="61">
        <f t="shared" si="102"/>
        <v>5</v>
      </c>
      <c r="J1040" s="61">
        <f t="shared" si="100"/>
        <v>3</v>
      </c>
      <c r="K1040" s="61">
        <f t="shared" si="101"/>
        <v>2</v>
      </c>
    </row>
    <row r="1041" spans="1:11">
      <c r="A1041" s="64">
        <v>44141</v>
      </c>
      <c r="B1041" s="65">
        <v>12942</v>
      </c>
      <c r="C1041" s="65">
        <v>12991</v>
      </c>
      <c r="D1041" s="65">
        <v>12896</v>
      </c>
      <c r="E1041" s="65">
        <v>12936</v>
      </c>
      <c r="F1041" s="5">
        <f t="shared" si="97"/>
        <v>0.73404419718745173</v>
      </c>
      <c r="G1041" s="5">
        <f t="shared" si="98"/>
        <v>-4.636068613815484E-2</v>
      </c>
      <c r="H1041" s="5">
        <f t="shared" si="99"/>
        <v>6.3157894736842093E-2</v>
      </c>
      <c r="I1041" s="61">
        <f t="shared" si="102"/>
        <v>3</v>
      </c>
      <c r="J1041" s="61">
        <f t="shared" si="100"/>
        <v>1</v>
      </c>
      <c r="K1041" s="61">
        <f t="shared" si="101"/>
        <v>2</v>
      </c>
    </row>
    <row r="1042" spans="1:11">
      <c r="A1042" s="64">
        <v>44140</v>
      </c>
      <c r="B1042" s="65">
        <v>12924</v>
      </c>
      <c r="C1042" s="65">
        <v>12928</v>
      </c>
      <c r="D1042" s="65">
        <v>12821</v>
      </c>
      <c r="E1042" s="65">
        <v>12890</v>
      </c>
      <c r="F1042" s="5">
        <f t="shared" si="97"/>
        <v>0.82791705354379441</v>
      </c>
      <c r="G1042" s="5">
        <f t="shared" si="98"/>
        <v>-0.26307644692045806</v>
      </c>
      <c r="H1042" s="5">
        <f t="shared" si="99"/>
        <v>0.31775700934579443</v>
      </c>
      <c r="I1042" s="61">
        <f t="shared" si="102"/>
        <v>4</v>
      </c>
      <c r="J1042" s="61">
        <f t="shared" si="100"/>
        <v>4</v>
      </c>
      <c r="K1042" s="61">
        <f t="shared" si="101"/>
        <v>2</v>
      </c>
    </row>
    <row r="1043" spans="1:11">
      <c r="A1043" s="64">
        <v>44139</v>
      </c>
      <c r="B1043" s="65">
        <v>12770</v>
      </c>
      <c r="C1043" s="65">
        <v>12879</v>
      </c>
      <c r="D1043" s="65">
        <v>12662</v>
      </c>
      <c r="E1043" s="65">
        <v>12865</v>
      </c>
      <c r="F1043" s="5">
        <f t="shared" si="97"/>
        <v>1.6992952231793264</v>
      </c>
      <c r="G1043" s="5">
        <f t="shared" si="98"/>
        <v>0.7439310884886452</v>
      </c>
      <c r="H1043" s="5">
        <f t="shared" si="99"/>
        <v>0.43778801843317972</v>
      </c>
      <c r="I1043" s="61">
        <f t="shared" si="102"/>
        <v>9</v>
      </c>
      <c r="J1043" s="61">
        <f t="shared" si="100"/>
        <v>5</v>
      </c>
      <c r="K1043" s="61">
        <f t="shared" si="101"/>
        <v>2</v>
      </c>
    </row>
    <row r="1044" spans="1:11">
      <c r="A1044" s="64">
        <v>44138</v>
      </c>
      <c r="B1044" s="65">
        <v>12611</v>
      </c>
      <c r="C1044" s="65">
        <v>12715</v>
      </c>
      <c r="D1044" s="65">
        <v>12602</v>
      </c>
      <c r="E1044" s="65">
        <v>12685</v>
      </c>
      <c r="F1044" s="5">
        <f t="shared" si="97"/>
        <v>0.89604313694393778</v>
      </c>
      <c r="G1044" s="5">
        <f t="shared" si="98"/>
        <v>0.58678931091903896</v>
      </c>
      <c r="H1044" s="5">
        <f t="shared" si="99"/>
        <v>0.65486725663716816</v>
      </c>
      <c r="I1044" s="61">
        <f t="shared" si="102"/>
        <v>4</v>
      </c>
      <c r="J1044" s="61">
        <f t="shared" si="100"/>
        <v>7</v>
      </c>
      <c r="K1044" s="61">
        <f t="shared" si="101"/>
        <v>3</v>
      </c>
    </row>
    <row r="1045" spans="1:11">
      <c r="A1045" s="64">
        <v>44137</v>
      </c>
      <c r="B1045" s="65">
        <v>12474</v>
      </c>
      <c r="C1045" s="65">
        <v>12531</v>
      </c>
      <c r="D1045" s="65">
        <v>12402</v>
      </c>
      <c r="E1045" s="65">
        <v>12515</v>
      </c>
      <c r="F1045" s="5">
        <f t="shared" si="97"/>
        <v>1.034151034151034</v>
      </c>
      <c r="G1045" s="5">
        <f t="shared" si="98"/>
        <v>0.32868366201699534</v>
      </c>
      <c r="H1045" s="5">
        <f t="shared" si="99"/>
        <v>0.31782945736434109</v>
      </c>
      <c r="I1045" s="61">
        <f t="shared" si="102"/>
        <v>5</v>
      </c>
      <c r="J1045" s="61">
        <f t="shared" si="100"/>
        <v>4</v>
      </c>
      <c r="K1045" s="61">
        <f t="shared" si="101"/>
        <v>2</v>
      </c>
    </row>
    <row r="1046" spans="1:11">
      <c r="A1046" s="64">
        <v>44134</v>
      </c>
      <c r="B1046" s="65">
        <v>12545</v>
      </c>
      <c r="C1046" s="65">
        <v>12563</v>
      </c>
      <c r="D1046" s="65">
        <v>12407</v>
      </c>
      <c r="E1046" s="65">
        <v>12414</v>
      </c>
      <c r="F1046" s="5">
        <f t="shared" ref="F1046:F1109" si="103">ABS(C1046-D1046)/B1046*100</f>
        <v>1.2435233160621761</v>
      </c>
      <c r="G1046" s="5">
        <f t="shared" ref="G1046:G1109" si="104">(E1046-B1046)/B1046*100</f>
        <v>-1.0442407333599044</v>
      </c>
      <c r="H1046" s="5">
        <f t="shared" ref="H1046:H1109" si="105">ABS(G1046/F1046)</f>
        <v>0.83974358974358987</v>
      </c>
      <c r="I1046" s="61">
        <f t="shared" si="102"/>
        <v>7</v>
      </c>
      <c r="J1046" s="61">
        <f t="shared" si="100"/>
        <v>9</v>
      </c>
      <c r="K1046" s="61">
        <f t="shared" si="101"/>
        <v>3</v>
      </c>
    </row>
    <row r="1047" spans="1:11">
      <c r="A1047" s="64">
        <v>44133</v>
      </c>
      <c r="B1047" s="65">
        <v>12598</v>
      </c>
      <c r="C1047" s="65">
        <v>12640</v>
      </c>
      <c r="D1047" s="65">
        <v>12504</v>
      </c>
      <c r="E1047" s="65">
        <v>12602</v>
      </c>
      <c r="F1047" s="5">
        <f t="shared" si="103"/>
        <v>1.0795364343546594</v>
      </c>
      <c r="G1047" s="5">
        <f t="shared" si="104"/>
        <v>3.1751071598666455E-2</v>
      </c>
      <c r="H1047" s="5">
        <f t="shared" si="105"/>
        <v>2.9411764705882356E-2</v>
      </c>
      <c r="I1047" s="61">
        <f t="shared" si="102"/>
        <v>5</v>
      </c>
      <c r="J1047" s="61">
        <f t="shared" si="100"/>
        <v>1</v>
      </c>
      <c r="K1047" s="61">
        <f t="shared" si="101"/>
        <v>2</v>
      </c>
    </row>
    <row r="1048" spans="1:11">
      <c r="A1048" s="64">
        <v>44132</v>
      </c>
      <c r="B1048" s="65">
        <v>12780</v>
      </c>
      <c r="C1048" s="65">
        <v>12809</v>
      </c>
      <c r="D1048" s="65">
        <v>12713</v>
      </c>
      <c r="E1048" s="65">
        <v>12739</v>
      </c>
      <c r="F1048" s="5">
        <f t="shared" si="103"/>
        <v>0.75117370892018775</v>
      </c>
      <c r="G1048" s="5">
        <f t="shared" si="104"/>
        <v>-0.32081377151799689</v>
      </c>
      <c r="H1048" s="5">
        <f t="shared" si="105"/>
        <v>0.42708333333333337</v>
      </c>
      <c r="I1048" s="61">
        <f t="shared" si="102"/>
        <v>3</v>
      </c>
      <c r="J1048" s="61">
        <f t="shared" si="100"/>
        <v>5</v>
      </c>
      <c r="K1048" s="61">
        <f t="shared" si="101"/>
        <v>2</v>
      </c>
    </row>
    <row r="1049" spans="1:11">
      <c r="A1049" s="64">
        <v>44131</v>
      </c>
      <c r="B1049" s="65">
        <v>12826</v>
      </c>
      <c r="C1049" s="65">
        <v>12833</v>
      </c>
      <c r="D1049" s="65">
        <v>12765</v>
      </c>
      <c r="E1049" s="65">
        <v>12807</v>
      </c>
      <c r="F1049" s="5">
        <f t="shared" si="103"/>
        <v>0.53017308591922663</v>
      </c>
      <c r="G1049" s="5">
        <f t="shared" si="104"/>
        <v>-0.14813659753625447</v>
      </c>
      <c r="H1049" s="5">
        <f t="shared" si="105"/>
        <v>0.2794117647058823</v>
      </c>
      <c r="I1049" s="61">
        <f t="shared" si="102"/>
        <v>1</v>
      </c>
      <c r="J1049" s="61">
        <f t="shared" si="100"/>
        <v>3</v>
      </c>
      <c r="K1049" s="61">
        <f t="shared" si="101"/>
        <v>2</v>
      </c>
    </row>
    <row r="1050" spans="1:11">
      <c r="A1050" s="64">
        <v>44130</v>
      </c>
      <c r="B1050" s="65">
        <v>12848</v>
      </c>
      <c r="C1050" s="65">
        <v>12935</v>
      </c>
      <c r="D1050" s="65">
        <v>12820</v>
      </c>
      <c r="E1050" s="65">
        <v>12858</v>
      </c>
      <c r="F1050" s="5">
        <f t="shared" si="103"/>
        <v>0.89508094645080938</v>
      </c>
      <c r="G1050" s="5">
        <f t="shared" si="104"/>
        <v>7.783312577833125E-2</v>
      </c>
      <c r="H1050" s="5">
        <f t="shared" si="105"/>
        <v>8.6956521739130432E-2</v>
      </c>
      <c r="I1050" s="61">
        <f t="shared" si="102"/>
        <v>4</v>
      </c>
      <c r="J1050" s="61">
        <f t="shared" si="100"/>
        <v>1</v>
      </c>
      <c r="K1050" s="61">
        <f t="shared" si="101"/>
        <v>2</v>
      </c>
    </row>
    <row r="1051" spans="1:11">
      <c r="A1051" s="64">
        <v>44127</v>
      </c>
      <c r="B1051" s="65">
        <v>12865</v>
      </c>
      <c r="C1051" s="65">
        <v>12883</v>
      </c>
      <c r="D1051" s="65">
        <v>12795</v>
      </c>
      <c r="E1051" s="65">
        <v>12839</v>
      </c>
      <c r="F1051" s="5">
        <f t="shared" si="103"/>
        <v>0.68402642829382043</v>
      </c>
      <c r="G1051" s="5">
        <f t="shared" si="104"/>
        <v>-0.20209871745044697</v>
      </c>
      <c r="H1051" s="5">
        <f t="shared" si="105"/>
        <v>0.29545454545454547</v>
      </c>
      <c r="I1051" s="61">
        <f t="shared" si="102"/>
        <v>2</v>
      </c>
      <c r="J1051" s="61">
        <f t="shared" si="100"/>
        <v>3</v>
      </c>
      <c r="K1051" s="61">
        <f t="shared" si="101"/>
        <v>2</v>
      </c>
    </row>
    <row r="1052" spans="1:11">
      <c r="A1052" s="64">
        <v>44126</v>
      </c>
      <c r="B1052" s="65">
        <v>12729</v>
      </c>
      <c r="C1052" s="65">
        <v>12839</v>
      </c>
      <c r="D1052" s="65">
        <v>12707</v>
      </c>
      <c r="E1052" s="65">
        <v>12837</v>
      </c>
      <c r="F1052" s="5">
        <f t="shared" si="103"/>
        <v>1.0370021211407023</v>
      </c>
      <c r="G1052" s="5">
        <f t="shared" si="104"/>
        <v>0.84845628093330183</v>
      </c>
      <c r="H1052" s="5">
        <f t="shared" si="105"/>
        <v>0.81818181818181812</v>
      </c>
      <c r="I1052" s="61">
        <f t="shared" si="102"/>
        <v>5</v>
      </c>
      <c r="J1052" s="61">
        <f t="shared" si="100"/>
        <v>9</v>
      </c>
      <c r="K1052" s="61">
        <f t="shared" si="101"/>
        <v>3</v>
      </c>
    </row>
    <row r="1053" spans="1:11">
      <c r="A1053" s="64">
        <v>44125</v>
      </c>
      <c r="B1053" s="65">
        <v>12906</v>
      </c>
      <c r="C1053" s="65">
        <v>12946</v>
      </c>
      <c r="D1053" s="65">
        <v>12851</v>
      </c>
      <c r="E1053" s="65">
        <v>12860</v>
      </c>
      <c r="F1053" s="5">
        <f t="shared" si="103"/>
        <v>0.73609174027584068</v>
      </c>
      <c r="G1053" s="5">
        <f t="shared" si="104"/>
        <v>-0.35642336897567023</v>
      </c>
      <c r="H1053" s="5">
        <f t="shared" si="105"/>
        <v>0.48421052631578948</v>
      </c>
      <c r="I1053" s="61">
        <f t="shared" si="102"/>
        <v>3</v>
      </c>
      <c r="J1053" s="61">
        <f t="shared" si="100"/>
        <v>5</v>
      </c>
      <c r="K1053" s="61">
        <f t="shared" si="101"/>
        <v>2</v>
      </c>
    </row>
    <row r="1054" spans="1:11">
      <c r="A1054" s="64">
        <v>44124</v>
      </c>
      <c r="B1054" s="65">
        <v>12892</v>
      </c>
      <c r="C1054" s="65">
        <v>12905</v>
      </c>
      <c r="D1054" s="65">
        <v>12844</v>
      </c>
      <c r="E1054" s="65">
        <v>12856</v>
      </c>
      <c r="F1054" s="5">
        <f t="shared" si="103"/>
        <v>0.47316165063605337</v>
      </c>
      <c r="G1054" s="5">
        <f t="shared" si="104"/>
        <v>-0.27924294135898231</v>
      </c>
      <c r="H1054" s="5">
        <f t="shared" si="105"/>
        <v>0.5901639344262295</v>
      </c>
      <c r="I1054" s="61">
        <f t="shared" si="102"/>
        <v>1</v>
      </c>
      <c r="J1054" s="61">
        <f t="shared" si="100"/>
        <v>6</v>
      </c>
      <c r="K1054" s="61">
        <f t="shared" si="101"/>
        <v>2</v>
      </c>
    </row>
    <row r="1055" spans="1:11">
      <c r="A1055" s="64">
        <v>44123</v>
      </c>
      <c r="B1055" s="65">
        <v>12783</v>
      </c>
      <c r="C1055" s="65">
        <v>12912</v>
      </c>
      <c r="D1055" s="65">
        <v>12782</v>
      </c>
      <c r="E1055" s="65">
        <v>12896</v>
      </c>
      <c r="F1055" s="5">
        <f t="shared" si="103"/>
        <v>1.0169756708127982</v>
      </c>
      <c r="G1055" s="5">
        <f t="shared" si="104"/>
        <v>0.88398654462958615</v>
      </c>
      <c r="H1055" s="5">
        <f t="shared" si="105"/>
        <v>0.86923076923076925</v>
      </c>
      <c r="I1055" s="61">
        <f t="shared" si="102"/>
        <v>5</v>
      </c>
      <c r="J1055" s="61">
        <f t="shared" si="100"/>
        <v>9</v>
      </c>
      <c r="K1055" s="61">
        <f t="shared" si="101"/>
        <v>3</v>
      </c>
    </row>
    <row r="1056" spans="1:11">
      <c r="A1056" s="64">
        <v>44120</v>
      </c>
      <c r="B1056" s="65">
        <v>12818</v>
      </c>
      <c r="C1056" s="65">
        <v>12865</v>
      </c>
      <c r="D1056" s="65">
        <v>12718</v>
      </c>
      <c r="E1056" s="65">
        <v>12745</v>
      </c>
      <c r="F1056" s="5">
        <f t="shared" si="103"/>
        <v>1.1468247776564207</v>
      </c>
      <c r="G1056" s="5">
        <f t="shared" si="104"/>
        <v>-0.56951162427835855</v>
      </c>
      <c r="H1056" s="5">
        <f t="shared" si="105"/>
        <v>0.49659863945578231</v>
      </c>
      <c r="I1056" s="61">
        <f t="shared" si="102"/>
        <v>5</v>
      </c>
      <c r="J1056" s="61">
        <f t="shared" si="100"/>
        <v>5</v>
      </c>
      <c r="K1056" s="61">
        <f t="shared" si="101"/>
        <v>2</v>
      </c>
    </row>
    <row r="1057" spans="1:11">
      <c r="A1057" s="64">
        <v>44119</v>
      </c>
      <c r="B1057" s="65">
        <v>12838</v>
      </c>
      <c r="C1057" s="65">
        <v>12892</v>
      </c>
      <c r="D1057" s="65">
        <v>12727</v>
      </c>
      <c r="E1057" s="65">
        <v>12840</v>
      </c>
      <c r="F1057" s="5">
        <f t="shared" si="103"/>
        <v>1.2852469231967596</v>
      </c>
      <c r="G1057" s="5">
        <f t="shared" si="104"/>
        <v>1.5578750584203147E-2</v>
      </c>
      <c r="H1057" s="5">
        <f t="shared" si="105"/>
        <v>1.2121212121212121E-2</v>
      </c>
      <c r="I1057" s="61">
        <f t="shared" si="102"/>
        <v>7</v>
      </c>
      <c r="J1057" s="61">
        <f t="shared" si="100"/>
        <v>1</v>
      </c>
      <c r="K1057" s="61">
        <f t="shared" si="101"/>
        <v>2</v>
      </c>
    </row>
    <row r="1058" spans="1:11">
      <c r="A1058" s="64">
        <v>44118</v>
      </c>
      <c r="B1058" s="65">
        <v>12940</v>
      </c>
      <c r="C1058" s="65">
        <v>12956</v>
      </c>
      <c r="D1058" s="65">
        <v>12871</v>
      </c>
      <c r="E1058" s="65">
        <v>12888</v>
      </c>
      <c r="F1058" s="5">
        <f t="shared" si="103"/>
        <v>0.65687789799072649</v>
      </c>
      <c r="G1058" s="5">
        <f t="shared" si="104"/>
        <v>-0.40185471406491502</v>
      </c>
      <c r="H1058" s="5">
        <f t="shared" si="105"/>
        <v>0.61176470588235288</v>
      </c>
      <c r="I1058" s="61">
        <f t="shared" si="102"/>
        <v>2</v>
      </c>
      <c r="J1058" s="61">
        <f t="shared" si="100"/>
        <v>7</v>
      </c>
      <c r="K1058" s="61">
        <f t="shared" si="101"/>
        <v>3</v>
      </c>
    </row>
    <row r="1059" spans="1:11">
      <c r="A1059" s="64">
        <v>44117</v>
      </c>
      <c r="B1059" s="65">
        <v>12950</v>
      </c>
      <c r="C1059" s="65">
        <v>12952</v>
      </c>
      <c r="D1059" s="65">
        <v>12816</v>
      </c>
      <c r="E1059" s="65">
        <v>12919</v>
      </c>
      <c r="F1059" s="5">
        <f t="shared" si="103"/>
        <v>1.0501930501930501</v>
      </c>
      <c r="G1059" s="5">
        <f t="shared" si="104"/>
        <v>-0.23938223938223938</v>
      </c>
      <c r="H1059" s="5">
        <f t="shared" si="105"/>
        <v>0.22794117647058826</v>
      </c>
      <c r="I1059" s="61">
        <f t="shared" si="102"/>
        <v>5</v>
      </c>
      <c r="J1059" s="61">
        <f t="shared" si="100"/>
        <v>3</v>
      </c>
      <c r="K1059" s="61">
        <f t="shared" si="101"/>
        <v>2</v>
      </c>
    </row>
    <row r="1060" spans="1:11">
      <c r="A1060" s="64">
        <v>44116</v>
      </c>
      <c r="B1060" s="65">
        <v>12935</v>
      </c>
      <c r="C1060" s="65">
        <v>12995</v>
      </c>
      <c r="D1060" s="65">
        <v>12878</v>
      </c>
      <c r="E1060" s="65">
        <v>12920</v>
      </c>
      <c r="F1060" s="5">
        <f t="shared" si="103"/>
        <v>0.90452261306532655</v>
      </c>
      <c r="G1060" s="5">
        <f t="shared" si="104"/>
        <v>-0.11596443757247778</v>
      </c>
      <c r="H1060" s="5">
        <f t="shared" si="105"/>
        <v>0.12820512820512822</v>
      </c>
      <c r="I1060" s="61">
        <f t="shared" si="102"/>
        <v>4</v>
      </c>
      <c r="J1060" s="61">
        <f t="shared" si="100"/>
        <v>2</v>
      </c>
      <c r="K1060" s="61">
        <f t="shared" si="101"/>
        <v>2</v>
      </c>
    </row>
    <row r="1061" spans="1:11">
      <c r="A1061" s="64">
        <v>44112</v>
      </c>
      <c r="B1061" s="65">
        <v>12831</v>
      </c>
      <c r="C1061" s="65">
        <v>12876</v>
      </c>
      <c r="D1061" s="65">
        <v>12772</v>
      </c>
      <c r="E1061" s="65">
        <v>12873</v>
      </c>
      <c r="F1061" s="5">
        <f t="shared" si="103"/>
        <v>0.81053698074974678</v>
      </c>
      <c r="G1061" s="5">
        <f t="shared" si="104"/>
        <v>0.32733224222585927</v>
      </c>
      <c r="H1061" s="5">
        <f t="shared" si="105"/>
        <v>0.40384615384615385</v>
      </c>
      <c r="I1061" s="61">
        <f t="shared" si="102"/>
        <v>3</v>
      </c>
      <c r="J1061" s="61">
        <f t="shared" si="100"/>
        <v>5</v>
      </c>
      <c r="K1061" s="61">
        <f t="shared" si="101"/>
        <v>2</v>
      </c>
    </row>
    <row r="1062" spans="1:11">
      <c r="A1062" s="64">
        <v>44111</v>
      </c>
      <c r="B1062" s="65">
        <v>12620</v>
      </c>
      <c r="C1062" s="65">
        <v>12758</v>
      </c>
      <c r="D1062" s="65">
        <v>12606</v>
      </c>
      <c r="E1062" s="65">
        <v>12755</v>
      </c>
      <c r="F1062" s="5">
        <f t="shared" si="103"/>
        <v>1.2044374009508716</v>
      </c>
      <c r="G1062" s="5">
        <f t="shared" si="104"/>
        <v>1.06973058637084</v>
      </c>
      <c r="H1062" s="5">
        <f t="shared" si="105"/>
        <v>0.88815789473684215</v>
      </c>
      <c r="I1062" s="61">
        <f t="shared" si="102"/>
        <v>6</v>
      </c>
      <c r="J1062" s="61">
        <f t="shared" si="100"/>
        <v>9</v>
      </c>
      <c r="K1062" s="61">
        <f t="shared" si="101"/>
        <v>3</v>
      </c>
    </row>
    <row r="1063" spans="1:11">
      <c r="A1063" s="64">
        <v>44110</v>
      </c>
      <c r="B1063" s="65">
        <v>12618</v>
      </c>
      <c r="C1063" s="65">
        <v>12704</v>
      </c>
      <c r="D1063" s="65">
        <v>12614</v>
      </c>
      <c r="E1063" s="65">
        <v>12675</v>
      </c>
      <c r="F1063" s="5">
        <f t="shared" si="103"/>
        <v>0.71326676176890158</v>
      </c>
      <c r="G1063" s="5">
        <f t="shared" si="104"/>
        <v>0.45173561578697097</v>
      </c>
      <c r="H1063" s="5">
        <f t="shared" si="105"/>
        <v>0.6333333333333333</v>
      </c>
      <c r="I1063" s="61">
        <f t="shared" si="102"/>
        <v>2</v>
      </c>
      <c r="J1063" s="61">
        <f t="shared" si="100"/>
        <v>7</v>
      </c>
      <c r="K1063" s="61">
        <f t="shared" si="101"/>
        <v>3</v>
      </c>
    </row>
    <row r="1064" spans="1:11">
      <c r="A1064" s="64">
        <v>44109</v>
      </c>
      <c r="B1064" s="65">
        <v>12577</v>
      </c>
      <c r="C1064" s="65">
        <v>12620</v>
      </c>
      <c r="D1064" s="65">
        <v>12486</v>
      </c>
      <c r="E1064" s="65">
        <v>12529</v>
      </c>
      <c r="F1064" s="5">
        <f t="shared" si="103"/>
        <v>1.0654369086427606</v>
      </c>
      <c r="G1064" s="5">
        <f t="shared" si="104"/>
        <v>-0.38164904190188442</v>
      </c>
      <c r="H1064" s="5">
        <f t="shared" si="105"/>
        <v>0.35820895522388063</v>
      </c>
      <c r="I1064" s="61">
        <f t="shared" si="102"/>
        <v>5</v>
      </c>
      <c r="J1064" s="61">
        <f t="shared" si="100"/>
        <v>4</v>
      </c>
      <c r="K1064" s="61">
        <f t="shared" si="101"/>
        <v>2</v>
      </c>
    </row>
    <row r="1065" spans="1:11">
      <c r="A1065" s="64">
        <v>44104</v>
      </c>
      <c r="B1065" s="65">
        <v>12456</v>
      </c>
      <c r="C1065" s="65">
        <v>12548</v>
      </c>
      <c r="D1065" s="65">
        <v>12444</v>
      </c>
      <c r="E1065" s="65">
        <v>12472</v>
      </c>
      <c r="F1065" s="5">
        <f t="shared" si="103"/>
        <v>0.83493898522800269</v>
      </c>
      <c r="G1065" s="5">
        <f t="shared" si="104"/>
        <v>0.12845215157353884</v>
      </c>
      <c r="H1065" s="5">
        <f t="shared" si="105"/>
        <v>0.1538461538461538</v>
      </c>
      <c r="I1065" s="61">
        <f t="shared" si="102"/>
        <v>4</v>
      </c>
      <c r="J1065" s="61">
        <f t="shared" si="100"/>
        <v>2</v>
      </c>
      <c r="K1065" s="61">
        <f t="shared" si="101"/>
        <v>2</v>
      </c>
    </row>
    <row r="1066" spans="1:11">
      <c r="A1066" s="64">
        <v>44103</v>
      </c>
      <c r="B1066" s="65">
        <v>12478</v>
      </c>
      <c r="C1066" s="65">
        <v>12522</v>
      </c>
      <c r="D1066" s="65">
        <v>12395</v>
      </c>
      <c r="E1066" s="65">
        <v>12421</v>
      </c>
      <c r="F1066" s="5">
        <f t="shared" si="103"/>
        <v>1.0177913127103704</v>
      </c>
      <c r="G1066" s="5">
        <f t="shared" si="104"/>
        <v>-0.45680397499599296</v>
      </c>
      <c r="H1066" s="5">
        <f t="shared" si="105"/>
        <v>0.44881889763779526</v>
      </c>
      <c r="I1066" s="61">
        <f t="shared" si="102"/>
        <v>5</v>
      </c>
      <c r="J1066" s="61">
        <f t="shared" si="100"/>
        <v>5</v>
      </c>
      <c r="K1066" s="61">
        <f t="shared" si="101"/>
        <v>2</v>
      </c>
    </row>
    <row r="1067" spans="1:11">
      <c r="A1067" s="64">
        <v>44102</v>
      </c>
      <c r="B1067" s="65">
        <v>12292</v>
      </c>
      <c r="C1067" s="65">
        <v>12421</v>
      </c>
      <c r="D1067" s="65">
        <v>12246</v>
      </c>
      <c r="E1067" s="65">
        <v>12417</v>
      </c>
      <c r="F1067" s="5">
        <f t="shared" si="103"/>
        <v>1.4236902050113895</v>
      </c>
      <c r="G1067" s="5">
        <f t="shared" si="104"/>
        <v>1.0169215750081353</v>
      </c>
      <c r="H1067" s="5">
        <f t="shared" si="105"/>
        <v>0.71428571428571419</v>
      </c>
      <c r="I1067" s="61">
        <f t="shared" si="102"/>
        <v>8</v>
      </c>
      <c r="J1067" s="61">
        <f t="shared" si="100"/>
        <v>8</v>
      </c>
      <c r="K1067" s="61">
        <f t="shared" si="101"/>
        <v>3</v>
      </c>
    </row>
    <row r="1068" spans="1:11">
      <c r="A1068" s="64">
        <v>44099</v>
      </c>
      <c r="B1068" s="65">
        <v>12265</v>
      </c>
      <c r="C1068" s="65">
        <v>12309</v>
      </c>
      <c r="D1068" s="65">
        <v>12114</v>
      </c>
      <c r="E1068" s="65">
        <v>12195</v>
      </c>
      <c r="F1068" s="5">
        <f t="shared" si="103"/>
        <v>1.5898899306971057</v>
      </c>
      <c r="G1068" s="5">
        <f t="shared" si="104"/>
        <v>-0.57072971871178158</v>
      </c>
      <c r="H1068" s="5">
        <f t="shared" si="105"/>
        <v>0.35897435897435898</v>
      </c>
      <c r="I1068" s="61">
        <f t="shared" si="102"/>
        <v>8</v>
      </c>
      <c r="J1068" s="61">
        <f t="shared" si="100"/>
        <v>4</v>
      </c>
      <c r="K1068" s="61">
        <f t="shared" si="101"/>
        <v>2</v>
      </c>
    </row>
    <row r="1069" spans="1:11">
      <c r="A1069" s="64">
        <v>44098</v>
      </c>
      <c r="B1069" s="65">
        <v>12407</v>
      </c>
      <c r="C1069" s="65">
        <v>12414</v>
      </c>
      <c r="D1069" s="65">
        <v>12166</v>
      </c>
      <c r="E1069" s="65">
        <v>12175</v>
      </c>
      <c r="F1069" s="5">
        <f t="shared" si="103"/>
        <v>1.9988716047392601</v>
      </c>
      <c r="G1069" s="5">
        <f t="shared" si="104"/>
        <v>-1.8699121463689854</v>
      </c>
      <c r="H1069" s="5">
        <f t="shared" si="105"/>
        <v>0.93548387096774199</v>
      </c>
      <c r="I1069" s="61">
        <f t="shared" si="102"/>
        <v>10</v>
      </c>
      <c r="J1069" s="61">
        <f t="shared" si="100"/>
        <v>10</v>
      </c>
      <c r="K1069" s="61">
        <f t="shared" si="101"/>
        <v>4</v>
      </c>
    </row>
    <row r="1070" spans="1:11">
      <c r="A1070" s="64">
        <v>44097</v>
      </c>
      <c r="B1070" s="65">
        <v>12553</v>
      </c>
      <c r="C1070" s="65">
        <v>12563</v>
      </c>
      <c r="D1070" s="65">
        <v>12441</v>
      </c>
      <c r="E1070" s="65">
        <v>12528</v>
      </c>
      <c r="F1070" s="5">
        <f t="shared" si="103"/>
        <v>0.97187923205608218</v>
      </c>
      <c r="G1070" s="5">
        <f t="shared" si="104"/>
        <v>-0.19915558033936109</v>
      </c>
      <c r="H1070" s="5">
        <f t="shared" si="105"/>
        <v>0.20491803278688522</v>
      </c>
      <c r="I1070" s="61">
        <f t="shared" si="102"/>
        <v>5</v>
      </c>
      <c r="J1070" s="61">
        <f t="shared" si="100"/>
        <v>3</v>
      </c>
      <c r="K1070" s="61">
        <f t="shared" si="101"/>
        <v>2</v>
      </c>
    </row>
    <row r="1071" spans="1:11">
      <c r="A1071" s="64">
        <v>44096</v>
      </c>
      <c r="B1071" s="65">
        <v>12627</v>
      </c>
      <c r="C1071" s="65">
        <v>12655</v>
      </c>
      <c r="D1071" s="65">
        <v>12481</v>
      </c>
      <c r="E1071" s="65">
        <v>12507</v>
      </c>
      <c r="F1071" s="5">
        <f t="shared" si="103"/>
        <v>1.3779995248277501</v>
      </c>
      <c r="G1071" s="5">
        <f t="shared" si="104"/>
        <v>-0.95034449988120695</v>
      </c>
      <c r="H1071" s="5">
        <f t="shared" si="105"/>
        <v>0.68965517241379304</v>
      </c>
      <c r="I1071" s="61">
        <f t="shared" si="102"/>
        <v>8</v>
      </c>
      <c r="J1071" s="61">
        <f t="shared" si="100"/>
        <v>7</v>
      </c>
      <c r="K1071" s="61">
        <f t="shared" si="101"/>
        <v>3</v>
      </c>
    </row>
    <row r="1072" spans="1:11">
      <c r="A1072" s="64">
        <v>44095</v>
      </c>
      <c r="B1072" s="65">
        <v>12820</v>
      </c>
      <c r="C1072" s="65">
        <v>12877</v>
      </c>
      <c r="D1072" s="65">
        <v>12655</v>
      </c>
      <c r="E1072" s="65">
        <v>12659</v>
      </c>
      <c r="F1072" s="5">
        <f t="shared" si="103"/>
        <v>1.7316692667706708</v>
      </c>
      <c r="G1072" s="5">
        <f t="shared" si="104"/>
        <v>-1.2558502340093602</v>
      </c>
      <c r="H1072" s="5">
        <f t="shared" si="105"/>
        <v>0.72522522522522515</v>
      </c>
      <c r="I1072" s="61">
        <f t="shared" si="102"/>
        <v>9</v>
      </c>
      <c r="J1072" s="61">
        <f t="shared" si="100"/>
        <v>8</v>
      </c>
      <c r="K1072" s="61">
        <f t="shared" si="101"/>
        <v>3</v>
      </c>
    </row>
    <row r="1073" spans="1:11">
      <c r="A1073" s="64">
        <v>44092</v>
      </c>
      <c r="B1073" s="65">
        <v>12839</v>
      </c>
      <c r="C1073" s="65">
        <v>12866</v>
      </c>
      <c r="D1073" s="65">
        <v>12773</v>
      </c>
      <c r="E1073" s="65">
        <v>12835</v>
      </c>
      <c r="F1073" s="5">
        <f t="shared" si="103"/>
        <v>0.72435547939870704</v>
      </c>
      <c r="G1073" s="5">
        <f t="shared" si="104"/>
        <v>-3.1155074382740088E-2</v>
      </c>
      <c r="H1073" s="5">
        <f t="shared" si="105"/>
        <v>4.301075268817204E-2</v>
      </c>
      <c r="I1073" s="61">
        <f t="shared" si="102"/>
        <v>3</v>
      </c>
      <c r="J1073" s="61">
        <f t="shared" si="100"/>
        <v>1</v>
      </c>
      <c r="K1073" s="61">
        <f t="shared" si="101"/>
        <v>2</v>
      </c>
    </row>
    <row r="1074" spans="1:11">
      <c r="A1074" s="64">
        <v>44091</v>
      </c>
      <c r="B1074" s="65">
        <v>12855</v>
      </c>
      <c r="C1074" s="65">
        <v>12908</v>
      </c>
      <c r="D1074" s="65">
        <v>12772</v>
      </c>
      <c r="E1074" s="65">
        <v>12816</v>
      </c>
      <c r="F1074" s="5">
        <f t="shared" si="103"/>
        <v>1.0579541034616879</v>
      </c>
      <c r="G1074" s="5">
        <f t="shared" si="104"/>
        <v>-0.3033838973162194</v>
      </c>
      <c r="H1074" s="5">
        <f t="shared" si="105"/>
        <v>0.28676470588235298</v>
      </c>
      <c r="I1074" s="61">
        <f t="shared" si="102"/>
        <v>5</v>
      </c>
      <c r="J1074" s="61">
        <f t="shared" si="100"/>
        <v>3</v>
      </c>
      <c r="K1074" s="61">
        <f t="shared" si="101"/>
        <v>2</v>
      </c>
    </row>
    <row r="1075" spans="1:11">
      <c r="A1075" s="64">
        <v>44090</v>
      </c>
      <c r="B1075" s="65">
        <v>12945</v>
      </c>
      <c r="C1075" s="65">
        <v>13018</v>
      </c>
      <c r="D1075" s="65">
        <v>12900</v>
      </c>
      <c r="E1075" s="65">
        <v>12968</v>
      </c>
      <c r="F1075" s="5">
        <f t="shared" si="103"/>
        <v>0.91154886056392437</v>
      </c>
      <c r="G1075" s="5">
        <f t="shared" si="104"/>
        <v>0.17767477790652764</v>
      </c>
      <c r="H1075" s="5">
        <f t="shared" si="105"/>
        <v>0.19491525423728814</v>
      </c>
      <c r="I1075" s="61">
        <f t="shared" si="102"/>
        <v>4</v>
      </c>
      <c r="J1075" s="61">
        <f t="shared" si="100"/>
        <v>2</v>
      </c>
      <c r="K1075" s="61">
        <f t="shared" si="101"/>
        <v>2</v>
      </c>
    </row>
    <row r="1076" spans="1:11">
      <c r="A1076" s="64">
        <v>44089</v>
      </c>
      <c r="B1076" s="65">
        <v>12768</v>
      </c>
      <c r="C1076" s="65">
        <v>12855</v>
      </c>
      <c r="D1076" s="65">
        <v>12756</v>
      </c>
      <c r="E1076" s="65">
        <v>12840</v>
      </c>
      <c r="F1076" s="5">
        <f t="shared" si="103"/>
        <v>0.77537593984962405</v>
      </c>
      <c r="G1076" s="5">
        <f t="shared" si="104"/>
        <v>0.56390977443609014</v>
      </c>
      <c r="H1076" s="5">
        <f t="shared" si="105"/>
        <v>0.72727272727272718</v>
      </c>
      <c r="I1076" s="61">
        <f t="shared" si="102"/>
        <v>3</v>
      </c>
      <c r="J1076" s="61">
        <f t="shared" si="100"/>
        <v>8</v>
      </c>
      <c r="K1076" s="61">
        <f t="shared" si="101"/>
        <v>3</v>
      </c>
    </row>
    <row r="1077" spans="1:11">
      <c r="A1077" s="64">
        <v>44088</v>
      </c>
      <c r="B1077" s="65">
        <v>12694</v>
      </c>
      <c r="C1077" s="65">
        <v>12797</v>
      </c>
      <c r="D1077" s="65">
        <v>12678</v>
      </c>
      <c r="E1077" s="65">
        <v>12785</v>
      </c>
      <c r="F1077" s="5">
        <f t="shared" si="103"/>
        <v>0.93745076414053874</v>
      </c>
      <c r="G1077" s="5">
        <f t="shared" si="104"/>
        <v>0.7168741137545297</v>
      </c>
      <c r="H1077" s="5">
        <f t="shared" si="105"/>
        <v>0.76470588235294124</v>
      </c>
      <c r="I1077" s="61">
        <f t="shared" si="102"/>
        <v>5</v>
      </c>
      <c r="J1077" s="61">
        <f t="shared" si="100"/>
        <v>8</v>
      </c>
      <c r="K1077" s="61">
        <f t="shared" si="101"/>
        <v>3</v>
      </c>
    </row>
    <row r="1078" spans="1:11">
      <c r="A1078" s="64">
        <v>44085</v>
      </c>
      <c r="B1078" s="65">
        <v>12658</v>
      </c>
      <c r="C1078" s="65">
        <v>12689</v>
      </c>
      <c r="D1078" s="65">
        <v>12606</v>
      </c>
      <c r="E1078" s="65">
        <v>12661</v>
      </c>
      <c r="F1078" s="5">
        <f t="shared" si="103"/>
        <v>0.65571180281245056</v>
      </c>
      <c r="G1078" s="5">
        <f t="shared" si="104"/>
        <v>2.3700426607678939E-2</v>
      </c>
      <c r="H1078" s="5">
        <f t="shared" si="105"/>
        <v>3.6144578313253017E-2</v>
      </c>
      <c r="I1078" s="61">
        <f t="shared" si="102"/>
        <v>2</v>
      </c>
      <c r="J1078" s="61">
        <f t="shared" si="100"/>
        <v>1</v>
      </c>
      <c r="K1078" s="61">
        <f t="shared" si="101"/>
        <v>2</v>
      </c>
    </row>
    <row r="1079" spans="1:11">
      <c r="A1079" s="64">
        <v>44084</v>
      </c>
      <c r="B1079" s="65">
        <v>12669</v>
      </c>
      <c r="C1079" s="65">
        <v>12706</v>
      </c>
      <c r="D1079" s="65">
        <v>12622</v>
      </c>
      <c r="E1079" s="65">
        <v>12699</v>
      </c>
      <c r="F1079" s="5">
        <f t="shared" si="103"/>
        <v>0.66303575657115787</v>
      </c>
      <c r="G1079" s="5">
        <f t="shared" si="104"/>
        <v>0.23679848448969926</v>
      </c>
      <c r="H1079" s="5">
        <f t="shared" si="105"/>
        <v>0.35714285714285715</v>
      </c>
      <c r="I1079" s="61">
        <f t="shared" si="102"/>
        <v>2</v>
      </c>
      <c r="J1079" s="61">
        <f t="shared" si="100"/>
        <v>4</v>
      </c>
      <c r="K1079" s="61">
        <f t="shared" si="101"/>
        <v>2</v>
      </c>
    </row>
    <row r="1080" spans="1:11">
      <c r="A1080" s="64">
        <v>44083</v>
      </c>
      <c r="B1080" s="65">
        <v>12545</v>
      </c>
      <c r="C1080" s="65">
        <v>12606</v>
      </c>
      <c r="D1080" s="65">
        <v>12434</v>
      </c>
      <c r="E1080" s="65">
        <v>12598</v>
      </c>
      <c r="F1080" s="5">
        <f t="shared" si="103"/>
        <v>1.3710641689916303</v>
      </c>
      <c r="G1080" s="5">
        <f t="shared" si="104"/>
        <v>0.42247907532881629</v>
      </c>
      <c r="H1080" s="5">
        <f t="shared" si="105"/>
        <v>0.30813953488372092</v>
      </c>
      <c r="I1080" s="61">
        <f t="shared" si="102"/>
        <v>7</v>
      </c>
      <c r="J1080" s="61">
        <f t="shared" si="100"/>
        <v>4</v>
      </c>
      <c r="K1080" s="61">
        <f t="shared" si="101"/>
        <v>2</v>
      </c>
    </row>
    <row r="1081" spans="1:11">
      <c r="A1081" s="64">
        <v>44082</v>
      </c>
      <c r="B1081" s="65">
        <v>12657</v>
      </c>
      <c r="C1081" s="65">
        <v>12695</v>
      </c>
      <c r="D1081" s="65">
        <v>12610</v>
      </c>
      <c r="E1081" s="65">
        <v>12667</v>
      </c>
      <c r="F1081" s="5">
        <f t="shared" si="103"/>
        <v>0.67156514181875637</v>
      </c>
      <c r="G1081" s="5">
        <f t="shared" si="104"/>
        <v>7.9007663743383111E-2</v>
      </c>
      <c r="H1081" s="5">
        <f t="shared" si="105"/>
        <v>0.11764705882352942</v>
      </c>
      <c r="I1081" s="61">
        <f t="shared" si="102"/>
        <v>2</v>
      </c>
      <c r="J1081" s="61">
        <f t="shared" si="100"/>
        <v>2</v>
      </c>
      <c r="K1081" s="61">
        <f t="shared" si="101"/>
        <v>2</v>
      </c>
    </row>
    <row r="1082" spans="1:11">
      <c r="A1082" s="64">
        <v>44081</v>
      </c>
      <c r="B1082" s="65">
        <v>12608</v>
      </c>
      <c r="C1082" s="65">
        <v>12733</v>
      </c>
      <c r="D1082" s="65">
        <v>12560</v>
      </c>
      <c r="E1082" s="65">
        <v>12582</v>
      </c>
      <c r="F1082" s="5">
        <f t="shared" si="103"/>
        <v>1.3721446700507614</v>
      </c>
      <c r="G1082" s="5">
        <f t="shared" si="104"/>
        <v>-0.20621827411167515</v>
      </c>
      <c r="H1082" s="5">
        <f t="shared" si="105"/>
        <v>0.1502890173410405</v>
      </c>
      <c r="I1082" s="61">
        <f t="shared" si="102"/>
        <v>7</v>
      </c>
      <c r="J1082" s="61">
        <f t="shared" si="100"/>
        <v>2</v>
      </c>
      <c r="K1082" s="61">
        <f t="shared" si="101"/>
        <v>2</v>
      </c>
    </row>
    <row r="1083" spans="1:11">
      <c r="A1083" s="64">
        <v>44078</v>
      </c>
      <c r="B1083" s="65">
        <v>12558</v>
      </c>
      <c r="C1083" s="65">
        <v>12651</v>
      </c>
      <c r="D1083" s="65">
        <v>12510</v>
      </c>
      <c r="E1083" s="65">
        <v>12606</v>
      </c>
      <c r="F1083" s="5">
        <f t="shared" si="103"/>
        <v>1.1227902532250358</v>
      </c>
      <c r="G1083" s="5">
        <f t="shared" si="104"/>
        <v>0.38222646918299091</v>
      </c>
      <c r="H1083" s="5">
        <f t="shared" si="105"/>
        <v>0.34042553191489361</v>
      </c>
      <c r="I1083" s="61">
        <f t="shared" si="102"/>
        <v>5</v>
      </c>
      <c r="J1083" s="61">
        <f t="shared" si="100"/>
        <v>4</v>
      </c>
      <c r="K1083" s="61">
        <f t="shared" si="101"/>
        <v>2</v>
      </c>
    </row>
    <row r="1084" spans="1:11">
      <c r="A1084" s="64">
        <v>44077</v>
      </c>
      <c r="B1084" s="65">
        <v>12792</v>
      </c>
      <c r="C1084" s="65">
        <v>12858</v>
      </c>
      <c r="D1084" s="65">
        <v>12705</v>
      </c>
      <c r="E1084" s="65">
        <v>12732</v>
      </c>
      <c r="F1084" s="5">
        <f t="shared" si="103"/>
        <v>1.1960600375234522</v>
      </c>
      <c r="G1084" s="5">
        <f t="shared" si="104"/>
        <v>-0.46904315196998125</v>
      </c>
      <c r="H1084" s="5">
        <f t="shared" si="105"/>
        <v>0.39215686274509803</v>
      </c>
      <c r="I1084" s="61">
        <f t="shared" si="102"/>
        <v>6</v>
      </c>
      <c r="J1084" s="61">
        <f t="shared" si="100"/>
        <v>4</v>
      </c>
      <c r="K1084" s="61">
        <f t="shared" si="101"/>
        <v>2</v>
      </c>
    </row>
    <row r="1085" spans="1:11">
      <c r="A1085" s="64">
        <v>44076</v>
      </c>
      <c r="B1085" s="65">
        <v>12765</v>
      </c>
      <c r="C1085" s="65">
        <v>12776</v>
      </c>
      <c r="D1085" s="65">
        <v>12595</v>
      </c>
      <c r="E1085" s="65">
        <v>12691</v>
      </c>
      <c r="F1085" s="5">
        <f t="shared" si="103"/>
        <v>1.417939678809244</v>
      </c>
      <c r="G1085" s="5">
        <f t="shared" si="104"/>
        <v>-0.57971014492753625</v>
      </c>
      <c r="H1085" s="5">
        <f t="shared" si="105"/>
        <v>0.40883977900552487</v>
      </c>
      <c r="I1085" s="61">
        <f t="shared" si="102"/>
        <v>8</v>
      </c>
      <c r="J1085" s="61">
        <f t="shared" si="100"/>
        <v>5</v>
      </c>
      <c r="K1085" s="61">
        <f t="shared" si="101"/>
        <v>2</v>
      </c>
    </row>
    <row r="1086" spans="1:11">
      <c r="A1086" s="64">
        <v>44075</v>
      </c>
      <c r="B1086" s="65">
        <v>12566</v>
      </c>
      <c r="C1086" s="65">
        <v>12698</v>
      </c>
      <c r="D1086" s="65">
        <v>12531</v>
      </c>
      <c r="E1086" s="65">
        <v>12691</v>
      </c>
      <c r="F1086" s="5">
        <f t="shared" si="103"/>
        <v>1.3289829699188287</v>
      </c>
      <c r="G1086" s="5">
        <f t="shared" si="104"/>
        <v>0.99474773197517108</v>
      </c>
      <c r="H1086" s="5">
        <f t="shared" si="105"/>
        <v>0.74850299401197595</v>
      </c>
      <c r="I1086" s="61">
        <f t="shared" si="102"/>
        <v>7</v>
      </c>
      <c r="J1086" s="61">
        <f t="shared" si="100"/>
        <v>8</v>
      </c>
      <c r="K1086" s="61">
        <f t="shared" si="101"/>
        <v>3</v>
      </c>
    </row>
    <row r="1087" spans="1:11">
      <c r="A1087" s="64">
        <v>44074</v>
      </c>
      <c r="B1087" s="65">
        <v>12800</v>
      </c>
      <c r="C1087" s="65">
        <v>12826</v>
      </c>
      <c r="D1087" s="65">
        <v>12563</v>
      </c>
      <c r="E1087" s="65">
        <v>12591</v>
      </c>
      <c r="F1087" s="5">
        <f t="shared" si="103"/>
        <v>2.0546875</v>
      </c>
      <c r="G1087" s="5">
        <f t="shared" si="104"/>
        <v>-1.6328125</v>
      </c>
      <c r="H1087" s="5">
        <f t="shared" si="105"/>
        <v>0.79467680608365021</v>
      </c>
      <c r="I1087" s="61">
        <f t="shared" si="102"/>
        <v>10</v>
      </c>
      <c r="J1087" s="61">
        <f t="shared" si="100"/>
        <v>8</v>
      </c>
      <c r="K1087" s="61">
        <f t="shared" si="101"/>
        <v>4</v>
      </c>
    </row>
    <row r="1088" spans="1:11">
      <c r="A1088" s="64">
        <v>44071</v>
      </c>
      <c r="B1088" s="65">
        <v>12740</v>
      </c>
      <c r="C1088" s="65">
        <v>12782</v>
      </c>
      <c r="D1088" s="65">
        <v>12634</v>
      </c>
      <c r="E1088" s="65">
        <v>12691</v>
      </c>
      <c r="F1088" s="5">
        <f t="shared" si="103"/>
        <v>1.1616954474097332</v>
      </c>
      <c r="G1088" s="5">
        <f t="shared" si="104"/>
        <v>-0.38461538461538464</v>
      </c>
      <c r="H1088" s="5">
        <f t="shared" si="105"/>
        <v>0.33108108108108109</v>
      </c>
      <c r="I1088" s="61">
        <f t="shared" si="102"/>
        <v>6</v>
      </c>
      <c r="J1088" s="61">
        <f t="shared" si="100"/>
        <v>4</v>
      </c>
      <c r="K1088" s="61">
        <f t="shared" si="101"/>
        <v>2</v>
      </c>
    </row>
    <row r="1089" spans="1:11">
      <c r="A1089" s="64">
        <v>44070</v>
      </c>
      <c r="B1089" s="65">
        <v>12838</v>
      </c>
      <c r="C1089" s="65">
        <v>12925</v>
      </c>
      <c r="D1089" s="65">
        <v>12735</v>
      </c>
      <c r="E1089" s="65">
        <v>12760</v>
      </c>
      <c r="F1089" s="5">
        <f t="shared" si="103"/>
        <v>1.479981305499299</v>
      </c>
      <c r="G1089" s="5">
        <f t="shared" si="104"/>
        <v>-0.60757127278392264</v>
      </c>
      <c r="H1089" s="5">
        <f t="shared" si="105"/>
        <v>0.41052631578947363</v>
      </c>
      <c r="I1089" s="61">
        <f t="shared" si="102"/>
        <v>8</v>
      </c>
      <c r="J1089" s="61">
        <f t="shared" si="100"/>
        <v>5</v>
      </c>
      <c r="K1089" s="61">
        <f t="shared" si="101"/>
        <v>2</v>
      </c>
    </row>
    <row r="1090" spans="1:11">
      <c r="A1090" s="64">
        <v>44069</v>
      </c>
      <c r="B1090" s="65">
        <v>12730</v>
      </c>
      <c r="C1090" s="65">
        <v>12799</v>
      </c>
      <c r="D1090" s="65">
        <v>12681</v>
      </c>
      <c r="E1090" s="65">
        <v>12792</v>
      </c>
      <c r="F1090" s="5">
        <f t="shared" si="103"/>
        <v>0.92694422623723494</v>
      </c>
      <c r="G1090" s="5">
        <f t="shared" si="104"/>
        <v>0.4870384917517675</v>
      </c>
      <c r="H1090" s="5">
        <f t="shared" si="105"/>
        <v>0.52542372881355937</v>
      </c>
      <c r="I1090" s="61">
        <f t="shared" si="102"/>
        <v>5</v>
      </c>
      <c r="J1090" s="61">
        <f t="shared" si="100"/>
        <v>6</v>
      </c>
      <c r="K1090" s="61">
        <f t="shared" si="101"/>
        <v>2</v>
      </c>
    </row>
    <row r="1091" spans="1:11">
      <c r="A1091" s="64">
        <v>44068</v>
      </c>
      <c r="B1091" s="65">
        <v>12657</v>
      </c>
      <c r="C1091" s="65">
        <v>12795</v>
      </c>
      <c r="D1091" s="65">
        <v>12643</v>
      </c>
      <c r="E1091" s="65">
        <v>12737</v>
      </c>
      <c r="F1091" s="5">
        <f t="shared" si="103"/>
        <v>1.2009164888994233</v>
      </c>
      <c r="G1091" s="5">
        <f t="shared" si="104"/>
        <v>0.63206130994706489</v>
      </c>
      <c r="H1091" s="5">
        <f t="shared" si="105"/>
        <v>0.52631578947368418</v>
      </c>
      <c r="I1091" s="61">
        <f t="shared" si="102"/>
        <v>6</v>
      </c>
      <c r="J1091" s="61">
        <f t="shared" ref="J1091:J1154" si="106">VLOOKUP(H1091,$L$24:$N$33,3,TRUE)</f>
        <v>6</v>
      </c>
      <c r="K1091" s="61">
        <f t="shared" ref="K1091:K1154" si="107">IF(AND(I1091&gt;=$N$10,F1091&gt;$B$1),IF(J1091&gt;=$N$23,4,1),IF(J1091&gt;=$N$23,3,2))</f>
        <v>2</v>
      </c>
    </row>
    <row r="1092" spans="1:11">
      <c r="A1092" s="64">
        <v>44067</v>
      </c>
      <c r="B1092" s="65">
        <v>12568</v>
      </c>
      <c r="C1092" s="65">
        <v>12653</v>
      </c>
      <c r="D1092" s="65">
        <v>12503</v>
      </c>
      <c r="E1092" s="65">
        <v>12604</v>
      </c>
      <c r="F1092" s="5">
        <f t="shared" si="103"/>
        <v>1.1935073201782305</v>
      </c>
      <c r="G1092" s="5">
        <f t="shared" si="104"/>
        <v>0.28644175684277529</v>
      </c>
      <c r="H1092" s="5">
        <f t="shared" si="105"/>
        <v>0.24</v>
      </c>
      <c r="I1092" s="61">
        <f t="shared" si="102"/>
        <v>6</v>
      </c>
      <c r="J1092" s="61">
        <f t="shared" si="106"/>
        <v>3</v>
      </c>
      <c r="K1092" s="61">
        <f t="shared" si="107"/>
        <v>2</v>
      </c>
    </row>
    <row r="1093" spans="1:11">
      <c r="A1093" s="64">
        <v>44064</v>
      </c>
      <c r="B1093" s="65">
        <v>12466</v>
      </c>
      <c r="C1093" s="65">
        <v>12598</v>
      </c>
      <c r="D1093" s="65">
        <v>12423</v>
      </c>
      <c r="E1093" s="65">
        <v>12543</v>
      </c>
      <c r="F1093" s="5">
        <f t="shared" si="103"/>
        <v>1.4038183860099469</v>
      </c>
      <c r="G1093" s="5">
        <f t="shared" si="104"/>
        <v>0.61768008984437672</v>
      </c>
      <c r="H1093" s="5">
        <f t="shared" si="105"/>
        <v>0.44000000000000006</v>
      </c>
      <c r="I1093" s="61">
        <f t="shared" si="102"/>
        <v>8</v>
      </c>
      <c r="J1093" s="61">
        <f t="shared" si="106"/>
        <v>5</v>
      </c>
      <c r="K1093" s="61">
        <f t="shared" si="107"/>
        <v>2</v>
      </c>
    </row>
    <row r="1094" spans="1:11">
      <c r="A1094" s="64">
        <v>44063</v>
      </c>
      <c r="B1094" s="65">
        <v>12695</v>
      </c>
      <c r="C1094" s="65">
        <v>12709</v>
      </c>
      <c r="D1094" s="65">
        <v>12067</v>
      </c>
      <c r="E1094" s="65">
        <v>12305</v>
      </c>
      <c r="F1094" s="5">
        <f t="shared" si="103"/>
        <v>5.0571090980701063</v>
      </c>
      <c r="G1094" s="5">
        <f t="shared" si="104"/>
        <v>-3.0720756203229618</v>
      </c>
      <c r="H1094" s="5">
        <f t="shared" si="105"/>
        <v>0.60747663551401865</v>
      </c>
      <c r="I1094" s="61">
        <f t="shared" si="102"/>
        <v>10</v>
      </c>
      <c r="J1094" s="61">
        <f t="shared" si="106"/>
        <v>7</v>
      </c>
      <c r="K1094" s="61">
        <f t="shared" si="107"/>
        <v>4</v>
      </c>
    </row>
    <row r="1095" spans="1:11">
      <c r="A1095" s="64">
        <v>44062</v>
      </c>
      <c r="B1095" s="65">
        <v>12905</v>
      </c>
      <c r="C1095" s="65">
        <v>12955</v>
      </c>
      <c r="D1095" s="65">
        <v>12780</v>
      </c>
      <c r="E1095" s="65">
        <v>12806</v>
      </c>
      <c r="F1095" s="5">
        <f t="shared" si="103"/>
        <v>1.3560635412630762</v>
      </c>
      <c r="G1095" s="5">
        <f t="shared" si="104"/>
        <v>-0.76714451762882607</v>
      </c>
      <c r="H1095" s="5">
        <f t="shared" si="105"/>
        <v>0.56571428571428584</v>
      </c>
      <c r="I1095" s="61">
        <f t="shared" si="102"/>
        <v>7</v>
      </c>
      <c r="J1095" s="61">
        <f t="shared" si="106"/>
        <v>6</v>
      </c>
      <c r="K1095" s="61">
        <f t="shared" si="107"/>
        <v>2</v>
      </c>
    </row>
    <row r="1096" spans="1:11">
      <c r="A1096" s="64">
        <v>44061</v>
      </c>
      <c r="B1096" s="65">
        <v>12983</v>
      </c>
      <c r="C1096" s="65">
        <v>12998</v>
      </c>
      <c r="D1096" s="65">
        <v>12836</v>
      </c>
      <c r="E1096" s="65">
        <v>12875</v>
      </c>
      <c r="F1096" s="5">
        <f t="shared" si="103"/>
        <v>1.2477855657398136</v>
      </c>
      <c r="G1096" s="5">
        <f t="shared" si="104"/>
        <v>-0.83185704382654246</v>
      </c>
      <c r="H1096" s="5">
        <f t="shared" si="105"/>
        <v>0.66666666666666674</v>
      </c>
      <c r="I1096" s="61">
        <f t="shared" ref="I1096:I1159" si="108">VLOOKUP(_xlfn.PERCENTRANK.EXC(F$22:F$1218,F1096),$L$11:$N$20,3,TRUE)</f>
        <v>7</v>
      </c>
      <c r="J1096" s="61">
        <f t="shared" si="106"/>
        <v>7</v>
      </c>
      <c r="K1096" s="61">
        <f t="shared" si="107"/>
        <v>3</v>
      </c>
    </row>
    <row r="1097" spans="1:11">
      <c r="A1097" s="64">
        <v>44060</v>
      </c>
      <c r="B1097" s="65">
        <v>12776</v>
      </c>
      <c r="C1097" s="65">
        <v>12959</v>
      </c>
      <c r="D1097" s="65">
        <v>12771</v>
      </c>
      <c r="E1097" s="65">
        <v>12955</v>
      </c>
      <c r="F1097" s="5">
        <f t="shared" si="103"/>
        <v>1.4715090795241077</v>
      </c>
      <c r="G1097" s="5">
        <f t="shared" si="104"/>
        <v>1.4010644959298686</v>
      </c>
      <c r="H1097" s="5">
        <f t="shared" si="105"/>
        <v>0.9521276595744681</v>
      </c>
      <c r="I1097" s="61">
        <f t="shared" si="108"/>
        <v>8</v>
      </c>
      <c r="J1097" s="61">
        <f t="shared" si="106"/>
        <v>10</v>
      </c>
      <c r="K1097" s="61">
        <f t="shared" si="107"/>
        <v>3</v>
      </c>
    </row>
    <row r="1098" spans="1:11">
      <c r="A1098" s="64">
        <v>44057</v>
      </c>
      <c r="B1098" s="65">
        <v>12696</v>
      </c>
      <c r="C1098" s="65">
        <v>12790</v>
      </c>
      <c r="D1098" s="65">
        <v>12646</v>
      </c>
      <c r="E1098" s="65">
        <v>12788</v>
      </c>
      <c r="F1098" s="5">
        <f t="shared" si="103"/>
        <v>1.1342155009451798</v>
      </c>
      <c r="G1098" s="5">
        <f t="shared" si="104"/>
        <v>0.72463768115942029</v>
      </c>
      <c r="H1098" s="5">
        <f t="shared" si="105"/>
        <v>0.63888888888888884</v>
      </c>
      <c r="I1098" s="61">
        <f t="shared" si="108"/>
        <v>5</v>
      </c>
      <c r="J1098" s="61">
        <f t="shared" si="106"/>
        <v>7</v>
      </c>
      <c r="K1098" s="61">
        <f t="shared" si="107"/>
        <v>3</v>
      </c>
    </row>
    <row r="1099" spans="1:11">
      <c r="A1099" s="64">
        <v>44056</v>
      </c>
      <c r="B1099" s="65">
        <v>12816</v>
      </c>
      <c r="C1099" s="65">
        <v>12836</v>
      </c>
      <c r="D1099" s="65">
        <v>12702</v>
      </c>
      <c r="E1099" s="65">
        <v>12723</v>
      </c>
      <c r="F1099" s="5">
        <f t="shared" si="103"/>
        <v>1.0455680399500624</v>
      </c>
      <c r="G1099" s="5">
        <f t="shared" si="104"/>
        <v>-0.72565543071161054</v>
      </c>
      <c r="H1099" s="5">
        <f t="shared" si="105"/>
        <v>0.69402985074626866</v>
      </c>
      <c r="I1099" s="61">
        <f t="shared" si="108"/>
        <v>5</v>
      </c>
      <c r="J1099" s="61">
        <f t="shared" si="106"/>
        <v>7</v>
      </c>
      <c r="K1099" s="61">
        <f t="shared" si="107"/>
        <v>3</v>
      </c>
    </row>
    <row r="1100" spans="1:11">
      <c r="A1100" s="64">
        <v>44055</v>
      </c>
      <c r="B1100" s="65">
        <v>12700</v>
      </c>
      <c r="C1100" s="65">
        <v>12701</v>
      </c>
      <c r="D1100" s="65">
        <v>12565</v>
      </c>
      <c r="E1100" s="65">
        <v>12655</v>
      </c>
      <c r="F1100" s="5">
        <f t="shared" si="103"/>
        <v>1.0708661417322833</v>
      </c>
      <c r="G1100" s="5">
        <f t="shared" si="104"/>
        <v>-0.3543307086614173</v>
      </c>
      <c r="H1100" s="5">
        <f t="shared" si="105"/>
        <v>0.33088235294117652</v>
      </c>
      <c r="I1100" s="61">
        <f t="shared" si="108"/>
        <v>5</v>
      </c>
      <c r="J1100" s="61">
        <f t="shared" si="106"/>
        <v>4</v>
      </c>
      <c r="K1100" s="61">
        <f t="shared" si="107"/>
        <v>2</v>
      </c>
    </row>
    <row r="1101" spans="1:11">
      <c r="A1101" s="64">
        <v>44054</v>
      </c>
      <c r="B1101" s="65">
        <v>12825</v>
      </c>
      <c r="C1101" s="65">
        <v>12874</v>
      </c>
      <c r="D1101" s="65">
        <v>12727</v>
      </c>
      <c r="E1101" s="65">
        <v>12737</v>
      </c>
      <c r="F1101" s="5">
        <f t="shared" si="103"/>
        <v>1.1461988304093567</v>
      </c>
      <c r="G1101" s="5">
        <f t="shared" si="104"/>
        <v>-0.68615984405458086</v>
      </c>
      <c r="H1101" s="5">
        <f t="shared" si="105"/>
        <v>0.59863945578231292</v>
      </c>
      <c r="I1101" s="61">
        <f t="shared" si="108"/>
        <v>5</v>
      </c>
      <c r="J1101" s="61">
        <f t="shared" si="106"/>
        <v>6</v>
      </c>
      <c r="K1101" s="61">
        <f t="shared" si="107"/>
        <v>2</v>
      </c>
    </row>
    <row r="1102" spans="1:11">
      <c r="A1102" s="64">
        <v>44053</v>
      </c>
      <c r="B1102" s="65">
        <v>12779</v>
      </c>
      <c r="C1102" s="65">
        <v>12905</v>
      </c>
      <c r="D1102" s="65">
        <v>12720</v>
      </c>
      <c r="E1102" s="65">
        <v>12855</v>
      </c>
      <c r="F1102" s="5">
        <f t="shared" si="103"/>
        <v>1.4476876124892402</v>
      </c>
      <c r="G1102" s="5">
        <f t="shared" si="104"/>
        <v>0.59472572188747164</v>
      </c>
      <c r="H1102" s="5">
        <f t="shared" si="105"/>
        <v>0.41081081081081083</v>
      </c>
      <c r="I1102" s="61">
        <f t="shared" si="108"/>
        <v>8</v>
      </c>
      <c r="J1102" s="61">
        <f t="shared" si="106"/>
        <v>5</v>
      </c>
      <c r="K1102" s="61">
        <f t="shared" si="107"/>
        <v>2</v>
      </c>
    </row>
    <row r="1103" spans="1:11">
      <c r="A1103" s="64">
        <v>44050</v>
      </c>
      <c r="B1103" s="65">
        <v>12860</v>
      </c>
      <c r="C1103" s="65">
        <v>12866</v>
      </c>
      <c r="D1103" s="65">
        <v>12706</v>
      </c>
      <c r="E1103" s="65">
        <v>12763</v>
      </c>
      <c r="F1103" s="5">
        <f t="shared" si="103"/>
        <v>1.2441679626749611</v>
      </c>
      <c r="G1103" s="5">
        <f t="shared" si="104"/>
        <v>-0.75427682737169521</v>
      </c>
      <c r="H1103" s="5">
        <f t="shared" si="105"/>
        <v>0.60625000000000007</v>
      </c>
      <c r="I1103" s="61">
        <f t="shared" si="108"/>
        <v>7</v>
      </c>
      <c r="J1103" s="61">
        <f t="shared" si="106"/>
        <v>7</v>
      </c>
      <c r="K1103" s="61">
        <f t="shared" si="107"/>
        <v>3</v>
      </c>
    </row>
    <row r="1104" spans="1:11">
      <c r="A1104" s="64">
        <v>44049</v>
      </c>
      <c r="B1104" s="65">
        <v>12856</v>
      </c>
      <c r="C1104" s="65">
        <v>12925</v>
      </c>
      <c r="D1104" s="65">
        <v>12753</v>
      </c>
      <c r="E1104" s="65">
        <v>12835</v>
      </c>
      <c r="F1104" s="5">
        <f t="shared" si="103"/>
        <v>1.3378967019290604</v>
      </c>
      <c r="G1104" s="5">
        <f t="shared" si="104"/>
        <v>-0.16334785314250155</v>
      </c>
      <c r="H1104" s="5">
        <f t="shared" si="105"/>
        <v>0.12209302325581395</v>
      </c>
      <c r="I1104" s="61">
        <f t="shared" si="108"/>
        <v>7</v>
      </c>
      <c r="J1104" s="61">
        <f t="shared" si="106"/>
        <v>2</v>
      </c>
      <c r="K1104" s="61">
        <f t="shared" si="107"/>
        <v>2</v>
      </c>
    </row>
    <row r="1105" spans="1:11">
      <c r="A1105" s="64">
        <v>44048</v>
      </c>
      <c r="B1105" s="65">
        <v>12700</v>
      </c>
      <c r="C1105" s="65">
        <v>12746</v>
      </c>
      <c r="D1105" s="65">
        <v>12643</v>
      </c>
      <c r="E1105" s="65">
        <v>12744</v>
      </c>
      <c r="F1105" s="5">
        <f t="shared" si="103"/>
        <v>0.8110236220472441</v>
      </c>
      <c r="G1105" s="5">
        <f t="shared" si="104"/>
        <v>0.34645669291338582</v>
      </c>
      <c r="H1105" s="5">
        <f t="shared" si="105"/>
        <v>0.42718446601941745</v>
      </c>
      <c r="I1105" s="61">
        <f t="shared" si="108"/>
        <v>3</v>
      </c>
      <c r="J1105" s="61">
        <f t="shared" si="106"/>
        <v>5</v>
      </c>
      <c r="K1105" s="61">
        <f t="shared" si="107"/>
        <v>2</v>
      </c>
    </row>
    <row r="1106" spans="1:11">
      <c r="A1106" s="64">
        <v>44047</v>
      </c>
      <c r="B1106" s="65">
        <v>12516</v>
      </c>
      <c r="C1106" s="65">
        <v>12632</v>
      </c>
      <c r="D1106" s="65">
        <v>12489</v>
      </c>
      <c r="E1106" s="65">
        <v>12629</v>
      </c>
      <c r="F1106" s="5">
        <f t="shared" si="103"/>
        <v>1.1425375519335252</v>
      </c>
      <c r="G1106" s="5">
        <f t="shared" si="104"/>
        <v>0.90284435922019812</v>
      </c>
      <c r="H1106" s="5">
        <f t="shared" si="105"/>
        <v>0.7902097902097901</v>
      </c>
      <c r="I1106" s="61">
        <f t="shared" si="108"/>
        <v>5</v>
      </c>
      <c r="J1106" s="61">
        <f t="shared" si="106"/>
        <v>8</v>
      </c>
      <c r="K1106" s="61">
        <f t="shared" si="107"/>
        <v>3</v>
      </c>
    </row>
    <row r="1107" spans="1:11">
      <c r="A1107" s="64">
        <v>44046</v>
      </c>
      <c r="B1107" s="65">
        <v>12531</v>
      </c>
      <c r="C1107" s="65">
        <v>12567</v>
      </c>
      <c r="D1107" s="65">
        <v>12405</v>
      </c>
      <c r="E1107" s="65">
        <v>12443</v>
      </c>
      <c r="F1107" s="5">
        <f t="shared" si="103"/>
        <v>1.2927938711994253</v>
      </c>
      <c r="G1107" s="5">
        <f t="shared" si="104"/>
        <v>-0.70225839917005828</v>
      </c>
      <c r="H1107" s="5">
        <f t="shared" si="105"/>
        <v>0.54320987654320996</v>
      </c>
      <c r="I1107" s="61">
        <f t="shared" si="108"/>
        <v>7</v>
      </c>
      <c r="J1107" s="61">
        <f t="shared" si="106"/>
        <v>6</v>
      </c>
      <c r="K1107" s="61">
        <f t="shared" si="107"/>
        <v>2</v>
      </c>
    </row>
    <row r="1108" spans="1:11">
      <c r="A1108" s="64">
        <v>44043</v>
      </c>
      <c r="B1108" s="65">
        <v>12606</v>
      </c>
      <c r="C1108" s="65">
        <v>12644</v>
      </c>
      <c r="D1108" s="65">
        <v>12525</v>
      </c>
      <c r="E1108" s="65">
        <v>12577</v>
      </c>
      <c r="F1108" s="5">
        <f t="shared" si="103"/>
        <v>0.94399492305251476</v>
      </c>
      <c r="G1108" s="5">
        <f t="shared" si="104"/>
        <v>-0.23004918292876408</v>
      </c>
      <c r="H1108" s="5">
        <f t="shared" si="105"/>
        <v>0.24369747899159663</v>
      </c>
      <c r="I1108" s="61">
        <f t="shared" si="108"/>
        <v>5</v>
      </c>
      <c r="J1108" s="61">
        <f t="shared" si="106"/>
        <v>3</v>
      </c>
      <c r="K1108" s="61">
        <f t="shared" si="107"/>
        <v>2</v>
      </c>
    </row>
    <row r="1109" spans="1:11">
      <c r="A1109" s="64">
        <v>44042</v>
      </c>
      <c r="B1109" s="65">
        <v>12617</v>
      </c>
      <c r="C1109" s="65">
        <v>12627</v>
      </c>
      <c r="D1109" s="65">
        <v>12488</v>
      </c>
      <c r="E1109" s="65">
        <v>12596</v>
      </c>
      <c r="F1109" s="5">
        <f t="shared" si="103"/>
        <v>1.1016881984623921</v>
      </c>
      <c r="G1109" s="5">
        <f t="shared" si="104"/>
        <v>-0.16644210192597289</v>
      </c>
      <c r="H1109" s="5">
        <f t="shared" si="105"/>
        <v>0.15107913669064746</v>
      </c>
      <c r="I1109" s="61">
        <f t="shared" si="108"/>
        <v>5</v>
      </c>
      <c r="J1109" s="61">
        <f t="shared" si="106"/>
        <v>2</v>
      </c>
      <c r="K1109" s="61">
        <f t="shared" si="107"/>
        <v>2</v>
      </c>
    </row>
    <row r="1110" spans="1:11">
      <c r="A1110" s="64">
        <v>44041</v>
      </c>
      <c r="B1110" s="65">
        <v>12446</v>
      </c>
      <c r="C1110" s="65">
        <v>12543</v>
      </c>
      <c r="D1110" s="65">
        <v>12392</v>
      </c>
      <c r="E1110" s="65">
        <v>12423</v>
      </c>
      <c r="F1110" s="5">
        <f t="shared" ref="F1110:F1173" si="109">ABS(C1110-D1110)/B1110*100</f>
        <v>1.213241201992608</v>
      </c>
      <c r="G1110" s="5">
        <f t="shared" ref="G1110:G1173" si="110">(E1110-B1110)/B1110*100</f>
        <v>-0.18479832878033103</v>
      </c>
      <c r="H1110" s="5">
        <f t="shared" ref="H1110:H1173" si="111">ABS(G1110/F1110)</f>
        <v>0.15231788079470199</v>
      </c>
      <c r="I1110" s="61">
        <f t="shared" si="108"/>
        <v>6</v>
      </c>
      <c r="J1110" s="61">
        <f t="shared" si="106"/>
        <v>2</v>
      </c>
      <c r="K1110" s="61">
        <f t="shared" si="107"/>
        <v>2</v>
      </c>
    </row>
    <row r="1111" spans="1:11">
      <c r="A1111" s="64">
        <v>44040</v>
      </c>
      <c r="B1111" s="65">
        <v>12834</v>
      </c>
      <c r="C1111" s="65">
        <v>12900</v>
      </c>
      <c r="D1111" s="65">
        <v>12408</v>
      </c>
      <c r="E1111" s="65">
        <v>12457</v>
      </c>
      <c r="F1111" s="5">
        <f t="shared" si="109"/>
        <v>3.8335670874240302</v>
      </c>
      <c r="G1111" s="5">
        <f t="shared" si="110"/>
        <v>-2.937509739753779</v>
      </c>
      <c r="H1111" s="5">
        <f t="shared" si="111"/>
        <v>0.76626016260162599</v>
      </c>
      <c r="I1111" s="61">
        <f t="shared" si="108"/>
        <v>10</v>
      </c>
      <c r="J1111" s="61">
        <f t="shared" si="106"/>
        <v>8</v>
      </c>
      <c r="K1111" s="61">
        <f t="shared" si="107"/>
        <v>4</v>
      </c>
    </row>
    <row r="1112" spans="1:11">
      <c r="A1112" s="64">
        <v>44039</v>
      </c>
      <c r="B1112" s="65">
        <v>12410</v>
      </c>
      <c r="C1112" s="65">
        <v>12572</v>
      </c>
      <c r="D1112" s="65">
        <v>12407</v>
      </c>
      <c r="E1112" s="65">
        <v>12503</v>
      </c>
      <c r="F1112" s="5">
        <f t="shared" si="109"/>
        <v>1.3295729250604351</v>
      </c>
      <c r="G1112" s="5">
        <f t="shared" si="110"/>
        <v>0.74939564867042707</v>
      </c>
      <c r="H1112" s="5">
        <f t="shared" si="111"/>
        <v>0.5636363636363636</v>
      </c>
      <c r="I1112" s="61">
        <f t="shared" si="108"/>
        <v>7</v>
      </c>
      <c r="J1112" s="61">
        <f t="shared" si="106"/>
        <v>6</v>
      </c>
      <c r="K1112" s="61">
        <f t="shared" si="107"/>
        <v>2</v>
      </c>
    </row>
    <row r="1113" spans="1:11">
      <c r="A1113" s="64">
        <v>44036</v>
      </c>
      <c r="B1113" s="65">
        <v>12232</v>
      </c>
      <c r="C1113" s="65">
        <v>12352</v>
      </c>
      <c r="D1113" s="65">
        <v>12123</v>
      </c>
      <c r="E1113" s="65">
        <v>12150</v>
      </c>
      <c r="F1113" s="5">
        <f t="shared" si="109"/>
        <v>1.8721386527141923</v>
      </c>
      <c r="G1113" s="5">
        <f t="shared" si="110"/>
        <v>-0.67037279267495087</v>
      </c>
      <c r="H1113" s="5">
        <f t="shared" si="111"/>
        <v>0.35807860262008728</v>
      </c>
      <c r="I1113" s="61">
        <f t="shared" si="108"/>
        <v>9</v>
      </c>
      <c r="J1113" s="61">
        <f t="shared" si="106"/>
        <v>4</v>
      </c>
      <c r="K1113" s="61">
        <f t="shared" si="107"/>
        <v>1</v>
      </c>
    </row>
    <row r="1114" spans="1:11">
      <c r="A1114" s="64">
        <v>44035</v>
      </c>
      <c r="B1114" s="65">
        <v>12309</v>
      </c>
      <c r="C1114" s="65">
        <v>12313</v>
      </c>
      <c r="D1114" s="65">
        <v>12199</v>
      </c>
      <c r="E1114" s="65">
        <v>12288</v>
      </c>
      <c r="F1114" s="5">
        <f t="shared" si="109"/>
        <v>0.92615159639288325</v>
      </c>
      <c r="G1114" s="5">
        <f t="shared" si="110"/>
        <v>-0.17060687301974164</v>
      </c>
      <c r="H1114" s="5">
        <f t="shared" si="111"/>
        <v>0.18421052631578946</v>
      </c>
      <c r="I1114" s="61">
        <f t="shared" si="108"/>
        <v>5</v>
      </c>
      <c r="J1114" s="61">
        <f t="shared" si="106"/>
        <v>2</v>
      </c>
      <c r="K1114" s="61">
        <f t="shared" si="107"/>
        <v>2</v>
      </c>
    </row>
    <row r="1115" spans="1:11">
      <c r="A1115" s="64">
        <v>44034</v>
      </c>
      <c r="B1115" s="65">
        <v>12301</v>
      </c>
      <c r="C1115" s="65">
        <v>12361</v>
      </c>
      <c r="D1115" s="65">
        <v>12256</v>
      </c>
      <c r="E1115" s="65">
        <v>12331</v>
      </c>
      <c r="F1115" s="5">
        <f t="shared" si="109"/>
        <v>0.85358913909438261</v>
      </c>
      <c r="G1115" s="5">
        <f t="shared" si="110"/>
        <v>0.2438826111698236</v>
      </c>
      <c r="H1115" s="5">
        <f t="shared" si="111"/>
        <v>0.2857142857142857</v>
      </c>
      <c r="I1115" s="61">
        <f t="shared" si="108"/>
        <v>4</v>
      </c>
      <c r="J1115" s="61">
        <f t="shared" si="106"/>
        <v>3</v>
      </c>
      <c r="K1115" s="61">
        <f t="shared" si="107"/>
        <v>2</v>
      </c>
    </row>
    <row r="1116" spans="1:11">
      <c r="A1116" s="64">
        <v>44033</v>
      </c>
      <c r="B1116" s="65">
        <v>12125</v>
      </c>
      <c r="C1116" s="65">
        <v>12324</v>
      </c>
      <c r="D1116" s="65">
        <v>12121</v>
      </c>
      <c r="E1116" s="65">
        <v>12289</v>
      </c>
      <c r="F1116" s="5">
        <f t="shared" si="109"/>
        <v>1.6742268041237112</v>
      </c>
      <c r="G1116" s="5">
        <f t="shared" si="110"/>
        <v>1.3525773195876289</v>
      </c>
      <c r="H1116" s="5">
        <f t="shared" si="111"/>
        <v>0.8078817733990149</v>
      </c>
      <c r="I1116" s="61">
        <f t="shared" si="108"/>
        <v>9</v>
      </c>
      <c r="J1116" s="61">
        <f t="shared" si="106"/>
        <v>9</v>
      </c>
      <c r="K1116" s="61">
        <f t="shared" si="107"/>
        <v>3</v>
      </c>
    </row>
    <row r="1117" spans="1:11">
      <c r="A1117" s="64">
        <v>44032</v>
      </c>
      <c r="B1117" s="65">
        <v>12073</v>
      </c>
      <c r="C1117" s="65">
        <v>12075</v>
      </c>
      <c r="D1117" s="65">
        <v>11903</v>
      </c>
      <c r="E1117" s="65">
        <v>12031</v>
      </c>
      <c r="F1117" s="5">
        <f t="shared" si="109"/>
        <v>1.4246666114470306</v>
      </c>
      <c r="G1117" s="5">
        <f t="shared" si="110"/>
        <v>-0.34788370744636793</v>
      </c>
      <c r="H1117" s="5">
        <f t="shared" si="111"/>
        <v>0.2441860465116279</v>
      </c>
      <c r="I1117" s="61">
        <f t="shared" si="108"/>
        <v>8</v>
      </c>
      <c r="J1117" s="61">
        <f t="shared" si="106"/>
        <v>3</v>
      </c>
      <c r="K1117" s="61">
        <f t="shared" si="107"/>
        <v>2</v>
      </c>
    </row>
    <row r="1118" spans="1:11">
      <c r="A1118" s="64">
        <v>44029</v>
      </c>
      <c r="B1118" s="65">
        <v>12088</v>
      </c>
      <c r="C1118" s="65">
        <v>12138</v>
      </c>
      <c r="D1118" s="65">
        <v>12011</v>
      </c>
      <c r="E1118" s="65">
        <v>12039</v>
      </c>
      <c r="F1118" s="5">
        <f t="shared" si="109"/>
        <v>1.0506287227001987</v>
      </c>
      <c r="G1118" s="5">
        <f t="shared" si="110"/>
        <v>-0.40536068828590338</v>
      </c>
      <c r="H1118" s="5">
        <f t="shared" si="111"/>
        <v>0.38582677165354323</v>
      </c>
      <c r="I1118" s="61">
        <f t="shared" si="108"/>
        <v>5</v>
      </c>
      <c r="J1118" s="61">
        <f t="shared" si="106"/>
        <v>4</v>
      </c>
      <c r="K1118" s="61">
        <f t="shared" si="107"/>
        <v>2</v>
      </c>
    </row>
    <row r="1119" spans="1:11">
      <c r="A1119" s="64">
        <v>44028</v>
      </c>
      <c r="B1119" s="65">
        <v>12066</v>
      </c>
      <c r="C1119" s="65">
        <v>12094</v>
      </c>
      <c r="D1119" s="65">
        <v>11931</v>
      </c>
      <c r="E1119" s="65">
        <v>12032</v>
      </c>
      <c r="F1119" s="5">
        <f t="shared" si="109"/>
        <v>1.3509033648267859</v>
      </c>
      <c r="G1119" s="5">
        <f t="shared" si="110"/>
        <v>-0.28178352395159956</v>
      </c>
      <c r="H1119" s="5">
        <f t="shared" si="111"/>
        <v>0.20858895705521477</v>
      </c>
      <c r="I1119" s="61">
        <f t="shared" si="108"/>
        <v>7</v>
      </c>
      <c r="J1119" s="61">
        <f t="shared" si="106"/>
        <v>3</v>
      </c>
      <c r="K1119" s="61">
        <f t="shared" si="107"/>
        <v>2</v>
      </c>
    </row>
    <row r="1120" spans="1:11">
      <c r="A1120" s="64">
        <v>44027</v>
      </c>
      <c r="B1120" s="65">
        <v>12305</v>
      </c>
      <c r="C1120" s="65">
        <v>12323</v>
      </c>
      <c r="D1120" s="65">
        <v>12150</v>
      </c>
      <c r="E1120" s="65">
        <v>12220</v>
      </c>
      <c r="F1120" s="5">
        <f t="shared" si="109"/>
        <v>1.4059325477448192</v>
      </c>
      <c r="G1120" s="5">
        <f t="shared" si="110"/>
        <v>-0.69077610727346606</v>
      </c>
      <c r="H1120" s="5">
        <f t="shared" si="111"/>
        <v>0.4913294797687861</v>
      </c>
      <c r="I1120" s="61">
        <f t="shared" si="108"/>
        <v>8</v>
      </c>
      <c r="J1120" s="61">
        <f t="shared" si="106"/>
        <v>5</v>
      </c>
      <c r="K1120" s="61">
        <f t="shared" si="107"/>
        <v>2</v>
      </c>
    </row>
    <row r="1121" spans="1:11">
      <c r="A1121" s="64">
        <v>44026</v>
      </c>
      <c r="B1121" s="65">
        <v>12147</v>
      </c>
      <c r="C1121" s="65">
        <v>12224</v>
      </c>
      <c r="D1121" s="65">
        <v>12119</v>
      </c>
      <c r="E1121" s="65">
        <v>12188</v>
      </c>
      <c r="F1121" s="5">
        <f t="shared" si="109"/>
        <v>0.86441096567053588</v>
      </c>
      <c r="G1121" s="5">
        <f t="shared" si="110"/>
        <v>0.33753190088087592</v>
      </c>
      <c r="H1121" s="5">
        <f t="shared" si="111"/>
        <v>0.39047619047619048</v>
      </c>
      <c r="I1121" s="61">
        <f t="shared" si="108"/>
        <v>4</v>
      </c>
      <c r="J1121" s="61">
        <f t="shared" si="106"/>
        <v>4</v>
      </c>
      <c r="K1121" s="61">
        <f t="shared" si="107"/>
        <v>2</v>
      </c>
    </row>
    <row r="1122" spans="1:11">
      <c r="A1122" s="64">
        <v>44025</v>
      </c>
      <c r="B1122" s="65">
        <v>12139</v>
      </c>
      <c r="C1122" s="65">
        <v>12210</v>
      </c>
      <c r="D1122" s="65">
        <v>12105</v>
      </c>
      <c r="E1122" s="65">
        <v>12205</v>
      </c>
      <c r="F1122" s="5">
        <f t="shared" si="109"/>
        <v>0.86498064090946536</v>
      </c>
      <c r="G1122" s="5">
        <f t="shared" si="110"/>
        <v>0.54370211714309247</v>
      </c>
      <c r="H1122" s="5">
        <f t="shared" si="111"/>
        <v>0.62857142857142856</v>
      </c>
      <c r="I1122" s="61">
        <f t="shared" si="108"/>
        <v>4</v>
      </c>
      <c r="J1122" s="61">
        <f t="shared" si="106"/>
        <v>7</v>
      </c>
      <c r="K1122" s="61">
        <f t="shared" si="107"/>
        <v>3</v>
      </c>
    </row>
    <row r="1123" spans="1:11">
      <c r="A1123" s="64">
        <v>44022</v>
      </c>
      <c r="B1123" s="65">
        <v>12204</v>
      </c>
      <c r="C1123" s="65">
        <v>12213</v>
      </c>
      <c r="D1123" s="65">
        <v>11987</v>
      </c>
      <c r="E1123" s="65">
        <v>11999</v>
      </c>
      <c r="F1123" s="5">
        <f t="shared" si="109"/>
        <v>1.8518518518518516</v>
      </c>
      <c r="G1123" s="5">
        <f t="shared" si="110"/>
        <v>-1.6797771222549984</v>
      </c>
      <c r="H1123" s="5">
        <f t="shared" si="111"/>
        <v>0.9070796460176993</v>
      </c>
      <c r="I1123" s="61">
        <f t="shared" si="108"/>
        <v>9</v>
      </c>
      <c r="J1123" s="61">
        <f t="shared" si="106"/>
        <v>10</v>
      </c>
      <c r="K1123" s="61">
        <f t="shared" si="107"/>
        <v>4</v>
      </c>
    </row>
    <row r="1124" spans="1:11">
      <c r="A1124" s="64">
        <v>44021</v>
      </c>
      <c r="B1124" s="65">
        <v>12202</v>
      </c>
      <c r="C1124" s="65">
        <v>12222</v>
      </c>
      <c r="D1124" s="65">
        <v>12118</v>
      </c>
      <c r="E1124" s="65">
        <v>12147</v>
      </c>
      <c r="F1124" s="5">
        <f t="shared" si="109"/>
        <v>0.8523192919193574</v>
      </c>
      <c r="G1124" s="5">
        <f t="shared" si="110"/>
        <v>-0.45074577938042942</v>
      </c>
      <c r="H1124" s="5">
        <f t="shared" si="111"/>
        <v>0.52884615384615385</v>
      </c>
      <c r="I1124" s="61">
        <f t="shared" si="108"/>
        <v>4</v>
      </c>
      <c r="J1124" s="61">
        <f t="shared" si="106"/>
        <v>6</v>
      </c>
      <c r="K1124" s="61">
        <f t="shared" si="107"/>
        <v>2</v>
      </c>
    </row>
    <row r="1125" spans="1:11">
      <c r="A1125" s="64">
        <v>44020</v>
      </c>
      <c r="B1125" s="65">
        <v>12041</v>
      </c>
      <c r="C1125" s="65">
        <v>12145</v>
      </c>
      <c r="D1125" s="65">
        <v>12025</v>
      </c>
      <c r="E1125" s="65">
        <v>12125</v>
      </c>
      <c r="F1125" s="5">
        <f t="shared" si="109"/>
        <v>0.99659496719541574</v>
      </c>
      <c r="G1125" s="5">
        <f t="shared" si="110"/>
        <v>0.69761647703679097</v>
      </c>
      <c r="H1125" s="5">
        <f t="shared" si="111"/>
        <v>0.7</v>
      </c>
      <c r="I1125" s="61">
        <f t="shared" si="108"/>
        <v>5</v>
      </c>
      <c r="J1125" s="61">
        <f t="shared" si="106"/>
        <v>8</v>
      </c>
      <c r="K1125" s="61">
        <f t="shared" si="107"/>
        <v>3</v>
      </c>
    </row>
    <row r="1126" spans="1:11">
      <c r="A1126" s="64">
        <v>44019</v>
      </c>
      <c r="B1126" s="65">
        <v>12149</v>
      </c>
      <c r="C1126" s="65">
        <v>12192</v>
      </c>
      <c r="D1126" s="65">
        <v>11990</v>
      </c>
      <c r="E1126" s="65">
        <v>12027</v>
      </c>
      <c r="F1126" s="5">
        <f t="shared" si="109"/>
        <v>1.6626882871018192</v>
      </c>
      <c r="G1126" s="5">
        <f t="shared" si="110"/>
        <v>-1.0041978763684254</v>
      </c>
      <c r="H1126" s="5">
        <f t="shared" si="111"/>
        <v>0.60396039603960394</v>
      </c>
      <c r="I1126" s="61">
        <f t="shared" si="108"/>
        <v>9</v>
      </c>
      <c r="J1126" s="61">
        <f t="shared" si="106"/>
        <v>7</v>
      </c>
      <c r="K1126" s="61">
        <f t="shared" si="107"/>
        <v>3</v>
      </c>
    </row>
    <row r="1127" spans="1:11">
      <c r="A1127" s="64">
        <v>44018</v>
      </c>
      <c r="B1127" s="65">
        <v>11921</v>
      </c>
      <c r="C1127" s="65">
        <v>12072</v>
      </c>
      <c r="D1127" s="65">
        <v>11905</v>
      </c>
      <c r="E1127" s="65">
        <v>12065</v>
      </c>
      <c r="F1127" s="5">
        <f t="shared" si="109"/>
        <v>1.400889187148729</v>
      </c>
      <c r="G1127" s="5">
        <f t="shared" si="110"/>
        <v>1.207952352990521</v>
      </c>
      <c r="H1127" s="5">
        <f t="shared" si="111"/>
        <v>0.86227544910179654</v>
      </c>
      <c r="I1127" s="61">
        <f t="shared" si="108"/>
        <v>8</v>
      </c>
      <c r="J1127" s="61">
        <f t="shared" si="106"/>
        <v>9</v>
      </c>
      <c r="K1127" s="61">
        <f t="shared" si="107"/>
        <v>3</v>
      </c>
    </row>
    <row r="1128" spans="1:11">
      <c r="A1128" s="64">
        <v>44015</v>
      </c>
      <c r="B1128" s="65">
        <v>11788</v>
      </c>
      <c r="C1128" s="65">
        <v>11850</v>
      </c>
      <c r="D1128" s="65">
        <v>11752</v>
      </c>
      <c r="E1128" s="65">
        <v>11838</v>
      </c>
      <c r="F1128" s="5">
        <f t="shared" si="109"/>
        <v>0.83135391923990498</v>
      </c>
      <c r="G1128" s="5">
        <f t="shared" si="110"/>
        <v>0.42416016287750252</v>
      </c>
      <c r="H1128" s="5">
        <f t="shared" si="111"/>
        <v>0.51020408163265307</v>
      </c>
      <c r="I1128" s="61">
        <f t="shared" si="108"/>
        <v>4</v>
      </c>
      <c r="J1128" s="61">
        <f t="shared" si="106"/>
        <v>6</v>
      </c>
      <c r="K1128" s="61">
        <f t="shared" si="107"/>
        <v>2</v>
      </c>
    </row>
    <row r="1129" spans="1:11">
      <c r="A1129" s="64">
        <v>44014</v>
      </c>
      <c r="B1129" s="65">
        <v>11585</v>
      </c>
      <c r="C1129" s="65">
        <v>11712</v>
      </c>
      <c r="D1129" s="65">
        <v>11566</v>
      </c>
      <c r="E1129" s="65">
        <v>11695</v>
      </c>
      <c r="F1129" s="5">
        <f t="shared" si="109"/>
        <v>1.2602503236944325</v>
      </c>
      <c r="G1129" s="5">
        <f t="shared" si="110"/>
        <v>0.94950366853690116</v>
      </c>
      <c r="H1129" s="5">
        <f t="shared" si="111"/>
        <v>0.75342465753424659</v>
      </c>
      <c r="I1129" s="61">
        <f t="shared" si="108"/>
        <v>7</v>
      </c>
      <c r="J1129" s="61">
        <f t="shared" si="106"/>
        <v>8</v>
      </c>
      <c r="K1129" s="61">
        <f t="shared" si="107"/>
        <v>3</v>
      </c>
    </row>
    <row r="1130" spans="1:11">
      <c r="A1130" s="64">
        <v>44013</v>
      </c>
      <c r="B1130" s="65">
        <v>11482</v>
      </c>
      <c r="C1130" s="65">
        <v>11623</v>
      </c>
      <c r="D1130" s="65">
        <v>11472</v>
      </c>
      <c r="E1130" s="65">
        <v>11546</v>
      </c>
      <c r="F1130" s="5">
        <f t="shared" si="109"/>
        <v>1.3151018986239331</v>
      </c>
      <c r="G1130" s="5">
        <f t="shared" si="110"/>
        <v>0.55739418219822334</v>
      </c>
      <c r="H1130" s="5">
        <f t="shared" si="111"/>
        <v>0.42384105960264901</v>
      </c>
      <c r="I1130" s="61">
        <f t="shared" si="108"/>
        <v>7</v>
      </c>
      <c r="J1130" s="61">
        <f t="shared" si="106"/>
        <v>5</v>
      </c>
      <c r="K1130" s="61">
        <f t="shared" si="107"/>
        <v>2</v>
      </c>
    </row>
    <row r="1131" spans="1:11">
      <c r="A1131" s="64">
        <v>44012</v>
      </c>
      <c r="B1131" s="65">
        <v>11460</v>
      </c>
      <c r="C1131" s="65">
        <v>11502</v>
      </c>
      <c r="D1131" s="65">
        <v>11412</v>
      </c>
      <c r="E1131" s="65">
        <v>11469</v>
      </c>
      <c r="F1131" s="5">
        <f t="shared" si="109"/>
        <v>0.78534031413612559</v>
      </c>
      <c r="G1131" s="5">
        <f t="shared" si="110"/>
        <v>7.8534031413612565E-2</v>
      </c>
      <c r="H1131" s="5">
        <f t="shared" si="111"/>
        <v>0.1</v>
      </c>
      <c r="I1131" s="61">
        <f t="shared" si="108"/>
        <v>3</v>
      </c>
      <c r="J1131" s="61">
        <f t="shared" si="106"/>
        <v>2</v>
      </c>
      <c r="K1131" s="61">
        <f t="shared" si="107"/>
        <v>2</v>
      </c>
    </row>
    <row r="1132" spans="1:11">
      <c r="A1132" s="64">
        <v>44011</v>
      </c>
      <c r="B1132" s="65">
        <v>11394</v>
      </c>
      <c r="C1132" s="65">
        <v>11458</v>
      </c>
      <c r="D1132" s="65">
        <v>11315</v>
      </c>
      <c r="E1132" s="65">
        <v>11361</v>
      </c>
      <c r="F1132" s="5">
        <f t="shared" si="109"/>
        <v>1.2550465157100228</v>
      </c>
      <c r="G1132" s="5">
        <f t="shared" si="110"/>
        <v>-0.28962611901000529</v>
      </c>
      <c r="H1132" s="5">
        <f t="shared" si="111"/>
        <v>0.23076923076923078</v>
      </c>
      <c r="I1132" s="61">
        <f t="shared" si="108"/>
        <v>7</v>
      </c>
      <c r="J1132" s="61">
        <f t="shared" si="106"/>
        <v>3</v>
      </c>
      <c r="K1132" s="61">
        <f t="shared" si="107"/>
        <v>2</v>
      </c>
    </row>
    <row r="1133" spans="1:11">
      <c r="A1133" s="64">
        <v>44006</v>
      </c>
      <c r="B1133" s="65">
        <v>11541</v>
      </c>
      <c r="C1133" s="65">
        <v>11570</v>
      </c>
      <c r="D1133" s="65">
        <v>11503</v>
      </c>
      <c r="E1133" s="65">
        <v>11523</v>
      </c>
      <c r="F1133" s="5">
        <f t="shared" si="109"/>
        <v>0.58053894809808504</v>
      </c>
      <c r="G1133" s="5">
        <f t="shared" si="110"/>
        <v>-0.1559656875487393</v>
      </c>
      <c r="H1133" s="5">
        <f t="shared" si="111"/>
        <v>0.2686567164179105</v>
      </c>
      <c r="I1133" s="61">
        <f t="shared" si="108"/>
        <v>1</v>
      </c>
      <c r="J1133" s="61">
        <f t="shared" si="106"/>
        <v>3</v>
      </c>
      <c r="K1133" s="61">
        <f t="shared" si="107"/>
        <v>2</v>
      </c>
    </row>
    <row r="1134" spans="1:11">
      <c r="A1134" s="64">
        <v>44005</v>
      </c>
      <c r="B1134" s="65">
        <v>11493</v>
      </c>
      <c r="C1134" s="65">
        <v>11540</v>
      </c>
      <c r="D1134" s="65">
        <v>11346</v>
      </c>
      <c r="E1134" s="65">
        <v>11455</v>
      </c>
      <c r="F1134" s="5">
        <f t="shared" si="109"/>
        <v>1.6879839902549376</v>
      </c>
      <c r="G1134" s="5">
        <f t="shared" si="110"/>
        <v>-0.33063603932828678</v>
      </c>
      <c r="H1134" s="5">
        <f t="shared" si="111"/>
        <v>0.19587628865979384</v>
      </c>
      <c r="I1134" s="61">
        <f t="shared" si="108"/>
        <v>9</v>
      </c>
      <c r="J1134" s="61">
        <f t="shared" si="106"/>
        <v>2</v>
      </c>
      <c r="K1134" s="61">
        <f t="shared" si="107"/>
        <v>2</v>
      </c>
    </row>
    <row r="1135" spans="1:11">
      <c r="A1135" s="64">
        <v>44004</v>
      </c>
      <c r="B1135" s="65">
        <v>11374</v>
      </c>
      <c r="C1135" s="65">
        <v>11498</v>
      </c>
      <c r="D1135" s="65">
        <v>11362</v>
      </c>
      <c r="E1135" s="65">
        <v>11423</v>
      </c>
      <c r="F1135" s="5">
        <f t="shared" si="109"/>
        <v>1.1957095129242132</v>
      </c>
      <c r="G1135" s="5">
        <f t="shared" si="110"/>
        <v>0.43080710392122384</v>
      </c>
      <c r="H1135" s="5">
        <f t="shared" si="111"/>
        <v>0.36029411764705876</v>
      </c>
      <c r="I1135" s="61">
        <f t="shared" si="108"/>
        <v>6</v>
      </c>
      <c r="J1135" s="61">
        <f t="shared" si="106"/>
        <v>4</v>
      </c>
      <c r="K1135" s="61">
        <f t="shared" si="107"/>
        <v>2</v>
      </c>
    </row>
    <row r="1136" spans="1:11">
      <c r="A1136" s="64">
        <v>44001</v>
      </c>
      <c r="B1136" s="65">
        <v>11424</v>
      </c>
      <c r="C1136" s="65">
        <v>11439</v>
      </c>
      <c r="D1136" s="65">
        <v>11361</v>
      </c>
      <c r="E1136" s="65">
        <v>11410</v>
      </c>
      <c r="F1136" s="5">
        <f t="shared" si="109"/>
        <v>0.6827731092436975</v>
      </c>
      <c r="G1136" s="5">
        <f t="shared" si="110"/>
        <v>-0.12254901960784313</v>
      </c>
      <c r="H1136" s="5">
        <f t="shared" si="111"/>
        <v>0.17948717948717949</v>
      </c>
      <c r="I1136" s="61">
        <f t="shared" si="108"/>
        <v>2</v>
      </c>
      <c r="J1136" s="61">
        <f t="shared" si="106"/>
        <v>2</v>
      </c>
      <c r="K1136" s="61">
        <f t="shared" si="107"/>
        <v>2</v>
      </c>
    </row>
    <row r="1137" spans="1:11">
      <c r="A1137" s="64">
        <v>44000</v>
      </c>
      <c r="B1137" s="65">
        <v>11372</v>
      </c>
      <c r="C1137" s="65">
        <v>11425</v>
      </c>
      <c r="D1137" s="65">
        <v>11295</v>
      </c>
      <c r="E1137" s="65">
        <v>11394</v>
      </c>
      <c r="F1137" s="5">
        <f t="shared" si="109"/>
        <v>1.14315863524446</v>
      </c>
      <c r="G1137" s="5">
        <f t="shared" si="110"/>
        <v>0.19345761519521631</v>
      </c>
      <c r="H1137" s="5">
        <f t="shared" si="111"/>
        <v>0.16923076923076924</v>
      </c>
      <c r="I1137" s="61">
        <f t="shared" si="108"/>
        <v>5</v>
      </c>
      <c r="J1137" s="61">
        <f t="shared" si="106"/>
        <v>2</v>
      </c>
      <c r="K1137" s="61">
        <f t="shared" si="107"/>
        <v>2</v>
      </c>
    </row>
    <row r="1138" spans="1:11">
      <c r="A1138" s="64">
        <v>43999</v>
      </c>
      <c r="B1138" s="65">
        <v>11480</v>
      </c>
      <c r="C1138" s="65">
        <v>11568</v>
      </c>
      <c r="D1138" s="65">
        <v>11467</v>
      </c>
      <c r="E1138" s="65">
        <v>11521</v>
      </c>
      <c r="F1138" s="5">
        <f t="shared" si="109"/>
        <v>0.87979094076655051</v>
      </c>
      <c r="G1138" s="5">
        <f t="shared" si="110"/>
        <v>0.35714285714285715</v>
      </c>
      <c r="H1138" s="5">
        <f t="shared" si="111"/>
        <v>0.40594059405940597</v>
      </c>
      <c r="I1138" s="61">
        <f t="shared" si="108"/>
        <v>4</v>
      </c>
      <c r="J1138" s="61">
        <f t="shared" si="106"/>
        <v>5</v>
      </c>
      <c r="K1138" s="61">
        <f t="shared" si="107"/>
        <v>2</v>
      </c>
    </row>
    <row r="1139" spans="1:11">
      <c r="A1139" s="64">
        <v>43998</v>
      </c>
      <c r="B1139" s="65">
        <v>11448</v>
      </c>
      <c r="C1139" s="65">
        <v>11554</v>
      </c>
      <c r="D1139" s="65">
        <v>11421</v>
      </c>
      <c r="E1139" s="65">
        <v>11526</v>
      </c>
      <c r="F1139" s="5">
        <f t="shared" si="109"/>
        <v>1.1617749825296997</v>
      </c>
      <c r="G1139" s="5">
        <f t="shared" si="110"/>
        <v>0.68134171907756813</v>
      </c>
      <c r="H1139" s="5">
        <f t="shared" si="111"/>
        <v>0.58646616541353369</v>
      </c>
      <c r="I1139" s="61">
        <f t="shared" si="108"/>
        <v>6</v>
      </c>
      <c r="J1139" s="61">
        <f t="shared" si="106"/>
        <v>6</v>
      </c>
      <c r="K1139" s="61">
        <f t="shared" si="107"/>
        <v>2</v>
      </c>
    </row>
    <row r="1140" spans="1:11">
      <c r="A1140" s="64">
        <v>43997</v>
      </c>
      <c r="B1140" s="65">
        <v>11356</v>
      </c>
      <c r="C1140" s="65">
        <v>11446</v>
      </c>
      <c r="D1140" s="65">
        <v>11216</v>
      </c>
      <c r="E1140" s="65">
        <v>11229</v>
      </c>
      <c r="F1140" s="5">
        <f t="shared" si="109"/>
        <v>2.0253610426206414</v>
      </c>
      <c r="G1140" s="5">
        <f t="shared" si="110"/>
        <v>-1.1183515322296582</v>
      </c>
      <c r="H1140" s="5">
        <f t="shared" si="111"/>
        <v>0.55217391304347807</v>
      </c>
      <c r="I1140" s="61">
        <f t="shared" si="108"/>
        <v>10</v>
      </c>
      <c r="J1140" s="61">
        <f t="shared" si="106"/>
        <v>6</v>
      </c>
      <c r="K1140" s="61">
        <f t="shared" si="107"/>
        <v>1</v>
      </c>
    </row>
    <row r="1141" spans="1:11">
      <c r="A1141" s="64">
        <v>43994</v>
      </c>
      <c r="B1141" s="65">
        <v>11331</v>
      </c>
      <c r="C1141" s="65">
        <v>11432</v>
      </c>
      <c r="D1141" s="65">
        <v>11250</v>
      </c>
      <c r="E1141" s="65">
        <v>11395</v>
      </c>
      <c r="F1141" s="5">
        <f t="shared" si="109"/>
        <v>1.6062130438619715</v>
      </c>
      <c r="G1141" s="5">
        <f t="shared" si="110"/>
        <v>0.56482216927014384</v>
      </c>
      <c r="H1141" s="5">
        <f t="shared" si="111"/>
        <v>0.35164835164835168</v>
      </c>
      <c r="I1141" s="61">
        <f t="shared" si="108"/>
        <v>8</v>
      </c>
      <c r="J1141" s="61">
        <f t="shared" si="106"/>
        <v>4</v>
      </c>
      <c r="K1141" s="61">
        <f t="shared" si="107"/>
        <v>2</v>
      </c>
    </row>
    <row r="1142" spans="1:11">
      <c r="A1142" s="64">
        <v>43993</v>
      </c>
      <c r="B1142" s="65">
        <v>11689</v>
      </c>
      <c r="C1142" s="65">
        <v>11738</v>
      </c>
      <c r="D1142" s="65">
        <v>11475</v>
      </c>
      <c r="E1142" s="65">
        <v>11491</v>
      </c>
      <c r="F1142" s="5">
        <f t="shared" si="109"/>
        <v>2.2499786123706049</v>
      </c>
      <c r="G1142" s="5">
        <f t="shared" si="110"/>
        <v>-1.6939002480965009</v>
      </c>
      <c r="H1142" s="5">
        <f t="shared" si="111"/>
        <v>0.75285171102661586</v>
      </c>
      <c r="I1142" s="61">
        <f t="shared" si="108"/>
        <v>10</v>
      </c>
      <c r="J1142" s="61">
        <f t="shared" si="106"/>
        <v>8</v>
      </c>
      <c r="K1142" s="61">
        <f t="shared" si="107"/>
        <v>4</v>
      </c>
    </row>
    <row r="1143" spans="1:11">
      <c r="A1143" s="64">
        <v>43992</v>
      </c>
      <c r="B1143" s="65">
        <v>11634</v>
      </c>
      <c r="C1143" s="65">
        <v>11730</v>
      </c>
      <c r="D1143" s="65">
        <v>11596</v>
      </c>
      <c r="E1143" s="65">
        <v>11706</v>
      </c>
      <c r="F1143" s="5">
        <f t="shared" si="109"/>
        <v>1.1517964586556644</v>
      </c>
      <c r="G1143" s="5">
        <f t="shared" si="110"/>
        <v>0.61887570912841672</v>
      </c>
      <c r="H1143" s="5">
        <f t="shared" si="111"/>
        <v>0.53731343283582089</v>
      </c>
      <c r="I1143" s="61">
        <f t="shared" si="108"/>
        <v>6</v>
      </c>
      <c r="J1143" s="61">
        <f t="shared" si="106"/>
        <v>6</v>
      </c>
      <c r="K1143" s="61">
        <f t="shared" si="107"/>
        <v>2</v>
      </c>
    </row>
    <row r="1144" spans="1:11">
      <c r="A1144" s="64">
        <v>43991</v>
      </c>
      <c r="B1144" s="65">
        <v>11596</v>
      </c>
      <c r="C1144" s="65">
        <v>11622</v>
      </c>
      <c r="D1144" s="65">
        <v>11521</v>
      </c>
      <c r="E1144" s="65">
        <v>11609</v>
      </c>
      <c r="F1144" s="5">
        <f t="shared" si="109"/>
        <v>0.87098999655053455</v>
      </c>
      <c r="G1144" s="5">
        <f t="shared" si="110"/>
        <v>0.11210762331838565</v>
      </c>
      <c r="H1144" s="5">
        <f t="shared" si="111"/>
        <v>0.12871287128712874</v>
      </c>
      <c r="I1144" s="61">
        <f t="shared" si="108"/>
        <v>4</v>
      </c>
      <c r="J1144" s="61">
        <f t="shared" si="106"/>
        <v>2</v>
      </c>
      <c r="K1144" s="61">
        <f t="shared" si="107"/>
        <v>2</v>
      </c>
    </row>
    <row r="1145" spans="1:11">
      <c r="A1145" s="64">
        <v>43990</v>
      </c>
      <c r="B1145" s="65">
        <v>11550</v>
      </c>
      <c r="C1145" s="65">
        <v>11626</v>
      </c>
      <c r="D1145" s="65">
        <v>11491</v>
      </c>
      <c r="E1145" s="65">
        <v>11570</v>
      </c>
      <c r="F1145" s="5">
        <f t="shared" si="109"/>
        <v>1.1688311688311688</v>
      </c>
      <c r="G1145" s="5">
        <f t="shared" si="110"/>
        <v>0.17316017316017315</v>
      </c>
      <c r="H1145" s="5">
        <f t="shared" si="111"/>
        <v>0.14814814814814814</v>
      </c>
      <c r="I1145" s="61">
        <f t="shared" si="108"/>
        <v>6</v>
      </c>
      <c r="J1145" s="61">
        <f t="shared" si="106"/>
        <v>2</v>
      </c>
      <c r="K1145" s="61">
        <f t="shared" si="107"/>
        <v>2</v>
      </c>
    </row>
    <row r="1146" spans="1:11">
      <c r="A1146" s="64">
        <v>43987</v>
      </c>
      <c r="B1146" s="65">
        <v>11399</v>
      </c>
      <c r="C1146" s="65">
        <v>11473</v>
      </c>
      <c r="D1146" s="65">
        <v>11377</v>
      </c>
      <c r="E1146" s="65">
        <v>11457</v>
      </c>
      <c r="F1146" s="5">
        <f t="shared" si="109"/>
        <v>0.84217913852092285</v>
      </c>
      <c r="G1146" s="5">
        <f t="shared" si="110"/>
        <v>0.50881656285639087</v>
      </c>
      <c r="H1146" s="5">
        <f t="shared" si="111"/>
        <v>0.60416666666666663</v>
      </c>
      <c r="I1146" s="61">
        <f t="shared" si="108"/>
        <v>4</v>
      </c>
      <c r="J1146" s="61">
        <f t="shared" si="106"/>
        <v>7</v>
      </c>
      <c r="K1146" s="61">
        <f t="shared" si="107"/>
        <v>3</v>
      </c>
    </row>
    <row r="1147" spans="1:11">
      <c r="A1147" s="64">
        <v>43986</v>
      </c>
      <c r="B1147" s="65">
        <v>11419</v>
      </c>
      <c r="C1147" s="65">
        <v>11425</v>
      </c>
      <c r="D1147" s="65">
        <v>11306</v>
      </c>
      <c r="E1147" s="65">
        <v>11357</v>
      </c>
      <c r="F1147" s="5">
        <f t="shared" si="109"/>
        <v>1.0421227778264297</v>
      </c>
      <c r="G1147" s="5">
        <f t="shared" si="110"/>
        <v>-0.54295472458183736</v>
      </c>
      <c r="H1147" s="5">
        <f t="shared" si="111"/>
        <v>0.52100840336134457</v>
      </c>
      <c r="I1147" s="61">
        <f t="shared" si="108"/>
        <v>5</v>
      </c>
      <c r="J1147" s="61">
        <f t="shared" si="106"/>
        <v>6</v>
      </c>
      <c r="K1147" s="61">
        <f t="shared" si="107"/>
        <v>2</v>
      </c>
    </row>
    <row r="1148" spans="1:11">
      <c r="A1148" s="64">
        <v>43985</v>
      </c>
      <c r="B1148" s="65">
        <v>11250</v>
      </c>
      <c r="C1148" s="65">
        <v>11299</v>
      </c>
      <c r="D1148" s="65">
        <v>11206</v>
      </c>
      <c r="E1148" s="65">
        <v>11283</v>
      </c>
      <c r="F1148" s="5">
        <f t="shared" si="109"/>
        <v>0.82666666666666666</v>
      </c>
      <c r="G1148" s="5">
        <f t="shared" si="110"/>
        <v>0.29333333333333333</v>
      </c>
      <c r="H1148" s="5">
        <f t="shared" si="111"/>
        <v>0.35483870967741937</v>
      </c>
      <c r="I1148" s="61">
        <f t="shared" si="108"/>
        <v>4</v>
      </c>
      <c r="J1148" s="61">
        <f t="shared" si="106"/>
        <v>4</v>
      </c>
      <c r="K1148" s="61">
        <f t="shared" si="107"/>
        <v>2</v>
      </c>
    </row>
    <row r="1149" spans="1:11">
      <c r="A1149" s="64">
        <v>43984</v>
      </c>
      <c r="B1149" s="65">
        <v>11080</v>
      </c>
      <c r="C1149" s="65">
        <v>11140</v>
      </c>
      <c r="D1149" s="65">
        <v>11072</v>
      </c>
      <c r="E1149" s="65">
        <v>11106</v>
      </c>
      <c r="F1149" s="5">
        <f t="shared" si="109"/>
        <v>0.61371841155234652</v>
      </c>
      <c r="G1149" s="5">
        <f t="shared" si="110"/>
        <v>0.23465703971119134</v>
      </c>
      <c r="H1149" s="5">
        <f t="shared" si="111"/>
        <v>0.38235294117647062</v>
      </c>
      <c r="I1149" s="61">
        <f t="shared" si="108"/>
        <v>2</v>
      </c>
      <c r="J1149" s="61">
        <f t="shared" si="106"/>
        <v>4</v>
      </c>
      <c r="K1149" s="61">
        <f t="shared" si="107"/>
        <v>2</v>
      </c>
    </row>
    <row r="1150" spans="1:11">
      <c r="A1150" s="64">
        <v>43983</v>
      </c>
      <c r="B1150" s="65">
        <v>10983</v>
      </c>
      <c r="C1150" s="65">
        <v>11103</v>
      </c>
      <c r="D1150" s="65">
        <v>10971</v>
      </c>
      <c r="E1150" s="65">
        <v>11057</v>
      </c>
      <c r="F1150" s="5">
        <f t="shared" si="109"/>
        <v>1.2018574160065556</v>
      </c>
      <c r="G1150" s="5">
        <f t="shared" si="110"/>
        <v>0.67376855139761449</v>
      </c>
      <c r="H1150" s="5">
        <f t="shared" si="111"/>
        <v>0.56060606060606055</v>
      </c>
      <c r="I1150" s="61">
        <f t="shared" si="108"/>
        <v>6</v>
      </c>
      <c r="J1150" s="61">
        <f t="shared" si="106"/>
        <v>6</v>
      </c>
      <c r="K1150" s="61">
        <f t="shared" si="107"/>
        <v>2</v>
      </c>
    </row>
    <row r="1151" spans="1:11">
      <c r="A1151" s="64">
        <v>43980</v>
      </c>
      <c r="B1151" s="65">
        <v>10888</v>
      </c>
      <c r="C1151" s="65">
        <v>10950</v>
      </c>
      <c r="D1151" s="65">
        <v>10806</v>
      </c>
      <c r="E1151" s="65">
        <v>10922</v>
      </c>
      <c r="F1151" s="5">
        <f t="shared" si="109"/>
        <v>1.322556943423953</v>
      </c>
      <c r="G1151" s="5">
        <f t="shared" si="110"/>
        <v>0.31227038941954444</v>
      </c>
      <c r="H1151" s="5">
        <f t="shared" si="111"/>
        <v>0.23611111111111108</v>
      </c>
      <c r="I1151" s="61">
        <f t="shared" si="108"/>
        <v>7</v>
      </c>
      <c r="J1151" s="61">
        <f t="shared" si="106"/>
        <v>3</v>
      </c>
      <c r="K1151" s="61">
        <f t="shared" si="107"/>
        <v>2</v>
      </c>
    </row>
    <row r="1152" spans="1:11">
      <c r="A1152" s="64">
        <v>43979</v>
      </c>
      <c r="B1152" s="65">
        <v>11066</v>
      </c>
      <c r="C1152" s="65">
        <v>11077</v>
      </c>
      <c r="D1152" s="65">
        <v>10856</v>
      </c>
      <c r="E1152" s="65">
        <v>10907</v>
      </c>
      <c r="F1152" s="5">
        <f t="shared" si="109"/>
        <v>1.9971082595337069</v>
      </c>
      <c r="G1152" s="5">
        <f t="shared" si="110"/>
        <v>-1.4368335441894091</v>
      </c>
      <c r="H1152" s="5">
        <f t="shared" si="111"/>
        <v>0.71945701357466074</v>
      </c>
      <c r="I1152" s="61">
        <f t="shared" si="108"/>
        <v>10</v>
      </c>
      <c r="J1152" s="61">
        <f t="shared" si="106"/>
        <v>8</v>
      </c>
      <c r="K1152" s="61">
        <f t="shared" si="107"/>
        <v>4</v>
      </c>
    </row>
    <row r="1153" spans="1:11">
      <c r="A1153" s="64">
        <v>43978</v>
      </c>
      <c r="B1153" s="65">
        <v>10962</v>
      </c>
      <c r="C1153" s="65">
        <v>11037</v>
      </c>
      <c r="D1153" s="65">
        <v>10926</v>
      </c>
      <c r="E1153" s="65">
        <v>10972</v>
      </c>
      <c r="F1153" s="5">
        <f t="shared" si="109"/>
        <v>1.0125889436234263</v>
      </c>
      <c r="G1153" s="5">
        <f t="shared" si="110"/>
        <v>9.1224229155263639E-2</v>
      </c>
      <c r="H1153" s="5">
        <f t="shared" si="111"/>
        <v>9.00900900900901E-2</v>
      </c>
      <c r="I1153" s="61">
        <f t="shared" si="108"/>
        <v>5</v>
      </c>
      <c r="J1153" s="61">
        <f t="shared" si="106"/>
        <v>1</v>
      </c>
      <c r="K1153" s="61">
        <f t="shared" si="107"/>
        <v>2</v>
      </c>
    </row>
    <row r="1154" spans="1:11">
      <c r="A1154" s="64">
        <v>43977</v>
      </c>
      <c r="B1154" s="65">
        <v>10896</v>
      </c>
      <c r="C1154" s="65">
        <v>11027</v>
      </c>
      <c r="D1154" s="65">
        <v>10891</v>
      </c>
      <c r="E1154" s="65">
        <v>10984</v>
      </c>
      <c r="F1154" s="5">
        <f t="shared" si="109"/>
        <v>1.2481644640234948</v>
      </c>
      <c r="G1154" s="5">
        <f t="shared" si="110"/>
        <v>0.80763582966226144</v>
      </c>
      <c r="H1154" s="5">
        <f t="shared" si="111"/>
        <v>0.6470588235294118</v>
      </c>
      <c r="I1154" s="61">
        <f t="shared" si="108"/>
        <v>7</v>
      </c>
      <c r="J1154" s="61">
        <f t="shared" si="106"/>
        <v>7</v>
      </c>
      <c r="K1154" s="61">
        <f t="shared" si="107"/>
        <v>3</v>
      </c>
    </row>
    <row r="1155" spans="1:11">
      <c r="A1155" s="64">
        <v>43976</v>
      </c>
      <c r="B1155" s="65">
        <v>10800</v>
      </c>
      <c r="C1155" s="65">
        <v>10840</v>
      </c>
      <c r="D1155" s="65">
        <v>10651</v>
      </c>
      <c r="E1155" s="65">
        <v>10817</v>
      </c>
      <c r="F1155" s="5">
        <f t="shared" si="109"/>
        <v>1.7500000000000002</v>
      </c>
      <c r="G1155" s="5">
        <f t="shared" si="110"/>
        <v>0.15740740740740741</v>
      </c>
      <c r="H1155" s="5">
        <f t="shared" si="111"/>
        <v>8.9947089947089942E-2</v>
      </c>
      <c r="I1155" s="61">
        <f t="shared" si="108"/>
        <v>9</v>
      </c>
      <c r="J1155" s="61">
        <f t="shared" ref="J1155:J1218" si="112">VLOOKUP(H1155,$L$24:$N$33,3,TRUE)</f>
        <v>1</v>
      </c>
      <c r="K1155" s="61">
        <f t="shared" ref="K1155:K1218" si="113">IF(AND(I1155&gt;=$N$10,F1155&gt;$B$1),IF(J1155&gt;=$N$23,4,1),IF(J1155&gt;=$N$23,3,2))</f>
        <v>2</v>
      </c>
    </row>
    <row r="1156" spans="1:11">
      <c r="A1156" s="64">
        <v>43973</v>
      </c>
      <c r="B1156" s="65">
        <v>10928</v>
      </c>
      <c r="C1156" s="65">
        <v>10935</v>
      </c>
      <c r="D1156" s="65">
        <v>10723</v>
      </c>
      <c r="E1156" s="65">
        <v>10743</v>
      </c>
      <c r="F1156" s="5">
        <f t="shared" si="109"/>
        <v>1.9399707174231333</v>
      </c>
      <c r="G1156" s="5">
        <f t="shared" si="110"/>
        <v>-1.6928989751098096</v>
      </c>
      <c r="H1156" s="5">
        <f t="shared" si="111"/>
        <v>0.87264150943396224</v>
      </c>
      <c r="I1156" s="61">
        <f t="shared" si="108"/>
        <v>10</v>
      </c>
      <c r="J1156" s="61">
        <f t="shared" si="112"/>
        <v>9</v>
      </c>
      <c r="K1156" s="61">
        <f t="shared" si="113"/>
        <v>4</v>
      </c>
    </row>
    <row r="1157" spans="1:11">
      <c r="A1157" s="64">
        <v>43972</v>
      </c>
      <c r="B1157" s="65">
        <v>10903</v>
      </c>
      <c r="C1157" s="65">
        <v>11008</v>
      </c>
      <c r="D1157" s="65">
        <v>10894</v>
      </c>
      <c r="E1157" s="65">
        <v>10952</v>
      </c>
      <c r="F1157" s="5">
        <f t="shared" si="109"/>
        <v>1.0455837842795561</v>
      </c>
      <c r="G1157" s="5">
        <f t="shared" si="110"/>
        <v>0.44941759148858118</v>
      </c>
      <c r="H1157" s="5">
        <f t="shared" si="111"/>
        <v>0.42982456140350883</v>
      </c>
      <c r="I1157" s="61">
        <f t="shared" si="108"/>
        <v>5</v>
      </c>
      <c r="J1157" s="61">
        <f t="shared" si="112"/>
        <v>5</v>
      </c>
      <c r="K1157" s="61">
        <f t="shared" si="113"/>
        <v>2</v>
      </c>
    </row>
    <row r="1158" spans="1:11">
      <c r="A1158" s="64">
        <v>43971</v>
      </c>
      <c r="B1158" s="65">
        <v>10903</v>
      </c>
      <c r="C1158" s="65">
        <v>10960</v>
      </c>
      <c r="D1158" s="65">
        <v>10853</v>
      </c>
      <c r="E1158" s="65">
        <v>10887</v>
      </c>
      <c r="F1158" s="5">
        <f t="shared" si="109"/>
        <v>0.98138127120975871</v>
      </c>
      <c r="G1158" s="5">
        <f t="shared" si="110"/>
        <v>-0.14674860130239384</v>
      </c>
      <c r="H1158" s="5">
        <f t="shared" si="111"/>
        <v>0.14953271028037385</v>
      </c>
      <c r="I1158" s="61">
        <f t="shared" si="108"/>
        <v>5</v>
      </c>
      <c r="J1158" s="61">
        <f t="shared" si="112"/>
        <v>2</v>
      </c>
      <c r="K1158" s="61">
        <f t="shared" si="113"/>
        <v>2</v>
      </c>
    </row>
    <row r="1159" spans="1:11">
      <c r="A1159" s="64">
        <v>43970</v>
      </c>
      <c r="B1159" s="65">
        <v>10932</v>
      </c>
      <c r="C1159" s="65">
        <v>10964</v>
      </c>
      <c r="D1159" s="65">
        <v>10836</v>
      </c>
      <c r="E1159" s="65">
        <v>10872</v>
      </c>
      <c r="F1159" s="5">
        <f t="shared" si="109"/>
        <v>1.1708744968898646</v>
      </c>
      <c r="G1159" s="5">
        <f t="shared" si="110"/>
        <v>-0.54884742041712409</v>
      </c>
      <c r="H1159" s="5">
        <f t="shared" si="111"/>
        <v>0.46875000000000006</v>
      </c>
      <c r="I1159" s="61">
        <f t="shared" si="108"/>
        <v>6</v>
      </c>
      <c r="J1159" s="61">
        <f t="shared" si="112"/>
        <v>5</v>
      </c>
      <c r="K1159" s="61">
        <f t="shared" si="113"/>
        <v>2</v>
      </c>
    </row>
    <row r="1160" spans="1:11">
      <c r="A1160" s="64">
        <v>43969</v>
      </c>
      <c r="B1160" s="65">
        <v>10768</v>
      </c>
      <c r="C1160" s="65">
        <v>10824</v>
      </c>
      <c r="D1160" s="65">
        <v>10724</v>
      </c>
      <c r="E1160" s="65">
        <v>10763</v>
      </c>
      <c r="F1160" s="5">
        <f t="shared" si="109"/>
        <v>0.92867756315007433</v>
      </c>
      <c r="G1160" s="5">
        <f t="shared" si="110"/>
        <v>-4.6433878157503709E-2</v>
      </c>
      <c r="H1160" s="5">
        <f t="shared" si="111"/>
        <v>4.9999999999999996E-2</v>
      </c>
      <c r="I1160" s="61">
        <f t="shared" ref="I1160:I1223" si="114">VLOOKUP(_xlfn.PERCENTRANK.EXC(F$22:F$1218,F1160),$L$11:$N$20,3,TRUE)</f>
        <v>5</v>
      </c>
      <c r="J1160" s="61">
        <f t="shared" si="112"/>
        <v>1</v>
      </c>
      <c r="K1160" s="61">
        <f t="shared" si="113"/>
        <v>2</v>
      </c>
    </row>
    <row r="1161" spans="1:11">
      <c r="A1161" s="64">
        <v>43966</v>
      </c>
      <c r="B1161" s="65">
        <v>10830</v>
      </c>
      <c r="C1161" s="65">
        <v>10869</v>
      </c>
      <c r="D1161" s="65">
        <v>10701</v>
      </c>
      <c r="E1161" s="65">
        <v>10818</v>
      </c>
      <c r="F1161" s="5">
        <f t="shared" si="109"/>
        <v>1.5512465373961219</v>
      </c>
      <c r="G1161" s="5">
        <f t="shared" si="110"/>
        <v>-0.110803324099723</v>
      </c>
      <c r="H1161" s="5">
        <f t="shared" si="111"/>
        <v>7.1428571428571438E-2</v>
      </c>
      <c r="I1161" s="61">
        <f t="shared" si="114"/>
        <v>8</v>
      </c>
      <c r="J1161" s="61">
        <f t="shared" si="112"/>
        <v>1</v>
      </c>
      <c r="K1161" s="61">
        <f t="shared" si="113"/>
        <v>2</v>
      </c>
    </row>
    <row r="1162" spans="1:11">
      <c r="A1162" s="64">
        <v>43965</v>
      </c>
      <c r="B1162" s="65">
        <v>10828</v>
      </c>
      <c r="C1162" s="65">
        <v>10877</v>
      </c>
      <c r="D1162" s="65">
        <v>10738</v>
      </c>
      <c r="E1162" s="65">
        <v>10750</v>
      </c>
      <c r="F1162" s="5">
        <f t="shared" si="109"/>
        <v>1.2837089028444773</v>
      </c>
      <c r="G1162" s="5">
        <f t="shared" si="110"/>
        <v>-0.72035463612855566</v>
      </c>
      <c r="H1162" s="5">
        <f t="shared" si="111"/>
        <v>0.56115107913669071</v>
      </c>
      <c r="I1162" s="61">
        <f t="shared" si="114"/>
        <v>7</v>
      </c>
      <c r="J1162" s="61">
        <f t="shared" si="112"/>
        <v>6</v>
      </c>
      <c r="K1162" s="61">
        <f t="shared" si="113"/>
        <v>2</v>
      </c>
    </row>
    <row r="1163" spans="1:11">
      <c r="A1163" s="64">
        <v>43964</v>
      </c>
      <c r="B1163" s="65">
        <v>10783</v>
      </c>
      <c r="C1163" s="65">
        <v>10925</v>
      </c>
      <c r="D1163" s="65">
        <v>10776</v>
      </c>
      <c r="E1163" s="65">
        <v>10915</v>
      </c>
      <c r="F1163" s="5">
        <f t="shared" si="109"/>
        <v>1.3818046925716405</v>
      </c>
      <c r="G1163" s="5">
        <f t="shared" si="110"/>
        <v>1.2241491236205138</v>
      </c>
      <c r="H1163" s="5">
        <f t="shared" si="111"/>
        <v>0.88590604026845643</v>
      </c>
      <c r="I1163" s="61">
        <f t="shared" si="114"/>
        <v>8</v>
      </c>
      <c r="J1163" s="61">
        <f t="shared" si="112"/>
        <v>9</v>
      </c>
      <c r="K1163" s="61">
        <f t="shared" si="113"/>
        <v>3</v>
      </c>
    </row>
    <row r="1164" spans="1:11">
      <c r="A1164" s="64">
        <v>43963</v>
      </c>
      <c r="B1164" s="65">
        <v>10902</v>
      </c>
      <c r="C1164" s="65">
        <v>10932</v>
      </c>
      <c r="D1164" s="65">
        <v>10802</v>
      </c>
      <c r="E1164" s="65">
        <v>10865</v>
      </c>
      <c r="F1164" s="5">
        <f t="shared" si="109"/>
        <v>1.192441753806641</v>
      </c>
      <c r="G1164" s="5">
        <f t="shared" si="110"/>
        <v>-0.33938726839112088</v>
      </c>
      <c r="H1164" s="5">
        <f t="shared" si="111"/>
        <v>0.2846153846153846</v>
      </c>
      <c r="I1164" s="61">
        <f t="shared" si="114"/>
        <v>6</v>
      </c>
      <c r="J1164" s="61">
        <f t="shared" si="112"/>
        <v>3</v>
      </c>
      <c r="K1164" s="61">
        <f t="shared" si="113"/>
        <v>2</v>
      </c>
    </row>
    <row r="1165" spans="1:11">
      <c r="A1165" s="64">
        <v>43962</v>
      </c>
      <c r="B1165" s="65">
        <v>10979</v>
      </c>
      <c r="C1165" s="65">
        <v>11038</v>
      </c>
      <c r="D1165" s="65">
        <v>10935</v>
      </c>
      <c r="E1165" s="65">
        <v>10983</v>
      </c>
      <c r="F1165" s="5">
        <f t="shared" si="109"/>
        <v>0.93815465889425265</v>
      </c>
      <c r="G1165" s="5">
        <f t="shared" si="110"/>
        <v>3.6433190636670006E-2</v>
      </c>
      <c r="H1165" s="5">
        <f t="shared" si="111"/>
        <v>3.8834951456310676E-2</v>
      </c>
      <c r="I1165" s="61">
        <f t="shared" si="114"/>
        <v>5</v>
      </c>
      <c r="J1165" s="61">
        <f t="shared" si="112"/>
        <v>1</v>
      </c>
      <c r="K1165" s="61">
        <f t="shared" si="113"/>
        <v>2</v>
      </c>
    </row>
    <row r="1166" spans="1:11">
      <c r="A1166" s="64">
        <v>43959</v>
      </c>
      <c r="B1166" s="65">
        <v>10893</v>
      </c>
      <c r="C1166" s="65">
        <v>10956</v>
      </c>
      <c r="D1166" s="65">
        <v>10853</v>
      </c>
      <c r="E1166" s="65">
        <v>10896</v>
      </c>
      <c r="F1166" s="5">
        <f t="shared" si="109"/>
        <v>0.94556136968695492</v>
      </c>
      <c r="G1166" s="5">
        <f t="shared" si="110"/>
        <v>2.7540622418066651E-2</v>
      </c>
      <c r="H1166" s="5">
        <f t="shared" si="111"/>
        <v>2.9126213592233014E-2</v>
      </c>
      <c r="I1166" s="61">
        <f t="shared" si="114"/>
        <v>5</v>
      </c>
      <c r="J1166" s="61">
        <f t="shared" si="112"/>
        <v>1</v>
      </c>
      <c r="K1166" s="61">
        <f t="shared" si="113"/>
        <v>2</v>
      </c>
    </row>
    <row r="1167" spans="1:11">
      <c r="A1167" s="64">
        <v>43958</v>
      </c>
      <c r="B1167" s="65">
        <v>10736</v>
      </c>
      <c r="C1167" s="65">
        <v>10877</v>
      </c>
      <c r="D1167" s="65">
        <v>10710</v>
      </c>
      <c r="E1167" s="65">
        <v>10833</v>
      </c>
      <c r="F1167" s="5">
        <f t="shared" si="109"/>
        <v>1.5555141579731744</v>
      </c>
      <c r="G1167" s="5">
        <f t="shared" si="110"/>
        <v>0.90350223546944863</v>
      </c>
      <c r="H1167" s="5">
        <f t="shared" si="111"/>
        <v>0.58083832335329344</v>
      </c>
      <c r="I1167" s="61">
        <f t="shared" si="114"/>
        <v>8</v>
      </c>
      <c r="J1167" s="61">
        <f t="shared" si="112"/>
        <v>6</v>
      </c>
      <c r="K1167" s="61">
        <f t="shared" si="113"/>
        <v>2</v>
      </c>
    </row>
    <row r="1168" spans="1:11">
      <c r="A1168" s="64">
        <v>43957</v>
      </c>
      <c r="B1168" s="65">
        <v>10658</v>
      </c>
      <c r="C1168" s="65">
        <v>10780</v>
      </c>
      <c r="D1168" s="65">
        <v>10618</v>
      </c>
      <c r="E1168" s="65">
        <v>10750</v>
      </c>
      <c r="F1168" s="5">
        <f t="shared" si="109"/>
        <v>1.5199849878025897</v>
      </c>
      <c r="G1168" s="5">
        <f t="shared" si="110"/>
        <v>0.86320135109776686</v>
      </c>
      <c r="H1168" s="5">
        <f t="shared" si="111"/>
        <v>0.56790123456790109</v>
      </c>
      <c r="I1168" s="61">
        <f t="shared" si="114"/>
        <v>8</v>
      </c>
      <c r="J1168" s="61">
        <f t="shared" si="112"/>
        <v>6</v>
      </c>
      <c r="K1168" s="61">
        <f t="shared" si="113"/>
        <v>2</v>
      </c>
    </row>
    <row r="1169" spans="1:11">
      <c r="A1169" s="64">
        <v>43956</v>
      </c>
      <c r="B1169" s="65">
        <v>10717</v>
      </c>
      <c r="C1169" s="65">
        <v>10795</v>
      </c>
      <c r="D1169" s="65">
        <v>10658</v>
      </c>
      <c r="E1169" s="65">
        <v>10725</v>
      </c>
      <c r="F1169" s="5">
        <f t="shared" si="109"/>
        <v>1.2783428198189792</v>
      </c>
      <c r="G1169" s="5">
        <f t="shared" si="110"/>
        <v>7.4647755901838198E-2</v>
      </c>
      <c r="H1169" s="5">
        <f t="shared" si="111"/>
        <v>5.8394160583941604E-2</v>
      </c>
      <c r="I1169" s="61">
        <f t="shared" si="114"/>
        <v>7</v>
      </c>
      <c r="J1169" s="61">
        <f t="shared" si="112"/>
        <v>1</v>
      </c>
      <c r="K1169" s="61">
        <f t="shared" si="113"/>
        <v>2</v>
      </c>
    </row>
    <row r="1170" spans="1:11">
      <c r="A1170" s="64">
        <v>43955</v>
      </c>
      <c r="B1170" s="65">
        <v>10540</v>
      </c>
      <c r="C1170" s="65">
        <v>10699</v>
      </c>
      <c r="D1170" s="65">
        <v>10477</v>
      </c>
      <c r="E1170" s="65">
        <v>10615</v>
      </c>
      <c r="F1170" s="5">
        <f t="shared" si="109"/>
        <v>2.1062618595825424</v>
      </c>
      <c r="G1170" s="5">
        <f t="shared" si="110"/>
        <v>0.7115749525616698</v>
      </c>
      <c r="H1170" s="5">
        <f t="shared" si="111"/>
        <v>0.33783783783783788</v>
      </c>
      <c r="I1170" s="61">
        <f t="shared" si="114"/>
        <v>10</v>
      </c>
      <c r="J1170" s="61">
        <f t="shared" si="112"/>
        <v>4</v>
      </c>
      <c r="K1170" s="61">
        <f t="shared" si="113"/>
        <v>1</v>
      </c>
    </row>
    <row r="1171" spans="1:11">
      <c r="A1171" s="64">
        <v>43951</v>
      </c>
      <c r="B1171" s="65">
        <v>10813</v>
      </c>
      <c r="C1171" s="65">
        <v>10971</v>
      </c>
      <c r="D1171" s="65">
        <v>10803</v>
      </c>
      <c r="E1171" s="65">
        <v>10944</v>
      </c>
      <c r="F1171" s="5">
        <f t="shared" si="109"/>
        <v>1.5536853787108111</v>
      </c>
      <c r="G1171" s="5">
        <f t="shared" si="110"/>
        <v>1.2115046703042633</v>
      </c>
      <c r="H1171" s="5">
        <f t="shared" si="111"/>
        <v>0.77976190476190466</v>
      </c>
      <c r="I1171" s="61">
        <f t="shared" si="114"/>
        <v>8</v>
      </c>
      <c r="J1171" s="61">
        <f t="shared" si="112"/>
        <v>8</v>
      </c>
      <c r="K1171" s="61">
        <f t="shared" si="113"/>
        <v>3</v>
      </c>
    </row>
    <row r="1172" spans="1:11">
      <c r="A1172" s="64">
        <v>43950</v>
      </c>
      <c r="B1172" s="65">
        <v>10655</v>
      </c>
      <c r="C1172" s="65">
        <v>10770</v>
      </c>
      <c r="D1172" s="65">
        <v>10631</v>
      </c>
      <c r="E1172" s="65">
        <v>10707</v>
      </c>
      <c r="F1172" s="5">
        <f t="shared" si="109"/>
        <v>1.3045518535898639</v>
      </c>
      <c r="G1172" s="5">
        <f t="shared" si="110"/>
        <v>0.48803378695448146</v>
      </c>
      <c r="H1172" s="5">
        <f t="shared" si="111"/>
        <v>0.37410071942446044</v>
      </c>
      <c r="I1172" s="61">
        <f t="shared" si="114"/>
        <v>7</v>
      </c>
      <c r="J1172" s="61">
        <f t="shared" si="112"/>
        <v>4</v>
      </c>
      <c r="K1172" s="61">
        <f t="shared" si="113"/>
        <v>2</v>
      </c>
    </row>
    <row r="1173" spans="1:11">
      <c r="A1173" s="64">
        <v>43949</v>
      </c>
      <c r="B1173" s="65">
        <v>10600</v>
      </c>
      <c r="C1173" s="65">
        <v>10605</v>
      </c>
      <c r="D1173" s="65">
        <v>10480</v>
      </c>
      <c r="E1173" s="65">
        <v>10582</v>
      </c>
      <c r="F1173" s="5">
        <f t="shared" si="109"/>
        <v>1.179245283018868</v>
      </c>
      <c r="G1173" s="5">
        <f t="shared" si="110"/>
        <v>-0.16981132075471697</v>
      </c>
      <c r="H1173" s="5">
        <f t="shared" si="111"/>
        <v>0.14399999999999999</v>
      </c>
      <c r="I1173" s="61">
        <f t="shared" si="114"/>
        <v>6</v>
      </c>
      <c r="J1173" s="61">
        <f t="shared" si="112"/>
        <v>2</v>
      </c>
      <c r="K1173" s="61">
        <f t="shared" si="113"/>
        <v>2</v>
      </c>
    </row>
    <row r="1174" spans="1:11">
      <c r="A1174" s="64">
        <v>43948</v>
      </c>
      <c r="B1174" s="65">
        <v>10373</v>
      </c>
      <c r="C1174" s="65">
        <v>10567</v>
      </c>
      <c r="D1174" s="65">
        <v>10368</v>
      </c>
      <c r="E1174" s="65">
        <v>10547</v>
      </c>
      <c r="F1174" s="5">
        <f t="shared" ref="F1174:F1237" si="115">ABS(C1174-D1174)/B1174*100</f>
        <v>1.918442109322279</v>
      </c>
      <c r="G1174" s="5">
        <f t="shared" ref="G1174:G1237" si="116">(E1174-B1174)/B1174*100</f>
        <v>1.6774317940807866</v>
      </c>
      <c r="H1174" s="5">
        <f t="shared" ref="H1174:H1237" si="117">ABS(G1174/F1174)</f>
        <v>0.87437185929648242</v>
      </c>
      <c r="I1174" s="61">
        <f t="shared" si="114"/>
        <v>10</v>
      </c>
      <c r="J1174" s="61">
        <f t="shared" si="112"/>
        <v>9</v>
      </c>
      <c r="K1174" s="61">
        <f t="shared" si="113"/>
        <v>4</v>
      </c>
    </row>
    <row r="1175" spans="1:11">
      <c r="A1175" s="64">
        <v>43945</v>
      </c>
      <c r="B1175" s="65">
        <v>10231</v>
      </c>
      <c r="C1175" s="65">
        <v>10292</v>
      </c>
      <c r="D1175" s="65">
        <v>10211</v>
      </c>
      <c r="E1175" s="65">
        <v>10270</v>
      </c>
      <c r="F1175" s="5">
        <f t="shared" si="115"/>
        <v>0.7917114651549213</v>
      </c>
      <c r="G1175" s="5">
        <f t="shared" si="116"/>
        <v>0.38119440914866581</v>
      </c>
      <c r="H1175" s="5">
        <f t="shared" si="117"/>
        <v>0.48148148148148151</v>
      </c>
      <c r="I1175" s="61">
        <f t="shared" si="114"/>
        <v>3</v>
      </c>
      <c r="J1175" s="61">
        <f t="shared" si="112"/>
        <v>5</v>
      </c>
      <c r="K1175" s="61">
        <f t="shared" si="113"/>
        <v>2</v>
      </c>
    </row>
    <row r="1176" spans="1:11">
      <c r="A1176" s="64">
        <v>43944</v>
      </c>
      <c r="B1176" s="65">
        <v>10268</v>
      </c>
      <c r="C1176" s="65">
        <v>10402</v>
      </c>
      <c r="D1176" s="65">
        <v>10154</v>
      </c>
      <c r="E1176" s="65">
        <v>10292</v>
      </c>
      <c r="F1176" s="5">
        <f t="shared" si="115"/>
        <v>2.4152707440592129</v>
      </c>
      <c r="G1176" s="5">
        <f t="shared" si="116"/>
        <v>0.23373587845734323</v>
      </c>
      <c r="H1176" s="5">
        <f t="shared" si="117"/>
        <v>9.6774193548387108E-2</v>
      </c>
      <c r="I1176" s="61">
        <f t="shared" si="114"/>
        <v>10</v>
      </c>
      <c r="J1176" s="61">
        <f t="shared" si="112"/>
        <v>1</v>
      </c>
      <c r="K1176" s="61">
        <f t="shared" si="113"/>
        <v>1</v>
      </c>
    </row>
    <row r="1177" spans="1:11">
      <c r="A1177" s="64">
        <v>43943</v>
      </c>
      <c r="B1177" s="65">
        <v>10145</v>
      </c>
      <c r="C1177" s="65">
        <v>10226</v>
      </c>
      <c r="D1177" s="65">
        <v>10065</v>
      </c>
      <c r="E1177" s="65">
        <v>10225</v>
      </c>
      <c r="F1177" s="5">
        <f t="shared" si="115"/>
        <v>1.5869886643666831</v>
      </c>
      <c r="G1177" s="5">
        <f t="shared" si="116"/>
        <v>0.78856579595860032</v>
      </c>
      <c r="H1177" s="5">
        <f t="shared" si="117"/>
        <v>0.49689440993788825</v>
      </c>
      <c r="I1177" s="61">
        <f t="shared" si="114"/>
        <v>8</v>
      </c>
      <c r="J1177" s="61">
        <f t="shared" si="112"/>
        <v>5</v>
      </c>
      <c r="K1177" s="61">
        <f t="shared" si="113"/>
        <v>2</v>
      </c>
    </row>
    <row r="1178" spans="1:11">
      <c r="A1178" s="64">
        <v>43942</v>
      </c>
      <c r="B1178" s="65">
        <v>10406</v>
      </c>
      <c r="C1178" s="65">
        <v>10467</v>
      </c>
      <c r="D1178" s="65">
        <v>10144</v>
      </c>
      <c r="E1178" s="65">
        <v>10198</v>
      </c>
      <c r="F1178" s="5">
        <f t="shared" si="115"/>
        <v>3.1039784739573322</v>
      </c>
      <c r="G1178" s="5">
        <f t="shared" si="116"/>
        <v>-1.9988468191428022</v>
      </c>
      <c r="H1178" s="5">
        <f t="shared" si="117"/>
        <v>0.64396284829721362</v>
      </c>
      <c r="I1178" s="61">
        <f t="shared" si="114"/>
        <v>10</v>
      </c>
      <c r="J1178" s="61">
        <f t="shared" si="112"/>
        <v>7</v>
      </c>
      <c r="K1178" s="61">
        <f t="shared" si="113"/>
        <v>4</v>
      </c>
    </row>
    <row r="1179" spans="1:11">
      <c r="A1179" s="64">
        <v>43941</v>
      </c>
      <c r="B1179" s="65">
        <v>10515</v>
      </c>
      <c r="C1179" s="65">
        <v>10560</v>
      </c>
      <c r="D1179" s="65">
        <v>10458</v>
      </c>
      <c r="E1179" s="65">
        <v>10476</v>
      </c>
      <c r="F1179" s="5">
        <f t="shared" si="115"/>
        <v>0.97004279600570609</v>
      </c>
      <c r="G1179" s="5">
        <f t="shared" si="116"/>
        <v>-0.37089871611982883</v>
      </c>
      <c r="H1179" s="5">
        <f t="shared" si="117"/>
        <v>0.38235294117647062</v>
      </c>
      <c r="I1179" s="61">
        <f t="shared" si="114"/>
        <v>5</v>
      </c>
      <c r="J1179" s="61">
        <f t="shared" si="112"/>
        <v>4</v>
      </c>
      <c r="K1179" s="61">
        <f t="shared" si="113"/>
        <v>2</v>
      </c>
    </row>
    <row r="1180" spans="1:11">
      <c r="A1180" s="64">
        <v>43938</v>
      </c>
      <c r="B1180" s="65">
        <v>10575</v>
      </c>
      <c r="C1180" s="65">
        <v>10669</v>
      </c>
      <c r="D1180" s="65">
        <v>10456</v>
      </c>
      <c r="E1180" s="65">
        <v>10561</v>
      </c>
      <c r="F1180" s="5">
        <f t="shared" si="115"/>
        <v>2.0141843971631204</v>
      </c>
      <c r="G1180" s="5">
        <f t="shared" si="116"/>
        <v>-0.13238770685579196</v>
      </c>
      <c r="H1180" s="5">
        <f t="shared" si="117"/>
        <v>6.5727699530516437E-2</v>
      </c>
      <c r="I1180" s="61">
        <f t="shared" si="114"/>
        <v>10</v>
      </c>
      <c r="J1180" s="61">
        <f t="shared" si="112"/>
        <v>1</v>
      </c>
      <c r="K1180" s="61">
        <f t="shared" si="113"/>
        <v>1</v>
      </c>
    </row>
    <row r="1181" spans="1:11">
      <c r="A1181" s="64">
        <v>43937</v>
      </c>
      <c r="B1181" s="65">
        <v>10177</v>
      </c>
      <c r="C1181" s="65">
        <v>10343</v>
      </c>
      <c r="D1181" s="65">
        <v>10161</v>
      </c>
      <c r="E1181" s="65">
        <v>10302</v>
      </c>
      <c r="F1181" s="5">
        <f t="shared" si="115"/>
        <v>1.7883462710032425</v>
      </c>
      <c r="G1181" s="5">
        <f t="shared" si="116"/>
        <v>1.228259801513216</v>
      </c>
      <c r="H1181" s="5">
        <f t="shared" si="117"/>
        <v>0.68681318681318682</v>
      </c>
      <c r="I1181" s="61">
        <f t="shared" si="114"/>
        <v>9</v>
      </c>
      <c r="J1181" s="61">
        <f t="shared" si="112"/>
        <v>7</v>
      </c>
      <c r="K1181" s="61">
        <f t="shared" si="113"/>
        <v>3</v>
      </c>
    </row>
    <row r="1182" spans="1:11">
      <c r="A1182" s="64">
        <v>43936</v>
      </c>
      <c r="B1182" s="65">
        <v>10347</v>
      </c>
      <c r="C1182" s="65">
        <v>10463</v>
      </c>
      <c r="D1182" s="65">
        <v>10330</v>
      </c>
      <c r="E1182" s="65">
        <v>10450</v>
      </c>
      <c r="F1182" s="5">
        <f t="shared" si="115"/>
        <v>1.2853967333526626</v>
      </c>
      <c r="G1182" s="5">
        <f t="shared" si="116"/>
        <v>0.99545762056634768</v>
      </c>
      <c r="H1182" s="5">
        <f t="shared" si="117"/>
        <v>0.77443609022556392</v>
      </c>
      <c r="I1182" s="61">
        <f t="shared" si="114"/>
        <v>7</v>
      </c>
      <c r="J1182" s="61">
        <f t="shared" si="112"/>
        <v>8</v>
      </c>
      <c r="K1182" s="61">
        <f t="shared" si="113"/>
        <v>3</v>
      </c>
    </row>
    <row r="1183" spans="1:11">
      <c r="A1183" s="64">
        <v>43935</v>
      </c>
      <c r="B1183" s="65">
        <v>10160</v>
      </c>
      <c r="C1183" s="65">
        <v>10355</v>
      </c>
      <c r="D1183" s="65">
        <v>10125</v>
      </c>
      <c r="E1183" s="65">
        <v>10346</v>
      </c>
      <c r="F1183" s="5">
        <f t="shared" si="115"/>
        <v>2.2637795275590551</v>
      </c>
      <c r="G1183" s="5">
        <f t="shared" si="116"/>
        <v>1.8307086614173229</v>
      </c>
      <c r="H1183" s="5">
        <f t="shared" si="117"/>
        <v>0.80869565217391304</v>
      </c>
      <c r="I1183" s="61">
        <f t="shared" si="114"/>
        <v>10</v>
      </c>
      <c r="J1183" s="61">
        <f t="shared" si="112"/>
        <v>9</v>
      </c>
      <c r="K1183" s="61">
        <f t="shared" si="113"/>
        <v>4</v>
      </c>
    </row>
    <row r="1184" spans="1:11">
      <c r="A1184" s="64">
        <v>43934</v>
      </c>
      <c r="B1184" s="65">
        <v>10084</v>
      </c>
      <c r="C1184" s="65">
        <v>10149</v>
      </c>
      <c r="D1184" s="65">
        <v>10031</v>
      </c>
      <c r="E1184" s="65">
        <v>10073</v>
      </c>
      <c r="F1184" s="5">
        <f t="shared" si="115"/>
        <v>1.1701705672352241</v>
      </c>
      <c r="G1184" s="5">
        <f t="shared" si="116"/>
        <v>-0.10908369694565649</v>
      </c>
      <c r="H1184" s="5">
        <f t="shared" si="117"/>
        <v>9.3220338983050863E-2</v>
      </c>
      <c r="I1184" s="61">
        <f t="shared" si="114"/>
        <v>6</v>
      </c>
      <c r="J1184" s="61">
        <f t="shared" si="112"/>
        <v>1</v>
      </c>
      <c r="K1184" s="61">
        <f t="shared" si="113"/>
        <v>2</v>
      </c>
    </row>
    <row r="1185" spans="1:11">
      <c r="A1185" s="64">
        <v>43931</v>
      </c>
      <c r="B1185" s="65">
        <v>10038</v>
      </c>
      <c r="C1185" s="65">
        <v>10140</v>
      </c>
      <c r="D1185" s="65">
        <v>10030</v>
      </c>
      <c r="E1185" s="65">
        <v>10133</v>
      </c>
      <c r="F1185" s="5">
        <f t="shared" si="115"/>
        <v>1.0958358238692967</v>
      </c>
      <c r="G1185" s="5">
        <f t="shared" si="116"/>
        <v>0.946403666068938</v>
      </c>
      <c r="H1185" s="5">
        <f t="shared" si="117"/>
        <v>0.86363636363636365</v>
      </c>
      <c r="I1185" s="61">
        <f t="shared" si="114"/>
        <v>5</v>
      </c>
      <c r="J1185" s="61">
        <f t="shared" si="112"/>
        <v>9</v>
      </c>
      <c r="K1185" s="61">
        <f t="shared" si="113"/>
        <v>3</v>
      </c>
    </row>
    <row r="1186" spans="1:11">
      <c r="A1186" s="64">
        <v>43930</v>
      </c>
      <c r="B1186" s="65">
        <v>10131</v>
      </c>
      <c r="C1186" s="65">
        <v>10197</v>
      </c>
      <c r="D1186" s="65">
        <v>10028</v>
      </c>
      <c r="E1186" s="65">
        <v>10101</v>
      </c>
      <c r="F1186" s="5">
        <f t="shared" si="115"/>
        <v>1.6681472707531337</v>
      </c>
      <c r="G1186" s="5">
        <f t="shared" si="116"/>
        <v>-0.29612081729345574</v>
      </c>
      <c r="H1186" s="5">
        <f t="shared" si="117"/>
        <v>0.1775147928994083</v>
      </c>
      <c r="I1186" s="61">
        <f t="shared" si="114"/>
        <v>9</v>
      </c>
      <c r="J1186" s="61">
        <f t="shared" si="112"/>
        <v>2</v>
      </c>
      <c r="K1186" s="61">
        <f t="shared" si="113"/>
        <v>2</v>
      </c>
    </row>
    <row r="1187" spans="1:11">
      <c r="A1187" s="64">
        <v>43929</v>
      </c>
      <c r="B1187" s="65">
        <v>9950</v>
      </c>
      <c r="C1187" s="65">
        <v>10135</v>
      </c>
      <c r="D1187" s="65">
        <v>9945</v>
      </c>
      <c r="E1187" s="65">
        <v>10127</v>
      </c>
      <c r="F1187" s="5">
        <f t="shared" si="115"/>
        <v>1.9095477386934674</v>
      </c>
      <c r="G1187" s="5">
        <f t="shared" si="116"/>
        <v>1.778894472361809</v>
      </c>
      <c r="H1187" s="5">
        <f t="shared" si="117"/>
        <v>0.93157894736842095</v>
      </c>
      <c r="I1187" s="61">
        <f t="shared" si="114"/>
        <v>9</v>
      </c>
      <c r="J1187" s="61">
        <f t="shared" si="112"/>
        <v>10</v>
      </c>
      <c r="K1187" s="61">
        <f t="shared" si="113"/>
        <v>4</v>
      </c>
    </row>
    <row r="1188" spans="1:11">
      <c r="A1188" s="64">
        <v>43928</v>
      </c>
      <c r="B1188" s="65">
        <v>9955</v>
      </c>
      <c r="C1188" s="65">
        <v>10020</v>
      </c>
      <c r="D1188" s="65">
        <v>9878</v>
      </c>
      <c r="E1188" s="65">
        <v>9997</v>
      </c>
      <c r="F1188" s="5">
        <f t="shared" si="115"/>
        <v>1.4264188849824209</v>
      </c>
      <c r="G1188" s="5">
        <f t="shared" si="116"/>
        <v>0.42189854344550481</v>
      </c>
      <c r="H1188" s="5">
        <f t="shared" si="117"/>
        <v>0.29577464788732399</v>
      </c>
      <c r="I1188" s="61">
        <f t="shared" si="114"/>
        <v>8</v>
      </c>
      <c r="J1188" s="61">
        <f t="shared" si="112"/>
        <v>3</v>
      </c>
      <c r="K1188" s="61">
        <f t="shared" si="113"/>
        <v>2</v>
      </c>
    </row>
    <row r="1189" spans="1:11">
      <c r="A1189" s="64">
        <v>43927</v>
      </c>
      <c r="B1189" s="65">
        <v>9741</v>
      </c>
      <c r="C1189" s="65">
        <v>9860</v>
      </c>
      <c r="D1189" s="65">
        <v>9582</v>
      </c>
      <c r="E1189" s="65">
        <v>9826</v>
      </c>
      <c r="F1189" s="5">
        <f t="shared" si="115"/>
        <v>2.8539164356842215</v>
      </c>
      <c r="G1189" s="5">
        <f t="shared" si="116"/>
        <v>0.87260034904013961</v>
      </c>
      <c r="H1189" s="5">
        <f t="shared" si="117"/>
        <v>0.30575539568345322</v>
      </c>
      <c r="I1189" s="61">
        <f t="shared" si="114"/>
        <v>10</v>
      </c>
      <c r="J1189" s="61">
        <f t="shared" si="112"/>
        <v>4</v>
      </c>
      <c r="K1189" s="61">
        <f t="shared" si="113"/>
        <v>1</v>
      </c>
    </row>
    <row r="1190" spans="1:11">
      <c r="A1190" s="64">
        <v>43922</v>
      </c>
      <c r="B1190" s="65">
        <v>9588</v>
      </c>
      <c r="C1190" s="65">
        <v>9650</v>
      </c>
      <c r="D1190" s="65">
        <v>9551</v>
      </c>
      <c r="E1190" s="65">
        <v>9552</v>
      </c>
      <c r="F1190" s="5">
        <f t="shared" si="115"/>
        <v>1.0325406758448059</v>
      </c>
      <c r="G1190" s="5">
        <f t="shared" si="116"/>
        <v>-0.37546933667083854</v>
      </c>
      <c r="H1190" s="5">
        <f t="shared" si="117"/>
        <v>0.36363636363636365</v>
      </c>
      <c r="I1190" s="61">
        <f t="shared" si="114"/>
        <v>5</v>
      </c>
      <c r="J1190" s="61">
        <f t="shared" si="112"/>
        <v>4</v>
      </c>
      <c r="K1190" s="61">
        <f t="shared" si="113"/>
        <v>2</v>
      </c>
    </row>
    <row r="1191" spans="1:11">
      <c r="A1191" s="64">
        <v>43921</v>
      </c>
      <c r="B1191" s="65">
        <v>9666</v>
      </c>
      <c r="C1191" s="65">
        <v>9717</v>
      </c>
      <c r="D1191" s="65">
        <v>9495</v>
      </c>
      <c r="E1191" s="65">
        <v>9596</v>
      </c>
      <c r="F1191" s="5">
        <f t="shared" si="115"/>
        <v>2.2967101179391682</v>
      </c>
      <c r="G1191" s="5">
        <f t="shared" si="116"/>
        <v>-0.72418787502586379</v>
      </c>
      <c r="H1191" s="5">
        <f t="shared" si="117"/>
        <v>0.31531531531531526</v>
      </c>
      <c r="I1191" s="61">
        <f t="shared" si="114"/>
        <v>10</v>
      </c>
      <c r="J1191" s="61">
        <f t="shared" si="112"/>
        <v>4</v>
      </c>
      <c r="K1191" s="61">
        <f t="shared" si="113"/>
        <v>1</v>
      </c>
    </row>
    <row r="1192" spans="1:11">
      <c r="A1192" s="64">
        <v>43920</v>
      </c>
      <c r="B1192" s="65">
        <v>9376</v>
      </c>
      <c r="C1192" s="65">
        <v>9576</v>
      </c>
      <c r="D1192" s="65">
        <v>9266</v>
      </c>
      <c r="E1192" s="65">
        <v>9576</v>
      </c>
      <c r="F1192" s="5">
        <f t="shared" si="115"/>
        <v>3.3063139931740615</v>
      </c>
      <c r="G1192" s="5">
        <f t="shared" si="116"/>
        <v>2.1331058020477816</v>
      </c>
      <c r="H1192" s="5">
        <f t="shared" si="117"/>
        <v>0.64516129032258063</v>
      </c>
      <c r="I1192" s="61">
        <f t="shared" si="114"/>
        <v>10</v>
      </c>
      <c r="J1192" s="61">
        <f t="shared" si="112"/>
        <v>7</v>
      </c>
      <c r="K1192" s="61">
        <f t="shared" si="113"/>
        <v>4</v>
      </c>
    </row>
    <row r="1193" spans="1:11">
      <c r="A1193" s="64">
        <v>43917</v>
      </c>
      <c r="B1193" s="65">
        <v>9899</v>
      </c>
      <c r="C1193" s="65">
        <v>9910</v>
      </c>
      <c r="D1193" s="65">
        <v>9548</v>
      </c>
      <c r="E1193" s="65">
        <v>9583</v>
      </c>
      <c r="F1193" s="5">
        <f t="shared" si="115"/>
        <v>3.6569350439438328</v>
      </c>
      <c r="G1193" s="5">
        <f t="shared" si="116"/>
        <v>-3.1922416405697547</v>
      </c>
      <c r="H1193" s="5">
        <f t="shared" si="117"/>
        <v>0.8729281767955801</v>
      </c>
      <c r="I1193" s="61">
        <f t="shared" si="114"/>
        <v>10</v>
      </c>
      <c r="J1193" s="61">
        <f t="shared" si="112"/>
        <v>9</v>
      </c>
      <c r="K1193" s="61">
        <f t="shared" si="113"/>
        <v>4</v>
      </c>
    </row>
    <row r="1194" spans="1:11">
      <c r="A1194" s="64">
        <v>43916</v>
      </c>
      <c r="B1194" s="65">
        <v>9679</v>
      </c>
      <c r="C1194" s="65">
        <v>9690</v>
      </c>
      <c r="D1194" s="65">
        <v>9426</v>
      </c>
      <c r="E1194" s="65">
        <v>9638</v>
      </c>
      <c r="F1194" s="5">
        <f t="shared" si="115"/>
        <v>2.7275544994317595</v>
      </c>
      <c r="G1194" s="5">
        <f t="shared" si="116"/>
        <v>-0.42359747907841716</v>
      </c>
      <c r="H1194" s="5">
        <f t="shared" si="117"/>
        <v>0.15530303030303028</v>
      </c>
      <c r="I1194" s="61">
        <f t="shared" si="114"/>
        <v>10</v>
      </c>
      <c r="J1194" s="61">
        <f t="shared" si="112"/>
        <v>2</v>
      </c>
      <c r="K1194" s="61">
        <f t="shared" si="113"/>
        <v>1</v>
      </c>
    </row>
    <row r="1195" spans="1:11">
      <c r="A1195" s="64">
        <v>43915</v>
      </c>
      <c r="B1195" s="65">
        <v>9410</v>
      </c>
      <c r="C1195" s="65">
        <v>9624</v>
      </c>
      <c r="D1195" s="65">
        <v>9370</v>
      </c>
      <c r="E1195" s="65">
        <v>9583</v>
      </c>
      <c r="F1195" s="5">
        <f t="shared" si="115"/>
        <v>2.6992561105207225</v>
      </c>
      <c r="G1195" s="5">
        <f t="shared" si="116"/>
        <v>1.8384697130712009</v>
      </c>
      <c r="H1195" s="5">
        <f t="shared" si="117"/>
        <v>0.68110236220472442</v>
      </c>
      <c r="I1195" s="61">
        <f t="shared" si="114"/>
        <v>10</v>
      </c>
      <c r="J1195" s="61">
        <f t="shared" si="112"/>
        <v>7</v>
      </c>
      <c r="K1195" s="61">
        <f t="shared" si="113"/>
        <v>4</v>
      </c>
    </row>
    <row r="1196" spans="1:11">
      <c r="A1196" s="64">
        <v>43914</v>
      </c>
      <c r="B1196" s="65">
        <v>8998</v>
      </c>
      <c r="C1196" s="65">
        <v>9295</v>
      </c>
      <c r="D1196" s="65">
        <v>8986</v>
      </c>
      <c r="E1196" s="65">
        <v>9193</v>
      </c>
      <c r="F1196" s="5">
        <f t="shared" si="115"/>
        <v>3.4340964658813067</v>
      </c>
      <c r="G1196" s="5">
        <f t="shared" si="116"/>
        <v>2.167148255167815</v>
      </c>
      <c r="H1196" s="5">
        <f t="shared" si="117"/>
        <v>0.6310679611650486</v>
      </c>
      <c r="I1196" s="61">
        <f t="shared" si="114"/>
        <v>10</v>
      </c>
      <c r="J1196" s="61">
        <f t="shared" si="112"/>
        <v>7</v>
      </c>
      <c r="K1196" s="61">
        <f t="shared" si="113"/>
        <v>4</v>
      </c>
    </row>
    <row r="1197" spans="1:11">
      <c r="A1197" s="64">
        <v>43913</v>
      </c>
      <c r="B1197" s="65">
        <v>8609</v>
      </c>
      <c r="C1197" s="65">
        <v>8868</v>
      </c>
      <c r="D1197" s="65">
        <v>8555</v>
      </c>
      <c r="E1197" s="65">
        <v>8688</v>
      </c>
      <c r="F1197" s="5">
        <f t="shared" si="115"/>
        <v>3.6357300499477287</v>
      </c>
      <c r="G1197" s="5">
        <f t="shared" si="116"/>
        <v>0.91764432570565679</v>
      </c>
      <c r="H1197" s="5">
        <f t="shared" si="117"/>
        <v>0.25239616613418531</v>
      </c>
      <c r="I1197" s="61">
        <f t="shared" si="114"/>
        <v>10</v>
      </c>
      <c r="J1197" s="61">
        <f t="shared" si="112"/>
        <v>3</v>
      </c>
      <c r="K1197" s="61">
        <f t="shared" si="113"/>
        <v>1</v>
      </c>
    </row>
    <row r="1198" spans="1:11">
      <c r="A1198" s="64">
        <v>43910</v>
      </c>
      <c r="B1198" s="65">
        <v>8562</v>
      </c>
      <c r="C1198" s="65">
        <v>9166</v>
      </c>
      <c r="D1198" s="65">
        <v>8544</v>
      </c>
      <c r="E1198" s="65">
        <v>9013</v>
      </c>
      <c r="F1198" s="5">
        <f t="shared" si="115"/>
        <v>7.2646577902359262</v>
      </c>
      <c r="G1198" s="5">
        <f t="shared" si="116"/>
        <v>5.2674608736276571</v>
      </c>
      <c r="H1198" s="5">
        <f t="shared" si="117"/>
        <v>0.72508038585209</v>
      </c>
      <c r="I1198" s="61">
        <f t="shared" si="114"/>
        <v>10</v>
      </c>
      <c r="J1198" s="61">
        <f t="shared" si="112"/>
        <v>8</v>
      </c>
      <c r="K1198" s="61">
        <f t="shared" si="113"/>
        <v>4</v>
      </c>
    </row>
    <row r="1199" spans="1:11">
      <c r="A1199" s="64">
        <v>43909</v>
      </c>
      <c r="B1199" s="65">
        <v>8820</v>
      </c>
      <c r="C1199" s="65">
        <v>8872</v>
      </c>
      <c r="D1199" s="65">
        <v>8268</v>
      </c>
      <c r="E1199" s="65">
        <v>8353</v>
      </c>
      <c r="F1199" s="5">
        <f t="shared" si="115"/>
        <v>6.8480725623582757</v>
      </c>
      <c r="G1199" s="5">
        <f t="shared" si="116"/>
        <v>-5.2947845804988658</v>
      </c>
      <c r="H1199" s="5">
        <f t="shared" si="117"/>
        <v>0.77317880794701987</v>
      </c>
      <c r="I1199" s="61">
        <f t="shared" si="114"/>
        <v>10</v>
      </c>
      <c r="J1199" s="61">
        <f t="shared" si="112"/>
        <v>8</v>
      </c>
      <c r="K1199" s="61">
        <f t="shared" si="113"/>
        <v>4</v>
      </c>
    </row>
    <row r="1200" spans="1:11">
      <c r="A1200" s="64">
        <v>43908</v>
      </c>
      <c r="B1200" s="65">
        <v>9366</v>
      </c>
      <c r="C1200" s="65">
        <v>9489</v>
      </c>
      <c r="D1200" s="65">
        <v>9205</v>
      </c>
      <c r="E1200" s="65">
        <v>9263</v>
      </c>
      <c r="F1200" s="5">
        <f t="shared" si="115"/>
        <v>3.0322442878496689</v>
      </c>
      <c r="G1200" s="5">
        <f t="shared" si="116"/>
        <v>-1.0997224001708308</v>
      </c>
      <c r="H1200" s="5">
        <f t="shared" si="117"/>
        <v>0.36267605633802824</v>
      </c>
      <c r="I1200" s="61">
        <f t="shared" si="114"/>
        <v>10</v>
      </c>
      <c r="J1200" s="61">
        <f t="shared" si="112"/>
        <v>4</v>
      </c>
      <c r="K1200" s="61">
        <f t="shared" si="113"/>
        <v>1</v>
      </c>
    </row>
    <row r="1201" spans="1:11">
      <c r="A1201" s="64">
        <v>43907</v>
      </c>
      <c r="B1201" s="65">
        <v>9379</v>
      </c>
      <c r="C1201" s="65">
        <v>9677</v>
      </c>
      <c r="D1201" s="65">
        <v>9271</v>
      </c>
      <c r="E1201" s="65">
        <v>9363</v>
      </c>
      <c r="F1201" s="5">
        <f t="shared" si="115"/>
        <v>4.3288197035931333</v>
      </c>
      <c r="G1201" s="5">
        <f t="shared" si="116"/>
        <v>-0.17059387994455699</v>
      </c>
      <c r="H1201" s="5">
        <f t="shared" si="117"/>
        <v>3.9408866995073892E-2</v>
      </c>
      <c r="I1201" s="61">
        <f t="shared" si="114"/>
        <v>10</v>
      </c>
      <c r="J1201" s="61">
        <f t="shared" si="112"/>
        <v>1</v>
      </c>
      <c r="K1201" s="61">
        <f t="shared" si="113"/>
        <v>1</v>
      </c>
    </row>
    <row r="1202" spans="1:11">
      <c r="A1202" s="64">
        <v>43906</v>
      </c>
      <c r="B1202" s="65">
        <v>9919</v>
      </c>
      <c r="C1202" s="65">
        <v>10055</v>
      </c>
      <c r="D1202" s="65">
        <v>9636</v>
      </c>
      <c r="E1202" s="65">
        <v>9668</v>
      </c>
      <c r="F1202" s="5">
        <f t="shared" si="115"/>
        <v>4.2242161508216549</v>
      </c>
      <c r="G1202" s="5">
        <f t="shared" si="116"/>
        <v>-2.5304970259098702</v>
      </c>
      <c r="H1202" s="5">
        <f t="shared" si="117"/>
        <v>0.59904534606205262</v>
      </c>
      <c r="I1202" s="61">
        <f t="shared" si="114"/>
        <v>10</v>
      </c>
      <c r="J1202" s="61">
        <f t="shared" si="112"/>
        <v>6</v>
      </c>
      <c r="K1202" s="61">
        <f t="shared" si="113"/>
        <v>1</v>
      </c>
    </row>
    <row r="1203" spans="1:11">
      <c r="A1203" s="64">
        <v>43903</v>
      </c>
      <c r="B1203" s="65">
        <v>9749</v>
      </c>
      <c r="C1203" s="65">
        <v>10147</v>
      </c>
      <c r="D1203" s="65">
        <v>9450</v>
      </c>
      <c r="E1203" s="65">
        <v>10021</v>
      </c>
      <c r="F1203" s="5">
        <f t="shared" si="115"/>
        <v>7.1494512257667449</v>
      </c>
      <c r="G1203" s="5">
        <f t="shared" si="116"/>
        <v>2.7900297466406809</v>
      </c>
      <c r="H1203" s="5">
        <f t="shared" si="117"/>
        <v>0.3902439024390244</v>
      </c>
      <c r="I1203" s="61">
        <f t="shared" si="114"/>
        <v>10</v>
      </c>
      <c r="J1203" s="61">
        <f t="shared" si="112"/>
        <v>4</v>
      </c>
      <c r="K1203" s="61">
        <f t="shared" si="113"/>
        <v>1</v>
      </c>
    </row>
    <row r="1204" spans="1:11">
      <c r="A1204" s="64">
        <v>43902</v>
      </c>
      <c r="B1204" s="65">
        <v>10750</v>
      </c>
      <c r="C1204" s="65">
        <v>10765</v>
      </c>
      <c r="D1204" s="65">
        <v>10161</v>
      </c>
      <c r="E1204" s="65">
        <v>10367</v>
      </c>
      <c r="F1204" s="5">
        <f t="shared" si="115"/>
        <v>5.6186046511627907</v>
      </c>
      <c r="G1204" s="5">
        <f t="shared" si="116"/>
        <v>-3.5627906976744188</v>
      </c>
      <c r="H1204" s="5">
        <f t="shared" si="117"/>
        <v>0.63410596026490074</v>
      </c>
      <c r="I1204" s="61">
        <f t="shared" si="114"/>
        <v>10</v>
      </c>
      <c r="J1204" s="61">
        <f t="shared" si="112"/>
        <v>7</v>
      </c>
      <c r="K1204" s="61">
        <f t="shared" si="113"/>
        <v>4</v>
      </c>
    </row>
    <row r="1205" spans="1:11">
      <c r="A1205" s="64">
        <v>43901</v>
      </c>
      <c r="B1205" s="65">
        <v>10979</v>
      </c>
      <c r="C1205" s="65">
        <v>11029</v>
      </c>
      <c r="D1205" s="65">
        <v>10807</v>
      </c>
      <c r="E1205" s="65">
        <v>10821</v>
      </c>
      <c r="F1205" s="5">
        <f t="shared" si="115"/>
        <v>2.0220420803351855</v>
      </c>
      <c r="G1205" s="5">
        <f t="shared" si="116"/>
        <v>-1.4391110301484651</v>
      </c>
      <c r="H1205" s="5">
        <f t="shared" si="117"/>
        <v>0.71171171171171155</v>
      </c>
      <c r="I1205" s="61">
        <f t="shared" si="114"/>
        <v>10</v>
      </c>
      <c r="J1205" s="61">
        <f t="shared" si="112"/>
        <v>8</v>
      </c>
      <c r="K1205" s="61">
        <f t="shared" si="113"/>
        <v>4</v>
      </c>
    </row>
    <row r="1206" spans="1:11">
      <c r="A1206" s="64">
        <v>43900</v>
      </c>
      <c r="B1206" s="65">
        <v>10830</v>
      </c>
      <c r="C1206" s="65">
        <v>10996</v>
      </c>
      <c r="D1206" s="65">
        <v>10779</v>
      </c>
      <c r="E1206" s="65">
        <v>10984</v>
      </c>
      <c r="F1206" s="5">
        <f t="shared" si="115"/>
        <v>2.0036934441366574</v>
      </c>
      <c r="G1206" s="5">
        <f t="shared" si="116"/>
        <v>1.4219759926131117</v>
      </c>
      <c r="H1206" s="5">
        <f t="shared" si="117"/>
        <v>0.70967741935483875</v>
      </c>
      <c r="I1206" s="61">
        <f t="shared" si="114"/>
        <v>10</v>
      </c>
      <c r="J1206" s="61">
        <f t="shared" si="112"/>
        <v>8</v>
      </c>
      <c r="K1206" s="61">
        <f t="shared" si="113"/>
        <v>4</v>
      </c>
    </row>
    <row r="1207" spans="1:11">
      <c r="A1207" s="64">
        <v>43899</v>
      </c>
      <c r="B1207" s="65">
        <v>10975</v>
      </c>
      <c r="C1207" s="65">
        <v>11108</v>
      </c>
      <c r="D1207" s="65">
        <v>10916</v>
      </c>
      <c r="E1207" s="65">
        <v>10950</v>
      </c>
      <c r="F1207" s="5">
        <f t="shared" si="115"/>
        <v>1.7494305239179955</v>
      </c>
      <c r="G1207" s="5">
        <f t="shared" si="116"/>
        <v>-0.22779043280182232</v>
      </c>
      <c r="H1207" s="5">
        <f t="shared" si="117"/>
        <v>0.13020833333333331</v>
      </c>
      <c r="I1207" s="61">
        <f t="shared" si="114"/>
        <v>9</v>
      </c>
      <c r="J1207" s="61">
        <f t="shared" si="112"/>
        <v>2</v>
      </c>
      <c r="K1207" s="61">
        <f t="shared" si="113"/>
        <v>2</v>
      </c>
    </row>
    <row r="1208" spans="1:11">
      <c r="A1208" s="64">
        <v>43896</v>
      </c>
      <c r="B1208" s="65">
        <v>11400</v>
      </c>
      <c r="C1208" s="65">
        <v>11420</v>
      </c>
      <c r="D1208" s="65">
        <v>11260</v>
      </c>
      <c r="E1208" s="65">
        <v>11269</v>
      </c>
      <c r="F1208" s="5">
        <f t="shared" si="115"/>
        <v>1.4035087719298245</v>
      </c>
      <c r="G1208" s="5">
        <f t="shared" si="116"/>
        <v>-1.1491228070175439</v>
      </c>
      <c r="H1208" s="5">
        <f t="shared" si="117"/>
        <v>0.81875000000000009</v>
      </c>
      <c r="I1208" s="61">
        <f t="shared" si="114"/>
        <v>8</v>
      </c>
      <c r="J1208" s="61">
        <f t="shared" si="112"/>
        <v>9</v>
      </c>
      <c r="K1208" s="61">
        <f t="shared" si="113"/>
        <v>3</v>
      </c>
    </row>
    <row r="1209" spans="1:11">
      <c r="A1209" s="64">
        <v>43895</v>
      </c>
      <c r="B1209" s="65">
        <v>11450</v>
      </c>
      <c r="C1209" s="65">
        <v>11501</v>
      </c>
      <c r="D1209" s="65">
        <v>11428</v>
      </c>
      <c r="E1209" s="65">
        <v>11492</v>
      </c>
      <c r="F1209" s="5">
        <f t="shared" si="115"/>
        <v>0.63755458515283836</v>
      </c>
      <c r="G1209" s="5">
        <f t="shared" si="116"/>
        <v>0.36681222707423577</v>
      </c>
      <c r="H1209" s="5">
        <f t="shared" si="117"/>
        <v>0.57534246575342463</v>
      </c>
      <c r="I1209" s="61">
        <f t="shared" si="114"/>
        <v>2</v>
      </c>
      <c r="J1209" s="61">
        <f t="shared" si="112"/>
        <v>6</v>
      </c>
      <c r="K1209" s="61">
        <f t="shared" si="113"/>
        <v>2</v>
      </c>
    </row>
    <row r="1210" spans="1:11">
      <c r="A1210" s="64">
        <v>43894</v>
      </c>
      <c r="B1210" s="65">
        <v>11348</v>
      </c>
      <c r="C1210" s="65">
        <v>11369</v>
      </c>
      <c r="D1210" s="65">
        <v>11267</v>
      </c>
      <c r="E1210" s="65">
        <v>11364</v>
      </c>
      <c r="F1210" s="5">
        <f t="shared" si="115"/>
        <v>0.8988367994360239</v>
      </c>
      <c r="G1210" s="5">
        <f t="shared" si="116"/>
        <v>0.14099400775467041</v>
      </c>
      <c r="H1210" s="5">
        <f t="shared" si="117"/>
        <v>0.15686274509803921</v>
      </c>
      <c r="I1210" s="61">
        <f t="shared" si="114"/>
        <v>4</v>
      </c>
      <c r="J1210" s="61">
        <f t="shared" si="112"/>
        <v>2</v>
      </c>
      <c r="K1210" s="61">
        <f t="shared" si="113"/>
        <v>2</v>
      </c>
    </row>
    <row r="1211" spans="1:11">
      <c r="A1211" s="64">
        <v>43893</v>
      </c>
      <c r="B1211" s="65">
        <v>11313</v>
      </c>
      <c r="C1211" s="65">
        <v>11375</v>
      </c>
      <c r="D1211" s="65">
        <v>11278</v>
      </c>
      <c r="E1211" s="65">
        <v>11324</v>
      </c>
      <c r="F1211" s="5">
        <f t="shared" si="115"/>
        <v>0.85742066648987891</v>
      </c>
      <c r="G1211" s="5">
        <f t="shared" si="116"/>
        <v>9.7233271457615136E-2</v>
      </c>
      <c r="H1211" s="5">
        <f t="shared" si="117"/>
        <v>0.1134020618556701</v>
      </c>
      <c r="I1211" s="61">
        <f t="shared" si="114"/>
        <v>4</v>
      </c>
      <c r="J1211" s="61">
        <f t="shared" si="112"/>
        <v>2</v>
      </c>
      <c r="K1211" s="61">
        <f t="shared" si="113"/>
        <v>2</v>
      </c>
    </row>
    <row r="1212" spans="1:11">
      <c r="A1212" s="64">
        <v>43892</v>
      </c>
      <c r="B1212" s="65">
        <v>11011</v>
      </c>
      <c r="C1212" s="65">
        <v>11278</v>
      </c>
      <c r="D1212" s="65">
        <v>11005</v>
      </c>
      <c r="E1212" s="65">
        <v>11174</v>
      </c>
      <c r="F1212" s="5">
        <f t="shared" si="115"/>
        <v>2.4793388429752068</v>
      </c>
      <c r="G1212" s="5">
        <f t="shared" si="116"/>
        <v>1.4803378439742076</v>
      </c>
      <c r="H1212" s="5">
        <f t="shared" si="117"/>
        <v>0.59706959706959706</v>
      </c>
      <c r="I1212" s="61">
        <f t="shared" si="114"/>
        <v>10</v>
      </c>
      <c r="J1212" s="61">
        <f t="shared" si="112"/>
        <v>6</v>
      </c>
      <c r="K1212" s="61">
        <f t="shared" si="113"/>
        <v>1</v>
      </c>
    </row>
    <row r="1213" spans="1:11">
      <c r="A1213" s="64">
        <v>43888</v>
      </c>
      <c r="B1213" s="65">
        <v>11395</v>
      </c>
      <c r="C1213" s="65">
        <v>11447</v>
      </c>
      <c r="D1213" s="65">
        <v>11237</v>
      </c>
      <c r="E1213" s="65">
        <v>11273</v>
      </c>
      <c r="F1213" s="5">
        <f t="shared" si="115"/>
        <v>1.8429135585783236</v>
      </c>
      <c r="G1213" s="5">
        <f t="shared" si="116"/>
        <v>-1.0706450197455024</v>
      </c>
      <c r="H1213" s="5">
        <f t="shared" si="117"/>
        <v>0.580952380952381</v>
      </c>
      <c r="I1213" s="61">
        <f t="shared" si="114"/>
        <v>9</v>
      </c>
      <c r="J1213" s="61">
        <f t="shared" si="112"/>
        <v>6</v>
      </c>
      <c r="K1213" s="61">
        <f t="shared" si="113"/>
        <v>1</v>
      </c>
    </row>
    <row r="1214" spans="1:11">
      <c r="A1214" s="64">
        <v>43887</v>
      </c>
      <c r="B1214" s="65">
        <v>11383</v>
      </c>
      <c r="C1214" s="65">
        <v>11482</v>
      </c>
      <c r="D1214" s="65">
        <v>11365</v>
      </c>
      <c r="E1214" s="65">
        <v>11421</v>
      </c>
      <c r="F1214" s="5">
        <f t="shared" si="115"/>
        <v>1.0278485460774838</v>
      </c>
      <c r="G1214" s="5">
        <f t="shared" si="116"/>
        <v>0.33383115171747341</v>
      </c>
      <c r="H1214" s="5">
        <f t="shared" si="117"/>
        <v>0.32478632478632485</v>
      </c>
      <c r="I1214" s="61">
        <f t="shared" si="114"/>
        <v>5</v>
      </c>
      <c r="J1214" s="61">
        <f t="shared" si="112"/>
        <v>4</v>
      </c>
      <c r="K1214" s="61">
        <f t="shared" si="113"/>
        <v>2</v>
      </c>
    </row>
    <row r="1215" spans="1:11">
      <c r="A1215" s="64">
        <v>43886</v>
      </c>
      <c r="B1215" s="65">
        <v>11400</v>
      </c>
      <c r="C1215" s="65">
        <v>11561</v>
      </c>
      <c r="D1215" s="65">
        <v>11386</v>
      </c>
      <c r="E1215" s="65">
        <v>11542</v>
      </c>
      <c r="F1215" s="5">
        <f t="shared" si="115"/>
        <v>1.5350877192982455</v>
      </c>
      <c r="G1215" s="5">
        <f t="shared" si="116"/>
        <v>1.2456140350877192</v>
      </c>
      <c r="H1215" s="5">
        <f t="shared" si="117"/>
        <v>0.81142857142857139</v>
      </c>
      <c r="I1215" s="61">
        <f t="shared" si="114"/>
        <v>8</v>
      </c>
      <c r="J1215" s="61">
        <f t="shared" si="112"/>
        <v>9</v>
      </c>
      <c r="K1215" s="61">
        <f t="shared" si="113"/>
        <v>3</v>
      </c>
    </row>
    <row r="1216" spans="1:11">
      <c r="A1216" s="64">
        <v>43885</v>
      </c>
      <c r="B1216" s="65">
        <v>11509</v>
      </c>
      <c r="C1216" s="65">
        <v>11587</v>
      </c>
      <c r="D1216" s="65">
        <v>11476</v>
      </c>
      <c r="E1216" s="65">
        <v>11508</v>
      </c>
      <c r="F1216" s="5">
        <f t="shared" si="115"/>
        <v>0.96446259449126759</v>
      </c>
      <c r="G1216" s="5">
        <f t="shared" si="116"/>
        <v>-8.6888522026240343E-3</v>
      </c>
      <c r="H1216" s="5">
        <f t="shared" si="117"/>
        <v>9.0090090090090107E-3</v>
      </c>
      <c r="I1216" s="61">
        <f t="shared" si="114"/>
        <v>5</v>
      </c>
      <c r="J1216" s="61">
        <f t="shared" si="112"/>
        <v>1</v>
      </c>
      <c r="K1216" s="61">
        <f t="shared" si="113"/>
        <v>2</v>
      </c>
    </row>
    <row r="1217" spans="1:11">
      <c r="A1217" s="64">
        <v>43882</v>
      </c>
      <c r="B1217" s="65">
        <v>11665</v>
      </c>
      <c r="C1217" s="65">
        <v>11765</v>
      </c>
      <c r="D1217" s="65">
        <v>11636</v>
      </c>
      <c r="E1217" s="65">
        <v>11664</v>
      </c>
      <c r="F1217" s="5">
        <f t="shared" si="115"/>
        <v>1.1058722674667809</v>
      </c>
      <c r="G1217" s="5">
        <f t="shared" si="116"/>
        <v>-8.5726532361765969E-3</v>
      </c>
      <c r="H1217" s="5">
        <f t="shared" si="117"/>
        <v>7.7519379844961248E-3</v>
      </c>
      <c r="I1217" s="61">
        <f t="shared" si="114"/>
        <v>5</v>
      </c>
      <c r="J1217" s="61">
        <f t="shared" si="112"/>
        <v>1</v>
      </c>
      <c r="K1217" s="61">
        <f t="shared" si="113"/>
        <v>2</v>
      </c>
    </row>
    <row r="1218" spans="1:11">
      <c r="A1218" s="64">
        <v>43881</v>
      </c>
      <c r="B1218" s="65">
        <v>11820</v>
      </c>
      <c r="C1218" s="65">
        <v>11830</v>
      </c>
      <c r="D1218" s="65">
        <v>11679</v>
      </c>
      <c r="E1218" s="65">
        <v>11715</v>
      </c>
      <c r="F1218" s="5">
        <f t="shared" si="115"/>
        <v>1.2774957698815566</v>
      </c>
      <c r="G1218" s="5">
        <f t="shared" si="116"/>
        <v>-0.88832487309644681</v>
      </c>
      <c r="H1218" s="5">
        <f t="shared" si="117"/>
        <v>0.69536423841059614</v>
      </c>
      <c r="I1218" s="61">
        <f t="shared" si="114"/>
        <v>7</v>
      </c>
      <c r="J1218" s="61">
        <f t="shared" si="112"/>
        <v>7</v>
      </c>
      <c r="K1218" s="61">
        <f t="shared" si="113"/>
        <v>3</v>
      </c>
    </row>
    <row r="1219" spans="1:11">
      <c r="A1219" s="64">
        <v>43880</v>
      </c>
      <c r="B1219" s="65">
        <v>11678</v>
      </c>
      <c r="C1219" s="65">
        <v>11805</v>
      </c>
      <c r="D1219" s="65">
        <v>11637</v>
      </c>
      <c r="E1219" s="65">
        <v>11760</v>
      </c>
      <c r="F1219" s="5">
        <f t="shared" si="115"/>
        <v>1.4386025004281555</v>
      </c>
      <c r="G1219" s="5">
        <f t="shared" si="116"/>
        <v>0.70217502997088543</v>
      </c>
      <c r="H1219" s="5">
        <f t="shared" si="117"/>
        <v>0.48809523809523808</v>
      </c>
      <c r="I1219" s="61">
        <f t="shared" si="114"/>
        <v>8</v>
      </c>
      <c r="J1219" s="61">
        <f t="shared" ref="J1219:J1282" si="118">VLOOKUP(H1219,$L$24:$N$33,3,TRUE)</f>
        <v>5</v>
      </c>
      <c r="K1219" s="61">
        <f t="shared" ref="K1219:K1282" si="119">IF(AND(I1219&gt;=$N$10,F1219&gt;$B$1),IF(J1219&gt;=$N$23,4,1),IF(J1219&gt;=$N$23,3,2))</f>
        <v>2</v>
      </c>
    </row>
    <row r="1220" spans="1:11">
      <c r="A1220" s="64">
        <v>43879</v>
      </c>
      <c r="B1220" s="65">
        <v>11715</v>
      </c>
      <c r="C1220" s="65">
        <v>11719</v>
      </c>
      <c r="D1220" s="65">
        <v>11627</v>
      </c>
      <c r="E1220" s="65">
        <v>11640</v>
      </c>
      <c r="F1220" s="5">
        <f t="shared" si="115"/>
        <v>0.78531796841655988</v>
      </c>
      <c r="G1220" s="5">
        <f t="shared" si="116"/>
        <v>-0.6402048655569782</v>
      </c>
      <c r="H1220" s="5">
        <f t="shared" si="117"/>
        <v>0.81521739130434789</v>
      </c>
      <c r="I1220" s="61">
        <f t="shared" si="114"/>
        <v>3</v>
      </c>
      <c r="J1220" s="61">
        <f t="shared" si="118"/>
        <v>9</v>
      </c>
      <c r="K1220" s="61">
        <f t="shared" si="119"/>
        <v>3</v>
      </c>
    </row>
    <row r="1221" spans="1:11">
      <c r="A1221" s="64">
        <v>43878</v>
      </c>
      <c r="B1221" s="65">
        <v>11710</v>
      </c>
      <c r="C1221" s="65">
        <v>11792</v>
      </c>
      <c r="D1221" s="65">
        <v>11702</v>
      </c>
      <c r="E1221" s="65">
        <v>11770</v>
      </c>
      <c r="F1221" s="5">
        <f t="shared" si="115"/>
        <v>0.76857386848847142</v>
      </c>
      <c r="G1221" s="5">
        <f t="shared" si="116"/>
        <v>0.51238257899231432</v>
      </c>
      <c r="H1221" s="5">
        <f t="shared" si="117"/>
        <v>0.66666666666666674</v>
      </c>
      <c r="I1221" s="61">
        <f t="shared" si="114"/>
        <v>3</v>
      </c>
      <c r="J1221" s="61">
        <f t="shared" si="118"/>
        <v>7</v>
      </c>
      <c r="K1221" s="61">
        <f t="shared" si="119"/>
        <v>3</v>
      </c>
    </row>
    <row r="1222" spans="1:11">
      <c r="A1222" s="64">
        <v>43875</v>
      </c>
      <c r="B1222" s="65">
        <v>11757</v>
      </c>
      <c r="C1222" s="65">
        <v>11852</v>
      </c>
      <c r="D1222" s="65">
        <v>11755</v>
      </c>
      <c r="E1222" s="65">
        <v>11812</v>
      </c>
      <c r="F1222" s="5">
        <f t="shared" si="115"/>
        <v>0.82504040146295821</v>
      </c>
      <c r="G1222" s="5">
        <f t="shared" si="116"/>
        <v>0.46780641320064642</v>
      </c>
      <c r="H1222" s="5">
        <f t="shared" si="117"/>
        <v>0.5670103092783505</v>
      </c>
      <c r="I1222" s="61">
        <f t="shared" si="114"/>
        <v>4</v>
      </c>
      <c r="J1222" s="61">
        <f t="shared" si="118"/>
        <v>6</v>
      </c>
      <c r="K1222" s="61">
        <f t="shared" si="119"/>
        <v>2</v>
      </c>
    </row>
    <row r="1223" spans="1:11">
      <c r="A1223" s="64">
        <v>43874</v>
      </c>
      <c r="B1223" s="65">
        <v>11798</v>
      </c>
      <c r="C1223" s="65">
        <v>11837</v>
      </c>
      <c r="D1223" s="65">
        <v>11762</v>
      </c>
      <c r="E1223" s="65">
        <v>11774</v>
      </c>
      <c r="F1223" s="5">
        <f t="shared" si="115"/>
        <v>0.63570096626546879</v>
      </c>
      <c r="G1223" s="5">
        <f t="shared" si="116"/>
        <v>-0.20342430920494997</v>
      </c>
      <c r="H1223" s="5">
        <f t="shared" si="117"/>
        <v>0.31999999999999995</v>
      </c>
      <c r="I1223" s="61">
        <f t="shared" si="114"/>
        <v>2</v>
      </c>
      <c r="J1223" s="61">
        <f t="shared" si="118"/>
        <v>4</v>
      </c>
      <c r="K1223" s="61">
        <f t="shared" si="119"/>
        <v>2</v>
      </c>
    </row>
    <row r="1224" spans="1:11">
      <c r="A1224" s="64">
        <v>43873</v>
      </c>
      <c r="B1224" s="65">
        <v>11663</v>
      </c>
      <c r="C1224" s="65">
        <v>11797</v>
      </c>
      <c r="D1224" s="65">
        <v>11647</v>
      </c>
      <c r="E1224" s="65">
        <v>11771</v>
      </c>
      <c r="F1224" s="5">
        <f t="shared" si="115"/>
        <v>1.2861184943839492</v>
      </c>
      <c r="G1224" s="5">
        <f t="shared" si="116"/>
        <v>0.92600531595644353</v>
      </c>
      <c r="H1224" s="5">
        <f t="shared" si="117"/>
        <v>0.72000000000000008</v>
      </c>
      <c r="I1224" s="61">
        <f t="shared" ref="I1224:I1287" si="120">VLOOKUP(_xlfn.PERCENTRANK.EXC(F$22:F$1218,F1224),$L$11:$N$20,3,TRUE)</f>
        <v>7</v>
      </c>
      <c r="J1224" s="61">
        <f t="shared" si="118"/>
        <v>8</v>
      </c>
      <c r="K1224" s="61">
        <f t="shared" si="119"/>
        <v>3</v>
      </c>
    </row>
    <row r="1225" spans="1:11">
      <c r="A1225" s="64">
        <v>43872</v>
      </c>
      <c r="B1225" s="65">
        <v>11625</v>
      </c>
      <c r="C1225" s="65">
        <v>11689</v>
      </c>
      <c r="D1225" s="65">
        <v>11613</v>
      </c>
      <c r="E1225" s="65">
        <v>11666</v>
      </c>
      <c r="F1225" s="5">
        <f t="shared" si="115"/>
        <v>0.65376344086021509</v>
      </c>
      <c r="G1225" s="5">
        <f t="shared" si="116"/>
        <v>0.35268817204301073</v>
      </c>
      <c r="H1225" s="5">
        <f t="shared" si="117"/>
        <v>0.53947368421052622</v>
      </c>
      <c r="I1225" s="61">
        <f t="shared" si="120"/>
        <v>2</v>
      </c>
      <c r="J1225" s="61">
        <f t="shared" si="118"/>
        <v>6</v>
      </c>
      <c r="K1225" s="61">
        <f t="shared" si="119"/>
        <v>2</v>
      </c>
    </row>
    <row r="1226" spans="1:11">
      <c r="A1226" s="64">
        <v>43871</v>
      </c>
      <c r="B1226" s="65">
        <v>11455</v>
      </c>
      <c r="C1226" s="65">
        <v>11598</v>
      </c>
      <c r="D1226" s="65">
        <v>11402</v>
      </c>
      <c r="E1226" s="65">
        <v>11564</v>
      </c>
      <c r="F1226" s="5">
        <f t="shared" si="115"/>
        <v>1.7110432125709298</v>
      </c>
      <c r="G1226" s="5">
        <f t="shared" si="116"/>
        <v>0.95154954168485373</v>
      </c>
      <c r="H1226" s="5">
        <f t="shared" si="117"/>
        <v>0.55612244897959173</v>
      </c>
      <c r="I1226" s="61">
        <f t="shared" si="120"/>
        <v>9</v>
      </c>
      <c r="J1226" s="61">
        <f t="shared" si="118"/>
        <v>6</v>
      </c>
      <c r="K1226" s="61">
        <f t="shared" si="119"/>
        <v>2</v>
      </c>
    </row>
    <row r="1227" spans="1:11">
      <c r="A1227" s="64">
        <v>43868</v>
      </c>
      <c r="B1227" s="65">
        <v>11660</v>
      </c>
      <c r="C1227" s="65">
        <v>11666</v>
      </c>
      <c r="D1227" s="65">
        <v>11566</v>
      </c>
      <c r="E1227" s="65">
        <v>11592</v>
      </c>
      <c r="F1227" s="5">
        <f t="shared" si="115"/>
        <v>0.85763293310463129</v>
      </c>
      <c r="G1227" s="5">
        <f t="shared" si="116"/>
        <v>-0.58319039451114918</v>
      </c>
      <c r="H1227" s="5">
        <f t="shared" si="117"/>
        <v>0.67999999999999994</v>
      </c>
      <c r="I1227" s="61">
        <f t="shared" si="120"/>
        <v>4</v>
      </c>
      <c r="J1227" s="61">
        <f t="shared" si="118"/>
        <v>7</v>
      </c>
      <c r="K1227" s="61">
        <f t="shared" si="119"/>
        <v>3</v>
      </c>
    </row>
    <row r="1228" spans="1:11">
      <c r="A1228" s="64">
        <v>43867</v>
      </c>
      <c r="B1228" s="65">
        <v>11651</v>
      </c>
      <c r="C1228" s="65">
        <v>11744</v>
      </c>
      <c r="D1228" s="65">
        <v>11628</v>
      </c>
      <c r="E1228" s="65">
        <v>11741</v>
      </c>
      <c r="F1228" s="5">
        <f t="shared" si="115"/>
        <v>0.99562269333104447</v>
      </c>
      <c r="G1228" s="5">
        <f t="shared" si="116"/>
        <v>0.77246588275684491</v>
      </c>
      <c r="H1228" s="5">
        <f t="shared" si="117"/>
        <v>0.77586206896551735</v>
      </c>
      <c r="I1228" s="61">
        <f t="shared" si="120"/>
        <v>5</v>
      </c>
      <c r="J1228" s="61">
        <f t="shared" si="118"/>
        <v>8</v>
      </c>
      <c r="K1228" s="61">
        <f t="shared" si="119"/>
        <v>3</v>
      </c>
    </row>
    <row r="1229" spans="1:11">
      <c r="A1229" s="64">
        <v>43866</v>
      </c>
      <c r="B1229" s="65">
        <v>11603</v>
      </c>
      <c r="C1229" s="65">
        <v>11620</v>
      </c>
      <c r="D1229" s="65">
        <v>11474</v>
      </c>
      <c r="E1229" s="65">
        <v>11542</v>
      </c>
      <c r="F1229" s="5">
        <f t="shared" si="115"/>
        <v>1.2582952684650521</v>
      </c>
      <c r="G1229" s="5">
        <f t="shared" si="116"/>
        <v>-0.52572610531759034</v>
      </c>
      <c r="H1229" s="5">
        <f t="shared" si="117"/>
        <v>0.41780821917808225</v>
      </c>
      <c r="I1229" s="61">
        <f t="shared" si="120"/>
        <v>7</v>
      </c>
      <c r="J1229" s="61">
        <f t="shared" si="118"/>
        <v>5</v>
      </c>
      <c r="K1229" s="61">
        <f t="shared" si="119"/>
        <v>2</v>
      </c>
    </row>
    <row r="1230" spans="1:11">
      <c r="A1230" s="64">
        <v>43865</v>
      </c>
      <c r="B1230" s="65">
        <v>11373</v>
      </c>
      <c r="C1230" s="65">
        <v>11557</v>
      </c>
      <c r="D1230" s="65">
        <v>11362</v>
      </c>
      <c r="E1230" s="65">
        <v>11534</v>
      </c>
      <c r="F1230" s="5">
        <f t="shared" si="115"/>
        <v>1.7145871801635453</v>
      </c>
      <c r="G1230" s="5">
        <f t="shared" si="116"/>
        <v>1.4156335179811834</v>
      </c>
      <c r="H1230" s="5">
        <f t="shared" si="117"/>
        <v>0.82564102564102559</v>
      </c>
      <c r="I1230" s="61">
        <f t="shared" si="120"/>
        <v>9</v>
      </c>
      <c r="J1230" s="61">
        <f t="shared" si="118"/>
        <v>9</v>
      </c>
      <c r="K1230" s="61">
        <f t="shared" si="119"/>
        <v>3</v>
      </c>
    </row>
    <row r="1231" spans="1:11">
      <c r="A1231" s="64">
        <v>43864</v>
      </c>
      <c r="B1231" s="65">
        <v>11285</v>
      </c>
      <c r="C1231" s="65">
        <v>11370</v>
      </c>
      <c r="D1231" s="65">
        <v>11152</v>
      </c>
      <c r="E1231" s="65">
        <v>11325</v>
      </c>
      <c r="F1231" s="5">
        <f t="shared" si="115"/>
        <v>1.9317678334071775</v>
      </c>
      <c r="G1231" s="5">
        <f t="shared" si="116"/>
        <v>0.35445281346920693</v>
      </c>
      <c r="H1231" s="5">
        <f t="shared" si="117"/>
        <v>0.18348623853211013</v>
      </c>
      <c r="I1231" s="61">
        <f t="shared" si="120"/>
        <v>10</v>
      </c>
      <c r="J1231" s="61">
        <f t="shared" si="118"/>
        <v>2</v>
      </c>
      <c r="K1231" s="61">
        <f t="shared" si="119"/>
        <v>1</v>
      </c>
    </row>
    <row r="1232" spans="1:11">
      <c r="A1232" s="64">
        <v>43861</v>
      </c>
      <c r="B1232" s="65">
        <v>11460</v>
      </c>
      <c r="C1232" s="65">
        <v>11567</v>
      </c>
      <c r="D1232" s="65">
        <v>11407</v>
      </c>
      <c r="E1232" s="65">
        <v>11468</v>
      </c>
      <c r="F1232" s="5">
        <f t="shared" si="115"/>
        <v>1.3961605584642234</v>
      </c>
      <c r="G1232" s="5">
        <f t="shared" si="116"/>
        <v>6.9808027923211169E-2</v>
      </c>
      <c r="H1232" s="5">
        <f t="shared" si="117"/>
        <v>0.05</v>
      </c>
      <c r="I1232" s="61">
        <f t="shared" si="120"/>
        <v>8</v>
      </c>
      <c r="J1232" s="61">
        <f t="shared" si="118"/>
        <v>1</v>
      </c>
      <c r="K1232" s="61">
        <f t="shared" si="119"/>
        <v>2</v>
      </c>
    </row>
    <row r="1233" spans="1:11">
      <c r="A1233" s="64">
        <v>43860</v>
      </c>
      <c r="B1233" s="65">
        <v>11770</v>
      </c>
      <c r="C1233" s="65">
        <v>11798</v>
      </c>
      <c r="D1233" s="65">
        <v>11366</v>
      </c>
      <c r="E1233" s="65">
        <v>11370</v>
      </c>
      <c r="F1233" s="5">
        <f t="shared" si="115"/>
        <v>3.6703483432455393</v>
      </c>
      <c r="G1233" s="5">
        <f t="shared" si="116"/>
        <v>-3.3984706881903146</v>
      </c>
      <c r="H1233" s="5">
        <f t="shared" si="117"/>
        <v>0.92592592592592604</v>
      </c>
      <c r="I1233" s="61">
        <f t="shared" si="120"/>
        <v>10</v>
      </c>
      <c r="J1233" s="61">
        <f t="shared" si="118"/>
        <v>10</v>
      </c>
      <c r="K1233" s="61">
        <f t="shared" si="119"/>
        <v>4</v>
      </c>
    </row>
    <row r="1234" spans="1:11">
      <c r="A1234" s="64">
        <v>43850</v>
      </c>
      <c r="B1234" s="65">
        <v>12119</v>
      </c>
      <c r="C1234" s="65">
        <v>12160</v>
      </c>
      <c r="D1234" s="65">
        <v>12097</v>
      </c>
      <c r="E1234" s="65">
        <v>12111</v>
      </c>
      <c r="F1234" s="5">
        <f t="shared" si="115"/>
        <v>0.51984487168908333</v>
      </c>
      <c r="G1234" s="5">
        <f t="shared" si="116"/>
        <v>-6.6012047198613755E-2</v>
      </c>
      <c r="H1234" s="5">
        <f t="shared" si="117"/>
        <v>0.12698412698412698</v>
      </c>
      <c r="I1234" s="61">
        <f t="shared" si="120"/>
        <v>1</v>
      </c>
      <c r="J1234" s="61">
        <f t="shared" si="118"/>
        <v>2</v>
      </c>
      <c r="K1234" s="61">
        <f t="shared" si="119"/>
        <v>2</v>
      </c>
    </row>
    <row r="1235" spans="1:11">
      <c r="A1235" s="64">
        <v>43847</v>
      </c>
      <c r="B1235" s="65">
        <v>12103</v>
      </c>
      <c r="C1235" s="65">
        <v>12118</v>
      </c>
      <c r="D1235" s="65">
        <v>12029</v>
      </c>
      <c r="E1235" s="65">
        <v>12072</v>
      </c>
      <c r="F1235" s="5">
        <f t="shared" si="115"/>
        <v>0.73535487069321648</v>
      </c>
      <c r="G1235" s="5">
        <f t="shared" si="116"/>
        <v>-0.25613484260100805</v>
      </c>
      <c r="H1235" s="5">
        <f t="shared" si="117"/>
        <v>0.34831460674157311</v>
      </c>
      <c r="I1235" s="61">
        <f t="shared" si="120"/>
        <v>3</v>
      </c>
      <c r="J1235" s="61">
        <f t="shared" si="118"/>
        <v>4</v>
      </c>
      <c r="K1235" s="61">
        <f t="shared" si="119"/>
        <v>2</v>
      </c>
    </row>
    <row r="1236" spans="1:11">
      <c r="A1236" s="64">
        <v>43846</v>
      </c>
      <c r="B1236" s="65">
        <v>12040</v>
      </c>
      <c r="C1236" s="65">
        <v>12078</v>
      </c>
      <c r="D1236" s="65">
        <v>11990</v>
      </c>
      <c r="E1236" s="65">
        <v>12056</v>
      </c>
      <c r="F1236" s="5">
        <f t="shared" si="115"/>
        <v>0.73089700996677742</v>
      </c>
      <c r="G1236" s="5">
        <f t="shared" si="116"/>
        <v>0.13289036544850499</v>
      </c>
      <c r="H1236" s="5">
        <f t="shared" si="117"/>
        <v>0.18181818181818182</v>
      </c>
      <c r="I1236" s="61">
        <f t="shared" si="120"/>
        <v>3</v>
      </c>
      <c r="J1236" s="61">
        <f t="shared" si="118"/>
        <v>2</v>
      </c>
      <c r="K1236" s="61">
        <f t="shared" si="119"/>
        <v>2</v>
      </c>
    </row>
    <row r="1237" spans="1:11">
      <c r="A1237" s="64">
        <v>43845</v>
      </c>
      <c r="B1237" s="65">
        <v>12159</v>
      </c>
      <c r="C1237" s="65">
        <v>12175</v>
      </c>
      <c r="D1237" s="65">
        <v>12058</v>
      </c>
      <c r="E1237" s="65">
        <v>12063</v>
      </c>
      <c r="F1237" s="5">
        <f t="shared" si="115"/>
        <v>0.96225018504811255</v>
      </c>
      <c r="G1237" s="5">
        <f t="shared" si="116"/>
        <v>-0.78953861337281017</v>
      </c>
      <c r="H1237" s="5">
        <f t="shared" si="117"/>
        <v>0.82051282051282037</v>
      </c>
      <c r="I1237" s="61">
        <f t="shared" si="120"/>
        <v>5</v>
      </c>
      <c r="J1237" s="61">
        <f t="shared" si="118"/>
        <v>9</v>
      </c>
      <c r="K1237" s="61">
        <f t="shared" si="119"/>
        <v>3</v>
      </c>
    </row>
    <row r="1238" spans="1:11">
      <c r="A1238" s="64">
        <v>43844</v>
      </c>
      <c r="B1238" s="65">
        <v>12176</v>
      </c>
      <c r="C1238" s="65">
        <v>12199</v>
      </c>
      <c r="D1238" s="65">
        <v>12148</v>
      </c>
      <c r="E1238" s="65">
        <v>12181</v>
      </c>
      <c r="F1238" s="5">
        <f t="shared" ref="F1238:F1301" si="121">ABS(C1238-D1238)/B1238*100</f>
        <v>0.4188567674113009</v>
      </c>
      <c r="G1238" s="5">
        <f t="shared" ref="G1238:G1301" si="122">(E1238-B1238)/B1238*100</f>
        <v>4.1064388961892247E-2</v>
      </c>
      <c r="H1238" s="5">
        <f t="shared" ref="H1238:H1301" si="123">ABS(G1238/F1238)</f>
        <v>9.8039215686274508E-2</v>
      </c>
      <c r="I1238" s="61">
        <f t="shared" si="120"/>
        <v>1</v>
      </c>
      <c r="J1238" s="61">
        <f t="shared" si="118"/>
        <v>1</v>
      </c>
      <c r="K1238" s="61">
        <f t="shared" si="119"/>
        <v>2</v>
      </c>
    </row>
    <row r="1239" spans="1:11">
      <c r="A1239" s="64">
        <v>43843</v>
      </c>
      <c r="B1239" s="65">
        <v>12085</v>
      </c>
      <c r="C1239" s="65">
        <v>12121</v>
      </c>
      <c r="D1239" s="65">
        <v>12044</v>
      </c>
      <c r="E1239" s="65">
        <v>12117</v>
      </c>
      <c r="F1239" s="5">
        <f t="shared" si="121"/>
        <v>0.63715349606950766</v>
      </c>
      <c r="G1239" s="5">
        <f t="shared" si="122"/>
        <v>0.26479106330161362</v>
      </c>
      <c r="H1239" s="5">
        <f t="shared" si="123"/>
        <v>0.41558441558441567</v>
      </c>
      <c r="I1239" s="61">
        <f t="shared" si="120"/>
        <v>2</v>
      </c>
      <c r="J1239" s="61">
        <f t="shared" si="118"/>
        <v>5</v>
      </c>
      <c r="K1239" s="61">
        <f t="shared" si="119"/>
        <v>2</v>
      </c>
    </row>
    <row r="1240" spans="1:11">
      <c r="A1240" s="64">
        <v>43840</v>
      </c>
      <c r="B1240" s="65">
        <v>12005</v>
      </c>
      <c r="C1240" s="65">
        <v>12042</v>
      </c>
      <c r="D1240" s="65">
        <v>11953</v>
      </c>
      <c r="E1240" s="65">
        <v>12010</v>
      </c>
      <c r="F1240" s="5">
        <f t="shared" si="121"/>
        <v>0.74135776759683469</v>
      </c>
      <c r="G1240" s="5">
        <f t="shared" si="122"/>
        <v>4.1649312786339029E-2</v>
      </c>
      <c r="H1240" s="5">
        <f t="shared" si="123"/>
        <v>5.6179775280898882E-2</v>
      </c>
      <c r="I1240" s="61">
        <f t="shared" si="120"/>
        <v>3</v>
      </c>
      <c r="J1240" s="61">
        <f t="shared" si="118"/>
        <v>1</v>
      </c>
      <c r="K1240" s="61">
        <f t="shared" si="119"/>
        <v>2</v>
      </c>
    </row>
    <row r="1241" spans="1:11">
      <c r="A1241" s="64">
        <v>43839</v>
      </c>
      <c r="B1241" s="65">
        <v>11919</v>
      </c>
      <c r="C1241" s="65">
        <v>11998</v>
      </c>
      <c r="D1241" s="65">
        <v>11883</v>
      </c>
      <c r="E1241" s="65">
        <v>11968</v>
      </c>
      <c r="F1241" s="5">
        <f t="shared" si="121"/>
        <v>0.9648460441312191</v>
      </c>
      <c r="G1241" s="5">
        <f t="shared" si="122"/>
        <v>0.41110831445591073</v>
      </c>
      <c r="H1241" s="5">
        <f t="shared" si="123"/>
        <v>0.42608695652173911</v>
      </c>
      <c r="I1241" s="61">
        <f t="shared" si="120"/>
        <v>5</v>
      </c>
      <c r="J1241" s="61">
        <f t="shared" si="118"/>
        <v>5</v>
      </c>
      <c r="K1241" s="61">
        <f t="shared" si="119"/>
        <v>2</v>
      </c>
    </row>
    <row r="1242" spans="1:11">
      <c r="A1242" s="64">
        <v>43838</v>
      </c>
      <c r="B1242" s="65">
        <v>11728</v>
      </c>
      <c r="C1242" s="65">
        <v>11892</v>
      </c>
      <c r="D1242" s="65">
        <v>11697</v>
      </c>
      <c r="E1242" s="65">
        <v>11788</v>
      </c>
      <c r="F1242" s="5">
        <f t="shared" si="121"/>
        <v>1.6626875852660299</v>
      </c>
      <c r="G1242" s="5">
        <f t="shared" si="122"/>
        <v>0.51159618008185548</v>
      </c>
      <c r="H1242" s="5">
        <f t="shared" si="123"/>
        <v>0.30769230769230776</v>
      </c>
      <c r="I1242" s="61">
        <f t="shared" si="120"/>
        <v>9</v>
      </c>
      <c r="J1242" s="61">
        <f t="shared" si="118"/>
        <v>4</v>
      </c>
      <c r="K1242" s="61">
        <f t="shared" si="119"/>
        <v>2</v>
      </c>
    </row>
    <row r="1243" spans="1:11">
      <c r="A1243" s="64">
        <v>43837</v>
      </c>
      <c r="B1243" s="65">
        <v>11995</v>
      </c>
      <c r="C1243" s="65">
        <v>12009</v>
      </c>
      <c r="D1243" s="65">
        <v>11816</v>
      </c>
      <c r="E1243" s="65">
        <v>11871</v>
      </c>
      <c r="F1243" s="5">
        <f t="shared" si="121"/>
        <v>1.6090037515631515</v>
      </c>
      <c r="G1243" s="5">
        <f t="shared" si="122"/>
        <v>-1.0337640683618174</v>
      </c>
      <c r="H1243" s="5">
        <f t="shared" si="123"/>
        <v>0.6424870466321243</v>
      </c>
      <c r="I1243" s="61">
        <f t="shared" si="120"/>
        <v>8</v>
      </c>
      <c r="J1243" s="61">
        <f t="shared" si="118"/>
        <v>7</v>
      </c>
      <c r="K1243" s="61">
        <f t="shared" si="119"/>
        <v>3</v>
      </c>
    </row>
    <row r="1244" spans="1:11">
      <c r="A1244" s="64">
        <v>43836</v>
      </c>
      <c r="B1244" s="65">
        <v>12017</v>
      </c>
      <c r="C1244" s="65">
        <v>12034</v>
      </c>
      <c r="D1244" s="65">
        <v>11948</v>
      </c>
      <c r="E1244" s="65">
        <v>11950</v>
      </c>
      <c r="F1244" s="5">
        <f t="shared" si="121"/>
        <v>0.71565282516435047</v>
      </c>
      <c r="G1244" s="5">
        <f t="shared" si="122"/>
        <v>-0.55754348006990095</v>
      </c>
      <c r="H1244" s="5">
        <f t="shared" si="123"/>
        <v>0.77906976744186052</v>
      </c>
      <c r="I1244" s="61">
        <f t="shared" si="120"/>
        <v>2</v>
      </c>
      <c r="J1244" s="61">
        <f t="shared" si="118"/>
        <v>8</v>
      </c>
      <c r="K1244" s="61">
        <f t="shared" si="119"/>
        <v>3</v>
      </c>
    </row>
    <row r="1245" spans="1:11">
      <c r="A1245" s="64">
        <v>43833</v>
      </c>
      <c r="B1245" s="65">
        <v>12180</v>
      </c>
      <c r="C1245" s="65">
        <v>12198</v>
      </c>
      <c r="D1245" s="65">
        <v>11996</v>
      </c>
      <c r="E1245" s="65">
        <v>12086</v>
      </c>
      <c r="F1245" s="5">
        <f t="shared" si="121"/>
        <v>1.6584564860426931</v>
      </c>
      <c r="G1245" s="5">
        <f t="shared" si="122"/>
        <v>-0.77175697865353032</v>
      </c>
      <c r="H1245" s="5">
        <f t="shared" si="123"/>
        <v>0.46534653465346526</v>
      </c>
      <c r="I1245" s="61">
        <f t="shared" si="120"/>
        <v>9</v>
      </c>
      <c r="J1245" s="61">
        <f t="shared" si="118"/>
        <v>5</v>
      </c>
      <c r="K1245" s="61">
        <f t="shared" si="119"/>
        <v>2</v>
      </c>
    </row>
    <row r="1246" spans="1:11">
      <c r="A1246" s="64">
        <v>43832</v>
      </c>
      <c r="B1246" s="65">
        <v>12044</v>
      </c>
      <c r="C1246" s="65">
        <v>12120</v>
      </c>
      <c r="D1246" s="65">
        <v>12023</v>
      </c>
      <c r="E1246" s="65">
        <v>12102</v>
      </c>
      <c r="F1246" s="5">
        <f t="shared" si="121"/>
        <v>0.80538027233477238</v>
      </c>
      <c r="G1246" s="5">
        <f t="shared" si="122"/>
        <v>0.48156758551976092</v>
      </c>
      <c r="H1246" s="5">
        <f t="shared" si="123"/>
        <v>0.597938144329897</v>
      </c>
      <c r="I1246" s="61">
        <f t="shared" si="120"/>
        <v>3</v>
      </c>
      <c r="J1246" s="61">
        <f t="shared" si="118"/>
        <v>6</v>
      </c>
      <c r="K1246" s="61">
        <f t="shared" si="119"/>
        <v>2</v>
      </c>
    </row>
    <row r="1247" spans="1:11">
      <c r="A1247" s="64">
        <v>43830</v>
      </c>
      <c r="B1247" s="65">
        <v>12029</v>
      </c>
      <c r="C1247" s="65">
        <v>12049</v>
      </c>
      <c r="D1247" s="65">
        <v>11992</v>
      </c>
      <c r="E1247" s="65">
        <v>11995</v>
      </c>
      <c r="F1247" s="5">
        <f t="shared" si="121"/>
        <v>0.47385485077728823</v>
      </c>
      <c r="G1247" s="5">
        <f t="shared" si="122"/>
        <v>-0.28265026186715442</v>
      </c>
      <c r="H1247" s="5">
        <f t="shared" si="123"/>
        <v>0.59649122807017552</v>
      </c>
      <c r="I1247" s="61">
        <f t="shared" si="120"/>
        <v>1</v>
      </c>
      <c r="J1247" s="61">
        <f t="shared" si="118"/>
        <v>6</v>
      </c>
      <c r="K1247" s="61">
        <f t="shared" si="119"/>
        <v>2</v>
      </c>
    </row>
    <row r="1248" spans="1:11">
      <c r="A1248" s="64">
        <v>43829</v>
      </c>
      <c r="B1248" s="65">
        <v>12091</v>
      </c>
      <c r="C1248" s="65">
        <v>12125</v>
      </c>
      <c r="D1248" s="65">
        <v>12065</v>
      </c>
      <c r="E1248" s="65">
        <v>12069</v>
      </c>
      <c r="F1248" s="5">
        <f t="shared" si="121"/>
        <v>0.49623687039947073</v>
      </c>
      <c r="G1248" s="5">
        <f t="shared" si="122"/>
        <v>-0.18195351914647256</v>
      </c>
      <c r="H1248" s="5">
        <f t="shared" si="123"/>
        <v>0.36666666666666659</v>
      </c>
      <c r="I1248" s="61">
        <f t="shared" si="120"/>
        <v>1</v>
      </c>
      <c r="J1248" s="61">
        <f t="shared" si="118"/>
        <v>4</v>
      </c>
      <c r="K1248" s="61">
        <f t="shared" si="119"/>
        <v>2</v>
      </c>
    </row>
    <row r="1249" spans="1:11">
      <c r="A1249" s="64">
        <v>43826</v>
      </c>
      <c r="B1249" s="65">
        <v>12038</v>
      </c>
      <c r="C1249" s="65">
        <v>12112</v>
      </c>
      <c r="D1249" s="65">
        <v>12037</v>
      </c>
      <c r="E1249" s="65">
        <v>12097</v>
      </c>
      <c r="F1249" s="5">
        <f t="shared" si="121"/>
        <v>0.62302708091045023</v>
      </c>
      <c r="G1249" s="5">
        <f t="shared" si="122"/>
        <v>0.49011463698288754</v>
      </c>
      <c r="H1249" s="5">
        <f t="shared" si="123"/>
        <v>0.78666666666666674</v>
      </c>
      <c r="I1249" s="61">
        <f t="shared" si="120"/>
        <v>2</v>
      </c>
      <c r="J1249" s="61">
        <f t="shared" si="118"/>
        <v>8</v>
      </c>
      <c r="K1249" s="61">
        <f t="shared" si="119"/>
        <v>3</v>
      </c>
    </row>
    <row r="1250" spans="1:11">
      <c r="A1250" s="64">
        <v>43825</v>
      </c>
      <c r="B1250" s="65">
        <v>12029</v>
      </c>
      <c r="C1250" s="65">
        <v>12042</v>
      </c>
      <c r="D1250" s="65">
        <v>11986</v>
      </c>
      <c r="E1250" s="65">
        <v>12009</v>
      </c>
      <c r="F1250" s="5">
        <f t="shared" si="121"/>
        <v>0.46554160778119547</v>
      </c>
      <c r="G1250" s="5">
        <f t="shared" si="122"/>
        <v>-0.1662648599218555</v>
      </c>
      <c r="H1250" s="5">
        <f t="shared" si="123"/>
        <v>0.3571428571428571</v>
      </c>
      <c r="I1250" s="61">
        <f t="shared" si="120"/>
        <v>1</v>
      </c>
      <c r="J1250" s="61">
        <f t="shared" si="118"/>
        <v>4</v>
      </c>
      <c r="K1250" s="61">
        <f t="shared" si="119"/>
        <v>2</v>
      </c>
    </row>
    <row r="1251" spans="1:11">
      <c r="A1251" s="64">
        <v>43824</v>
      </c>
      <c r="B1251" s="65">
        <v>11989</v>
      </c>
      <c r="C1251" s="65">
        <v>12027</v>
      </c>
      <c r="D1251" s="65">
        <v>11976</v>
      </c>
      <c r="E1251" s="65">
        <v>12020</v>
      </c>
      <c r="F1251" s="5">
        <f t="shared" si="121"/>
        <v>0.42538994077904746</v>
      </c>
      <c r="G1251" s="5">
        <f t="shared" si="122"/>
        <v>0.25857035615981316</v>
      </c>
      <c r="H1251" s="5">
        <f t="shared" si="123"/>
        <v>0.60784313725490191</v>
      </c>
      <c r="I1251" s="61">
        <f t="shared" si="120"/>
        <v>1</v>
      </c>
      <c r="J1251" s="61">
        <f t="shared" si="118"/>
        <v>7</v>
      </c>
      <c r="K1251" s="61">
        <f t="shared" si="119"/>
        <v>3</v>
      </c>
    </row>
    <row r="1252" spans="1:11">
      <c r="A1252" s="64">
        <v>43823</v>
      </c>
      <c r="B1252" s="65">
        <v>12030</v>
      </c>
      <c r="C1252" s="65">
        <v>12044</v>
      </c>
      <c r="D1252" s="65">
        <v>11982</v>
      </c>
      <c r="E1252" s="65">
        <v>11983</v>
      </c>
      <c r="F1252" s="5">
        <f t="shared" si="121"/>
        <v>0.51537822111388198</v>
      </c>
      <c r="G1252" s="5">
        <f t="shared" si="122"/>
        <v>-0.39068994181213634</v>
      </c>
      <c r="H1252" s="5">
        <f t="shared" si="123"/>
        <v>0.75806451612903225</v>
      </c>
      <c r="I1252" s="61">
        <f t="shared" si="120"/>
        <v>1</v>
      </c>
      <c r="J1252" s="61">
        <f t="shared" si="118"/>
        <v>8</v>
      </c>
      <c r="K1252" s="61">
        <f t="shared" si="119"/>
        <v>3</v>
      </c>
    </row>
    <row r="1253" spans="1:11">
      <c r="A1253" s="64">
        <v>43822</v>
      </c>
      <c r="B1253" s="65">
        <v>12000</v>
      </c>
      <c r="C1253" s="65">
        <v>12028</v>
      </c>
      <c r="D1253" s="65">
        <v>11972</v>
      </c>
      <c r="E1253" s="65">
        <v>12020</v>
      </c>
      <c r="F1253" s="5">
        <f t="shared" si="121"/>
        <v>0.46666666666666673</v>
      </c>
      <c r="G1253" s="5">
        <f t="shared" si="122"/>
        <v>0.16666666666666669</v>
      </c>
      <c r="H1253" s="5">
        <f t="shared" si="123"/>
        <v>0.35714285714285715</v>
      </c>
      <c r="I1253" s="61">
        <f t="shared" si="120"/>
        <v>1</v>
      </c>
      <c r="J1253" s="61">
        <f t="shared" si="118"/>
        <v>4</v>
      </c>
      <c r="K1253" s="61">
        <f t="shared" si="119"/>
        <v>2</v>
      </c>
    </row>
    <row r="1254" spans="1:11">
      <c r="A1254" s="64">
        <v>43819</v>
      </c>
      <c r="B1254" s="65">
        <v>12063</v>
      </c>
      <c r="C1254" s="65">
        <v>12063</v>
      </c>
      <c r="D1254" s="65">
        <v>11951</v>
      </c>
      <c r="E1254" s="65">
        <v>11979</v>
      </c>
      <c r="F1254" s="5">
        <f t="shared" si="121"/>
        <v>0.92845892398242558</v>
      </c>
      <c r="G1254" s="5">
        <f t="shared" si="122"/>
        <v>-0.69634419298681915</v>
      </c>
      <c r="H1254" s="5">
        <f t="shared" si="123"/>
        <v>0.75</v>
      </c>
      <c r="I1254" s="61">
        <f t="shared" si="120"/>
        <v>5</v>
      </c>
      <c r="J1254" s="61">
        <f t="shared" si="118"/>
        <v>8</v>
      </c>
      <c r="K1254" s="61">
        <f t="shared" si="119"/>
        <v>3</v>
      </c>
    </row>
    <row r="1255" spans="1:11">
      <c r="A1255" s="64">
        <v>43818</v>
      </c>
      <c r="B1255" s="65">
        <v>12110</v>
      </c>
      <c r="C1255" s="65">
        <v>12115</v>
      </c>
      <c r="D1255" s="65">
        <v>12015</v>
      </c>
      <c r="E1255" s="65">
        <v>12030</v>
      </c>
      <c r="F1255" s="5">
        <f t="shared" si="121"/>
        <v>0.82576383154417832</v>
      </c>
      <c r="G1255" s="5">
        <f t="shared" si="122"/>
        <v>-0.66061106523534263</v>
      </c>
      <c r="H1255" s="5">
        <f t="shared" si="123"/>
        <v>0.79999999999999993</v>
      </c>
      <c r="I1255" s="61">
        <f t="shared" si="120"/>
        <v>4</v>
      </c>
      <c r="J1255" s="61">
        <f t="shared" si="118"/>
        <v>8</v>
      </c>
      <c r="K1255" s="61">
        <f t="shared" si="119"/>
        <v>3</v>
      </c>
    </row>
    <row r="1256" spans="1:11">
      <c r="A1256" s="64">
        <v>43817</v>
      </c>
      <c r="B1256" s="65">
        <v>12077</v>
      </c>
      <c r="C1256" s="65">
        <v>12129</v>
      </c>
      <c r="D1256" s="65">
        <v>12065</v>
      </c>
      <c r="E1256" s="65">
        <v>12118</v>
      </c>
      <c r="F1256" s="5">
        <f t="shared" si="121"/>
        <v>0.52993293036350086</v>
      </c>
      <c r="G1256" s="5">
        <f t="shared" si="122"/>
        <v>0.33948828351411775</v>
      </c>
      <c r="H1256" s="5">
        <f t="shared" si="123"/>
        <v>0.640625</v>
      </c>
      <c r="I1256" s="61">
        <f t="shared" si="120"/>
        <v>1</v>
      </c>
      <c r="J1256" s="61">
        <f t="shared" si="118"/>
        <v>7</v>
      </c>
      <c r="K1256" s="61">
        <f t="shared" si="119"/>
        <v>3</v>
      </c>
    </row>
    <row r="1257" spans="1:11">
      <c r="A1257" s="64">
        <v>43816</v>
      </c>
      <c r="B1257" s="65">
        <v>11974</v>
      </c>
      <c r="C1257" s="65">
        <v>12102</v>
      </c>
      <c r="D1257" s="65">
        <v>11945</v>
      </c>
      <c r="E1257" s="65">
        <v>12100</v>
      </c>
      <c r="F1257" s="5">
        <f t="shared" si="121"/>
        <v>1.3111742107900453</v>
      </c>
      <c r="G1257" s="5">
        <f t="shared" si="122"/>
        <v>1.0522799398697178</v>
      </c>
      <c r="H1257" s="5">
        <f t="shared" si="123"/>
        <v>0.80254777070063688</v>
      </c>
      <c r="I1257" s="61">
        <f t="shared" si="120"/>
        <v>7</v>
      </c>
      <c r="J1257" s="61">
        <f t="shared" si="118"/>
        <v>9</v>
      </c>
      <c r="K1257" s="61">
        <f t="shared" si="119"/>
        <v>3</v>
      </c>
    </row>
    <row r="1258" spans="1:11">
      <c r="A1258" s="64">
        <v>43815</v>
      </c>
      <c r="B1258" s="65">
        <v>11932</v>
      </c>
      <c r="C1258" s="65">
        <v>11976</v>
      </c>
      <c r="D1258" s="65">
        <v>11922</v>
      </c>
      <c r="E1258" s="65">
        <v>11961</v>
      </c>
      <c r="F1258" s="5">
        <f t="shared" si="121"/>
        <v>0.45256453234998317</v>
      </c>
      <c r="G1258" s="5">
        <f t="shared" si="122"/>
        <v>0.24304391552128729</v>
      </c>
      <c r="H1258" s="5">
        <f t="shared" si="123"/>
        <v>0.53703703703703709</v>
      </c>
      <c r="I1258" s="61">
        <f t="shared" si="120"/>
        <v>1</v>
      </c>
      <c r="J1258" s="61">
        <f t="shared" si="118"/>
        <v>6</v>
      </c>
      <c r="K1258" s="61">
        <f t="shared" si="119"/>
        <v>2</v>
      </c>
    </row>
    <row r="1259" spans="1:11">
      <c r="A1259" s="64">
        <v>43812</v>
      </c>
      <c r="B1259" s="65">
        <v>11977</v>
      </c>
      <c r="C1259" s="65">
        <v>12007</v>
      </c>
      <c r="D1259" s="65">
        <v>11917</v>
      </c>
      <c r="E1259" s="65">
        <v>11965</v>
      </c>
      <c r="F1259" s="5">
        <f t="shared" si="121"/>
        <v>0.75144026049929025</v>
      </c>
      <c r="G1259" s="5">
        <f t="shared" si="122"/>
        <v>-0.10019203473323872</v>
      </c>
      <c r="H1259" s="5">
        <f t="shared" si="123"/>
        <v>0.13333333333333336</v>
      </c>
      <c r="I1259" s="61">
        <f t="shared" si="120"/>
        <v>3</v>
      </c>
      <c r="J1259" s="61">
        <f t="shared" si="118"/>
        <v>2</v>
      </c>
      <c r="K1259" s="61">
        <f t="shared" si="119"/>
        <v>2</v>
      </c>
    </row>
    <row r="1260" spans="1:11">
      <c r="A1260" s="64">
        <v>43811</v>
      </c>
      <c r="B1260" s="65">
        <v>11765</v>
      </c>
      <c r="C1260" s="65">
        <v>11888</v>
      </c>
      <c r="D1260" s="65">
        <v>11754</v>
      </c>
      <c r="E1260" s="65">
        <v>11853</v>
      </c>
      <c r="F1260" s="5">
        <f t="shared" si="121"/>
        <v>1.1389715257118573</v>
      </c>
      <c r="G1260" s="5">
        <f t="shared" si="122"/>
        <v>0.74798130046748834</v>
      </c>
      <c r="H1260" s="5">
        <f t="shared" si="123"/>
        <v>0.65671641791044766</v>
      </c>
      <c r="I1260" s="61">
        <f t="shared" si="120"/>
        <v>5</v>
      </c>
      <c r="J1260" s="61">
        <f t="shared" si="118"/>
        <v>7</v>
      </c>
      <c r="K1260" s="61">
        <f t="shared" si="119"/>
        <v>3</v>
      </c>
    </row>
    <row r="1261" spans="1:11">
      <c r="A1261" s="64">
        <v>43810</v>
      </c>
      <c r="B1261" s="65">
        <v>11600</v>
      </c>
      <c r="C1261" s="65">
        <v>11706</v>
      </c>
      <c r="D1261" s="65">
        <v>11594</v>
      </c>
      <c r="E1261" s="65">
        <v>11706</v>
      </c>
      <c r="F1261" s="5">
        <f t="shared" si="121"/>
        <v>0.96551724137931039</v>
      </c>
      <c r="G1261" s="5">
        <f t="shared" si="122"/>
        <v>0.91379310344827591</v>
      </c>
      <c r="H1261" s="5">
        <f t="shared" si="123"/>
        <v>0.9464285714285714</v>
      </c>
      <c r="I1261" s="61">
        <f t="shared" si="120"/>
        <v>5</v>
      </c>
      <c r="J1261" s="61">
        <f t="shared" si="118"/>
        <v>10</v>
      </c>
      <c r="K1261" s="61">
        <f t="shared" si="119"/>
        <v>3</v>
      </c>
    </row>
    <row r="1262" spans="1:11">
      <c r="A1262" s="64">
        <v>43809</v>
      </c>
      <c r="B1262" s="65">
        <v>11647</v>
      </c>
      <c r="C1262" s="65">
        <v>11656</v>
      </c>
      <c r="D1262" s="65">
        <v>11605</v>
      </c>
      <c r="E1262" s="65">
        <v>11625</v>
      </c>
      <c r="F1262" s="5">
        <f t="shared" si="121"/>
        <v>0.43788099939898689</v>
      </c>
      <c r="G1262" s="5">
        <f t="shared" si="122"/>
        <v>-0.18888984287799435</v>
      </c>
      <c r="H1262" s="5">
        <f t="shared" si="123"/>
        <v>0.43137254901960786</v>
      </c>
      <c r="I1262" s="61">
        <f t="shared" si="120"/>
        <v>1</v>
      </c>
      <c r="J1262" s="61">
        <f t="shared" si="118"/>
        <v>5</v>
      </c>
      <c r="K1262" s="61">
        <f t="shared" si="119"/>
        <v>2</v>
      </c>
    </row>
    <row r="1263" spans="1:11">
      <c r="A1263" s="64">
        <v>43808</v>
      </c>
      <c r="B1263" s="65">
        <v>11670</v>
      </c>
      <c r="C1263" s="65">
        <v>11699</v>
      </c>
      <c r="D1263" s="65">
        <v>11633</v>
      </c>
      <c r="E1263" s="65">
        <v>11671</v>
      </c>
      <c r="F1263" s="5">
        <f t="shared" si="121"/>
        <v>0.56555269922879181</v>
      </c>
      <c r="G1263" s="5">
        <f t="shared" si="122"/>
        <v>8.5689802913453302E-3</v>
      </c>
      <c r="H1263" s="5">
        <f t="shared" si="123"/>
        <v>1.515151515151515E-2</v>
      </c>
      <c r="I1263" s="61">
        <f t="shared" si="120"/>
        <v>1</v>
      </c>
      <c r="J1263" s="61">
        <f t="shared" si="118"/>
        <v>1</v>
      </c>
      <c r="K1263" s="61">
        <f t="shared" si="119"/>
        <v>2</v>
      </c>
    </row>
    <row r="1264" spans="1:11">
      <c r="A1264" s="64">
        <v>43805</v>
      </c>
      <c r="B1264" s="65">
        <v>11645</v>
      </c>
      <c r="C1264" s="65">
        <v>11670</v>
      </c>
      <c r="D1264" s="65">
        <v>11580</v>
      </c>
      <c r="E1264" s="65">
        <v>11612</v>
      </c>
      <c r="F1264" s="5">
        <f t="shared" si="121"/>
        <v>0.77286389008158007</v>
      </c>
      <c r="G1264" s="5">
        <f t="shared" si="122"/>
        <v>-0.28338342636324604</v>
      </c>
      <c r="H1264" s="5">
        <f t="shared" si="123"/>
        <v>0.3666666666666667</v>
      </c>
      <c r="I1264" s="61">
        <f t="shared" si="120"/>
        <v>3</v>
      </c>
      <c r="J1264" s="61">
        <f t="shared" si="118"/>
        <v>4</v>
      </c>
      <c r="K1264" s="61">
        <f t="shared" si="119"/>
        <v>2</v>
      </c>
    </row>
    <row r="1265" spans="1:11">
      <c r="A1265" s="64">
        <v>43804</v>
      </c>
      <c r="B1265" s="65">
        <v>11540</v>
      </c>
      <c r="C1265" s="65">
        <v>11618</v>
      </c>
      <c r="D1265" s="65">
        <v>11532</v>
      </c>
      <c r="E1265" s="65">
        <v>11598</v>
      </c>
      <c r="F1265" s="5">
        <f t="shared" si="121"/>
        <v>0.74523396880415949</v>
      </c>
      <c r="G1265" s="5">
        <f t="shared" si="122"/>
        <v>0.50259965337954937</v>
      </c>
      <c r="H1265" s="5">
        <f t="shared" si="123"/>
        <v>0.67441860465116277</v>
      </c>
      <c r="I1265" s="61">
        <f t="shared" si="120"/>
        <v>3</v>
      </c>
      <c r="J1265" s="61">
        <f t="shared" si="118"/>
        <v>7</v>
      </c>
      <c r="K1265" s="61">
        <f t="shared" si="119"/>
        <v>3</v>
      </c>
    </row>
    <row r="1266" spans="1:11">
      <c r="A1266" s="64">
        <v>43803</v>
      </c>
      <c r="B1266" s="65">
        <v>11492</v>
      </c>
      <c r="C1266" s="65">
        <v>11505</v>
      </c>
      <c r="D1266" s="65">
        <v>11443</v>
      </c>
      <c r="E1266" s="65">
        <v>11503</v>
      </c>
      <c r="F1266" s="5">
        <f t="shared" si="121"/>
        <v>0.53950574312565258</v>
      </c>
      <c r="G1266" s="5">
        <f t="shared" si="122"/>
        <v>9.5718760877131909E-2</v>
      </c>
      <c r="H1266" s="5">
        <f t="shared" si="123"/>
        <v>0.17741935483870969</v>
      </c>
      <c r="I1266" s="61">
        <f t="shared" si="120"/>
        <v>1</v>
      </c>
      <c r="J1266" s="61">
        <f t="shared" si="118"/>
        <v>2</v>
      </c>
      <c r="K1266" s="61">
        <f t="shared" si="119"/>
        <v>2</v>
      </c>
    </row>
    <row r="1267" spans="1:11">
      <c r="A1267" s="64">
        <v>43802</v>
      </c>
      <c r="B1267" s="65">
        <v>11444</v>
      </c>
      <c r="C1267" s="65">
        <v>11527</v>
      </c>
      <c r="D1267" s="65">
        <v>11439</v>
      </c>
      <c r="E1267" s="65">
        <v>11524</v>
      </c>
      <c r="F1267" s="5">
        <f t="shared" si="121"/>
        <v>0.76896190143306542</v>
      </c>
      <c r="G1267" s="5">
        <f t="shared" si="122"/>
        <v>0.69905627403005943</v>
      </c>
      <c r="H1267" s="5">
        <f t="shared" si="123"/>
        <v>0.90909090909090906</v>
      </c>
      <c r="I1267" s="61">
        <f t="shared" si="120"/>
        <v>3</v>
      </c>
      <c r="J1267" s="61">
        <f t="shared" si="118"/>
        <v>10</v>
      </c>
      <c r="K1267" s="61">
        <f t="shared" si="119"/>
        <v>3</v>
      </c>
    </row>
    <row r="1268" spans="1:11">
      <c r="A1268" s="64">
        <v>43801</v>
      </c>
      <c r="B1268" s="65">
        <v>11527</v>
      </c>
      <c r="C1268" s="65">
        <v>11533</v>
      </c>
      <c r="D1268" s="65">
        <v>11459</v>
      </c>
      <c r="E1268" s="65">
        <v>11502</v>
      </c>
      <c r="F1268" s="5">
        <f t="shared" si="121"/>
        <v>0.64197102455105404</v>
      </c>
      <c r="G1268" s="5">
        <f t="shared" si="122"/>
        <v>-0.21688210288886961</v>
      </c>
      <c r="H1268" s="5">
        <f t="shared" si="123"/>
        <v>0.33783783783783783</v>
      </c>
      <c r="I1268" s="61">
        <f t="shared" si="120"/>
        <v>2</v>
      </c>
      <c r="J1268" s="61">
        <f t="shared" si="118"/>
        <v>4</v>
      </c>
      <c r="K1268" s="61">
        <f t="shared" si="119"/>
        <v>2</v>
      </c>
    </row>
    <row r="1269" spans="1:11">
      <c r="A1269" s="64">
        <v>43798</v>
      </c>
      <c r="B1269" s="65">
        <v>11604</v>
      </c>
      <c r="C1269" s="65">
        <v>11613</v>
      </c>
      <c r="D1269" s="65">
        <v>11462</v>
      </c>
      <c r="E1269" s="65">
        <v>11465</v>
      </c>
      <c r="F1269" s="5">
        <f t="shared" si="121"/>
        <v>1.3012754222681835</v>
      </c>
      <c r="G1269" s="5">
        <f t="shared" si="122"/>
        <v>-1.19786280592899</v>
      </c>
      <c r="H1269" s="5">
        <f t="shared" si="123"/>
        <v>0.92052980132450324</v>
      </c>
      <c r="I1269" s="61">
        <f t="shared" si="120"/>
        <v>7</v>
      </c>
      <c r="J1269" s="61">
        <f t="shared" si="118"/>
        <v>10</v>
      </c>
      <c r="K1269" s="61">
        <f t="shared" si="119"/>
        <v>3</v>
      </c>
    </row>
    <row r="1270" spans="1:11">
      <c r="A1270" s="64">
        <v>43797</v>
      </c>
      <c r="B1270" s="65">
        <v>11658</v>
      </c>
      <c r="C1270" s="65">
        <v>11663</v>
      </c>
      <c r="D1270" s="65">
        <v>11605</v>
      </c>
      <c r="E1270" s="65">
        <v>11614</v>
      </c>
      <c r="F1270" s="5">
        <f t="shared" si="121"/>
        <v>0.49751243781094528</v>
      </c>
      <c r="G1270" s="5">
        <f t="shared" si="122"/>
        <v>-0.37742322868416539</v>
      </c>
      <c r="H1270" s="5">
        <f t="shared" si="123"/>
        <v>0.75862068965517238</v>
      </c>
      <c r="I1270" s="61">
        <f t="shared" si="120"/>
        <v>1</v>
      </c>
      <c r="J1270" s="61">
        <f t="shared" si="118"/>
        <v>8</v>
      </c>
      <c r="K1270" s="61">
        <f t="shared" si="119"/>
        <v>3</v>
      </c>
    </row>
    <row r="1271" spans="1:11">
      <c r="A1271" s="64">
        <v>43796</v>
      </c>
      <c r="B1271" s="65">
        <v>11613</v>
      </c>
      <c r="C1271" s="65">
        <v>11651</v>
      </c>
      <c r="D1271" s="65">
        <v>11596</v>
      </c>
      <c r="E1271" s="65">
        <v>11647</v>
      </c>
      <c r="F1271" s="5">
        <f t="shared" si="121"/>
        <v>0.47360716438474126</v>
      </c>
      <c r="G1271" s="5">
        <f t="shared" si="122"/>
        <v>0.29277533798329458</v>
      </c>
      <c r="H1271" s="5">
        <f t="shared" si="123"/>
        <v>0.61818181818181817</v>
      </c>
      <c r="I1271" s="61">
        <f t="shared" si="120"/>
        <v>1</v>
      </c>
      <c r="J1271" s="61">
        <f t="shared" si="118"/>
        <v>7</v>
      </c>
      <c r="K1271" s="61">
        <f t="shared" si="119"/>
        <v>3</v>
      </c>
    </row>
    <row r="1272" spans="1:11">
      <c r="A1272" s="64">
        <v>43795</v>
      </c>
      <c r="B1272" s="65">
        <v>11620</v>
      </c>
      <c r="C1272" s="65">
        <v>11658</v>
      </c>
      <c r="D1272" s="65">
        <v>11603</v>
      </c>
      <c r="E1272" s="65">
        <v>11618</v>
      </c>
      <c r="F1272" s="5">
        <f t="shared" si="121"/>
        <v>0.47332185886402756</v>
      </c>
      <c r="G1272" s="5">
        <f t="shared" si="122"/>
        <v>-1.7211703958691912E-2</v>
      </c>
      <c r="H1272" s="5">
        <f t="shared" si="123"/>
        <v>3.6363636363636369E-2</v>
      </c>
      <c r="I1272" s="61">
        <f t="shared" si="120"/>
        <v>1</v>
      </c>
      <c r="J1272" s="61">
        <f t="shared" si="118"/>
        <v>1</v>
      </c>
      <c r="K1272" s="61">
        <f t="shared" si="119"/>
        <v>2</v>
      </c>
    </row>
    <row r="1273" spans="1:11">
      <c r="A1273" s="64">
        <v>43794</v>
      </c>
      <c r="B1273" s="65">
        <v>11615</v>
      </c>
      <c r="C1273" s="65">
        <v>11629</v>
      </c>
      <c r="D1273" s="65">
        <v>11559</v>
      </c>
      <c r="E1273" s="65">
        <v>11565</v>
      </c>
      <c r="F1273" s="5">
        <f t="shared" si="121"/>
        <v>0.60266896254842872</v>
      </c>
      <c r="G1273" s="5">
        <f t="shared" si="122"/>
        <v>-0.43047783039173482</v>
      </c>
      <c r="H1273" s="5">
        <f t="shared" si="123"/>
        <v>0.7142857142857143</v>
      </c>
      <c r="I1273" s="61">
        <f t="shared" si="120"/>
        <v>2</v>
      </c>
      <c r="J1273" s="61">
        <f t="shared" si="118"/>
        <v>8</v>
      </c>
      <c r="K1273" s="61">
        <f t="shared" si="119"/>
        <v>3</v>
      </c>
    </row>
    <row r="1274" spans="1:11">
      <c r="A1274" s="64">
        <v>43791</v>
      </c>
      <c r="B1274" s="65">
        <v>11565</v>
      </c>
      <c r="C1274" s="65">
        <v>11592</v>
      </c>
      <c r="D1274" s="65">
        <v>11531</v>
      </c>
      <c r="E1274" s="65">
        <v>11556</v>
      </c>
      <c r="F1274" s="5">
        <f t="shared" si="121"/>
        <v>0.52745352356247299</v>
      </c>
      <c r="G1274" s="5">
        <f t="shared" si="122"/>
        <v>-7.7821011673151752E-2</v>
      </c>
      <c r="H1274" s="5">
        <f t="shared" si="123"/>
        <v>0.14754098360655737</v>
      </c>
      <c r="I1274" s="61">
        <f t="shared" si="120"/>
        <v>1</v>
      </c>
      <c r="J1274" s="61">
        <f t="shared" si="118"/>
        <v>2</v>
      </c>
      <c r="K1274" s="61">
        <f t="shared" si="119"/>
        <v>2</v>
      </c>
    </row>
    <row r="1275" spans="1:11">
      <c r="A1275" s="64">
        <v>43790</v>
      </c>
      <c r="B1275" s="65">
        <v>11529</v>
      </c>
      <c r="C1275" s="65">
        <v>11551</v>
      </c>
      <c r="D1275" s="65">
        <v>11450</v>
      </c>
      <c r="E1275" s="65">
        <v>11544</v>
      </c>
      <c r="F1275" s="5">
        <f t="shared" si="121"/>
        <v>0.87605169572382691</v>
      </c>
      <c r="G1275" s="5">
        <f t="shared" si="122"/>
        <v>0.13010668748373666</v>
      </c>
      <c r="H1275" s="5">
        <f t="shared" si="123"/>
        <v>0.14851485148514851</v>
      </c>
      <c r="I1275" s="61">
        <f t="shared" si="120"/>
        <v>4</v>
      </c>
      <c r="J1275" s="61">
        <f t="shared" si="118"/>
        <v>2</v>
      </c>
      <c r="K1275" s="61">
        <f t="shared" si="119"/>
        <v>2</v>
      </c>
    </row>
    <row r="1276" spans="1:11">
      <c r="A1276" s="64">
        <v>43789</v>
      </c>
      <c r="B1276" s="65">
        <v>11621</v>
      </c>
      <c r="C1276" s="65">
        <v>11644</v>
      </c>
      <c r="D1276" s="65">
        <v>11594</v>
      </c>
      <c r="E1276" s="65">
        <v>11607</v>
      </c>
      <c r="F1276" s="5">
        <f t="shared" si="121"/>
        <v>0.43025557180965496</v>
      </c>
      <c r="G1276" s="5">
        <f t="shared" si="122"/>
        <v>-0.12047156010670339</v>
      </c>
      <c r="H1276" s="5">
        <f t="shared" si="123"/>
        <v>0.27999999999999997</v>
      </c>
      <c r="I1276" s="61">
        <f t="shared" si="120"/>
        <v>1</v>
      </c>
      <c r="J1276" s="61">
        <f t="shared" si="118"/>
        <v>3</v>
      </c>
      <c r="K1276" s="61">
        <f t="shared" si="119"/>
        <v>2</v>
      </c>
    </row>
    <row r="1277" spans="1:11">
      <c r="A1277" s="64">
        <v>43788</v>
      </c>
      <c r="B1277" s="65">
        <v>11574</v>
      </c>
      <c r="C1277" s="65">
        <v>11654</v>
      </c>
      <c r="D1277" s="65">
        <v>11563</v>
      </c>
      <c r="E1277" s="65">
        <v>11644</v>
      </c>
      <c r="F1277" s="5">
        <f t="shared" si="121"/>
        <v>0.78624503196820461</v>
      </c>
      <c r="G1277" s="5">
        <f t="shared" si="122"/>
        <v>0.60480387074477271</v>
      </c>
      <c r="H1277" s="5">
        <f t="shared" si="123"/>
        <v>0.76923076923076916</v>
      </c>
      <c r="I1277" s="61">
        <f t="shared" si="120"/>
        <v>3</v>
      </c>
      <c r="J1277" s="61">
        <f t="shared" si="118"/>
        <v>8</v>
      </c>
      <c r="K1277" s="61">
        <f t="shared" si="119"/>
        <v>3</v>
      </c>
    </row>
    <row r="1278" spans="1:11">
      <c r="A1278" s="64">
        <v>43787</v>
      </c>
      <c r="B1278" s="65">
        <v>11533</v>
      </c>
      <c r="C1278" s="65">
        <v>11594</v>
      </c>
      <c r="D1278" s="65">
        <v>11507</v>
      </c>
      <c r="E1278" s="65">
        <v>11593</v>
      </c>
      <c r="F1278" s="5">
        <f t="shared" si="121"/>
        <v>0.75435706234284228</v>
      </c>
      <c r="G1278" s="5">
        <f t="shared" si="122"/>
        <v>0.52024624989161539</v>
      </c>
      <c r="H1278" s="5">
        <f t="shared" si="123"/>
        <v>0.68965517241379315</v>
      </c>
      <c r="I1278" s="61">
        <f t="shared" si="120"/>
        <v>3</v>
      </c>
      <c r="J1278" s="61">
        <f t="shared" si="118"/>
        <v>7</v>
      </c>
      <c r="K1278" s="61">
        <f t="shared" si="119"/>
        <v>3</v>
      </c>
    </row>
    <row r="1279" spans="1:11">
      <c r="A1279" s="64">
        <v>43784</v>
      </c>
      <c r="B1279" s="65">
        <v>11485</v>
      </c>
      <c r="C1279" s="65">
        <v>11563</v>
      </c>
      <c r="D1279" s="65">
        <v>11480</v>
      </c>
      <c r="E1279" s="65">
        <v>11532</v>
      </c>
      <c r="F1279" s="5">
        <f t="shared" si="121"/>
        <v>0.72268175881584673</v>
      </c>
      <c r="G1279" s="5">
        <f t="shared" si="122"/>
        <v>0.4092294296909012</v>
      </c>
      <c r="H1279" s="5">
        <f t="shared" si="123"/>
        <v>0.5662650602409639</v>
      </c>
      <c r="I1279" s="61">
        <f t="shared" si="120"/>
        <v>3</v>
      </c>
      <c r="J1279" s="61">
        <f t="shared" si="118"/>
        <v>6</v>
      </c>
      <c r="K1279" s="61">
        <f t="shared" si="119"/>
        <v>2</v>
      </c>
    </row>
    <row r="1280" spans="1:11">
      <c r="A1280" s="64">
        <v>43783</v>
      </c>
      <c r="B1280" s="65">
        <v>11493</v>
      </c>
      <c r="C1280" s="65">
        <v>11496</v>
      </c>
      <c r="D1280" s="65">
        <v>11413</v>
      </c>
      <c r="E1280" s="65">
        <v>11456</v>
      </c>
      <c r="F1280" s="5">
        <f t="shared" si="121"/>
        <v>0.72217871748020535</v>
      </c>
      <c r="G1280" s="5">
        <f t="shared" si="122"/>
        <v>-0.32193509092491079</v>
      </c>
      <c r="H1280" s="5">
        <f t="shared" si="123"/>
        <v>0.44578313253012047</v>
      </c>
      <c r="I1280" s="61">
        <f t="shared" si="120"/>
        <v>3</v>
      </c>
      <c r="J1280" s="61">
        <f t="shared" si="118"/>
        <v>5</v>
      </c>
      <c r="K1280" s="61">
        <f t="shared" si="119"/>
        <v>2</v>
      </c>
    </row>
    <row r="1281" spans="1:11">
      <c r="A1281" s="64">
        <v>43782</v>
      </c>
      <c r="B1281" s="65">
        <v>11463</v>
      </c>
      <c r="C1281" s="65">
        <v>11494</v>
      </c>
      <c r="D1281" s="65">
        <v>11428</v>
      </c>
      <c r="E1281" s="65">
        <v>11466</v>
      </c>
      <c r="F1281" s="5">
        <f t="shared" si="121"/>
        <v>0.57576550641193402</v>
      </c>
      <c r="G1281" s="5">
        <f t="shared" si="122"/>
        <v>2.6171159382360636E-2</v>
      </c>
      <c r="H1281" s="5">
        <f t="shared" si="123"/>
        <v>4.5454545454545449E-2</v>
      </c>
      <c r="I1281" s="61">
        <f t="shared" si="120"/>
        <v>1</v>
      </c>
      <c r="J1281" s="61">
        <f t="shared" si="118"/>
        <v>1</v>
      </c>
      <c r="K1281" s="61">
        <f t="shared" si="119"/>
        <v>2</v>
      </c>
    </row>
    <row r="1282" spans="1:11">
      <c r="A1282" s="64">
        <v>43781</v>
      </c>
      <c r="B1282" s="65">
        <v>11483</v>
      </c>
      <c r="C1282" s="65">
        <v>11528</v>
      </c>
      <c r="D1282" s="65">
        <v>11466</v>
      </c>
      <c r="E1282" s="65">
        <v>11523</v>
      </c>
      <c r="F1282" s="5">
        <f t="shared" si="121"/>
        <v>0.53992859008969774</v>
      </c>
      <c r="G1282" s="5">
        <f t="shared" si="122"/>
        <v>0.34834102586432114</v>
      </c>
      <c r="H1282" s="5">
        <f t="shared" si="123"/>
        <v>0.64516129032258074</v>
      </c>
      <c r="I1282" s="61">
        <f t="shared" si="120"/>
        <v>1</v>
      </c>
      <c r="J1282" s="61">
        <f t="shared" si="118"/>
        <v>7</v>
      </c>
      <c r="K1282" s="61">
        <f t="shared" si="119"/>
        <v>3</v>
      </c>
    </row>
    <row r="1283" spans="1:11">
      <c r="A1283" s="64">
        <v>43780</v>
      </c>
      <c r="B1283" s="65">
        <v>11577</v>
      </c>
      <c r="C1283" s="65">
        <v>11581</v>
      </c>
      <c r="D1283" s="65">
        <v>11424</v>
      </c>
      <c r="E1283" s="65">
        <v>11437</v>
      </c>
      <c r="F1283" s="5">
        <f t="shared" si="121"/>
        <v>1.3561371685237971</v>
      </c>
      <c r="G1283" s="5">
        <f t="shared" si="122"/>
        <v>-1.2092942904033861</v>
      </c>
      <c r="H1283" s="5">
        <f t="shared" si="123"/>
        <v>0.89171974522293007</v>
      </c>
      <c r="I1283" s="61">
        <f t="shared" si="120"/>
        <v>7</v>
      </c>
      <c r="J1283" s="61">
        <f t="shared" ref="J1283:J1346" si="124">VLOOKUP(H1283,$L$24:$N$33,3,TRUE)</f>
        <v>9</v>
      </c>
      <c r="K1283" s="61">
        <f t="shared" ref="K1283:K1346" si="125">IF(AND(I1283&gt;=$N$10,F1283&gt;$B$1),IF(J1283&gt;=$N$23,4,1),IF(J1283&gt;=$N$23,3,2))</f>
        <v>3</v>
      </c>
    </row>
    <row r="1284" spans="1:11">
      <c r="A1284" s="64">
        <v>43777</v>
      </c>
      <c r="B1284" s="65">
        <v>11646</v>
      </c>
      <c r="C1284" s="65">
        <v>11648</v>
      </c>
      <c r="D1284" s="65">
        <v>11554</v>
      </c>
      <c r="E1284" s="65">
        <v>11573</v>
      </c>
      <c r="F1284" s="5">
        <f t="shared" si="121"/>
        <v>0.80714408380559854</v>
      </c>
      <c r="G1284" s="5">
        <f t="shared" si="122"/>
        <v>-0.62682466082775201</v>
      </c>
      <c r="H1284" s="5">
        <f t="shared" si="123"/>
        <v>0.77659574468085102</v>
      </c>
      <c r="I1284" s="61">
        <f t="shared" si="120"/>
        <v>3</v>
      </c>
      <c r="J1284" s="61">
        <f t="shared" si="124"/>
        <v>8</v>
      </c>
      <c r="K1284" s="61">
        <f t="shared" si="125"/>
        <v>3</v>
      </c>
    </row>
    <row r="1285" spans="1:11">
      <c r="A1285" s="64">
        <v>43776</v>
      </c>
      <c r="B1285" s="65">
        <v>11636</v>
      </c>
      <c r="C1285" s="65">
        <v>11637</v>
      </c>
      <c r="D1285" s="65">
        <v>11558</v>
      </c>
      <c r="E1285" s="65">
        <v>11596</v>
      </c>
      <c r="F1285" s="5">
        <f t="shared" si="121"/>
        <v>0.67892746648332758</v>
      </c>
      <c r="G1285" s="5">
        <f t="shared" si="122"/>
        <v>-0.34376074252320382</v>
      </c>
      <c r="H1285" s="5">
        <f t="shared" si="123"/>
        <v>0.50632911392405056</v>
      </c>
      <c r="I1285" s="61">
        <f t="shared" si="120"/>
        <v>2</v>
      </c>
      <c r="J1285" s="61">
        <f t="shared" si="124"/>
        <v>6</v>
      </c>
      <c r="K1285" s="61">
        <f t="shared" si="125"/>
        <v>2</v>
      </c>
    </row>
    <row r="1286" spans="1:11">
      <c r="A1286" s="64">
        <v>43775</v>
      </c>
      <c r="B1286" s="65">
        <v>11644</v>
      </c>
      <c r="C1286" s="65">
        <v>11675</v>
      </c>
      <c r="D1286" s="65">
        <v>11600</v>
      </c>
      <c r="E1286" s="65">
        <v>11653</v>
      </c>
      <c r="F1286" s="5">
        <f t="shared" si="121"/>
        <v>0.64410855376159393</v>
      </c>
      <c r="G1286" s="5">
        <f t="shared" si="122"/>
        <v>7.7293026451391272E-2</v>
      </c>
      <c r="H1286" s="5">
        <f t="shared" si="123"/>
        <v>0.12</v>
      </c>
      <c r="I1286" s="61">
        <f t="shared" si="120"/>
        <v>2</v>
      </c>
      <c r="J1286" s="61">
        <f t="shared" si="124"/>
        <v>2</v>
      </c>
      <c r="K1286" s="61">
        <f t="shared" si="125"/>
        <v>2</v>
      </c>
    </row>
    <row r="1287" spans="1:11">
      <c r="A1287" s="64">
        <v>43774</v>
      </c>
      <c r="B1287" s="65">
        <v>11594</v>
      </c>
      <c r="C1287" s="65">
        <v>11650</v>
      </c>
      <c r="D1287" s="65">
        <v>11566</v>
      </c>
      <c r="E1287" s="65">
        <v>11645</v>
      </c>
      <c r="F1287" s="5">
        <f t="shared" si="121"/>
        <v>0.72451267897188198</v>
      </c>
      <c r="G1287" s="5">
        <f t="shared" si="122"/>
        <v>0.43988269794721413</v>
      </c>
      <c r="H1287" s="5">
        <f t="shared" si="123"/>
        <v>0.60714285714285721</v>
      </c>
      <c r="I1287" s="61">
        <f t="shared" si="120"/>
        <v>3</v>
      </c>
      <c r="J1287" s="61">
        <f t="shared" si="124"/>
        <v>7</v>
      </c>
      <c r="K1287" s="61">
        <f t="shared" si="125"/>
        <v>3</v>
      </c>
    </row>
    <row r="1288" spans="1:11">
      <c r="A1288" s="64">
        <v>43773</v>
      </c>
      <c r="B1288" s="65">
        <v>11416</v>
      </c>
      <c r="C1288" s="65">
        <v>11554</v>
      </c>
      <c r="D1288" s="65">
        <v>11413</v>
      </c>
      <c r="E1288" s="65">
        <v>11544</v>
      </c>
      <c r="F1288" s="5">
        <f t="shared" si="121"/>
        <v>1.2351086194814296</v>
      </c>
      <c r="G1288" s="5">
        <f t="shared" si="122"/>
        <v>1.1212333566923616</v>
      </c>
      <c r="H1288" s="5">
        <f t="shared" si="123"/>
        <v>0.90780141843971629</v>
      </c>
      <c r="I1288" s="61">
        <f t="shared" ref="I1288:I1351" si="126">VLOOKUP(_xlfn.PERCENTRANK.EXC(F$22:F$1218,F1288),$L$11:$N$20,3,TRUE)</f>
        <v>7</v>
      </c>
      <c r="J1288" s="61">
        <f t="shared" si="124"/>
        <v>10</v>
      </c>
      <c r="K1288" s="61">
        <f t="shared" si="125"/>
        <v>3</v>
      </c>
    </row>
    <row r="1289" spans="1:11">
      <c r="A1289" s="64">
        <v>43770</v>
      </c>
      <c r="B1289" s="65">
        <v>11333</v>
      </c>
      <c r="C1289" s="65">
        <v>11377</v>
      </c>
      <c r="D1289" s="65">
        <v>11316</v>
      </c>
      <c r="E1289" s="65">
        <v>11371</v>
      </c>
      <c r="F1289" s="5">
        <f t="shared" si="121"/>
        <v>0.53825112503308914</v>
      </c>
      <c r="G1289" s="5">
        <f t="shared" si="122"/>
        <v>0.33530397952880964</v>
      </c>
      <c r="H1289" s="5">
        <f t="shared" si="123"/>
        <v>0.62295081967213117</v>
      </c>
      <c r="I1289" s="61">
        <f t="shared" si="126"/>
        <v>1</v>
      </c>
      <c r="J1289" s="61">
        <f t="shared" si="124"/>
        <v>7</v>
      </c>
      <c r="K1289" s="61">
        <f t="shared" si="125"/>
        <v>3</v>
      </c>
    </row>
    <row r="1290" spans="1:11">
      <c r="A1290" s="64">
        <v>43769</v>
      </c>
      <c r="B1290" s="65">
        <v>11371</v>
      </c>
      <c r="C1290" s="65">
        <v>11396</v>
      </c>
      <c r="D1290" s="65">
        <v>11341</v>
      </c>
      <c r="E1290" s="65">
        <v>11346</v>
      </c>
      <c r="F1290" s="5">
        <f t="shared" si="121"/>
        <v>0.48368657110192592</v>
      </c>
      <c r="G1290" s="5">
        <f t="shared" si="122"/>
        <v>-0.21985753231905722</v>
      </c>
      <c r="H1290" s="5">
        <f t="shared" si="123"/>
        <v>0.45454545454545453</v>
      </c>
      <c r="I1290" s="61">
        <f t="shared" si="126"/>
        <v>1</v>
      </c>
      <c r="J1290" s="61">
        <f t="shared" si="124"/>
        <v>5</v>
      </c>
      <c r="K1290" s="61">
        <f t="shared" si="125"/>
        <v>2</v>
      </c>
    </row>
    <row r="1291" spans="1:11">
      <c r="A1291" s="64">
        <v>43768</v>
      </c>
      <c r="B1291" s="65">
        <v>11312</v>
      </c>
      <c r="C1291" s="65">
        <v>11351</v>
      </c>
      <c r="D1291" s="65">
        <v>11295</v>
      </c>
      <c r="E1291" s="65">
        <v>11338</v>
      </c>
      <c r="F1291" s="5">
        <f t="shared" si="121"/>
        <v>0.49504950495049505</v>
      </c>
      <c r="G1291" s="5">
        <f t="shared" si="122"/>
        <v>0.22984441301272984</v>
      </c>
      <c r="H1291" s="5">
        <f t="shared" si="123"/>
        <v>0.4642857142857143</v>
      </c>
      <c r="I1291" s="61">
        <f t="shared" si="126"/>
        <v>1</v>
      </c>
      <c r="J1291" s="61">
        <f t="shared" si="124"/>
        <v>5</v>
      </c>
      <c r="K1291" s="61">
        <f t="shared" si="125"/>
        <v>2</v>
      </c>
    </row>
    <row r="1292" spans="1:11">
      <c r="A1292" s="64">
        <v>43767</v>
      </c>
      <c r="B1292" s="65">
        <v>11348</v>
      </c>
      <c r="C1292" s="65">
        <v>11366</v>
      </c>
      <c r="D1292" s="65">
        <v>11293</v>
      </c>
      <c r="E1292" s="65">
        <v>11326</v>
      </c>
      <c r="F1292" s="5">
        <f t="shared" si="121"/>
        <v>0.64328516038068384</v>
      </c>
      <c r="G1292" s="5">
        <f t="shared" si="122"/>
        <v>-0.19386676066267183</v>
      </c>
      <c r="H1292" s="5">
        <f t="shared" si="123"/>
        <v>0.30136986301369861</v>
      </c>
      <c r="I1292" s="61">
        <f t="shared" si="126"/>
        <v>2</v>
      </c>
      <c r="J1292" s="61">
        <f t="shared" si="124"/>
        <v>4</v>
      </c>
      <c r="K1292" s="61">
        <f t="shared" si="125"/>
        <v>2</v>
      </c>
    </row>
    <row r="1293" spans="1:11">
      <c r="A1293" s="64">
        <v>43766</v>
      </c>
      <c r="B1293" s="65">
        <v>11334</v>
      </c>
      <c r="C1293" s="65">
        <v>11342</v>
      </c>
      <c r="D1293" s="65">
        <v>11291</v>
      </c>
      <c r="E1293" s="65">
        <v>11311</v>
      </c>
      <c r="F1293" s="5">
        <f t="shared" si="121"/>
        <v>0.44997353096876658</v>
      </c>
      <c r="G1293" s="5">
        <f t="shared" si="122"/>
        <v>-0.20292923945650254</v>
      </c>
      <c r="H1293" s="5">
        <f t="shared" si="123"/>
        <v>0.4509803921568627</v>
      </c>
      <c r="I1293" s="61">
        <f t="shared" si="126"/>
        <v>1</v>
      </c>
      <c r="J1293" s="61">
        <f t="shared" si="124"/>
        <v>5</v>
      </c>
      <c r="K1293" s="61">
        <f t="shared" si="125"/>
        <v>2</v>
      </c>
    </row>
    <row r="1294" spans="1:11">
      <c r="A1294" s="64">
        <v>43763</v>
      </c>
      <c r="B1294" s="65">
        <v>11321</v>
      </c>
      <c r="C1294" s="65">
        <v>11328</v>
      </c>
      <c r="D1294" s="65">
        <v>11264</v>
      </c>
      <c r="E1294" s="65">
        <v>11284</v>
      </c>
      <c r="F1294" s="5">
        <f t="shared" si="121"/>
        <v>0.56532108470983133</v>
      </c>
      <c r="G1294" s="5">
        <f t="shared" si="122"/>
        <v>-0.32682625209787119</v>
      </c>
      <c r="H1294" s="5">
        <f t="shared" si="123"/>
        <v>0.57812499999999989</v>
      </c>
      <c r="I1294" s="61">
        <f t="shared" si="126"/>
        <v>1</v>
      </c>
      <c r="J1294" s="61">
        <f t="shared" si="124"/>
        <v>6</v>
      </c>
      <c r="K1294" s="61">
        <f t="shared" si="125"/>
        <v>2</v>
      </c>
    </row>
    <row r="1295" spans="1:11">
      <c r="A1295" s="64">
        <v>43762</v>
      </c>
      <c r="B1295" s="65">
        <v>11232</v>
      </c>
      <c r="C1295" s="65">
        <v>11292</v>
      </c>
      <c r="D1295" s="65">
        <v>11225</v>
      </c>
      <c r="E1295" s="65">
        <v>11290</v>
      </c>
      <c r="F1295" s="5">
        <f t="shared" si="121"/>
        <v>0.59650997150997154</v>
      </c>
      <c r="G1295" s="5">
        <f t="shared" si="122"/>
        <v>0.51638176638176636</v>
      </c>
      <c r="H1295" s="5">
        <f t="shared" si="123"/>
        <v>0.86567164179104472</v>
      </c>
      <c r="I1295" s="61">
        <f t="shared" si="126"/>
        <v>1</v>
      </c>
      <c r="J1295" s="61">
        <f t="shared" si="124"/>
        <v>9</v>
      </c>
      <c r="K1295" s="61">
        <f t="shared" si="125"/>
        <v>3</v>
      </c>
    </row>
    <row r="1296" spans="1:11">
      <c r="A1296" s="64">
        <v>43761</v>
      </c>
      <c r="B1296" s="65">
        <v>11225</v>
      </c>
      <c r="C1296" s="65">
        <v>11254</v>
      </c>
      <c r="D1296" s="65">
        <v>11182</v>
      </c>
      <c r="E1296" s="65">
        <v>11201</v>
      </c>
      <c r="F1296" s="5">
        <f t="shared" si="121"/>
        <v>0.64142538975501118</v>
      </c>
      <c r="G1296" s="5">
        <f t="shared" si="122"/>
        <v>-0.21380846325167036</v>
      </c>
      <c r="H1296" s="5">
        <f t="shared" si="123"/>
        <v>0.33333333333333326</v>
      </c>
      <c r="I1296" s="61">
        <f t="shared" si="126"/>
        <v>2</v>
      </c>
      <c r="J1296" s="61">
        <f t="shared" si="124"/>
        <v>4</v>
      </c>
      <c r="K1296" s="61">
        <f t="shared" si="125"/>
        <v>2</v>
      </c>
    </row>
    <row r="1297" spans="1:11">
      <c r="A1297" s="64">
        <v>43760</v>
      </c>
      <c r="B1297" s="65">
        <v>11213</v>
      </c>
      <c r="C1297" s="65">
        <v>11252</v>
      </c>
      <c r="D1297" s="65">
        <v>11191</v>
      </c>
      <c r="E1297" s="65">
        <v>11242</v>
      </c>
      <c r="F1297" s="5">
        <f t="shared" si="121"/>
        <v>0.54401141532150177</v>
      </c>
      <c r="G1297" s="5">
        <f t="shared" si="122"/>
        <v>0.25862837777579595</v>
      </c>
      <c r="H1297" s="5">
        <f t="shared" si="123"/>
        <v>0.4754098360655738</v>
      </c>
      <c r="I1297" s="61">
        <f t="shared" si="126"/>
        <v>1</v>
      </c>
      <c r="J1297" s="61">
        <f t="shared" si="124"/>
        <v>5</v>
      </c>
      <c r="K1297" s="61">
        <f t="shared" si="125"/>
        <v>2</v>
      </c>
    </row>
    <row r="1298" spans="1:11">
      <c r="A1298" s="64">
        <v>43759</v>
      </c>
      <c r="B1298" s="65">
        <v>11157</v>
      </c>
      <c r="C1298" s="65">
        <v>11168</v>
      </c>
      <c r="D1298" s="65">
        <v>11133</v>
      </c>
      <c r="E1298" s="65">
        <v>11155</v>
      </c>
      <c r="F1298" s="5">
        <f t="shared" si="121"/>
        <v>0.31370440082459439</v>
      </c>
      <c r="G1298" s="5">
        <f t="shared" si="122"/>
        <v>-1.7925965761405396E-2</v>
      </c>
      <c r="H1298" s="5">
        <f t="shared" si="123"/>
        <v>5.7142857142857148E-2</v>
      </c>
      <c r="I1298" s="61">
        <f t="shared" si="126"/>
        <v>1</v>
      </c>
      <c r="J1298" s="61">
        <f t="shared" si="124"/>
        <v>1</v>
      </c>
      <c r="K1298" s="61">
        <f t="shared" si="125"/>
        <v>2</v>
      </c>
    </row>
    <row r="1299" spans="1:11">
      <c r="A1299" s="64">
        <v>43756</v>
      </c>
      <c r="B1299" s="65">
        <v>11195</v>
      </c>
      <c r="C1299" s="65">
        <v>11223</v>
      </c>
      <c r="D1299" s="65">
        <v>11132</v>
      </c>
      <c r="E1299" s="65">
        <v>11150</v>
      </c>
      <c r="F1299" s="5">
        <f t="shared" si="121"/>
        <v>0.81286288521661454</v>
      </c>
      <c r="G1299" s="5">
        <f t="shared" si="122"/>
        <v>-0.40196516301920504</v>
      </c>
      <c r="H1299" s="5">
        <f t="shared" si="123"/>
        <v>0.49450549450549458</v>
      </c>
      <c r="I1299" s="61">
        <f t="shared" si="126"/>
        <v>3</v>
      </c>
      <c r="J1299" s="61">
        <f t="shared" si="124"/>
        <v>5</v>
      </c>
      <c r="K1299" s="61">
        <f t="shared" si="125"/>
        <v>2</v>
      </c>
    </row>
    <row r="1300" spans="1:11">
      <c r="A1300" s="64">
        <v>43755</v>
      </c>
      <c r="B1300" s="65">
        <v>11148</v>
      </c>
      <c r="C1300" s="65">
        <v>11161</v>
      </c>
      <c r="D1300" s="65">
        <v>11117</v>
      </c>
      <c r="E1300" s="65">
        <v>11157</v>
      </c>
      <c r="F1300" s="5">
        <f t="shared" si="121"/>
        <v>0.39468963042698241</v>
      </c>
      <c r="G1300" s="5">
        <f t="shared" si="122"/>
        <v>8.073196986006459E-2</v>
      </c>
      <c r="H1300" s="5">
        <f t="shared" si="123"/>
        <v>0.20454545454545456</v>
      </c>
      <c r="I1300" s="61">
        <f t="shared" si="126"/>
        <v>1</v>
      </c>
      <c r="J1300" s="61">
        <f t="shared" si="124"/>
        <v>3</v>
      </c>
      <c r="K1300" s="61">
        <f t="shared" si="125"/>
        <v>2</v>
      </c>
    </row>
    <row r="1301" spans="1:11">
      <c r="A1301" s="64">
        <v>43754</v>
      </c>
      <c r="B1301" s="65">
        <v>11158</v>
      </c>
      <c r="C1301" s="65">
        <v>11171</v>
      </c>
      <c r="D1301" s="65">
        <v>11130</v>
      </c>
      <c r="E1301" s="65">
        <v>11145</v>
      </c>
      <c r="F1301" s="5">
        <f t="shared" si="121"/>
        <v>0.36744936368524828</v>
      </c>
      <c r="G1301" s="5">
        <f t="shared" si="122"/>
        <v>-0.11650833482702992</v>
      </c>
      <c r="H1301" s="5">
        <f t="shared" si="123"/>
        <v>0.31707317073170727</v>
      </c>
      <c r="I1301" s="61">
        <f t="shared" si="126"/>
        <v>1</v>
      </c>
      <c r="J1301" s="61">
        <f t="shared" si="124"/>
        <v>4</v>
      </c>
      <c r="K1301" s="61">
        <f t="shared" si="125"/>
        <v>2</v>
      </c>
    </row>
    <row r="1302" spans="1:11">
      <c r="A1302" s="64">
        <v>43753</v>
      </c>
      <c r="B1302" s="65">
        <v>11083</v>
      </c>
      <c r="C1302" s="65">
        <v>11122</v>
      </c>
      <c r="D1302" s="65">
        <v>11073</v>
      </c>
      <c r="E1302" s="65">
        <v>11108</v>
      </c>
      <c r="F1302" s="5">
        <f t="shared" ref="F1302:F1365" si="127">ABS(C1302-D1302)/B1302*100</f>
        <v>0.44211855995669042</v>
      </c>
      <c r="G1302" s="5">
        <f t="shared" ref="G1302:G1365" si="128">(E1302-B1302)/B1302*100</f>
        <v>0.22557069385545428</v>
      </c>
      <c r="H1302" s="5">
        <f t="shared" ref="H1302:H1365" si="129">ABS(G1302/F1302)</f>
        <v>0.51020408163265307</v>
      </c>
      <c r="I1302" s="61">
        <f t="shared" si="126"/>
        <v>1</v>
      </c>
      <c r="J1302" s="61">
        <f t="shared" si="124"/>
        <v>6</v>
      </c>
      <c r="K1302" s="61">
        <f t="shared" si="125"/>
        <v>2</v>
      </c>
    </row>
    <row r="1303" spans="1:11">
      <c r="A1303" s="64">
        <v>43752</v>
      </c>
      <c r="B1303" s="65">
        <v>11070</v>
      </c>
      <c r="C1303" s="65">
        <v>11092</v>
      </c>
      <c r="D1303" s="65">
        <v>11030</v>
      </c>
      <c r="E1303" s="65">
        <v>11076</v>
      </c>
      <c r="F1303" s="5">
        <f t="shared" si="127"/>
        <v>0.56007226738934057</v>
      </c>
      <c r="G1303" s="5">
        <f t="shared" si="128"/>
        <v>5.4200542005420058E-2</v>
      </c>
      <c r="H1303" s="5">
        <f t="shared" si="129"/>
        <v>9.6774193548387094E-2</v>
      </c>
      <c r="I1303" s="61">
        <f t="shared" si="126"/>
        <v>1</v>
      </c>
      <c r="J1303" s="61">
        <f t="shared" si="124"/>
        <v>1</v>
      </c>
      <c r="K1303" s="61">
        <f t="shared" si="125"/>
        <v>2</v>
      </c>
    </row>
    <row r="1304" spans="1:11">
      <c r="A1304" s="64">
        <v>43747</v>
      </c>
      <c r="B1304" s="65">
        <v>10963</v>
      </c>
      <c r="C1304" s="65">
        <v>10969</v>
      </c>
      <c r="D1304" s="65">
        <v>10880</v>
      </c>
      <c r="E1304" s="65">
        <v>10880</v>
      </c>
      <c r="F1304" s="5">
        <f t="shared" si="127"/>
        <v>0.81182158168384566</v>
      </c>
      <c r="G1304" s="5">
        <f t="shared" si="128"/>
        <v>-0.75709203685122684</v>
      </c>
      <c r="H1304" s="5">
        <f t="shared" si="129"/>
        <v>0.93258426966292129</v>
      </c>
      <c r="I1304" s="61">
        <f t="shared" si="126"/>
        <v>3</v>
      </c>
      <c r="J1304" s="61">
        <f t="shared" si="124"/>
        <v>10</v>
      </c>
      <c r="K1304" s="61">
        <f t="shared" si="125"/>
        <v>3</v>
      </c>
    </row>
    <row r="1305" spans="1:11">
      <c r="A1305" s="64">
        <v>43746</v>
      </c>
      <c r="B1305" s="65">
        <v>10958</v>
      </c>
      <c r="C1305" s="65">
        <v>11021</v>
      </c>
      <c r="D1305" s="65">
        <v>10950</v>
      </c>
      <c r="E1305" s="65">
        <v>11001</v>
      </c>
      <c r="F1305" s="5">
        <f t="shared" si="127"/>
        <v>0.64792845409746302</v>
      </c>
      <c r="G1305" s="5">
        <f t="shared" si="128"/>
        <v>0.39240737360832267</v>
      </c>
      <c r="H1305" s="5">
        <f t="shared" si="129"/>
        <v>0.60563380281690138</v>
      </c>
      <c r="I1305" s="61">
        <f t="shared" si="126"/>
        <v>2</v>
      </c>
      <c r="J1305" s="61">
        <f t="shared" si="124"/>
        <v>7</v>
      </c>
      <c r="K1305" s="61">
        <f t="shared" si="125"/>
        <v>3</v>
      </c>
    </row>
    <row r="1306" spans="1:11">
      <c r="A1306" s="64">
        <v>43745</v>
      </c>
      <c r="B1306" s="65">
        <v>10907</v>
      </c>
      <c r="C1306" s="65">
        <v>10937</v>
      </c>
      <c r="D1306" s="65">
        <v>10886</v>
      </c>
      <c r="E1306" s="65">
        <v>10915</v>
      </c>
      <c r="F1306" s="5">
        <f t="shared" si="127"/>
        <v>0.46758962134409099</v>
      </c>
      <c r="G1306" s="5">
        <f t="shared" si="128"/>
        <v>7.3347391583386823E-2</v>
      </c>
      <c r="H1306" s="5">
        <f t="shared" si="129"/>
        <v>0.15686274509803921</v>
      </c>
      <c r="I1306" s="61">
        <f t="shared" si="126"/>
        <v>1</v>
      </c>
      <c r="J1306" s="61">
        <f t="shared" si="124"/>
        <v>2</v>
      </c>
      <c r="K1306" s="61">
        <f t="shared" si="125"/>
        <v>2</v>
      </c>
    </row>
    <row r="1307" spans="1:11">
      <c r="A1307" s="64">
        <v>43742</v>
      </c>
      <c r="B1307" s="65">
        <v>10881</v>
      </c>
      <c r="C1307" s="65">
        <v>10912</v>
      </c>
      <c r="D1307" s="65">
        <v>10820</v>
      </c>
      <c r="E1307" s="65">
        <v>10880</v>
      </c>
      <c r="F1307" s="5">
        <f t="shared" si="127"/>
        <v>0.84551052292987772</v>
      </c>
      <c r="G1307" s="5">
        <f t="shared" si="128"/>
        <v>-9.1903317709769311E-3</v>
      </c>
      <c r="H1307" s="5">
        <f t="shared" si="129"/>
        <v>1.0869565217391304E-2</v>
      </c>
      <c r="I1307" s="61">
        <f t="shared" si="126"/>
        <v>4</v>
      </c>
      <c r="J1307" s="61">
        <f t="shared" si="124"/>
        <v>1</v>
      </c>
      <c r="K1307" s="61">
        <f t="shared" si="125"/>
        <v>2</v>
      </c>
    </row>
    <row r="1308" spans="1:11">
      <c r="A1308" s="64">
        <v>43741</v>
      </c>
      <c r="B1308" s="65">
        <v>10827</v>
      </c>
      <c r="C1308" s="65">
        <v>10877</v>
      </c>
      <c r="D1308" s="65">
        <v>10773</v>
      </c>
      <c r="E1308" s="65">
        <v>10851</v>
      </c>
      <c r="F1308" s="5">
        <f t="shared" si="127"/>
        <v>0.96056155906529961</v>
      </c>
      <c r="G1308" s="5">
        <f t="shared" si="128"/>
        <v>0.22166805209199225</v>
      </c>
      <c r="H1308" s="5">
        <f t="shared" si="129"/>
        <v>0.23076923076923081</v>
      </c>
      <c r="I1308" s="61">
        <f t="shared" si="126"/>
        <v>5</v>
      </c>
      <c r="J1308" s="61">
        <f t="shared" si="124"/>
        <v>3</v>
      </c>
      <c r="K1308" s="61">
        <f t="shared" si="125"/>
        <v>2</v>
      </c>
    </row>
    <row r="1309" spans="1:11">
      <c r="A1309" s="64">
        <v>43740</v>
      </c>
      <c r="B1309" s="65">
        <v>10916</v>
      </c>
      <c r="C1309" s="65">
        <v>10948</v>
      </c>
      <c r="D1309" s="65">
        <v>10912</v>
      </c>
      <c r="E1309" s="65">
        <v>10922</v>
      </c>
      <c r="F1309" s="5">
        <f t="shared" si="127"/>
        <v>0.32979113228288748</v>
      </c>
      <c r="G1309" s="5">
        <f t="shared" si="128"/>
        <v>5.4965188713814589E-2</v>
      </c>
      <c r="H1309" s="5">
        <f t="shared" si="129"/>
        <v>0.16666666666666669</v>
      </c>
      <c r="I1309" s="61">
        <f t="shared" si="126"/>
        <v>1</v>
      </c>
      <c r="J1309" s="61">
        <f t="shared" si="124"/>
        <v>2</v>
      </c>
      <c r="K1309" s="61">
        <f t="shared" si="125"/>
        <v>2</v>
      </c>
    </row>
    <row r="1310" spans="1:11">
      <c r="A1310" s="64">
        <v>43739</v>
      </c>
      <c r="B1310" s="65">
        <v>10856</v>
      </c>
      <c r="C1310" s="65">
        <v>10962</v>
      </c>
      <c r="D1310" s="65">
        <v>10856</v>
      </c>
      <c r="E1310" s="65">
        <v>10954</v>
      </c>
      <c r="F1310" s="5">
        <f t="shared" si="127"/>
        <v>0.97641857037582913</v>
      </c>
      <c r="G1310" s="5">
        <f t="shared" si="128"/>
        <v>0.90272660280029482</v>
      </c>
      <c r="H1310" s="5">
        <f t="shared" si="129"/>
        <v>0.92452830188679247</v>
      </c>
      <c r="I1310" s="61">
        <f t="shared" si="126"/>
        <v>5</v>
      </c>
      <c r="J1310" s="61">
        <f t="shared" si="124"/>
        <v>10</v>
      </c>
      <c r="K1310" s="61">
        <f t="shared" si="125"/>
        <v>3</v>
      </c>
    </row>
    <row r="1311" spans="1:11">
      <c r="A1311" s="64">
        <v>43735</v>
      </c>
      <c r="B1311" s="65">
        <v>10876</v>
      </c>
      <c r="C1311" s="65">
        <v>10897</v>
      </c>
      <c r="D1311" s="65">
        <v>10811</v>
      </c>
      <c r="E1311" s="65">
        <v>10824</v>
      </c>
      <c r="F1311" s="5">
        <f t="shared" si="127"/>
        <v>0.79073188672305994</v>
      </c>
      <c r="G1311" s="5">
        <f t="shared" si="128"/>
        <v>-0.47811695476278043</v>
      </c>
      <c r="H1311" s="5">
        <f t="shared" si="129"/>
        <v>0.60465116279069764</v>
      </c>
      <c r="I1311" s="61">
        <f t="shared" si="126"/>
        <v>3</v>
      </c>
      <c r="J1311" s="61">
        <f t="shared" si="124"/>
        <v>7</v>
      </c>
      <c r="K1311" s="61">
        <f t="shared" si="125"/>
        <v>3</v>
      </c>
    </row>
    <row r="1312" spans="1:11">
      <c r="A1312" s="64">
        <v>43734</v>
      </c>
      <c r="B1312" s="65">
        <v>10876</v>
      </c>
      <c r="C1312" s="65">
        <v>10895</v>
      </c>
      <c r="D1312" s="65">
        <v>10828</v>
      </c>
      <c r="E1312" s="65">
        <v>10843</v>
      </c>
      <c r="F1312" s="5">
        <f t="shared" si="127"/>
        <v>0.61603530709819787</v>
      </c>
      <c r="G1312" s="5">
        <f t="shared" si="128"/>
        <v>-0.30342037513791831</v>
      </c>
      <c r="H1312" s="5">
        <f t="shared" si="129"/>
        <v>0.49253731343283574</v>
      </c>
      <c r="I1312" s="61">
        <f t="shared" si="126"/>
        <v>2</v>
      </c>
      <c r="J1312" s="61">
        <f t="shared" si="124"/>
        <v>5</v>
      </c>
      <c r="K1312" s="61">
        <f t="shared" si="125"/>
        <v>2</v>
      </c>
    </row>
    <row r="1313" spans="1:11">
      <c r="A1313" s="64">
        <v>43733</v>
      </c>
      <c r="B1313" s="65">
        <v>10865</v>
      </c>
      <c r="C1313" s="65">
        <v>10873</v>
      </c>
      <c r="D1313" s="65">
        <v>10805</v>
      </c>
      <c r="E1313" s="65">
        <v>10841</v>
      </c>
      <c r="F1313" s="5">
        <f t="shared" si="127"/>
        <v>0.62586286240220901</v>
      </c>
      <c r="G1313" s="5">
        <f t="shared" si="128"/>
        <v>-0.22089277496548548</v>
      </c>
      <c r="H1313" s="5">
        <f t="shared" si="129"/>
        <v>0.35294117647058815</v>
      </c>
      <c r="I1313" s="61">
        <f t="shared" si="126"/>
        <v>2</v>
      </c>
      <c r="J1313" s="61">
        <f t="shared" si="124"/>
        <v>4</v>
      </c>
      <c r="K1313" s="61">
        <f t="shared" si="125"/>
        <v>2</v>
      </c>
    </row>
    <row r="1314" spans="1:11">
      <c r="A1314" s="64">
        <v>43732</v>
      </c>
      <c r="B1314" s="65">
        <v>10911</v>
      </c>
      <c r="C1314" s="65">
        <v>10932</v>
      </c>
      <c r="D1314" s="65">
        <v>10865</v>
      </c>
      <c r="E1314" s="65">
        <v>10908</v>
      </c>
      <c r="F1314" s="5">
        <f t="shared" si="127"/>
        <v>0.61405920630556321</v>
      </c>
      <c r="G1314" s="5">
        <f t="shared" si="128"/>
        <v>-2.7495188342040146E-2</v>
      </c>
      <c r="H1314" s="5">
        <f t="shared" si="129"/>
        <v>4.4776119402985079E-2</v>
      </c>
      <c r="I1314" s="61">
        <f t="shared" si="126"/>
        <v>2</v>
      </c>
      <c r="J1314" s="61">
        <f t="shared" si="124"/>
        <v>1</v>
      </c>
      <c r="K1314" s="61">
        <f t="shared" si="125"/>
        <v>2</v>
      </c>
    </row>
    <row r="1315" spans="1:11">
      <c r="A1315" s="64">
        <v>43731</v>
      </c>
      <c r="B1315" s="65">
        <v>10894</v>
      </c>
      <c r="C1315" s="65">
        <v>10929</v>
      </c>
      <c r="D1315" s="65">
        <v>10872</v>
      </c>
      <c r="E1315" s="65">
        <v>10894</v>
      </c>
      <c r="F1315" s="5">
        <f t="shared" si="127"/>
        <v>0.52322379291353038</v>
      </c>
      <c r="G1315" s="5">
        <f t="shared" si="128"/>
        <v>0</v>
      </c>
      <c r="H1315" s="5">
        <f t="shared" si="129"/>
        <v>0</v>
      </c>
      <c r="I1315" s="61">
        <f t="shared" si="126"/>
        <v>1</v>
      </c>
      <c r="J1315" s="61">
        <f t="shared" si="124"/>
        <v>1</v>
      </c>
      <c r="K1315" s="61">
        <f t="shared" si="125"/>
        <v>2</v>
      </c>
    </row>
    <row r="1316" spans="1:11">
      <c r="A1316" s="64">
        <v>43728</v>
      </c>
      <c r="B1316" s="65">
        <v>10901</v>
      </c>
      <c r="C1316" s="65">
        <v>10912</v>
      </c>
      <c r="D1316" s="65">
        <v>10884</v>
      </c>
      <c r="E1316" s="65">
        <v>10901</v>
      </c>
      <c r="F1316" s="5">
        <f t="shared" si="127"/>
        <v>0.25685716906705808</v>
      </c>
      <c r="G1316" s="5">
        <f t="shared" si="128"/>
        <v>0</v>
      </c>
      <c r="H1316" s="5">
        <f t="shared" si="129"/>
        <v>0</v>
      </c>
      <c r="I1316" s="61" t="e">
        <f t="shared" si="126"/>
        <v>#N/A</v>
      </c>
      <c r="J1316" s="61">
        <f t="shared" si="124"/>
        <v>1</v>
      </c>
      <c r="K1316" s="61" t="e">
        <f t="shared" si="125"/>
        <v>#N/A</v>
      </c>
    </row>
    <row r="1317" spans="1:11">
      <c r="A1317" s="64">
        <v>43727</v>
      </c>
      <c r="B1317" s="65">
        <v>10915</v>
      </c>
      <c r="C1317" s="65">
        <v>10936</v>
      </c>
      <c r="D1317" s="65">
        <v>10851</v>
      </c>
      <c r="E1317" s="65">
        <v>10870</v>
      </c>
      <c r="F1317" s="5">
        <f t="shared" si="127"/>
        <v>0.7787448465414567</v>
      </c>
      <c r="G1317" s="5">
        <f t="shared" si="128"/>
        <v>-0.41227668346312418</v>
      </c>
      <c r="H1317" s="5">
        <f t="shared" si="129"/>
        <v>0.52941176470588236</v>
      </c>
      <c r="I1317" s="61">
        <f t="shared" si="126"/>
        <v>3</v>
      </c>
      <c r="J1317" s="61">
        <f t="shared" si="124"/>
        <v>6</v>
      </c>
      <c r="K1317" s="61">
        <f t="shared" si="125"/>
        <v>2</v>
      </c>
    </row>
    <row r="1318" spans="1:11">
      <c r="A1318" s="64">
        <v>43726</v>
      </c>
      <c r="B1318" s="65">
        <v>10912</v>
      </c>
      <c r="C1318" s="65">
        <v>10963</v>
      </c>
      <c r="D1318" s="65">
        <v>10884</v>
      </c>
      <c r="E1318" s="65">
        <v>10959</v>
      </c>
      <c r="F1318" s="5">
        <f t="shared" si="127"/>
        <v>0.72397360703812308</v>
      </c>
      <c r="G1318" s="5">
        <f t="shared" si="128"/>
        <v>0.43071847507331373</v>
      </c>
      <c r="H1318" s="5">
        <f t="shared" si="129"/>
        <v>0.59493670886075944</v>
      </c>
      <c r="I1318" s="61">
        <f t="shared" si="126"/>
        <v>3</v>
      </c>
      <c r="J1318" s="61">
        <f t="shared" si="124"/>
        <v>6</v>
      </c>
      <c r="K1318" s="61">
        <f t="shared" si="125"/>
        <v>2</v>
      </c>
    </row>
    <row r="1319" spans="1:11">
      <c r="A1319" s="64">
        <v>43725</v>
      </c>
      <c r="B1319" s="65">
        <v>10907</v>
      </c>
      <c r="C1319" s="65">
        <v>10910</v>
      </c>
      <c r="D1319" s="65">
        <v>10858</v>
      </c>
      <c r="E1319" s="65">
        <v>10863</v>
      </c>
      <c r="F1319" s="5">
        <f t="shared" si="127"/>
        <v>0.47675804529201427</v>
      </c>
      <c r="G1319" s="5">
        <f t="shared" si="128"/>
        <v>-0.4034106537086275</v>
      </c>
      <c r="H1319" s="5">
        <f t="shared" si="129"/>
        <v>0.84615384615384626</v>
      </c>
      <c r="I1319" s="61">
        <f t="shared" si="126"/>
        <v>1</v>
      </c>
      <c r="J1319" s="61">
        <f t="shared" si="124"/>
        <v>9</v>
      </c>
      <c r="K1319" s="61">
        <f t="shared" si="125"/>
        <v>3</v>
      </c>
    </row>
    <row r="1320" spans="1:11">
      <c r="A1320" s="64">
        <v>43724</v>
      </c>
      <c r="B1320" s="65">
        <v>10802</v>
      </c>
      <c r="C1320" s="65">
        <v>10885</v>
      </c>
      <c r="D1320" s="65">
        <v>10802</v>
      </c>
      <c r="E1320" s="65">
        <v>10881</v>
      </c>
      <c r="F1320" s="5">
        <f t="shared" si="127"/>
        <v>0.76837622662469918</v>
      </c>
      <c r="G1320" s="5">
        <f t="shared" si="128"/>
        <v>0.73134604702832806</v>
      </c>
      <c r="H1320" s="5">
        <f t="shared" si="129"/>
        <v>0.95180722891566261</v>
      </c>
      <c r="I1320" s="61">
        <f t="shared" si="126"/>
        <v>3</v>
      </c>
      <c r="J1320" s="61">
        <f t="shared" si="124"/>
        <v>10</v>
      </c>
      <c r="K1320" s="61">
        <f t="shared" si="125"/>
        <v>3</v>
      </c>
    </row>
    <row r="1321" spans="1:11">
      <c r="A1321" s="64">
        <v>43720</v>
      </c>
      <c r="B1321" s="65">
        <v>10842</v>
      </c>
      <c r="C1321" s="65">
        <v>10870</v>
      </c>
      <c r="D1321" s="65">
        <v>10801</v>
      </c>
      <c r="E1321" s="65">
        <v>10824</v>
      </c>
      <c r="F1321" s="5">
        <f t="shared" si="127"/>
        <v>0.63641394576646371</v>
      </c>
      <c r="G1321" s="5">
        <f t="shared" si="128"/>
        <v>-0.16602102933038185</v>
      </c>
      <c r="H1321" s="5">
        <f t="shared" si="129"/>
        <v>0.2608695652173913</v>
      </c>
      <c r="I1321" s="61">
        <f t="shared" si="126"/>
        <v>2</v>
      </c>
      <c r="J1321" s="61">
        <f t="shared" si="124"/>
        <v>3</v>
      </c>
      <c r="K1321" s="61">
        <f t="shared" si="125"/>
        <v>2</v>
      </c>
    </row>
    <row r="1322" spans="1:11">
      <c r="A1322" s="64">
        <v>43719</v>
      </c>
      <c r="B1322" s="65">
        <v>10795</v>
      </c>
      <c r="C1322" s="65">
        <v>10808</v>
      </c>
      <c r="D1322" s="65">
        <v>10751</v>
      </c>
      <c r="E1322" s="65">
        <v>10773</v>
      </c>
      <c r="F1322" s="5">
        <f t="shared" si="127"/>
        <v>0.5280222325150532</v>
      </c>
      <c r="G1322" s="5">
        <f t="shared" si="128"/>
        <v>-0.20379805465493284</v>
      </c>
      <c r="H1322" s="5">
        <f t="shared" si="129"/>
        <v>0.38596491228070179</v>
      </c>
      <c r="I1322" s="61">
        <f t="shared" si="126"/>
        <v>1</v>
      </c>
      <c r="J1322" s="61">
        <f t="shared" si="124"/>
        <v>4</v>
      </c>
      <c r="K1322" s="61">
        <f t="shared" si="125"/>
        <v>2</v>
      </c>
    </row>
    <row r="1323" spans="1:11">
      <c r="A1323" s="64">
        <v>43718</v>
      </c>
      <c r="B1323" s="65">
        <v>10801</v>
      </c>
      <c r="C1323" s="65">
        <v>10814</v>
      </c>
      <c r="D1323" s="65">
        <v>10731</v>
      </c>
      <c r="E1323" s="65">
        <v>10743</v>
      </c>
      <c r="F1323" s="5">
        <f t="shared" si="127"/>
        <v>0.76844736598463104</v>
      </c>
      <c r="G1323" s="5">
        <f t="shared" si="128"/>
        <v>-0.53698731598926019</v>
      </c>
      <c r="H1323" s="5">
        <f t="shared" si="129"/>
        <v>0.69879518072289148</v>
      </c>
      <c r="I1323" s="61">
        <f t="shared" si="126"/>
        <v>3</v>
      </c>
      <c r="J1323" s="61">
        <f t="shared" si="124"/>
        <v>7</v>
      </c>
      <c r="K1323" s="61">
        <f t="shared" si="125"/>
        <v>3</v>
      </c>
    </row>
    <row r="1324" spans="1:11">
      <c r="A1324" s="64">
        <v>43717</v>
      </c>
      <c r="B1324" s="65">
        <v>10802</v>
      </c>
      <c r="C1324" s="65">
        <v>10827</v>
      </c>
      <c r="D1324" s="65">
        <v>10773</v>
      </c>
      <c r="E1324" s="65">
        <v>10792</v>
      </c>
      <c r="F1324" s="5">
        <f t="shared" si="127"/>
        <v>0.49990742455100906</v>
      </c>
      <c r="G1324" s="5">
        <f t="shared" si="128"/>
        <v>-9.2575448990927608E-2</v>
      </c>
      <c r="H1324" s="5">
        <f t="shared" si="129"/>
        <v>0.1851851851851852</v>
      </c>
      <c r="I1324" s="61">
        <f t="shared" si="126"/>
        <v>1</v>
      </c>
      <c r="J1324" s="61">
        <f t="shared" si="124"/>
        <v>2</v>
      </c>
      <c r="K1324" s="61">
        <f t="shared" si="125"/>
        <v>2</v>
      </c>
    </row>
    <row r="1325" spans="1:11">
      <c r="A1325" s="64">
        <v>43714</v>
      </c>
      <c r="B1325" s="65">
        <v>10776</v>
      </c>
      <c r="C1325" s="65">
        <v>10783</v>
      </c>
      <c r="D1325" s="65">
        <v>10741</v>
      </c>
      <c r="E1325" s="65">
        <v>10768</v>
      </c>
      <c r="F1325" s="5">
        <f t="shared" si="127"/>
        <v>0.38975501113585748</v>
      </c>
      <c r="G1325" s="5">
        <f t="shared" si="128"/>
        <v>-7.4239049740163321E-2</v>
      </c>
      <c r="H1325" s="5">
        <f t="shared" si="129"/>
        <v>0.19047619047619047</v>
      </c>
      <c r="I1325" s="61">
        <f t="shared" si="126"/>
        <v>1</v>
      </c>
      <c r="J1325" s="61">
        <f t="shared" si="124"/>
        <v>2</v>
      </c>
      <c r="K1325" s="61">
        <f t="shared" si="125"/>
        <v>2</v>
      </c>
    </row>
    <row r="1326" spans="1:11">
      <c r="A1326" s="64">
        <v>43713</v>
      </c>
      <c r="B1326" s="65">
        <v>10719</v>
      </c>
      <c r="C1326" s="65">
        <v>10762</v>
      </c>
      <c r="D1326" s="65">
        <v>10703</v>
      </c>
      <c r="E1326" s="65">
        <v>10735</v>
      </c>
      <c r="F1326" s="5">
        <f t="shared" si="127"/>
        <v>0.55042447989551258</v>
      </c>
      <c r="G1326" s="5">
        <f t="shared" si="128"/>
        <v>0.14926765556488478</v>
      </c>
      <c r="H1326" s="5">
        <f t="shared" si="129"/>
        <v>0.2711864406779661</v>
      </c>
      <c r="I1326" s="61">
        <f t="shared" si="126"/>
        <v>1</v>
      </c>
      <c r="J1326" s="61">
        <f t="shared" si="124"/>
        <v>3</v>
      </c>
      <c r="K1326" s="61">
        <f t="shared" si="125"/>
        <v>2</v>
      </c>
    </row>
    <row r="1327" spans="1:11">
      <c r="A1327" s="64">
        <v>43712</v>
      </c>
      <c r="B1327" s="65">
        <v>10563</v>
      </c>
      <c r="C1327" s="65">
        <v>10657</v>
      </c>
      <c r="D1327" s="65">
        <v>10558</v>
      </c>
      <c r="E1327" s="65">
        <v>10644</v>
      </c>
      <c r="F1327" s="5">
        <f t="shared" si="127"/>
        <v>0.9372337404146549</v>
      </c>
      <c r="G1327" s="5">
        <f t="shared" si="128"/>
        <v>0.7668276057938086</v>
      </c>
      <c r="H1327" s="5">
        <f t="shared" si="129"/>
        <v>0.81818181818181823</v>
      </c>
      <c r="I1327" s="61">
        <f t="shared" si="126"/>
        <v>5</v>
      </c>
      <c r="J1327" s="61">
        <f t="shared" si="124"/>
        <v>9</v>
      </c>
      <c r="K1327" s="61">
        <f t="shared" si="125"/>
        <v>3</v>
      </c>
    </row>
    <row r="1328" spans="1:11">
      <c r="A1328" s="64">
        <v>43711</v>
      </c>
      <c r="B1328" s="65">
        <v>10599</v>
      </c>
      <c r="C1328" s="65">
        <v>10632</v>
      </c>
      <c r="D1328" s="65">
        <v>10537</v>
      </c>
      <c r="E1328" s="65">
        <v>10543</v>
      </c>
      <c r="F1328" s="5">
        <f t="shared" si="127"/>
        <v>0.89631097273327676</v>
      </c>
      <c r="G1328" s="5">
        <f t="shared" si="128"/>
        <v>-0.52835173129540525</v>
      </c>
      <c r="H1328" s="5">
        <f t="shared" si="129"/>
        <v>0.58947368421052637</v>
      </c>
      <c r="I1328" s="61">
        <f t="shared" si="126"/>
        <v>4</v>
      </c>
      <c r="J1328" s="61">
        <f t="shared" si="124"/>
        <v>6</v>
      </c>
      <c r="K1328" s="61">
        <f t="shared" si="125"/>
        <v>2</v>
      </c>
    </row>
    <row r="1329" spans="1:11">
      <c r="A1329" s="64">
        <v>43710</v>
      </c>
      <c r="B1329" s="65">
        <v>10564</v>
      </c>
      <c r="C1329" s="65">
        <v>10615</v>
      </c>
      <c r="D1329" s="65">
        <v>10556</v>
      </c>
      <c r="E1329" s="65">
        <v>10605</v>
      </c>
      <c r="F1329" s="5">
        <f t="shared" si="127"/>
        <v>0.55850056796667935</v>
      </c>
      <c r="G1329" s="5">
        <f t="shared" si="128"/>
        <v>0.38811056418023476</v>
      </c>
      <c r="H1329" s="5">
        <f t="shared" si="129"/>
        <v>0.69491525423728806</v>
      </c>
      <c r="I1329" s="61">
        <f t="shared" si="126"/>
        <v>1</v>
      </c>
      <c r="J1329" s="61">
        <f t="shared" si="124"/>
        <v>7</v>
      </c>
      <c r="K1329" s="61">
        <f t="shared" si="125"/>
        <v>3</v>
      </c>
    </row>
    <row r="1330" spans="1:11">
      <c r="A1330" s="64">
        <v>43707</v>
      </c>
      <c r="B1330" s="65">
        <v>10520</v>
      </c>
      <c r="C1330" s="65">
        <v>10584</v>
      </c>
      <c r="D1330" s="65">
        <v>10517</v>
      </c>
      <c r="E1330" s="65">
        <v>10576</v>
      </c>
      <c r="F1330" s="5">
        <f t="shared" si="127"/>
        <v>0.63688212927756649</v>
      </c>
      <c r="G1330" s="5">
        <f t="shared" si="128"/>
        <v>0.53231939163498099</v>
      </c>
      <c r="H1330" s="5">
        <f t="shared" si="129"/>
        <v>0.83582089552238814</v>
      </c>
      <c r="I1330" s="61">
        <f t="shared" si="126"/>
        <v>2</v>
      </c>
      <c r="J1330" s="61">
        <f t="shared" si="124"/>
        <v>9</v>
      </c>
      <c r="K1330" s="61">
        <f t="shared" si="125"/>
        <v>3</v>
      </c>
    </row>
    <row r="1331" spans="1:11">
      <c r="A1331" s="64">
        <v>43706</v>
      </c>
      <c r="B1331" s="65">
        <v>10420</v>
      </c>
      <c r="C1331" s="65">
        <v>10442</v>
      </c>
      <c r="D1331" s="65">
        <v>10376</v>
      </c>
      <c r="E1331" s="65">
        <v>10430</v>
      </c>
      <c r="F1331" s="5">
        <f t="shared" si="127"/>
        <v>0.63339731285988488</v>
      </c>
      <c r="G1331" s="5">
        <f t="shared" si="128"/>
        <v>9.5969289827255277E-2</v>
      </c>
      <c r="H1331" s="5">
        <f t="shared" si="129"/>
        <v>0.15151515151515149</v>
      </c>
      <c r="I1331" s="61">
        <f t="shared" si="126"/>
        <v>2</v>
      </c>
      <c r="J1331" s="61">
        <f t="shared" si="124"/>
        <v>2</v>
      </c>
      <c r="K1331" s="61">
        <f t="shared" si="125"/>
        <v>2</v>
      </c>
    </row>
    <row r="1332" spans="1:11">
      <c r="A1332" s="64">
        <v>43705</v>
      </c>
      <c r="B1332" s="65">
        <v>10390</v>
      </c>
      <c r="C1332" s="65">
        <v>10438</v>
      </c>
      <c r="D1332" s="65">
        <v>10388</v>
      </c>
      <c r="E1332" s="65">
        <v>10413</v>
      </c>
      <c r="F1332" s="5">
        <f t="shared" si="127"/>
        <v>0.48123195380173239</v>
      </c>
      <c r="G1332" s="5">
        <f t="shared" si="128"/>
        <v>0.22136669874879694</v>
      </c>
      <c r="H1332" s="5">
        <f t="shared" si="129"/>
        <v>0.46000000000000008</v>
      </c>
      <c r="I1332" s="61">
        <f t="shared" si="126"/>
        <v>1</v>
      </c>
      <c r="J1332" s="61">
        <f t="shared" si="124"/>
        <v>5</v>
      </c>
      <c r="K1332" s="61">
        <f t="shared" si="125"/>
        <v>2</v>
      </c>
    </row>
    <row r="1333" spans="1:11">
      <c r="A1333" s="64">
        <v>43704</v>
      </c>
      <c r="B1333" s="65">
        <v>10372</v>
      </c>
      <c r="C1333" s="65">
        <v>10390</v>
      </c>
      <c r="D1333" s="65">
        <v>10343</v>
      </c>
      <c r="E1333" s="65">
        <v>10364</v>
      </c>
      <c r="F1333" s="5">
        <f t="shared" si="127"/>
        <v>0.45314307751639032</v>
      </c>
      <c r="G1333" s="5">
        <f t="shared" si="128"/>
        <v>-7.7130736598534519E-2</v>
      </c>
      <c r="H1333" s="5">
        <f t="shared" si="129"/>
        <v>0.1702127659574468</v>
      </c>
      <c r="I1333" s="61">
        <f t="shared" si="126"/>
        <v>1</v>
      </c>
      <c r="J1333" s="61">
        <f t="shared" si="124"/>
        <v>2</v>
      </c>
      <c r="K1333" s="61">
        <f t="shared" si="125"/>
        <v>2</v>
      </c>
    </row>
    <row r="1334" spans="1:11">
      <c r="A1334" s="64">
        <v>43703</v>
      </c>
      <c r="B1334" s="65">
        <v>10335</v>
      </c>
      <c r="C1334" s="65">
        <v>10367</v>
      </c>
      <c r="D1334" s="65">
        <v>10294</v>
      </c>
      <c r="E1334" s="65">
        <v>10307</v>
      </c>
      <c r="F1334" s="5">
        <f t="shared" si="127"/>
        <v>0.70633768746976289</v>
      </c>
      <c r="G1334" s="5">
        <f t="shared" si="128"/>
        <v>-0.27092404450895013</v>
      </c>
      <c r="H1334" s="5">
        <f t="shared" si="129"/>
        <v>0.38356164383561642</v>
      </c>
      <c r="I1334" s="61">
        <f t="shared" si="126"/>
        <v>2</v>
      </c>
      <c r="J1334" s="61">
        <f t="shared" si="124"/>
        <v>4</v>
      </c>
      <c r="K1334" s="61">
        <f t="shared" si="125"/>
        <v>2</v>
      </c>
    </row>
    <row r="1335" spans="1:11">
      <c r="A1335" s="64">
        <v>43700</v>
      </c>
      <c r="B1335" s="65">
        <v>10485</v>
      </c>
      <c r="C1335" s="65">
        <v>10513</v>
      </c>
      <c r="D1335" s="65">
        <v>10460</v>
      </c>
      <c r="E1335" s="65">
        <v>10499</v>
      </c>
      <c r="F1335" s="5">
        <f t="shared" si="127"/>
        <v>0.50548402479732957</v>
      </c>
      <c r="G1335" s="5">
        <f t="shared" si="128"/>
        <v>0.13352408202193611</v>
      </c>
      <c r="H1335" s="5">
        <f t="shared" si="129"/>
        <v>0.26415094339622641</v>
      </c>
      <c r="I1335" s="61">
        <f t="shared" si="126"/>
        <v>1</v>
      </c>
      <c r="J1335" s="61">
        <f t="shared" si="124"/>
        <v>3</v>
      </c>
      <c r="K1335" s="61">
        <f t="shared" si="125"/>
        <v>2</v>
      </c>
    </row>
    <row r="1336" spans="1:11">
      <c r="A1336" s="64">
        <v>43699</v>
      </c>
      <c r="B1336" s="65">
        <v>10538</v>
      </c>
      <c r="C1336" s="65">
        <v>10564</v>
      </c>
      <c r="D1336" s="65">
        <v>10464</v>
      </c>
      <c r="E1336" s="65">
        <v>10477</v>
      </c>
      <c r="F1336" s="5">
        <f t="shared" si="127"/>
        <v>0.94894666919719106</v>
      </c>
      <c r="G1336" s="5">
        <f t="shared" si="128"/>
        <v>-0.57885746821028661</v>
      </c>
      <c r="H1336" s="5">
        <f t="shared" si="129"/>
        <v>0.6100000000000001</v>
      </c>
      <c r="I1336" s="61">
        <f t="shared" si="126"/>
        <v>5</v>
      </c>
      <c r="J1336" s="61">
        <f t="shared" si="124"/>
        <v>7</v>
      </c>
      <c r="K1336" s="61">
        <f t="shared" si="125"/>
        <v>3</v>
      </c>
    </row>
    <row r="1337" spans="1:11">
      <c r="A1337" s="64">
        <v>43698</v>
      </c>
      <c r="B1337" s="65">
        <v>10514</v>
      </c>
      <c r="C1337" s="65">
        <v>10544</v>
      </c>
      <c r="D1337" s="65">
        <v>10505</v>
      </c>
      <c r="E1337" s="65">
        <v>10528</v>
      </c>
      <c r="F1337" s="5">
        <f t="shared" si="127"/>
        <v>0.37093399277154271</v>
      </c>
      <c r="G1337" s="5">
        <f t="shared" si="128"/>
        <v>0.13315579227696406</v>
      </c>
      <c r="H1337" s="5">
        <f t="shared" si="129"/>
        <v>0.35897435897435898</v>
      </c>
      <c r="I1337" s="61">
        <f t="shared" si="126"/>
        <v>1</v>
      </c>
      <c r="J1337" s="61">
        <f t="shared" si="124"/>
        <v>4</v>
      </c>
      <c r="K1337" s="61">
        <f t="shared" si="125"/>
        <v>2</v>
      </c>
    </row>
    <row r="1338" spans="1:11">
      <c r="A1338" s="64">
        <v>43697</v>
      </c>
      <c r="B1338" s="65">
        <v>10487</v>
      </c>
      <c r="C1338" s="65">
        <v>10530</v>
      </c>
      <c r="D1338" s="65">
        <v>10478</v>
      </c>
      <c r="E1338" s="65">
        <v>10527</v>
      </c>
      <c r="F1338" s="5">
        <f t="shared" si="127"/>
        <v>0.49585200724706779</v>
      </c>
      <c r="G1338" s="5">
        <f t="shared" si="128"/>
        <v>0.38142462095928292</v>
      </c>
      <c r="H1338" s="5">
        <f t="shared" si="129"/>
        <v>0.76923076923076927</v>
      </c>
      <c r="I1338" s="61">
        <f t="shared" si="126"/>
        <v>1</v>
      </c>
      <c r="J1338" s="61">
        <f t="shared" si="124"/>
        <v>8</v>
      </c>
      <c r="K1338" s="61">
        <f t="shared" si="125"/>
        <v>3</v>
      </c>
    </row>
    <row r="1339" spans="1:11">
      <c r="A1339" s="64">
        <v>43696</v>
      </c>
      <c r="B1339" s="65">
        <v>10436</v>
      </c>
      <c r="C1339" s="65">
        <v>10489</v>
      </c>
      <c r="D1339" s="65">
        <v>10419</v>
      </c>
      <c r="E1339" s="65">
        <v>10484</v>
      </c>
      <c r="F1339" s="5">
        <f t="shared" si="127"/>
        <v>0.67075507857416627</v>
      </c>
      <c r="G1339" s="5">
        <f t="shared" si="128"/>
        <v>0.45994633959371406</v>
      </c>
      <c r="H1339" s="5">
        <f t="shared" si="129"/>
        <v>0.68571428571428583</v>
      </c>
      <c r="I1339" s="61">
        <f t="shared" si="126"/>
        <v>2</v>
      </c>
      <c r="J1339" s="61">
        <f t="shared" si="124"/>
        <v>7</v>
      </c>
      <c r="K1339" s="61">
        <f t="shared" si="125"/>
        <v>3</v>
      </c>
    </row>
    <row r="1340" spans="1:11">
      <c r="A1340" s="64">
        <v>43693</v>
      </c>
      <c r="B1340" s="65">
        <v>10315</v>
      </c>
      <c r="C1340" s="65">
        <v>10421</v>
      </c>
      <c r="D1340" s="65">
        <v>10288</v>
      </c>
      <c r="E1340" s="65">
        <v>10414</v>
      </c>
      <c r="F1340" s="5">
        <f t="shared" si="127"/>
        <v>1.2893843916626271</v>
      </c>
      <c r="G1340" s="5">
        <f t="shared" si="128"/>
        <v>0.95976732913233154</v>
      </c>
      <c r="H1340" s="5">
        <f t="shared" si="129"/>
        <v>0.74436090225563922</v>
      </c>
      <c r="I1340" s="61">
        <f t="shared" si="126"/>
        <v>7</v>
      </c>
      <c r="J1340" s="61">
        <f t="shared" si="124"/>
        <v>8</v>
      </c>
      <c r="K1340" s="61">
        <f t="shared" si="125"/>
        <v>3</v>
      </c>
    </row>
    <row r="1341" spans="1:11">
      <c r="A1341" s="64">
        <v>43692</v>
      </c>
      <c r="B1341" s="65">
        <v>10255</v>
      </c>
      <c r="C1341" s="65">
        <v>10335</v>
      </c>
      <c r="D1341" s="65">
        <v>10242</v>
      </c>
      <c r="E1341" s="65">
        <v>10301</v>
      </c>
      <c r="F1341" s="5">
        <f t="shared" si="127"/>
        <v>0.90687469527059961</v>
      </c>
      <c r="G1341" s="5">
        <f t="shared" si="128"/>
        <v>0.44856167723061924</v>
      </c>
      <c r="H1341" s="5">
        <f t="shared" si="129"/>
        <v>0.49462365591397855</v>
      </c>
      <c r="I1341" s="61">
        <f t="shared" si="126"/>
        <v>4</v>
      </c>
      <c r="J1341" s="61">
        <f t="shared" si="124"/>
        <v>5</v>
      </c>
      <c r="K1341" s="61">
        <f t="shared" si="125"/>
        <v>2</v>
      </c>
    </row>
    <row r="1342" spans="1:11">
      <c r="A1342" s="64">
        <v>43691</v>
      </c>
      <c r="B1342" s="65">
        <v>10457</v>
      </c>
      <c r="C1342" s="65">
        <v>10492</v>
      </c>
      <c r="D1342" s="65">
        <v>10416</v>
      </c>
      <c r="E1342" s="65">
        <v>10429</v>
      </c>
      <c r="F1342" s="5">
        <f t="shared" si="127"/>
        <v>0.72678588505307451</v>
      </c>
      <c r="G1342" s="5">
        <f t="shared" si="128"/>
        <v>-0.26776322080902742</v>
      </c>
      <c r="H1342" s="5">
        <f t="shared" si="129"/>
        <v>0.36842105263157893</v>
      </c>
      <c r="I1342" s="61">
        <f t="shared" si="126"/>
        <v>3</v>
      </c>
      <c r="J1342" s="61">
        <f t="shared" si="124"/>
        <v>4</v>
      </c>
      <c r="K1342" s="61">
        <f t="shared" si="125"/>
        <v>2</v>
      </c>
    </row>
    <row r="1343" spans="1:11">
      <c r="A1343" s="64">
        <v>43690</v>
      </c>
      <c r="B1343" s="65">
        <v>10385</v>
      </c>
      <c r="C1343" s="65">
        <v>10400</v>
      </c>
      <c r="D1343" s="65">
        <v>10319</v>
      </c>
      <c r="E1343" s="65">
        <v>10342</v>
      </c>
      <c r="F1343" s="5">
        <f t="shared" si="127"/>
        <v>0.77997111218103032</v>
      </c>
      <c r="G1343" s="5">
        <f t="shared" si="128"/>
        <v>-0.41405873856523834</v>
      </c>
      <c r="H1343" s="5">
        <f t="shared" si="129"/>
        <v>0.53086419753086422</v>
      </c>
      <c r="I1343" s="61">
        <f t="shared" si="126"/>
        <v>3</v>
      </c>
      <c r="J1343" s="61">
        <f t="shared" si="124"/>
        <v>6</v>
      </c>
      <c r="K1343" s="61">
        <f t="shared" si="125"/>
        <v>2</v>
      </c>
    </row>
    <row r="1344" spans="1:11">
      <c r="A1344" s="64">
        <v>43689</v>
      </c>
      <c r="B1344" s="65">
        <v>10439</v>
      </c>
      <c r="C1344" s="65">
        <v>10477</v>
      </c>
      <c r="D1344" s="65">
        <v>10380</v>
      </c>
      <c r="E1344" s="65">
        <v>10441</v>
      </c>
      <c r="F1344" s="5">
        <f t="shared" si="127"/>
        <v>0.92920777852284697</v>
      </c>
      <c r="G1344" s="5">
        <f t="shared" si="128"/>
        <v>1.9158923268512311E-2</v>
      </c>
      <c r="H1344" s="5">
        <f t="shared" si="129"/>
        <v>2.0618556701030931E-2</v>
      </c>
      <c r="I1344" s="61">
        <f t="shared" si="126"/>
        <v>5</v>
      </c>
      <c r="J1344" s="61">
        <f t="shared" si="124"/>
        <v>1</v>
      </c>
      <c r="K1344" s="61">
        <f t="shared" si="125"/>
        <v>2</v>
      </c>
    </row>
    <row r="1345" spans="1:11">
      <c r="A1345" s="64">
        <v>43685</v>
      </c>
      <c r="B1345" s="65">
        <v>10372</v>
      </c>
      <c r="C1345" s="65">
        <v>10454</v>
      </c>
      <c r="D1345" s="65">
        <v>10340</v>
      </c>
      <c r="E1345" s="65">
        <v>10439</v>
      </c>
      <c r="F1345" s="5">
        <f t="shared" si="127"/>
        <v>1.0991129965291169</v>
      </c>
      <c r="G1345" s="5">
        <f t="shared" si="128"/>
        <v>0.6459699190127266</v>
      </c>
      <c r="H1345" s="5">
        <f t="shared" si="129"/>
        <v>0.58771929824561409</v>
      </c>
      <c r="I1345" s="61">
        <f t="shared" si="126"/>
        <v>5</v>
      </c>
      <c r="J1345" s="61">
        <f t="shared" si="124"/>
        <v>6</v>
      </c>
      <c r="K1345" s="61">
        <f t="shared" si="125"/>
        <v>2</v>
      </c>
    </row>
    <row r="1346" spans="1:11">
      <c r="A1346" s="64">
        <v>43684</v>
      </c>
      <c r="B1346" s="65">
        <v>10330</v>
      </c>
      <c r="C1346" s="65">
        <v>10375</v>
      </c>
      <c r="D1346" s="65">
        <v>10301</v>
      </c>
      <c r="E1346" s="65">
        <v>10347</v>
      </c>
      <c r="F1346" s="5">
        <f t="shared" si="127"/>
        <v>0.7163601161665053</v>
      </c>
      <c r="G1346" s="5">
        <f t="shared" si="128"/>
        <v>0.16456921587608905</v>
      </c>
      <c r="H1346" s="5">
        <f t="shared" si="129"/>
        <v>0.22972972972972971</v>
      </c>
      <c r="I1346" s="61">
        <f t="shared" si="126"/>
        <v>2</v>
      </c>
      <c r="J1346" s="61">
        <f t="shared" si="124"/>
        <v>3</v>
      </c>
      <c r="K1346" s="61">
        <f t="shared" si="125"/>
        <v>2</v>
      </c>
    </row>
    <row r="1347" spans="1:11">
      <c r="A1347" s="64">
        <v>43683</v>
      </c>
      <c r="B1347" s="65">
        <v>10096</v>
      </c>
      <c r="C1347" s="65">
        <v>10387</v>
      </c>
      <c r="D1347" s="65">
        <v>10095</v>
      </c>
      <c r="E1347" s="65">
        <v>10331</v>
      </c>
      <c r="F1347" s="5">
        <f t="shared" si="127"/>
        <v>2.8922345483359746</v>
      </c>
      <c r="G1347" s="5">
        <f t="shared" si="128"/>
        <v>2.3276545166402536</v>
      </c>
      <c r="H1347" s="5">
        <f t="shared" si="129"/>
        <v>0.8047945205479452</v>
      </c>
      <c r="I1347" s="61">
        <f t="shared" si="126"/>
        <v>10</v>
      </c>
      <c r="J1347" s="61">
        <f t="shared" ref="J1347:J1410" si="130">VLOOKUP(H1347,$L$24:$N$33,3,TRUE)</f>
        <v>9</v>
      </c>
      <c r="K1347" s="61">
        <f t="shared" ref="K1347:K1410" si="131">IF(AND(I1347&gt;=$N$10,F1347&gt;$B$1),IF(J1347&gt;=$N$23,4,1),IF(J1347&gt;=$N$23,3,2))</f>
        <v>4</v>
      </c>
    </row>
    <row r="1348" spans="1:11">
      <c r="A1348" s="64">
        <v>43682</v>
      </c>
      <c r="B1348" s="65">
        <v>10421</v>
      </c>
      <c r="C1348" s="65">
        <v>10460</v>
      </c>
      <c r="D1348" s="65">
        <v>10358</v>
      </c>
      <c r="E1348" s="65">
        <v>10379</v>
      </c>
      <c r="F1348" s="5">
        <f t="shared" si="127"/>
        <v>0.97879282218597052</v>
      </c>
      <c r="G1348" s="5">
        <f t="shared" si="128"/>
        <v>-0.40303233854716441</v>
      </c>
      <c r="H1348" s="5">
        <f t="shared" si="129"/>
        <v>0.41176470588235303</v>
      </c>
      <c r="I1348" s="61">
        <f t="shared" si="126"/>
        <v>5</v>
      </c>
      <c r="J1348" s="61">
        <f t="shared" si="130"/>
        <v>5</v>
      </c>
      <c r="K1348" s="61">
        <f t="shared" si="131"/>
        <v>2</v>
      </c>
    </row>
    <row r="1349" spans="1:11">
      <c r="A1349" s="64">
        <v>43679</v>
      </c>
      <c r="B1349" s="65">
        <v>10518</v>
      </c>
      <c r="C1349" s="65">
        <v>10535</v>
      </c>
      <c r="D1349" s="65">
        <v>10441</v>
      </c>
      <c r="E1349" s="65">
        <v>10469</v>
      </c>
      <c r="F1349" s="5">
        <f t="shared" si="127"/>
        <v>0.89370602776193198</v>
      </c>
      <c r="G1349" s="5">
        <f t="shared" si="128"/>
        <v>-0.46586803574824109</v>
      </c>
      <c r="H1349" s="5">
        <f t="shared" si="129"/>
        <v>0.52127659574468077</v>
      </c>
      <c r="I1349" s="61">
        <f t="shared" si="126"/>
        <v>4</v>
      </c>
      <c r="J1349" s="61">
        <f t="shared" si="130"/>
        <v>6</v>
      </c>
      <c r="K1349" s="61">
        <f t="shared" si="131"/>
        <v>2</v>
      </c>
    </row>
    <row r="1350" spans="1:11">
      <c r="A1350" s="64">
        <v>43678</v>
      </c>
      <c r="B1350" s="65">
        <v>10635</v>
      </c>
      <c r="C1350" s="65">
        <v>10697</v>
      </c>
      <c r="D1350" s="65">
        <v>10623</v>
      </c>
      <c r="E1350" s="65">
        <v>10644</v>
      </c>
      <c r="F1350" s="5">
        <f t="shared" si="127"/>
        <v>0.69581570286788907</v>
      </c>
      <c r="G1350" s="5">
        <f t="shared" si="128"/>
        <v>8.4626234132581107E-2</v>
      </c>
      <c r="H1350" s="5">
        <f t="shared" si="129"/>
        <v>0.12162162162162163</v>
      </c>
      <c r="I1350" s="61">
        <f t="shared" si="126"/>
        <v>2</v>
      </c>
      <c r="J1350" s="61">
        <f t="shared" si="130"/>
        <v>2</v>
      </c>
      <c r="K1350" s="61">
        <f t="shared" si="131"/>
        <v>2</v>
      </c>
    </row>
    <row r="1351" spans="1:11">
      <c r="A1351" s="64">
        <v>43677</v>
      </c>
      <c r="B1351" s="65">
        <v>10721</v>
      </c>
      <c r="C1351" s="65">
        <v>10743</v>
      </c>
      <c r="D1351" s="65">
        <v>10674</v>
      </c>
      <c r="E1351" s="65">
        <v>10737</v>
      </c>
      <c r="F1351" s="5">
        <f t="shared" si="127"/>
        <v>0.64359667941423371</v>
      </c>
      <c r="G1351" s="5">
        <f t="shared" si="128"/>
        <v>0.14923980971924261</v>
      </c>
      <c r="H1351" s="5">
        <f t="shared" si="129"/>
        <v>0.23188405797101452</v>
      </c>
      <c r="I1351" s="61">
        <f t="shared" si="126"/>
        <v>2</v>
      </c>
      <c r="J1351" s="61">
        <f t="shared" si="130"/>
        <v>3</v>
      </c>
      <c r="K1351" s="61">
        <f t="shared" si="131"/>
        <v>2</v>
      </c>
    </row>
    <row r="1352" spans="1:11">
      <c r="A1352" s="64">
        <v>43676</v>
      </c>
      <c r="B1352" s="65">
        <v>10819</v>
      </c>
      <c r="C1352" s="65">
        <v>10836</v>
      </c>
      <c r="D1352" s="65">
        <v>10751</v>
      </c>
      <c r="E1352" s="65">
        <v>10752</v>
      </c>
      <c r="F1352" s="5">
        <f t="shared" si="127"/>
        <v>0.78565486643867277</v>
      </c>
      <c r="G1352" s="5">
        <f t="shared" si="128"/>
        <v>-0.6192808947222479</v>
      </c>
      <c r="H1352" s="5">
        <f t="shared" si="129"/>
        <v>0.78823529411764703</v>
      </c>
      <c r="I1352" s="61">
        <f t="shared" ref="I1352:I1415" si="132">VLOOKUP(_xlfn.PERCENTRANK.EXC(F$22:F$1218,F1352),$L$11:$N$20,3,TRUE)</f>
        <v>3</v>
      </c>
      <c r="J1352" s="61">
        <f t="shared" si="130"/>
        <v>8</v>
      </c>
      <c r="K1352" s="61">
        <f t="shared" si="131"/>
        <v>3</v>
      </c>
    </row>
    <row r="1353" spans="1:11">
      <c r="A1353" s="64">
        <v>43675</v>
      </c>
      <c r="B1353" s="65">
        <v>10779</v>
      </c>
      <c r="C1353" s="65">
        <v>10802</v>
      </c>
      <c r="D1353" s="65">
        <v>10744</v>
      </c>
      <c r="E1353" s="65">
        <v>10782</v>
      </c>
      <c r="F1353" s="5">
        <f t="shared" si="127"/>
        <v>0.53808331014008715</v>
      </c>
      <c r="G1353" s="5">
        <f t="shared" si="128"/>
        <v>2.7831895352073477E-2</v>
      </c>
      <c r="H1353" s="5">
        <f t="shared" si="129"/>
        <v>5.1724137931034489E-2</v>
      </c>
      <c r="I1353" s="61">
        <f t="shared" si="132"/>
        <v>1</v>
      </c>
      <c r="J1353" s="61">
        <f t="shared" si="130"/>
        <v>1</v>
      </c>
      <c r="K1353" s="61">
        <f t="shared" si="131"/>
        <v>2</v>
      </c>
    </row>
    <row r="1354" spans="1:11">
      <c r="A1354" s="64">
        <v>43672</v>
      </c>
      <c r="B1354" s="65">
        <v>10781</v>
      </c>
      <c r="C1354" s="65">
        <v>10795</v>
      </c>
      <c r="D1354" s="65">
        <v>10765</v>
      </c>
      <c r="E1354" s="65">
        <v>10787</v>
      </c>
      <c r="F1354" s="5">
        <f t="shared" si="127"/>
        <v>0.2782673221408033</v>
      </c>
      <c r="G1354" s="5">
        <f t="shared" si="128"/>
        <v>5.5653464428160652E-2</v>
      </c>
      <c r="H1354" s="5">
        <f t="shared" si="129"/>
        <v>0.19999999999999998</v>
      </c>
      <c r="I1354" s="61" t="e">
        <f t="shared" si="132"/>
        <v>#N/A</v>
      </c>
      <c r="J1354" s="61">
        <f t="shared" si="130"/>
        <v>2</v>
      </c>
      <c r="K1354" s="61" t="e">
        <f t="shared" si="131"/>
        <v>#N/A</v>
      </c>
    </row>
    <row r="1355" spans="1:11">
      <c r="A1355" s="64">
        <v>43671</v>
      </c>
      <c r="B1355" s="65">
        <v>10825</v>
      </c>
      <c r="C1355" s="65">
        <v>10831</v>
      </c>
      <c r="D1355" s="65">
        <v>10769</v>
      </c>
      <c r="E1355" s="65">
        <v>10822</v>
      </c>
      <c r="F1355" s="5">
        <f t="shared" si="127"/>
        <v>0.57274826789838329</v>
      </c>
      <c r="G1355" s="5">
        <f t="shared" si="128"/>
        <v>-2.771362586605081E-2</v>
      </c>
      <c r="H1355" s="5">
        <f t="shared" si="129"/>
        <v>4.8387096774193561E-2</v>
      </c>
      <c r="I1355" s="61">
        <f t="shared" si="132"/>
        <v>1</v>
      </c>
      <c r="J1355" s="61">
        <f t="shared" si="130"/>
        <v>1</v>
      </c>
      <c r="K1355" s="61">
        <f t="shared" si="131"/>
        <v>2</v>
      </c>
    </row>
    <row r="1356" spans="1:11">
      <c r="A1356" s="64">
        <v>43670</v>
      </c>
      <c r="B1356" s="65">
        <v>10817</v>
      </c>
      <c r="C1356" s="65">
        <v>10835</v>
      </c>
      <c r="D1356" s="65">
        <v>10792</v>
      </c>
      <c r="E1356" s="65">
        <v>10804</v>
      </c>
      <c r="F1356" s="5">
        <f t="shared" si="127"/>
        <v>0.3975224184154571</v>
      </c>
      <c r="G1356" s="5">
        <f t="shared" si="128"/>
        <v>-0.12018119626513821</v>
      </c>
      <c r="H1356" s="5">
        <f t="shared" si="129"/>
        <v>0.30232558139534887</v>
      </c>
      <c r="I1356" s="61">
        <f t="shared" si="132"/>
        <v>1</v>
      </c>
      <c r="J1356" s="61">
        <f t="shared" si="130"/>
        <v>4</v>
      </c>
      <c r="K1356" s="61">
        <f t="shared" si="131"/>
        <v>2</v>
      </c>
    </row>
    <row r="1357" spans="1:11">
      <c r="A1357" s="64">
        <v>43669</v>
      </c>
      <c r="B1357" s="65">
        <v>10822</v>
      </c>
      <c r="C1357" s="65">
        <v>10836</v>
      </c>
      <c r="D1357" s="65">
        <v>10785</v>
      </c>
      <c r="E1357" s="65">
        <v>10803</v>
      </c>
      <c r="F1357" s="5">
        <f t="shared" si="127"/>
        <v>0.47126224357789692</v>
      </c>
      <c r="G1357" s="5">
        <f t="shared" si="128"/>
        <v>-0.17556828682313808</v>
      </c>
      <c r="H1357" s="5">
        <f t="shared" si="129"/>
        <v>0.37254901960784315</v>
      </c>
      <c r="I1357" s="61">
        <f t="shared" si="132"/>
        <v>1</v>
      </c>
      <c r="J1357" s="61">
        <f t="shared" si="130"/>
        <v>4</v>
      </c>
      <c r="K1357" s="61">
        <f t="shared" si="131"/>
        <v>2</v>
      </c>
    </row>
    <row r="1358" spans="1:11">
      <c r="A1358" s="64">
        <v>43668</v>
      </c>
      <c r="B1358" s="65">
        <v>10735</v>
      </c>
      <c r="C1358" s="65">
        <v>10798</v>
      </c>
      <c r="D1358" s="65">
        <v>10729</v>
      </c>
      <c r="E1358" s="65">
        <v>10794</v>
      </c>
      <c r="F1358" s="5">
        <f t="shared" si="127"/>
        <v>0.64275733581741967</v>
      </c>
      <c r="G1358" s="5">
        <f t="shared" si="128"/>
        <v>0.54960409874243132</v>
      </c>
      <c r="H1358" s="5">
        <f t="shared" si="129"/>
        <v>0.85507246376811596</v>
      </c>
      <c r="I1358" s="61">
        <f t="shared" si="132"/>
        <v>2</v>
      </c>
      <c r="J1358" s="61">
        <f t="shared" si="130"/>
        <v>9</v>
      </c>
      <c r="K1358" s="61">
        <f t="shared" si="131"/>
        <v>3</v>
      </c>
    </row>
    <row r="1359" spans="1:11">
      <c r="A1359" s="64">
        <v>43665</v>
      </c>
      <c r="B1359" s="65">
        <v>10757</v>
      </c>
      <c r="C1359" s="65">
        <v>10792</v>
      </c>
      <c r="D1359" s="65">
        <v>10727</v>
      </c>
      <c r="E1359" s="65">
        <v>10744</v>
      </c>
      <c r="F1359" s="5">
        <f t="shared" si="127"/>
        <v>0.60425769266524132</v>
      </c>
      <c r="G1359" s="5">
        <f t="shared" si="128"/>
        <v>-0.12085153853304824</v>
      </c>
      <c r="H1359" s="5">
        <f t="shared" si="129"/>
        <v>0.19999999999999996</v>
      </c>
      <c r="I1359" s="61">
        <f t="shared" si="132"/>
        <v>2</v>
      </c>
      <c r="J1359" s="61">
        <f t="shared" si="130"/>
        <v>2</v>
      </c>
      <c r="K1359" s="61">
        <f t="shared" si="131"/>
        <v>2</v>
      </c>
    </row>
    <row r="1360" spans="1:11">
      <c r="A1360" s="64">
        <v>43664</v>
      </c>
      <c r="B1360" s="65">
        <v>10625</v>
      </c>
      <c r="C1360" s="65">
        <v>10676</v>
      </c>
      <c r="D1360" s="65">
        <v>10623</v>
      </c>
      <c r="E1360" s="65">
        <v>10651</v>
      </c>
      <c r="F1360" s="5">
        <f t="shared" si="127"/>
        <v>0.49882352941176478</v>
      </c>
      <c r="G1360" s="5">
        <f t="shared" si="128"/>
        <v>0.24470588235294116</v>
      </c>
      <c r="H1360" s="5">
        <f t="shared" si="129"/>
        <v>0.49056603773584895</v>
      </c>
      <c r="I1360" s="61">
        <f t="shared" si="132"/>
        <v>1</v>
      </c>
      <c r="J1360" s="61">
        <f t="shared" si="130"/>
        <v>5</v>
      </c>
      <c r="K1360" s="61">
        <f t="shared" si="131"/>
        <v>2</v>
      </c>
    </row>
    <row r="1361" spans="1:11">
      <c r="A1361" s="64">
        <v>43663</v>
      </c>
      <c r="B1361" s="65">
        <v>10837</v>
      </c>
      <c r="C1361" s="65">
        <v>10855</v>
      </c>
      <c r="D1361" s="65">
        <v>10805</v>
      </c>
      <c r="E1361" s="65">
        <v>10831</v>
      </c>
      <c r="F1361" s="5">
        <f t="shared" si="127"/>
        <v>0.4613823013749192</v>
      </c>
      <c r="G1361" s="5">
        <f t="shared" si="128"/>
        <v>-5.5365876164990314E-2</v>
      </c>
      <c r="H1361" s="5">
        <f t="shared" si="129"/>
        <v>0.12000000000000002</v>
      </c>
      <c r="I1361" s="61">
        <f t="shared" si="132"/>
        <v>1</v>
      </c>
      <c r="J1361" s="61">
        <f t="shared" si="130"/>
        <v>2</v>
      </c>
      <c r="K1361" s="61">
        <f t="shared" si="131"/>
        <v>2</v>
      </c>
    </row>
    <row r="1362" spans="1:11">
      <c r="A1362" s="64">
        <v>43662</v>
      </c>
      <c r="B1362" s="65">
        <v>10863</v>
      </c>
      <c r="C1362" s="65">
        <v>10892</v>
      </c>
      <c r="D1362" s="65">
        <v>10851</v>
      </c>
      <c r="E1362" s="65">
        <v>10876</v>
      </c>
      <c r="F1362" s="5">
        <f t="shared" si="127"/>
        <v>0.37742796649176102</v>
      </c>
      <c r="G1362" s="5">
        <f t="shared" si="128"/>
        <v>0.11967228205836326</v>
      </c>
      <c r="H1362" s="5">
        <f t="shared" si="129"/>
        <v>0.31707317073170732</v>
      </c>
      <c r="I1362" s="61">
        <f t="shared" si="132"/>
        <v>1</v>
      </c>
      <c r="J1362" s="61">
        <f t="shared" si="130"/>
        <v>4</v>
      </c>
      <c r="K1362" s="61">
        <f t="shared" si="131"/>
        <v>2</v>
      </c>
    </row>
    <row r="1363" spans="1:11">
      <c r="A1363" s="64">
        <v>43661</v>
      </c>
      <c r="B1363" s="65">
        <v>10808</v>
      </c>
      <c r="C1363" s="65">
        <v>10860</v>
      </c>
      <c r="D1363" s="65">
        <v>10730</v>
      </c>
      <c r="E1363" s="65">
        <v>10849</v>
      </c>
      <c r="F1363" s="5">
        <f t="shared" si="127"/>
        <v>1.2028127313101407</v>
      </c>
      <c r="G1363" s="5">
        <f t="shared" si="128"/>
        <v>0.37934863064396745</v>
      </c>
      <c r="H1363" s="5">
        <f t="shared" si="129"/>
        <v>0.31538461538461537</v>
      </c>
      <c r="I1363" s="61">
        <f t="shared" si="132"/>
        <v>6</v>
      </c>
      <c r="J1363" s="61">
        <f t="shared" si="130"/>
        <v>4</v>
      </c>
      <c r="K1363" s="61">
        <f t="shared" si="131"/>
        <v>2</v>
      </c>
    </row>
    <row r="1364" spans="1:11">
      <c r="A1364" s="64">
        <v>43658</v>
      </c>
      <c r="B1364" s="65">
        <v>10789</v>
      </c>
      <c r="C1364" s="65">
        <v>10830</v>
      </c>
      <c r="D1364" s="65">
        <v>10788</v>
      </c>
      <c r="E1364" s="65">
        <v>10810</v>
      </c>
      <c r="F1364" s="5">
        <f t="shared" si="127"/>
        <v>0.38928538326072853</v>
      </c>
      <c r="G1364" s="5">
        <f t="shared" si="128"/>
        <v>0.19464269163036427</v>
      </c>
      <c r="H1364" s="5">
        <f t="shared" si="129"/>
        <v>0.5</v>
      </c>
      <c r="I1364" s="61">
        <f t="shared" si="132"/>
        <v>1</v>
      </c>
      <c r="J1364" s="61">
        <f t="shared" si="130"/>
        <v>6</v>
      </c>
      <c r="K1364" s="61">
        <f t="shared" si="131"/>
        <v>2</v>
      </c>
    </row>
    <row r="1365" spans="1:11">
      <c r="A1365" s="64">
        <v>43657</v>
      </c>
      <c r="B1365" s="65">
        <v>10801</v>
      </c>
      <c r="C1365" s="65">
        <v>10833</v>
      </c>
      <c r="D1365" s="65">
        <v>10772</v>
      </c>
      <c r="E1365" s="65">
        <v>10814</v>
      </c>
      <c r="F1365" s="5">
        <f t="shared" si="127"/>
        <v>0.5647625219887048</v>
      </c>
      <c r="G1365" s="5">
        <f t="shared" si="128"/>
        <v>0.12035922599759283</v>
      </c>
      <c r="H1365" s="5">
        <f t="shared" si="129"/>
        <v>0.21311475409836067</v>
      </c>
      <c r="I1365" s="61">
        <f t="shared" si="132"/>
        <v>1</v>
      </c>
      <c r="J1365" s="61">
        <f t="shared" si="130"/>
        <v>3</v>
      </c>
      <c r="K1365" s="61">
        <f t="shared" si="131"/>
        <v>2</v>
      </c>
    </row>
    <row r="1366" spans="1:11">
      <c r="A1366" s="64">
        <v>43656</v>
      </c>
      <c r="B1366" s="65">
        <v>10699</v>
      </c>
      <c r="C1366" s="65">
        <v>10741</v>
      </c>
      <c r="D1366" s="65">
        <v>10689</v>
      </c>
      <c r="E1366" s="65">
        <v>10731</v>
      </c>
      <c r="F1366" s="5">
        <f t="shared" ref="F1366:F1429" si="133">ABS(C1366-D1366)/B1366*100</f>
        <v>0.48602673147023084</v>
      </c>
      <c r="G1366" s="5">
        <f t="shared" ref="G1366:G1429" si="134">(E1366-B1366)/B1366*100</f>
        <v>0.29909337321244978</v>
      </c>
      <c r="H1366" s="5">
        <f t="shared" ref="H1366:H1429" si="135">ABS(G1366/F1366)</f>
        <v>0.61538461538461542</v>
      </c>
      <c r="I1366" s="61">
        <f t="shared" si="132"/>
        <v>1</v>
      </c>
      <c r="J1366" s="61">
        <f t="shared" si="130"/>
        <v>7</v>
      </c>
      <c r="K1366" s="61">
        <f t="shared" si="131"/>
        <v>3</v>
      </c>
    </row>
    <row r="1367" spans="1:11">
      <c r="A1367" s="64">
        <v>43655</v>
      </c>
      <c r="B1367" s="65">
        <v>10688</v>
      </c>
      <c r="C1367" s="65">
        <v>10699</v>
      </c>
      <c r="D1367" s="65">
        <v>10631</v>
      </c>
      <c r="E1367" s="65">
        <v>10650</v>
      </c>
      <c r="F1367" s="5">
        <f t="shared" si="133"/>
        <v>0.63622754491017963</v>
      </c>
      <c r="G1367" s="5">
        <f t="shared" si="134"/>
        <v>-0.35553892215568861</v>
      </c>
      <c r="H1367" s="5">
        <f t="shared" si="135"/>
        <v>0.55882352941176472</v>
      </c>
      <c r="I1367" s="61">
        <f t="shared" si="132"/>
        <v>2</v>
      </c>
      <c r="J1367" s="61">
        <f t="shared" si="130"/>
        <v>6</v>
      </c>
      <c r="K1367" s="61">
        <f t="shared" si="131"/>
        <v>2</v>
      </c>
    </row>
    <row r="1368" spans="1:11">
      <c r="A1368" s="64">
        <v>43654</v>
      </c>
      <c r="B1368" s="65">
        <v>10655</v>
      </c>
      <c r="C1368" s="65">
        <v>10711</v>
      </c>
      <c r="D1368" s="65">
        <v>10630</v>
      </c>
      <c r="E1368" s="65">
        <v>10665</v>
      </c>
      <c r="F1368" s="5">
        <f t="shared" si="133"/>
        <v>0.76020647583294232</v>
      </c>
      <c r="G1368" s="5">
        <f t="shared" si="134"/>
        <v>9.3852651337400284E-2</v>
      </c>
      <c r="H1368" s="5">
        <f t="shared" si="135"/>
        <v>0.12345679012345678</v>
      </c>
      <c r="I1368" s="61">
        <f t="shared" si="132"/>
        <v>3</v>
      </c>
      <c r="J1368" s="61">
        <f t="shared" si="130"/>
        <v>2</v>
      </c>
      <c r="K1368" s="61">
        <f t="shared" si="131"/>
        <v>2</v>
      </c>
    </row>
    <row r="1369" spans="1:11">
      <c r="A1369" s="64">
        <v>43651</v>
      </c>
      <c r="B1369" s="65">
        <v>10713</v>
      </c>
      <c r="C1369" s="65">
        <v>10749</v>
      </c>
      <c r="D1369" s="65">
        <v>10682</v>
      </c>
      <c r="E1369" s="65">
        <v>10718</v>
      </c>
      <c r="F1369" s="5">
        <f t="shared" si="133"/>
        <v>0.62540838233921403</v>
      </c>
      <c r="G1369" s="5">
        <f t="shared" si="134"/>
        <v>4.6672267338747318E-2</v>
      </c>
      <c r="H1369" s="5">
        <f t="shared" si="135"/>
        <v>7.4626865671641798E-2</v>
      </c>
      <c r="I1369" s="61">
        <f t="shared" si="132"/>
        <v>2</v>
      </c>
      <c r="J1369" s="61">
        <f t="shared" si="130"/>
        <v>1</v>
      </c>
      <c r="K1369" s="61">
        <f t="shared" si="131"/>
        <v>2</v>
      </c>
    </row>
    <row r="1370" spans="1:11">
      <c r="A1370" s="64">
        <v>43650</v>
      </c>
      <c r="B1370" s="65">
        <v>10691</v>
      </c>
      <c r="C1370" s="65">
        <v>10729</v>
      </c>
      <c r="D1370" s="65">
        <v>10677</v>
      </c>
      <c r="E1370" s="65">
        <v>10710</v>
      </c>
      <c r="F1370" s="5">
        <f t="shared" si="133"/>
        <v>0.48639042185015435</v>
      </c>
      <c r="G1370" s="5">
        <f t="shared" si="134"/>
        <v>0.17771957721447948</v>
      </c>
      <c r="H1370" s="5">
        <f t="shared" si="135"/>
        <v>0.36538461538461542</v>
      </c>
      <c r="I1370" s="61">
        <f t="shared" si="132"/>
        <v>1</v>
      </c>
      <c r="J1370" s="61">
        <f t="shared" si="130"/>
        <v>4</v>
      </c>
      <c r="K1370" s="61">
        <f t="shared" si="131"/>
        <v>2</v>
      </c>
    </row>
    <row r="1371" spans="1:11">
      <c r="A1371" s="64">
        <v>43649</v>
      </c>
      <c r="B1371" s="65">
        <v>10733</v>
      </c>
      <c r="C1371" s="65">
        <v>10741</v>
      </c>
      <c r="D1371" s="65">
        <v>10202</v>
      </c>
      <c r="E1371" s="65">
        <v>10641</v>
      </c>
      <c r="F1371" s="5">
        <f t="shared" si="133"/>
        <v>5.0218950899096244</v>
      </c>
      <c r="G1371" s="5">
        <f t="shared" si="134"/>
        <v>-0.85716947731296</v>
      </c>
      <c r="H1371" s="5">
        <f t="shared" si="135"/>
        <v>0.17068645640074212</v>
      </c>
      <c r="I1371" s="61">
        <f t="shared" si="132"/>
        <v>10</v>
      </c>
      <c r="J1371" s="61">
        <f t="shared" si="130"/>
        <v>2</v>
      </c>
      <c r="K1371" s="61">
        <f t="shared" si="131"/>
        <v>1</v>
      </c>
    </row>
    <row r="1372" spans="1:11">
      <c r="A1372" s="64">
        <v>43648</v>
      </c>
      <c r="B1372" s="65">
        <v>10738</v>
      </c>
      <c r="C1372" s="65">
        <v>10766</v>
      </c>
      <c r="D1372" s="65">
        <v>10729</v>
      </c>
      <c r="E1372" s="65">
        <v>10749</v>
      </c>
      <c r="F1372" s="5">
        <f t="shared" si="133"/>
        <v>0.34457068355373438</v>
      </c>
      <c r="G1372" s="5">
        <f t="shared" si="134"/>
        <v>0.10243993294840753</v>
      </c>
      <c r="H1372" s="5">
        <f t="shared" si="135"/>
        <v>0.29729729729729731</v>
      </c>
      <c r="I1372" s="61">
        <f t="shared" si="132"/>
        <v>1</v>
      </c>
      <c r="J1372" s="61">
        <f t="shared" si="130"/>
        <v>3</v>
      </c>
      <c r="K1372" s="61">
        <f t="shared" si="131"/>
        <v>2</v>
      </c>
    </row>
    <row r="1373" spans="1:11">
      <c r="A1373" s="64">
        <v>43647</v>
      </c>
      <c r="B1373" s="65">
        <v>10707</v>
      </c>
      <c r="C1373" s="65">
        <v>10780</v>
      </c>
      <c r="D1373" s="65">
        <v>10693</v>
      </c>
      <c r="E1373" s="65">
        <v>10767</v>
      </c>
      <c r="F1373" s="5">
        <f t="shared" si="133"/>
        <v>0.81255253572429265</v>
      </c>
      <c r="G1373" s="5">
        <f t="shared" si="134"/>
        <v>0.56038105912020175</v>
      </c>
      <c r="H1373" s="5">
        <f t="shared" si="135"/>
        <v>0.68965517241379304</v>
      </c>
      <c r="I1373" s="61">
        <f t="shared" si="132"/>
        <v>3</v>
      </c>
      <c r="J1373" s="61">
        <f t="shared" si="130"/>
        <v>7</v>
      </c>
      <c r="K1373" s="61">
        <f t="shared" si="131"/>
        <v>3</v>
      </c>
    </row>
    <row r="1374" spans="1:11">
      <c r="A1374" s="64">
        <v>43644</v>
      </c>
      <c r="B1374" s="65">
        <v>10621</v>
      </c>
      <c r="C1374" s="65">
        <v>10627</v>
      </c>
      <c r="D1374" s="65">
        <v>10550</v>
      </c>
      <c r="E1374" s="65">
        <v>10580</v>
      </c>
      <c r="F1374" s="5">
        <f t="shared" si="133"/>
        <v>0.72497881555409094</v>
      </c>
      <c r="G1374" s="5">
        <f t="shared" si="134"/>
        <v>-0.38602768100932117</v>
      </c>
      <c r="H1374" s="5">
        <f t="shared" si="135"/>
        <v>0.53246753246753253</v>
      </c>
      <c r="I1374" s="61">
        <f t="shared" si="132"/>
        <v>3</v>
      </c>
      <c r="J1374" s="61">
        <f t="shared" si="130"/>
        <v>6</v>
      </c>
      <c r="K1374" s="61">
        <f t="shared" si="131"/>
        <v>2</v>
      </c>
    </row>
    <row r="1375" spans="1:11">
      <c r="A1375" s="64">
        <v>43643</v>
      </c>
      <c r="B1375" s="65">
        <v>10535</v>
      </c>
      <c r="C1375" s="65">
        <v>10642</v>
      </c>
      <c r="D1375" s="65">
        <v>10532</v>
      </c>
      <c r="E1375" s="65">
        <v>10622</v>
      </c>
      <c r="F1375" s="5">
        <f t="shared" si="133"/>
        <v>1.044138585666825</v>
      </c>
      <c r="G1375" s="5">
        <f t="shared" si="134"/>
        <v>0.82581869957285248</v>
      </c>
      <c r="H1375" s="5">
        <f t="shared" si="135"/>
        <v>0.79090909090909089</v>
      </c>
      <c r="I1375" s="61">
        <f t="shared" si="132"/>
        <v>5</v>
      </c>
      <c r="J1375" s="61">
        <f t="shared" si="130"/>
        <v>8</v>
      </c>
      <c r="K1375" s="61">
        <f t="shared" si="131"/>
        <v>3</v>
      </c>
    </row>
    <row r="1376" spans="1:11">
      <c r="A1376" s="64">
        <v>43642</v>
      </c>
      <c r="B1376" s="65">
        <v>10525</v>
      </c>
      <c r="C1376" s="65">
        <v>10541</v>
      </c>
      <c r="D1376" s="65">
        <v>10499</v>
      </c>
      <c r="E1376" s="65">
        <v>10503</v>
      </c>
      <c r="F1376" s="61">
        <f t="shared" si="133"/>
        <v>0.39904988123515439</v>
      </c>
      <c r="G1376" s="61">
        <f t="shared" si="134"/>
        <v>-0.20902612826603326</v>
      </c>
      <c r="H1376" s="61">
        <f t="shared" si="135"/>
        <v>0.52380952380952384</v>
      </c>
      <c r="I1376" s="61">
        <f t="shared" si="132"/>
        <v>1</v>
      </c>
      <c r="J1376" s="61">
        <f t="shared" si="130"/>
        <v>6</v>
      </c>
      <c r="K1376" s="61">
        <f t="shared" si="131"/>
        <v>2</v>
      </c>
    </row>
    <row r="1377" spans="1:11">
      <c r="A1377" s="64">
        <v>43641</v>
      </c>
      <c r="B1377" s="65">
        <v>10620</v>
      </c>
      <c r="C1377" s="65">
        <v>10630</v>
      </c>
      <c r="D1377" s="65">
        <v>10523</v>
      </c>
      <c r="E1377" s="65">
        <v>10540</v>
      </c>
      <c r="F1377" s="61">
        <f t="shared" si="133"/>
        <v>1.0075329566854991</v>
      </c>
      <c r="G1377" s="61">
        <f t="shared" si="134"/>
        <v>-0.75329566854990582</v>
      </c>
      <c r="H1377" s="61">
        <f t="shared" si="135"/>
        <v>0.74766355140186913</v>
      </c>
      <c r="I1377" s="61">
        <f t="shared" si="132"/>
        <v>5</v>
      </c>
      <c r="J1377" s="61">
        <f t="shared" si="130"/>
        <v>8</v>
      </c>
      <c r="K1377" s="61">
        <f t="shared" si="131"/>
        <v>3</v>
      </c>
    </row>
    <row r="1378" spans="1:11">
      <c r="A1378" s="64">
        <v>43640</v>
      </c>
      <c r="B1378" s="65">
        <v>10605</v>
      </c>
      <c r="C1378" s="65">
        <v>10647</v>
      </c>
      <c r="D1378" s="65">
        <v>10553</v>
      </c>
      <c r="E1378" s="65">
        <v>10623</v>
      </c>
      <c r="F1378" s="61">
        <f t="shared" si="133"/>
        <v>0.88637435172088641</v>
      </c>
      <c r="G1378" s="61">
        <f t="shared" si="134"/>
        <v>0.16973125884016974</v>
      </c>
      <c r="H1378" s="61">
        <f t="shared" si="135"/>
        <v>0.19148936170212766</v>
      </c>
      <c r="I1378" s="61">
        <f t="shared" si="132"/>
        <v>4</v>
      </c>
      <c r="J1378" s="61">
        <f t="shared" si="130"/>
        <v>2</v>
      </c>
      <c r="K1378" s="61">
        <f t="shared" si="131"/>
        <v>2</v>
      </c>
    </row>
    <row r="1379" spans="1:11">
      <c r="A1379" s="64">
        <v>43637</v>
      </c>
      <c r="B1379" s="65">
        <v>10628</v>
      </c>
      <c r="C1379" s="65">
        <v>10641</v>
      </c>
      <c r="D1379" s="65">
        <v>10564</v>
      </c>
      <c r="E1379" s="65">
        <v>10585</v>
      </c>
      <c r="F1379" s="61">
        <f t="shared" si="133"/>
        <v>0.72450131727512224</v>
      </c>
      <c r="G1379" s="61">
        <f t="shared" si="134"/>
        <v>-0.40459164471208126</v>
      </c>
      <c r="H1379" s="61">
        <f t="shared" si="135"/>
        <v>0.55844155844155841</v>
      </c>
      <c r="I1379" s="61">
        <f t="shared" si="132"/>
        <v>3</v>
      </c>
      <c r="J1379" s="61">
        <f t="shared" si="130"/>
        <v>6</v>
      </c>
      <c r="K1379" s="61">
        <f t="shared" si="131"/>
        <v>2</v>
      </c>
    </row>
    <row r="1380" spans="1:11">
      <c r="A1380" s="64">
        <v>43636</v>
      </c>
      <c r="B1380" s="65">
        <v>10575</v>
      </c>
      <c r="C1380" s="65">
        <v>10605</v>
      </c>
      <c r="D1380" s="65">
        <v>10558</v>
      </c>
      <c r="E1380" s="65">
        <v>10591</v>
      </c>
      <c r="F1380" s="61">
        <f t="shared" si="133"/>
        <v>0.44444444444444442</v>
      </c>
      <c r="G1380" s="61">
        <f t="shared" si="134"/>
        <v>0.15130023640661938</v>
      </c>
      <c r="H1380" s="61">
        <f t="shared" si="135"/>
        <v>0.34042553191489361</v>
      </c>
      <c r="I1380" s="61">
        <f t="shared" si="132"/>
        <v>1</v>
      </c>
      <c r="J1380" s="61">
        <f t="shared" si="130"/>
        <v>4</v>
      </c>
      <c r="K1380" s="61">
        <f t="shared" si="131"/>
        <v>2</v>
      </c>
    </row>
    <row r="1381" spans="1:11">
      <c r="A1381" s="64">
        <v>43635</v>
      </c>
      <c r="B1381" s="65">
        <v>10680</v>
      </c>
      <c r="C1381" s="65">
        <v>10800</v>
      </c>
      <c r="D1381" s="65">
        <v>10667</v>
      </c>
      <c r="E1381" s="65">
        <v>10770</v>
      </c>
      <c r="F1381" s="61">
        <f t="shared" si="133"/>
        <v>1.2453183520599251</v>
      </c>
      <c r="G1381" s="61">
        <f t="shared" si="134"/>
        <v>0.84269662921348309</v>
      </c>
      <c r="H1381" s="61">
        <f t="shared" si="135"/>
        <v>0.67669172932330823</v>
      </c>
      <c r="I1381" s="61">
        <f t="shared" si="132"/>
        <v>7</v>
      </c>
      <c r="J1381" s="61">
        <f t="shared" si="130"/>
        <v>7</v>
      </c>
      <c r="K1381" s="61">
        <f t="shared" si="131"/>
        <v>3</v>
      </c>
    </row>
    <row r="1382" spans="1:11">
      <c r="A1382" s="64">
        <v>43634</v>
      </c>
      <c r="B1382" s="65">
        <v>10539</v>
      </c>
      <c r="C1382" s="65">
        <v>10576</v>
      </c>
      <c r="D1382" s="65">
        <v>10526</v>
      </c>
      <c r="E1382" s="65">
        <v>10553</v>
      </c>
      <c r="F1382" s="61">
        <f t="shared" si="133"/>
        <v>0.47442831388177248</v>
      </c>
      <c r="G1382" s="61">
        <f t="shared" si="134"/>
        <v>0.1328399278868963</v>
      </c>
      <c r="H1382" s="61">
        <f t="shared" si="135"/>
        <v>0.28000000000000003</v>
      </c>
      <c r="I1382" s="61">
        <f t="shared" si="132"/>
        <v>1</v>
      </c>
      <c r="J1382" s="61">
        <f t="shared" si="130"/>
        <v>3</v>
      </c>
      <c r="K1382" s="61">
        <f t="shared" si="131"/>
        <v>2</v>
      </c>
    </row>
    <row r="1383" spans="1:11">
      <c r="A1383" s="64">
        <v>43633</v>
      </c>
      <c r="B1383" s="65">
        <v>10477</v>
      </c>
      <c r="C1383" s="65">
        <v>10565</v>
      </c>
      <c r="D1383" s="65">
        <v>10460</v>
      </c>
      <c r="E1383" s="65">
        <v>10545</v>
      </c>
      <c r="F1383" s="61">
        <f t="shared" si="133"/>
        <v>1.0021952849098024</v>
      </c>
      <c r="G1383" s="61">
        <f t="shared" si="134"/>
        <v>0.64904075594158639</v>
      </c>
      <c r="H1383" s="61">
        <f t="shared" si="135"/>
        <v>0.64761904761904776</v>
      </c>
      <c r="I1383" s="61">
        <f t="shared" si="132"/>
        <v>5</v>
      </c>
      <c r="J1383" s="61">
        <f t="shared" si="130"/>
        <v>7</v>
      </c>
      <c r="K1383" s="61">
        <f t="shared" si="131"/>
        <v>3</v>
      </c>
    </row>
    <row r="1384" spans="1:11">
      <c r="A1384" s="64">
        <v>43630</v>
      </c>
      <c r="B1384" s="65">
        <v>10534</v>
      </c>
      <c r="C1384" s="65">
        <v>10558</v>
      </c>
      <c r="D1384" s="65">
        <v>10516</v>
      </c>
      <c r="E1384" s="65">
        <v>10529</v>
      </c>
      <c r="F1384" s="61">
        <f t="shared" si="133"/>
        <v>0.39870894247199545</v>
      </c>
      <c r="G1384" s="61">
        <f t="shared" si="134"/>
        <v>-4.7465350294285169E-2</v>
      </c>
      <c r="H1384" s="61">
        <f t="shared" si="135"/>
        <v>0.11904761904761904</v>
      </c>
      <c r="I1384" s="61">
        <f t="shared" si="132"/>
        <v>1</v>
      </c>
      <c r="J1384" s="61">
        <f t="shared" si="130"/>
        <v>2</v>
      </c>
      <c r="K1384" s="61">
        <f t="shared" si="131"/>
        <v>2</v>
      </c>
    </row>
    <row r="1385" spans="1:11">
      <c r="A1385" s="64">
        <v>43629</v>
      </c>
      <c r="B1385" s="65">
        <v>10561</v>
      </c>
      <c r="C1385" s="65">
        <v>10589</v>
      </c>
      <c r="D1385" s="65">
        <v>10497</v>
      </c>
      <c r="E1385" s="65">
        <v>10529</v>
      </c>
      <c r="F1385" s="61">
        <f t="shared" si="133"/>
        <v>0.87112962787614812</v>
      </c>
      <c r="G1385" s="61">
        <f t="shared" si="134"/>
        <v>-0.3030016096960515</v>
      </c>
      <c r="H1385" s="61">
        <f t="shared" si="135"/>
        <v>0.34782608695652173</v>
      </c>
      <c r="I1385" s="61">
        <f t="shared" si="132"/>
        <v>4</v>
      </c>
      <c r="J1385" s="61">
        <f t="shared" si="130"/>
        <v>4</v>
      </c>
      <c r="K1385" s="61">
        <f t="shared" si="131"/>
        <v>2</v>
      </c>
    </row>
    <row r="1386" spans="1:11">
      <c r="A1386" s="64">
        <v>43628</v>
      </c>
      <c r="B1386" s="65">
        <v>10587</v>
      </c>
      <c r="C1386" s="65">
        <v>10611</v>
      </c>
      <c r="D1386" s="65">
        <v>10564</v>
      </c>
      <c r="E1386" s="65">
        <v>10592</v>
      </c>
      <c r="F1386" s="61">
        <f t="shared" si="133"/>
        <v>0.44394068196845188</v>
      </c>
      <c r="G1386" s="61">
        <f t="shared" si="134"/>
        <v>4.7227732124303388E-2</v>
      </c>
      <c r="H1386" s="61">
        <f t="shared" si="135"/>
        <v>0.10638297872340424</v>
      </c>
      <c r="I1386" s="61">
        <f t="shared" si="132"/>
        <v>1</v>
      </c>
      <c r="J1386" s="61">
        <f t="shared" si="130"/>
        <v>2</v>
      </c>
      <c r="K1386" s="61">
        <f t="shared" si="131"/>
        <v>2</v>
      </c>
    </row>
    <row r="1387" spans="1:11">
      <c r="A1387" s="64">
        <v>43627</v>
      </c>
      <c r="B1387" s="65">
        <v>10555</v>
      </c>
      <c r="C1387" s="65">
        <v>10618</v>
      </c>
      <c r="D1387" s="65">
        <v>10533</v>
      </c>
      <c r="E1387" s="65">
        <v>10592</v>
      </c>
      <c r="F1387" s="61">
        <f t="shared" si="133"/>
        <v>0.80530554239696817</v>
      </c>
      <c r="G1387" s="61">
        <f t="shared" si="134"/>
        <v>0.3505447655139744</v>
      </c>
      <c r="H1387" s="61">
        <f t="shared" si="135"/>
        <v>0.43529411764705883</v>
      </c>
      <c r="I1387" s="61">
        <f t="shared" si="132"/>
        <v>3</v>
      </c>
      <c r="J1387" s="61">
        <f t="shared" si="130"/>
        <v>5</v>
      </c>
      <c r="K1387" s="61">
        <f t="shared" si="131"/>
        <v>2</v>
      </c>
    </row>
    <row r="1388" spans="1:11">
      <c r="A1388" s="64">
        <v>43626</v>
      </c>
      <c r="B1388" s="65">
        <v>10477</v>
      </c>
      <c r="C1388" s="65">
        <v>10546</v>
      </c>
      <c r="D1388" s="65">
        <v>10442</v>
      </c>
      <c r="E1388" s="65">
        <v>10539</v>
      </c>
      <c r="F1388" s="61">
        <f t="shared" si="133"/>
        <v>0.99265056791066153</v>
      </c>
      <c r="G1388" s="61">
        <f t="shared" si="134"/>
        <v>0.5917724539467405</v>
      </c>
      <c r="H1388" s="61">
        <f t="shared" si="135"/>
        <v>0.59615384615384615</v>
      </c>
      <c r="I1388" s="61">
        <f t="shared" si="132"/>
        <v>5</v>
      </c>
      <c r="J1388" s="61">
        <f t="shared" si="130"/>
        <v>6</v>
      </c>
      <c r="K1388" s="61">
        <f t="shared" si="131"/>
        <v>2</v>
      </c>
    </row>
    <row r="1389" spans="1:11">
      <c r="A1389" s="64">
        <v>43622</v>
      </c>
      <c r="B1389" s="65">
        <v>10433</v>
      </c>
      <c r="C1389" s="65">
        <v>10437</v>
      </c>
      <c r="D1389" s="65">
        <v>10351</v>
      </c>
      <c r="E1389" s="65">
        <v>10360</v>
      </c>
      <c r="F1389" s="61">
        <f t="shared" si="133"/>
        <v>0.82430748586216818</v>
      </c>
      <c r="G1389" s="61">
        <f t="shared" si="134"/>
        <v>-0.69970286590625896</v>
      </c>
      <c r="H1389" s="61">
        <f t="shared" si="135"/>
        <v>0.84883720930232553</v>
      </c>
      <c r="I1389" s="61">
        <f t="shared" si="132"/>
        <v>4</v>
      </c>
      <c r="J1389" s="61">
        <f t="shared" si="130"/>
        <v>9</v>
      </c>
      <c r="K1389" s="61">
        <f t="shared" si="131"/>
        <v>3</v>
      </c>
    </row>
    <row r="1390" spans="1:11">
      <c r="A1390" s="64">
        <v>43621</v>
      </c>
      <c r="B1390" s="65">
        <v>10495</v>
      </c>
      <c r="C1390" s="65">
        <v>10510</v>
      </c>
      <c r="D1390" s="65">
        <v>10439</v>
      </c>
      <c r="E1390" s="65">
        <v>10456</v>
      </c>
      <c r="F1390" s="61">
        <f t="shared" si="133"/>
        <v>0.67651262505955212</v>
      </c>
      <c r="G1390" s="61">
        <f t="shared" si="134"/>
        <v>-0.37160552644116246</v>
      </c>
      <c r="H1390" s="61">
        <f t="shared" si="135"/>
        <v>0.54929577464788737</v>
      </c>
      <c r="I1390" s="61">
        <f t="shared" si="132"/>
        <v>2</v>
      </c>
      <c r="J1390" s="61">
        <f t="shared" si="130"/>
        <v>6</v>
      </c>
      <c r="K1390" s="61">
        <f t="shared" si="131"/>
        <v>2</v>
      </c>
    </row>
    <row r="1391" spans="1:11">
      <c r="A1391" s="64">
        <v>43620</v>
      </c>
      <c r="B1391" s="65">
        <v>10461</v>
      </c>
      <c r="C1391" s="65">
        <v>10483</v>
      </c>
      <c r="D1391" s="65">
        <v>10401</v>
      </c>
      <c r="E1391" s="65">
        <v>10416</v>
      </c>
      <c r="F1391" s="61">
        <f t="shared" si="133"/>
        <v>0.78386387534652524</v>
      </c>
      <c r="G1391" s="61">
        <f t="shared" si="134"/>
        <v>-0.43016919988528823</v>
      </c>
      <c r="H1391" s="61">
        <f t="shared" si="135"/>
        <v>0.54878048780487809</v>
      </c>
      <c r="I1391" s="61">
        <f t="shared" si="132"/>
        <v>3</v>
      </c>
      <c r="J1391" s="61">
        <f t="shared" si="130"/>
        <v>6</v>
      </c>
      <c r="K1391" s="61">
        <f t="shared" si="131"/>
        <v>2</v>
      </c>
    </row>
    <row r="1392" spans="1:11">
      <c r="A1392" s="64">
        <v>43619</v>
      </c>
      <c r="B1392" s="65">
        <v>10431</v>
      </c>
      <c r="C1392" s="65">
        <v>10477</v>
      </c>
      <c r="D1392" s="65">
        <v>10366</v>
      </c>
      <c r="E1392" s="65">
        <v>10471</v>
      </c>
      <c r="F1392" s="61">
        <f t="shared" si="133"/>
        <v>1.0641357492090882</v>
      </c>
      <c r="G1392" s="61">
        <f t="shared" si="134"/>
        <v>0.38347234205732911</v>
      </c>
      <c r="H1392" s="61">
        <f t="shared" si="135"/>
        <v>0.3603603603603604</v>
      </c>
      <c r="I1392" s="61">
        <f t="shared" si="132"/>
        <v>5</v>
      </c>
      <c r="J1392" s="61">
        <f t="shared" si="130"/>
        <v>4</v>
      </c>
      <c r="K1392" s="61">
        <f t="shared" si="131"/>
        <v>2</v>
      </c>
    </row>
    <row r="1393" spans="1:11">
      <c r="A1393" s="64">
        <v>43616</v>
      </c>
      <c r="B1393" s="65">
        <v>10332</v>
      </c>
      <c r="C1393" s="65">
        <v>10493</v>
      </c>
      <c r="D1393" s="65">
        <v>10330</v>
      </c>
      <c r="E1393" s="65">
        <v>10455</v>
      </c>
      <c r="F1393" s="61">
        <f t="shared" si="133"/>
        <v>1.5776229190863338</v>
      </c>
      <c r="G1393" s="61">
        <f t="shared" si="134"/>
        <v>1.1904761904761905</v>
      </c>
      <c r="H1393" s="61">
        <f t="shared" si="135"/>
        <v>0.754601226993865</v>
      </c>
      <c r="I1393" s="61">
        <f t="shared" si="132"/>
        <v>8</v>
      </c>
      <c r="J1393" s="61">
        <f t="shared" si="130"/>
        <v>8</v>
      </c>
      <c r="K1393" s="61">
        <f t="shared" si="131"/>
        <v>3</v>
      </c>
    </row>
    <row r="1394" spans="1:11">
      <c r="A1394" s="64">
        <v>43615</v>
      </c>
      <c r="B1394" s="65">
        <v>10311</v>
      </c>
      <c r="C1394" s="65">
        <v>10382</v>
      </c>
      <c r="D1394" s="65">
        <v>10279</v>
      </c>
      <c r="E1394" s="65">
        <v>10367</v>
      </c>
      <c r="F1394" s="61">
        <f t="shared" si="133"/>
        <v>0.99893317815924731</v>
      </c>
      <c r="G1394" s="61">
        <f t="shared" si="134"/>
        <v>0.54310930074677521</v>
      </c>
      <c r="H1394" s="61">
        <f t="shared" si="135"/>
        <v>0.5436893203883495</v>
      </c>
      <c r="I1394" s="61">
        <f t="shared" si="132"/>
        <v>5</v>
      </c>
      <c r="J1394" s="61">
        <f t="shared" si="130"/>
        <v>6</v>
      </c>
      <c r="K1394" s="61">
        <f t="shared" si="131"/>
        <v>2</v>
      </c>
    </row>
    <row r="1395" spans="1:11">
      <c r="A1395" s="64">
        <v>43614</v>
      </c>
      <c r="B1395" s="65">
        <v>10220</v>
      </c>
      <c r="C1395" s="65">
        <v>10295</v>
      </c>
      <c r="D1395" s="65">
        <v>10218</v>
      </c>
      <c r="E1395" s="65">
        <v>10291</v>
      </c>
      <c r="F1395" s="61">
        <f t="shared" si="133"/>
        <v>0.75342465753424659</v>
      </c>
      <c r="G1395" s="61">
        <f t="shared" si="134"/>
        <v>0.69471624266144816</v>
      </c>
      <c r="H1395" s="61">
        <f t="shared" si="135"/>
        <v>0.92207792207792205</v>
      </c>
      <c r="I1395" s="61">
        <f t="shared" si="132"/>
        <v>3</v>
      </c>
      <c r="J1395" s="61">
        <f t="shared" si="130"/>
        <v>10</v>
      </c>
      <c r="K1395" s="61">
        <f t="shared" si="131"/>
        <v>3</v>
      </c>
    </row>
    <row r="1396" spans="1:11">
      <c r="A1396" s="64">
        <v>43613</v>
      </c>
      <c r="B1396" s="65">
        <v>10369</v>
      </c>
      <c r="C1396" s="65">
        <v>10374</v>
      </c>
      <c r="D1396" s="65">
        <v>10309</v>
      </c>
      <c r="E1396" s="65">
        <v>10340</v>
      </c>
      <c r="F1396" s="61">
        <f t="shared" si="133"/>
        <v>0.62686855048702861</v>
      </c>
      <c r="G1396" s="61">
        <f t="shared" si="134"/>
        <v>-0.27967981483267434</v>
      </c>
      <c r="H1396" s="61">
        <f t="shared" si="135"/>
        <v>0.44615384615384623</v>
      </c>
      <c r="I1396" s="61">
        <f t="shared" si="132"/>
        <v>2</v>
      </c>
      <c r="J1396" s="61">
        <f t="shared" si="130"/>
        <v>5</v>
      </c>
      <c r="K1396" s="61">
        <f t="shared" si="131"/>
        <v>2</v>
      </c>
    </row>
    <row r="1397" spans="1:11">
      <c r="A1397" s="64">
        <v>43612</v>
      </c>
      <c r="B1397" s="65">
        <v>10350</v>
      </c>
      <c r="C1397" s="65">
        <v>10390</v>
      </c>
      <c r="D1397" s="65">
        <v>10284</v>
      </c>
      <c r="E1397" s="65">
        <v>10333</v>
      </c>
      <c r="F1397" s="61">
        <f t="shared" si="133"/>
        <v>1.0241545893719806</v>
      </c>
      <c r="G1397" s="61">
        <f t="shared" si="134"/>
        <v>-0.16425120772946858</v>
      </c>
      <c r="H1397" s="61">
        <f t="shared" si="135"/>
        <v>0.16037735849056603</v>
      </c>
      <c r="I1397" s="61">
        <f t="shared" si="132"/>
        <v>5</v>
      </c>
      <c r="J1397" s="61">
        <f t="shared" si="130"/>
        <v>2</v>
      </c>
      <c r="K1397" s="61">
        <f t="shared" si="131"/>
        <v>2</v>
      </c>
    </row>
    <row r="1398" spans="1:11">
      <c r="A1398" s="64">
        <v>43609</v>
      </c>
      <c r="B1398" s="65">
        <v>10316</v>
      </c>
      <c r="C1398" s="65">
        <v>10386</v>
      </c>
      <c r="D1398" s="65">
        <v>10315</v>
      </c>
      <c r="E1398" s="65">
        <v>10344</v>
      </c>
      <c r="F1398" s="61">
        <f t="shared" si="133"/>
        <v>0.68825126017836369</v>
      </c>
      <c r="G1398" s="61">
        <f t="shared" si="134"/>
        <v>0.27142303218301667</v>
      </c>
      <c r="H1398" s="61">
        <f t="shared" si="135"/>
        <v>0.39436619718309857</v>
      </c>
      <c r="I1398" s="61">
        <f t="shared" si="132"/>
        <v>2</v>
      </c>
      <c r="J1398" s="61">
        <f t="shared" si="130"/>
        <v>4</v>
      </c>
      <c r="K1398" s="61">
        <f t="shared" si="131"/>
        <v>2</v>
      </c>
    </row>
    <row r="1399" spans="1:11">
      <c r="A1399" s="64">
        <v>43608</v>
      </c>
      <c r="B1399" s="65">
        <v>10422</v>
      </c>
      <c r="C1399" s="65">
        <v>10424</v>
      </c>
      <c r="D1399" s="65">
        <v>10285</v>
      </c>
      <c r="E1399" s="65">
        <v>10310</v>
      </c>
      <c r="F1399" s="61">
        <f t="shared" si="133"/>
        <v>1.3337171368259451</v>
      </c>
      <c r="G1399" s="61">
        <f t="shared" si="134"/>
        <v>-1.0746497793129919</v>
      </c>
      <c r="H1399" s="61">
        <f t="shared" si="135"/>
        <v>0.80575539568345333</v>
      </c>
      <c r="I1399" s="61">
        <f t="shared" si="132"/>
        <v>7</v>
      </c>
      <c r="J1399" s="61">
        <f t="shared" si="130"/>
        <v>9</v>
      </c>
      <c r="K1399" s="61">
        <f t="shared" si="131"/>
        <v>3</v>
      </c>
    </row>
    <row r="1400" spans="1:11">
      <c r="A1400" s="64">
        <v>43607</v>
      </c>
      <c r="B1400" s="65">
        <v>10471</v>
      </c>
      <c r="C1400" s="65">
        <v>10515</v>
      </c>
      <c r="D1400" s="65">
        <v>10453</v>
      </c>
      <c r="E1400" s="65">
        <v>10480</v>
      </c>
      <c r="F1400" s="61">
        <f t="shared" si="133"/>
        <v>0.59211154617515049</v>
      </c>
      <c r="G1400" s="61">
        <f t="shared" si="134"/>
        <v>8.5951676057683127E-2</v>
      </c>
      <c r="H1400" s="61">
        <f t="shared" si="135"/>
        <v>0.14516129032258063</v>
      </c>
      <c r="I1400" s="61">
        <f t="shared" si="132"/>
        <v>1</v>
      </c>
      <c r="J1400" s="61">
        <f t="shared" si="130"/>
        <v>2</v>
      </c>
      <c r="K1400" s="61">
        <f t="shared" si="131"/>
        <v>2</v>
      </c>
    </row>
    <row r="1401" spans="1:11">
      <c r="A1401" s="64">
        <v>43606</v>
      </c>
      <c r="B1401" s="65">
        <v>10398</v>
      </c>
      <c r="C1401" s="65">
        <v>10502</v>
      </c>
      <c r="D1401" s="65">
        <v>10378</v>
      </c>
      <c r="E1401" s="65">
        <v>10487</v>
      </c>
      <c r="F1401" s="61">
        <f t="shared" si="133"/>
        <v>1.1925370263512214</v>
      </c>
      <c r="G1401" s="61">
        <f t="shared" si="134"/>
        <v>0.85593383342950569</v>
      </c>
      <c r="H1401" s="61">
        <f t="shared" si="135"/>
        <v>0.717741935483871</v>
      </c>
      <c r="I1401" s="61">
        <f t="shared" si="132"/>
        <v>6</v>
      </c>
      <c r="J1401" s="61">
        <f t="shared" si="130"/>
        <v>8</v>
      </c>
      <c r="K1401" s="61">
        <f t="shared" si="131"/>
        <v>3</v>
      </c>
    </row>
    <row r="1402" spans="1:11">
      <c r="A1402" s="64">
        <v>43605</v>
      </c>
      <c r="B1402" s="65">
        <v>10442</v>
      </c>
      <c r="C1402" s="65">
        <v>10485</v>
      </c>
      <c r="D1402" s="65">
        <v>10405</v>
      </c>
      <c r="E1402" s="65">
        <v>10433</v>
      </c>
      <c r="F1402" s="61">
        <f t="shared" si="133"/>
        <v>0.76613675541084081</v>
      </c>
      <c r="G1402" s="61">
        <f t="shared" si="134"/>
        <v>-8.6190384983719601E-2</v>
      </c>
      <c r="H1402" s="61">
        <f t="shared" si="135"/>
        <v>0.11250000000000002</v>
      </c>
      <c r="I1402" s="61">
        <f t="shared" si="132"/>
        <v>3</v>
      </c>
      <c r="J1402" s="61">
        <f t="shared" si="130"/>
        <v>2</v>
      </c>
      <c r="K1402" s="61">
        <f t="shared" si="131"/>
        <v>2</v>
      </c>
    </row>
    <row r="1403" spans="1:11">
      <c r="A1403" s="64">
        <v>43602</v>
      </c>
      <c r="B1403" s="65">
        <v>10562</v>
      </c>
      <c r="C1403" s="65">
        <v>10566</v>
      </c>
      <c r="D1403" s="65">
        <v>10406</v>
      </c>
      <c r="E1403" s="65">
        <v>10411</v>
      </c>
      <c r="F1403" s="61">
        <f t="shared" si="133"/>
        <v>1.5148646089755728</v>
      </c>
      <c r="G1403" s="61">
        <f t="shared" si="134"/>
        <v>-1.4296534747206968</v>
      </c>
      <c r="H1403" s="61">
        <f t="shared" si="135"/>
        <v>0.94374999999999998</v>
      </c>
      <c r="I1403" s="61">
        <f t="shared" si="132"/>
        <v>8</v>
      </c>
      <c r="J1403" s="61">
        <f t="shared" si="130"/>
        <v>10</v>
      </c>
      <c r="K1403" s="61">
        <f t="shared" si="131"/>
        <v>3</v>
      </c>
    </row>
    <row r="1404" spans="1:11">
      <c r="A1404" s="64">
        <v>43601</v>
      </c>
      <c r="B1404" s="65">
        <v>10537</v>
      </c>
      <c r="C1404" s="65">
        <v>10574</v>
      </c>
      <c r="D1404" s="65">
        <v>10483</v>
      </c>
      <c r="E1404" s="65">
        <v>10488</v>
      </c>
      <c r="F1404" s="61">
        <f t="shared" si="133"/>
        <v>0.86362342222644006</v>
      </c>
      <c r="G1404" s="61">
        <f t="shared" si="134"/>
        <v>-0.46502799658346783</v>
      </c>
      <c r="H1404" s="61">
        <f t="shared" si="135"/>
        <v>0.53846153846153855</v>
      </c>
      <c r="I1404" s="61">
        <f t="shared" si="132"/>
        <v>4</v>
      </c>
      <c r="J1404" s="61">
        <f t="shared" si="130"/>
        <v>6</v>
      </c>
      <c r="K1404" s="61">
        <f t="shared" si="131"/>
        <v>2</v>
      </c>
    </row>
    <row r="1405" spans="1:11">
      <c r="A1405" s="64">
        <v>43600</v>
      </c>
      <c r="B1405" s="65">
        <v>10539</v>
      </c>
      <c r="C1405" s="65">
        <v>10609</v>
      </c>
      <c r="D1405" s="65">
        <v>10513</v>
      </c>
      <c r="E1405" s="65">
        <v>10579</v>
      </c>
      <c r="F1405" s="61">
        <f t="shared" si="133"/>
        <v>0.91090236265300317</v>
      </c>
      <c r="G1405" s="61">
        <f t="shared" si="134"/>
        <v>0.37954265110541796</v>
      </c>
      <c r="H1405" s="61">
        <f t="shared" si="135"/>
        <v>0.41666666666666663</v>
      </c>
      <c r="I1405" s="61">
        <f t="shared" si="132"/>
        <v>4</v>
      </c>
      <c r="J1405" s="61">
        <f t="shared" si="130"/>
        <v>5</v>
      </c>
      <c r="K1405" s="61">
        <f t="shared" si="131"/>
        <v>2</v>
      </c>
    </row>
    <row r="1406" spans="1:11">
      <c r="A1406" s="64">
        <v>43599</v>
      </c>
      <c r="B1406" s="65">
        <v>10425</v>
      </c>
      <c r="C1406" s="65">
        <v>10571</v>
      </c>
      <c r="D1406" s="65">
        <v>10399</v>
      </c>
      <c r="E1406" s="65">
        <v>10532</v>
      </c>
      <c r="F1406" s="61">
        <f t="shared" si="133"/>
        <v>1.6498800959232613</v>
      </c>
      <c r="G1406" s="61">
        <f t="shared" si="134"/>
        <v>1.0263788968824941</v>
      </c>
      <c r="H1406" s="61">
        <f t="shared" si="135"/>
        <v>0.62209302325581406</v>
      </c>
      <c r="I1406" s="61">
        <f t="shared" si="132"/>
        <v>9</v>
      </c>
      <c r="J1406" s="61">
        <f t="shared" si="130"/>
        <v>7</v>
      </c>
      <c r="K1406" s="61">
        <f t="shared" si="131"/>
        <v>3</v>
      </c>
    </row>
    <row r="1407" spans="1:11">
      <c r="A1407" s="64">
        <v>43598</v>
      </c>
      <c r="B1407" s="65">
        <v>10686</v>
      </c>
      <c r="C1407" s="65">
        <v>10708</v>
      </c>
      <c r="D1407" s="65">
        <v>10565</v>
      </c>
      <c r="E1407" s="65">
        <v>10576</v>
      </c>
      <c r="F1407" s="61">
        <f t="shared" si="133"/>
        <v>1.3381995133819951</v>
      </c>
      <c r="G1407" s="61">
        <f t="shared" si="134"/>
        <v>-1.0293842410630731</v>
      </c>
      <c r="H1407" s="61">
        <f t="shared" si="135"/>
        <v>0.76923076923076927</v>
      </c>
      <c r="I1407" s="61">
        <f t="shared" si="132"/>
        <v>7</v>
      </c>
      <c r="J1407" s="61">
        <f t="shared" si="130"/>
        <v>8</v>
      </c>
      <c r="K1407" s="61">
        <f t="shared" si="131"/>
        <v>3</v>
      </c>
    </row>
    <row r="1408" spans="1:11">
      <c r="A1408" s="64">
        <v>43595</v>
      </c>
      <c r="B1408" s="65">
        <v>10750</v>
      </c>
      <c r="C1408" s="65">
        <v>10850</v>
      </c>
      <c r="D1408" s="65">
        <v>10646</v>
      </c>
      <c r="E1408" s="65">
        <v>10745</v>
      </c>
      <c r="F1408" s="61">
        <f t="shared" si="133"/>
        <v>1.8976744186046512</v>
      </c>
      <c r="G1408" s="61">
        <f t="shared" si="134"/>
        <v>-4.6511627906976744E-2</v>
      </c>
      <c r="H1408" s="61">
        <f t="shared" si="135"/>
        <v>2.4509803921568627E-2</v>
      </c>
      <c r="I1408" s="61">
        <f t="shared" si="132"/>
        <v>9</v>
      </c>
      <c r="J1408" s="61">
        <f t="shared" si="130"/>
        <v>1</v>
      </c>
      <c r="K1408" s="61">
        <f t="shared" si="131"/>
        <v>1</v>
      </c>
    </row>
    <row r="1409" spans="1:11">
      <c r="A1409" s="64">
        <v>43594</v>
      </c>
      <c r="B1409" s="65">
        <v>10854</v>
      </c>
      <c r="C1409" s="65">
        <v>10866</v>
      </c>
      <c r="D1409" s="65">
        <v>10716</v>
      </c>
      <c r="E1409" s="65">
        <v>10746</v>
      </c>
      <c r="F1409" s="61">
        <f t="shared" si="133"/>
        <v>1.3819789939192924</v>
      </c>
      <c r="G1409" s="61">
        <f t="shared" si="134"/>
        <v>-0.99502487562189057</v>
      </c>
      <c r="H1409" s="61">
        <f t="shared" si="135"/>
        <v>0.72000000000000008</v>
      </c>
      <c r="I1409" s="61">
        <f t="shared" si="132"/>
        <v>8</v>
      </c>
      <c r="J1409" s="61">
        <f t="shared" si="130"/>
        <v>8</v>
      </c>
      <c r="K1409" s="61">
        <f t="shared" si="131"/>
        <v>3</v>
      </c>
    </row>
    <row r="1410" spans="1:11">
      <c r="A1410" s="64">
        <v>43593</v>
      </c>
      <c r="B1410" s="65">
        <v>10849</v>
      </c>
      <c r="C1410" s="65">
        <v>10943</v>
      </c>
      <c r="D1410" s="65">
        <v>10841</v>
      </c>
      <c r="E1410" s="65">
        <v>10893</v>
      </c>
      <c r="F1410" s="61">
        <f t="shared" si="133"/>
        <v>0.94017881832426953</v>
      </c>
      <c r="G1410" s="61">
        <f t="shared" si="134"/>
        <v>0.40556733339478296</v>
      </c>
      <c r="H1410" s="61">
        <f t="shared" si="135"/>
        <v>0.43137254901960786</v>
      </c>
      <c r="I1410" s="61">
        <f t="shared" si="132"/>
        <v>5</v>
      </c>
      <c r="J1410" s="61">
        <f t="shared" si="130"/>
        <v>5</v>
      </c>
      <c r="K1410" s="61">
        <f t="shared" si="131"/>
        <v>2</v>
      </c>
    </row>
    <row r="1411" spans="1:11">
      <c r="A1411" s="64">
        <v>43592</v>
      </c>
      <c r="B1411" s="65">
        <v>10900</v>
      </c>
      <c r="C1411" s="65">
        <v>10996</v>
      </c>
      <c r="D1411" s="65">
        <v>10900</v>
      </c>
      <c r="E1411" s="65">
        <v>10970</v>
      </c>
      <c r="F1411" s="61">
        <f t="shared" si="133"/>
        <v>0.88073394495412849</v>
      </c>
      <c r="G1411" s="61">
        <f t="shared" si="134"/>
        <v>0.64220183486238536</v>
      </c>
      <c r="H1411" s="61">
        <f t="shared" si="135"/>
        <v>0.72916666666666663</v>
      </c>
      <c r="I1411" s="61">
        <f t="shared" si="132"/>
        <v>4</v>
      </c>
      <c r="J1411" s="61">
        <f t="shared" ref="J1411:J1474" si="136">VLOOKUP(H1411,$L$24:$N$33,3,TRUE)</f>
        <v>8</v>
      </c>
      <c r="K1411" s="61">
        <f t="shared" ref="K1411:K1474" si="137">IF(AND(I1411&gt;=$N$10,F1411&gt;$B$1),IF(J1411&gt;=$N$23,4,1),IF(J1411&gt;=$N$23,3,2))</f>
        <v>3</v>
      </c>
    </row>
    <row r="1412" spans="1:11">
      <c r="A1412" s="64">
        <v>43591</v>
      </c>
      <c r="B1412" s="65">
        <v>10980</v>
      </c>
      <c r="C1412" s="65">
        <v>10980</v>
      </c>
      <c r="D1412" s="65">
        <v>10821</v>
      </c>
      <c r="E1412" s="65">
        <v>10857</v>
      </c>
      <c r="F1412" s="61">
        <f t="shared" si="133"/>
        <v>1.4480874316939891</v>
      </c>
      <c r="G1412" s="61">
        <f t="shared" si="134"/>
        <v>-1.1202185792349728</v>
      </c>
      <c r="H1412" s="61">
        <f t="shared" si="135"/>
        <v>0.77358490566037741</v>
      </c>
      <c r="I1412" s="61">
        <f t="shared" si="132"/>
        <v>8</v>
      </c>
      <c r="J1412" s="61">
        <f t="shared" si="136"/>
        <v>8</v>
      </c>
      <c r="K1412" s="61">
        <f t="shared" si="137"/>
        <v>3</v>
      </c>
    </row>
    <row r="1413" spans="1:11">
      <c r="A1413" s="64">
        <v>43588</v>
      </c>
      <c r="B1413" s="65">
        <v>10992</v>
      </c>
      <c r="C1413" s="65">
        <v>11094</v>
      </c>
      <c r="D1413" s="65">
        <v>10975</v>
      </c>
      <c r="E1413" s="65">
        <v>11092</v>
      </c>
      <c r="F1413" s="61">
        <f t="shared" si="133"/>
        <v>1.0826055312954876</v>
      </c>
      <c r="G1413" s="61">
        <f t="shared" si="134"/>
        <v>0.9097525473071324</v>
      </c>
      <c r="H1413" s="61">
        <f t="shared" si="135"/>
        <v>0.84033613445378141</v>
      </c>
      <c r="I1413" s="61">
        <f t="shared" si="132"/>
        <v>5</v>
      </c>
      <c r="J1413" s="61">
        <f t="shared" si="136"/>
        <v>9</v>
      </c>
      <c r="K1413" s="61">
        <f t="shared" si="137"/>
        <v>3</v>
      </c>
    </row>
    <row r="1414" spans="1:11">
      <c r="A1414" s="64">
        <v>43587</v>
      </c>
      <c r="B1414" s="65">
        <v>10947</v>
      </c>
      <c r="C1414" s="65">
        <v>11033</v>
      </c>
      <c r="D1414" s="65">
        <v>10933</v>
      </c>
      <c r="E1414" s="65">
        <v>10978</v>
      </c>
      <c r="F1414" s="61">
        <f t="shared" si="133"/>
        <v>0.91349228099022561</v>
      </c>
      <c r="G1414" s="61">
        <f t="shared" si="134"/>
        <v>0.28318260710696996</v>
      </c>
      <c r="H1414" s="61">
        <f t="shared" si="135"/>
        <v>0.31</v>
      </c>
      <c r="I1414" s="61">
        <f t="shared" si="132"/>
        <v>4</v>
      </c>
      <c r="J1414" s="61">
        <f t="shared" si="136"/>
        <v>4</v>
      </c>
      <c r="K1414" s="61">
        <f t="shared" si="137"/>
        <v>2</v>
      </c>
    </row>
    <row r="1415" spans="1:11">
      <c r="A1415" s="64">
        <v>43585</v>
      </c>
      <c r="B1415" s="65">
        <v>10912</v>
      </c>
      <c r="C1415" s="65">
        <v>10961</v>
      </c>
      <c r="D1415" s="65">
        <v>10883</v>
      </c>
      <c r="E1415" s="65">
        <v>10952</v>
      </c>
      <c r="F1415" s="61">
        <f t="shared" si="133"/>
        <v>0.71480938416422279</v>
      </c>
      <c r="G1415" s="61">
        <f t="shared" si="134"/>
        <v>0.36656891495601174</v>
      </c>
      <c r="H1415" s="61">
        <f t="shared" si="135"/>
        <v>0.51282051282051289</v>
      </c>
      <c r="I1415" s="61">
        <f t="shared" si="132"/>
        <v>2</v>
      </c>
      <c r="J1415" s="61">
        <f t="shared" si="136"/>
        <v>6</v>
      </c>
      <c r="K1415" s="61">
        <f t="shared" si="137"/>
        <v>2</v>
      </c>
    </row>
    <row r="1416" spans="1:11">
      <c r="A1416" s="64">
        <v>43584</v>
      </c>
      <c r="B1416" s="65">
        <v>10959</v>
      </c>
      <c r="C1416" s="65">
        <v>10978</v>
      </c>
      <c r="D1416" s="65">
        <v>10902</v>
      </c>
      <c r="E1416" s="65">
        <v>10932</v>
      </c>
      <c r="F1416" s="61">
        <f t="shared" si="133"/>
        <v>0.69349393192809561</v>
      </c>
      <c r="G1416" s="61">
        <f t="shared" si="134"/>
        <v>-0.24637284423761294</v>
      </c>
      <c r="H1416" s="61">
        <f t="shared" si="135"/>
        <v>0.35526315789473689</v>
      </c>
      <c r="I1416" s="61">
        <f t="shared" ref="I1416:I1479" si="138">VLOOKUP(_xlfn.PERCENTRANK.EXC(F$22:F$1218,F1416),$L$11:$N$20,3,TRUE)</f>
        <v>2</v>
      </c>
      <c r="J1416" s="61">
        <f t="shared" si="136"/>
        <v>4</v>
      </c>
      <c r="K1416" s="61">
        <f t="shared" si="137"/>
        <v>2</v>
      </c>
    </row>
    <row r="1417" spans="1:11">
      <c r="A1417" s="64">
        <v>43581</v>
      </c>
      <c r="B1417" s="65">
        <v>10962</v>
      </c>
      <c r="C1417" s="65">
        <v>10972</v>
      </c>
      <c r="D1417" s="65">
        <v>10900</v>
      </c>
      <c r="E1417" s="65">
        <v>10933</v>
      </c>
      <c r="F1417" s="61">
        <f t="shared" si="133"/>
        <v>0.65681444991789817</v>
      </c>
      <c r="G1417" s="61">
        <f t="shared" si="134"/>
        <v>-0.26455026455026454</v>
      </c>
      <c r="H1417" s="61">
        <f t="shared" si="135"/>
        <v>0.40277777777777779</v>
      </c>
      <c r="I1417" s="61">
        <f t="shared" si="138"/>
        <v>2</v>
      </c>
      <c r="J1417" s="61">
        <f t="shared" si="136"/>
        <v>5</v>
      </c>
      <c r="K1417" s="61">
        <f t="shared" si="137"/>
        <v>2</v>
      </c>
    </row>
    <row r="1418" spans="1:11">
      <c r="A1418" s="64">
        <v>43580</v>
      </c>
      <c r="B1418" s="65">
        <v>10990</v>
      </c>
      <c r="C1418" s="65">
        <v>11041</v>
      </c>
      <c r="D1418" s="65">
        <v>10977</v>
      </c>
      <c r="E1418" s="65">
        <v>11031</v>
      </c>
      <c r="F1418" s="61">
        <f t="shared" si="133"/>
        <v>0.58234758871701553</v>
      </c>
      <c r="G1418" s="61">
        <f t="shared" si="134"/>
        <v>0.37306642402183804</v>
      </c>
      <c r="H1418" s="61">
        <f t="shared" si="135"/>
        <v>0.64062499999999989</v>
      </c>
      <c r="I1418" s="61">
        <f t="shared" si="138"/>
        <v>1</v>
      </c>
      <c r="J1418" s="61">
        <f t="shared" si="136"/>
        <v>7</v>
      </c>
      <c r="K1418" s="61">
        <f t="shared" si="137"/>
        <v>3</v>
      </c>
    </row>
    <row r="1419" spans="1:11">
      <c r="A1419" s="64">
        <v>43579</v>
      </c>
      <c r="B1419" s="65">
        <v>11050</v>
      </c>
      <c r="C1419" s="65">
        <v>11057</v>
      </c>
      <c r="D1419" s="65">
        <v>10970</v>
      </c>
      <c r="E1419" s="65">
        <v>11009</v>
      </c>
      <c r="F1419" s="61">
        <f t="shared" si="133"/>
        <v>0.78733031674208154</v>
      </c>
      <c r="G1419" s="61">
        <f t="shared" si="134"/>
        <v>-0.37104072398190047</v>
      </c>
      <c r="H1419" s="61">
        <f t="shared" si="135"/>
        <v>0.47126436781609193</v>
      </c>
      <c r="I1419" s="61">
        <f t="shared" si="138"/>
        <v>3</v>
      </c>
      <c r="J1419" s="61">
        <f t="shared" si="136"/>
        <v>5</v>
      </c>
      <c r="K1419" s="61">
        <f t="shared" si="137"/>
        <v>2</v>
      </c>
    </row>
    <row r="1420" spans="1:11">
      <c r="A1420" s="64">
        <v>43578</v>
      </c>
      <c r="B1420" s="65">
        <v>10988</v>
      </c>
      <c r="C1420" s="65">
        <v>11024</v>
      </c>
      <c r="D1420" s="65">
        <v>10934</v>
      </c>
      <c r="E1420" s="65">
        <v>11024</v>
      </c>
      <c r="F1420" s="61">
        <f t="shared" si="133"/>
        <v>0.81907535493265371</v>
      </c>
      <c r="G1420" s="61">
        <f t="shared" si="134"/>
        <v>0.32763014197306156</v>
      </c>
      <c r="H1420" s="61">
        <f t="shared" si="135"/>
        <v>0.40000000000000008</v>
      </c>
      <c r="I1420" s="61">
        <f t="shared" si="138"/>
        <v>3</v>
      </c>
      <c r="J1420" s="61">
        <f t="shared" si="136"/>
        <v>5</v>
      </c>
      <c r="K1420" s="61">
        <f t="shared" si="137"/>
        <v>2</v>
      </c>
    </row>
    <row r="1421" spans="1:11">
      <c r="A1421" s="64">
        <v>43577</v>
      </c>
      <c r="B1421" s="65">
        <v>11008</v>
      </c>
      <c r="C1421" s="65">
        <v>11030</v>
      </c>
      <c r="D1421" s="65">
        <v>10958</v>
      </c>
      <c r="E1421" s="65">
        <v>10978</v>
      </c>
      <c r="F1421" s="61">
        <f t="shared" si="133"/>
        <v>0.65406976744186052</v>
      </c>
      <c r="G1421" s="61">
        <f t="shared" si="134"/>
        <v>-0.27252906976744184</v>
      </c>
      <c r="H1421" s="61">
        <f t="shared" si="135"/>
        <v>0.41666666666666663</v>
      </c>
      <c r="I1421" s="61">
        <f t="shared" si="138"/>
        <v>2</v>
      </c>
      <c r="J1421" s="61">
        <f t="shared" si="136"/>
        <v>5</v>
      </c>
      <c r="K1421" s="61">
        <f t="shared" si="137"/>
        <v>2</v>
      </c>
    </row>
    <row r="1422" spans="1:11">
      <c r="A1422" s="64">
        <v>43574</v>
      </c>
      <c r="B1422" s="65">
        <v>11020</v>
      </c>
      <c r="C1422" s="65">
        <v>11036</v>
      </c>
      <c r="D1422" s="65">
        <v>10954</v>
      </c>
      <c r="E1422" s="65">
        <v>10972</v>
      </c>
      <c r="F1422" s="61">
        <f t="shared" si="133"/>
        <v>0.7441016333938294</v>
      </c>
      <c r="G1422" s="61">
        <f t="shared" si="134"/>
        <v>-0.43557168784029043</v>
      </c>
      <c r="H1422" s="61">
        <f t="shared" si="135"/>
        <v>0.58536585365853666</v>
      </c>
      <c r="I1422" s="61">
        <f t="shared" si="138"/>
        <v>3</v>
      </c>
      <c r="J1422" s="61">
        <f t="shared" si="136"/>
        <v>6</v>
      </c>
      <c r="K1422" s="61">
        <f t="shared" si="137"/>
        <v>2</v>
      </c>
    </row>
    <row r="1423" spans="1:11">
      <c r="A1423" s="64">
        <v>43573</v>
      </c>
      <c r="B1423" s="65">
        <v>11022</v>
      </c>
      <c r="C1423" s="65">
        <v>11039</v>
      </c>
      <c r="D1423" s="65">
        <v>10920</v>
      </c>
      <c r="E1423" s="65">
        <v>10939</v>
      </c>
      <c r="F1423" s="61">
        <f t="shared" si="133"/>
        <v>1.0796588640900018</v>
      </c>
      <c r="G1423" s="61">
        <f t="shared" si="134"/>
        <v>-0.75303937579386682</v>
      </c>
      <c r="H1423" s="61">
        <f t="shared" si="135"/>
        <v>0.69747899159663873</v>
      </c>
      <c r="I1423" s="61">
        <f t="shared" si="138"/>
        <v>5</v>
      </c>
      <c r="J1423" s="61">
        <f t="shared" si="136"/>
        <v>7</v>
      </c>
      <c r="K1423" s="61">
        <f t="shared" si="137"/>
        <v>3</v>
      </c>
    </row>
    <row r="1424" spans="1:11">
      <c r="A1424" s="64">
        <v>43572</v>
      </c>
      <c r="B1424" s="65">
        <v>10954</v>
      </c>
      <c r="C1424" s="65">
        <v>11010</v>
      </c>
      <c r="D1424" s="65">
        <v>10948</v>
      </c>
      <c r="E1424" s="65">
        <v>11004</v>
      </c>
      <c r="F1424" s="61">
        <f t="shared" si="133"/>
        <v>0.56600328647069564</v>
      </c>
      <c r="G1424" s="61">
        <f t="shared" si="134"/>
        <v>0.45645426328281902</v>
      </c>
      <c r="H1424" s="61">
        <f t="shared" si="135"/>
        <v>0.80645161290322576</v>
      </c>
      <c r="I1424" s="61">
        <f t="shared" si="138"/>
        <v>1</v>
      </c>
      <c r="J1424" s="61">
        <f t="shared" si="136"/>
        <v>9</v>
      </c>
      <c r="K1424" s="61">
        <f t="shared" si="137"/>
        <v>3</v>
      </c>
    </row>
    <row r="1425" spans="1:11">
      <c r="A1425" s="64">
        <v>43571</v>
      </c>
      <c r="B1425" s="65">
        <v>10870</v>
      </c>
      <c r="C1425" s="65">
        <v>10932</v>
      </c>
      <c r="D1425" s="65">
        <v>10863</v>
      </c>
      <c r="E1425" s="65">
        <v>10931</v>
      </c>
      <c r="F1425" s="61">
        <f t="shared" si="133"/>
        <v>0.63477460901563942</v>
      </c>
      <c r="G1425" s="61">
        <f t="shared" si="134"/>
        <v>0.56117755289788407</v>
      </c>
      <c r="H1425" s="61">
        <f t="shared" si="135"/>
        <v>0.88405797101449268</v>
      </c>
      <c r="I1425" s="61">
        <f t="shared" si="138"/>
        <v>2</v>
      </c>
      <c r="J1425" s="61">
        <f t="shared" si="136"/>
        <v>9</v>
      </c>
      <c r="K1425" s="61">
        <f t="shared" si="137"/>
        <v>3</v>
      </c>
    </row>
    <row r="1426" spans="1:11">
      <c r="A1426" s="64">
        <v>43570</v>
      </c>
      <c r="B1426" s="65">
        <v>10865</v>
      </c>
      <c r="C1426" s="65">
        <v>10895</v>
      </c>
      <c r="D1426" s="65">
        <v>10843</v>
      </c>
      <c r="E1426" s="65">
        <v>10876</v>
      </c>
      <c r="F1426" s="61">
        <f t="shared" si="133"/>
        <v>0.47860101242521863</v>
      </c>
      <c r="G1426" s="61">
        <f t="shared" si="134"/>
        <v>0.10124252185918084</v>
      </c>
      <c r="H1426" s="61">
        <f t="shared" si="135"/>
        <v>0.21153846153846148</v>
      </c>
      <c r="I1426" s="61">
        <f t="shared" si="138"/>
        <v>1</v>
      </c>
      <c r="J1426" s="61">
        <f t="shared" si="136"/>
        <v>3</v>
      </c>
      <c r="K1426" s="61">
        <f t="shared" si="137"/>
        <v>2</v>
      </c>
    </row>
    <row r="1427" spans="1:11">
      <c r="A1427" s="64">
        <v>43567</v>
      </c>
      <c r="B1427" s="65">
        <v>10818</v>
      </c>
      <c r="C1427" s="65">
        <v>10831</v>
      </c>
      <c r="D1427" s="65">
        <v>10782</v>
      </c>
      <c r="E1427" s="65">
        <v>10802</v>
      </c>
      <c r="F1427" s="61">
        <f t="shared" si="133"/>
        <v>0.45294878905527819</v>
      </c>
      <c r="G1427" s="61">
        <f t="shared" si="134"/>
        <v>-0.14790164540580514</v>
      </c>
      <c r="H1427" s="61">
        <f t="shared" si="135"/>
        <v>0.32653061224489799</v>
      </c>
      <c r="I1427" s="61">
        <f t="shared" si="138"/>
        <v>1</v>
      </c>
      <c r="J1427" s="61">
        <f t="shared" si="136"/>
        <v>4</v>
      </c>
      <c r="K1427" s="61">
        <f t="shared" si="137"/>
        <v>2</v>
      </c>
    </row>
    <row r="1428" spans="1:11">
      <c r="A1428" s="64">
        <v>43566</v>
      </c>
      <c r="B1428" s="65">
        <v>10868</v>
      </c>
      <c r="C1428" s="65">
        <v>10885</v>
      </c>
      <c r="D1428" s="65">
        <v>10775</v>
      </c>
      <c r="E1428" s="65">
        <v>10806</v>
      </c>
      <c r="F1428" s="61">
        <f t="shared" si="133"/>
        <v>1.0121457489878543</v>
      </c>
      <c r="G1428" s="61">
        <f t="shared" si="134"/>
        <v>-0.5704821494295178</v>
      </c>
      <c r="H1428" s="61">
        <f t="shared" si="135"/>
        <v>0.5636363636363636</v>
      </c>
      <c r="I1428" s="61">
        <f t="shared" si="138"/>
        <v>5</v>
      </c>
      <c r="J1428" s="61">
        <f t="shared" si="136"/>
        <v>6</v>
      </c>
      <c r="K1428" s="61">
        <f t="shared" si="137"/>
        <v>2</v>
      </c>
    </row>
    <row r="1429" spans="1:11">
      <c r="A1429" s="64">
        <v>43565</v>
      </c>
      <c r="B1429" s="65">
        <v>10820</v>
      </c>
      <c r="C1429" s="65">
        <v>10869</v>
      </c>
      <c r="D1429" s="65">
        <v>10812</v>
      </c>
      <c r="E1429" s="65">
        <v>10862</v>
      </c>
      <c r="F1429" s="61">
        <f t="shared" si="133"/>
        <v>0.52680221811460259</v>
      </c>
      <c r="G1429" s="61">
        <f t="shared" si="134"/>
        <v>0.38817005545286504</v>
      </c>
      <c r="H1429" s="61">
        <f t="shared" si="135"/>
        <v>0.73684210526315785</v>
      </c>
      <c r="I1429" s="61">
        <f t="shared" si="138"/>
        <v>1</v>
      </c>
      <c r="J1429" s="61">
        <f t="shared" si="136"/>
        <v>8</v>
      </c>
      <c r="K1429" s="61">
        <f t="shared" si="137"/>
        <v>3</v>
      </c>
    </row>
    <row r="1430" spans="1:11">
      <c r="A1430" s="64">
        <v>43564</v>
      </c>
      <c r="B1430" s="65">
        <v>10801</v>
      </c>
      <c r="C1430" s="65">
        <v>10848</v>
      </c>
      <c r="D1430" s="65">
        <v>10782</v>
      </c>
      <c r="E1430" s="65">
        <v>10843</v>
      </c>
      <c r="F1430" s="61">
        <f t="shared" ref="F1430:F1493" si="139">ABS(C1430-D1430)/B1430*100</f>
        <v>0.61105453198777893</v>
      </c>
      <c r="G1430" s="61">
        <f t="shared" ref="G1430:G1493" si="140">(E1430-B1430)/B1430*100</f>
        <v>0.38885288399222295</v>
      </c>
      <c r="H1430" s="61">
        <f t="shared" ref="H1430:H1493" si="141">ABS(G1430/F1430)</f>
        <v>0.63636363636363635</v>
      </c>
      <c r="I1430" s="61">
        <f t="shared" si="138"/>
        <v>2</v>
      </c>
      <c r="J1430" s="61">
        <f t="shared" si="136"/>
        <v>7</v>
      </c>
      <c r="K1430" s="61">
        <f t="shared" si="137"/>
        <v>3</v>
      </c>
    </row>
    <row r="1431" spans="1:11">
      <c r="A1431" s="64">
        <v>43563</v>
      </c>
      <c r="B1431" s="65">
        <v>10779</v>
      </c>
      <c r="C1431" s="65">
        <v>10795</v>
      </c>
      <c r="D1431" s="65">
        <v>10745</v>
      </c>
      <c r="E1431" s="65">
        <v>10770</v>
      </c>
      <c r="F1431" s="61">
        <f t="shared" si="139"/>
        <v>0.46386492253455797</v>
      </c>
      <c r="G1431" s="61">
        <f t="shared" si="140"/>
        <v>-8.3495686056220431E-2</v>
      </c>
      <c r="H1431" s="61">
        <f t="shared" si="141"/>
        <v>0.18</v>
      </c>
      <c r="I1431" s="61">
        <f t="shared" si="138"/>
        <v>1</v>
      </c>
      <c r="J1431" s="61">
        <f t="shared" si="136"/>
        <v>2</v>
      </c>
      <c r="K1431" s="61">
        <f t="shared" si="137"/>
        <v>2</v>
      </c>
    </row>
    <row r="1432" spans="1:11">
      <c r="A1432" s="64">
        <v>43558</v>
      </c>
      <c r="B1432" s="65">
        <v>10688</v>
      </c>
      <c r="C1432" s="65">
        <v>10728</v>
      </c>
      <c r="D1432" s="65">
        <v>10671</v>
      </c>
      <c r="E1432" s="65">
        <v>10693</v>
      </c>
      <c r="F1432" s="61">
        <f t="shared" si="139"/>
        <v>0.53330838323353302</v>
      </c>
      <c r="G1432" s="61">
        <f t="shared" si="140"/>
        <v>4.6781437125748504E-2</v>
      </c>
      <c r="H1432" s="61">
        <f t="shared" si="141"/>
        <v>8.7719298245614016E-2</v>
      </c>
      <c r="I1432" s="61">
        <f t="shared" si="138"/>
        <v>1</v>
      </c>
      <c r="J1432" s="61">
        <f t="shared" si="136"/>
        <v>1</v>
      </c>
      <c r="K1432" s="61">
        <f t="shared" si="137"/>
        <v>2</v>
      </c>
    </row>
    <row r="1433" spans="1:11">
      <c r="A1433" s="64">
        <v>43557</v>
      </c>
      <c r="B1433" s="65">
        <v>10688</v>
      </c>
      <c r="C1433" s="65">
        <v>10704</v>
      </c>
      <c r="D1433" s="65">
        <v>10668</v>
      </c>
      <c r="E1433" s="65">
        <v>10676</v>
      </c>
      <c r="F1433" s="61">
        <f t="shared" si="139"/>
        <v>0.33682634730538924</v>
      </c>
      <c r="G1433" s="61">
        <f t="shared" si="140"/>
        <v>-0.1122754491017964</v>
      </c>
      <c r="H1433" s="61">
        <f t="shared" si="141"/>
        <v>0.33333333333333331</v>
      </c>
      <c r="I1433" s="61">
        <f t="shared" si="138"/>
        <v>1</v>
      </c>
      <c r="J1433" s="61">
        <f t="shared" si="136"/>
        <v>4</v>
      </c>
      <c r="K1433" s="61">
        <f t="shared" si="137"/>
        <v>2</v>
      </c>
    </row>
    <row r="1434" spans="1:11">
      <c r="A1434" s="64">
        <v>43556</v>
      </c>
      <c r="B1434" s="65">
        <v>10679</v>
      </c>
      <c r="C1434" s="65">
        <v>10715</v>
      </c>
      <c r="D1434" s="65">
        <v>10615</v>
      </c>
      <c r="E1434" s="65">
        <v>10638</v>
      </c>
      <c r="F1434" s="61">
        <f t="shared" si="139"/>
        <v>0.93641726753441334</v>
      </c>
      <c r="G1434" s="61">
        <f t="shared" si="140"/>
        <v>-0.38393107968910944</v>
      </c>
      <c r="H1434" s="61">
        <f t="shared" si="141"/>
        <v>0.41</v>
      </c>
      <c r="I1434" s="61">
        <f t="shared" si="138"/>
        <v>5</v>
      </c>
      <c r="J1434" s="61">
        <f t="shared" si="136"/>
        <v>5</v>
      </c>
      <c r="K1434" s="61">
        <f t="shared" si="137"/>
        <v>2</v>
      </c>
    </row>
    <row r="1435" spans="1:11">
      <c r="A1435" s="64">
        <v>43553</v>
      </c>
      <c r="B1435" s="65">
        <v>10551</v>
      </c>
      <c r="C1435" s="65">
        <v>10600</v>
      </c>
      <c r="D1435" s="65">
        <v>10476</v>
      </c>
      <c r="E1435" s="65">
        <v>10598</v>
      </c>
      <c r="F1435" s="61">
        <f t="shared" si="139"/>
        <v>1.175244052696427</v>
      </c>
      <c r="G1435" s="61">
        <f t="shared" si="140"/>
        <v>0.44545540707041986</v>
      </c>
      <c r="H1435" s="61">
        <f t="shared" si="141"/>
        <v>0.37903225806451613</v>
      </c>
      <c r="I1435" s="61">
        <f t="shared" si="138"/>
        <v>6</v>
      </c>
      <c r="J1435" s="61">
        <f t="shared" si="136"/>
        <v>4</v>
      </c>
      <c r="K1435" s="61">
        <f t="shared" si="137"/>
        <v>2</v>
      </c>
    </row>
    <row r="1436" spans="1:11">
      <c r="A1436" s="64">
        <v>43552</v>
      </c>
      <c r="B1436" s="65">
        <v>10450</v>
      </c>
      <c r="C1436" s="65">
        <v>10515</v>
      </c>
      <c r="D1436" s="65">
        <v>10444</v>
      </c>
      <c r="E1436" s="65">
        <v>10493</v>
      </c>
      <c r="F1436" s="61">
        <f t="shared" si="139"/>
        <v>0.67942583732057416</v>
      </c>
      <c r="G1436" s="61">
        <f t="shared" si="140"/>
        <v>0.41148325358851673</v>
      </c>
      <c r="H1436" s="61">
        <f t="shared" si="141"/>
        <v>0.60563380281690138</v>
      </c>
      <c r="I1436" s="61">
        <f t="shared" si="138"/>
        <v>2</v>
      </c>
      <c r="J1436" s="61">
        <f t="shared" si="136"/>
        <v>7</v>
      </c>
      <c r="K1436" s="61">
        <f t="shared" si="137"/>
        <v>3</v>
      </c>
    </row>
    <row r="1437" spans="1:11">
      <c r="A1437" s="64">
        <v>43551</v>
      </c>
      <c r="B1437" s="65">
        <v>10506</v>
      </c>
      <c r="C1437" s="65">
        <v>10533</v>
      </c>
      <c r="D1437" s="65">
        <v>10473</v>
      </c>
      <c r="E1437" s="65">
        <v>10520</v>
      </c>
      <c r="F1437" s="61">
        <f t="shared" si="139"/>
        <v>0.57110222729868643</v>
      </c>
      <c r="G1437" s="61">
        <f t="shared" si="140"/>
        <v>0.1332571863696935</v>
      </c>
      <c r="H1437" s="61">
        <f t="shared" si="141"/>
        <v>0.23333333333333334</v>
      </c>
      <c r="I1437" s="61">
        <f t="shared" si="138"/>
        <v>1</v>
      </c>
      <c r="J1437" s="61">
        <f t="shared" si="136"/>
        <v>3</v>
      </c>
      <c r="K1437" s="61">
        <f t="shared" si="137"/>
        <v>2</v>
      </c>
    </row>
    <row r="1438" spans="1:11">
      <c r="A1438" s="64">
        <v>43550</v>
      </c>
      <c r="B1438" s="65">
        <v>10482</v>
      </c>
      <c r="C1438" s="65">
        <v>10538</v>
      </c>
      <c r="D1438" s="65">
        <v>10480</v>
      </c>
      <c r="E1438" s="65">
        <v>10522</v>
      </c>
      <c r="F1438" s="61">
        <f t="shared" si="139"/>
        <v>0.55332951726769697</v>
      </c>
      <c r="G1438" s="61">
        <f t="shared" si="140"/>
        <v>0.38160656363289447</v>
      </c>
      <c r="H1438" s="61">
        <f t="shared" si="141"/>
        <v>0.68965517241379315</v>
      </c>
      <c r="I1438" s="61">
        <f t="shared" si="138"/>
        <v>1</v>
      </c>
      <c r="J1438" s="61">
        <f t="shared" si="136"/>
        <v>7</v>
      </c>
      <c r="K1438" s="61">
        <f t="shared" si="137"/>
        <v>3</v>
      </c>
    </row>
    <row r="1439" spans="1:11">
      <c r="A1439" s="64">
        <v>43549</v>
      </c>
      <c r="B1439" s="65">
        <v>10478</v>
      </c>
      <c r="C1439" s="65">
        <v>10486</v>
      </c>
      <c r="D1439" s="65">
        <v>10423</v>
      </c>
      <c r="E1439" s="65">
        <v>10438</v>
      </c>
      <c r="F1439" s="61">
        <f t="shared" si="139"/>
        <v>0.60125978240122158</v>
      </c>
      <c r="G1439" s="61">
        <f t="shared" si="140"/>
        <v>-0.38175224279442643</v>
      </c>
      <c r="H1439" s="61">
        <f t="shared" si="141"/>
        <v>0.634920634920635</v>
      </c>
      <c r="I1439" s="61">
        <f t="shared" si="138"/>
        <v>1</v>
      </c>
      <c r="J1439" s="61">
        <f t="shared" si="136"/>
        <v>7</v>
      </c>
      <c r="K1439" s="61">
        <f t="shared" si="137"/>
        <v>3</v>
      </c>
    </row>
    <row r="1440" spans="1:11">
      <c r="A1440" s="64">
        <v>43546</v>
      </c>
      <c r="B1440" s="65">
        <v>10645</v>
      </c>
      <c r="C1440" s="65">
        <v>10659</v>
      </c>
      <c r="D1440" s="65">
        <v>10560</v>
      </c>
      <c r="E1440" s="65">
        <v>10613</v>
      </c>
      <c r="F1440" s="61">
        <f t="shared" si="139"/>
        <v>0.93001409112259281</v>
      </c>
      <c r="G1440" s="61">
        <f t="shared" si="140"/>
        <v>-0.30061061531235322</v>
      </c>
      <c r="H1440" s="61">
        <f t="shared" si="141"/>
        <v>0.3232323232323232</v>
      </c>
      <c r="I1440" s="61">
        <f t="shared" si="138"/>
        <v>5</v>
      </c>
      <c r="J1440" s="61">
        <f t="shared" si="136"/>
        <v>4</v>
      </c>
      <c r="K1440" s="61">
        <f t="shared" si="137"/>
        <v>2</v>
      </c>
    </row>
    <row r="1441" spans="1:11">
      <c r="A1441" s="64">
        <v>43545</v>
      </c>
      <c r="B1441" s="65">
        <v>10538</v>
      </c>
      <c r="C1441" s="65">
        <v>10593</v>
      </c>
      <c r="D1441" s="65">
        <v>10532</v>
      </c>
      <c r="E1441" s="65">
        <v>10590</v>
      </c>
      <c r="F1441" s="61">
        <f t="shared" si="139"/>
        <v>0.57885746821028661</v>
      </c>
      <c r="G1441" s="61">
        <f t="shared" si="140"/>
        <v>0.49345226798253938</v>
      </c>
      <c r="H1441" s="61">
        <f t="shared" si="141"/>
        <v>0.85245901639344257</v>
      </c>
      <c r="I1441" s="61">
        <f t="shared" si="138"/>
        <v>1</v>
      </c>
      <c r="J1441" s="61">
        <f t="shared" si="136"/>
        <v>9</v>
      </c>
      <c r="K1441" s="61">
        <f t="shared" si="137"/>
        <v>3</v>
      </c>
    </row>
    <row r="1442" spans="1:11">
      <c r="A1442" s="64">
        <v>43544</v>
      </c>
      <c r="B1442" s="65">
        <v>10493</v>
      </c>
      <c r="C1442" s="65">
        <v>10549</v>
      </c>
      <c r="D1442" s="65">
        <v>10492</v>
      </c>
      <c r="E1442" s="65">
        <v>10545</v>
      </c>
      <c r="F1442" s="61">
        <f t="shared" si="139"/>
        <v>0.54321928904984274</v>
      </c>
      <c r="G1442" s="61">
        <f t="shared" si="140"/>
        <v>0.49556847422090922</v>
      </c>
      <c r="H1442" s="61">
        <f t="shared" si="141"/>
        <v>0.91228070175438603</v>
      </c>
      <c r="I1442" s="61">
        <f t="shared" si="138"/>
        <v>1</v>
      </c>
      <c r="J1442" s="61">
        <f t="shared" si="136"/>
        <v>10</v>
      </c>
      <c r="K1442" s="61">
        <f t="shared" si="137"/>
        <v>3</v>
      </c>
    </row>
    <row r="1443" spans="1:11">
      <c r="A1443" s="64">
        <v>43543</v>
      </c>
      <c r="B1443" s="65">
        <v>10483</v>
      </c>
      <c r="C1443" s="65">
        <v>10511</v>
      </c>
      <c r="D1443" s="65">
        <v>10461</v>
      </c>
      <c r="E1443" s="65">
        <v>10501</v>
      </c>
      <c r="F1443" s="61">
        <f t="shared" si="139"/>
        <v>0.47696270151674136</v>
      </c>
      <c r="G1443" s="61">
        <f t="shared" si="140"/>
        <v>0.17170657254602689</v>
      </c>
      <c r="H1443" s="61">
        <f t="shared" si="141"/>
        <v>0.36</v>
      </c>
      <c r="I1443" s="61">
        <f t="shared" si="138"/>
        <v>1</v>
      </c>
      <c r="J1443" s="61">
        <f t="shared" si="136"/>
        <v>4</v>
      </c>
      <c r="K1443" s="61">
        <f t="shared" si="137"/>
        <v>2</v>
      </c>
    </row>
    <row r="1444" spans="1:11">
      <c r="A1444" s="64">
        <v>43542</v>
      </c>
      <c r="B1444" s="65">
        <v>10437</v>
      </c>
      <c r="C1444" s="65">
        <v>10487</v>
      </c>
      <c r="D1444" s="65">
        <v>10420</v>
      </c>
      <c r="E1444" s="65">
        <v>10477</v>
      </c>
      <c r="F1444" s="61">
        <f t="shared" si="139"/>
        <v>0.64194691961291561</v>
      </c>
      <c r="G1444" s="61">
        <f t="shared" si="140"/>
        <v>0.38325189230621826</v>
      </c>
      <c r="H1444" s="61">
        <f t="shared" si="141"/>
        <v>0.59701492537313428</v>
      </c>
      <c r="I1444" s="61">
        <f t="shared" si="138"/>
        <v>2</v>
      </c>
      <c r="J1444" s="61">
        <f t="shared" si="136"/>
        <v>6</v>
      </c>
      <c r="K1444" s="61">
        <f t="shared" si="137"/>
        <v>2</v>
      </c>
    </row>
    <row r="1445" spans="1:11">
      <c r="A1445" s="64">
        <v>43539</v>
      </c>
      <c r="B1445" s="65">
        <v>10355</v>
      </c>
      <c r="C1445" s="65">
        <v>10430</v>
      </c>
      <c r="D1445" s="65">
        <v>10347</v>
      </c>
      <c r="E1445" s="65">
        <v>10414</v>
      </c>
      <c r="F1445" s="61">
        <f t="shared" si="139"/>
        <v>0.80154514727184922</v>
      </c>
      <c r="G1445" s="61">
        <f t="shared" si="140"/>
        <v>0.56977305649444709</v>
      </c>
      <c r="H1445" s="61">
        <f t="shared" si="141"/>
        <v>0.71084337349397597</v>
      </c>
      <c r="I1445" s="61">
        <f t="shared" si="138"/>
        <v>3</v>
      </c>
      <c r="J1445" s="61">
        <f t="shared" si="136"/>
        <v>8</v>
      </c>
      <c r="K1445" s="61">
        <f t="shared" si="137"/>
        <v>3</v>
      </c>
    </row>
    <row r="1446" spans="1:11">
      <c r="A1446" s="64">
        <v>43538</v>
      </c>
      <c r="B1446" s="65">
        <v>10390</v>
      </c>
      <c r="C1446" s="65">
        <v>10392</v>
      </c>
      <c r="D1446" s="65">
        <v>10322</v>
      </c>
      <c r="E1446" s="65">
        <v>10338</v>
      </c>
      <c r="F1446" s="61">
        <f t="shared" si="139"/>
        <v>0.67372473532242538</v>
      </c>
      <c r="G1446" s="61">
        <f t="shared" si="140"/>
        <v>-0.50048123195380179</v>
      </c>
      <c r="H1446" s="61">
        <f t="shared" si="141"/>
        <v>0.74285714285714299</v>
      </c>
      <c r="I1446" s="61">
        <f t="shared" si="138"/>
        <v>2</v>
      </c>
      <c r="J1446" s="61">
        <f t="shared" si="136"/>
        <v>8</v>
      </c>
      <c r="K1446" s="61">
        <f t="shared" si="137"/>
        <v>3</v>
      </c>
    </row>
    <row r="1447" spans="1:11">
      <c r="A1447" s="64">
        <v>43537</v>
      </c>
      <c r="B1447" s="65">
        <v>10325</v>
      </c>
      <c r="C1447" s="65">
        <v>10365</v>
      </c>
      <c r="D1447" s="65">
        <v>10305</v>
      </c>
      <c r="E1447" s="65">
        <v>10365</v>
      </c>
      <c r="F1447" s="61">
        <f t="shared" si="139"/>
        <v>0.58111380145278446</v>
      </c>
      <c r="G1447" s="61">
        <f t="shared" si="140"/>
        <v>0.38740920096852299</v>
      </c>
      <c r="H1447" s="61">
        <f t="shared" si="141"/>
        <v>0.66666666666666674</v>
      </c>
      <c r="I1447" s="61">
        <f t="shared" si="138"/>
        <v>1</v>
      </c>
      <c r="J1447" s="61">
        <f t="shared" si="136"/>
        <v>7</v>
      </c>
      <c r="K1447" s="61">
        <f t="shared" si="137"/>
        <v>3</v>
      </c>
    </row>
    <row r="1448" spans="1:11">
      <c r="A1448" s="64">
        <v>43536</v>
      </c>
      <c r="B1448" s="65">
        <v>10301</v>
      </c>
      <c r="C1448" s="65">
        <v>10385</v>
      </c>
      <c r="D1448" s="65">
        <v>10300</v>
      </c>
      <c r="E1448" s="65">
        <v>10348</v>
      </c>
      <c r="F1448" s="61">
        <f t="shared" si="139"/>
        <v>0.82516260557227461</v>
      </c>
      <c r="G1448" s="61">
        <f t="shared" si="140"/>
        <v>0.4562663819046695</v>
      </c>
      <c r="H1448" s="61">
        <f t="shared" si="141"/>
        <v>0.55294117647058827</v>
      </c>
      <c r="I1448" s="61">
        <f t="shared" si="138"/>
        <v>4</v>
      </c>
      <c r="J1448" s="61">
        <f t="shared" si="136"/>
        <v>6</v>
      </c>
      <c r="K1448" s="61">
        <f t="shared" si="137"/>
        <v>2</v>
      </c>
    </row>
    <row r="1449" spans="1:11">
      <c r="A1449" s="64">
        <v>43535</v>
      </c>
      <c r="B1449" s="65">
        <v>10170</v>
      </c>
      <c r="C1449" s="65">
        <v>10234</v>
      </c>
      <c r="D1449" s="65">
        <v>10168</v>
      </c>
      <c r="E1449" s="65">
        <v>10229</v>
      </c>
      <c r="F1449" s="61">
        <f t="shared" si="139"/>
        <v>0.64896755162241893</v>
      </c>
      <c r="G1449" s="61">
        <f t="shared" si="140"/>
        <v>0.58013765978367748</v>
      </c>
      <c r="H1449" s="61">
        <f t="shared" si="141"/>
        <v>0.89393939393939392</v>
      </c>
      <c r="I1449" s="61">
        <f t="shared" si="138"/>
        <v>2</v>
      </c>
      <c r="J1449" s="61">
        <f t="shared" si="136"/>
        <v>9</v>
      </c>
      <c r="K1449" s="61">
        <f t="shared" si="137"/>
        <v>3</v>
      </c>
    </row>
    <row r="1450" spans="1:11">
      <c r="A1450" s="64">
        <v>43532</v>
      </c>
      <c r="B1450" s="65">
        <v>10230</v>
      </c>
      <c r="C1450" s="65">
        <v>10244</v>
      </c>
      <c r="D1450" s="65">
        <v>10162</v>
      </c>
      <c r="E1450" s="65">
        <v>10200</v>
      </c>
      <c r="F1450" s="61">
        <f t="shared" si="139"/>
        <v>0.80156402737047905</v>
      </c>
      <c r="G1450" s="61">
        <f t="shared" si="140"/>
        <v>-0.2932551319648094</v>
      </c>
      <c r="H1450" s="61">
        <f t="shared" si="141"/>
        <v>0.36585365853658536</v>
      </c>
      <c r="I1450" s="61">
        <f t="shared" si="138"/>
        <v>3</v>
      </c>
      <c r="J1450" s="61">
        <f t="shared" si="136"/>
        <v>4</v>
      </c>
      <c r="K1450" s="61">
        <f t="shared" si="137"/>
        <v>2</v>
      </c>
    </row>
    <row r="1451" spans="1:11">
      <c r="A1451" s="64">
        <v>43531</v>
      </c>
      <c r="B1451" s="65">
        <v>10315</v>
      </c>
      <c r="C1451" s="65">
        <v>10335</v>
      </c>
      <c r="D1451" s="65">
        <v>10260</v>
      </c>
      <c r="E1451" s="65">
        <v>10262</v>
      </c>
      <c r="F1451" s="61">
        <f t="shared" si="139"/>
        <v>0.72709646146388762</v>
      </c>
      <c r="G1451" s="61">
        <f t="shared" si="140"/>
        <v>-0.51381483276781381</v>
      </c>
      <c r="H1451" s="61">
        <f t="shared" si="141"/>
        <v>0.70666666666666655</v>
      </c>
      <c r="I1451" s="61">
        <f t="shared" si="138"/>
        <v>3</v>
      </c>
      <c r="J1451" s="61">
        <f t="shared" si="136"/>
        <v>8</v>
      </c>
      <c r="K1451" s="61">
        <f t="shared" si="137"/>
        <v>3</v>
      </c>
    </row>
    <row r="1452" spans="1:11">
      <c r="A1452" s="64">
        <v>43530</v>
      </c>
      <c r="B1452" s="65">
        <v>10283</v>
      </c>
      <c r="C1452" s="65">
        <v>10333</v>
      </c>
      <c r="D1452" s="65">
        <v>10282</v>
      </c>
      <c r="E1452" s="65">
        <v>10322</v>
      </c>
      <c r="F1452" s="61">
        <f t="shared" si="139"/>
        <v>0.49596421277837205</v>
      </c>
      <c r="G1452" s="61">
        <f t="shared" si="140"/>
        <v>0.37926675094816686</v>
      </c>
      <c r="H1452" s="61">
        <f t="shared" si="141"/>
        <v>0.76470588235294124</v>
      </c>
      <c r="I1452" s="61">
        <f t="shared" si="138"/>
        <v>1</v>
      </c>
      <c r="J1452" s="61">
        <f t="shared" si="136"/>
        <v>8</v>
      </c>
      <c r="K1452" s="61">
        <f t="shared" si="137"/>
        <v>3</v>
      </c>
    </row>
    <row r="1453" spans="1:11">
      <c r="A1453" s="64">
        <v>43529</v>
      </c>
      <c r="B1453" s="65">
        <v>10260</v>
      </c>
      <c r="C1453" s="65">
        <v>10306</v>
      </c>
      <c r="D1453" s="65">
        <v>10248</v>
      </c>
      <c r="E1453" s="65">
        <v>10274</v>
      </c>
      <c r="F1453" s="61">
        <f t="shared" si="139"/>
        <v>0.56530214424951264</v>
      </c>
      <c r="G1453" s="61">
        <f t="shared" si="140"/>
        <v>0.13645224171539963</v>
      </c>
      <c r="H1453" s="61">
        <f t="shared" si="141"/>
        <v>0.24137931034482762</v>
      </c>
      <c r="I1453" s="61">
        <f t="shared" si="138"/>
        <v>1</v>
      </c>
      <c r="J1453" s="61">
        <f t="shared" si="136"/>
        <v>3</v>
      </c>
      <c r="K1453" s="61">
        <f t="shared" si="137"/>
        <v>2</v>
      </c>
    </row>
    <row r="1454" spans="1:11">
      <c r="A1454" s="64">
        <v>43528</v>
      </c>
      <c r="B1454" s="65">
        <v>10390</v>
      </c>
      <c r="C1454" s="65">
        <v>10400</v>
      </c>
      <c r="D1454" s="65">
        <v>10276</v>
      </c>
      <c r="E1454" s="65">
        <v>10311</v>
      </c>
      <c r="F1454" s="61">
        <f t="shared" si="139"/>
        <v>1.1934552454282965</v>
      </c>
      <c r="G1454" s="61">
        <f t="shared" si="140"/>
        <v>-0.76034648700673724</v>
      </c>
      <c r="H1454" s="61">
        <f t="shared" si="141"/>
        <v>0.63709677419354838</v>
      </c>
      <c r="I1454" s="61">
        <f t="shared" si="138"/>
        <v>6</v>
      </c>
      <c r="J1454" s="61">
        <f t="shared" si="136"/>
        <v>7</v>
      </c>
      <c r="K1454" s="61">
        <f t="shared" si="137"/>
        <v>3</v>
      </c>
    </row>
    <row r="1455" spans="1:11">
      <c r="A1455" s="64">
        <v>43523</v>
      </c>
      <c r="B1455" s="65">
        <v>10375</v>
      </c>
      <c r="C1455" s="65">
        <v>10384</v>
      </c>
      <c r="D1455" s="65">
        <v>10325</v>
      </c>
      <c r="E1455" s="65">
        <v>10362</v>
      </c>
      <c r="F1455" s="61">
        <f t="shared" si="139"/>
        <v>0.56867469879518073</v>
      </c>
      <c r="G1455" s="61">
        <f t="shared" si="140"/>
        <v>-0.12530120481927712</v>
      </c>
      <c r="H1455" s="61">
        <f t="shared" si="141"/>
        <v>0.22033898305084748</v>
      </c>
      <c r="I1455" s="61">
        <f t="shared" si="138"/>
        <v>1</v>
      </c>
      <c r="J1455" s="61">
        <f t="shared" si="136"/>
        <v>3</v>
      </c>
      <c r="K1455" s="61">
        <f t="shared" si="137"/>
        <v>2</v>
      </c>
    </row>
    <row r="1456" spans="1:11">
      <c r="A1456" s="64">
        <v>43522</v>
      </c>
      <c r="B1456" s="65">
        <v>10381</v>
      </c>
      <c r="C1456" s="65">
        <v>10394</v>
      </c>
      <c r="D1456" s="65">
        <v>10336</v>
      </c>
      <c r="E1456" s="65">
        <v>10355</v>
      </c>
      <c r="F1456" s="61">
        <f t="shared" si="139"/>
        <v>0.55871303342645218</v>
      </c>
      <c r="G1456" s="61">
        <f t="shared" si="140"/>
        <v>-0.25045756670840963</v>
      </c>
      <c r="H1456" s="61">
        <f t="shared" si="141"/>
        <v>0.44827586206896558</v>
      </c>
      <c r="I1456" s="61">
        <f t="shared" si="138"/>
        <v>1</v>
      </c>
      <c r="J1456" s="61">
        <f t="shared" si="136"/>
        <v>5</v>
      </c>
      <c r="K1456" s="61">
        <f t="shared" si="137"/>
        <v>2</v>
      </c>
    </row>
    <row r="1457" spans="1:11">
      <c r="A1457" s="64">
        <v>43521</v>
      </c>
      <c r="B1457" s="65">
        <v>10350</v>
      </c>
      <c r="C1457" s="65">
        <v>10378</v>
      </c>
      <c r="D1457" s="65">
        <v>10324</v>
      </c>
      <c r="E1457" s="65">
        <v>10368</v>
      </c>
      <c r="F1457" s="61">
        <f t="shared" si="139"/>
        <v>0.52173913043478271</v>
      </c>
      <c r="G1457" s="61">
        <f t="shared" si="140"/>
        <v>0.17391304347826086</v>
      </c>
      <c r="H1457" s="61">
        <f t="shared" si="141"/>
        <v>0.33333333333333326</v>
      </c>
      <c r="I1457" s="61">
        <f t="shared" si="138"/>
        <v>1</v>
      </c>
      <c r="J1457" s="61">
        <f t="shared" si="136"/>
        <v>4</v>
      </c>
      <c r="K1457" s="61">
        <f t="shared" si="137"/>
        <v>2</v>
      </c>
    </row>
    <row r="1458" spans="1:11">
      <c r="A1458" s="64">
        <v>43518</v>
      </c>
      <c r="B1458" s="65">
        <v>10272</v>
      </c>
      <c r="C1458" s="65">
        <v>10312</v>
      </c>
      <c r="D1458" s="65">
        <v>10245</v>
      </c>
      <c r="E1458" s="65">
        <v>10310</v>
      </c>
      <c r="F1458" s="61">
        <f t="shared" si="139"/>
        <v>0.65225856697819318</v>
      </c>
      <c r="G1458" s="61">
        <f t="shared" si="140"/>
        <v>0.36993769470404986</v>
      </c>
      <c r="H1458" s="61">
        <f t="shared" si="141"/>
        <v>0.56716417910447758</v>
      </c>
      <c r="I1458" s="61">
        <f t="shared" si="138"/>
        <v>2</v>
      </c>
      <c r="J1458" s="61">
        <f t="shared" si="136"/>
        <v>6</v>
      </c>
      <c r="K1458" s="61">
        <f t="shared" si="137"/>
        <v>2</v>
      </c>
    </row>
    <row r="1459" spans="1:11">
      <c r="A1459" s="64">
        <v>43517</v>
      </c>
      <c r="B1459" s="65">
        <v>10255</v>
      </c>
      <c r="C1459" s="65">
        <v>10327</v>
      </c>
      <c r="D1459" s="65">
        <v>10232</v>
      </c>
      <c r="E1459" s="65">
        <v>10324</v>
      </c>
      <c r="F1459" s="61">
        <f t="shared" si="139"/>
        <v>0.92637737688932231</v>
      </c>
      <c r="G1459" s="61">
        <f t="shared" si="140"/>
        <v>0.6728425158459288</v>
      </c>
      <c r="H1459" s="61">
        <f t="shared" si="141"/>
        <v>0.72631578947368414</v>
      </c>
      <c r="I1459" s="61">
        <f t="shared" si="138"/>
        <v>5</v>
      </c>
      <c r="J1459" s="61">
        <f t="shared" si="136"/>
        <v>8</v>
      </c>
      <c r="K1459" s="61">
        <f t="shared" si="137"/>
        <v>3</v>
      </c>
    </row>
    <row r="1460" spans="1:11">
      <c r="A1460" s="64">
        <v>43516</v>
      </c>
      <c r="B1460" s="65">
        <v>10183</v>
      </c>
      <c r="C1460" s="65">
        <v>10262</v>
      </c>
      <c r="D1460" s="65">
        <v>10177</v>
      </c>
      <c r="E1460" s="65">
        <v>10256</v>
      </c>
      <c r="F1460" s="61">
        <f t="shared" si="139"/>
        <v>0.8347245409015025</v>
      </c>
      <c r="G1460" s="61">
        <f t="shared" si="140"/>
        <v>0.71688107630364328</v>
      </c>
      <c r="H1460" s="61">
        <f t="shared" si="141"/>
        <v>0.85882352941176465</v>
      </c>
      <c r="I1460" s="61">
        <f t="shared" si="138"/>
        <v>4</v>
      </c>
      <c r="J1460" s="61">
        <f t="shared" si="136"/>
        <v>9</v>
      </c>
      <c r="K1460" s="61">
        <f t="shared" si="137"/>
        <v>3</v>
      </c>
    </row>
    <row r="1461" spans="1:11">
      <c r="A1461" s="64">
        <v>43515</v>
      </c>
      <c r="B1461" s="65">
        <v>10123</v>
      </c>
      <c r="C1461" s="65">
        <v>10158</v>
      </c>
      <c r="D1461" s="65">
        <v>10104</v>
      </c>
      <c r="E1461" s="65">
        <v>10142</v>
      </c>
      <c r="F1461" s="61">
        <f t="shared" si="139"/>
        <v>0.53343870394151927</v>
      </c>
      <c r="G1461" s="61">
        <f t="shared" si="140"/>
        <v>0.18769139583127531</v>
      </c>
      <c r="H1461" s="61">
        <f t="shared" si="141"/>
        <v>0.35185185185185186</v>
      </c>
      <c r="I1461" s="61">
        <f t="shared" si="138"/>
        <v>1</v>
      </c>
      <c r="J1461" s="61">
        <f t="shared" si="136"/>
        <v>4</v>
      </c>
      <c r="K1461" s="61">
        <f t="shared" si="137"/>
        <v>2</v>
      </c>
    </row>
    <row r="1462" spans="1:11">
      <c r="A1462" s="64">
        <v>43514</v>
      </c>
      <c r="B1462" s="65">
        <v>10111</v>
      </c>
      <c r="C1462" s="65">
        <v>10161</v>
      </c>
      <c r="D1462" s="65">
        <v>10098</v>
      </c>
      <c r="E1462" s="65">
        <v>10135</v>
      </c>
      <c r="F1462" s="61">
        <f t="shared" si="139"/>
        <v>0.62308377015132033</v>
      </c>
      <c r="G1462" s="61">
        <f t="shared" si="140"/>
        <v>0.23736524577193155</v>
      </c>
      <c r="H1462" s="61">
        <f t="shared" si="141"/>
        <v>0.38095238095238093</v>
      </c>
      <c r="I1462" s="61">
        <f t="shared" si="138"/>
        <v>2</v>
      </c>
      <c r="J1462" s="61">
        <f t="shared" si="136"/>
        <v>4</v>
      </c>
      <c r="K1462" s="61">
        <f t="shared" si="137"/>
        <v>2</v>
      </c>
    </row>
    <row r="1463" spans="1:11">
      <c r="A1463" s="64">
        <v>43511</v>
      </c>
      <c r="B1463" s="65">
        <v>10040</v>
      </c>
      <c r="C1463" s="65">
        <v>10116</v>
      </c>
      <c r="D1463" s="65">
        <v>10022</v>
      </c>
      <c r="E1463" s="65">
        <v>10042</v>
      </c>
      <c r="F1463" s="61">
        <f t="shared" si="139"/>
        <v>0.93625498007968122</v>
      </c>
      <c r="G1463" s="61">
        <f t="shared" si="140"/>
        <v>1.9920318725099601E-2</v>
      </c>
      <c r="H1463" s="61">
        <f t="shared" si="141"/>
        <v>2.1276595744680851E-2</v>
      </c>
      <c r="I1463" s="61">
        <f t="shared" si="138"/>
        <v>5</v>
      </c>
      <c r="J1463" s="61">
        <f t="shared" si="136"/>
        <v>1</v>
      </c>
      <c r="K1463" s="61">
        <f t="shared" si="137"/>
        <v>2</v>
      </c>
    </row>
    <row r="1464" spans="1:11">
      <c r="A1464" s="64">
        <v>43510</v>
      </c>
      <c r="B1464" s="65">
        <v>10044</v>
      </c>
      <c r="C1464" s="65">
        <v>10124</v>
      </c>
      <c r="D1464" s="65">
        <v>10034</v>
      </c>
      <c r="E1464" s="65">
        <v>10080</v>
      </c>
      <c r="F1464" s="61">
        <f t="shared" si="139"/>
        <v>0.8960573476702508</v>
      </c>
      <c r="G1464" s="61">
        <f t="shared" si="140"/>
        <v>0.35842293906810035</v>
      </c>
      <c r="H1464" s="61">
        <f t="shared" si="141"/>
        <v>0.4</v>
      </c>
      <c r="I1464" s="61">
        <f t="shared" si="138"/>
        <v>4</v>
      </c>
      <c r="J1464" s="61">
        <f t="shared" si="136"/>
        <v>5</v>
      </c>
      <c r="K1464" s="61">
        <f t="shared" si="137"/>
        <v>2</v>
      </c>
    </row>
    <row r="1465" spans="1:11">
      <c r="A1465" s="64">
        <v>43509</v>
      </c>
      <c r="B1465" s="65">
        <v>10125</v>
      </c>
      <c r="C1465" s="65">
        <v>10128</v>
      </c>
      <c r="D1465" s="65">
        <v>10055</v>
      </c>
      <c r="E1465" s="65">
        <v>10084</v>
      </c>
      <c r="F1465" s="61">
        <f t="shared" si="139"/>
        <v>0.72098765432098766</v>
      </c>
      <c r="G1465" s="61">
        <f t="shared" si="140"/>
        <v>-0.40493827160493828</v>
      </c>
      <c r="H1465" s="61">
        <f t="shared" si="141"/>
        <v>0.56164383561643838</v>
      </c>
      <c r="I1465" s="61">
        <f t="shared" si="138"/>
        <v>3</v>
      </c>
      <c r="J1465" s="61">
        <f t="shared" si="136"/>
        <v>6</v>
      </c>
      <c r="K1465" s="61">
        <f t="shared" si="137"/>
        <v>2</v>
      </c>
    </row>
    <row r="1466" spans="1:11">
      <c r="A1466" s="64">
        <v>43508</v>
      </c>
      <c r="B1466" s="65">
        <v>10049</v>
      </c>
      <c r="C1466" s="65">
        <v>10093</v>
      </c>
      <c r="D1466" s="65">
        <v>10029</v>
      </c>
      <c r="E1466" s="65">
        <v>10084</v>
      </c>
      <c r="F1466" s="61">
        <f t="shared" si="139"/>
        <v>0.63687929147178823</v>
      </c>
      <c r="G1466" s="61">
        <f t="shared" si="140"/>
        <v>0.34829336252363419</v>
      </c>
      <c r="H1466" s="61">
        <f t="shared" si="141"/>
        <v>0.546875</v>
      </c>
      <c r="I1466" s="61">
        <f t="shared" si="138"/>
        <v>2</v>
      </c>
      <c r="J1466" s="61">
        <f t="shared" si="136"/>
        <v>6</v>
      </c>
      <c r="K1466" s="61">
        <f t="shared" si="137"/>
        <v>2</v>
      </c>
    </row>
    <row r="1467" spans="1:11">
      <c r="A1467" s="64">
        <v>43507</v>
      </c>
      <c r="B1467" s="65">
        <v>10010</v>
      </c>
      <c r="C1467" s="65">
        <v>10067</v>
      </c>
      <c r="D1467" s="65">
        <v>9966</v>
      </c>
      <c r="E1467" s="65">
        <v>9999</v>
      </c>
      <c r="F1467" s="61">
        <f t="shared" si="139"/>
        <v>1.008991008991009</v>
      </c>
      <c r="G1467" s="61">
        <f t="shared" si="140"/>
        <v>-0.10989010989010989</v>
      </c>
      <c r="H1467" s="61">
        <f t="shared" si="141"/>
        <v>0.10891089108910891</v>
      </c>
      <c r="I1467" s="61">
        <f t="shared" si="138"/>
        <v>5</v>
      </c>
      <c r="J1467" s="61">
        <f t="shared" si="136"/>
        <v>2</v>
      </c>
      <c r="K1467" s="61">
        <f t="shared" si="137"/>
        <v>2</v>
      </c>
    </row>
    <row r="1468" spans="1:11">
      <c r="A1468" s="64">
        <v>43495</v>
      </c>
      <c r="B1468" s="65">
        <v>9925</v>
      </c>
      <c r="C1468" s="65">
        <v>9956</v>
      </c>
      <c r="D1468" s="65">
        <v>9896</v>
      </c>
      <c r="E1468" s="65">
        <v>9926</v>
      </c>
      <c r="F1468" s="61">
        <f t="shared" si="139"/>
        <v>0.60453400503778332</v>
      </c>
      <c r="G1468" s="61">
        <f t="shared" si="140"/>
        <v>1.0075566750629723E-2</v>
      </c>
      <c r="H1468" s="61">
        <f t="shared" si="141"/>
        <v>1.6666666666666666E-2</v>
      </c>
      <c r="I1468" s="61">
        <f t="shared" si="138"/>
        <v>2</v>
      </c>
      <c r="J1468" s="61">
        <f t="shared" si="136"/>
        <v>1</v>
      </c>
      <c r="K1468" s="61">
        <f t="shared" si="137"/>
        <v>2</v>
      </c>
    </row>
    <row r="1469" spans="1:11">
      <c r="A1469" s="64">
        <v>43494</v>
      </c>
      <c r="B1469" s="65">
        <v>9932</v>
      </c>
      <c r="C1469" s="65">
        <v>9936</v>
      </c>
      <c r="D1469" s="65">
        <v>9880</v>
      </c>
      <c r="E1469" s="65">
        <v>9923</v>
      </c>
      <c r="F1469" s="61">
        <f t="shared" si="139"/>
        <v>0.56383407168747479</v>
      </c>
      <c r="G1469" s="61">
        <f t="shared" si="140"/>
        <v>-9.0616190092629875E-2</v>
      </c>
      <c r="H1469" s="61">
        <f t="shared" si="141"/>
        <v>0.1607142857142857</v>
      </c>
      <c r="I1469" s="61">
        <f t="shared" si="138"/>
        <v>1</v>
      </c>
      <c r="J1469" s="61">
        <f t="shared" si="136"/>
        <v>2</v>
      </c>
      <c r="K1469" s="61">
        <f t="shared" si="137"/>
        <v>2</v>
      </c>
    </row>
    <row r="1470" spans="1:11">
      <c r="A1470" s="64">
        <v>43493</v>
      </c>
      <c r="B1470" s="65">
        <v>10000</v>
      </c>
      <c r="C1470" s="65">
        <v>10018</v>
      </c>
      <c r="D1470" s="65">
        <v>9975</v>
      </c>
      <c r="E1470" s="65">
        <v>9985</v>
      </c>
      <c r="F1470" s="61">
        <f t="shared" si="139"/>
        <v>0.43</v>
      </c>
      <c r="G1470" s="61">
        <f t="shared" si="140"/>
        <v>-0.15</v>
      </c>
      <c r="H1470" s="61">
        <f t="shared" si="141"/>
        <v>0.34883720930232559</v>
      </c>
      <c r="I1470" s="61">
        <f t="shared" si="138"/>
        <v>1</v>
      </c>
      <c r="J1470" s="61">
        <f t="shared" si="136"/>
        <v>4</v>
      </c>
      <c r="K1470" s="61">
        <f t="shared" si="137"/>
        <v>2</v>
      </c>
    </row>
    <row r="1471" spans="1:11">
      <c r="A1471" s="64">
        <v>43490</v>
      </c>
      <c r="B1471" s="65">
        <v>9928</v>
      </c>
      <c r="C1471" s="65">
        <v>9989</v>
      </c>
      <c r="D1471" s="65">
        <v>9911</v>
      </c>
      <c r="E1471" s="65">
        <v>9968</v>
      </c>
      <c r="F1471" s="61">
        <f t="shared" si="139"/>
        <v>0.78565672844480261</v>
      </c>
      <c r="G1471" s="61">
        <f t="shared" si="140"/>
        <v>0.40290088638194999</v>
      </c>
      <c r="H1471" s="61">
        <f t="shared" si="141"/>
        <v>0.51282051282051277</v>
      </c>
      <c r="I1471" s="61">
        <f t="shared" si="138"/>
        <v>3</v>
      </c>
      <c r="J1471" s="61">
        <f t="shared" si="136"/>
        <v>6</v>
      </c>
      <c r="K1471" s="61">
        <f t="shared" si="137"/>
        <v>2</v>
      </c>
    </row>
    <row r="1472" spans="1:11">
      <c r="A1472" s="64">
        <v>43489</v>
      </c>
      <c r="B1472" s="65">
        <v>9833</v>
      </c>
      <c r="C1472" s="65">
        <v>9884</v>
      </c>
      <c r="D1472" s="65">
        <v>9820</v>
      </c>
      <c r="E1472" s="65">
        <v>9863</v>
      </c>
      <c r="F1472" s="61">
        <f t="shared" si="139"/>
        <v>0.65086952100071183</v>
      </c>
      <c r="G1472" s="61">
        <f t="shared" si="140"/>
        <v>0.30509508796908369</v>
      </c>
      <c r="H1472" s="61">
        <f t="shared" si="141"/>
        <v>0.46875000000000006</v>
      </c>
      <c r="I1472" s="61">
        <f t="shared" si="138"/>
        <v>2</v>
      </c>
      <c r="J1472" s="61">
        <f t="shared" si="136"/>
        <v>5</v>
      </c>
      <c r="K1472" s="61">
        <f t="shared" si="137"/>
        <v>2</v>
      </c>
    </row>
    <row r="1473" spans="1:11">
      <c r="A1473" s="64">
        <v>43488</v>
      </c>
      <c r="B1473" s="65">
        <v>9830</v>
      </c>
      <c r="C1473" s="65">
        <v>9860</v>
      </c>
      <c r="D1473" s="65">
        <v>9807</v>
      </c>
      <c r="E1473" s="65">
        <v>9818</v>
      </c>
      <c r="F1473" s="61">
        <f t="shared" si="139"/>
        <v>0.53916581892166837</v>
      </c>
      <c r="G1473" s="61">
        <f t="shared" si="140"/>
        <v>-0.12207527975584943</v>
      </c>
      <c r="H1473" s="61">
        <f t="shared" si="141"/>
        <v>0.22641509433962262</v>
      </c>
      <c r="I1473" s="61">
        <f t="shared" si="138"/>
        <v>1</v>
      </c>
      <c r="J1473" s="61">
        <f t="shared" si="136"/>
        <v>3</v>
      </c>
      <c r="K1473" s="61">
        <f t="shared" si="137"/>
        <v>2</v>
      </c>
    </row>
    <row r="1474" spans="1:11">
      <c r="A1474" s="64">
        <v>43487</v>
      </c>
      <c r="B1474" s="65">
        <v>9841</v>
      </c>
      <c r="C1474" s="65">
        <v>9868</v>
      </c>
      <c r="D1474" s="65">
        <v>9822</v>
      </c>
      <c r="E1474" s="65">
        <v>9847</v>
      </c>
      <c r="F1474" s="61">
        <f t="shared" si="139"/>
        <v>0.46743217152728378</v>
      </c>
      <c r="G1474" s="61">
        <f t="shared" si="140"/>
        <v>6.0969413677471801E-2</v>
      </c>
      <c r="H1474" s="61">
        <f t="shared" si="141"/>
        <v>0.13043478260869565</v>
      </c>
      <c r="I1474" s="61">
        <f t="shared" si="138"/>
        <v>1</v>
      </c>
      <c r="J1474" s="61">
        <f t="shared" si="136"/>
        <v>2</v>
      </c>
      <c r="K1474" s="61">
        <f t="shared" si="137"/>
        <v>2</v>
      </c>
    </row>
    <row r="1475" spans="1:11">
      <c r="A1475" s="64">
        <v>43486</v>
      </c>
      <c r="B1475" s="65">
        <v>9885</v>
      </c>
      <c r="C1475" s="65">
        <v>9919</v>
      </c>
      <c r="D1475" s="65">
        <v>9856</v>
      </c>
      <c r="E1475" s="65">
        <v>9866</v>
      </c>
      <c r="F1475" s="61">
        <f t="shared" si="139"/>
        <v>0.63732928679817902</v>
      </c>
      <c r="G1475" s="61">
        <f t="shared" si="140"/>
        <v>-0.19221041982802226</v>
      </c>
      <c r="H1475" s="61">
        <f t="shared" si="141"/>
        <v>0.30158730158730163</v>
      </c>
      <c r="I1475" s="61">
        <f t="shared" si="138"/>
        <v>2</v>
      </c>
      <c r="J1475" s="61">
        <f t="shared" ref="J1475:J1538" si="142">VLOOKUP(H1475,$L$24:$N$33,3,TRUE)</f>
        <v>4</v>
      </c>
      <c r="K1475" s="61">
        <f t="shared" ref="K1475:K1538" si="143">IF(AND(I1475&gt;=$N$10,F1475&gt;$B$1),IF(J1475&gt;=$N$23,4,1),IF(J1475&gt;=$N$23,3,2))</f>
        <v>2</v>
      </c>
    </row>
    <row r="1476" spans="1:11">
      <c r="A1476" s="64">
        <v>43483</v>
      </c>
      <c r="B1476" s="65">
        <v>9825</v>
      </c>
      <c r="C1476" s="65">
        <v>9846</v>
      </c>
      <c r="D1476" s="65">
        <v>9770</v>
      </c>
      <c r="E1476" s="65">
        <v>9820</v>
      </c>
      <c r="F1476" s="61">
        <f t="shared" si="139"/>
        <v>0.77353689567430028</v>
      </c>
      <c r="G1476" s="61">
        <f t="shared" si="140"/>
        <v>-5.0890585241730277E-2</v>
      </c>
      <c r="H1476" s="61">
        <f t="shared" si="141"/>
        <v>6.5789473684210523E-2</v>
      </c>
      <c r="I1476" s="61">
        <f t="shared" si="138"/>
        <v>3</v>
      </c>
      <c r="J1476" s="61">
        <f t="shared" si="142"/>
        <v>1</v>
      </c>
      <c r="K1476" s="61">
        <f t="shared" si="143"/>
        <v>2</v>
      </c>
    </row>
    <row r="1477" spans="1:11">
      <c r="A1477" s="64">
        <v>43482</v>
      </c>
      <c r="B1477" s="65">
        <v>9777</v>
      </c>
      <c r="C1477" s="65">
        <v>9834</v>
      </c>
      <c r="D1477" s="65">
        <v>9721</v>
      </c>
      <c r="E1477" s="65">
        <v>9779</v>
      </c>
      <c r="F1477" s="61">
        <f t="shared" si="139"/>
        <v>1.15577375473049</v>
      </c>
      <c r="G1477" s="61">
        <f t="shared" si="140"/>
        <v>2.0456172650097169E-2</v>
      </c>
      <c r="H1477" s="61">
        <f t="shared" si="141"/>
        <v>1.7699115044247787E-2</v>
      </c>
      <c r="I1477" s="61">
        <f t="shared" si="138"/>
        <v>6</v>
      </c>
      <c r="J1477" s="61">
        <f t="shared" si="142"/>
        <v>1</v>
      </c>
      <c r="K1477" s="61">
        <f t="shared" si="143"/>
        <v>2</v>
      </c>
    </row>
    <row r="1478" spans="1:11">
      <c r="A1478" s="64">
        <v>43481</v>
      </c>
      <c r="B1478" s="65">
        <v>9781</v>
      </c>
      <c r="C1478" s="65">
        <v>9804</v>
      </c>
      <c r="D1478" s="65">
        <v>9755</v>
      </c>
      <c r="E1478" s="65">
        <v>9784</v>
      </c>
      <c r="F1478" s="61">
        <f t="shared" si="139"/>
        <v>0.5009712708312033</v>
      </c>
      <c r="G1478" s="61">
        <f t="shared" si="140"/>
        <v>3.0671710459053265E-2</v>
      </c>
      <c r="H1478" s="61">
        <f t="shared" si="141"/>
        <v>6.1224489795918373E-2</v>
      </c>
      <c r="I1478" s="61">
        <f t="shared" si="138"/>
        <v>1</v>
      </c>
      <c r="J1478" s="61">
        <f t="shared" si="142"/>
        <v>1</v>
      </c>
      <c r="K1478" s="61">
        <f t="shared" si="143"/>
        <v>2</v>
      </c>
    </row>
    <row r="1479" spans="1:11">
      <c r="A1479" s="64">
        <v>43480</v>
      </c>
      <c r="B1479" s="65">
        <v>9743</v>
      </c>
      <c r="C1479" s="65">
        <v>9817</v>
      </c>
      <c r="D1479" s="65">
        <v>9715</v>
      </c>
      <c r="E1479" s="65">
        <v>9793</v>
      </c>
      <c r="F1479" s="61">
        <f t="shared" si="139"/>
        <v>1.0469054705942729</v>
      </c>
      <c r="G1479" s="61">
        <f t="shared" si="140"/>
        <v>0.51318895617366322</v>
      </c>
      <c r="H1479" s="61">
        <f t="shared" si="141"/>
        <v>0.49019607843137258</v>
      </c>
      <c r="I1479" s="61">
        <f t="shared" si="138"/>
        <v>5</v>
      </c>
      <c r="J1479" s="61">
        <f t="shared" si="142"/>
        <v>5</v>
      </c>
      <c r="K1479" s="61">
        <f t="shared" si="143"/>
        <v>2</v>
      </c>
    </row>
    <row r="1480" spans="1:11">
      <c r="A1480" s="64">
        <v>43479</v>
      </c>
      <c r="B1480" s="65">
        <v>9738</v>
      </c>
      <c r="C1480" s="65">
        <v>9756</v>
      </c>
      <c r="D1480" s="65">
        <v>9660</v>
      </c>
      <c r="E1480" s="65">
        <v>9691</v>
      </c>
      <c r="F1480" s="61">
        <f t="shared" si="139"/>
        <v>0.98582871226124469</v>
      </c>
      <c r="G1480" s="61">
        <f t="shared" si="140"/>
        <v>-0.48264530704456765</v>
      </c>
      <c r="H1480" s="61">
        <f t="shared" si="141"/>
        <v>0.48958333333333326</v>
      </c>
      <c r="I1480" s="61">
        <f t="shared" ref="I1480:I1543" si="144">VLOOKUP(_xlfn.PERCENTRANK.EXC(F$22:F$1218,F1480),$L$11:$N$20,3,TRUE)</f>
        <v>5</v>
      </c>
      <c r="J1480" s="61">
        <f t="shared" si="142"/>
        <v>5</v>
      </c>
      <c r="K1480" s="61">
        <f t="shared" si="143"/>
        <v>2</v>
      </c>
    </row>
    <row r="1481" spans="1:11">
      <c r="A1481" s="64">
        <v>43476</v>
      </c>
      <c r="B1481" s="65">
        <v>9760</v>
      </c>
      <c r="C1481" s="65">
        <v>9803</v>
      </c>
      <c r="D1481" s="65">
        <v>9724</v>
      </c>
      <c r="E1481" s="65">
        <v>9750</v>
      </c>
      <c r="F1481" s="61">
        <f t="shared" si="139"/>
        <v>0.80942622950819676</v>
      </c>
      <c r="G1481" s="61">
        <f t="shared" si="140"/>
        <v>-0.10245901639344263</v>
      </c>
      <c r="H1481" s="61">
        <f t="shared" si="141"/>
        <v>0.12658227848101267</v>
      </c>
      <c r="I1481" s="61">
        <f t="shared" si="144"/>
        <v>3</v>
      </c>
      <c r="J1481" s="61">
        <f t="shared" si="142"/>
        <v>2</v>
      </c>
      <c r="K1481" s="61">
        <f t="shared" si="143"/>
        <v>2</v>
      </c>
    </row>
    <row r="1482" spans="1:11">
      <c r="A1482" s="64">
        <v>43475</v>
      </c>
      <c r="B1482" s="65">
        <v>9710</v>
      </c>
      <c r="C1482" s="65">
        <v>9713</v>
      </c>
      <c r="D1482" s="65">
        <v>9673</v>
      </c>
      <c r="E1482" s="65">
        <v>9694</v>
      </c>
      <c r="F1482" s="61">
        <f t="shared" si="139"/>
        <v>0.41194644696189492</v>
      </c>
      <c r="G1482" s="61">
        <f t="shared" si="140"/>
        <v>-0.16477857878475799</v>
      </c>
      <c r="H1482" s="61">
        <f t="shared" si="141"/>
        <v>0.40000000000000008</v>
      </c>
      <c r="I1482" s="61">
        <f t="shared" si="144"/>
        <v>1</v>
      </c>
      <c r="J1482" s="61">
        <f t="shared" si="142"/>
        <v>5</v>
      </c>
      <c r="K1482" s="61">
        <f t="shared" si="143"/>
        <v>2</v>
      </c>
    </row>
    <row r="1483" spans="1:11">
      <c r="A1483" s="64">
        <v>43474</v>
      </c>
      <c r="B1483" s="65">
        <v>9608</v>
      </c>
      <c r="C1483" s="65">
        <v>9755</v>
      </c>
      <c r="D1483" s="65">
        <v>9602</v>
      </c>
      <c r="E1483" s="65">
        <v>9708</v>
      </c>
      <c r="F1483" s="61">
        <f t="shared" si="139"/>
        <v>1.5924229808492925</v>
      </c>
      <c r="G1483" s="61">
        <f t="shared" si="140"/>
        <v>1.0407993338884263</v>
      </c>
      <c r="H1483" s="61">
        <f t="shared" si="141"/>
        <v>0.65359477124182996</v>
      </c>
      <c r="I1483" s="61">
        <f t="shared" si="144"/>
        <v>8</v>
      </c>
      <c r="J1483" s="61">
        <f t="shared" si="142"/>
        <v>7</v>
      </c>
      <c r="K1483" s="61">
        <f t="shared" si="143"/>
        <v>3</v>
      </c>
    </row>
    <row r="1484" spans="1:11">
      <c r="A1484" s="64">
        <v>43473</v>
      </c>
      <c r="B1484" s="65">
        <v>9600</v>
      </c>
      <c r="C1484" s="65">
        <v>9611</v>
      </c>
      <c r="D1484" s="65">
        <v>9532</v>
      </c>
      <c r="E1484" s="65">
        <v>9561</v>
      </c>
      <c r="F1484" s="61">
        <f t="shared" si="139"/>
        <v>0.82291666666666663</v>
      </c>
      <c r="G1484" s="61">
        <f t="shared" si="140"/>
        <v>-0.40625</v>
      </c>
      <c r="H1484" s="61">
        <f t="shared" si="141"/>
        <v>0.49367088607594939</v>
      </c>
      <c r="I1484" s="61">
        <f t="shared" si="144"/>
        <v>4</v>
      </c>
      <c r="J1484" s="61">
        <f t="shared" si="142"/>
        <v>5</v>
      </c>
      <c r="K1484" s="61">
        <f t="shared" si="143"/>
        <v>2</v>
      </c>
    </row>
    <row r="1485" spans="1:11">
      <c r="A1485" s="64">
        <v>43472</v>
      </c>
      <c r="B1485" s="65">
        <v>9541</v>
      </c>
      <c r="C1485" s="65">
        <v>9588</v>
      </c>
      <c r="D1485" s="65">
        <v>9490</v>
      </c>
      <c r="E1485" s="65">
        <v>9563</v>
      </c>
      <c r="F1485" s="61">
        <f t="shared" si="139"/>
        <v>1.0271460014673515</v>
      </c>
      <c r="G1485" s="61">
        <f t="shared" si="140"/>
        <v>0.23058379624777275</v>
      </c>
      <c r="H1485" s="61">
        <f t="shared" si="141"/>
        <v>0.22448979591836732</v>
      </c>
      <c r="I1485" s="61">
        <f t="shared" si="144"/>
        <v>5</v>
      </c>
      <c r="J1485" s="61">
        <f t="shared" si="142"/>
        <v>3</v>
      </c>
      <c r="K1485" s="61">
        <f t="shared" si="143"/>
        <v>2</v>
      </c>
    </row>
    <row r="1486" spans="1:11">
      <c r="A1486" s="64">
        <v>43469</v>
      </c>
      <c r="B1486" s="65">
        <v>9367</v>
      </c>
      <c r="C1486" s="65">
        <v>9410</v>
      </c>
      <c r="D1486" s="65">
        <v>9305</v>
      </c>
      <c r="E1486" s="65">
        <v>9367</v>
      </c>
      <c r="F1486" s="61">
        <f t="shared" si="139"/>
        <v>1.1209565495889826</v>
      </c>
      <c r="G1486" s="61">
        <f t="shared" si="140"/>
        <v>0</v>
      </c>
      <c r="H1486" s="61">
        <f t="shared" si="141"/>
        <v>0</v>
      </c>
      <c r="I1486" s="61">
        <f t="shared" si="144"/>
        <v>5</v>
      </c>
      <c r="J1486" s="61">
        <f t="shared" si="142"/>
        <v>1</v>
      </c>
      <c r="K1486" s="61">
        <f t="shared" si="143"/>
        <v>2</v>
      </c>
    </row>
    <row r="1487" spans="1:11">
      <c r="A1487" s="64">
        <v>43468</v>
      </c>
      <c r="B1487" s="65">
        <v>9488</v>
      </c>
      <c r="C1487" s="65">
        <v>9547</v>
      </c>
      <c r="D1487" s="65">
        <v>9433</v>
      </c>
      <c r="E1487" s="65">
        <v>9440</v>
      </c>
      <c r="F1487" s="61">
        <f t="shared" si="139"/>
        <v>1.2015177065767284</v>
      </c>
      <c r="G1487" s="61">
        <f t="shared" si="140"/>
        <v>-0.50590219224283306</v>
      </c>
      <c r="H1487" s="61">
        <f t="shared" si="141"/>
        <v>0.4210526315789474</v>
      </c>
      <c r="I1487" s="61">
        <f t="shared" si="144"/>
        <v>6</v>
      </c>
      <c r="J1487" s="61">
        <f t="shared" si="142"/>
        <v>5</v>
      </c>
      <c r="K1487" s="61">
        <f t="shared" si="143"/>
        <v>2</v>
      </c>
    </row>
    <row r="1488" spans="1:11">
      <c r="A1488" s="64">
        <v>43467</v>
      </c>
      <c r="B1488" s="65">
        <v>9760</v>
      </c>
      <c r="C1488" s="65">
        <v>9762</v>
      </c>
      <c r="D1488" s="65">
        <v>9506</v>
      </c>
      <c r="E1488" s="65">
        <v>9536</v>
      </c>
      <c r="F1488" s="61">
        <f t="shared" si="139"/>
        <v>2.622950819672131</v>
      </c>
      <c r="G1488" s="61">
        <f t="shared" si="140"/>
        <v>-2.2950819672131146</v>
      </c>
      <c r="H1488" s="61">
        <f t="shared" si="141"/>
        <v>0.875</v>
      </c>
      <c r="I1488" s="61">
        <f t="shared" si="144"/>
        <v>10</v>
      </c>
      <c r="J1488" s="61">
        <f t="shared" si="142"/>
        <v>9</v>
      </c>
      <c r="K1488" s="61">
        <f t="shared" si="143"/>
        <v>4</v>
      </c>
    </row>
    <row r="1489" spans="1:11">
      <c r="A1489" s="64">
        <v>43462</v>
      </c>
      <c r="B1489" s="65">
        <v>9630</v>
      </c>
      <c r="C1489" s="65">
        <v>9680</v>
      </c>
      <c r="D1489" s="65">
        <v>9622</v>
      </c>
      <c r="E1489" s="65">
        <v>9671</v>
      </c>
      <c r="F1489" s="61">
        <f t="shared" si="139"/>
        <v>0.6022845275181723</v>
      </c>
      <c r="G1489" s="61">
        <f t="shared" si="140"/>
        <v>0.42575285565939774</v>
      </c>
      <c r="H1489" s="61">
        <f t="shared" si="141"/>
        <v>0.70689655172413812</v>
      </c>
      <c r="I1489" s="61">
        <f t="shared" si="144"/>
        <v>2</v>
      </c>
      <c r="J1489" s="61">
        <f t="shared" si="142"/>
        <v>8</v>
      </c>
      <c r="K1489" s="61">
        <f t="shared" si="143"/>
        <v>3</v>
      </c>
    </row>
    <row r="1490" spans="1:11">
      <c r="A1490" s="64">
        <v>43461</v>
      </c>
      <c r="B1490" s="65">
        <v>9589</v>
      </c>
      <c r="C1490" s="65">
        <v>9655</v>
      </c>
      <c r="D1490" s="65">
        <v>9566</v>
      </c>
      <c r="E1490" s="65">
        <v>9633</v>
      </c>
      <c r="F1490" s="61">
        <f t="shared" si="139"/>
        <v>0.92814683491500671</v>
      </c>
      <c r="G1490" s="61">
        <f t="shared" si="140"/>
        <v>0.45885910939618307</v>
      </c>
      <c r="H1490" s="61">
        <f t="shared" si="141"/>
        <v>0.4943820224719101</v>
      </c>
      <c r="I1490" s="61">
        <f t="shared" si="144"/>
        <v>5</v>
      </c>
      <c r="J1490" s="61">
        <f t="shared" si="142"/>
        <v>5</v>
      </c>
      <c r="K1490" s="61">
        <f t="shared" si="143"/>
        <v>2</v>
      </c>
    </row>
    <row r="1491" spans="1:11">
      <c r="A1491" s="64">
        <v>43460</v>
      </c>
      <c r="B1491" s="65">
        <v>9523</v>
      </c>
      <c r="C1491" s="65">
        <v>9555</v>
      </c>
      <c r="D1491" s="65">
        <v>9438</v>
      </c>
      <c r="E1491" s="65">
        <v>9459</v>
      </c>
      <c r="F1491" s="61">
        <f t="shared" si="139"/>
        <v>1.2286044313766671</v>
      </c>
      <c r="G1491" s="61">
        <f t="shared" si="140"/>
        <v>-0.67205712485561264</v>
      </c>
      <c r="H1491" s="61">
        <f t="shared" si="141"/>
        <v>0.54700854700854695</v>
      </c>
      <c r="I1491" s="61">
        <f t="shared" si="144"/>
        <v>7</v>
      </c>
      <c r="J1491" s="61">
        <f t="shared" si="142"/>
        <v>6</v>
      </c>
      <c r="K1491" s="61">
        <f t="shared" si="143"/>
        <v>2</v>
      </c>
    </row>
    <row r="1492" spans="1:11">
      <c r="A1492" s="64">
        <v>43459</v>
      </c>
      <c r="B1492" s="65">
        <v>9480</v>
      </c>
      <c r="C1492" s="65">
        <v>9487</v>
      </c>
      <c r="D1492" s="65">
        <v>9410</v>
      </c>
      <c r="E1492" s="65">
        <v>9477</v>
      </c>
      <c r="F1492" s="61">
        <f t="shared" si="139"/>
        <v>0.81223628691983119</v>
      </c>
      <c r="G1492" s="61">
        <f t="shared" si="140"/>
        <v>-3.1645569620253167E-2</v>
      </c>
      <c r="H1492" s="61">
        <f t="shared" si="141"/>
        <v>3.8961038961038967E-2</v>
      </c>
      <c r="I1492" s="61">
        <f t="shared" si="144"/>
        <v>3</v>
      </c>
      <c r="J1492" s="61">
        <f t="shared" si="142"/>
        <v>1</v>
      </c>
      <c r="K1492" s="61">
        <f t="shared" si="143"/>
        <v>2</v>
      </c>
    </row>
    <row r="1493" spans="1:11">
      <c r="A1493" s="64">
        <v>43458</v>
      </c>
      <c r="B1493" s="65">
        <v>9603</v>
      </c>
      <c r="C1493" s="65">
        <v>9627</v>
      </c>
      <c r="D1493" s="65">
        <v>9587</v>
      </c>
      <c r="E1493" s="65">
        <v>9620</v>
      </c>
      <c r="F1493" s="61">
        <f t="shared" si="139"/>
        <v>0.41653649901072576</v>
      </c>
      <c r="G1493" s="61">
        <f t="shared" si="140"/>
        <v>0.17702801207955846</v>
      </c>
      <c r="H1493" s="61">
        <f t="shared" si="141"/>
        <v>0.42500000000000004</v>
      </c>
      <c r="I1493" s="61">
        <f t="shared" si="144"/>
        <v>1</v>
      </c>
      <c r="J1493" s="61">
        <f t="shared" si="142"/>
        <v>5</v>
      </c>
      <c r="K1493" s="61">
        <f t="shared" si="143"/>
        <v>2</v>
      </c>
    </row>
    <row r="1494" spans="1:11">
      <c r="A1494" s="64">
        <v>43456</v>
      </c>
      <c r="B1494" s="65">
        <v>9580</v>
      </c>
      <c r="C1494" s="65">
        <v>9615</v>
      </c>
      <c r="D1494" s="65">
        <v>9575</v>
      </c>
      <c r="E1494" s="65">
        <v>9585</v>
      </c>
      <c r="F1494" s="61">
        <f t="shared" ref="F1494:F1557" si="145">ABS(C1494-D1494)/B1494*100</f>
        <v>0.41753653444676403</v>
      </c>
      <c r="G1494" s="61">
        <f t="shared" ref="G1494:G1557" si="146">(E1494-B1494)/B1494*100</f>
        <v>5.2192066805845504E-2</v>
      </c>
      <c r="H1494" s="61">
        <f t="shared" ref="H1494:H1557" si="147">ABS(G1494/F1494)</f>
        <v>0.125</v>
      </c>
      <c r="I1494" s="61">
        <f t="shared" si="144"/>
        <v>1</v>
      </c>
      <c r="J1494" s="61">
        <f t="shared" si="142"/>
        <v>2</v>
      </c>
      <c r="K1494" s="61">
        <f t="shared" si="143"/>
        <v>2</v>
      </c>
    </row>
    <row r="1495" spans="1:11">
      <c r="A1495" s="64">
        <v>43455</v>
      </c>
      <c r="B1495" s="65">
        <v>9624</v>
      </c>
      <c r="C1495" s="65">
        <v>9668</v>
      </c>
      <c r="D1495" s="65">
        <v>9556</v>
      </c>
      <c r="E1495" s="65">
        <v>9660</v>
      </c>
      <c r="F1495" s="61">
        <f t="shared" si="145"/>
        <v>1.1637572734829593</v>
      </c>
      <c r="G1495" s="61">
        <f t="shared" si="146"/>
        <v>0.37406483790523692</v>
      </c>
      <c r="H1495" s="61">
        <f t="shared" si="147"/>
        <v>0.32142857142857145</v>
      </c>
      <c r="I1495" s="61">
        <f t="shared" si="144"/>
        <v>6</v>
      </c>
      <c r="J1495" s="61">
        <f t="shared" si="142"/>
        <v>4</v>
      </c>
      <c r="K1495" s="61">
        <f t="shared" si="143"/>
        <v>2</v>
      </c>
    </row>
    <row r="1496" spans="1:11">
      <c r="A1496" s="64">
        <v>43454</v>
      </c>
      <c r="B1496" s="65">
        <v>9638</v>
      </c>
      <c r="C1496" s="65">
        <v>9709</v>
      </c>
      <c r="D1496" s="65">
        <v>9610</v>
      </c>
      <c r="E1496" s="65">
        <v>9641</v>
      </c>
      <c r="F1496" s="61">
        <f t="shared" si="145"/>
        <v>1.0271840630836273</v>
      </c>
      <c r="G1496" s="61">
        <f t="shared" si="146"/>
        <v>3.1126789790412945E-2</v>
      </c>
      <c r="H1496" s="61">
        <f t="shared" si="147"/>
        <v>3.03030303030303E-2</v>
      </c>
      <c r="I1496" s="61">
        <f t="shared" si="144"/>
        <v>5</v>
      </c>
      <c r="J1496" s="61">
        <f t="shared" si="142"/>
        <v>1</v>
      </c>
      <c r="K1496" s="61">
        <f t="shared" si="143"/>
        <v>2</v>
      </c>
    </row>
    <row r="1497" spans="1:11">
      <c r="A1497" s="64">
        <v>43453</v>
      </c>
      <c r="B1497" s="65">
        <v>9758</v>
      </c>
      <c r="C1497" s="65">
        <v>9778</v>
      </c>
      <c r="D1497" s="65">
        <v>9728</v>
      </c>
      <c r="E1497" s="65">
        <v>9768</v>
      </c>
      <c r="F1497" s="61">
        <f t="shared" si="145"/>
        <v>0.5124000819840131</v>
      </c>
      <c r="G1497" s="61">
        <f t="shared" si="146"/>
        <v>0.10248001639680263</v>
      </c>
      <c r="H1497" s="61">
        <f t="shared" si="147"/>
        <v>0.2</v>
      </c>
      <c r="I1497" s="61">
        <f t="shared" si="144"/>
        <v>1</v>
      </c>
      <c r="J1497" s="61">
        <f t="shared" si="142"/>
        <v>3</v>
      </c>
      <c r="K1497" s="61">
        <f t="shared" si="143"/>
        <v>2</v>
      </c>
    </row>
    <row r="1498" spans="1:11">
      <c r="A1498" s="64">
        <v>43452</v>
      </c>
      <c r="B1498" s="65">
        <v>9718</v>
      </c>
      <c r="C1498" s="65">
        <v>9755</v>
      </c>
      <c r="D1498" s="65">
        <v>9688</v>
      </c>
      <c r="E1498" s="65">
        <v>9718</v>
      </c>
      <c r="F1498" s="61">
        <f t="shared" si="145"/>
        <v>0.68944227207244291</v>
      </c>
      <c r="G1498" s="61">
        <f t="shared" si="146"/>
        <v>0</v>
      </c>
      <c r="H1498" s="61">
        <f t="shared" si="147"/>
        <v>0</v>
      </c>
      <c r="I1498" s="61">
        <f t="shared" si="144"/>
        <v>2</v>
      </c>
      <c r="J1498" s="61">
        <f t="shared" si="142"/>
        <v>1</v>
      </c>
      <c r="K1498" s="61">
        <f t="shared" si="143"/>
        <v>2</v>
      </c>
    </row>
    <row r="1499" spans="1:11">
      <c r="A1499" s="64">
        <v>43451</v>
      </c>
      <c r="B1499" s="65">
        <v>9753</v>
      </c>
      <c r="C1499" s="65">
        <v>9826</v>
      </c>
      <c r="D1499" s="65">
        <v>9722</v>
      </c>
      <c r="E1499" s="65">
        <v>9790</v>
      </c>
      <c r="F1499" s="61">
        <f t="shared" si="145"/>
        <v>1.0663385624935917</v>
      </c>
      <c r="G1499" s="61">
        <f t="shared" si="146"/>
        <v>0.37937045011791243</v>
      </c>
      <c r="H1499" s="61">
        <f t="shared" si="147"/>
        <v>0.35576923076923078</v>
      </c>
      <c r="I1499" s="61">
        <f t="shared" si="144"/>
        <v>5</v>
      </c>
      <c r="J1499" s="61">
        <f t="shared" si="142"/>
        <v>4</v>
      </c>
      <c r="K1499" s="61">
        <f t="shared" si="143"/>
        <v>2</v>
      </c>
    </row>
    <row r="1500" spans="1:11">
      <c r="A1500" s="64">
        <v>43448</v>
      </c>
      <c r="B1500" s="65">
        <v>9805</v>
      </c>
      <c r="C1500" s="65">
        <v>9809</v>
      </c>
      <c r="D1500" s="65">
        <v>9676</v>
      </c>
      <c r="E1500" s="65">
        <v>9730</v>
      </c>
      <c r="F1500" s="61">
        <f t="shared" si="145"/>
        <v>1.3564507904130547</v>
      </c>
      <c r="G1500" s="61">
        <f t="shared" si="146"/>
        <v>-0.76491585925548189</v>
      </c>
      <c r="H1500" s="61">
        <f t="shared" si="147"/>
        <v>0.56390977443609014</v>
      </c>
      <c r="I1500" s="61">
        <f t="shared" si="144"/>
        <v>7</v>
      </c>
      <c r="J1500" s="61">
        <f t="shared" si="142"/>
        <v>6</v>
      </c>
      <c r="K1500" s="61">
        <f t="shared" si="143"/>
        <v>2</v>
      </c>
    </row>
    <row r="1501" spans="1:11">
      <c r="A1501" s="64">
        <v>43447</v>
      </c>
      <c r="B1501" s="65">
        <v>9831</v>
      </c>
      <c r="C1501" s="65">
        <v>9872</v>
      </c>
      <c r="D1501" s="65">
        <v>9790</v>
      </c>
      <c r="E1501" s="65">
        <v>9856</v>
      </c>
      <c r="F1501" s="61">
        <f t="shared" si="145"/>
        <v>0.83409622622317159</v>
      </c>
      <c r="G1501" s="61">
        <f t="shared" si="146"/>
        <v>0.2542976299460889</v>
      </c>
      <c r="H1501" s="61">
        <f t="shared" si="147"/>
        <v>0.3048780487804878</v>
      </c>
      <c r="I1501" s="61">
        <f t="shared" si="144"/>
        <v>4</v>
      </c>
      <c r="J1501" s="61">
        <f t="shared" si="142"/>
        <v>4</v>
      </c>
      <c r="K1501" s="61">
        <f t="shared" si="143"/>
        <v>2</v>
      </c>
    </row>
    <row r="1502" spans="1:11">
      <c r="A1502" s="64">
        <v>43446</v>
      </c>
      <c r="B1502" s="65">
        <v>9759</v>
      </c>
      <c r="C1502" s="65">
        <v>9827</v>
      </c>
      <c r="D1502" s="65">
        <v>9725</v>
      </c>
      <c r="E1502" s="65">
        <v>9818</v>
      </c>
      <c r="F1502" s="61">
        <f t="shared" si="145"/>
        <v>1.045189056255764</v>
      </c>
      <c r="G1502" s="61">
        <f t="shared" si="146"/>
        <v>0.60457014038323598</v>
      </c>
      <c r="H1502" s="61">
        <f t="shared" si="147"/>
        <v>0.57843137254901955</v>
      </c>
      <c r="I1502" s="61">
        <f t="shared" si="144"/>
        <v>5</v>
      </c>
      <c r="J1502" s="61">
        <f t="shared" si="142"/>
        <v>6</v>
      </c>
      <c r="K1502" s="61">
        <f t="shared" si="143"/>
        <v>2</v>
      </c>
    </row>
    <row r="1503" spans="1:11">
      <c r="A1503" s="64">
        <v>43445</v>
      </c>
      <c r="B1503" s="65">
        <v>9654</v>
      </c>
      <c r="C1503" s="65">
        <v>9698</v>
      </c>
      <c r="D1503" s="65">
        <v>9625</v>
      </c>
      <c r="E1503" s="65">
        <v>9687</v>
      </c>
      <c r="F1503" s="61">
        <f t="shared" si="145"/>
        <v>0.75616324839444782</v>
      </c>
      <c r="G1503" s="61">
        <f t="shared" si="146"/>
        <v>0.3418272218769422</v>
      </c>
      <c r="H1503" s="61">
        <f t="shared" si="147"/>
        <v>0.45205479452054798</v>
      </c>
      <c r="I1503" s="61">
        <f t="shared" si="144"/>
        <v>3</v>
      </c>
      <c r="J1503" s="61">
        <f t="shared" si="142"/>
        <v>5</v>
      </c>
      <c r="K1503" s="61">
        <f t="shared" si="143"/>
        <v>2</v>
      </c>
    </row>
    <row r="1504" spans="1:11">
      <c r="A1504" s="64">
        <v>43444</v>
      </c>
      <c r="B1504" s="65">
        <v>9565</v>
      </c>
      <c r="C1504" s="65">
        <v>9680</v>
      </c>
      <c r="D1504" s="65">
        <v>9560</v>
      </c>
      <c r="E1504" s="65">
        <v>9626</v>
      </c>
      <c r="F1504" s="61">
        <f t="shared" si="145"/>
        <v>1.2545739675901726</v>
      </c>
      <c r="G1504" s="61">
        <f t="shared" si="146"/>
        <v>0.63774176685833772</v>
      </c>
      <c r="H1504" s="61">
        <f t="shared" si="147"/>
        <v>0.5083333333333333</v>
      </c>
      <c r="I1504" s="61">
        <f t="shared" si="144"/>
        <v>7</v>
      </c>
      <c r="J1504" s="61">
        <f t="shared" si="142"/>
        <v>6</v>
      </c>
      <c r="K1504" s="61">
        <f t="shared" si="143"/>
        <v>2</v>
      </c>
    </row>
    <row r="1505" spans="1:11">
      <c r="A1505" s="64">
        <v>43441</v>
      </c>
      <c r="B1505" s="65">
        <v>9735</v>
      </c>
      <c r="C1505" s="65">
        <v>9763</v>
      </c>
      <c r="D1505" s="65">
        <v>9689</v>
      </c>
      <c r="E1505" s="65">
        <v>9746</v>
      </c>
      <c r="F1505" s="61">
        <f t="shared" si="145"/>
        <v>0.7601438109912686</v>
      </c>
      <c r="G1505" s="61">
        <f t="shared" si="146"/>
        <v>0.11299435028248588</v>
      </c>
      <c r="H1505" s="61">
        <f t="shared" si="147"/>
        <v>0.14864864864864866</v>
      </c>
      <c r="I1505" s="61">
        <f t="shared" si="144"/>
        <v>3</v>
      </c>
      <c r="J1505" s="61">
        <f t="shared" si="142"/>
        <v>2</v>
      </c>
      <c r="K1505" s="61">
        <f t="shared" si="143"/>
        <v>2</v>
      </c>
    </row>
    <row r="1506" spans="1:11">
      <c r="A1506" s="64">
        <v>43440</v>
      </c>
      <c r="B1506" s="65">
        <v>9813</v>
      </c>
      <c r="C1506" s="65">
        <v>9814</v>
      </c>
      <c r="D1506" s="65">
        <v>9626</v>
      </c>
      <c r="E1506" s="65">
        <v>9674</v>
      </c>
      <c r="F1506" s="61">
        <f t="shared" si="145"/>
        <v>1.9158259451747681</v>
      </c>
      <c r="G1506" s="61">
        <f t="shared" si="146"/>
        <v>-1.4164883318047488</v>
      </c>
      <c r="H1506" s="61">
        <f t="shared" si="147"/>
        <v>0.73936170212765961</v>
      </c>
      <c r="I1506" s="61">
        <f t="shared" si="144"/>
        <v>10</v>
      </c>
      <c r="J1506" s="61">
        <f t="shared" si="142"/>
        <v>8</v>
      </c>
      <c r="K1506" s="61">
        <f t="shared" si="143"/>
        <v>4</v>
      </c>
    </row>
    <row r="1507" spans="1:11">
      <c r="A1507" s="64">
        <v>43439</v>
      </c>
      <c r="B1507" s="65">
        <v>9900</v>
      </c>
      <c r="C1507" s="65">
        <v>9946</v>
      </c>
      <c r="D1507" s="65">
        <v>9863</v>
      </c>
      <c r="E1507" s="65">
        <v>9878</v>
      </c>
      <c r="F1507" s="61">
        <f t="shared" si="145"/>
        <v>0.83838383838383845</v>
      </c>
      <c r="G1507" s="61">
        <f t="shared" si="146"/>
        <v>-0.22222222222222221</v>
      </c>
      <c r="H1507" s="61">
        <f t="shared" si="147"/>
        <v>0.26506024096385539</v>
      </c>
      <c r="I1507" s="61">
        <f t="shared" si="144"/>
        <v>4</v>
      </c>
      <c r="J1507" s="61">
        <f t="shared" si="142"/>
        <v>3</v>
      </c>
      <c r="K1507" s="61">
        <f t="shared" si="143"/>
        <v>2</v>
      </c>
    </row>
    <row r="1508" spans="1:11">
      <c r="A1508" s="64">
        <v>43438</v>
      </c>
      <c r="B1508" s="65">
        <v>10080</v>
      </c>
      <c r="C1508" s="65">
        <v>10094</v>
      </c>
      <c r="D1508" s="65">
        <v>10033</v>
      </c>
      <c r="E1508" s="65">
        <v>10042</v>
      </c>
      <c r="F1508" s="61">
        <f t="shared" si="145"/>
        <v>0.60515873015873023</v>
      </c>
      <c r="G1508" s="61">
        <f t="shared" si="146"/>
        <v>-0.37698412698412698</v>
      </c>
      <c r="H1508" s="61">
        <f t="shared" si="147"/>
        <v>0.62295081967213106</v>
      </c>
      <c r="I1508" s="61">
        <f t="shared" si="144"/>
        <v>2</v>
      </c>
      <c r="J1508" s="61">
        <f t="shared" si="142"/>
        <v>7</v>
      </c>
      <c r="K1508" s="61">
        <f t="shared" si="143"/>
        <v>3</v>
      </c>
    </row>
    <row r="1509" spans="1:11">
      <c r="A1509" s="64">
        <v>43437</v>
      </c>
      <c r="B1509" s="65">
        <v>10012</v>
      </c>
      <c r="C1509" s="65">
        <v>10156</v>
      </c>
      <c r="D1509" s="65">
        <v>9996</v>
      </c>
      <c r="E1509" s="65">
        <v>10122</v>
      </c>
      <c r="F1509" s="61">
        <f t="shared" si="145"/>
        <v>1.5980823012385137</v>
      </c>
      <c r="G1509" s="61">
        <f t="shared" si="146"/>
        <v>1.0986815821014784</v>
      </c>
      <c r="H1509" s="61">
        <f t="shared" si="147"/>
        <v>0.68750000000000011</v>
      </c>
      <c r="I1509" s="61">
        <f t="shared" si="144"/>
        <v>8</v>
      </c>
      <c r="J1509" s="61">
        <f t="shared" si="142"/>
        <v>7</v>
      </c>
      <c r="K1509" s="61">
        <f t="shared" si="143"/>
        <v>3</v>
      </c>
    </row>
    <row r="1510" spans="1:11">
      <c r="A1510" s="64">
        <v>43434</v>
      </c>
      <c r="B1510" s="65">
        <v>9900</v>
      </c>
      <c r="C1510" s="65">
        <v>9935</v>
      </c>
      <c r="D1510" s="65">
        <v>9847</v>
      </c>
      <c r="E1510" s="65">
        <v>9853</v>
      </c>
      <c r="F1510" s="61">
        <f t="shared" si="145"/>
        <v>0.88888888888888884</v>
      </c>
      <c r="G1510" s="61">
        <f t="shared" si="146"/>
        <v>-0.47474747474747475</v>
      </c>
      <c r="H1510" s="61">
        <f t="shared" si="147"/>
        <v>0.53409090909090917</v>
      </c>
      <c r="I1510" s="61">
        <f t="shared" si="144"/>
        <v>4</v>
      </c>
      <c r="J1510" s="61">
        <f t="shared" si="142"/>
        <v>6</v>
      </c>
      <c r="K1510" s="61">
        <f t="shared" si="143"/>
        <v>2</v>
      </c>
    </row>
    <row r="1511" spans="1:11">
      <c r="A1511" s="64">
        <v>43433</v>
      </c>
      <c r="B1511" s="65">
        <v>9984</v>
      </c>
      <c r="C1511" s="65">
        <v>9989</v>
      </c>
      <c r="D1511" s="65">
        <v>9861</v>
      </c>
      <c r="E1511" s="65">
        <v>9877</v>
      </c>
      <c r="F1511" s="61">
        <f t="shared" si="145"/>
        <v>1.2820512820512819</v>
      </c>
      <c r="G1511" s="61">
        <f t="shared" si="146"/>
        <v>-1.0717147435897436</v>
      </c>
      <c r="H1511" s="61">
        <f t="shared" si="147"/>
        <v>0.83593750000000011</v>
      </c>
      <c r="I1511" s="61">
        <f t="shared" si="144"/>
        <v>7</v>
      </c>
      <c r="J1511" s="61">
        <f t="shared" si="142"/>
        <v>9</v>
      </c>
      <c r="K1511" s="61">
        <f t="shared" si="143"/>
        <v>3</v>
      </c>
    </row>
    <row r="1512" spans="1:11">
      <c r="A1512" s="64">
        <v>43432</v>
      </c>
      <c r="B1512" s="65">
        <v>9780</v>
      </c>
      <c r="C1512" s="65">
        <v>9880</v>
      </c>
      <c r="D1512" s="65">
        <v>9732</v>
      </c>
      <c r="E1512" s="65">
        <v>9870</v>
      </c>
      <c r="F1512" s="61">
        <f t="shared" si="145"/>
        <v>1.5132924335378324</v>
      </c>
      <c r="G1512" s="61">
        <f t="shared" si="146"/>
        <v>0.92024539877300615</v>
      </c>
      <c r="H1512" s="61">
        <f t="shared" si="147"/>
        <v>0.60810810810810811</v>
      </c>
      <c r="I1512" s="61">
        <f t="shared" si="144"/>
        <v>8</v>
      </c>
      <c r="J1512" s="61">
        <f t="shared" si="142"/>
        <v>7</v>
      </c>
      <c r="K1512" s="61">
        <f t="shared" si="143"/>
        <v>3</v>
      </c>
    </row>
    <row r="1513" spans="1:11">
      <c r="A1513" s="64">
        <v>43431</v>
      </c>
      <c r="B1513" s="65">
        <v>9727</v>
      </c>
      <c r="C1513" s="65">
        <v>9755</v>
      </c>
      <c r="D1513" s="65">
        <v>9644</v>
      </c>
      <c r="E1513" s="65">
        <v>9741</v>
      </c>
      <c r="F1513" s="61">
        <f t="shared" si="145"/>
        <v>1.1411534902847744</v>
      </c>
      <c r="G1513" s="61">
        <f t="shared" si="146"/>
        <v>0.14392926904492651</v>
      </c>
      <c r="H1513" s="61">
        <f t="shared" si="147"/>
        <v>0.12612612612612611</v>
      </c>
      <c r="I1513" s="61">
        <f t="shared" si="144"/>
        <v>5</v>
      </c>
      <c r="J1513" s="61">
        <f t="shared" si="142"/>
        <v>2</v>
      </c>
      <c r="K1513" s="61">
        <f t="shared" si="143"/>
        <v>2</v>
      </c>
    </row>
    <row r="1514" spans="1:11">
      <c r="A1514" s="64">
        <v>43430</v>
      </c>
      <c r="B1514" s="65">
        <v>9668</v>
      </c>
      <c r="C1514" s="65">
        <v>9850</v>
      </c>
      <c r="D1514" s="65">
        <v>9656</v>
      </c>
      <c r="E1514" s="65">
        <v>9768</v>
      </c>
      <c r="F1514" s="61">
        <f t="shared" si="145"/>
        <v>2.0066197765825402</v>
      </c>
      <c r="G1514" s="61">
        <f t="shared" si="146"/>
        <v>1.034340091021928</v>
      </c>
      <c r="H1514" s="61">
        <f t="shared" si="147"/>
        <v>0.51546391752577325</v>
      </c>
      <c r="I1514" s="61">
        <f t="shared" si="144"/>
        <v>10</v>
      </c>
      <c r="J1514" s="61">
        <f t="shared" si="142"/>
        <v>6</v>
      </c>
      <c r="K1514" s="61">
        <f t="shared" si="143"/>
        <v>1</v>
      </c>
    </row>
    <row r="1515" spans="1:11">
      <c r="A1515" s="64">
        <v>43427</v>
      </c>
      <c r="B1515" s="65">
        <v>9715</v>
      </c>
      <c r="C1515" s="65">
        <v>9733</v>
      </c>
      <c r="D1515" s="65">
        <v>9613</v>
      </c>
      <c r="E1515" s="65">
        <v>9620</v>
      </c>
      <c r="F1515" s="61">
        <f t="shared" si="145"/>
        <v>1.2352032938754505</v>
      </c>
      <c r="G1515" s="61">
        <f t="shared" si="146"/>
        <v>-0.97786927431806492</v>
      </c>
      <c r="H1515" s="61">
        <f t="shared" si="147"/>
        <v>0.79166666666666663</v>
      </c>
      <c r="I1515" s="61">
        <f t="shared" si="144"/>
        <v>7</v>
      </c>
      <c r="J1515" s="61">
        <f t="shared" si="142"/>
        <v>8</v>
      </c>
      <c r="K1515" s="61">
        <f t="shared" si="143"/>
        <v>3</v>
      </c>
    </row>
    <row r="1516" spans="1:11">
      <c r="A1516" s="64">
        <v>43426</v>
      </c>
      <c r="B1516" s="65">
        <v>9766</v>
      </c>
      <c r="C1516" s="65">
        <v>9769</v>
      </c>
      <c r="D1516" s="65">
        <v>9700</v>
      </c>
      <c r="E1516" s="65">
        <v>9714</v>
      </c>
      <c r="F1516" s="61">
        <f t="shared" si="145"/>
        <v>0.70653286913782509</v>
      </c>
      <c r="G1516" s="61">
        <f t="shared" si="146"/>
        <v>-0.53245955355314356</v>
      </c>
      <c r="H1516" s="61">
        <f t="shared" si="147"/>
        <v>0.75362318840579712</v>
      </c>
      <c r="I1516" s="61">
        <f t="shared" si="144"/>
        <v>2</v>
      </c>
      <c r="J1516" s="61">
        <f t="shared" si="142"/>
        <v>8</v>
      </c>
      <c r="K1516" s="61">
        <f t="shared" si="143"/>
        <v>3</v>
      </c>
    </row>
    <row r="1517" spans="1:11">
      <c r="A1517" s="64">
        <v>43425</v>
      </c>
      <c r="B1517" s="65">
        <v>9661</v>
      </c>
      <c r="C1517" s="65">
        <v>9760</v>
      </c>
      <c r="D1517" s="65">
        <v>9624</v>
      </c>
      <c r="E1517" s="65">
        <v>9743</v>
      </c>
      <c r="F1517" s="61">
        <f t="shared" si="145"/>
        <v>1.4077217679329261</v>
      </c>
      <c r="G1517" s="61">
        <f t="shared" si="146"/>
        <v>0.84877341890073499</v>
      </c>
      <c r="H1517" s="61">
        <f t="shared" si="147"/>
        <v>0.60294117647058831</v>
      </c>
      <c r="I1517" s="61">
        <f t="shared" si="144"/>
        <v>8</v>
      </c>
      <c r="J1517" s="61">
        <f t="shared" si="142"/>
        <v>7</v>
      </c>
      <c r="K1517" s="61">
        <f t="shared" si="143"/>
        <v>3</v>
      </c>
    </row>
    <row r="1518" spans="1:11">
      <c r="A1518" s="64">
        <v>43424</v>
      </c>
      <c r="B1518" s="65">
        <v>9755</v>
      </c>
      <c r="C1518" s="65">
        <v>9808</v>
      </c>
      <c r="D1518" s="65">
        <v>9703</v>
      </c>
      <c r="E1518" s="65">
        <v>9732</v>
      </c>
      <c r="F1518" s="61">
        <f t="shared" si="145"/>
        <v>1.0763710917478215</v>
      </c>
      <c r="G1518" s="61">
        <f t="shared" si="146"/>
        <v>-0.23577652485904663</v>
      </c>
      <c r="H1518" s="61">
        <f t="shared" si="147"/>
        <v>0.21904761904761905</v>
      </c>
      <c r="I1518" s="61">
        <f t="shared" si="144"/>
        <v>5</v>
      </c>
      <c r="J1518" s="61">
        <f t="shared" si="142"/>
        <v>3</v>
      </c>
      <c r="K1518" s="61">
        <f t="shared" si="143"/>
        <v>2</v>
      </c>
    </row>
    <row r="1519" spans="1:11">
      <c r="A1519" s="64">
        <v>43423</v>
      </c>
      <c r="B1519" s="65">
        <v>9802</v>
      </c>
      <c r="C1519" s="65">
        <v>9838</v>
      </c>
      <c r="D1519" s="65">
        <v>9778</v>
      </c>
      <c r="E1519" s="65">
        <v>9819</v>
      </c>
      <c r="F1519" s="61">
        <f t="shared" si="145"/>
        <v>0.61211997551520092</v>
      </c>
      <c r="G1519" s="61">
        <f t="shared" si="146"/>
        <v>0.17343399306264029</v>
      </c>
      <c r="H1519" s="61">
        <f t="shared" si="147"/>
        <v>0.28333333333333338</v>
      </c>
      <c r="I1519" s="61">
        <f t="shared" si="144"/>
        <v>2</v>
      </c>
      <c r="J1519" s="61">
        <f t="shared" si="142"/>
        <v>3</v>
      </c>
      <c r="K1519" s="61">
        <f t="shared" si="143"/>
        <v>2</v>
      </c>
    </row>
    <row r="1520" spans="1:11">
      <c r="A1520" s="64">
        <v>43420</v>
      </c>
      <c r="B1520" s="65">
        <v>9877</v>
      </c>
      <c r="C1520" s="65">
        <v>9903</v>
      </c>
      <c r="D1520" s="65">
        <v>9756</v>
      </c>
      <c r="E1520" s="65">
        <v>9783</v>
      </c>
      <c r="F1520" s="61">
        <f t="shared" si="145"/>
        <v>1.48830616583983</v>
      </c>
      <c r="G1520" s="61">
        <f t="shared" si="146"/>
        <v>-0.95170598359825864</v>
      </c>
      <c r="H1520" s="61">
        <f t="shared" si="147"/>
        <v>0.63945578231292521</v>
      </c>
      <c r="I1520" s="61">
        <f t="shared" si="144"/>
        <v>8</v>
      </c>
      <c r="J1520" s="61">
        <f t="shared" si="142"/>
        <v>7</v>
      </c>
      <c r="K1520" s="61">
        <f t="shared" si="143"/>
        <v>3</v>
      </c>
    </row>
    <row r="1521" spans="1:11">
      <c r="A1521" s="64">
        <v>43419</v>
      </c>
      <c r="B1521" s="65">
        <v>9790</v>
      </c>
      <c r="C1521" s="65">
        <v>9837</v>
      </c>
      <c r="D1521" s="65">
        <v>9708</v>
      </c>
      <c r="E1521" s="65">
        <v>9827</v>
      </c>
      <c r="F1521" s="61">
        <f t="shared" si="145"/>
        <v>1.3176710929519919</v>
      </c>
      <c r="G1521" s="61">
        <f t="shared" si="146"/>
        <v>0.3779366700715015</v>
      </c>
      <c r="H1521" s="61">
        <f t="shared" si="147"/>
        <v>0.28682170542635654</v>
      </c>
      <c r="I1521" s="61">
        <f t="shared" si="144"/>
        <v>7</v>
      </c>
      <c r="J1521" s="61">
        <f t="shared" si="142"/>
        <v>3</v>
      </c>
      <c r="K1521" s="61">
        <f t="shared" si="143"/>
        <v>2</v>
      </c>
    </row>
    <row r="1522" spans="1:11">
      <c r="A1522" s="64">
        <v>43418</v>
      </c>
      <c r="B1522" s="65">
        <v>9768</v>
      </c>
      <c r="C1522" s="65">
        <v>9798</v>
      </c>
      <c r="D1522" s="65">
        <v>9731</v>
      </c>
      <c r="E1522" s="65">
        <v>9769</v>
      </c>
      <c r="F1522" s="61">
        <f t="shared" si="145"/>
        <v>0.68591318591318595</v>
      </c>
      <c r="G1522" s="61">
        <f t="shared" si="146"/>
        <v>1.0237510237510239E-2</v>
      </c>
      <c r="H1522" s="61">
        <f t="shared" si="147"/>
        <v>1.492537313432836E-2</v>
      </c>
      <c r="I1522" s="61">
        <f t="shared" si="144"/>
        <v>2</v>
      </c>
      <c r="J1522" s="61">
        <f t="shared" si="142"/>
        <v>1</v>
      </c>
      <c r="K1522" s="61">
        <f t="shared" si="143"/>
        <v>2</v>
      </c>
    </row>
    <row r="1523" spans="1:11">
      <c r="A1523" s="64">
        <v>43417</v>
      </c>
      <c r="B1523" s="65">
        <v>9600</v>
      </c>
      <c r="C1523" s="65">
        <v>9758</v>
      </c>
      <c r="D1523" s="65">
        <v>9528</v>
      </c>
      <c r="E1523" s="65">
        <v>9728</v>
      </c>
      <c r="F1523" s="61">
        <f t="shared" si="145"/>
        <v>2.3958333333333335</v>
      </c>
      <c r="G1523" s="61">
        <f t="shared" si="146"/>
        <v>1.3333333333333335</v>
      </c>
      <c r="H1523" s="61">
        <f t="shared" si="147"/>
        <v>0.55652173913043479</v>
      </c>
      <c r="I1523" s="61">
        <f t="shared" si="144"/>
        <v>10</v>
      </c>
      <c r="J1523" s="61">
        <f t="shared" si="142"/>
        <v>6</v>
      </c>
      <c r="K1523" s="61">
        <f t="shared" si="143"/>
        <v>1</v>
      </c>
    </row>
    <row r="1524" spans="1:11">
      <c r="A1524" s="64">
        <v>43416</v>
      </c>
      <c r="B1524" s="65">
        <v>9750</v>
      </c>
      <c r="C1524" s="65">
        <v>9864</v>
      </c>
      <c r="D1524" s="65">
        <v>9741</v>
      </c>
      <c r="E1524" s="65">
        <v>9812</v>
      </c>
      <c r="F1524" s="61">
        <f t="shared" si="145"/>
        <v>1.2615384615384615</v>
      </c>
      <c r="G1524" s="61">
        <f t="shared" si="146"/>
        <v>0.63589743589743586</v>
      </c>
      <c r="H1524" s="61">
        <f t="shared" si="147"/>
        <v>0.50406504065040647</v>
      </c>
      <c r="I1524" s="61">
        <f t="shared" si="144"/>
        <v>7</v>
      </c>
      <c r="J1524" s="61">
        <f t="shared" si="142"/>
        <v>6</v>
      </c>
      <c r="K1524" s="61">
        <f t="shared" si="143"/>
        <v>2</v>
      </c>
    </row>
    <row r="1525" spans="1:11">
      <c r="A1525" s="64">
        <v>43413</v>
      </c>
      <c r="B1525" s="65">
        <v>9897</v>
      </c>
      <c r="C1525" s="65">
        <v>9899</v>
      </c>
      <c r="D1525" s="65">
        <v>9754</v>
      </c>
      <c r="E1525" s="65">
        <v>9789</v>
      </c>
      <c r="F1525" s="61">
        <f t="shared" si="145"/>
        <v>1.465090431443872</v>
      </c>
      <c r="G1525" s="61">
        <f t="shared" si="146"/>
        <v>-1.0912397696271596</v>
      </c>
      <c r="H1525" s="61">
        <f t="shared" si="147"/>
        <v>0.74482758620689637</v>
      </c>
      <c r="I1525" s="61">
        <f t="shared" si="144"/>
        <v>8</v>
      </c>
      <c r="J1525" s="61">
        <f t="shared" si="142"/>
        <v>8</v>
      </c>
      <c r="K1525" s="61">
        <f t="shared" si="143"/>
        <v>3</v>
      </c>
    </row>
    <row r="1526" spans="1:11">
      <c r="A1526" s="64">
        <v>43412</v>
      </c>
      <c r="B1526" s="65">
        <v>9980</v>
      </c>
      <c r="C1526" s="65">
        <v>10000</v>
      </c>
      <c r="D1526" s="65">
        <v>9906</v>
      </c>
      <c r="E1526" s="65">
        <v>9924</v>
      </c>
      <c r="F1526" s="61">
        <f t="shared" si="145"/>
        <v>0.94188376753507019</v>
      </c>
      <c r="G1526" s="61">
        <f t="shared" si="146"/>
        <v>-0.56112224448897796</v>
      </c>
      <c r="H1526" s="61">
        <f t="shared" si="147"/>
        <v>0.5957446808510638</v>
      </c>
      <c r="I1526" s="61">
        <f t="shared" si="144"/>
        <v>5</v>
      </c>
      <c r="J1526" s="61">
        <f t="shared" si="142"/>
        <v>6</v>
      </c>
      <c r="K1526" s="61">
        <f t="shared" si="143"/>
        <v>2</v>
      </c>
    </row>
    <row r="1527" spans="1:11">
      <c r="A1527" s="64">
        <v>43411</v>
      </c>
      <c r="B1527" s="65">
        <v>9785</v>
      </c>
      <c r="C1527" s="65">
        <v>9890</v>
      </c>
      <c r="D1527" s="65">
        <v>9780</v>
      </c>
      <c r="E1527" s="65">
        <v>9848</v>
      </c>
      <c r="F1527" s="61">
        <f t="shared" si="145"/>
        <v>1.1241696474195195</v>
      </c>
      <c r="G1527" s="61">
        <f t="shared" si="146"/>
        <v>0.64384261624936134</v>
      </c>
      <c r="H1527" s="61">
        <f t="shared" si="147"/>
        <v>0.57272727272727286</v>
      </c>
      <c r="I1527" s="61">
        <f t="shared" si="144"/>
        <v>5</v>
      </c>
      <c r="J1527" s="61">
        <f t="shared" si="142"/>
        <v>6</v>
      </c>
      <c r="K1527" s="61">
        <f t="shared" si="143"/>
        <v>2</v>
      </c>
    </row>
    <row r="1528" spans="1:11">
      <c r="A1528" s="64">
        <v>43410</v>
      </c>
      <c r="B1528" s="65">
        <v>9849</v>
      </c>
      <c r="C1528" s="65">
        <v>9867</v>
      </c>
      <c r="D1528" s="65">
        <v>9746</v>
      </c>
      <c r="E1528" s="65">
        <v>9774</v>
      </c>
      <c r="F1528" s="61">
        <f t="shared" si="145"/>
        <v>1.2285511219413137</v>
      </c>
      <c r="G1528" s="61">
        <f t="shared" si="146"/>
        <v>-0.76149862930246726</v>
      </c>
      <c r="H1528" s="61">
        <f t="shared" si="147"/>
        <v>0.6198347107438017</v>
      </c>
      <c r="I1528" s="61">
        <f t="shared" si="144"/>
        <v>7</v>
      </c>
      <c r="J1528" s="61">
        <f t="shared" si="142"/>
        <v>7</v>
      </c>
      <c r="K1528" s="61">
        <f t="shared" si="143"/>
        <v>3</v>
      </c>
    </row>
    <row r="1529" spans="1:11">
      <c r="A1529" s="64">
        <v>43409</v>
      </c>
      <c r="B1529" s="65">
        <v>9803</v>
      </c>
      <c r="C1529" s="65">
        <v>9824</v>
      </c>
      <c r="D1529" s="65">
        <v>9741</v>
      </c>
      <c r="E1529" s="65">
        <v>9817</v>
      </c>
      <c r="F1529" s="61">
        <f t="shared" si="145"/>
        <v>0.84667958788126085</v>
      </c>
      <c r="G1529" s="61">
        <f t="shared" si="146"/>
        <v>0.14281342446189943</v>
      </c>
      <c r="H1529" s="61">
        <f t="shared" si="147"/>
        <v>0.16867469879518074</v>
      </c>
      <c r="I1529" s="61">
        <f t="shared" si="144"/>
        <v>4</v>
      </c>
      <c r="J1529" s="61">
        <f t="shared" si="142"/>
        <v>2</v>
      </c>
      <c r="K1529" s="61">
        <f t="shared" si="143"/>
        <v>2</v>
      </c>
    </row>
    <row r="1530" spans="1:11">
      <c r="A1530" s="64">
        <v>43406</v>
      </c>
      <c r="B1530" s="65">
        <v>9868</v>
      </c>
      <c r="C1530" s="65">
        <v>9884</v>
      </c>
      <c r="D1530" s="65">
        <v>9791</v>
      </c>
      <c r="E1530" s="65">
        <v>9874</v>
      </c>
      <c r="F1530" s="61">
        <f t="shared" si="145"/>
        <v>0.94244021078232676</v>
      </c>
      <c r="G1530" s="61">
        <f t="shared" si="146"/>
        <v>6.0802594244021083E-2</v>
      </c>
      <c r="H1530" s="61">
        <f t="shared" si="147"/>
        <v>6.4516129032258063E-2</v>
      </c>
      <c r="I1530" s="61">
        <f t="shared" si="144"/>
        <v>5</v>
      </c>
      <c r="J1530" s="61">
        <f t="shared" si="142"/>
        <v>1</v>
      </c>
      <c r="K1530" s="61">
        <f t="shared" si="143"/>
        <v>2</v>
      </c>
    </row>
    <row r="1531" spans="1:11">
      <c r="A1531" s="64">
        <v>43405</v>
      </c>
      <c r="B1531" s="65">
        <v>9750</v>
      </c>
      <c r="C1531" s="65">
        <v>9827</v>
      </c>
      <c r="D1531" s="65">
        <v>9705</v>
      </c>
      <c r="E1531" s="65">
        <v>9787</v>
      </c>
      <c r="F1531" s="61">
        <f t="shared" si="145"/>
        <v>1.2512820512820513</v>
      </c>
      <c r="G1531" s="61">
        <f t="shared" si="146"/>
        <v>0.37948717948717947</v>
      </c>
      <c r="H1531" s="61">
        <f t="shared" si="147"/>
        <v>0.30327868852459017</v>
      </c>
      <c r="I1531" s="61">
        <f t="shared" si="144"/>
        <v>7</v>
      </c>
      <c r="J1531" s="61">
        <f t="shared" si="142"/>
        <v>4</v>
      </c>
      <c r="K1531" s="61">
        <f t="shared" si="143"/>
        <v>2</v>
      </c>
    </row>
    <row r="1532" spans="1:11">
      <c r="A1532" s="64">
        <v>43404</v>
      </c>
      <c r="B1532" s="65">
        <v>9595</v>
      </c>
      <c r="C1532" s="65">
        <v>9748</v>
      </c>
      <c r="D1532" s="65">
        <v>9590</v>
      </c>
      <c r="E1532" s="65">
        <v>9724</v>
      </c>
      <c r="F1532" s="61">
        <f t="shared" si="145"/>
        <v>1.6466909848879625</v>
      </c>
      <c r="G1532" s="61">
        <f t="shared" si="146"/>
        <v>1.3444502344971339</v>
      </c>
      <c r="H1532" s="61">
        <f t="shared" si="147"/>
        <v>0.81645569620253156</v>
      </c>
      <c r="I1532" s="61">
        <f t="shared" si="144"/>
        <v>9</v>
      </c>
      <c r="J1532" s="61">
        <f t="shared" si="142"/>
        <v>9</v>
      </c>
      <c r="K1532" s="61">
        <f t="shared" si="143"/>
        <v>3</v>
      </c>
    </row>
    <row r="1533" spans="1:11">
      <c r="A1533" s="64">
        <v>43403</v>
      </c>
      <c r="B1533" s="65">
        <v>9465</v>
      </c>
      <c r="C1533" s="65">
        <v>9564</v>
      </c>
      <c r="D1533" s="65">
        <v>9463</v>
      </c>
      <c r="E1533" s="65">
        <v>9524</v>
      </c>
      <c r="F1533" s="61">
        <f t="shared" si="145"/>
        <v>1.0670892762810353</v>
      </c>
      <c r="G1533" s="61">
        <f t="shared" si="146"/>
        <v>0.62334918119387217</v>
      </c>
      <c r="H1533" s="61">
        <f t="shared" si="147"/>
        <v>0.58415841584158423</v>
      </c>
      <c r="I1533" s="61">
        <f t="shared" si="144"/>
        <v>5</v>
      </c>
      <c r="J1533" s="61">
        <f t="shared" si="142"/>
        <v>6</v>
      </c>
      <c r="K1533" s="61">
        <f t="shared" si="143"/>
        <v>2</v>
      </c>
    </row>
    <row r="1534" spans="1:11">
      <c r="A1534" s="64">
        <v>43402</v>
      </c>
      <c r="B1534" s="65">
        <v>9527</v>
      </c>
      <c r="C1534" s="65">
        <v>9539</v>
      </c>
      <c r="D1534" s="65">
        <v>9428</v>
      </c>
      <c r="E1534" s="65">
        <v>9473</v>
      </c>
      <c r="F1534" s="61">
        <f t="shared" si="145"/>
        <v>1.1651096882544347</v>
      </c>
      <c r="G1534" s="61">
        <f t="shared" si="146"/>
        <v>-0.56681011861026565</v>
      </c>
      <c r="H1534" s="61">
        <f t="shared" si="147"/>
        <v>0.48648648648648657</v>
      </c>
      <c r="I1534" s="61">
        <f t="shared" si="144"/>
        <v>6</v>
      </c>
      <c r="J1534" s="61">
        <f t="shared" si="142"/>
        <v>5</v>
      </c>
      <c r="K1534" s="61">
        <f t="shared" si="143"/>
        <v>2</v>
      </c>
    </row>
    <row r="1535" spans="1:11">
      <c r="A1535" s="64">
        <v>43399</v>
      </c>
      <c r="B1535" s="65">
        <v>9547</v>
      </c>
      <c r="C1535" s="65">
        <v>9573</v>
      </c>
      <c r="D1535" s="65">
        <v>9339</v>
      </c>
      <c r="E1535" s="65">
        <v>9424</v>
      </c>
      <c r="F1535" s="61">
        <f t="shared" si="145"/>
        <v>2.451031737718655</v>
      </c>
      <c r="G1535" s="61">
        <f t="shared" si="146"/>
        <v>-1.2883628364931392</v>
      </c>
      <c r="H1535" s="61">
        <f t="shared" si="147"/>
        <v>0.52564102564102566</v>
      </c>
      <c r="I1535" s="61">
        <f t="shared" si="144"/>
        <v>10</v>
      </c>
      <c r="J1535" s="61">
        <f t="shared" si="142"/>
        <v>6</v>
      </c>
      <c r="K1535" s="61">
        <f t="shared" si="143"/>
        <v>1</v>
      </c>
    </row>
    <row r="1536" spans="1:11">
      <c r="A1536" s="64">
        <v>43398</v>
      </c>
      <c r="B1536" s="65">
        <v>9423</v>
      </c>
      <c r="C1536" s="65">
        <v>9557</v>
      </c>
      <c r="D1536" s="65">
        <v>9414</v>
      </c>
      <c r="E1536" s="65">
        <v>9486</v>
      </c>
      <c r="F1536" s="61">
        <f t="shared" si="145"/>
        <v>1.5175634086808871</v>
      </c>
      <c r="G1536" s="61">
        <f t="shared" si="146"/>
        <v>0.66857688634192936</v>
      </c>
      <c r="H1536" s="61">
        <f t="shared" si="147"/>
        <v>0.44055944055944057</v>
      </c>
      <c r="I1536" s="61">
        <f t="shared" si="144"/>
        <v>8</v>
      </c>
      <c r="J1536" s="61">
        <f t="shared" si="142"/>
        <v>5</v>
      </c>
      <c r="K1536" s="61">
        <f t="shared" si="143"/>
        <v>2</v>
      </c>
    </row>
    <row r="1537" spans="1:11">
      <c r="A1537" s="64">
        <v>43397</v>
      </c>
      <c r="B1537" s="65">
        <v>9753</v>
      </c>
      <c r="C1537" s="65">
        <v>9791</v>
      </c>
      <c r="D1537" s="65">
        <v>9623</v>
      </c>
      <c r="E1537" s="65">
        <v>9715</v>
      </c>
      <c r="F1537" s="61">
        <f t="shared" si="145"/>
        <v>1.7225469086434944</v>
      </c>
      <c r="G1537" s="61">
        <f t="shared" si="146"/>
        <v>-0.38962370552650466</v>
      </c>
      <c r="H1537" s="61">
        <f t="shared" si="147"/>
        <v>0.22619047619047619</v>
      </c>
      <c r="I1537" s="61">
        <f t="shared" si="144"/>
        <v>9</v>
      </c>
      <c r="J1537" s="61">
        <f t="shared" si="142"/>
        <v>3</v>
      </c>
      <c r="K1537" s="61">
        <f t="shared" si="143"/>
        <v>2</v>
      </c>
    </row>
    <row r="1538" spans="1:11">
      <c r="A1538" s="64">
        <v>43396</v>
      </c>
      <c r="B1538" s="65">
        <v>9825</v>
      </c>
      <c r="C1538" s="65">
        <v>9849</v>
      </c>
      <c r="D1538" s="65">
        <v>9723</v>
      </c>
      <c r="E1538" s="65">
        <v>9728</v>
      </c>
      <c r="F1538" s="61">
        <f t="shared" si="145"/>
        <v>1.282442748091603</v>
      </c>
      <c r="G1538" s="61">
        <f t="shared" si="146"/>
        <v>-0.98727735368956748</v>
      </c>
      <c r="H1538" s="61">
        <f t="shared" si="147"/>
        <v>0.76984126984126988</v>
      </c>
      <c r="I1538" s="61">
        <f t="shared" si="144"/>
        <v>7</v>
      </c>
      <c r="J1538" s="61">
        <f t="shared" si="142"/>
        <v>8</v>
      </c>
      <c r="K1538" s="61">
        <f t="shared" si="143"/>
        <v>3</v>
      </c>
    </row>
    <row r="1539" spans="1:11">
      <c r="A1539" s="64">
        <v>43395</v>
      </c>
      <c r="B1539" s="65">
        <v>9813</v>
      </c>
      <c r="C1539" s="65">
        <v>9972</v>
      </c>
      <c r="D1539" s="65">
        <v>9761</v>
      </c>
      <c r="E1539" s="65">
        <v>9935</v>
      </c>
      <c r="F1539" s="61">
        <f t="shared" si="145"/>
        <v>2.1502089065525323</v>
      </c>
      <c r="G1539" s="61">
        <f t="shared" si="146"/>
        <v>1.2432487516559665</v>
      </c>
      <c r="H1539" s="61">
        <f t="shared" si="147"/>
        <v>0.5781990521327014</v>
      </c>
      <c r="I1539" s="61">
        <f t="shared" si="144"/>
        <v>10</v>
      </c>
      <c r="J1539" s="61">
        <f t="shared" ref="J1539:J1602" si="148">VLOOKUP(H1539,$L$24:$N$33,3,TRUE)</f>
        <v>6</v>
      </c>
      <c r="K1539" s="61">
        <f t="shared" ref="K1539:K1602" si="149">IF(AND(I1539&gt;=$N$10,F1539&gt;$B$1),IF(J1539&gt;=$N$23,4,1),IF(J1539&gt;=$N$23,3,2))</f>
        <v>1</v>
      </c>
    </row>
    <row r="1540" spans="1:11">
      <c r="A1540" s="64">
        <v>43392</v>
      </c>
      <c r="B1540" s="65">
        <v>9753</v>
      </c>
      <c r="C1540" s="65">
        <v>9914</v>
      </c>
      <c r="D1540" s="65">
        <v>9747</v>
      </c>
      <c r="E1540" s="65">
        <v>9905</v>
      </c>
      <c r="F1540" s="61">
        <f t="shared" si="145"/>
        <v>1.712293653234902</v>
      </c>
      <c r="G1540" s="61">
        <f t="shared" si="146"/>
        <v>1.5584948221060186</v>
      </c>
      <c r="H1540" s="61">
        <f t="shared" si="147"/>
        <v>0.91017964071856294</v>
      </c>
      <c r="I1540" s="61">
        <f t="shared" si="144"/>
        <v>9</v>
      </c>
      <c r="J1540" s="61">
        <f t="shared" si="148"/>
        <v>10</v>
      </c>
      <c r="K1540" s="61">
        <f t="shared" si="149"/>
        <v>3</v>
      </c>
    </row>
    <row r="1541" spans="1:11">
      <c r="A1541" s="64">
        <v>43391</v>
      </c>
      <c r="B1541" s="65">
        <v>9923</v>
      </c>
      <c r="C1541" s="65">
        <v>9986</v>
      </c>
      <c r="D1541" s="65">
        <v>9878</v>
      </c>
      <c r="E1541" s="65">
        <v>9884</v>
      </c>
      <c r="F1541" s="61">
        <f t="shared" si="145"/>
        <v>1.0883805300816285</v>
      </c>
      <c r="G1541" s="61">
        <f t="shared" si="146"/>
        <v>-0.39302630252947696</v>
      </c>
      <c r="H1541" s="61">
        <f t="shared" si="147"/>
        <v>0.3611111111111111</v>
      </c>
      <c r="I1541" s="61">
        <f t="shared" si="144"/>
        <v>5</v>
      </c>
      <c r="J1541" s="61">
        <f t="shared" si="148"/>
        <v>4</v>
      </c>
      <c r="K1541" s="61">
        <f t="shared" si="149"/>
        <v>2</v>
      </c>
    </row>
    <row r="1542" spans="1:11">
      <c r="A1542" s="64">
        <v>43390</v>
      </c>
      <c r="B1542" s="65">
        <v>10082</v>
      </c>
      <c r="C1542" s="65">
        <v>10114</v>
      </c>
      <c r="D1542" s="65">
        <v>9987</v>
      </c>
      <c r="E1542" s="65">
        <v>9993</v>
      </c>
      <c r="F1542" s="61">
        <f t="shared" si="145"/>
        <v>1.2596707002578855</v>
      </c>
      <c r="G1542" s="61">
        <f t="shared" si="146"/>
        <v>-0.8827613568736361</v>
      </c>
      <c r="H1542" s="61">
        <f t="shared" si="147"/>
        <v>0.70078740157480301</v>
      </c>
      <c r="I1542" s="61">
        <f t="shared" si="144"/>
        <v>7</v>
      </c>
      <c r="J1542" s="61">
        <f t="shared" si="148"/>
        <v>8</v>
      </c>
      <c r="K1542" s="61">
        <f t="shared" si="149"/>
        <v>3</v>
      </c>
    </row>
    <row r="1543" spans="1:11">
      <c r="A1543" s="64">
        <v>43389</v>
      </c>
      <c r="B1543" s="65">
        <v>9885</v>
      </c>
      <c r="C1543" s="65">
        <v>9992</v>
      </c>
      <c r="D1543" s="65">
        <v>9868</v>
      </c>
      <c r="E1543" s="65">
        <v>9951</v>
      </c>
      <c r="F1543" s="61">
        <f t="shared" si="145"/>
        <v>1.2544258978249874</v>
      </c>
      <c r="G1543" s="61">
        <f t="shared" si="146"/>
        <v>0.66767830045523524</v>
      </c>
      <c r="H1543" s="61">
        <f t="shared" si="147"/>
        <v>0.532258064516129</v>
      </c>
      <c r="I1543" s="61">
        <f t="shared" si="144"/>
        <v>7</v>
      </c>
      <c r="J1543" s="61">
        <f t="shared" si="148"/>
        <v>6</v>
      </c>
      <c r="K1543" s="61">
        <f t="shared" si="149"/>
        <v>2</v>
      </c>
    </row>
    <row r="1544" spans="1:11">
      <c r="A1544" s="64">
        <v>43388</v>
      </c>
      <c r="B1544" s="65">
        <v>9899</v>
      </c>
      <c r="C1544" s="65">
        <v>9927</v>
      </c>
      <c r="D1544" s="65">
        <v>9854</v>
      </c>
      <c r="E1544" s="65">
        <v>9860</v>
      </c>
      <c r="F1544" s="61">
        <f t="shared" si="145"/>
        <v>0.73744822709364577</v>
      </c>
      <c r="G1544" s="61">
        <f t="shared" si="146"/>
        <v>-0.39397918981715324</v>
      </c>
      <c r="H1544" s="61">
        <f t="shared" si="147"/>
        <v>0.53424657534246578</v>
      </c>
      <c r="I1544" s="61">
        <f t="shared" ref="I1544:I1607" si="150">VLOOKUP(_xlfn.PERCENTRANK.EXC(F$22:F$1218,F1544),$L$11:$N$20,3,TRUE)</f>
        <v>3</v>
      </c>
      <c r="J1544" s="61">
        <f t="shared" si="148"/>
        <v>6</v>
      </c>
      <c r="K1544" s="61">
        <f t="shared" si="149"/>
        <v>2</v>
      </c>
    </row>
    <row r="1545" spans="1:11">
      <c r="A1545" s="64">
        <v>43385</v>
      </c>
      <c r="B1545" s="65">
        <v>9736</v>
      </c>
      <c r="C1545" s="65">
        <v>10021</v>
      </c>
      <c r="D1545" s="65">
        <v>9683</v>
      </c>
      <c r="E1545" s="65">
        <v>9948</v>
      </c>
      <c r="F1545" s="61">
        <f t="shared" si="145"/>
        <v>3.4716516023007395</v>
      </c>
      <c r="G1545" s="61">
        <f t="shared" si="146"/>
        <v>2.1774856203779787</v>
      </c>
      <c r="H1545" s="61">
        <f t="shared" si="147"/>
        <v>0.62721893491124259</v>
      </c>
      <c r="I1545" s="61">
        <f t="shared" si="150"/>
        <v>10</v>
      </c>
      <c r="J1545" s="61">
        <f t="shared" si="148"/>
        <v>7</v>
      </c>
      <c r="K1545" s="61">
        <f t="shared" si="149"/>
        <v>4</v>
      </c>
    </row>
    <row r="1546" spans="1:11">
      <c r="A1546" s="64">
        <v>43384</v>
      </c>
      <c r="B1546" s="65">
        <v>10026</v>
      </c>
      <c r="C1546" s="65">
        <v>10080</v>
      </c>
      <c r="D1546" s="65">
        <v>9630</v>
      </c>
      <c r="E1546" s="65">
        <v>9642</v>
      </c>
      <c r="F1546" s="61">
        <f t="shared" si="145"/>
        <v>4.4883303411131061</v>
      </c>
      <c r="G1546" s="61">
        <f t="shared" si="146"/>
        <v>-3.8300418910831837</v>
      </c>
      <c r="H1546" s="61">
        <f t="shared" si="147"/>
        <v>0.85333333333333328</v>
      </c>
      <c r="I1546" s="61">
        <f t="shared" si="150"/>
        <v>10</v>
      </c>
      <c r="J1546" s="61">
        <f t="shared" si="148"/>
        <v>9</v>
      </c>
      <c r="K1546" s="61">
        <f t="shared" si="149"/>
        <v>4</v>
      </c>
    </row>
    <row r="1547" spans="1:11">
      <c r="A1547" s="64">
        <v>43382</v>
      </c>
      <c r="B1547" s="65">
        <v>10491</v>
      </c>
      <c r="C1547" s="65">
        <v>10508</v>
      </c>
      <c r="D1547" s="65">
        <v>10447</v>
      </c>
      <c r="E1547" s="65">
        <v>10460</v>
      </c>
      <c r="F1547" s="61">
        <f t="shared" si="145"/>
        <v>0.58145076732437329</v>
      </c>
      <c r="G1547" s="61">
        <f t="shared" si="146"/>
        <v>-0.29549137355828808</v>
      </c>
      <c r="H1547" s="61">
        <f t="shared" si="147"/>
        <v>0.50819672131147542</v>
      </c>
      <c r="I1547" s="61">
        <f t="shared" si="150"/>
        <v>1</v>
      </c>
      <c r="J1547" s="61">
        <f t="shared" si="148"/>
        <v>6</v>
      </c>
      <c r="K1547" s="61">
        <f t="shared" si="149"/>
        <v>2</v>
      </c>
    </row>
    <row r="1548" spans="1:11">
      <c r="A1548" s="64">
        <v>43381</v>
      </c>
      <c r="B1548" s="65">
        <v>10470</v>
      </c>
      <c r="C1548" s="65">
        <v>10530</v>
      </c>
      <c r="D1548" s="65">
        <v>10416</v>
      </c>
      <c r="E1548" s="65">
        <v>10461</v>
      </c>
      <c r="F1548" s="61">
        <f t="shared" si="145"/>
        <v>1.0888252148997135</v>
      </c>
      <c r="G1548" s="61">
        <f t="shared" si="146"/>
        <v>-8.5959885386819479E-2</v>
      </c>
      <c r="H1548" s="61">
        <f t="shared" si="147"/>
        <v>7.8947368421052627E-2</v>
      </c>
      <c r="I1548" s="61">
        <f t="shared" si="150"/>
        <v>5</v>
      </c>
      <c r="J1548" s="61">
        <f t="shared" si="148"/>
        <v>1</v>
      </c>
      <c r="K1548" s="61">
        <f t="shared" si="149"/>
        <v>2</v>
      </c>
    </row>
    <row r="1549" spans="1:11">
      <c r="A1549" s="64">
        <v>43378</v>
      </c>
      <c r="B1549" s="65">
        <v>10658</v>
      </c>
      <c r="C1549" s="65">
        <v>10673</v>
      </c>
      <c r="D1549" s="65">
        <v>10431</v>
      </c>
      <c r="E1549" s="65">
        <v>10506</v>
      </c>
      <c r="F1549" s="61">
        <f t="shared" si="145"/>
        <v>2.2705948583223869</v>
      </c>
      <c r="G1549" s="61">
        <f t="shared" si="146"/>
        <v>-1.426158753987615</v>
      </c>
      <c r="H1549" s="61">
        <f t="shared" si="147"/>
        <v>0.62809917355371903</v>
      </c>
      <c r="I1549" s="61">
        <f t="shared" si="150"/>
        <v>10</v>
      </c>
      <c r="J1549" s="61">
        <f t="shared" si="148"/>
        <v>7</v>
      </c>
      <c r="K1549" s="61">
        <f t="shared" si="149"/>
        <v>4</v>
      </c>
    </row>
    <row r="1550" spans="1:11">
      <c r="A1550" s="64">
        <v>43377</v>
      </c>
      <c r="B1550" s="65">
        <v>10823</v>
      </c>
      <c r="C1550" s="65">
        <v>10830</v>
      </c>
      <c r="D1550" s="65">
        <v>10688</v>
      </c>
      <c r="E1550" s="65">
        <v>10694</v>
      </c>
      <c r="F1550" s="61">
        <f t="shared" si="145"/>
        <v>1.3120206966645109</v>
      </c>
      <c r="G1550" s="61">
        <f t="shared" si="146"/>
        <v>-1.1919061258431118</v>
      </c>
      <c r="H1550" s="61">
        <f t="shared" si="147"/>
        <v>0.90845070422535201</v>
      </c>
      <c r="I1550" s="61">
        <f t="shared" si="150"/>
        <v>7</v>
      </c>
      <c r="J1550" s="61">
        <f t="shared" si="148"/>
        <v>10</v>
      </c>
      <c r="K1550" s="61">
        <f t="shared" si="149"/>
        <v>3</v>
      </c>
    </row>
    <row r="1551" spans="1:11">
      <c r="A1551" s="64">
        <v>43376</v>
      </c>
      <c r="B1551" s="65">
        <v>10880</v>
      </c>
      <c r="C1551" s="65">
        <v>10914</v>
      </c>
      <c r="D1551" s="65">
        <v>10845</v>
      </c>
      <c r="E1551" s="65">
        <v>10856</v>
      </c>
      <c r="F1551" s="61">
        <f t="shared" si="145"/>
        <v>0.6341911764705882</v>
      </c>
      <c r="G1551" s="61">
        <f t="shared" si="146"/>
        <v>-0.22058823529411764</v>
      </c>
      <c r="H1551" s="61">
        <f t="shared" si="147"/>
        <v>0.34782608695652173</v>
      </c>
      <c r="I1551" s="61">
        <f t="shared" si="150"/>
        <v>2</v>
      </c>
      <c r="J1551" s="61">
        <f t="shared" si="148"/>
        <v>4</v>
      </c>
      <c r="K1551" s="61">
        <f t="shared" si="149"/>
        <v>2</v>
      </c>
    </row>
    <row r="1552" spans="1:11">
      <c r="A1552" s="64">
        <v>43375</v>
      </c>
      <c r="B1552" s="65">
        <v>11006</v>
      </c>
      <c r="C1552" s="65">
        <v>11011</v>
      </c>
      <c r="D1552" s="65">
        <v>10873</v>
      </c>
      <c r="E1552" s="65">
        <v>10879</v>
      </c>
      <c r="F1552" s="61">
        <f t="shared" si="145"/>
        <v>1.2538615300745048</v>
      </c>
      <c r="G1552" s="61">
        <f t="shared" si="146"/>
        <v>-1.1539160457932038</v>
      </c>
      <c r="H1552" s="61">
        <f t="shared" si="147"/>
        <v>0.92028985507246386</v>
      </c>
      <c r="I1552" s="61">
        <f t="shared" si="150"/>
        <v>7</v>
      </c>
      <c r="J1552" s="61">
        <f t="shared" si="148"/>
        <v>10</v>
      </c>
      <c r="K1552" s="61">
        <f t="shared" si="149"/>
        <v>3</v>
      </c>
    </row>
    <row r="1553" spans="1:11">
      <c r="A1553" s="64">
        <v>43374</v>
      </c>
      <c r="B1553" s="65">
        <v>10968</v>
      </c>
      <c r="C1553" s="65">
        <v>11018</v>
      </c>
      <c r="D1553" s="65">
        <v>10966</v>
      </c>
      <c r="E1553" s="65">
        <v>11006</v>
      </c>
      <c r="F1553" s="61">
        <f t="shared" si="145"/>
        <v>0.47410649161196206</v>
      </c>
      <c r="G1553" s="61">
        <f t="shared" si="146"/>
        <v>0.34646243617797229</v>
      </c>
      <c r="H1553" s="61">
        <f t="shared" si="147"/>
        <v>0.73076923076923084</v>
      </c>
      <c r="I1553" s="61">
        <f t="shared" si="150"/>
        <v>1</v>
      </c>
      <c r="J1553" s="61">
        <f t="shared" si="148"/>
        <v>8</v>
      </c>
      <c r="K1553" s="61">
        <f t="shared" si="149"/>
        <v>3</v>
      </c>
    </row>
    <row r="1554" spans="1:11">
      <c r="A1554" s="64">
        <v>43371</v>
      </c>
      <c r="B1554" s="65">
        <v>11011</v>
      </c>
      <c r="C1554" s="65">
        <v>11039</v>
      </c>
      <c r="D1554" s="65">
        <v>10921</v>
      </c>
      <c r="E1554" s="65">
        <v>10955</v>
      </c>
      <c r="F1554" s="61">
        <f t="shared" si="145"/>
        <v>1.0716556171101626</v>
      </c>
      <c r="G1554" s="61">
        <f t="shared" si="146"/>
        <v>-0.50858232676414494</v>
      </c>
      <c r="H1554" s="61">
        <f t="shared" si="147"/>
        <v>0.47457627118644069</v>
      </c>
      <c r="I1554" s="61">
        <f t="shared" si="150"/>
        <v>5</v>
      </c>
      <c r="J1554" s="61">
        <f t="shared" si="148"/>
        <v>5</v>
      </c>
      <c r="K1554" s="61">
        <f t="shared" si="149"/>
        <v>2</v>
      </c>
    </row>
    <row r="1555" spans="1:11">
      <c r="A1555" s="64">
        <v>43370</v>
      </c>
      <c r="B1555" s="65">
        <v>10955</v>
      </c>
      <c r="C1555" s="65">
        <v>11011</v>
      </c>
      <c r="D1555" s="65">
        <v>10936</v>
      </c>
      <c r="E1555" s="65">
        <v>10982</v>
      </c>
      <c r="F1555" s="61">
        <f t="shared" si="145"/>
        <v>0.68461889548151522</v>
      </c>
      <c r="G1555" s="61">
        <f t="shared" si="146"/>
        <v>0.24646280237334547</v>
      </c>
      <c r="H1555" s="61">
        <f t="shared" si="147"/>
        <v>0.36</v>
      </c>
      <c r="I1555" s="61">
        <f t="shared" si="150"/>
        <v>2</v>
      </c>
      <c r="J1555" s="61">
        <f t="shared" si="148"/>
        <v>4</v>
      </c>
      <c r="K1555" s="61">
        <f t="shared" si="149"/>
        <v>2</v>
      </c>
    </row>
    <row r="1556" spans="1:11">
      <c r="A1556" s="64">
        <v>43369</v>
      </c>
      <c r="B1556" s="65">
        <v>10963</v>
      </c>
      <c r="C1556" s="65">
        <v>10991</v>
      </c>
      <c r="D1556" s="65">
        <v>10949</v>
      </c>
      <c r="E1556" s="65">
        <v>10972</v>
      </c>
      <c r="F1556" s="61">
        <f t="shared" si="145"/>
        <v>0.38310681382833167</v>
      </c>
      <c r="G1556" s="61">
        <f t="shared" si="146"/>
        <v>8.2094317248928211E-2</v>
      </c>
      <c r="H1556" s="61">
        <f t="shared" si="147"/>
        <v>0.21428571428571427</v>
      </c>
      <c r="I1556" s="61">
        <f t="shared" si="150"/>
        <v>1</v>
      </c>
      <c r="J1556" s="61">
        <f t="shared" si="148"/>
        <v>3</v>
      </c>
      <c r="K1556" s="61">
        <f t="shared" si="149"/>
        <v>2</v>
      </c>
    </row>
    <row r="1557" spans="1:11">
      <c r="A1557" s="64">
        <v>43368</v>
      </c>
      <c r="B1557" s="65">
        <v>10960</v>
      </c>
      <c r="C1557" s="65">
        <v>10996</v>
      </c>
      <c r="D1557" s="65">
        <v>10935</v>
      </c>
      <c r="E1557" s="65">
        <v>10981</v>
      </c>
      <c r="F1557" s="61">
        <f t="shared" si="145"/>
        <v>0.5565693430656935</v>
      </c>
      <c r="G1557" s="61">
        <f t="shared" si="146"/>
        <v>0.19160583941605838</v>
      </c>
      <c r="H1557" s="61">
        <f t="shared" si="147"/>
        <v>0.34426229508196715</v>
      </c>
      <c r="I1557" s="61">
        <f t="shared" si="150"/>
        <v>1</v>
      </c>
      <c r="J1557" s="61">
        <f t="shared" si="148"/>
        <v>4</v>
      </c>
      <c r="K1557" s="61">
        <f t="shared" si="149"/>
        <v>2</v>
      </c>
    </row>
    <row r="1558" spans="1:11">
      <c r="A1558" s="64">
        <v>43364</v>
      </c>
      <c r="B1558" s="65">
        <v>10905</v>
      </c>
      <c r="C1558" s="65">
        <v>10976</v>
      </c>
      <c r="D1558" s="65">
        <v>10854</v>
      </c>
      <c r="E1558" s="65">
        <v>10974</v>
      </c>
      <c r="F1558" s="61">
        <f t="shared" ref="F1558:F1621" si="151">ABS(C1558-D1558)/B1558*100</f>
        <v>1.1187528656579551</v>
      </c>
      <c r="G1558" s="61">
        <f t="shared" ref="G1558:G1621" si="152">(E1558-B1558)/B1558*100</f>
        <v>0.6327372764786795</v>
      </c>
      <c r="H1558" s="61">
        <f t="shared" ref="H1558:H1621" si="153">ABS(G1558/F1558)</f>
        <v>0.56557377049180324</v>
      </c>
      <c r="I1558" s="61">
        <f t="shared" si="150"/>
        <v>5</v>
      </c>
      <c r="J1558" s="61">
        <f t="shared" si="148"/>
        <v>6</v>
      </c>
      <c r="K1558" s="61">
        <f t="shared" si="149"/>
        <v>2</v>
      </c>
    </row>
    <row r="1559" spans="1:11">
      <c r="A1559" s="64">
        <v>43363</v>
      </c>
      <c r="B1559" s="65">
        <v>10910</v>
      </c>
      <c r="C1559" s="65">
        <v>10922</v>
      </c>
      <c r="D1559" s="65">
        <v>10824</v>
      </c>
      <c r="E1559" s="65">
        <v>10848</v>
      </c>
      <c r="F1559" s="61">
        <f t="shared" si="151"/>
        <v>0.8982584784601283</v>
      </c>
      <c r="G1559" s="61">
        <f t="shared" si="152"/>
        <v>-0.56828597616865262</v>
      </c>
      <c r="H1559" s="61">
        <f t="shared" si="153"/>
        <v>0.63265306122448983</v>
      </c>
      <c r="I1559" s="61">
        <f t="shared" si="150"/>
        <v>4</v>
      </c>
      <c r="J1559" s="61">
        <f t="shared" si="148"/>
        <v>7</v>
      </c>
      <c r="K1559" s="61">
        <f t="shared" si="149"/>
        <v>3</v>
      </c>
    </row>
    <row r="1560" spans="1:11">
      <c r="A1560" s="64">
        <v>43362</v>
      </c>
      <c r="B1560" s="65">
        <v>10836</v>
      </c>
      <c r="C1560" s="65">
        <v>10875</v>
      </c>
      <c r="D1560" s="65">
        <v>10819</v>
      </c>
      <c r="E1560" s="65">
        <v>10873</v>
      </c>
      <c r="F1560" s="61">
        <f t="shared" si="151"/>
        <v>0.516795865633075</v>
      </c>
      <c r="G1560" s="61">
        <f t="shared" si="152"/>
        <v>0.34145441122185305</v>
      </c>
      <c r="H1560" s="61">
        <f t="shared" si="153"/>
        <v>0.66071428571428559</v>
      </c>
      <c r="I1560" s="61">
        <f t="shared" si="150"/>
        <v>1</v>
      </c>
      <c r="J1560" s="61">
        <f t="shared" si="148"/>
        <v>7</v>
      </c>
      <c r="K1560" s="61">
        <f t="shared" si="149"/>
        <v>3</v>
      </c>
    </row>
    <row r="1561" spans="1:11">
      <c r="A1561" s="64">
        <v>43361</v>
      </c>
      <c r="B1561" s="65">
        <v>10787</v>
      </c>
      <c r="C1561" s="65">
        <v>10818</v>
      </c>
      <c r="D1561" s="65">
        <v>10761</v>
      </c>
      <c r="E1561" s="65">
        <v>10781</v>
      </c>
      <c r="F1561" s="61">
        <f t="shared" si="151"/>
        <v>0.52841383146379894</v>
      </c>
      <c r="G1561" s="61">
        <f t="shared" si="152"/>
        <v>-5.5622508575136745E-2</v>
      </c>
      <c r="H1561" s="61">
        <f t="shared" si="153"/>
        <v>0.10526315789473686</v>
      </c>
      <c r="I1561" s="61">
        <f t="shared" si="150"/>
        <v>1</v>
      </c>
      <c r="J1561" s="61">
        <f t="shared" si="148"/>
        <v>2</v>
      </c>
      <c r="K1561" s="61">
        <f t="shared" si="149"/>
        <v>2</v>
      </c>
    </row>
    <row r="1562" spans="1:11">
      <c r="A1562" s="64">
        <v>43360</v>
      </c>
      <c r="B1562" s="65">
        <v>10857</v>
      </c>
      <c r="C1562" s="65">
        <v>10868</v>
      </c>
      <c r="D1562" s="65">
        <v>10810</v>
      </c>
      <c r="E1562" s="65">
        <v>10823</v>
      </c>
      <c r="F1562" s="61">
        <f t="shared" si="151"/>
        <v>0.53421755549415118</v>
      </c>
      <c r="G1562" s="61">
        <f t="shared" si="152"/>
        <v>-0.31316201528967486</v>
      </c>
      <c r="H1562" s="61">
        <f t="shared" si="153"/>
        <v>0.5862068965517242</v>
      </c>
      <c r="I1562" s="61">
        <f t="shared" si="150"/>
        <v>1</v>
      </c>
      <c r="J1562" s="61">
        <f t="shared" si="148"/>
        <v>6</v>
      </c>
      <c r="K1562" s="61">
        <f t="shared" si="149"/>
        <v>2</v>
      </c>
    </row>
    <row r="1563" spans="1:11">
      <c r="A1563" s="64">
        <v>43357</v>
      </c>
      <c r="B1563" s="65">
        <v>10784</v>
      </c>
      <c r="C1563" s="65">
        <v>10887</v>
      </c>
      <c r="D1563" s="65">
        <v>10771</v>
      </c>
      <c r="E1563" s="65">
        <v>10881</v>
      </c>
      <c r="F1563" s="61">
        <f t="shared" si="151"/>
        <v>1.0756676557863503</v>
      </c>
      <c r="G1563" s="61">
        <f t="shared" si="152"/>
        <v>0.89948071216617209</v>
      </c>
      <c r="H1563" s="61">
        <f t="shared" si="153"/>
        <v>0.83620689655172409</v>
      </c>
      <c r="I1563" s="61">
        <f t="shared" si="150"/>
        <v>5</v>
      </c>
      <c r="J1563" s="61">
        <f t="shared" si="148"/>
        <v>9</v>
      </c>
      <c r="K1563" s="61">
        <f t="shared" si="149"/>
        <v>3</v>
      </c>
    </row>
    <row r="1564" spans="1:11">
      <c r="A1564" s="64">
        <v>43356</v>
      </c>
      <c r="B1564" s="65">
        <v>10740</v>
      </c>
      <c r="C1564" s="65">
        <v>10779</v>
      </c>
      <c r="D1564" s="65">
        <v>10709</v>
      </c>
      <c r="E1564" s="65">
        <v>10717</v>
      </c>
      <c r="F1564" s="61">
        <f t="shared" si="151"/>
        <v>0.65176908752327745</v>
      </c>
      <c r="G1564" s="61">
        <f t="shared" si="152"/>
        <v>-0.21415270018621974</v>
      </c>
      <c r="H1564" s="61">
        <f t="shared" si="153"/>
        <v>0.32857142857142857</v>
      </c>
      <c r="I1564" s="61">
        <f t="shared" si="150"/>
        <v>2</v>
      </c>
      <c r="J1564" s="61">
        <f t="shared" si="148"/>
        <v>4</v>
      </c>
      <c r="K1564" s="61">
        <f t="shared" si="149"/>
        <v>2</v>
      </c>
    </row>
    <row r="1565" spans="1:11">
      <c r="A1565" s="64">
        <v>43355</v>
      </c>
      <c r="B1565" s="65">
        <v>10762</v>
      </c>
      <c r="C1565" s="65">
        <v>10772</v>
      </c>
      <c r="D1565" s="65">
        <v>10687</v>
      </c>
      <c r="E1565" s="65">
        <v>10726</v>
      </c>
      <c r="F1565" s="61">
        <f t="shared" si="151"/>
        <v>0.78981601932726264</v>
      </c>
      <c r="G1565" s="61">
        <f t="shared" si="152"/>
        <v>-0.33451031406801712</v>
      </c>
      <c r="H1565" s="61">
        <f t="shared" si="153"/>
        <v>0.42352941176470588</v>
      </c>
      <c r="I1565" s="61">
        <f t="shared" si="150"/>
        <v>3</v>
      </c>
      <c r="J1565" s="61">
        <f t="shared" si="148"/>
        <v>5</v>
      </c>
      <c r="K1565" s="61">
        <f t="shared" si="149"/>
        <v>2</v>
      </c>
    </row>
    <row r="1566" spans="1:11">
      <c r="A1566" s="64">
        <v>43354</v>
      </c>
      <c r="B1566" s="65">
        <v>10758</v>
      </c>
      <c r="C1566" s="65">
        <v>10767</v>
      </c>
      <c r="D1566" s="65">
        <v>10682</v>
      </c>
      <c r="E1566" s="65">
        <v>10740</v>
      </c>
      <c r="F1566" s="61">
        <f t="shared" si="151"/>
        <v>0.79010968581520735</v>
      </c>
      <c r="G1566" s="61">
        <f t="shared" si="152"/>
        <v>-0.16731734523145567</v>
      </c>
      <c r="H1566" s="61">
        <f t="shared" si="153"/>
        <v>0.21176470588235294</v>
      </c>
      <c r="I1566" s="61">
        <f t="shared" si="150"/>
        <v>3</v>
      </c>
      <c r="J1566" s="61">
        <f t="shared" si="148"/>
        <v>3</v>
      </c>
      <c r="K1566" s="61">
        <f t="shared" si="149"/>
        <v>2</v>
      </c>
    </row>
    <row r="1567" spans="1:11">
      <c r="A1567" s="64">
        <v>43353</v>
      </c>
      <c r="B1567" s="65">
        <v>10865</v>
      </c>
      <c r="C1567" s="65">
        <v>10880</v>
      </c>
      <c r="D1567" s="65">
        <v>10708</v>
      </c>
      <c r="E1567" s="65">
        <v>10734</v>
      </c>
      <c r="F1567" s="61">
        <f t="shared" si="151"/>
        <v>1.583064887252646</v>
      </c>
      <c r="G1567" s="61">
        <f t="shared" si="152"/>
        <v>-1.2057063966866084</v>
      </c>
      <c r="H1567" s="61">
        <f t="shared" si="153"/>
        <v>0.76162790697674421</v>
      </c>
      <c r="I1567" s="61">
        <f t="shared" si="150"/>
        <v>8</v>
      </c>
      <c r="J1567" s="61">
        <f t="shared" si="148"/>
        <v>8</v>
      </c>
      <c r="K1567" s="61">
        <f t="shared" si="149"/>
        <v>3</v>
      </c>
    </row>
    <row r="1568" spans="1:11">
      <c r="A1568" s="64">
        <v>43350</v>
      </c>
      <c r="B1568" s="65">
        <v>10864</v>
      </c>
      <c r="C1568" s="65">
        <v>10892</v>
      </c>
      <c r="D1568" s="65">
        <v>10803</v>
      </c>
      <c r="E1568" s="65">
        <v>10845</v>
      </c>
      <c r="F1568" s="61">
        <f t="shared" si="151"/>
        <v>0.81921944035346106</v>
      </c>
      <c r="G1568" s="61">
        <f t="shared" si="152"/>
        <v>-0.17488954344624449</v>
      </c>
      <c r="H1568" s="61">
        <f t="shared" si="153"/>
        <v>0.21348314606741572</v>
      </c>
      <c r="I1568" s="61">
        <f t="shared" si="150"/>
        <v>3</v>
      </c>
      <c r="J1568" s="61">
        <f t="shared" si="148"/>
        <v>3</v>
      </c>
      <c r="K1568" s="61">
        <f t="shared" si="149"/>
        <v>2</v>
      </c>
    </row>
    <row r="1569" spans="1:11">
      <c r="A1569" s="64">
        <v>43349</v>
      </c>
      <c r="B1569" s="65">
        <v>10920</v>
      </c>
      <c r="C1569" s="65">
        <v>10950</v>
      </c>
      <c r="D1569" s="65">
        <v>10865</v>
      </c>
      <c r="E1569" s="65">
        <v>10901</v>
      </c>
      <c r="F1569" s="61">
        <f t="shared" si="151"/>
        <v>0.7783882783882784</v>
      </c>
      <c r="G1569" s="61">
        <f t="shared" si="152"/>
        <v>-0.17399267399267401</v>
      </c>
      <c r="H1569" s="61">
        <f t="shared" si="153"/>
        <v>0.22352941176470589</v>
      </c>
      <c r="I1569" s="61">
        <f t="shared" si="150"/>
        <v>3</v>
      </c>
      <c r="J1569" s="61">
        <f t="shared" si="148"/>
        <v>3</v>
      </c>
      <c r="K1569" s="61">
        <f t="shared" si="149"/>
        <v>2</v>
      </c>
    </row>
    <row r="1570" spans="1:11">
      <c r="A1570" s="64">
        <v>43348</v>
      </c>
      <c r="B1570" s="65">
        <v>10973</v>
      </c>
      <c r="C1570" s="65">
        <v>11021</v>
      </c>
      <c r="D1570" s="65">
        <v>10948</v>
      </c>
      <c r="E1570" s="65">
        <v>10950</v>
      </c>
      <c r="F1570" s="61">
        <f t="shared" si="151"/>
        <v>0.66526929736626261</v>
      </c>
      <c r="G1570" s="61">
        <f t="shared" si="152"/>
        <v>-0.20960539506060333</v>
      </c>
      <c r="H1570" s="61">
        <f t="shared" si="153"/>
        <v>0.31506849315068497</v>
      </c>
      <c r="I1570" s="61">
        <f t="shared" si="150"/>
        <v>2</v>
      </c>
      <c r="J1570" s="61">
        <f t="shared" si="148"/>
        <v>4</v>
      </c>
      <c r="K1570" s="61">
        <f t="shared" si="149"/>
        <v>2</v>
      </c>
    </row>
    <row r="1571" spans="1:11">
      <c r="A1571" s="64">
        <v>43347</v>
      </c>
      <c r="B1571" s="65">
        <v>10963</v>
      </c>
      <c r="C1571" s="65">
        <v>11004</v>
      </c>
      <c r="D1571" s="65">
        <v>10935</v>
      </c>
      <c r="E1571" s="65">
        <v>11002</v>
      </c>
      <c r="F1571" s="61">
        <f t="shared" si="151"/>
        <v>0.62938976557511628</v>
      </c>
      <c r="G1571" s="61">
        <f t="shared" si="152"/>
        <v>0.35574204141202226</v>
      </c>
      <c r="H1571" s="61">
        <f t="shared" si="153"/>
        <v>0.56521739130434789</v>
      </c>
      <c r="I1571" s="61">
        <f t="shared" si="150"/>
        <v>2</v>
      </c>
      <c r="J1571" s="61">
        <f t="shared" si="148"/>
        <v>6</v>
      </c>
      <c r="K1571" s="61">
        <f t="shared" si="149"/>
        <v>2</v>
      </c>
    </row>
    <row r="1572" spans="1:11">
      <c r="A1572" s="64">
        <v>43346</v>
      </c>
      <c r="B1572" s="65">
        <v>11013</v>
      </c>
      <c r="C1572" s="65">
        <v>11045</v>
      </c>
      <c r="D1572" s="65">
        <v>10919</v>
      </c>
      <c r="E1572" s="65">
        <v>10935</v>
      </c>
      <c r="F1572" s="61">
        <f t="shared" si="151"/>
        <v>1.1441024244075184</v>
      </c>
      <c r="G1572" s="61">
        <f t="shared" si="152"/>
        <v>-0.70825388177608284</v>
      </c>
      <c r="H1572" s="61">
        <f t="shared" si="153"/>
        <v>0.61904761904761907</v>
      </c>
      <c r="I1572" s="61">
        <f t="shared" si="150"/>
        <v>5</v>
      </c>
      <c r="J1572" s="61">
        <f t="shared" si="148"/>
        <v>7</v>
      </c>
      <c r="K1572" s="61">
        <f t="shared" si="149"/>
        <v>3</v>
      </c>
    </row>
    <row r="1573" spans="1:11">
      <c r="A1573" s="64">
        <v>43343</v>
      </c>
      <c r="B1573" s="65">
        <v>10975</v>
      </c>
      <c r="C1573" s="65">
        <v>11024</v>
      </c>
      <c r="D1573" s="65">
        <v>10953</v>
      </c>
      <c r="E1573" s="65">
        <v>11022</v>
      </c>
      <c r="F1573" s="61">
        <f t="shared" si="151"/>
        <v>0.64692482915717542</v>
      </c>
      <c r="G1573" s="61">
        <f t="shared" si="152"/>
        <v>0.42824601366742598</v>
      </c>
      <c r="H1573" s="61">
        <f t="shared" si="153"/>
        <v>0.6619718309859155</v>
      </c>
      <c r="I1573" s="61">
        <f t="shared" si="150"/>
        <v>2</v>
      </c>
      <c r="J1573" s="61">
        <f t="shared" si="148"/>
        <v>7</v>
      </c>
      <c r="K1573" s="61">
        <f t="shared" si="149"/>
        <v>3</v>
      </c>
    </row>
    <row r="1574" spans="1:11">
      <c r="A1574" s="64">
        <v>43342</v>
      </c>
      <c r="B1574" s="65">
        <v>11088</v>
      </c>
      <c r="C1574" s="65">
        <v>11135</v>
      </c>
      <c r="D1574" s="65">
        <v>11019</v>
      </c>
      <c r="E1574" s="65">
        <v>11023</v>
      </c>
      <c r="F1574" s="61">
        <f t="shared" si="151"/>
        <v>1.0461760461760461</v>
      </c>
      <c r="G1574" s="61">
        <f t="shared" si="152"/>
        <v>-0.5862193362193362</v>
      </c>
      <c r="H1574" s="61">
        <f t="shared" si="153"/>
        <v>0.56034482758620696</v>
      </c>
      <c r="I1574" s="61">
        <f t="shared" si="150"/>
        <v>5</v>
      </c>
      <c r="J1574" s="61">
        <f t="shared" si="148"/>
        <v>6</v>
      </c>
      <c r="K1574" s="61">
        <f t="shared" si="149"/>
        <v>2</v>
      </c>
    </row>
    <row r="1575" spans="1:11">
      <c r="A1575" s="64">
        <v>43341</v>
      </c>
      <c r="B1575" s="65">
        <v>10977</v>
      </c>
      <c r="C1575" s="65">
        <v>11049</v>
      </c>
      <c r="D1575" s="65">
        <v>10968</v>
      </c>
      <c r="E1575" s="65">
        <v>11044</v>
      </c>
      <c r="F1575" s="61">
        <f t="shared" si="151"/>
        <v>0.73790653183930033</v>
      </c>
      <c r="G1575" s="61">
        <f t="shared" si="152"/>
        <v>0.61036713127448294</v>
      </c>
      <c r="H1575" s="61">
        <f t="shared" si="153"/>
        <v>0.82716049382716039</v>
      </c>
      <c r="I1575" s="61">
        <f t="shared" si="150"/>
        <v>3</v>
      </c>
      <c r="J1575" s="61">
        <f t="shared" si="148"/>
        <v>9</v>
      </c>
      <c r="K1575" s="61">
        <f t="shared" si="149"/>
        <v>3</v>
      </c>
    </row>
    <row r="1576" spans="1:11">
      <c r="A1576" s="64">
        <v>43340</v>
      </c>
      <c r="B1576" s="65">
        <v>10945</v>
      </c>
      <c r="C1576" s="65">
        <v>10980</v>
      </c>
      <c r="D1576" s="65">
        <v>10935</v>
      </c>
      <c r="E1576" s="65">
        <v>10954</v>
      </c>
      <c r="F1576" s="61">
        <f t="shared" si="151"/>
        <v>0.41114664230242121</v>
      </c>
      <c r="G1576" s="61">
        <f t="shared" si="152"/>
        <v>8.2229328460484238E-2</v>
      </c>
      <c r="H1576" s="61">
        <f t="shared" si="153"/>
        <v>0.19999999999999998</v>
      </c>
      <c r="I1576" s="61">
        <f t="shared" si="150"/>
        <v>1</v>
      </c>
      <c r="J1576" s="61">
        <f t="shared" si="148"/>
        <v>2</v>
      </c>
      <c r="K1576" s="61">
        <f t="shared" si="149"/>
        <v>2</v>
      </c>
    </row>
    <row r="1577" spans="1:11">
      <c r="A1577" s="64">
        <v>43339</v>
      </c>
      <c r="B1577" s="65">
        <v>10831</v>
      </c>
      <c r="C1577" s="65">
        <v>10892</v>
      </c>
      <c r="D1577" s="65">
        <v>10820</v>
      </c>
      <c r="E1577" s="65">
        <v>10886</v>
      </c>
      <c r="F1577" s="61">
        <f t="shared" si="151"/>
        <v>0.66475856338288242</v>
      </c>
      <c r="G1577" s="61">
        <f t="shared" si="152"/>
        <v>0.50780168036192408</v>
      </c>
      <c r="H1577" s="61">
        <f t="shared" si="153"/>
        <v>0.76388888888888895</v>
      </c>
      <c r="I1577" s="61">
        <f t="shared" si="150"/>
        <v>2</v>
      </c>
      <c r="J1577" s="61">
        <f t="shared" si="148"/>
        <v>8</v>
      </c>
      <c r="K1577" s="61">
        <f t="shared" si="149"/>
        <v>3</v>
      </c>
    </row>
    <row r="1578" spans="1:11">
      <c r="A1578" s="64">
        <v>43336</v>
      </c>
      <c r="B1578" s="65">
        <v>10811</v>
      </c>
      <c r="C1578" s="65">
        <v>10830</v>
      </c>
      <c r="D1578" s="65">
        <v>10728</v>
      </c>
      <c r="E1578" s="65">
        <v>10788</v>
      </c>
      <c r="F1578" s="61">
        <f t="shared" si="151"/>
        <v>0.94348348903894186</v>
      </c>
      <c r="G1578" s="61">
        <f t="shared" si="152"/>
        <v>-0.21274627694015358</v>
      </c>
      <c r="H1578" s="61">
        <f t="shared" si="153"/>
        <v>0.2254901960784314</v>
      </c>
      <c r="I1578" s="61">
        <f t="shared" si="150"/>
        <v>5</v>
      </c>
      <c r="J1578" s="61">
        <f t="shared" si="148"/>
        <v>3</v>
      </c>
      <c r="K1578" s="61">
        <f t="shared" si="149"/>
        <v>2</v>
      </c>
    </row>
    <row r="1579" spans="1:11">
      <c r="A1579" s="64">
        <v>43335</v>
      </c>
      <c r="B1579" s="65">
        <v>10795</v>
      </c>
      <c r="C1579" s="65">
        <v>10845</v>
      </c>
      <c r="D1579" s="65">
        <v>10758</v>
      </c>
      <c r="E1579" s="65">
        <v>10842</v>
      </c>
      <c r="F1579" s="61">
        <f t="shared" si="151"/>
        <v>0.80592867068087082</v>
      </c>
      <c r="G1579" s="61">
        <f t="shared" si="152"/>
        <v>0.43538675312644742</v>
      </c>
      <c r="H1579" s="61">
        <f t="shared" si="153"/>
        <v>0.54022988505747127</v>
      </c>
      <c r="I1579" s="61">
        <f t="shared" si="150"/>
        <v>3</v>
      </c>
      <c r="J1579" s="61">
        <f t="shared" si="148"/>
        <v>6</v>
      </c>
      <c r="K1579" s="61">
        <f t="shared" si="149"/>
        <v>2</v>
      </c>
    </row>
    <row r="1580" spans="1:11">
      <c r="A1580" s="64">
        <v>43334</v>
      </c>
      <c r="B1580" s="65">
        <v>10752</v>
      </c>
      <c r="C1580" s="65">
        <v>10795</v>
      </c>
      <c r="D1580" s="65">
        <v>10733</v>
      </c>
      <c r="E1580" s="65">
        <v>10764</v>
      </c>
      <c r="F1580" s="61">
        <f t="shared" si="151"/>
        <v>0.57663690476190477</v>
      </c>
      <c r="G1580" s="61">
        <f t="shared" si="152"/>
        <v>0.11160714285714285</v>
      </c>
      <c r="H1580" s="61">
        <f t="shared" si="153"/>
        <v>0.19354838709677419</v>
      </c>
      <c r="I1580" s="61">
        <f t="shared" si="150"/>
        <v>1</v>
      </c>
      <c r="J1580" s="61">
        <f t="shared" si="148"/>
        <v>2</v>
      </c>
      <c r="K1580" s="61">
        <f t="shared" si="149"/>
        <v>2</v>
      </c>
    </row>
    <row r="1581" spans="1:11">
      <c r="A1581" s="64">
        <v>43333</v>
      </c>
      <c r="B1581" s="65">
        <v>10698</v>
      </c>
      <c r="C1581" s="65">
        <v>10774</v>
      </c>
      <c r="D1581" s="65">
        <v>10682</v>
      </c>
      <c r="E1581" s="65">
        <v>10767</v>
      </c>
      <c r="F1581" s="61">
        <f t="shared" si="151"/>
        <v>0.85997382688352975</v>
      </c>
      <c r="G1581" s="61">
        <f t="shared" si="152"/>
        <v>0.6449803701626472</v>
      </c>
      <c r="H1581" s="61">
        <f t="shared" si="153"/>
        <v>0.74999999999999989</v>
      </c>
      <c r="I1581" s="61">
        <f t="shared" si="150"/>
        <v>4</v>
      </c>
      <c r="J1581" s="61">
        <f t="shared" si="148"/>
        <v>8</v>
      </c>
      <c r="K1581" s="61">
        <f t="shared" si="149"/>
        <v>3</v>
      </c>
    </row>
    <row r="1582" spans="1:11">
      <c r="A1582" s="64">
        <v>43332</v>
      </c>
      <c r="B1582" s="65">
        <v>10687</v>
      </c>
      <c r="C1582" s="65">
        <v>10715</v>
      </c>
      <c r="D1582" s="65">
        <v>10652</v>
      </c>
      <c r="E1582" s="65">
        <v>10671</v>
      </c>
      <c r="F1582" s="61">
        <f t="shared" si="151"/>
        <v>0.5895012632169927</v>
      </c>
      <c r="G1582" s="61">
        <f t="shared" si="152"/>
        <v>-0.14971460653129973</v>
      </c>
      <c r="H1582" s="61">
        <f t="shared" si="153"/>
        <v>0.25396825396825395</v>
      </c>
      <c r="I1582" s="61">
        <f t="shared" si="150"/>
        <v>1</v>
      </c>
      <c r="J1582" s="61">
        <f t="shared" si="148"/>
        <v>3</v>
      </c>
      <c r="K1582" s="61">
        <f t="shared" si="149"/>
        <v>2</v>
      </c>
    </row>
    <row r="1583" spans="1:11">
      <c r="A1583" s="64">
        <v>43329</v>
      </c>
      <c r="B1583" s="65">
        <v>10723</v>
      </c>
      <c r="C1583" s="65">
        <v>10732</v>
      </c>
      <c r="D1583" s="65">
        <v>10647</v>
      </c>
      <c r="E1583" s="65">
        <v>10662</v>
      </c>
      <c r="F1583" s="61">
        <f t="shared" si="151"/>
        <v>0.79268861326121431</v>
      </c>
      <c r="G1583" s="61">
        <f t="shared" si="152"/>
        <v>-0.56887065186981256</v>
      </c>
      <c r="H1583" s="61">
        <f t="shared" si="153"/>
        <v>0.7176470588235293</v>
      </c>
      <c r="I1583" s="61">
        <f t="shared" si="150"/>
        <v>3</v>
      </c>
      <c r="J1583" s="61">
        <f t="shared" si="148"/>
        <v>8</v>
      </c>
      <c r="K1583" s="61">
        <f t="shared" si="149"/>
        <v>3</v>
      </c>
    </row>
    <row r="1584" spans="1:11">
      <c r="A1584" s="64">
        <v>43328</v>
      </c>
      <c r="B1584" s="65">
        <v>10610</v>
      </c>
      <c r="C1584" s="65">
        <v>10724</v>
      </c>
      <c r="D1584" s="65">
        <v>10591</v>
      </c>
      <c r="E1584" s="65">
        <v>10690</v>
      </c>
      <c r="F1584" s="61">
        <f t="shared" si="151"/>
        <v>1.2535344015080112</v>
      </c>
      <c r="G1584" s="61">
        <f t="shared" si="152"/>
        <v>0.75400565504241279</v>
      </c>
      <c r="H1584" s="61">
        <f t="shared" si="153"/>
        <v>0.60150375939849632</v>
      </c>
      <c r="I1584" s="61">
        <f t="shared" si="150"/>
        <v>7</v>
      </c>
      <c r="J1584" s="61">
        <f t="shared" si="148"/>
        <v>7</v>
      </c>
      <c r="K1584" s="61">
        <f t="shared" si="149"/>
        <v>3</v>
      </c>
    </row>
    <row r="1585" spans="1:11">
      <c r="A1585" s="64">
        <v>43327</v>
      </c>
      <c r="B1585" s="65">
        <v>10835</v>
      </c>
      <c r="C1585" s="65">
        <v>10841</v>
      </c>
      <c r="D1585" s="65">
        <v>10696</v>
      </c>
      <c r="E1585" s="65">
        <v>10737</v>
      </c>
      <c r="F1585" s="61">
        <f t="shared" si="151"/>
        <v>1.3382556529764651</v>
      </c>
      <c r="G1585" s="61">
        <f t="shared" si="152"/>
        <v>-0.90447623442547298</v>
      </c>
      <c r="H1585" s="61">
        <f t="shared" si="153"/>
        <v>0.67586206896551726</v>
      </c>
      <c r="I1585" s="61">
        <f t="shared" si="150"/>
        <v>7</v>
      </c>
      <c r="J1585" s="61">
        <f t="shared" si="148"/>
        <v>7</v>
      </c>
      <c r="K1585" s="61">
        <f t="shared" si="149"/>
        <v>3</v>
      </c>
    </row>
    <row r="1586" spans="1:11">
      <c r="A1586" s="64">
        <v>43326</v>
      </c>
      <c r="B1586" s="65">
        <v>10791</v>
      </c>
      <c r="C1586" s="65">
        <v>10831</v>
      </c>
      <c r="D1586" s="65">
        <v>10756</v>
      </c>
      <c r="E1586" s="65">
        <v>10820</v>
      </c>
      <c r="F1586" s="61">
        <f t="shared" si="151"/>
        <v>0.69502363080344731</v>
      </c>
      <c r="G1586" s="61">
        <f t="shared" si="152"/>
        <v>0.26874247057733291</v>
      </c>
      <c r="H1586" s="61">
        <f t="shared" si="153"/>
        <v>0.3866666666666666</v>
      </c>
      <c r="I1586" s="61">
        <f t="shared" si="150"/>
        <v>2</v>
      </c>
      <c r="J1586" s="61">
        <f t="shared" si="148"/>
        <v>4</v>
      </c>
      <c r="K1586" s="61">
        <f t="shared" si="149"/>
        <v>2</v>
      </c>
    </row>
    <row r="1587" spans="1:11">
      <c r="A1587" s="64">
        <v>43325</v>
      </c>
      <c r="B1587" s="65">
        <v>10909</v>
      </c>
      <c r="C1587" s="65">
        <v>10912</v>
      </c>
      <c r="D1587" s="65">
        <v>10692</v>
      </c>
      <c r="E1587" s="65">
        <v>10757</v>
      </c>
      <c r="F1587" s="61">
        <f t="shared" si="151"/>
        <v>2.0166834723622697</v>
      </c>
      <c r="G1587" s="61">
        <f t="shared" si="152"/>
        <v>-1.3933449445412045</v>
      </c>
      <c r="H1587" s="61">
        <f t="shared" si="153"/>
        <v>0.69090909090909092</v>
      </c>
      <c r="I1587" s="61">
        <f t="shared" si="150"/>
        <v>10</v>
      </c>
      <c r="J1587" s="61">
        <f t="shared" si="148"/>
        <v>7</v>
      </c>
      <c r="K1587" s="61">
        <f t="shared" si="149"/>
        <v>4</v>
      </c>
    </row>
    <row r="1588" spans="1:11">
      <c r="A1588" s="64">
        <v>43322</v>
      </c>
      <c r="B1588" s="65">
        <v>10970</v>
      </c>
      <c r="C1588" s="65">
        <v>11022</v>
      </c>
      <c r="D1588" s="65">
        <v>10953</v>
      </c>
      <c r="E1588" s="65">
        <v>10959</v>
      </c>
      <c r="F1588" s="61">
        <f t="shared" si="151"/>
        <v>0.62898814949863258</v>
      </c>
      <c r="G1588" s="61">
        <f t="shared" si="152"/>
        <v>-0.10027347310847766</v>
      </c>
      <c r="H1588" s="61">
        <f t="shared" si="153"/>
        <v>0.15942028985507248</v>
      </c>
      <c r="I1588" s="61">
        <f t="shared" si="150"/>
        <v>2</v>
      </c>
      <c r="J1588" s="61">
        <f t="shared" si="148"/>
        <v>2</v>
      </c>
      <c r="K1588" s="61">
        <f t="shared" si="149"/>
        <v>2</v>
      </c>
    </row>
    <row r="1589" spans="1:11">
      <c r="A1589" s="64">
        <v>43321</v>
      </c>
      <c r="B1589" s="65">
        <v>11031</v>
      </c>
      <c r="C1589" s="65">
        <v>11038</v>
      </c>
      <c r="D1589" s="65">
        <v>10969</v>
      </c>
      <c r="E1589" s="65">
        <v>11017</v>
      </c>
      <c r="F1589" s="61">
        <f t="shared" si="151"/>
        <v>0.62550992657057392</v>
      </c>
      <c r="G1589" s="61">
        <f t="shared" si="152"/>
        <v>-0.12691505756504395</v>
      </c>
      <c r="H1589" s="61">
        <f t="shared" si="153"/>
        <v>0.20289855072463764</v>
      </c>
      <c r="I1589" s="61">
        <f t="shared" si="150"/>
        <v>2</v>
      </c>
      <c r="J1589" s="61">
        <f t="shared" si="148"/>
        <v>3</v>
      </c>
      <c r="K1589" s="61">
        <f t="shared" si="149"/>
        <v>2</v>
      </c>
    </row>
    <row r="1590" spans="1:11">
      <c r="A1590" s="64">
        <v>43320</v>
      </c>
      <c r="B1590" s="65">
        <v>11000</v>
      </c>
      <c r="C1590" s="65">
        <v>11070</v>
      </c>
      <c r="D1590" s="65">
        <v>10997</v>
      </c>
      <c r="E1590" s="65">
        <v>11049</v>
      </c>
      <c r="F1590" s="61">
        <f t="shared" si="151"/>
        <v>0.66363636363636369</v>
      </c>
      <c r="G1590" s="61">
        <f t="shared" si="152"/>
        <v>0.44545454545454549</v>
      </c>
      <c r="H1590" s="61">
        <f t="shared" si="153"/>
        <v>0.67123287671232879</v>
      </c>
      <c r="I1590" s="61">
        <f t="shared" si="150"/>
        <v>2</v>
      </c>
      <c r="J1590" s="61">
        <f t="shared" si="148"/>
        <v>7</v>
      </c>
      <c r="K1590" s="61">
        <f t="shared" si="149"/>
        <v>3</v>
      </c>
    </row>
    <row r="1591" spans="1:11">
      <c r="A1591" s="64">
        <v>43319</v>
      </c>
      <c r="B1591" s="65">
        <v>10986</v>
      </c>
      <c r="C1591" s="65">
        <v>11003</v>
      </c>
      <c r="D1591" s="65">
        <v>10951</v>
      </c>
      <c r="E1591" s="65">
        <v>10968</v>
      </c>
      <c r="F1591" s="61">
        <f t="shared" si="151"/>
        <v>0.47332969233569999</v>
      </c>
      <c r="G1591" s="61">
        <f t="shared" si="152"/>
        <v>-0.16384489350081921</v>
      </c>
      <c r="H1591" s="61">
        <f t="shared" si="153"/>
        <v>0.34615384615384615</v>
      </c>
      <c r="I1591" s="61">
        <f t="shared" si="150"/>
        <v>1</v>
      </c>
      <c r="J1591" s="61">
        <f t="shared" si="148"/>
        <v>4</v>
      </c>
      <c r="K1591" s="61">
        <f t="shared" si="149"/>
        <v>2</v>
      </c>
    </row>
    <row r="1592" spans="1:11">
      <c r="A1592" s="64">
        <v>43318</v>
      </c>
      <c r="B1592" s="65">
        <v>10990</v>
      </c>
      <c r="C1592" s="65">
        <v>11036</v>
      </c>
      <c r="D1592" s="65">
        <v>10956</v>
      </c>
      <c r="E1592" s="65">
        <v>10982</v>
      </c>
      <c r="F1592" s="61">
        <f t="shared" si="151"/>
        <v>0.72793448589626941</v>
      </c>
      <c r="G1592" s="61">
        <f t="shared" si="152"/>
        <v>-7.2793448589626941E-2</v>
      </c>
      <c r="H1592" s="61">
        <f t="shared" si="153"/>
        <v>0.1</v>
      </c>
      <c r="I1592" s="61">
        <f t="shared" si="150"/>
        <v>3</v>
      </c>
      <c r="J1592" s="61">
        <f t="shared" si="148"/>
        <v>2</v>
      </c>
      <c r="K1592" s="61">
        <f t="shared" si="149"/>
        <v>2</v>
      </c>
    </row>
    <row r="1593" spans="1:11">
      <c r="A1593" s="64">
        <v>43315</v>
      </c>
      <c r="B1593" s="65">
        <v>10934</v>
      </c>
      <c r="C1593" s="65">
        <v>10977</v>
      </c>
      <c r="D1593" s="65">
        <v>10928</v>
      </c>
      <c r="E1593" s="65">
        <v>10970</v>
      </c>
      <c r="F1593" s="61">
        <f t="shared" si="151"/>
        <v>0.44814340588988477</v>
      </c>
      <c r="G1593" s="61">
        <f t="shared" si="152"/>
        <v>0.32924821657216025</v>
      </c>
      <c r="H1593" s="61">
        <f t="shared" si="153"/>
        <v>0.73469387755102045</v>
      </c>
      <c r="I1593" s="61">
        <f t="shared" si="150"/>
        <v>1</v>
      </c>
      <c r="J1593" s="61">
        <f t="shared" si="148"/>
        <v>8</v>
      </c>
      <c r="K1593" s="61">
        <f t="shared" si="149"/>
        <v>3</v>
      </c>
    </row>
    <row r="1594" spans="1:11">
      <c r="A1594" s="64">
        <v>43314</v>
      </c>
      <c r="B1594" s="65">
        <v>11048</v>
      </c>
      <c r="C1594" s="65">
        <v>11048</v>
      </c>
      <c r="D1594" s="65">
        <v>10862</v>
      </c>
      <c r="E1594" s="65">
        <v>10871</v>
      </c>
      <c r="F1594" s="61">
        <f t="shared" si="151"/>
        <v>1.6835626357711804</v>
      </c>
      <c r="G1594" s="61">
        <f t="shared" si="152"/>
        <v>-1.602099927588704</v>
      </c>
      <c r="H1594" s="61">
        <f t="shared" si="153"/>
        <v>0.95161290322580649</v>
      </c>
      <c r="I1594" s="61">
        <f t="shared" si="150"/>
        <v>9</v>
      </c>
      <c r="J1594" s="61">
        <f t="shared" si="148"/>
        <v>10</v>
      </c>
      <c r="K1594" s="61">
        <f t="shared" si="149"/>
        <v>3</v>
      </c>
    </row>
    <row r="1595" spans="1:11">
      <c r="A1595" s="64">
        <v>43313</v>
      </c>
      <c r="B1595" s="65">
        <v>11034</v>
      </c>
      <c r="C1595" s="65">
        <v>11057</v>
      </c>
      <c r="D1595" s="65">
        <v>11010</v>
      </c>
      <c r="E1595" s="65">
        <v>11047</v>
      </c>
      <c r="F1595" s="61">
        <f t="shared" si="151"/>
        <v>0.42595613558093165</v>
      </c>
      <c r="G1595" s="61">
        <f t="shared" si="152"/>
        <v>0.11781765452238535</v>
      </c>
      <c r="H1595" s="61">
        <f t="shared" si="153"/>
        <v>0.27659574468085107</v>
      </c>
      <c r="I1595" s="61">
        <f t="shared" si="150"/>
        <v>1</v>
      </c>
      <c r="J1595" s="61">
        <f t="shared" si="148"/>
        <v>3</v>
      </c>
      <c r="K1595" s="61">
        <f t="shared" si="149"/>
        <v>2</v>
      </c>
    </row>
    <row r="1596" spans="1:11">
      <c r="A1596" s="64">
        <v>43312</v>
      </c>
      <c r="B1596" s="65">
        <v>10931</v>
      </c>
      <c r="C1596" s="65">
        <v>10997</v>
      </c>
      <c r="D1596" s="65">
        <v>10913</v>
      </c>
      <c r="E1596" s="65">
        <v>10989</v>
      </c>
      <c r="F1596" s="61">
        <f t="shared" si="151"/>
        <v>0.76845668282865243</v>
      </c>
      <c r="G1596" s="61">
        <f t="shared" si="152"/>
        <v>0.53060104290549814</v>
      </c>
      <c r="H1596" s="61">
        <f t="shared" si="153"/>
        <v>0.69047619047619058</v>
      </c>
      <c r="I1596" s="61">
        <f t="shared" si="150"/>
        <v>3</v>
      </c>
      <c r="J1596" s="61">
        <f t="shared" si="148"/>
        <v>7</v>
      </c>
      <c r="K1596" s="61">
        <f t="shared" si="149"/>
        <v>3</v>
      </c>
    </row>
    <row r="1597" spans="1:11">
      <c r="A1597" s="64">
        <v>43311</v>
      </c>
      <c r="B1597" s="65">
        <v>10970</v>
      </c>
      <c r="C1597" s="65">
        <v>11007</v>
      </c>
      <c r="D1597" s="65">
        <v>10937</v>
      </c>
      <c r="E1597" s="65">
        <v>10940</v>
      </c>
      <c r="F1597" s="61">
        <f t="shared" si="151"/>
        <v>0.6381039197812215</v>
      </c>
      <c r="G1597" s="61">
        <f t="shared" si="152"/>
        <v>-0.27347310847766637</v>
      </c>
      <c r="H1597" s="61">
        <f t="shared" si="153"/>
        <v>0.4285714285714286</v>
      </c>
      <c r="I1597" s="61">
        <f t="shared" si="150"/>
        <v>2</v>
      </c>
      <c r="J1597" s="61">
        <f t="shared" si="148"/>
        <v>5</v>
      </c>
      <c r="K1597" s="61">
        <f t="shared" si="149"/>
        <v>2</v>
      </c>
    </row>
    <row r="1598" spans="1:11">
      <c r="A1598" s="64">
        <v>43308</v>
      </c>
      <c r="B1598" s="65">
        <v>10928</v>
      </c>
      <c r="C1598" s="65">
        <v>10995</v>
      </c>
      <c r="D1598" s="65">
        <v>10918</v>
      </c>
      <c r="E1598" s="65">
        <v>10992</v>
      </c>
      <c r="F1598" s="61">
        <f t="shared" si="151"/>
        <v>0.7046120058565154</v>
      </c>
      <c r="G1598" s="61">
        <f t="shared" si="152"/>
        <v>0.58565153733528552</v>
      </c>
      <c r="H1598" s="61">
        <f t="shared" si="153"/>
        <v>0.83116883116883111</v>
      </c>
      <c r="I1598" s="61">
        <f t="shared" si="150"/>
        <v>2</v>
      </c>
      <c r="J1598" s="61">
        <f t="shared" si="148"/>
        <v>9</v>
      </c>
      <c r="K1598" s="61">
        <f t="shared" si="149"/>
        <v>3</v>
      </c>
    </row>
    <row r="1599" spans="1:11">
      <c r="A1599" s="64">
        <v>43307</v>
      </c>
      <c r="B1599" s="65">
        <v>10909</v>
      </c>
      <c r="C1599" s="65">
        <v>10926</v>
      </c>
      <c r="D1599" s="65">
        <v>10873</v>
      </c>
      <c r="E1599" s="65">
        <v>10915</v>
      </c>
      <c r="F1599" s="61">
        <f t="shared" si="151"/>
        <v>0.48583738197818316</v>
      </c>
      <c r="G1599" s="61">
        <f t="shared" si="152"/>
        <v>5.5000458337152808E-2</v>
      </c>
      <c r="H1599" s="61">
        <f t="shared" si="153"/>
        <v>0.11320754716981131</v>
      </c>
      <c r="I1599" s="61">
        <f t="shared" si="150"/>
        <v>1</v>
      </c>
      <c r="J1599" s="61">
        <f t="shared" si="148"/>
        <v>2</v>
      </c>
      <c r="K1599" s="61">
        <f t="shared" si="149"/>
        <v>2</v>
      </c>
    </row>
    <row r="1600" spans="1:11">
      <c r="A1600" s="64">
        <v>43306</v>
      </c>
      <c r="B1600" s="65">
        <v>10860</v>
      </c>
      <c r="C1600" s="65">
        <v>10892</v>
      </c>
      <c r="D1600" s="65">
        <v>10851</v>
      </c>
      <c r="E1600" s="65">
        <v>10865</v>
      </c>
      <c r="F1600" s="61">
        <f t="shared" si="151"/>
        <v>0.37753222836095768</v>
      </c>
      <c r="G1600" s="61">
        <f t="shared" si="152"/>
        <v>4.6040515653775323E-2</v>
      </c>
      <c r="H1600" s="61">
        <f t="shared" si="153"/>
        <v>0.12195121951219511</v>
      </c>
      <c r="I1600" s="61">
        <f t="shared" si="150"/>
        <v>1</v>
      </c>
      <c r="J1600" s="61">
        <f t="shared" si="148"/>
        <v>2</v>
      </c>
      <c r="K1600" s="61">
        <f t="shared" si="149"/>
        <v>2</v>
      </c>
    </row>
    <row r="1601" spans="1:11">
      <c r="A1601" s="64">
        <v>43305</v>
      </c>
      <c r="B1601" s="65">
        <v>10841</v>
      </c>
      <c r="C1601" s="65">
        <v>10880</v>
      </c>
      <c r="D1601" s="65">
        <v>10802</v>
      </c>
      <c r="E1601" s="65">
        <v>10871</v>
      </c>
      <c r="F1601" s="61">
        <f t="shared" si="151"/>
        <v>0.71949082187990043</v>
      </c>
      <c r="G1601" s="61">
        <f t="shared" si="152"/>
        <v>0.27672723918457703</v>
      </c>
      <c r="H1601" s="61">
        <f t="shared" si="153"/>
        <v>0.38461538461538453</v>
      </c>
      <c r="I1601" s="61">
        <f t="shared" si="150"/>
        <v>3</v>
      </c>
      <c r="J1601" s="61">
        <f t="shared" si="148"/>
        <v>4</v>
      </c>
      <c r="K1601" s="61">
        <f t="shared" si="149"/>
        <v>2</v>
      </c>
    </row>
    <row r="1602" spans="1:11">
      <c r="A1602" s="64">
        <v>43304</v>
      </c>
      <c r="B1602" s="65">
        <v>10846</v>
      </c>
      <c r="C1602" s="65">
        <v>10864</v>
      </c>
      <c r="D1602" s="65">
        <v>10794</v>
      </c>
      <c r="E1602" s="65">
        <v>10830</v>
      </c>
      <c r="F1602" s="61">
        <f t="shared" si="151"/>
        <v>0.64539922552092932</v>
      </c>
      <c r="G1602" s="61">
        <f t="shared" si="152"/>
        <v>-0.14751982297621244</v>
      </c>
      <c r="H1602" s="61">
        <f t="shared" si="153"/>
        <v>0.22857142857142862</v>
      </c>
      <c r="I1602" s="61">
        <f t="shared" si="150"/>
        <v>2</v>
      </c>
      <c r="J1602" s="61">
        <f t="shared" si="148"/>
        <v>3</v>
      </c>
      <c r="K1602" s="61">
        <f t="shared" si="149"/>
        <v>2</v>
      </c>
    </row>
    <row r="1603" spans="1:11">
      <c r="A1603" s="64">
        <v>43301</v>
      </c>
      <c r="B1603" s="65">
        <v>10774</v>
      </c>
      <c r="C1603" s="65">
        <v>10847</v>
      </c>
      <c r="D1603" s="65">
        <v>10765</v>
      </c>
      <c r="E1603" s="65">
        <v>10824</v>
      </c>
      <c r="F1603" s="61">
        <f t="shared" si="151"/>
        <v>0.76109151661407093</v>
      </c>
      <c r="G1603" s="61">
        <f t="shared" si="152"/>
        <v>0.46408019305736031</v>
      </c>
      <c r="H1603" s="61">
        <f t="shared" si="153"/>
        <v>0.6097560975609756</v>
      </c>
      <c r="I1603" s="61">
        <f t="shared" si="150"/>
        <v>3</v>
      </c>
      <c r="J1603" s="61">
        <f t="shared" ref="J1603:J1638" si="154">VLOOKUP(H1603,$L$24:$N$33,3,TRUE)</f>
        <v>7</v>
      </c>
      <c r="K1603" s="61">
        <f t="shared" ref="K1603:K1659" si="155">IF(AND(I1603&gt;=$N$10,F1603&gt;$B$1),IF(J1603&gt;=$N$23,4,1),IF(J1603&gt;=$N$23,3,2))</f>
        <v>3</v>
      </c>
    </row>
    <row r="1604" spans="1:11">
      <c r="A1604" s="64">
        <v>43300</v>
      </c>
      <c r="B1604" s="65">
        <v>10756</v>
      </c>
      <c r="C1604" s="65">
        <v>10792</v>
      </c>
      <c r="D1604" s="65">
        <v>10708</v>
      </c>
      <c r="E1604" s="65">
        <v>10721</v>
      </c>
      <c r="F1604" s="61">
        <f t="shared" si="151"/>
        <v>0.78095946448493858</v>
      </c>
      <c r="G1604" s="61">
        <f t="shared" si="152"/>
        <v>-0.32539977686872446</v>
      </c>
      <c r="H1604" s="61">
        <f t="shared" si="153"/>
        <v>0.41666666666666674</v>
      </c>
      <c r="I1604" s="61">
        <f t="shared" si="150"/>
        <v>3</v>
      </c>
      <c r="J1604" s="61">
        <f t="shared" si="154"/>
        <v>5</v>
      </c>
      <c r="K1604" s="61">
        <f t="shared" si="155"/>
        <v>2</v>
      </c>
    </row>
    <row r="1605" spans="1:11">
      <c r="A1605" s="64">
        <v>43299</v>
      </c>
      <c r="B1605" s="65">
        <v>10829</v>
      </c>
      <c r="C1605" s="65">
        <v>10872</v>
      </c>
      <c r="D1605" s="65">
        <v>10791</v>
      </c>
      <c r="E1605" s="65">
        <v>10844</v>
      </c>
      <c r="F1605" s="61">
        <f t="shared" si="151"/>
        <v>0.74799150429402528</v>
      </c>
      <c r="G1605" s="61">
        <f t="shared" si="152"/>
        <v>0.13851694523963431</v>
      </c>
      <c r="H1605" s="61">
        <f t="shared" si="153"/>
        <v>0.1851851851851852</v>
      </c>
      <c r="I1605" s="61">
        <f t="shared" si="150"/>
        <v>3</v>
      </c>
      <c r="J1605" s="61">
        <f t="shared" si="154"/>
        <v>2</v>
      </c>
      <c r="K1605" s="61">
        <f t="shared" si="155"/>
        <v>2</v>
      </c>
    </row>
    <row r="1606" spans="1:11">
      <c r="A1606" s="64">
        <v>43298</v>
      </c>
      <c r="B1606" s="65">
        <v>10809</v>
      </c>
      <c r="C1606" s="65">
        <v>10819</v>
      </c>
      <c r="D1606" s="65">
        <v>10756</v>
      </c>
      <c r="E1606" s="65">
        <v>10768</v>
      </c>
      <c r="F1606" s="61">
        <f t="shared" si="151"/>
        <v>0.58284762697751868</v>
      </c>
      <c r="G1606" s="61">
        <f t="shared" si="152"/>
        <v>-0.3793135350171154</v>
      </c>
      <c r="H1606" s="61">
        <f t="shared" si="153"/>
        <v>0.65079365079365092</v>
      </c>
      <c r="I1606" s="61">
        <f t="shared" si="150"/>
        <v>1</v>
      </c>
      <c r="J1606" s="61">
        <f t="shared" si="154"/>
        <v>7</v>
      </c>
      <c r="K1606" s="61">
        <f t="shared" si="155"/>
        <v>3</v>
      </c>
    </row>
    <row r="1607" spans="1:11">
      <c r="A1607" s="64">
        <v>43297</v>
      </c>
      <c r="B1607" s="65">
        <v>10854</v>
      </c>
      <c r="C1607" s="65">
        <v>10874</v>
      </c>
      <c r="D1607" s="65">
        <v>10807</v>
      </c>
      <c r="E1607" s="65">
        <v>10815</v>
      </c>
      <c r="F1607" s="61">
        <f t="shared" si="151"/>
        <v>0.61728395061728392</v>
      </c>
      <c r="G1607" s="61">
        <f t="shared" si="152"/>
        <v>-0.35931453841901606</v>
      </c>
      <c r="H1607" s="61">
        <f t="shared" si="153"/>
        <v>0.5820895522388061</v>
      </c>
      <c r="I1607" s="61">
        <f t="shared" si="150"/>
        <v>2</v>
      </c>
      <c r="J1607" s="61">
        <f t="shared" si="154"/>
        <v>6</v>
      </c>
      <c r="K1607" s="61">
        <f t="shared" si="155"/>
        <v>2</v>
      </c>
    </row>
    <row r="1608" spans="1:11">
      <c r="A1608" s="64">
        <v>43294</v>
      </c>
      <c r="B1608" s="65">
        <v>10808</v>
      </c>
      <c r="C1608" s="65">
        <v>10850</v>
      </c>
      <c r="D1608" s="65">
        <v>10768</v>
      </c>
      <c r="E1608" s="65">
        <v>10848</v>
      </c>
      <c r="F1608" s="61">
        <f t="shared" si="151"/>
        <v>0.75869726128793491</v>
      </c>
      <c r="G1608" s="61">
        <f t="shared" si="152"/>
        <v>0.37009622501850481</v>
      </c>
      <c r="H1608" s="61">
        <f t="shared" si="153"/>
        <v>0.48780487804878048</v>
      </c>
      <c r="I1608" s="61">
        <f t="shared" ref="I1608:I1659" si="156">VLOOKUP(_xlfn.PERCENTRANK.EXC(F$22:F$1218,F1608),$L$11:$N$20,3,TRUE)</f>
        <v>3</v>
      </c>
      <c r="J1608" s="61">
        <f t="shared" si="154"/>
        <v>5</v>
      </c>
      <c r="K1608" s="61">
        <f t="shared" si="155"/>
        <v>2</v>
      </c>
    </row>
    <row r="1609" spans="1:11">
      <c r="A1609" s="64">
        <v>43293</v>
      </c>
      <c r="B1609" s="65">
        <v>10640</v>
      </c>
      <c r="C1609" s="65">
        <v>10750</v>
      </c>
      <c r="D1609" s="65">
        <v>10609</v>
      </c>
      <c r="E1609" s="65">
        <v>10740</v>
      </c>
      <c r="F1609" s="61">
        <f t="shared" si="151"/>
        <v>1.3251879699248121</v>
      </c>
      <c r="G1609" s="61">
        <f t="shared" si="152"/>
        <v>0.93984962406015038</v>
      </c>
      <c r="H1609" s="61">
        <f t="shared" si="153"/>
        <v>0.70921985815602828</v>
      </c>
      <c r="I1609" s="61">
        <f t="shared" si="156"/>
        <v>7</v>
      </c>
      <c r="J1609" s="61">
        <f t="shared" si="154"/>
        <v>8</v>
      </c>
      <c r="K1609" s="61">
        <f t="shared" si="155"/>
        <v>3</v>
      </c>
    </row>
    <row r="1610" spans="1:11">
      <c r="A1610" s="64">
        <v>43292</v>
      </c>
      <c r="B1610" s="65">
        <v>10608</v>
      </c>
      <c r="C1610" s="65">
        <v>10656</v>
      </c>
      <c r="D1610" s="65">
        <v>10574</v>
      </c>
      <c r="E1610" s="65">
        <v>10617</v>
      </c>
      <c r="F1610" s="61">
        <f t="shared" si="151"/>
        <v>0.77300150829562597</v>
      </c>
      <c r="G1610" s="61">
        <f t="shared" si="152"/>
        <v>8.4841628959276022E-2</v>
      </c>
      <c r="H1610" s="61">
        <f t="shared" si="153"/>
        <v>0.10975609756097561</v>
      </c>
      <c r="I1610" s="61">
        <f t="shared" si="156"/>
        <v>3</v>
      </c>
      <c r="J1610" s="61">
        <f t="shared" si="154"/>
        <v>2</v>
      </c>
      <c r="K1610" s="61">
        <f t="shared" si="155"/>
        <v>2</v>
      </c>
    </row>
    <row r="1611" spans="1:11">
      <c r="A1611" s="64">
        <v>43291</v>
      </c>
      <c r="B1611" s="65">
        <v>10733</v>
      </c>
      <c r="C1611" s="65">
        <v>10744</v>
      </c>
      <c r="D1611" s="65">
        <v>10680</v>
      </c>
      <c r="E1611" s="65">
        <v>10709</v>
      </c>
      <c r="F1611" s="61">
        <f t="shared" si="151"/>
        <v>0.59629181030466782</v>
      </c>
      <c r="G1611" s="61">
        <f t="shared" si="152"/>
        <v>-0.22360942886425045</v>
      </c>
      <c r="H1611" s="61">
        <f t="shared" si="153"/>
        <v>0.375</v>
      </c>
      <c r="I1611" s="61">
        <f t="shared" si="156"/>
        <v>1</v>
      </c>
      <c r="J1611" s="61">
        <f t="shared" si="154"/>
        <v>4</v>
      </c>
      <c r="K1611" s="61">
        <f t="shared" si="155"/>
        <v>2</v>
      </c>
    </row>
    <row r="1612" spans="1:11">
      <c r="A1612" s="64">
        <v>43290</v>
      </c>
      <c r="B1612" s="65">
        <v>10583</v>
      </c>
      <c r="C1612" s="65">
        <v>10676</v>
      </c>
      <c r="D1612" s="65">
        <v>10582</v>
      </c>
      <c r="E1612" s="65">
        <v>10661</v>
      </c>
      <c r="F1612" s="61">
        <f t="shared" si="151"/>
        <v>0.88821695171501458</v>
      </c>
      <c r="G1612" s="61">
        <f t="shared" si="152"/>
        <v>0.73703108759331004</v>
      </c>
      <c r="H1612" s="61">
        <f t="shared" si="153"/>
        <v>0.82978723404255328</v>
      </c>
      <c r="I1612" s="61">
        <f t="shared" si="156"/>
        <v>4</v>
      </c>
      <c r="J1612" s="61">
        <f t="shared" si="154"/>
        <v>9</v>
      </c>
      <c r="K1612" s="61">
        <f t="shared" si="155"/>
        <v>3</v>
      </c>
    </row>
    <row r="1613" spans="1:11">
      <c r="A1613" s="64">
        <v>43287</v>
      </c>
      <c r="B1613" s="65">
        <v>10535</v>
      </c>
      <c r="C1613" s="65">
        <v>10556</v>
      </c>
      <c r="D1613" s="65">
        <v>10414</v>
      </c>
      <c r="E1613" s="65">
        <v>10539</v>
      </c>
      <c r="F1613" s="61">
        <f t="shared" si="151"/>
        <v>1.3478879924062648</v>
      </c>
      <c r="G1613" s="61">
        <f t="shared" si="152"/>
        <v>3.7968675842429994E-2</v>
      </c>
      <c r="H1613" s="61">
        <f t="shared" si="153"/>
        <v>2.8169014084507043E-2</v>
      </c>
      <c r="I1613" s="61">
        <f t="shared" si="156"/>
        <v>7</v>
      </c>
      <c r="J1613" s="61">
        <f t="shared" si="154"/>
        <v>1</v>
      </c>
      <c r="K1613" s="61">
        <f t="shared" si="155"/>
        <v>2</v>
      </c>
    </row>
    <row r="1614" spans="1:11">
      <c r="A1614" s="64">
        <v>43286</v>
      </c>
      <c r="B1614" s="65">
        <v>10625</v>
      </c>
      <c r="C1614" s="65">
        <v>10633</v>
      </c>
      <c r="D1614" s="65">
        <v>10488</v>
      </c>
      <c r="E1614" s="65">
        <v>10500</v>
      </c>
      <c r="F1614" s="61">
        <f t="shared" si="151"/>
        <v>1.3647058823529412</v>
      </c>
      <c r="G1614" s="61">
        <f t="shared" si="152"/>
        <v>-1.1764705882352942</v>
      </c>
      <c r="H1614" s="61">
        <f t="shared" si="153"/>
        <v>0.86206896551724144</v>
      </c>
      <c r="I1614" s="61">
        <f t="shared" si="156"/>
        <v>7</v>
      </c>
      <c r="J1614" s="61">
        <f t="shared" si="154"/>
        <v>9</v>
      </c>
      <c r="K1614" s="61">
        <f t="shared" si="155"/>
        <v>3</v>
      </c>
    </row>
    <row r="1615" spans="1:11">
      <c r="A1615" s="64">
        <v>43285</v>
      </c>
      <c r="B1615" s="65">
        <v>10598</v>
      </c>
      <c r="C1615" s="65">
        <v>10639</v>
      </c>
      <c r="D1615" s="65">
        <v>10584</v>
      </c>
      <c r="E1615" s="65">
        <v>10618</v>
      </c>
      <c r="F1615" s="61">
        <f t="shared" si="151"/>
        <v>0.51896584261181355</v>
      </c>
      <c r="G1615" s="61">
        <f t="shared" si="152"/>
        <v>0.18871485185884129</v>
      </c>
      <c r="H1615" s="61">
        <f t="shared" si="153"/>
        <v>0.36363636363636365</v>
      </c>
      <c r="I1615" s="61">
        <f t="shared" si="156"/>
        <v>1</v>
      </c>
      <c r="J1615" s="61">
        <f t="shared" si="154"/>
        <v>4</v>
      </c>
      <c r="K1615" s="61">
        <f t="shared" si="155"/>
        <v>2</v>
      </c>
    </row>
    <row r="1616" spans="1:11">
      <c r="A1616" s="64">
        <v>43284</v>
      </c>
      <c r="B1616" s="65">
        <v>10651</v>
      </c>
      <c r="C1616" s="65">
        <v>10717</v>
      </c>
      <c r="D1616" s="65">
        <v>10544</v>
      </c>
      <c r="E1616" s="65">
        <v>10622</v>
      </c>
      <c r="F1616" s="61">
        <f t="shared" si="151"/>
        <v>1.6242606328044313</v>
      </c>
      <c r="G1616" s="61">
        <f t="shared" si="152"/>
        <v>-0.27227490376490471</v>
      </c>
      <c r="H1616" s="61">
        <f t="shared" si="153"/>
        <v>0.16763005780346824</v>
      </c>
      <c r="I1616" s="61">
        <f t="shared" si="156"/>
        <v>8</v>
      </c>
      <c r="J1616" s="61">
        <f t="shared" si="154"/>
        <v>2</v>
      </c>
      <c r="K1616" s="61">
        <f t="shared" si="155"/>
        <v>2</v>
      </c>
    </row>
    <row r="1617" spans="1:11">
      <c r="A1617" s="64">
        <v>43283</v>
      </c>
      <c r="B1617" s="65">
        <v>10680</v>
      </c>
      <c r="C1617" s="65">
        <v>10719</v>
      </c>
      <c r="D1617" s="65">
        <v>10609</v>
      </c>
      <c r="E1617" s="65">
        <v>10611</v>
      </c>
      <c r="F1617" s="61">
        <f t="shared" si="151"/>
        <v>1.0299625468164793</v>
      </c>
      <c r="G1617" s="61">
        <f t="shared" si="152"/>
        <v>-0.64606741573033699</v>
      </c>
      <c r="H1617" s="61">
        <f t="shared" si="153"/>
        <v>0.62727272727272732</v>
      </c>
      <c r="I1617" s="61">
        <f t="shared" si="156"/>
        <v>5</v>
      </c>
      <c r="J1617" s="61">
        <f t="shared" si="154"/>
        <v>7</v>
      </c>
      <c r="K1617" s="61">
        <f t="shared" si="155"/>
        <v>3</v>
      </c>
    </row>
    <row r="1618" spans="1:11">
      <c r="A1618" s="64">
        <v>43280</v>
      </c>
      <c r="B1618" s="65">
        <v>10541</v>
      </c>
      <c r="C1618" s="65">
        <v>10692</v>
      </c>
      <c r="D1618" s="65">
        <v>10526</v>
      </c>
      <c r="E1618" s="65">
        <v>10677</v>
      </c>
      <c r="F1618" s="61">
        <f t="shared" si="151"/>
        <v>1.5748031496062991</v>
      </c>
      <c r="G1618" s="61">
        <f t="shared" si="152"/>
        <v>1.2902001707617874</v>
      </c>
      <c r="H1618" s="61">
        <f t="shared" si="153"/>
        <v>0.81927710843373502</v>
      </c>
      <c r="I1618" s="61">
        <f t="shared" si="156"/>
        <v>8</v>
      </c>
      <c r="J1618" s="61">
        <f t="shared" si="154"/>
        <v>9</v>
      </c>
      <c r="K1618" s="61">
        <f t="shared" si="155"/>
        <v>3</v>
      </c>
    </row>
    <row r="1619" spans="1:11">
      <c r="A1619" s="64">
        <v>43279</v>
      </c>
      <c r="B1619" s="65">
        <v>10513</v>
      </c>
      <c r="C1619" s="65">
        <v>10578</v>
      </c>
      <c r="D1619" s="65">
        <v>10484</v>
      </c>
      <c r="E1619" s="65">
        <v>10523</v>
      </c>
      <c r="F1619" s="61">
        <f t="shared" si="151"/>
        <v>0.89413107581090068</v>
      </c>
      <c r="G1619" s="61">
        <f t="shared" si="152"/>
        <v>9.5120327213925618E-2</v>
      </c>
      <c r="H1619" s="61">
        <f t="shared" si="153"/>
        <v>0.10638297872340427</v>
      </c>
      <c r="I1619" s="61">
        <f t="shared" si="156"/>
        <v>4</v>
      </c>
      <c r="J1619" s="61">
        <f t="shared" si="154"/>
        <v>2</v>
      </c>
      <c r="K1619" s="61">
        <f t="shared" si="155"/>
        <v>2</v>
      </c>
    </row>
    <row r="1620" spans="1:11">
      <c r="A1620" s="64">
        <v>43278</v>
      </c>
      <c r="B1620" s="65">
        <v>10585</v>
      </c>
      <c r="C1620" s="65">
        <v>10625</v>
      </c>
      <c r="D1620" s="65">
        <v>10538</v>
      </c>
      <c r="E1620" s="65">
        <v>10554</v>
      </c>
      <c r="F1620" s="61">
        <f t="shared" si="151"/>
        <v>0.82191780821917804</v>
      </c>
      <c r="G1620" s="61">
        <f t="shared" si="152"/>
        <v>-0.29286726499763815</v>
      </c>
      <c r="H1620" s="61">
        <f t="shared" si="153"/>
        <v>0.35632183908045978</v>
      </c>
      <c r="I1620" s="61">
        <f t="shared" si="156"/>
        <v>4</v>
      </c>
      <c r="J1620" s="61">
        <f t="shared" si="154"/>
        <v>4</v>
      </c>
      <c r="K1620" s="61">
        <f t="shared" si="155"/>
        <v>2</v>
      </c>
    </row>
    <row r="1621" spans="1:11">
      <c r="A1621" s="64">
        <v>43277</v>
      </c>
      <c r="B1621" s="65">
        <v>10550</v>
      </c>
      <c r="C1621" s="65">
        <v>10596</v>
      </c>
      <c r="D1621" s="65">
        <v>10484</v>
      </c>
      <c r="E1621" s="65">
        <v>10592</v>
      </c>
      <c r="F1621" s="61">
        <f t="shared" si="151"/>
        <v>1.0616113744075828</v>
      </c>
      <c r="G1621" s="61">
        <f t="shared" si="152"/>
        <v>0.3981042654028436</v>
      </c>
      <c r="H1621" s="61">
        <f t="shared" si="153"/>
        <v>0.37500000000000006</v>
      </c>
      <c r="I1621" s="61">
        <f t="shared" si="156"/>
        <v>5</v>
      </c>
      <c r="J1621" s="61">
        <f t="shared" si="154"/>
        <v>4</v>
      </c>
      <c r="K1621" s="61">
        <f t="shared" si="155"/>
        <v>2</v>
      </c>
    </row>
    <row r="1622" spans="1:11">
      <c r="A1622" s="64">
        <v>43276</v>
      </c>
      <c r="B1622" s="65">
        <v>10624</v>
      </c>
      <c r="C1622" s="65">
        <v>10660</v>
      </c>
      <c r="D1622" s="65">
        <v>10583</v>
      </c>
      <c r="E1622" s="65">
        <v>10584</v>
      </c>
      <c r="F1622" s="61">
        <f t="shared" ref="F1622:F1659" si="157">ABS(C1622-D1622)/B1622*100</f>
        <v>0.72477409638554213</v>
      </c>
      <c r="G1622" s="61">
        <f t="shared" ref="G1622:G1659" si="158">(E1622-B1622)/B1622*100</f>
        <v>-0.37650602409638556</v>
      </c>
      <c r="H1622" s="61">
        <f t="shared" ref="H1622:H1659" si="159">ABS(G1622/F1622)</f>
        <v>0.51948051948051954</v>
      </c>
      <c r="I1622" s="61">
        <f t="shared" si="156"/>
        <v>3</v>
      </c>
      <c r="J1622" s="61">
        <f t="shared" si="154"/>
        <v>6</v>
      </c>
      <c r="K1622" s="61">
        <f t="shared" si="155"/>
        <v>2</v>
      </c>
    </row>
    <row r="1623" spans="1:11">
      <c r="A1623" s="64">
        <v>43273</v>
      </c>
      <c r="B1623" s="65">
        <v>10630</v>
      </c>
      <c r="C1623" s="65">
        <v>10685</v>
      </c>
      <c r="D1623" s="65">
        <v>10581</v>
      </c>
      <c r="E1623" s="65">
        <v>10655</v>
      </c>
      <c r="F1623" s="61">
        <f t="shared" si="157"/>
        <v>0.97836312323612429</v>
      </c>
      <c r="G1623" s="61">
        <f t="shared" si="158"/>
        <v>0.23518344308560676</v>
      </c>
      <c r="H1623" s="61">
        <f t="shared" si="159"/>
        <v>0.24038461538461534</v>
      </c>
      <c r="I1623" s="61">
        <f t="shared" si="156"/>
        <v>5</v>
      </c>
      <c r="J1623" s="61">
        <f t="shared" si="154"/>
        <v>3</v>
      </c>
      <c r="K1623" s="61">
        <f t="shared" si="155"/>
        <v>2</v>
      </c>
    </row>
    <row r="1624" spans="1:11">
      <c r="A1624" s="64">
        <v>43272</v>
      </c>
      <c r="B1624" s="65">
        <v>10725</v>
      </c>
      <c r="C1624" s="65">
        <v>10745</v>
      </c>
      <c r="D1624" s="65">
        <v>10688</v>
      </c>
      <c r="E1624" s="65">
        <v>10706</v>
      </c>
      <c r="F1624" s="61">
        <f t="shared" si="157"/>
        <v>0.53146853146853146</v>
      </c>
      <c r="G1624" s="61">
        <f t="shared" si="158"/>
        <v>-0.17715617715617715</v>
      </c>
      <c r="H1624" s="61">
        <f t="shared" si="159"/>
        <v>0.33333333333333331</v>
      </c>
      <c r="I1624" s="61">
        <f t="shared" si="156"/>
        <v>1</v>
      </c>
      <c r="J1624" s="61">
        <f t="shared" si="154"/>
        <v>4</v>
      </c>
      <c r="K1624" s="61">
        <f t="shared" si="155"/>
        <v>2</v>
      </c>
    </row>
    <row r="1625" spans="1:11">
      <c r="A1625" s="64">
        <v>43271</v>
      </c>
      <c r="B1625" s="65">
        <v>10904</v>
      </c>
      <c r="C1625" s="65">
        <v>10951</v>
      </c>
      <c r="D1625" s="65">
        <v>10850</v>
      </c>
      <c r="E1625" s="65">
        <v>10936</v>
      </c>
      <c r="F1625" s="61">
        <f t="shared" si="157"/>
        <v>0.92626559060895086</v>
      </c>
      <c r="G1625" s="61">
        <f t="shared" si="158"/>
        <v>0.29347028613352899</v>
      </c>
      <c r="H1625" s="61">
        <f t="shared" si="159"/>
        <v>0.31683168316831684</v>
      </c>
      <c r="I1625" s="61">
        <f t="shared" si="156"/>
        <v>5</v>
      </c>
      <c r="J1625" s="61">
        <f t="shared" si="154"/>
        <v>4</v>
      </c>
      <c r="K1625" s="61">
        <f t="shared" si="155"/>
        <v>2</v>
      </c>
    </row>
    <row r="1626" spans="1:11">
      <c r="A1626" s="64">
        <v>43270</v>
      </c>
      <c r="B1626" s="65">
        <v>10943</v>
      </c>
      <c r="C1626" s="65">
        <v>10958</v>
      </c>
      <c r="D1626" s="65">
        <v>10871</v>
      </c>
      <c r="E1626" s="65">
        <v>10874</v>
      </c>
      <c r="F1626" s="61">
        <f t="shared" si="157"/>
        <v>0.79502878552499323</v>
      </c>
      <c r="G1626" s="61">
        <f t="shared" si="158"/>
        <v>-0.63054007127844292</v>
      </c>
      <c r="H1626" s="61">
        <f t="shared" si="159"/>
        <v>0.7931034482758621</v>
      </c>
      <c r="I1626" s="61">
        <f t="shared" si="156"/>
        <v>3</v>
      </c>
      <c r="J1626" s="61">
        <f t="shared" si="154"/>
        <v>8</v>
      </c>
      <c r="K1626" s="61">
        <f t="shared" si="155"/>
        <v>3</v>
      </c>
    </row>
    <row r="1627" spans="1:11">
      <c r="A1627" s="64">
        <v>43266</v>
      </c>
      <c r="B1627" s="65">
        <v>11001</v>
      </c>
      <c r="C1627" s="65">
        <v>11075</v>
      </c>
      <c r="D1627" s="65">
        <v>10961</v>
      </c>
      <c r="E1627" s="65">
        <v>11055</v>
      </c>
      <c r="F1627" s="61">
        <f t="shared" si="157"/>
        <v>1.0362694300518136</v>
      </c>
      <c r="G1627" s="61">
        <f t="shared" si="158"/>
        <v>0.49086446686664853</v>
      </c>
      <c r="H1627" s="61">
        <f t="shared" si="159"/>
        <v>0.47368421052631576</v>
      </c>
      <c r="I1627" s="61">
        <f t="shared" si="156"/>
        <v>5</v>
      </c>
      <c r="J1627" s="61">
        <f t="shared" si="154"/>
        <v>5</v>
      </c>
      <c r="K1627" s="61">
        <f t="shared" si="155"/>
        <v>2</v>
      </c>
    </row>
    <row r="1628" spans="1:11">
      <c r="A1628" s="64">
        <v>43265</v>
      </c>
      <c r="B1628" s="65">
        <v>11101</v>
      </c>
      <c r="C1628" s="65">
        <v>11106</v>
      </c>
      <c r="D1628" s="65">
        <v>10984</v>
      </c>
      <c r="E1628" s="65">
        <v>10985</v>
      </c>
      <c r="F1628" s="61">
        <f t="shared" si="157"/>
        <v>1.0990000900819747</v>
      </c>
      <c r="G1628" s="61">
        <f t="shared" si="158"/>
        <v>-1.0449509053238448</v>
      </c>
      <c r="H1628" s="61">
        <f t="shared" si="159"/>
        <v>0.95081967213114749</v>
      </c>
      <c r="I1628" s="61">
        <f t="shared" si="156"/>
        <v>5</v>
      </c>
      <c r="J1628" s="61">
        <f t="shared" si="154"/>
        <v>10</v>
      </c>
      <c r="K1628" s="61">
        <f t="shared" si="155"/>
        <v>3</v>
      </c>
    </row>
    <row r="1629" spans="1:11">
      <c r="A1629" s="64">
        <v>43264</v>
      </c>
      <c r="B1629" s="65">
        <v>11152</v>
      </c>
      <c r="C1629" s="65">
        <v>11169</v>
      </c>
      <c r="D1629" s="65">
        <v>11095</v>
      </c>
      <c r="E1629" s="65">
        <v>11146</v>
      </c>
      <c r="F1629" s="61">
        <f t="shared" si="157"/>
        <v>0.663558106169297</v>
      </c>
      <c r="G1629" s="61">
        <f t="shared" si="158"/>
        <v>-5.3802008608321378E-2</v>
      </c>
      <c r="H1629" s="61">
        <f t="shared" si="159"/>
        <v>8.1081081081081086E-2</v>
      </c>
      <c r="I1629" s="61">
        <f t="shared" si="156"/>
        <v>2</v>
      </c>
      <c r="J1629" s="61">
        <f t="shared" si="154"/>
        <v>1</v>
      </c>
      <c r="K1629" s="61">
        <f t="shared" si="155"/>
        <v>2</v>
      </c>
    </row>
    <row r="1630" spans="1:11">
      <c r="A1630" s="64">
        <v>43263</v>
      </c>
      <c r="B1630" s="65">
        <v>11148</v>
      </c>
      <c r="C1630" s="65">
        <v>11152</v>
      </c>
      <c r="D1630" s="65">
        <v>11054</v>
      </c>
      <c r="E1630" s="65">
        <v>11141</v>
      </c>
      <c r="F1630" s="61">
        <f t="shared" si="157"/>
        <v>0.87908144958736989</v>
      </c>
      <c r="G1630" s="61">
        <f t="shared" si="158"/>
        <v>-6.2791532113383577E-2</v>
      </c>
      <c r="H1630" s="61">
        <f t="shared" si="159"/>
        <v>7.1428571428571438E-2</v>
      </c>
      <c r="I1630" s="61">
        <f t="shared" si="156"/>
        <v>4</v>
      </c>
      <c r="J1630" s="61">
        <f t="shared" si="154"/>
        <v>1</v>
      </c>
      <c r="K1630" s="61">
        <f t="shared" si="155"/>
        <v>2</v>
      </c>
    </row>
    <row r="1631" spans="1:11">
      <c r="A1631" s="64">
        <v>43262</v>
      </c>
      <c r="B1631" s="65">
        <v>11151</v>
      </c>
      <c r="C1631" s="65">
        <v>11173</v>
      </c>
      <c r="D1631" s="65">
        <v>11098</v>
      </c>
      <c r="E1631" s="65">
        <v>11128</v>
      </c>
      <c r="F1631" s="61">
        <f t="shared" si="157"/>
        <v>0.67258541834813024</v>
      </c>
      <c r="G1631" s="61">
        <f t="shared" si="158"/>
        <v>-0.20625952829342659</v>
      </c>
      <c r="H1631" s="61">
        <f t="shared" si="159"/>
        <v>0.30666666666666664</v>
      </c>
      <c r="I1631" s="61">
        <f t="shared" si="156"/>
        <v>2</v>
      </c>
      <c r="J1631" s="61">
        <f t="shared" si="154"/>
        <v>4</v>
      </c>
      <c r="K1631" s="61">
        <f t="shared" si="155"/>
        <v>2</v>
      </c>
    </row>
    <row r="1632" spans="1:11">
      <c r="A1632" s="64">
        <v>43259</v>
      </c>
      <c r="B1632" s="65">
        <v>11205</v>
      </c>
      <c r="C1632" s="65">
        <v>11215</v>
      </c>
      <c r="D1632" s="65">
        <v>11103</v>
      </c>
      <c r="E1632" s="65">
        <v>11125</v>
      </c>
      <c r="F1632" s="61">
        <f t="shared" si="157"/>
        <v>0.99955377063810791</v>
      </c>
      <c r="G1632" s="61">
        <f t="shared" si="158"/>
        <v>-0.71396697902721995</v>
      </c>
      <c r="H1632" s="61">
        <f t="shared" si="159"/>
        <v>0.7142857142857143</v>
      </c>
      <c r="I1632" s="61">
        <f t="shared" si="156"/>
        <v>5</v>
      </c>
      <c r="J1632" s="61">
        <f t="shared" si="154"/>
        <v>8</v>
      </c>
      <c r="K1632" s="61">
        <f t="shared" si="155"/>
        <v>3</v>
      </c>
    </row>
    <row r="1633" spans="1:11">
      <c r="A1633" s="64">
        <v>43258</v>
      </c>
      <c r="B1633" s="65">
        <v>11245</v>
      </c>
      <c r="C1633" s="65">
        <v>11253</v>
      </c>
      <c r="D1633" s="65">
        <v>11174</v>
      </c>
      <c r="E1633" s="65">
        <v>11227</v>
      </c>
      <c r="F1633" s="61">
        <f t="shared" si="157"/>
        <v>0.70253445975989337</v>
      </c>
      <c r="G1633" s="61">
        <f t="shared" si="158"/>
        <v>-0.16007114273010226</v>
      </c>
      <c r="H1633" s="61">
        <f t="shared" si="159"/>
        <v>0.22784810126582275</v>
      </c>
      <c r="I1633" s="61">
        <f t="shared" si="156"/>
        <v>2</v>
      </c>
      <c r="J1633" s="61">
        <f t="shared" si="154"/>
        <v>3</v>
      </c>
      <c r="K1633" s="61">
        <f t="shared" si="155"/>
        <v>2</v>
      </c>
    </row>
    <row r="1634" spans="1:11">
      <c r="A1634" s="64">
        <v>43257</v>
      </c>
      <c r="B1634" s="65">
        <v>11095</v>
      </c>
      <c r="C1634" s="65">
        <v>11210</v>
      </c>
      <c r="D1634" s="65">
        <v>11088</v>
      </c>
      <c r="E1634" s="65">
        <v>11200</v>
      </c>
      <c r="F1634" s="61">
        <f t="shared" si="157"/>
        <v>1.0995944118972509</v>
      </c>
      <c r="G1634" s="61">
        <f t="shared" si="158"/>
        <v>0.94637223974763407</v>
      </c>
      <c r="H1634" s="61">
        <f t="shared" si="159"/>
        <v>0.8606557377049181</v>
      </c>
      <c r="I1634" s="61">
        <f t="shared" si="156"/>
        <v>5</v>
      </c>
      <c r="J1634" s="61">
        <f t="shared" si="154"/>
        <v>9</v>
      </c>
      <c r="K1634" s="61">
        <f t="shared" si="155"/>
        <v>3</v>
      </c>
    </row>
    <row r="1635" spans="1:11">
      <c r="A1635" s="64">
        <v>43256</v>
      </c>
      <c r="B1635" s="65">
        <v>11101</v>
      </c>
      <c r="C1635" s="65">
        <v>11118</v>
      </c>
      <c r="D1635" s="65">
        <v>11035</v>
      </c>
      <c r="E1635" s="65">
        <v>11069</v>
      </c>
      <c r="F1635" s="61">
        <f t="shared" si="157"/>
        <v>0.74768038915413026</v>
      </c>
      <c r="G1635" s="61">
        <f t="shared" si="158"/>
        <v>-0.28826231871002611</v>
      </c>
      <c r="H1635" s="61">
        <f t="shared" si="159"/>
        <v>0.38554216867469876</v>
      </c>
      <c r="I1635" s="61">
        <f t="shared" si="156"/>
        <v>3</v>
      </c>
      <c r="J1635" s="61">
        <f t="shared" si="154"/>
        <v>4</v>
      </c>
      <c r="K1635" s="61">
        <f t="shared" si="155"/>
        <v>2</v>
      </c>
    </row>
    <row r="1636" spans="1:11">
      <c r="A1636" s="64">
        <v>43255</v>
      </c>
      <c r="B1636" s="65">
        <v>10976</v>
      </c>
      <c r="C1636" s="65">
        <v>11095</v>
      </c>
      <c r="D1636" s="65">
        <v>10976</v>
      </c>
      <c r="E1636" s="65">
        <v>11085</v>
      </c>
      <c r="F1636" s="61">
        <f t="shared" si="157"/>
        <v>1.0841836734693877</v>
      </c>
      <c r="G1636" s="61">
        <f t="shared" si="158"/>
        <v>0.99307580174927113</v>
      </c>
      <c r="H1636" s="61">
        <f t="shared" si="159"/>
        <v>0.91596638655462193</v>
      </c>
      <c r="I1636" s="61">
        <f t="shared" si="156"/>
        <v>5</v>
      </c>
      <c r="J1636" s="61">
        <f t="shared" si="154"/>
        <v>10</v>
      </c>
      <c r="K1636" s="61">
        <f t="shared" si="155"/>
        <v>3</v>
      </c>
    </row>
    <row r="1637" spans="1:11">
      <c r="A1637" s="64">
        <v>43252</v>
      </c>
      <c r="B1637" s="65">
        <v>10854</v>
      </c>
      <c r="C1637" s="65">
        <v>10925</v>
      </c>
      <c r="D1637" s="65">
        <v>10844</v>
      </c>
      <c r="E1637" s="65">
        <v>10915</v>
      </c>
      <c r="F1637" s="61">
        <f t="shared" si="157"/>
        <v>0.74626865671641784</v>
      </c>
      <c r="G1637" s="61">
        <f t="shared" si="158"/>
        <v>0.56200479086051225</v>
      </c>
      <c r="H1637" s="61">
        <f t="shared" si="159"/>
        <v>0.75308641975308643</v>
      </c>
      <c r="I1637" s="61">
        <f t="shared" si="156"/>
        <v>3</v>
      </c>
      <c r="J1637" s="61">
        <f t="shared" si="154"/>
        <v>8</v>
      </c>
      <c r="K1637" s="61">
        <f t="shared" si="155"/>
        <v>3</v>
      </c>
    </row>
    <row r="1638" spans="1:11">
      <c r="A1638" s="64">
        <v>43251</v>
      </c>
      <c r="B1638" s="65">
        <v>10836</v>
      </c>
      <c r="C1638" s="65">
        <v>10870</v>
      </c>
      <c r="D1638" s="65">
        <v>10821</v>
      </c>
      <c r="E1638" s="65">
        <v>10867</v>
      </c>
      <c r="F1638" s="61">
        <f t="shared" si="157"/>
        <v>0.45219638242894056</v>
      </c>
      <c r="G1638" s="61">
        <f t="shared" si="158"/>
        <v>0.28608342561830935</v>
      </c>
      <c r="H1638" s="61">
        <f t="shared" si="159"/>
        <v>0.63265306122448983</v>
      </c>
      <c r="I1638" s="61">
        <f t="shared" si="156"/>
        <v>1</v>
      </c>
      <c r="J1638" s="61">
        <f t="shared" si="154"/>
        <v>7</v>
      </c>
      <c r="K1638" s="61">
        <f t="shared" si="155"/>
        <v>3</v>
      </c>
    </row>
    <row r="1639" spans="1:11">
      <c r="A1639" s="64">
        <v>43250</v>
      </c>
      <c r="B1639" s="65">
        <v>10833</v>
      </c>
      <c r="C1639" s="65">
        <v>10848</v>
      </c>
      <c r="D1639" s="65">
        <v>10761</v>
      </c>
      <c r="E1639" s="65">
        <v>10775</v>
      </c>
      <c r="F1639" s="61">
        <f t="shared" si="157"/>
        <v>0.80310163389642752</v>
      </c>
      <c r="G1639" s="61">
        <f t="shared" si="158"/>
        <v>-0.53540108926428509</v>
      </c>
      <c r="H1639" s="61">
        <f t="shared" si="159"/>
        <v>0.66666666666666674</v>
      </c>
      <c r="I1639" s="61">
        <f t="shared" si="156"/>
        <v>3</v>
      </c>
      <c r="J1639" s="61">
        <f>VLOOKUP(H1639,$L$24:$N$33,3,TRUE)</f>
        <v>7</v>
      </c>
      <c r="K1639" s="61">
        <f t="shared" si="155"/>
        <v>3</v>
      </c>
    </row>
    <row r="1640" spans="1:11">
      <c r="A1640">
        <v>43249</v>
      </c>
      <c r="B1640">
        <v>10979</v>
      </c>
      <c r="C1640">
        <v>10982</v>
      </c>
      <c r="D1640">
        <v>10896</v>
      </c>
      <c r="E1640">
        <v>10928</v>
      </c>
      <c r="F1640" s="67">
        <f t="shared" si="157"/>
        <v>0.78331359868840522</v>
      </c>
      <c r="G1640" s="67">
        <f t="shared" si="158"/>
        <v>-0.46452318061754255</v>
      </c>
      <c r="H1640" s="67">
        <f t="shared" si="159"/>
        <v>0.59302325581395343</v>
      </c>
      <c r="I1640" s="67">
        <f t="shared" si="156"/>
        <v>3</v>
      </c>
      <c r="J1640" s="67">
        <f t="shared" ref="J1640:J1659" si="160">VLOOKUP(H1640,$L$24:$N$33,3,TRUE)</f>
        <v>6</v>
      </c>
      <c r="K1640" s="67">
        <f t="shared" si="155"/>
        <v>2</v>
      </c>
    </row>
    <row r="1641" spans="1:11">
      <c r="A1641">
        <v>43248</v>
      </c>
      <c r="B1641">
        <v>10979</v>
      </c>
      <c r="C1641">
        <v>10989</v>
      </c>
      <c r="D1641">
        <v>10937</v>
      </c>
      <c r="E1641">
        <v>10983</v>
      </c>
      <c r="F1641" s="67">
        <f t="shared" si="157"/>
        <v>0.47363147827671004</v>
      </c>
      <c r="G1641" s="67">
        <f t="shared" si="158"/>
        <v>3.6433190636670006E-2</v>
      </c>
      <c r="H1641" s="67">
        <f t="shared" si="159"/>
        <v>7.6923076923076927E-2</v>
      </c>
      <c r="I1641" s="67">
        <f t="shared" si="156"/>
        <v>1</v>
      </c>
      <c r="J1641" s="67">
        <f t="shared" si="160"/>
        <v>1</v>
      </c>
      <c r="K1641" s="67">
        <f t="shared" si="155"/>
        <v>2</v>
      </c>
    </row>
    <row r="1642" spans="1:11">
      <c r="A1642">
        <v>43245</v>
      </c>
      <c r="B1642">
        <v>10921</v>
      </c>
      <c r="C1642">
        <v>10956</v>
      </c>
      <c r="D1642">
        <v>10890</v>
      </c>
      <c r="E1642">
        <v>10932</v>
      </c>
      <c r="F1642" s="67">
        <f t="shared" si="157"/>
        <v>0.60434026188078016</v>
      </c>
      <c r="G1642" s="67">
        <f t="shared" si="158"/>
        <v>0.10072337698013004</v>
      </c>
      <c r="H1642" s="67">
        <f t="shared" si="159"/>
        <v>0.16666666666666669</v>
      </c>
      <c r="I1642" s="67">
        <f t="shared" si="156"/>
        <v>2</v>
      </c>
      <c r="J1642" s="67">
        <f t="shared" si="160"/>
        <v>2</v>
      </c>
      <c r="K1642" s="67">
        <f t="shared" si="155"/>
        <v>2</v>
      </c>
    </row>
    <row r="1643" spans="1:11">
      <c r="A1643">
        <v>43244</v>
      </c>
      <c r="B1643">
        <v>10879</v>
      </c>
      <c r="C1643">
        <v>10923</v>
      </c>
      <c r="D1643">
        <v>10851</v>
      </c>
      <c r="E1643">
        <v>10917</v>
      </c>
      <c r="F1643" s="67">
        <f t="shared" si="157"/>
        <v>0.66182553543524225</v>
      </c>
      <c r="G1643" s="67">
        <f t="shared" si="158"/>
        <v>0.34929681036860005</v>
      </c>
      <c r="H1643" s="67">
        <f t="shared" si="159"/>
        <v>0.52777777777777779</v>
      </c>
      <c r="I1643" s="67">
        <f t="shared" si="156"/>
        <v>2</v>
      </c>
      <c r="J1643" s="67">
        <f t="shared" si="160"/>
        <v>6</v>
      </c>
      <c r="K1643" s="67">
        <f t="shared" si="155"/>
        <v>2</v>
      </c>
    </row>
    <row r="1644" spans="1:11">
      <c r="A1644">
        <v>43243</v>
      </c>
      <c r="B1644">
        <v>10933</v>
      </c>
      <c r="C1644">
        <v>10998</v>
      </c>
      <c r="D1644">
        <v>10855</v>
      </c>
      <c r="E1644">
        <v>10858</v>
      </c>
      <c r="F1644" s="67">
        <f t="shared" si="157"/>
        <v>1.3079667063020213</v>
      </c>
      <c r="G1644" s="67">
        <f t="shared" si="158"/>
        <v>-0.68599652428427693</v>
      </c>
      <c r="H1644" s="67">
        <f t="shared" si="159"/>
        <v>0.52447552447552448</v>
      </c>
      <c r="I1644" s="67">
        <f t="shared" si="156"/>
        <v>7</v>
      </c>
      <c r="J1644" s="67">
        <f t="shared" si="160"/>
        <v>6</v>
      </c>
      <c r="K1644" s="67">
        <f t="shared" si="155"/>
        <v>2</v>
      </c>
    </row>
    <row r="1645" spans="1:11">
      <c r="A1645">
        <v>43242</v>
      </c>
      <c r="B1645">
        <v>10969</v>
      </c>
      <c r="C1645">
        <v>10999</v>
      </c>
      <c r="D1645">
        <v>10913</v>
      </c>
      <c r="E1645">
        <v>10922</v>
      </c>
      <c r="F1645" s="67">
        <f t="shared" si="157"/>
        <v>0.78402771446804631</v>
      </c>
      <c r="G1645" s="67">
        <f t="shared" si="158"/>
        <v>-0.42848026255811833</v>
      </c>
      <c r="H1645" s="67">
        <f t="shared" si="159"/>
        <v>0.54651162790697672</v>
      </c>
      <c r="I1645" s="67">
        <f t="shared" si="156"/>
        <v>3</v>
      </c>
      <c r="J1645" s="67">
        <f t="shared" si="160"/>
        <v>6</v>
      </c>
      <c r="K1645" s="67">
        <f t="shared" si="155"/>
        <v>2</v>
      </c>
    </row>
    <row r="1646" spans="1:11">
      <c r="A1646">
        <v>43241</v>
      </c>
      <c r="B1646">
        <v>10865</v>
      </c>
      <c r="C1646">
        <v>10966</v>
      </c>
      <c r="D1646">
        <v>10863</v>
      </c>
      <c r="E1646">
        <v>10965</v>
      </c>
      <c r="F1646" s="67">
        <f t="shared" si="157"/>
        <v>0.94799815922687536</v>
      </c>
      <c r="G1646" s="67">
        <f t="shared" si="158"/>
        <v>0.92038656235618954</v>
      </c>
      <c r="H1646" s="67">
        <f t="shared" si="159"/>
        <v>0.97087378640776689</v>
      </c>
      <c r="I1646" s="67">
        <f t="shared" si="156"/>
        <v>5</v>
      </c>
      <c r="J1646" s="67">
        <f t="shared" si="160"/>
        <v>10</v>
      </c>
      <c r="K1646" s="67">
        <f t="shared" si="155"/>
        <v>3</v>
      </c>
    </row>
    <row r="1647" spans="1:11">
      <c r="A1647">
        <v>43238</v>
      </c>
      <c r="B1647">
        <v>10834</v>
      </c>
      <c r="C1647">
        <v>10873</v>
      </c>
      <c r="D1647">
        <v>10805</v>
      </c>
      <c r="E1647">
        <v>10820</v>
      </c>
      <c r="F1647" s="67">
        <f t="shared" si="157"/>
        <v>0.62765368285028611</v>
      </c>
      <c r="G1647" s="67">
        <f t="shared" si="158"/>
        <v>-0.12922281705741184</v>
      </c>
      <c r="H1647" s="67">
        <f t="shared" si="159"/>
        <v>0.20588235294117646</v>
      </c>
      <c r="I1647" s="67">
        <f t="shared" si="156"/>
        <v>2</v>
      </c>
      <c r="J1647" s="67">
        <f t="shared" si="160"/>
        <v>3</v>
      </c>
      <c r="K1647" s="67">
        <f t="shared" si="155"/>
        <v>2</v>
      </c>
    </row>
    <row r="1648" spans="1:11">
      <c r="A1648">
        <v>43237</v>
      </c>
      <c r="B1648">
        <v>10920</v>
      </c>
      <c r="C1648">
        <v>10928</v>
      </c>
      <c r="D1648">
        <v>10823</v>
      </c>
      <c r="E1648">
        <v>10826</v>
      </c>
      <c r="F1648" s="67">
        <f t="shared" si="157"/>
        <v>0.96153846153846156</v>
      </c>
      <c r="G1648" s="67">
        <f t="shared" si="158"/>
        <v>-0.86080586080586086</v>
      </c>
      <c r="H1648" s="67">
        <f t="shared" si="159"/>
        <v>0.89523809523809528</v>
      </c>
      <c r="I1648" s="67">
        <f t="shared" si="156"/>
        <v>5</v>
      </c>
      <c r="J1648" s="67">
        <f t="shared" si="160"/>
        <v>9</v>
      </c>
      <c r="K1648" s="67">
        <f t="shared" si="155"/>
        <v>3</v>
      </c>
    </row>
    <row r="1649" spans="1:11">
      <c r="A1649">
        <v>43236</v>
      </c>
      <c r="B1649">
        <v>10845</v>
      </c>
      <c r="C1649">
        <v>10907</v>
      </c>
      <c r="D1649">
        <v>10839</v>
      </c>
      <c r="E1649">
        <v>10872</v>
      </c>
      <c r="F1649" s="67">
        <f t="shared" si="157"/>
        <v>0.62701705855232825</v>
      </c>
      <c r="G1649" s="67">
        <f t="shared" si="158"/>
        <v>0.24896265560165973</v>
      </c>
      <c r="H1649" s="67">
        <f t="shared" si="159"/>
        <v>0.39705882352941174</v>
      </c>
      <c r="I1649" s="67">
        <f t="shared" si="156"/>
        <v>2</v>
      </c>
      <c r="J1649" s="67">
        <f t="shared" si="160"/>
        <v>4</v>
      </c>
      <c r="K1649" s="67">
        <f t="shared" si="155"/>
        <v>2</v>
      </c>
    </row>
    <row r="1650" spans="1:11">
      <c r="A1650">
        <v>43235</v>
      </c>
      <c r="B1650">
        <v>10946</v>
      </c>
      <c r="C1650">
        <v>10961</v>
      </c>
      <c r="D1650">
        <v>10857</v>
      </c>
      <c r="E1650">
        <v>10869</v>
      </c>
      <c r="F1650" s="67">
        <f t="shared" si="157"/>
        <v>0.95011876484560576</v>
      </c>
      <c r="G1650" s="67">
        <f t="shared" si="158"/>
        <v>-0.70345331627991958</v>
      </c>
      <c r="H1650" s="67">
        <f t="shared" si="159"/>
        <v>0.74038461538461531</v>
      </c>
      <c r="I1650" s="67">
        <f t="shared" si="156"/>
        <v>5</v>
      </c>
      <c r="J1650" s="67">
        <f t="shared" si="160"/>
        <v>8</v>
      </c>
      <c r="K1650" s="67">
        <f t="shared" si="155"/>
        <v>3</v>
      </c>
    </row>
    <row r="1651" spans="1:11">
      <c r="A1651">
        <v>43234</v>
      </c>
      <c r="B1651">
        <v>10926</v>
      </c>
      <c r="C1651">
        <v>10968</v>
      </c>
      <c r="D1651">
        <v>10891</v>
      </c>
      <c r="E1651">
        <v>10958</v>
      </c>
      <c r="F1651" s="67">
        <f t="shared" si="157"/>
        <v>0.70474098480688263</v>
      </c>
      <c r="G1651" s="67">
        <f t="shared" si="158"/>
        <v>0.29287937030935385</v>
      </c>
      <c r="H1651" s="67">
        <f t="shared" si="159"/>
        <v>0.41558441558441561</v>
      </c>
      <c r="I1651" s="67">
        <f t="shared" si="156"/>
        <v>2</v>
      </c>
      <c r="J1651" s="67">
        <f t="shared" si="160"/>
        <v>5</v>
      </c>
      <c r="K1651" s="67">
        <f t="shared" si="155"/>
        <v>2</v>
      </c>
    </row>
    <row r="1652" spans="1:11">
      <c r="A1652">
        <v>43231</v>
      </c>
      <c r="B1652">
        <v>10819</v>
      </c>
      <c r="C1652">
        <v>10865</v>
      </c>
      <c r="D1652">
        <v>10806</v>
      </c>
      <c r="E1652">
        <v>10861</v>
      </c>
      <c r="F1652" s="67">
        <f t="shared" si="157"/>
        <v>0.54533690729272577</v>
      </c>
      <c r="G1652" s="67">
        <f t="shared" si="158"/>
        <v>0.3882059340049912</v>
      </c>
      <c r="H1652" s="67">
        <f t="shared" si="159"/>
        <v>0.71186440677966101</v>
      </c>
      <c r="I1652" s="67">
        <f t="shared" si="156"/>
        <v>1</v>
      </c>
      <c r="J1652" s="67">
        <f t="shared" si="160"/>
        <v>8</v>
      </c>
      <c r="K1652" s="67">
        <f t="shared" si="155"/>
        <v>3</v>
      </c>
    </row>
    <row r="1653" spans="1:11">
      <c r="A1653">
        <v>43230</v>
      </c>
      <c r="B1653">
        <v>10732</v>
      </c>
      <c r="C1653">
        <v>10771</v>
      </c>
      <c r="D1653">
        <v>10723</v>
      </c>
      <c r="E1653">
        <v>10763</v>
      </c>
      <c r="F1653" s="67">
        <f t="shared" si="157"/>
        <v>0.44726052925829296</v>
      </c>
      <c r="G1653" s="67">
        <f t="shared" si="158"/>
        <v>0.28885575847931416</v>
      </c>
      <c r="H1653" s="67">
        <f t="shared" si="159"/>
        <v>0.64583333333333326</v>
      </c>
      <c r="I1653" s="67">
        <f t="shared" si="156"/>
        <v>1</v>
      </c>
      <c r="J1653" s="67">
        <f t="shared" si="160"/>
        <v>7</v>
      </c>
      <c r="K1653" s="67">
        <f t="shared" si="155"/>
        <v>3</v>
      </c>
    </row>
    <row r="1654" spans="1:11">
      <c r="A1654">
        <v>43229</v>
      </c>
      <c r="B1654">
        <v>10685</v>
      </c>
      <c r="C1654">
        <v>10731</v>
      </c>
      <c r="D1654">
        <v>10666</v>
      </c>
      <c r="E1654">
        <v>10704</v>
      </c>
      <c r="F1654" s="67">
        <f t="shared" si="157"/>
        <v>0.60832943378568094</v>
      </c>
      <c r="G1654" s="67">
        <f t="shared" si="158"/>
        <v>0.17781937295273748</v>
      </c>
      <c r="H1654" s="67">
        <f t="shared" si="159"/>
        <v>0.29230769230769227</v>
      </c>
      <c r="I1654" s="67">
        <f t="shared" si="156"/>
        <v>2</v>
      </c>
      <c r="J1654" s="67">
        <f t="shared" si="160"/>
        <v>3</v>
      </c>
      <c r="K1654" s="67">
        <f t="shared" si="155"/>
        <v>2</v>
      </c>
    </row>
    <row r="1655" spans="1:11">
      <c r="A1655">
        <v>43228</v>
      </c>
      <c r="B1655">
        <v>10597</v>
      </c>
      <c r="C1655">
        <v>10672</v>
      </c>
      <c r="D1655">
        <v>10580</v>
      </c>
      <c r="E1655">
        <v>10669</v>
      </c>
      <c r="F1655" s="67">
        <f t="shared" si="157"/>
        <v>0.86817023685948846</v>
      </c>
      <c r="G1655" s="67">
        <f t="shared" si="158"/>
        <v>0.67943757667264326</v>
      </c>
      <c r="H1655" s="67">
        <f t="shared" si="159"/>
        <v>0.78260869565217406</v>
      </c>
      <c r="I1655" s="67">
        <f t="shared" si="156"/>
        <v>4</v>
      </c>
      <c r="J1655" s="67">
        <f t="shared" si="160"/>
        <v>8</v>
      </c>
      <c r="K1655" s="67">
        <f t="shared" si="155"/>
        <v>3</v>
      </c>
    </row>
    <row r="1656" spans="1:11">
      <c r="A1656">
        <v>43227</v>
      </c>
      <c r="B1656">
        <v>10599</v>
      </c>
      <c r="C1656">
        <v>10615</v>
      </c>
      <c r="D1656">
        <v>10529</v>
      </c>
      <c r="E1656">
        <v>10595</v>
      </c>
      <c r="F1656" s="67">
        <f t="shared" si="157"/>
        <v>0.81139730163222945</v>
      </c>
      <c r="G1656" s="67">
        <f t="shared" si="158"/>
        <v>-3.773940937824323E-2</v>
      </c>
      <c r="H1656" s="67">
        <f t="shared" si="159"/>
        <v>4.6511627906976744E-2</v>
      </c>
      <c r="I1656" s="67">
        <f t="shared" si="156"/>
        <v>3</v>
      </c>
      <c r="J1656" s="67">
        <f t="shared" si="160"/>
        <v>1</v>
      </c>
      <c r="K1656" s="67">
        <f t="shared" si="155"/>
        <v>2</v>
      </c>
    </row>
    <row r="1657" spans="1:11">
      <c r="A1657">
        <v>43224</v>
      </c>
      <c r="B1657">
        <v>10506</v>
      </c>
      <c r="C1657">
        <v>10544</v>
      </c>
      <c r="D1657">
        <v>10468</v>
      </c>
      <c r="E1657">
        <v>10523</v>
      </c>
      <c r="F1657" s="67">
        <f t="shared" si="157"/>
        <v>0.72339615457833617</v>
      </c>
      <c r="G1657" s="67">
        <f t="shared" si="158"/>
        <v>0.16181229773462785</v>
      </c>
      <c r="H1657" s="67">
        <f t="shared" si="159"/>
        <v>0.22368421052631582</v>
      </c>
      <c r="I1657" s="67">
        <f t="shared" si="156"/>
        <v>3</v>
      </c>
      <c r="J1657" s="67">
        <f t="shared" si="160"/>
        <v>3</v>
      </c>
      <c r="K1657" s="67">
        <f t="shared" si="155"/>
        <v>2</v>
      </c>
    </row>
    <row r="1658" spans="1:11">
      <c r="A1658">
        <v>43223</v>
      </c>
      <c r="B1658">
        <v>10560</v>
      </c>
      <c r="C1658">
        <v>10575</v>
      </c>
      <c r="D1658">
        <v>10488</v>
      </c>
      <c r="E1658">
        <v>10506</v>
      </c>
      <c r="F1658" s="67">
        <f t="shared" si="157"/>
        <v>0.82386363636363624</v>
      </c>
      <c r="G1658" s="67">
        <f t="shared" si="158"/>
        <v>-0.51136363636363635</v>
      </c>
      <c r="H1658" s="67">
        <f t="shared" si="159"/>
        <v>0.62068965517241392</v>
      </c>
      <c r="I1658" s="67">
        <f t="shared" si="156"/>
        <v>4</v>
      </c>
      <c r="J1658" s="67">
        <f t="shared" si="160"/>
        <v>7</v>
      </c>
      <c r="K1658" s="67">
        <f t="shared" si="155"/>
        <v>3</v>
      </c>
    </row>
    <row r="1659" spans="1:11">
      <c r="A1659">
        <v>43222</v>
      </c>
      <c r="B1659">
        <v>10631</v>
      </c>
      <c r="C1659">
        <v>10670</v>
      </c>
      <c r="D1659">
        <v>10597</v>
      </c>
      <c r="E1659">
        <v>10609</v>
      </c>
      <c r="F1659" s="67">
        <f t="shared" si="157"/>
        <v>0.68667105634465242</v>
      </c>
      <c r="G1659" s="67">
        <f t="shared" si="158"/>
        <v>-0.20694196218605962</v>
      </c>
      <c r="H1659" s="67">
        <f t="shared" si="159"/>
        <v>0.30136986301369861</v>
      </c>
      <c r="I1659" s="67">
        <f t="shared" si="156"/>
        <v>2</v>
      </c>
      <c r="J1659" s="67">
        <f t="shared" si="160"/>
        <v>4</v>
      </c>
      <c r="K1659" s="67">
        <f t="shared" si="155"/>
        <v>2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FB5F-F08D-417B-B9C0-CECB84066423}">
  <dimension ref="A1:V5054"/>
  <sheetViews>
    <sheetView workbookViewId="0">
      <selection activeCell="H3" sqref="H3:H2020"/>
    </sheetView>
  </sheetViews>
  <sheetFormatPr defaultRowHeight="16.5"/>
  <cols>
    <col min="1" max="1" width="15.625" style="1" customWidth="1"/>
    <col min="2" max="2" width="18.5" style="8" customWidth="1"/>
    <col min="3" max="3" width="24.75" style="8" customWidth="1"/>
    <col min="4" max="4" width="17.5" style="46" customWidth="1"/>
    <col min="5" max="6" width="17.25" style="46" customWidth="1"/>
    <col min="7" max="8" width="20.625" style="46" customWidth="1"/>
    <col min="9" max="9" width="20.625" style="55" customWidth="1"/>
    <col min="10" max="10" width="14.75" style="1" customWidth="1"/>
    <col min="11" max="11" width="13.875" style="1" customWidth="1"/>
    <col min="12" max="13" width="9" style="1"/>
    <col min="14" max="14" width="13.875" style="2" bestFit="1" customWidth="1"/>
    <col min="15" max="15" width="12.625" style="2" bestFit="1" customWidth="1"/>
    <col min="16" max="16" width="11.75" style="2" bestFit="1" customWidth="1"/>
    <col min="17" max="18" width="11.25" style="2" bestFit="1" customWidth="1"/>
    <col min="19" max="19" width="21.375" style="2" bestFit="1" customWidth="1"/>
    <col min="20" max="16384" width="9" style="5"/>
  </cols>
  <sheetData>
    <row r="1" spans="1:22">
      <c r="A1" s="30"/>
      <c r="B1" s="30" t="s">
        <v>60</v>
      </c>
      <c r="C1" s="8" t="s">
        <v>61</v>
      </c>
      <c r="D1" s="46" t="s">
        <v>62</v>
      </c>
      <c r="E1" s="46" t="s">
        <v>63</v>
      </c>
      <c r="F1" s="46" t="s">
        <v>64</v>
      </c>
      <c r="G1" s="46" t="s">
        <v>65</v>
      </c>
      <c r="H1" s="46" t="s">
        <v>137</v>
      </c>
      <c r="I1" s="56" t="s">
        <v>66</v>
      </c>
    </row>
    <row r="2" spans="1:22">
      <c r="A2" s="32" t="s">
        <v>24</v>
      </c>
      <c r="B2" s="8" t="s">
        <v>25</v>
      </c>
      <c r="C2" s="46" t="s">
        <v>25</v>
      </c>
      <c r="D2" s="46" t="s">
        <v>25</v>
      </c>
      <c r="E2" s="46" t="s">
        <v>25</v>
      </c>
      <c r="F2" s="46" t="s">
        <v>25</v>
      </c>
      <c r="G2" s="46" t="s">
        <v>25</v>
      </c>
      <c r="H2" s="46" t="s">
        <v>25</v>
      </c>
      <c r="I2" s="55" t="s">
        <v>25</v>
      </c>
      <c r="J2" s="1" t="s">
        <v>9</v>
      </c>
      <c r="K2" s="1" t="s">
        <v>10</v>
      </c>
      <c r="L2" s="1" t="s">
        <v>11</v>
      </c>
    </row>
    <row r="3" spans="1:22">
      <c r="A3" s="47">
        <v>45670</v>
      </c>
      <c r="B3" s="8">
        <f>_xlfn.IFNA(VLOOKUP(A3,'Dual Thrust Strategy'!$A$1:$B$460,2,FALSE),0)</f>
        <v>0</v>
      </c>
      <c r="C3" s="46">
        <f>_xlfn.IFNA(VLOOKUP(A3,'Break Through Price Strategy'!$A$2:$B$742,2,FALSE),0)</f>
        <v>0</v>
      </c>
      <c r="D3" s="46">
        <f>_xlfn.IFNA(VLOOKUP(A3,'BBI Strategy'!$A$2:$B$1000,2,FALSE),0)</f>
        <v>0</v>
      </c>
      <c r="E3" s="46">
        <f>_xlfn.IFNA(VLOOKUP(A3,'Cloud Strategy'!$A$2:$B$1000,2,FALSE),0)</f>
        <v>0</v>
      </c>
      <c r="F3" s="46">
        <f>_xlfn.IFNA(VLOOKUP(A3,'DMI Strategy'!$A$1:$B$1000,2,FALSE),0)</f>
        <v>0</v>
      </c>
      <c r="G3" s="46">
        <f>_xlfn.IFNA(VLOOKUP(A3,'RVI Strategy'!$A$1:$B$1000,2,FALSE),0)</f>
        <v>0</v>
      </c>
      <c r="H3" s="46">
        <f>_xlfn.IFNA(VLOOKUP(A3,'TXF0007 Strategy'!$A$1:$B$1000,2,FALSE),0)</f>
        <v>181840.712</v>
      </c>
      <c r="I3" s="55">
        <f>(B3+C3+D3+E3+F3+G3)/6</f>
        <v>0</v>
      </c>
      <c r="J3" s="1">
        <f>VLOOKUP($A3,級距!$A:$K,9,FALSE)</f>
        <v>10</v>
      </c>
      <c r="K3" s="1">
        <f>VLOOKUP($A3,級距!$A:$K,10,FALSE)</f>
        <v>8</v>
      </c>
      <c r="L3" s="1">
        <f>VLOOKUP($A3,級距!$A:$K,11,FALSE)</f>
        <v>4</v>
      </c>
      <c r="M3" s="1">
        <f>_xlfn.IFNA(L3,0)</f>
        <v>4</v>
      </c>
      <c r="N3" s="36" t="s">
        <v>12</v>
      </c>
      <c r="O3" s="3">
        <f>MAX(I3:I2020)</f>
        <v>680284.98266666674</v>
      </c>
      <c r="P3" s="50">
        <f>ABS(O3/O4)</f>
        <v>8.5067735903636965</v>
      </c>
      <c r="Q3" s="36"/>
      <c r="R3" s="36"/>
      <c r="V3" s="6"/>
    </row>
    <row r="4" spans="1:22">
      <c r="A4" s="47">
        <v>45667</v>
      </c>
      <c r="B4" s="46">
        <f>_xlfn.IFNA(VLOOKUP(A4,'Dual Thrust Strategy'!$A$1:$B$460,2,FALSE),0)</f>
        <v>-6699.9360000000024</v>
      </c>
      <c r="C4" s="46">
        <f>_xlfn.IFNA(VLOOKUP(A4,'Break Through Price Strategy'!$A$2:$B$742,2,FALSE),0)</f>
        <v>0</v>
      </c>
      <c r="D4" s="46">
        <f>_xlfn.IFNA(VLOOKUP(A4,'BBI Strategy'!$A$2:$B$1000,2,FALSE),0)</f>
        <v>90268.216</v>
      </c>
      <c r="E4" s="46">
        <f>_xlfn.IFNA(VLOOKUP(A4,'Cloud Strategy'!$A$2:$B$1000,2,FALSE),0)</f>
        <v>17557.727999999999</v>
      </c>
      <c r="F4" s="46">
        <f>_xlfn.IFNA(VLOOKUP(A4,'DMI Strategy'!$A$1:$B$1000,2,FALSE),0)</f>
        <v>-47245.824000000001</v>
      </c>
      <c r="G4" s="46">
        <f>_xlfn.IFNA(VLOOKUP(A4,'RVI Strategy'!$A$1:$B$1000,2,FALSE),0)</f>
        <v>0</v>
      </c>
      <c r="H4" s="46">
        <f>_xlfn.IFNA(VLOOKUP(A4,'TXF0007 Strategy'!$A$1:$B$1000,2,FALSE),0)</f>
        <v>-3715.9360000000006</v>
      </c>
      <c r="I4" s="55">
        <f t="shared" ref="I4:I67" si="0">(B4+C4+D4+E4+F4+G4)/6</f>
        <v>8980.0306666666675</v>
      </c>
      <c r="J4" s="1">
        <f>VLOOKUP($A4,級距!$A:$K,9,FALSE)</f>
        <v>3</v>
      </c>
      <c r="K4" s="1">
        <f>VLOOKUP($A4,級距!$A:$K,10,FALSE)</f>
        <v>2</v>
      </c>
      <c r="L4" s="1">
        <f>VLOOKUP($A4,級距!$A:$K,11,FALSE)</f>
        <v>2</v>
      </c>
      <c r="M4" s="32">
        <f t="shared" ref="M4:M67" si="1">_xlfn.IFNA(L4,0)</f>
        <v>2</v>
      </c>
      <c r="N4" s="36" t="s">
        <v>13</v>
      </c>
      <c r="O4" s="3">
        <f>MIN(I3:I2020)</f>
        <v>-79969.8</v>
      </c>
      <c r="P4" s="36"/>
      <c r="Q4" s="36"/>
      <c r="R4" s="36"/>
    </row>
    <row r="5" spans="1:22">
      <c r="A5" s="47">
        <v>45666</v>
      </c>
      <c r="B5" s="46">
        <f>_xlfn.IFNA(VLOOKUP(A5,'Dual Thrust Strategy'!$A$1:$B$460,2,FALSE),0)</f>
        <v>0</v>
      </c>
      <c r="C5" s="46">
        <f>_xlfn.IFNA(VLOOKUP(A5,'Break Through Price Strategy'!$A$2:$B$742,2,FALSE),0)</f>
        <v>50667.12</v>
      </c>
      <c r="D5" s="46">
        <f>_xlfn.IFNA(VLOOKUP(A5,'BBI Strategy'!$A$2:$B$1000,2,FALSE),0)</f>
        <v>158167.20800000001</v>
      </c>
      <c r="E5" s="46">
        <f>_xlfn.IFNA(VLOOKUP(A5,'Cloud Strategy'!$A$2:$B$1000,2,FALSE),0)</f>
        <v>-76285.055999999997</v>
      </c>
      <c r="F5" s="46">
        <f>_xlfn.IFNA(VLOOKUP(A5,'DMI Strategy'!$A$1:$B$1000,2,FALSE),0)</f>
        <v>242424.48800000001</v>
      </c>
      <c r="G5" s="46">
        <f>_xlfn.IFNA(VLOOKUP(A5,'RVI Strategy'!$A$1:$B$1000,2,FALSE),0)</f>
        <v>-124459.584</v>
      </c>
      <c r="H5" s="46">
        <f>_xlfn.IFNA(VLOOKUP(A5,'TXF0007 Strategy'!$A$1:$B$1000,2,FALSE),0)</f>
        <v>103745.72</v>
      </c>
      <c r="I5" s="55">
        <f t="shared" si="0"/>
        <v>41752.362666666668</v>
      </c>
      <c r="J5" s="1">
        <f>VLOOKUP($A5,級距!$A:$K,9,FALSE)</f>
        <v>8</v>
      </c>
      <c r="K5" s="1">
        <f>VLOOKUP($A5,級距!$A:$K,10,FALSE)</f>
        <v>5</v>
      </c>
      <c r="L5" s="1">
        <f>VLOOKUP($A5,級距!$A:$K,11,FALSE)</f>
        <v>2</v>
      </c>
      <c r="M5" s="32">
        <f t="shared" si="1"/>
        <v>2</v>
      </c>
      <c r="N5" s="36" t="s">
        <v>11</v>
      </c>
      <c r="O5" s="36">
        <v>1</v>
      </c>
      <c r="P5" s="36">
        <v>2</v>
      </c>
      <c r="Q5" s="36">
        <v>3</v>
      </c>
      <c r="R5" s="36">
        <v>4</v>
      </c>
      <c r="S5" s="34" t="s">
        <v>21</v>
      </c>
    </row>
    <row r="6" spans="1:22">
      <c r="A6" s="47">
        <v>45665</v>
      </c>
      <c r="B6" s="46">
        <f>_xlfn.IFNA(VLOOKUP(A6,'Dual Thrust Strategy'!$A$1:$B$460,2,FALSE),0)</f>
        <v>0</v>
      </c>
      <c r="C6" s="46">
        <f>_xlfn.IFNA(VLOOKUP(A6,'Break Through Price Strategy'!$A$2:$B$742,2,FALSE),0)</f>
        <v>14620.464</v>
      </c>
      <c r="D6" s="46">
        <f>_xlfn.IFNA(VLOOKUP(A6,'BBI Strategy'!$A$2:$B$1000,2,FALSE),0)</f>
        <v>-10629.56</v>
      </c>
      <c r="E6" s="46">
        <f>_xlfn.IFNA(VLOOKUP(A6,'Cloud Strategy'!$A$2:$B$1000,2,FALSE),0)</f>
        <v>-18906.432000000001</v>
      </c>
      <c r="F6" s="46">
        <f>_xlfn.IFNA(VLOOKUP(A6,'DMI Strategy'!$A$1:$B$1000,2,FALSE),0)</f>
        <v>148566.11199999999</v>
      </c>
      <c r="G6" s="46">
        <f>_xlfn.IFNA(VLOOKUP(A6,'RVI Strategy'!$A$1:$B$1000,2,FALSE),0)</f>
        <v>18440.784</v>
      </c>
      <c r="H6" s="46">
        <f>_xlfn.IFNA(VLOOKUP(A6,'TXF0007 Strategy'!$A$1:$B$1000,2,FALSE),0)</f>
        <v>36189.68</v>
      </c>
      <c r="I6" s="55">
        <f t="shared" si="0"/>
        <v>25348.561333333335</v>
      </c>
      <c r="J6" s="1">
        <f>VLOOKUP($A6,級距!$A:$K,9,FALSE)</f>
        <v>4</v>
      </c>
      <c r="K6" s="1">
        <f>VLOOKUP($A6,級距!$A:$K,10,FALSE)</f>
        <v>5</v>
      </c>
      <c r="L6" s="1">
        <f>VLOOKUP($A6,級距!$A:$K,11,FALSE)</f>
        <v>2</v>
      </c>
      <c r="M6" s="32">
        <f t="shared" si="1"/>
        <v>2</v>
      </c>
      <c r="N6" s="36" t="s">
        <v>14</v>
      </c>
      <c r="O6" s="37">
        <f>COUNTIFS($L$3:$L$2020,O$5,$I$3:$I$2020,"&lt;&gt;0")/COUNTIF(I3:I2020,"&lt;&gt;0")</f>
        <v>5.9984214680347279E-2</v>
      </c>
      <c r="P6" s="37">
        <f>COUNTIFS($L$3:$L$2020,P$5,I3:I2020,"&lt;&gt;0")/COUNTIF(I3:I2020,"&lt;&gt;0")</f>
        <v>0.5777426992896606</v>
      </c>
      <c r="Q6" s="37">
        <f>COUNTIFS($L$3:$L$2020,Q$5,I3:I2020,"&lt;&gt;0")/COUNTIF(I3:I2020,"&lt;&gt;0")</f>
        <v>0.2904498816101026</v>
      </c>
      <c r="R6" s="37">
        <f>COUNTIFS($L$3:$L$2020,R$5,I3:I2020,"&lt;&gt;0")/COUNTIF(I3:I2020,"&lt;&gt;0")</f>
        <v>7.18232044198895E-2</v>
      </c>
    </row>
    <row r="7" spans="1:22">
      <c r="A7" s="47">
        <v>45664</v>
      </c>
      <c r="B7" s="46">
        <f>_xlfn.IFNA(VLOOKUP(A7,'Dual Thrust Strategy'!$A$1:$B$460,2,FALSE),0)</f>
        <v>0</v>
      </c>
      <c r="C7" s="46">
        <f>_xlfn.IFNA(VLOOKUP(A7,'Break Through Price Strategy'!$A$2:$B$742,2,FALSE),0)</f>
        <v>-4022.0880000000002</v>
      </c>
      <c r="D7" s="46">
        <f>_xlfn.IFNA(VLOOKUP(A7,'BBI Strategy'!$A$2:$B$1000,2,FALSE),0)</f>
        <v>-109965.504</v>
      </c>
      <c r="E7" s="46">
        <f>_xlfn.IFNA(VLOOKUP(A7,'Cloud Strategy'!$A$2:$B$1000,2,FALSE),0)</f>
        <v>43225</v>
      </c>
      <c r="F7" s="46">
        <f>_xlfn.IFNA(VLOOKUP(A7,'DMI Strategy'!$A$1:$B$1000,2,FALSE),0)</f>
        <v>54872.32</v>
      </c>
      <c r="G7" s="46">
        <f>_xlfn.IFNA(VLOOKUP(A7,'RVI Strategy'!$A$1:$B$1000,2,FALSE),0)</f>
        <v>6357.5519999999997</v>
      </c>
      <c r="H7" s="46">
        <f>_xlfn.IFNA(VLOOKUP(A7,'TXF0007 Strategy'!$A$1:$B$1000,2,FALSE),0)</f>
        <v>20576.975999999999</v>
      </c>
      <c r="I7" s="55">
        <f t="shared" si="0"/>
        <v>-1588.7866666666675</v>
      </c>
      <c r="J7" s="1">
        <f>VLOOKUP($A7,級距!$A:$K,9,FALSE)</f>
        <v>5</v>
      </c>
      <c r="K7" s="1">
        <f>VLOOKUP($A7,級距!$A:$K,10,FALSE)</f>
        <v>8</v>
      </c>
      <c r="L7" s="1">
        <f>VLOOKUP($A7,級距!$A:$K,11,FALSE)</f>
        <v>3</v>
      </c>
      <c r="M7" s="32">
        <f t="shared" si="1"/>
        <v>3</v>
      </c>
      <c r="N7" s="36" t="s">
        <v>15</v>
      </c>
      <c r="O7" s="3">
        <f>SUMIF($L$3:$L$2020,O$5,$I$3:$I$2020)</f>
        <v>1471830.6399999997</v>
      </c>
      <c r="P7" s="3">
        <f>SUMIF($L$3:$L$2020,P$5,$I$3:$I$2020)</f>
        <v>-4346208.0226666722</v>
      </c>
      <c r="Q7" s="3">
        <f>SUMIF($L$3:$L$2020,Q$5,$I$3:$I$2020)</f>
        <v>4289756.1653333306</v>
      </c>
      <c r="R7" s="3">
        <f>SUMIF($L$3:$L$2020,R$5,$I$3:$I$2020)</f>
        <v>4769935.657333334</v>
      </c>
      <c r="S7" s="7">
        <f>SUM(O7:R7)</f>
        <v>6185314.439999992</v>
      </c>
    </row>
    <row r="8" spans="1:22">
      <c r="A8" s="47">
        <v>45663</v>
      </c>
      <c r="B8" s="46">
        <f>_xlfn.IFNA(VLOOKUP(A8,'Dual Thrust Strategy'!$A$1:$B$460,2,FALSE),0)</f>
        <v>78152.152000000002</v>
      </c>
      <c r="C8" s="46">
        <f>_xlfn.IFNA(VLOOKUP(A8,'Break Through Price Strategy'!$A$2:$B$742,2,FALSE),0)</f>
        <v>0</v>
      </c>
      <c r="D8" s="46">
        <f>_xlfn.IFNA(VLOOKUP(A8,'BBI Strategy'!$A$2:$B$1000,2,FALSE),0)</f>
        <v>94983.823999999993</v>
      </c>
      <c r="E8" s="46">
        <f>_xlfn.IFNA(VLOOKUP(A8,'Cloud Strategy'!$A$2:$B$1000,2,FALSE),0)</f>
        <v>0</v>
      </c>
      <c r="F8" s="46">
        <f>_xlfn.IFNA(VLOOKUP(A8,'DMI Strategy'!$A$1:$B$1000,2,FALSE),0)</f>
        <v>137864.18400000001</v>
      </c>
      <c r="G8" s="46">
        <f>_xlfn.IFNA(VLOOKUP(A8,'RVI Strategy'!$A$1:$B$1000,2,FALSE),0)</f>
        <v>0</v>
      </c>
      <c r="H8" s="46">
        <f>_xlfn.IFNA(VLOOKUP(A8,'TXF0007 Strategy'!$A$1:$B$1000,2,FALSE),0)</f>
        <v>0</v>
      </c>
      <c r="I8" s="55">
        <f t="shared" si="0"/>
        <v>51833.360000000008</v>
      </c>
      <c r="J8" s="1">
        <f>VLOOKUP($A8,級距!$A:$K,9,FALSE)</f>
        <v>9</v>
      </c>
      <c r="K8" s="1">
        <f>VLOOKUP($A8,級距!$A:$K,10,FALSE)</f>
        <v>10</v>
      </c>
      <c r="L8" s="1">
        <f>VLOOKUP($A8,級距!$A:$K,11,FALSE)</f>
        <v>3</v>
      </c>
      <c r="M8" s="32">
        <f t="shared" si="1"/>
        <v>3</v>
      </c>
      <c r="N8" s="38" t="s">
        <v>16</v>
      </c>
      <c r="O8" s="39">
        <f>COUNTIFS($I$3:$I$2020,"&gt;0",$L$3:$L$2020,O$5)/COUNTIFS($L$3:$L$2020,O$5,I3:I2020,"&lt;&gt;0")</f>
        <v>0.60526315789473684</v>
      </c>
      <c r="P8" s="39">
        <f>COUNTIFS($I$3:$I$2020,"&gt;0",$L$3:$L$2020,P$5)/COUNTIFS($L$3:$L$2020,P$5,I3:I2020,"&lt;&gt;0")</f>
        <v>0.29644808743169399</v>
      </c>
      <c r="Q8" s="39">
        <f>COUNTIFS($I$3:$I$2020,"&gt;0",$L$3:$L$2020,Q$5)/COUNTIFS($L$3:$L$2020,Q$5,I3:I2020,"&lt;&gt;0")</f>
        <v>0.58695652173913049</v>
      </c>
      <c r="R8" s="39">
        <f>COUNTIFS($I$3:$I$2020,"&gt;0",$L$3:$L$2020,R$5)/COUNTIFS($L$3:$L$2020,R$5,I3:I2020,"&lt;&gt;0")</f>
        <v>0.82417582417582413</v>
      </c>
      <c r="S8" s="43">
        <f>COUNTIFS($I$3:$I$2020,"&gt;0")/COUNTIF(I$3:$I$2020,"&lt;&gt;0")</f>
        <v>0.43725335438042623</v>
      </c>
    </row>
    <row r="9" spans="1:22">
      <c r="A9" s="47">
        <v>45660</v>
      </c>
      <c r="B9" s="46">
        <f>_xlfn.IFNA(VLOOKUP(A9,'Dual Thrust Strategy'!$A$1:$B$460,2,FALSE),0)</f>
        <v>-39921</v>
      </c>
      <c r="C9" s="46">
        <f>_xlfn.IFNA(VLOOKUP(A9,'Break Through Price Strategy'!$A$2:$B$742,2,FALSE),0)</f>
        <v>0</v>
      </c>
      <c r="D9" s="46">
        <f>_xlfn.IFNA(VLOOKUP(A9,'BBI Strategy'!$A$2:$B$1000,2,FALSE),0)</f>
        <v>0</v>
      </c>
      <c r="E9" s="46">
        <f>_xlfn.IFNA(VLOOKUP(A9,'Cloud Strategy'!$A$2:$B$1000,2,FALSE),0)</f>
        <v>0</v>
      </c>
      <c r="F9" s="46">
        <f>_xlfn.IFNA(VLOOKUP(A9,'DMI Strategy'!$A$1:$B$1000,2,FALSE),0)</f>
        <v>-123352.776</v>
      </c>
      <c r="G9" s="46">
        <f>_xlfn.IFNA(VLOOKUP(A9,'RVI Strategy'!$A$1:$B$1000,2,FALSE),0)</f>
        <v>0</v>
      </c>
      <c r="H9" s="46">
        <f>_xlfn.IFNA(VLOOKUP(A9,'TXF0007 Strategy'!$A$1:$B$1000,2,FALSE),0)</f>
        <v>0</v>
      </c>
      <c r="I9" s="55">
        <f t="shared" si="0"/>
        <v>-27212.296000000002</v>
      </c>
      <c r="J9" s="1">
        <f>VLOOKUP($A9,級距!$A:$K,9,FALSE)</f>
        <v>4</v>
      </c>
      <c r="K9" s="1">
        <f>VLOOKUP($A9,級距!$A:$K,10,FALSE)</f>
        <v>3</v>
      </c>
      <c r="L9" s="1">
        <f>VLOOKUP($A9,級距!$A:$K,11,FALSE)</f>
        <v>2</v>
      </c>
      <c r="M9" s="32">
        <f t="shared" si="1"/>
        <v>2</v>
      </c>
      <c r="N9" s="38" t="s">
        <v>17</v>
      </c>
      <c r="O9" s="40">
        <f>AVERAGEIFS($I$3:$I$2020,$I$3:$I$2020,"&gt;0",$L$3:$L$2020,O$5)/MAX(1,-AVERAGEIFS($I$3:$I$2020,$I$3:$I$2020,"&lt;0",$L$3:$L$2020,O$5))</f>
        <v>2.2613073271771924</v>
      </c>
      <c r="P9" s="40">
        <f>AVERAGEIFS($I$3:$I$2020,$I$3:$I$2020,"&gt;0",$L$3:$L$2020,P$5)/MAX(1,-AVERAGEIFS($I$3:$I$2020,$I$3:$I$2020,"&lt;0",$L$3:$L$2020,P$5))</f>
        <v>1.1098889044007736</v>
      </c>
      <c r="Q9" s="40">
        <f>AVERAGEIFS($I$3:$I$2020,$I$3:$I$2020,"&gt;0",$L$3:$L$2020,Q$5)/MAX(1,-AVERAGEIFS($I$3:$I$2020,$I$3:$I$2020,"&lt;0",$L$3:$L$2020,Q$5))</f>
        <v>2.362314078734018</v>
      </c>
      <c r="R9" s="40">
        <f>AVERAGEIFS($I$3:$I$2020,$I$3:$I$2020,"&gt;0",$L$3:$L$2020,R$5)/MAX(2,-AVERAGEIFS($I$3:$I$2020,$I$3:$I$2020,"&lt;0",$L$3:$L$2020,R$5))</f>
        <v>3.1833817352809062</v>
      </c>
      <c r="S9" s="44">
        <f>AVERAGEIFS($I$3:$I$2020,$I$3:$I$2020,"&gt;0")/MAX(2,-AVERAGEIFS($I$3:$I$2020,$I$3:$I$2020,"&lt;0"))</f>
        <v>2.0157525326934675</v>
      </c>
    </row>
    <row r="10" spans="1:22">
      <c r="A10" s="47">
        <v>45659</v>
      </c>
      <c r="B10" s="46">
        <f>_xlfn.IFNA(VLOOKUP(A10,'Dual Thrust Strategy'!$A$1:$B$460,2,FALSE),0)</f>
        <v>0</v>
      </c>
      <c r="C10" s="46">
        <f>_xlfn.IFNA(VLOOKUP(A10,'Break Through Price Strategy'!$A$2:$B$742,2,FALSE),0)</f>
        <v>-25498.344000000001</v>
      </c>
      <c r="D10" s="46">
        <f>_xlfn.IFNA(VLOOKUP(A10,'BBI Strategy'!$A$2:$B$1000,2,FALSE),0)</f>
        <v>83319.216</v>
      </c>
      <c r="E10" s="46">
        <f>_xlfn.IFNA(VLOOKUP(A10,'Cloud Strategy'!$A$2:$B$1000,2,FALSE),0)</f>
        <v>-127186.52800000001</v>
      </c>
      <c r="F10" s="46">
        <f>_xlfn.IFNA(VLOOKUP(A10,'DMI Strategy'!$A$1:$B$1000,2,FALSE),0)</f>
        <v>0</v>
      </c>
      <c r="G10" s="46">
        <f>_xlfn.IFNA(VLOOKUP(A10,'RVI Strategy'!$A$1:$B$1000,2,FALSE),0)</f>
        <v>-9173.76</v>
      </c>
      <c r="H10" s="46">
        <f>_xlfn.IFNA(VLOOKUP(A10,'TXF0007 Strategy'!$A$1:$B$1000,2,FALSE),0)</f>
        <v>-60341.768000000004</v>
      </c>
      <c r="I10" s="55">
        <f t="shared" si="0"/>
        <v>-13089.902666666667</v>
      </c>
      <c r="J10" s="1">
        <f>VLOOKUP($A10,級距!$A:$K,9,FALSE)</f>
        <v>7</v>
      </c>
      <c r="K10" s="1">
        <f>VLOOKUP($A10,級距!$A:$K,10,FALSE)</f>
        <v>4</v>
      </c>
      <c r="L10" s="1">
        <f>VLOOKUP($A10,級距!$A:$K,11,FALSE)</f>
        <v>2</v>
      </c>
      <c r="M10" s="32">
        <f t="shared" si="1"/>
        <v>2</v>
      </c>
      <c r="N10" s="38" t="s">
        <v>18</v>
      </c>
      <c r="O10" s="4">
        <f>O9*O8-(1-O8)</f>
        <v>0.97394917171251116</v>
      </c>
      <c r="P10" s="4">
        <f>P9*P8-(1-P8)</f>
        <v>-0.37452746959703848</v>
      </c>
      <c r="Q10" s="4">
        <f>Q9*Q8-(1-Q8)</f>
        <v>0.97353217664822822</v>
      </c>
      <c r="R10" s="4">
        <f>R9*R8-(1-R8)</f>
        <v>2.4478420895172306</v>
      </c>
      <c r="S10" s="45">
        <f>S9*S8-(1-S8)</f>
        <v>0.3186479109014847</v>
      </c>
    </row>
    <row r="11" spans="1:22">
      <c r="A11" s="47">
        <v>45657</v>
      </c>
      <c r="B11" s="46">
        <f>_xlfn.IFNA(VLOOKUP(A11,'Dual Thrust Strategy'!$A$1:$B$460,2,FALSE),0)</f>
        <v>0</v>
      </c>
      <c r="C11" s="46">
        <f>_xlfn.IFNA(VLOOKUP(A11,'Break Through Price Strategy'!$A$2:$B$742,2,FALSE),0)</f>
        <v>-79848.384000000005</v>
      </c>
      <c r="D11" s="46">
        <f>_xlfn.IFNA(VLOOKUP(A11,'BBI Strategy'!$A$2:$B$1000,2,FALSE),0)</f>
        <v>-112048.52</v>
      </c>
      <c r="E11" s="46">
        <f>_xlfn.IFNA(VLOOKUP(A11,'Cloud Strategy'!$A$2:$B$1000,2,FALSE),0)</f>
        <v>-69639.679999999993</v>
      </c>
      <c r="F11" s="46">
        <f>_xlfn.IFNA(VLOOKUP(A11,'DMI Strategy'!$A$1:$B$1000,2,FALSE),0)</f>
        <v>-86758.903999999995</v>
      </c>
      <c r="G11" s="46">
        <f>_xlfn.IFNA(VLOOKUP(A11,'RVI Strategy'!$A$1:$B$1000,2,FALSE),0)</f>
        <v>0</v>
      </c>
      <c r="H11" s="46">
        <f>_xlfn.IFNA(VLOOKUP(A11,'TXF0007 Strategy'!$A$1:$B$1000,2,FALSE),0)</f>
        <v>-13731.312000000002</v>
      </c>
      <c r="I11" s="55">
        <f t="shared" si="0"/>
        <v>-58049.248</v>
      </c>
      <c r="J11" s="1">
        <f>VLOOKUP($A11,級距!$A:$K,9,FALSE)</f>
        <v>2</v>
      </c>
      <c r="K11" s="1">
        <f>VLOOKUP($A11,級距!$A:$K,10,FALSE)</f>
        <v>3</v>
      </c>
      <c r="L11" s="1">
        <f>VLOOKUP($A11,級距!$A:$K,11,FALSE)</f>
        <v>2</v>
      </c>
      <c r="M11" s="32">
        <f t="shared" si="1"/>
        <v>2</v>
      </c>
      <c r="N11" s="41" t="s">
        <v>19</v>
      </c>
      <c r="O11" s="53">
        <f>COUNTIF(I3:I2020,"&lt;&gt;0")/COUNTIF(M3:M2020,"&lt;&gt;0")</f>
        <v>0.67143614202437729</v>
      </c>
      <c r="P11" s="36"/>
      <c r="Q11" s="36"/>
      <c r="R11" s="36"/>
    </row>
    <row r="12" spans="1:22">
      <c r="A12" s="47">
        <v>45656</v>
      </c>
      <c r="B12" s="46">
        <f>_xlfn.IFNA(VLOOKUP(A12,'Dual Thrust Strategy'!$A$1:$B$460,2,FALSE),0)</f>
        <v>0</v>
      </c>
      <c r="C12" s="46">
        <f>_xlfn.IFNA(VLOOKUP(A12,'Break Through Price Strategy'!$A$2:$B$742,2,FALSE),0)</f>
        <v>0</v>
      </c>
      <c r="D12" s="46">
        <f>_xlfn.IFNA(VLOOKUP(A12,'BBI Strategy'!$A$2:$B$1000,2,FALSE),0)</f>
        <v>168860.64</v>
      </c>
      <c r="E12" s="46">
        <f>_xlfn.IFNA(VLOOKUP(A12,'Cloud Strategy'!$A$2:$B$1000,2,FALSE),0)</f>
        <v>0</v>
      </c>
      <c r="F12" s="46">
        <f>_xlfn.IFNA(VLOOKUP(A12,'DMI Strategy'!$A$1:$B$1000,2,FALSE),0)</f>
        <v>125885.10400000001</v>
      </c>
      <c r="G12" s="46">
        <f>_xlfn.IFNA(VLOOKUP(A12,'RVI Strategy'!$A$1:$B$1000,2,FALSE),0)</f>
        <v>0</v>
      </c>
      <c r="H12" s="46">
        <f>_xlfn.IFNA(VLOOKUP(A12,'TXF0007 Strategy'!$A$1:$B$1000,2,FALSE),0)</f>
        <v>39859.055999999997</v>
      </c>
      <c r="I12" s="55">
        <f t="shared" si="0"/>
        <v>49124.290666666668</v>
      </c>
      <c r="J12" s="1">
        <f>VLOOKUP($A12,級距!$A:$K,9,FALSE)</f>
        <v>3</v>
      </c>
      <c r="K12" s="1">
        <f>VLOOKUP($A12,級距!$A:$K,10,FALSE)</f>
        <v>2</v>
      </c>
      <c r="L12" s="1">
        <f>VLOOKUP($A12,級距!$A:$K,11,FALSE)</f>
        <v>2</v>
      </c>
      <c r="M12" s="32">
        <f t="shared" si="1"/>
        <v>2</v>
      </c>
      <c r="N12" s="51" t="s">
        <v>29</v>
      </c>
      <c r="O12" s="45">
        <f>AVERAGEIF($I$3:$I$2020,"&lt;0")</f>
        <v>-15320.540673211761</v>
      </c>
      <c r="P12" s="34"/>
      <c r="Q12" s="34"/>
      <c r="R12" s="34"/>
    </row>
    <row r="13" spans="1:22">
      <c r="A13" s="47">
        <v>45653</v>
      </c>
      <c r="B13" s="46">
        <f>_xlfn.IFNA(VLOOKUP(A13,'Dual Thrust Strategy'!$A$1:$B$460,2,FALSE),0)</f>
        <v>0</v>
      </c>
      <c r="C13" s="46">
        <f>_xlfn.IFNA(VLOOKUP(A13,'Break Through Price Strategy'!$A$2:$B$742,2,FALSE),0)</f>
        <v>0</v>
      </c>
      <c r="D13" s="46">
        <f>_xlfn.IFNA(VLOOKUP(A13,'BBI Strategy'!$A$2:$B$1000,2,FALSE),0)</f>
        <v>0</v>
      </c>
      <c r="E13" s="46">
        <f>_xlfn.IFNA(VLOOKUP(A13,'Cloud Strategy'!$A$2:$B$1000,2,FALSE),0)</f>
        <v>0</v>
      </c>
      <c r="F13" s="46">
        <f>_xlfn.IFNA(VLOOKUP(A13,'DMI Strategy'!$A$1:$B$1000,2,FALSE),0)</f>
        <v>0</v>
      </c>
      <c r="G13" s="46">
        <f>_xlfn.IFNA(VLOOKUP(A13,'RVI Strategy'!$A$1:$B$1000,2,FALSE),0)</f>
        <v>0</v>
      </c>
      <c r="H13" s="46">
        <f>_xlfn.IFNA(VLOOKUP(A13,'TXF0007 Strategy'!$A$1:$B$1000,2,FALSE),0)</f>
        <v>47200.943999999996</v>
      </c>
      <c r="I13" s="55">
        <f t="shared" si="0"/>
        <v>0</v>
      </c>
      <c r="J13" s="1">
        <f>VLOOKUP($A13,級距!$A:$K,9,FALSE)</f>
        <v>5</v>
      </c>
      <c r="K13" s="1">
        <f>VLOOKUP($A13,級距!$A:$K,10,FALSE)</f>
        <v>8</v>
      </c>
      <c r="L13" s="1">
        <f>VLOOKUP($A13,級距!$A:$K,11,FALSE)</f>
        <v>3</v>
      </c>
      <c r="M13" s="32">
        <f t="shared" si="1"/>
        <v>3</v>
      </c>
      <c r="N13" s="51" t="s">
        <v>30</v>
      </c>
      <c r="O13" s="52">
        <f>AVERAGEIF($I$3:$I$2020,"&gt;0")</f>
        <v>30882.418664259891</v>
      </c>
      <c r="P13" s="54">
        <f>O13/ABS(O12)</f>
        <v>2.0157525326934675</v>
      </c>
      <c r="Q13" s="34"/>
      <c r="R13" s="34"/>
    </row>
    <row r="14" spans="1:22">
      <c r="A14" s="47">
        <v>45652</v>
      </c>
      <c r="B14" s="46">
        <f>_xlfn.IFNA(VLOOKUP(A14,'Dual Thrust Strategy'!$A$1:$B$460,2,FALSE),0)</f>
        <v>0</v>
      </c>
      <c r="C14" s="46">
        <f>_xlfn.IFNA(VLOOKUP(A14,'Break Through Price Strategy'!$A$2:$B$742,2,FALSE),0)</f>
        <v>0</v>
      </c>
      <c r="D14" s="46">
        <f>_xlfn.IFNA(VLOOKUP(A14,'BBI Strategy'!$A$2:$B$1000,2,FALSE),0)</f>
        <v>-53279.455999999998</v>
      </c>
      <c r="E14" s="46">
        <f>_xlfn.IFNA(VLOOKUP(A14,'Cloud Strategy'!$A$2:$B$1000,2,FALSE),0)</f>
        <v>-18078.112000000001</v>
      </c>
      <c r="F14" s="46">
        <f>_xlfn.IFNA(VLOOKUP(A14,'DMI Strategy'!$A$1:$B$1000,2,FALSE),0)</f>
        <v>3847.04</v>
      </c>
      <c r="G14" s="46">
        <f>_xlfn.IFNA(VLOOKUP(A14,'RVI Strategy'!$A$1:$B$1000,2,FALSE),0)</f>
        <v>0</v>
      </c>
      <c r="H14" s="46">
        <f>_xlfn.IFNA(VLOOKUP(A14,'TXF0007 Strategy'!$A$1:$B$1000,2,FALSE),0)</f>
        <v>0</v>
      </c>
      <c r="I14" s="55">
        <f t="shared" si="0"/>
        <v>-11251.754666666668</v>
      </c>
      <c r="J14" s="1">
        <f>VLOOKUP($A14,級距!$A:$K,9,FALSE)</f>
        <v>1</v>
      </c>
      <c r="K14" s="1">
        <f>VLOOKUP($A14,級距!$A:$K,10,FALSE)</f>
        <v>4</v>
      </c>
      <c r="L14" s="1">
        <f>VLOOKUP($A14,級距!$A:$K,11,FALSE)</f>
        <v>2</v>
      </c>
      <c r="M14" s="32">
        <f t="shared" si="1"/>
        <v>2</v>
      </c>
      <c r="N14" s="2" t="s">
        <v>32</v>
      </c>
      <c r="O14" s="35">
        <f xml:space="preserve"> COUNTIF(I2:I2020,"&lt;-120000")/COUNTIF(I2:I2020,"&lt;&gt;0")</f>
        <v>0</v>
      </c>
    </row>
    <row r="15" spans="1:22">
      <c r="A15" s="47">
        <v>45651</v>
      </c>
      <c r="B15" s="46">
        <f>_xlfn.IFNA(VLOOKUP(A15,'Dual Thrust Strategy'!$A$1:$B$460,2,FALSE),0)</f>
        <v>0</v>
      </c>
      <c r="C15" s="46">
        <f>_xlfn.IFNA(VLOOKUP(A15,'Break Through Price Strategy'!$A$2:$B$742,2,FALSE),0)</f>
        <v>0</v>
      </c>
      <c r="D15" s="46">
        <f>_xlfn.IFNA(VLOOKUP(A15,'BBI Strategy'!$A$2:$B$1000,2,FALSE),0)</f>
        <v>-13277.92</v>
      </c>
      <c r="E15" s="46">
        <f>_xlfn.IFNA(VLOOKUP(A15,'Cloud Strategy'!$A$2:$B$1000,2,FALSE),0)</f>
        <v>0</v>
      </c>
      <c r="F15" s="46">
        <f>_xlfn.IFNA(VLOOKUP(A15,'DMI Strategy'!$A$1:$B$1000,2,FALSE),0)</f>
        <v>0</v>
      </c>
      <c r="G15" s="46">
        <f>_xlfn.IFNA(VLOOKUP(A15,'RVI Strategy'!$A$1:$B$1000,2,FALSE),0)</f>
        <v>0</v>
      </c>
      <c r="H15" s="46">
        <f>_xlfn.IFNA(VLOOKUP(A15,'TXF0007 Strategy'!$A$1:$B$1000,2,FALSE),0)</f>
        <v>-26874.367999999999</v>
      </c>
      <c r="I15" s="55">
        <f t="shared" si="0"/>
        <v>-2212.9866666666667</v>
      </c>
      <c r="J15" s="1">
        <f>VLOOKUP($A15,級距!$A:$K,9,FALSE)</f>
        <v>1</v>
      </c>
      <c r="K15" s="1">
        <f>VLOOKUP($A15,級距!$A:$K,10,FALSE)</f>
        <v>2</v>
      </c>
      <c r="L15" s="1">
        <f>VLOOKUP($A15,級距!$A:$K,11,FALSE)</f>
        <v>2</v>
      </c>
      <c r="M15" s="32">
        <f t="shared" si="1"/>
        <v>2</v>
      </c>
    </row>
    <row r="16" spans="1:22">
      <c r="A16" s="47">
        <v>45650</v>
      </c>
      <c r="B16" s="46">
        <f>_xlfn.IFNA(VLOOKUP(A16,'Dual Thrust Strategy'!$A$1:$B$460,2,FALSE),0)</f>
        <v>0</v>
      </c>
      <c r="C16" s="46">
        <f>_xlfn.IFNA(VLOOKUP(A16,'Break Through Price Strategy'!$A$2:$B$742,2,FALSE),0)</f>
        <v>0</v>
      </c>
      <c r="D16" s="46">
        <f>_xlfn.IFNA(VLOOKUP(A16,'BBI Strategy'!$A$2:$B$1000,2,FALSE),0)</f>
        <v>-58874.175999999999</v>
      </c>
      <c r="E16" s="46">
        <f>_xlfn.IFNA(VLOOKUP(A16,'Cloud Strategy'!$A$2:$B$1000,2,FALSE),0)</f>
        <v>84129.928</v>
      </c>
      <c r="F16" s="46">
        <f>_xlfn.IFNA(VLOOKUP(A16,'DMI Strategy'!$A$1:$B$1000,2,FALSE),0)</f>
        <v>105876.56</v>
      </c>
      <c r="G16" s="46">
        <f>_xlfn.IFNA(VLOOKUP(A16,'RVI Strategy'!$A$1:$B$1000,2,FALSE),0)</f>
        <v>0</v>
      </c>
      <c r="H16" s="46">
        <f>_xlfn.IFNA(VLOOKUP(A16,'TXF0007 Strategy'!$A$1:$B$1000,2,FALSE),0)</f>
        <v>62268.831999999995</v>
      </c>
      <c r="I16" s="55">
        <f t="shared" si="0"/>
        <v>21855.385333333335</v>
      </c>
      <c r="J16" s="1">
        <f>VLOOKUP($A16,級距!$A:$K,9,FALSE)</f>
        <v>6</v>
      </c>
      <c r="K16" s="1">
        <f>VLOOKUP($A16,級距!$A:$K,10,FALSE)</f>
        <v>8</v>
      </c>
      <c r="L16" s="1">
        <f>VLOOKUP($A16,級距!$A:$K,11,FALSE)</f>
        <v>3</v>
      </c>
      <c r="M16" s="32">
        <f t="shared" si="1"/>
        <v>3</v>
      </c>
    </row>
    <row r="17" spans="1:18">
      <c r="A17" s="47">
        <v>45649</v>
      </c>
      <c r="B17" s="46">
        <f>_xlfn.IFNA(VLOOKUP(A17,'Dual Thrust Strategy'!$A$1:$B$460,2,FALSE),0)</f>
        <v>121457.75200000001</v>
      </c>
      <c r="C17" s="46">
        <f>_xlfn.IFNA(VLOOKUP(A17,'Break Through Price Strategy'!$A$2:$B$742,2,FALSE),0)</f>
        <v>6540.3680000000004</v>
      </c>
      <c r="D17" s="46">
        <f>_xlfn.IFNA(VLOOKUP(A17,'BBI Strategy'!$A$2:$B$1000,2,FALSE),0)</f>
        <v>0</v>
      </c>
      <c r="E17" s="46">
        <f>_xlfn.IFNA(VLOOKUP(A17,'Cloud Strategy'!$A$2:$B$1000,2,FALSE),0)</f>
        <v>0</v>
      </c>
      <c r="F17" s="46">
        <f>_xlfn.IFNA(VLOOKUP(A17,'DMI Strategy'!$A$1:$B$1000,2,FALSE),0)</f>
        <v>120143.792</v>
      </c>
      <c r="G17" s="46">
        <f>_xlfn.IFNA(VLOOKUP(A17,'RVI Strategy'!$A$1:$B$1000,2,FALSE),0)</f>
        <v>0</v>
      </c>
      <c r="H17" s="46">
        <f>_xlfn.IFNA(VLOOKUP(A17,'TXF0007 Strategy'!$A$1:$B$1000,2,FALSE),0)</f>
        <v>0</v>
      </c>
      <c r="I17" s="55">
        <f t="shared" si="0"/>
        <v>41356.985333333338</v>
      </c>
      <c r="J17" s="1">
        <f>VLOOKUP($A17,級距!$A:$K,9,FALSE)</f>
        <v>8</v>
      </c>
      <c r="K17" s="1">
        <f>VLOOKUP($A17,級距!$A:$K,10,FALSE)</f>
        <v>10</v>
      </c>
      <c r="L17" s="1">
        <f>VLOOKUP($A17,級距!$A:$K,11,FALSE)</f>
        <v>3</v>
      </c>
      <c r="M17" s="32">
        <f t="shared" si="1"/>
        <v>3</v>
      </c>
    </row>
    <row r="18" spans="1:18">
      <c r="A18" s="47">
        <v>45646</v>
      </c>
      <c r="B18" s="46">
        <f>_xlfn.IFNA(VLOOKUP(A18,'Dual Thrust Strategy'!$A$1:$B$460,2,FALSE),0)</f>
        <v>-11376</v>
      </c>
      <c r="C18" s="46">
        <f>_xlfn.IFNA(VLOOKUP(A18,'Break Through Price Strategy'!$A$2:$B$742,2,FALSE),0)</f>
        <v>0</v>
      </c>
      <c r="D18" s="46">
        <f>_xlfn.IFNA(VLOOKUP(A18,'BBI Strategy'!$A$2:$B$1000,2,FALSE),0)</f>
        <v>61560.28</v>
      </c>
      <c r="E18" s="46">
        <f>_xlfn.IFNA(VLOOKUP(A18,'Cloud Strategy'!$A$2:$B$1000,2,FALSE),0)</f>
        <v>-38097.728000000003</v>
      </c>
      <c r="F18" s="46">
        <f>_xlfn.IFNA(VLOOKUP(A18,'DMI Strategy'!$A$1:$B$1000,2,FALSE),0)</f>
        <v>-39115.072</v>
      </c>
      <c r="G18" s="46">
        <f>_xlfn.IFNA(VLOOKUP(A18,'RVI Strategy'!$A$1:$B$1000,2,FALSE),0)</f>
        <v>0</v>
      </c>
      <c r="H18" s="46">
        <f>_xlfn.IFNA(VLOOKUP(A18,'TXF0007 Strategy'!$A$1:$B$1000,2,FALSE),0)</f>
        <v>21965.847999999998</v>
      </c>
      <c r="I18" s="55">
        <f t="shared" si="0"/>
        <v>-4504.753333333334</v>
      </c>
      <c r="J18" s="1">
        <f>VLOOKUP($A18,級距!$A:$K,9,FALSE)</f>
        <v>4</v>
      </c>
      <c r="K18" s="1">
        <f>VLOOKUP($A18,級距!$A:$K,10,FALSE)</f>
        <v>7</v>
      </c>
      <c r="L18" s="1">
        <f>VLOOKUP($A18,級距!$A:$K,11,FALSE)</f>
        <v>3</v>
      </c>
      <c r="M18" s="32">
        <f t="shared" si="1"/>
        <v>3</v>
      </c>
      <c r="N18" s="21"/>
      <c r="O18" s="22">
        <f>級距!Q22</f>
        <v>1</v>
      </c>
      <c r="P18" s="22">
        <f>級距!R22</f>
        <v>2</v>
      </c>
      <c r="Q18" s="22">
        <f>級距!S22</f>
        <v>3</v>
      </c>
      <c r="R18" s="23">
        <f>級距!T22</f>
        <v>4</v>
      </c>
    </row>
    <row r="19" spans="1:18">
      <c r="A19" s="47">
        <v>45645</v>
      </c>
      <c r="B19" s="46">
        <f>_xlfn.IFNA(VLOOKUP(A19,'Dual Thrust Strategy'!$A$1:$B$460,2,FALSE),0)</f>
        <v>-71049.167999999991</v>
      </c>
      <c r="C19" s="46">
        <f>_xlfn.IFNA(VLOOKUP(A19,'Break Through Price Strategy'!$A$2:$B$742,2,FALSE),0)</f>
        <v>0</v>
      </c>
      <c r="D19" s="46">
        <f>_xlfn.IFNA(VLOOKUP(A19,'BBI Strategy'!$A$2:$B$1000,2,FALSE),0)</f>
        <v>-111954.44</v>
      </c>
      <c r="E19" s="46">
        <f>_xlfn.IFNA(VLOOKUP(A19,'Cloud Strategy'!$A$2:$B$1000,2,FALSE),0)</f>
        <v>-58365.375999999997</v>
      </c>
      <c r="F19" s="46">
        <f>_xlfn.IFNA(VLOOKUP(A19,'DMI Strategy'!$A$1:$B$1000,2,FALSE),0)</f>
        <v>0</v>
      </c>
      <c r="G19" s="46">
        <f>_xlfn.IFNA(VLOOKUP(A19,'RVI Strategy'!$A$1:$B$1000,2,FALSE),0)</f>
        <v>0</v>
      </c>
      <c r="H19" s="46">
        <f>_xlfn.IFNA(VLOOKUP(A19,'TXF0007 Strategy'!$A$1:$B$1000,2,FALSE),0)</f>
        <v>0</v>
      </c>
      <c r="I19" s="55">
        <f t="shared" si="0"/>
        <v>-40228.163999999997</v>
      </c>
      <c r="J19" s="1">
        <f>VLOOKUP($A19,級距!$A:$K,9,FALSE)</f>
        <v>4</v>
      </c>
      <c r="K19" s="1">
        <f>VLOOKUP($A19,級距!$A:$K,10,FALSE)</f>
        <v>6</v>
      </c>
      <c r="L19" s="1">
        <f>VLOOKUP($A19,級距!$A:$K,11,FALSE)</f>
        <v>2</v>
      </c>
      <c r="M19" s="32">
        <f t="shared" si="1"/>
        <v>2</v>
      </c>
      <c r="N19" s="24">
        <f>級距!P23</f>
        <v>2024</v>
      </c>
      <c r="O19" s="25">
        <f>級距!Q23</f>
        <v>4.9792531120331947E-2</v>
      </c>
      <c r="P19" s="25">
        <f>級距!R23</f>
        <v>0.57261410788381739</v>
      </c>
      <c r="Q19" s="25">
        <f>級距!S23</f>
        <v>0.31535269709543567</v>
      </c>
      <c r="R19" s="26">
        <f>級距!T23</f>
        <v>6.2240663900414939E-2</v>
      </c>
    </row>
    <row r="20" spans="1:18">
      <c r="A20" s="47">
        <v>45644</v>
      </c>
      <c r="B20" s="46">
        <f>_xlfn.IFNA(VLOOKUP(A20,'Dual Thrust Strategy'!$A$1:$B$460,2,FALSE),0)</f>
        <v>-4917.4319999999971</v>
      </c>
      <c r="C20" s="46">
        <f>_xlfn.IFNA(VLOOKUP(A20,'Break Through Price Strategy'!$A$2:$B$742,2,FALSE),0)</f>
        <v>-66603.839999999997</v>
      </c>
      <c r="D20" s="46">
        <f>_xlfn.IFNA(VLOOKUP(A20,'BBI Strategy'!$A$2:$B$1000,2,FALSE),0)</f>
        <v>-126023.32</v>
      </c>
      <c r="E20" s="46">
        <f>_xlfn.IFNA(VLOOKUP(A20,'Cloud Strategy'!$A$2:$B$1000,2,FALSE),0)</f>
        <v>0</v>
      </c>
      <c r="F20" s="46">
        <f>_xlfn.IFNA(VLOOKUP(A20,'DMI Strategy'!$A$1:$B$1000,2,FALSE),0)</f>
        <v>6538.4160000000002</v>
      </c>
      <c r="G20" s="46">
        <f>_xlfn.IFNA(VLOOKUP(A20,'RVI Strategy'!$A$1:$B$1000,2,FALSE),0)</f>
        <v>0</v>
      </c>
      <c r="H20" s="46">
        <f>_xlfn.IFNA(VLOOKUP(A20,'TXF0007 Strategy'!$A$1:$B$1000,2,FALSE),0)</f>
        <v>-125527.92</v>
      </c>
      <c r="I20" s="55">
        <f t="shared" si="0"/>
        <v>-31834.362666666668</v>
      </c>
      <c r="J20" s="1">
        <f>VLOOKUP($A20,級距!$A:$K,9,FALSE)</f>
        <v>7</v>
      </c>
      <c r="K20" s="1">
        <f>VLOOKUP($A20,級距!$A:$K,10,FALSE)</f>
        <v>6</v>
      </c>
      <c r="L20" s="1">
        <f>VLOOKUP($A20,級距!$A:$K,11,FALSE)</f>
        <v>2</v>
      </c>
      <c r="M20" s="32">
        <f t="shared" si="1"/>
        <v>2</v>
      </c>
      <c r="N20" s="24">
        <f>級距!P24</f>
        <v>2023</v>
      </c>
      <c r="O20" s="25">
        <f>級距!Q24</f>
        <v>0</v>
      </c>
      <c r="P20" s="25">
        <f>級距!R24</f>
        <v>0.58158995815899583</v>
      </c>
      <c r="Q20" s="25">
        <f>級距!S24</f>
        <v>0.40167364016736401</v>
      </c>
      <c r="R20" s="26">
        <f>級距!T24</f>
        <v>1.6736401673640166E-2</v>
      </c>
    </row>
    <row r="21" spans="1:18">
      <c r="A21" s="47">
        <v>45643</v>
      </c>
      <c r="B21" s="46">
        <f>_xlfn.IFNA(VLOOKUP(A21,'Dual Thrust Strategy'!$A$1:$B$460,2,FALSE),0)</f>
        <v>0</v>
      </c>
      <c r="C21" s="46">
        <f>_xlfn.IFNA(VLOOKUP(A21,'Break Through Price Strategy'!$A$2:$B$742,2,FALSE),0)</f>
        <v>0</v>
      </c>
      <c r="D21" s="46">
        <f>_xlfn.IFNA(VLOOKUP(A21,'BBI Strategy'!$A$2:$B$1000,2,FALSE),0)</f>
        <v>0</v>
      </c>
      <c r="E21" s="46">
        <f>_xlfn.IFNA(VLOOKUP(A21,'Cloud Strategy'!$A$2:$B$1000,2,FALSE),0)</f>
        <v>0</v>
      </c>
      <c r="F21" s="46">
        <f>_xlfn.IFNA(VLOOKUP(A21,'DMI Strategy'!$A$1:$B$1000,2,FALSE),0)</f>
        <v>43945.152000000002</v>
      </c>
      <c r="G21" s="46">
        <f>_xlfn.IFNA(VLOOKUP(A21,'RVI Strategy'!$A$1:$B$1000,2,FALSE),0)</f>
        <v>-52430.016000000003</v>
      </c>
      <c r="H21" s="46">
        <f>_xlfn.IFNA(VLOOKUP(A21,'TXF0007 Strategy'!$A$1:$B$1000,2,FALSE),0)</f>
        <v>49263.536</v>
      </c>
      <c r="I21" s="55">
        <f t="shared" si="0"/>
        <v>-1414.1440000000002</v>
      </c>
      <c r="J21" s="1">
        <f>VLOOKUP($A21,級距!$A:$K,9,FALSE)</f>
        <v>4</v>
      </c>
      <c r="K21" s="1">
        <f>VLOOKUP($A21,級距!$A:$K,10,FALSE)</f>
        <v>4</v>
      </c>
      <c r="L21" s="1">
        <f>VLOOKUP($A21,級距!$A:$K,11,FALSE)</f>
        <v>2</v>
      </c>
      <c r="M21" s="32">
        <f t="shared" si="1"/>
        <v>2</v>
      </c>
      <c r="N21" s="24">
        <f>級距!P25</f>
        <v>2022</v>
      </c>
      <c r="O21" s="25">
        <f>級距!Q25</f>
        <v>4.065040650406504E-2</v>
      </c>
      <c r="P21" s="25">
        <f>級距!R25</f>
        <v>0.58943089430894313</v>
      </c>
      <c r="Q21" s="25">
        <f>級距!S25</f>
        <v>0.2967479674796748</v>
      </c>
      <c r="R21" s="26">
        <f>級距!T25</f>
        <v>7.3170731707317069E-2</v>
      </c>
    </row>
    <row r="22" spans="1:18">
      <c r="A22" s="47">
        <v>45642</v>
      </c>
      <c r="B22" s="46">
        <f>_xlfn.IFNA(VLOOKUP(A22,'Dual Thrust Strategy'!$A$1:$B$460,2,FALSE),0)</f>
        <v>57474.559999999998</v>
      </c>
      <c r="C22" s="46">
        <f>_xlfn.IFNA(VLOOKUP(A22,'Break Through Price Strategy'!$A$2:$B$742,2,FALSE),0)</f>
        <v>40583.792000000001</v>
      </c>
      <c r="D22" s="46">
        <f>_xlfn.IFNA(VLOOKUP(A22,'BBI Strategy'!$A$2:$B$1000,2,FALSE),0)</f>
        <v>-88445.088000000003</v>
      </c>
      <c r="E22" s="46">
        <f>_xlfn.IFNA(VLOOKUP(A22,'Cloud Strategy'!$A$2:$B$1000,2,FALSE),0)</f>
        <v>-123371.496</v>
      </c>
      <c r="F22" s="46">
        <f>_xlfn.IFNA(VLOOKUP(A22,'DMI Strategy'!$A$1:$B$1000,2,FALSE),0)</f>
        <v>-21217.248</v>
      </c>
      <c r="G22" s="46">
        <f>_xlfn.IFNA(VLOOKUP(A22,'RVI Strategy'!$A$1:$B$1000,2,FALSE),0)</f>
        <v>18380.016</v>
      </c>
      <c r="H22" s="46">
        <f>_xlfn.IFNA(VLOOKUP(A22,'TXF0007 Strategy'!$A$1:$B$1000,2,FALSE),0)</f>
        <v>100058.592</v>
      </c>
      <c r="I22" s="55">
        <f t="shared" si="0"/>
        <v>-19432.577333333335</v>
      </c>
      <c r="J22" s="1">
        <f>VLOOKUP($A22,級距!$A:$K,9,FALSE)</f>
        <v>8</v>
      </c>
      <c r="K22" s="1">
        <f>VLOOKUP($A22,級距!$A:$K,10,FALSE)</f>
        <v>8</v>
      </c>
      <c r="L22" s="1">
        <f>VLOOKUP($A22,級距!$A:$K,11,FALSE)</f>
        <v>3</v>
      </c>
      <c r="M22" s="32">
        <f t="shared" si="1"/>
        <v>3</v>
      </c>
      <c r="N22" s="24">
        <f>級距!P26</f>
        <v>2021</v>
      </c>
      <c r="O22" s="25">
        <f>級距!Q26</f>
        <v>9.0163934426229511E-2</v>
      </c>
      <c r="P22" s="25" t="e">
        <f>級距!R26</f>
        <v>#VALUE!</v>
      </c>
      <c r="Q22" s="25">
        <f>級距!S26</f>
        <v>0.27459016393442626</v>
      </c>
      <c r="R22" s="26">
        <f>級距!T26</f>
        <v>6.9672131147540978E-2</v>
      </c>
    </row>
    <row r="23" spans="1:18">
      <c r="A23" s="47">
        <v>45639</v>
      </c>
      <c r="B23" s="46">
        <f>_xlfn.IFNA(VLOOKUP(A23,'Dual Thrust Strategy'!$A$1:$B$460,2,FALSE),0)</f>
        <v>48934.111999999994</v>
      </c>
      <c r="C23" s="46">
        <f>_xlfn.IFNA(VLOOKUP(A23,'Break Through Price Strategy'!$A$2:$B$742,2,FALSE),0)</f>
        <v>0</v>
      </c>
      <c r="D23" s="46">
        <f>_xlfn.IFNA(VLOOKUP(A23,'BBI Strategy'!$A$2:$B$1000,2,FALSE),0)</f>
        <v>0</v>
      </c>
      <c r="E23" s="46">
        <f>_xlfn.IFNA(VLOOKUP(A23,'Cloud Strategy'!$A$2:$B$1000,2,FALSE),0)</f>
        <v>0</v>
      </c>
      <c r="F23" s="46">
        <f>_xlfn.IFNA(VLOOKUP(A23,'DMI Strategy'!$A$1:$B$1000,2,FALSE),0)</f>
        <v>0</v>
      </c>
      <c r="G23" s="46">
        <f>_xlfn.IFNA(VLOOKUP(A23,'RVI Strategy'!$A$1:$B$1000,2,FALSE),0)</f>
        <v>0</v>
      </c>
      <c r="H23" s="46">
        <f>_xlfn.IFNA(VLOOKUP(A23,'TXF0007 Strategy'!$A$1:$B$1000,2,FALSE),0)</f>
        <v>-8617.9919999999984</v>
      </c>
      <c r="I23" s="55">
        <f t="shared" si="0"/>
        <v>8155.685333333332</v>
      </c>
      <c r="J23" s="1">
        <f>VLOOKUP($A23,級距!$A:$K,9,FALSE)</f>
        <v>4</v>
      </c>
      <c r="K23" s="1">
        <f>VLOOKUP($A23,級距!$A:$K,10,FALSE)</f>
        <v>1</v>
      </c>
      <c r="L23" s="1">
        <f>VLOOKUP($A23,級距!$A:$K,11,FALSE)</f>
        <v>2</v>
      </c>
      <c r="M23" s="32">
        <f t="shared" si="1"/>
        <v>2</v>
      </c>
      <c r="N23" s="24">
        <f>級距!P27</f>
        <v>2020</v>
      </c>
      <c r="O23" s="25">
        <f>級距!Q27</f>
        <v>7.3770491803278687E-2</v>
      </c>
      <c r="P23" s="25">
        <f>級距!R27</f>
        <v>0.60245901639344257</v>
      </c>
      <c r="Q23" s="25">
        <f>級距!S27</f>
        <v>0.22950819672131148</v>
      </c>
      <c r="R23" s="26">
        <f>級距!T27</f>
        <v>9.4262295081967207E-2</v>
      </c>
    </row>
    <row r="24" spans="1:18">
      <c r="A24" s="47">
        <v>45638</v>
      </c>
      <c r="B24" s="46">
        <f>_xlfn.IFNA(VLOOKUP(A24,'Dual Thrust Strategy'!$A$1:$B$460,2,FALSE),0)</f>
        <v>-35785.607999999993</v>
      </c>
      <c r="C24" s="46">
        <f>_xlfn.IFNA(VLOOKUP(A24,'Break Through Price Strategy'!$A$2:$B$742,2,FALSE),0)</f>
        <v>-43821.152000000002</v>
      </c>
      <c r="D24" s="46">
        <f>_xlfn.IFNA(VLOOKUP(A24,'BBI Strategy'!$A$2:$B$1000,2,FALSE),0)</f>
        <v>0</v>
      </c>
      <c r="E24" s="46">
        <f>_xlfn.IFNA(VLOOKUP(A24,'Cloud Strategy'!$A$2:$B$1000,2,FALSE),0)</f>
        <v>-39266.368000000002</v>
      </c>
      <c r="F24" s="46">
        <f>_xlfn.IFNA(VLOOKUP(A24,'DMI Strategy'!$A$1:$B$1000,2,FALSE),0)</f>
        <v>-25097.84</v>
      </c>
      <c r="G24" s="46">
        <f>_xlfn.IFNA(VLOOKUP(A24,'RVI Strategy'!$A$1:$B$1000,2,FALSE),0)</f>
        <v>0</v>
      </c>
      <c r="H24" s="46">
        <f>_xlfn.IFNA(VLOOKUP(A24,'TXF0007 Strategy'!$A$1:$B$1000,2,FALSE),0)</f>
        <v>-11632.031999999999</v>
      </c>
      <c r="I24" s="55">
        <f t="shared" si="0"/>
        <v>-23995.161333333333</v>
      </c>
      <c r="J24" s="1">
        <f>VLOOKUP($A24,級距!$A:$K,9,FALSE)</f>
        <v>4</v>
      </c>
      <c r="K24" s="1">
        <f>VLOOKUP($A24,級距!$A:$K,10,FALSE)</f>
        <v>5</v>
      </c>
      <c r="L24" s="1">
        <f>VLOOKUP($A24,級距!$A:$K,11,FALSE)</f>
        <v>2</v>
      </c>
      <c r="M24" s="32">
        <f t="shared" si="1"/>
        <v>2</v>
      </c>
      <c r="N24" s="27">
        <f>級距!P28</f>
        <v>2019</v>
      </c>
      <c r="O24" s="28">
        <f>級距!Q28</f>
        <v>7.6923076923076927E-3</v>
      </c>
      <c r="P24" s="28">
        <f>級距!R28</f>
        <v>0.63076923076923075</v>
      </c>
      <c r="Q24" s="28">
        <f>級距!S28</f>
        <v>0.33846153846153848</v>
      </c>
      <c r="R24" s="29">
        <f>級距!T28</f>
        <v>7.6923076923076927E-3</v>
      </c>
    </row>
    <row r="25" spans="1:18">
      <c r="A25" s="47">
        <v>45637</v>
      </c>
      <c r="B25" s="46">
        <f>_xlfn.IFNA(VLOOKUP(A25,'Dual Thrust Strategy'!$A$1:$B$460,2,FALSE),0)</f>
        <v>-77579.16</v>
      </c>
      <c r="C25" s="46">
        <f>_xlfn.IFNA(VLOOKUP(A25,'Break Through Price Strategy'!$A$2:$B$742,2,FALSE),0)</f>
        <v>25485.792000000001</v>
      </c>
      <c r="D25" s="46">
        <f>_xlfn.IFNA(VLOOKUP(A25,'BBI Strategy'!$A$2:$B$1000,2,FALSE),0)</f>
        <v>-125514.28</v>
      </c>
      <c r="E25" s="46">
        <f>_xlfn.IFNA(VLOOKUP(A25,'Cloud Strategy'!$A$2:$B$1000,2,FALSE),0)</f>
        <v>0</v>
      </c>
      <c r="F25" s="46">
        <f>_xlfn.IFNA(VLOOKUP(A25,'DMI Strategy'!$A$1:$B$1000,2,FALSE),0)</f>
        <v>130403.52</v>
      </c>
      <c r="G25" s="46">
        <f>_xlfn.IFNA(VLOOKUP(A25,'RVI Strategy'!$A$1:$B$1000,2,FALSE),0)</f>
        <v>0</v>
      </c>
      <c r="H25" s="46">
        <f>_xlfn.IFNA(VLOOKUP(A25,'TXF0007 Strategy'!$A$1:$B$1000,2,FALSE),0)</f>
        <v>46008.263999999996</v>
      </c>
      <c r="I25" s="55">
        <f t="shared" si="0"/>
        <v>-7867.3546666666634</v>
      </c>
      <c r="J25" s="1">
        <f>VLOOKUP($A25,級距!$A:$K,9,FALSE)</f>
        <v>5</v>
      </c>
      <c r="K25" s="1">
        <f>VLOOKUP($A25,級距!$A:$K,10,FALSE)</f>
        <v>2</v>
      </c>
      <c r="L25" s="1">
        <f>VLOOKUP($A25,級距!$A:$K,11,FALSE)</f>
        <v>2</v>
      </c>
      <c r="M25" s="32">
        <f t="shared" si="1"/>
        <v>2</v>
      </c>
    </row>
    <row r="26" spans="1:18">
      <c r="A26" s="47">
        <v>45636</v>
      </c>
      <c r="B26" s="46">
        <f>_xlfn.IFNA(VLOOKUP(A26,'Dual Thrust Strategy'!$A$1:$B$460,2,FALSE),0)</f>
        <v>0</v>
      </c>
      <c r="C26" s="46">
        <f>_xlfn.IFNA(VLOOKUP(A26,'Break Through Price Strategy'!$A$2:$B$742,2,FALSE),0)</f>
        <v>6875.8320000000003</v>
      </c>
      <c r="D26" s="46">
        <f>_xlfn.IFNA(VLOOKUP(A26,'BBI Strategy'!$A$2:$B$1000,2,FALSE),0)</f>
        <v>74334.975999999995</v>
      </c>
      <c r="E26" s="46">
        <f>_xlfn.IFNA(VLOOKUP(A26,'Cloud Strategy'!$A$2:$B$1000,2,FALSE),0)</f>
        <v>175108.67199999999</v>
      </c>
      <c r="F26" s="46">
        <f>_xlfn.IFNA(VLOOKUP(A26,'DMI Strategy'!$A$1:$B$1000,2,FALSE),0)</f>
        <v>8370.9439999999995</v>
      </c>
      <c r="G26" s="46">
        <f>_xlfn.IFNA(VLOOKUP(A26,'RVI Strategy'!$A$1:$B$1000,2,FALSE),0)</f>
        <v>21969.312000000002</v>
      </c>
      <c r="H26" s="46">
        <f>_xlfn.IFNA(VLOOKUP(A26,'TXF0007 Strategy'!$A$1:$B$1000,2,FALSE),0)</f>
        <v>63265.752</v>
      </c>
      <c r="I26" s="55">
        <f t="shared" si="0"/>
        <v>47776.622666666663</v>
      </c>
      <c r="J26" s="1">
        <f>VLOOKUP($A26,級距!$A:$K,9,FALSE)</f>
        <v>7</v>
      </c>
      <c r="K26" s="1">
        <f>VLOOKUP($A26,級距!$A:$K,10,FALSE)</f>
        <v>5</v>
      </c>
      <c r="L26" s="1">
        <f>VLOOKUP($A26,級距!$A:$K,11,FALSE)</f>
        <v>2</v>
      </c>
      <c r="M26" s="32">
        <f t="shared" si="1"/>
        <v>2</v>
      </c>
    </row>
    <row r="27" spans="1:18">
      <c r="A27" s="47">
        <v>45635</v>
      </c>
      <c r="B27" s="46">
        <f>_xlfn.IFNA(VLOOKUP(A27,'Dual Thrust Strategy'!$A$1:$B$460,2,FALSE),0)</f>
        <v>0</v>
      </c>
      <c r="C27" s="46">
        <f>_xlfn.IFNA(VLOOKUP(A27,'Break Through Price Strategy'!$A$2:$B$742,2,FALSE),0)</f>
        <v>0</v>
      </c>
      <c r="D27" s="46">
        <f>_xlfn.IFNA(VLOOKUP(A27,'BBI Strategy'!$A$2:$B$1000,2,FALSE),0)</f>
        <v>0</v>
      </c>
      <c r="E27" s="46">
        <f>_xlfn.IFNA(VLOOKUP(A27,'Cloud Strategy'!$A$2:$B$1000,2,FALSE),0)</f>
        <v>-49258.239999999998</v>
      </c>
      <c r="F27" s="46">
        <f>_xlfn.IFNA(VLOOKUP(A27,'DMI Strategy'!$A$1:$B$1000,2,FALSE),0)</f>
        <v>0</v>
      </c>
      <c r="G27" s="46">
        <f>_xlfn.IFNA(VLOOKUP(A27,'RVI Strategy'!$A$1:$B$1000,2,FALSE),0)</f>
        <v>0</v>
      </c>
      <c r="H27" s="46">
        <f>_xlfn.IFNA(VLOOKUP(A27,'TXF0007 Strategy'!$A$1:$B$1000,2,FALSE),0)</f>
        <v>0</v>
      </c>
      <c r="I27" s="55">
        <f t="shared" si="0"/>
        <v>-8209.7066666666669</v>
      </c>
      <c r="J27" s="1">
        <f>VLOOKUP($A27,級距!$A:$K,9,FALSE)</f>
        <v>1</v>
      </c>
      <c r="K27" s="1">
        <f>VLOOKUP($A27,級距!$A:$K,10,FALSE)</f>
        <v>5</v>
      </c>
      <c r="L27" s="1">
        <f>VLOOKUP($A27,級距!$A:$K,11,FALSE)</f>
        <v>2</v>
      </c>
      <c r="M27" s="32">
        <f t="shared" si="1"/>
        <v>2</v>
      </c>
      <c r="P27" s="2" t="s">
        <v>39</v>
      </c>
    </row>
    <row r="28" spans="1:18">
      <c r="A28" s="47">
        <v>45632</v>
      </c>
      <c r="B28" s="46">
        <f>_xlfn.IFNA(VLOOKUP(A28,'Dual Thrust Strategy'!$A$1:$B$460,2,FALSE),0)</f>
        <v>-17490.384000000002</v>
      </c>
      <c r="C28" s="46">
        <f>_xlfn.IFNA(VLOOKUP(A28,'Break Through Price Strategy'!$A$2:$B$742,2,FALSE),0)</f>
        <v>-23826.815999999999</v>
      </c>
      <c r="D28" s="46">
        <f>_xlfn.IFNA(VLOOKUP(A28,'BBI Strategy'!$A$2:$B$1000,2,FALSE),0)</f>
        <v>-36470.911999999997</v>
      </c>
      <c r="E28" s="46">
        <f>_xlfn.IFNA(VLOOKUP(A28,'Cloud Strategy'!$A$2:$B$1000,2,FALSE),0)</f>
        <v>4622.2560000000003</v>
      </c>
      <c r="F28" s="46">
        <f>_xlfn.IFNA(VLOOKUP(A28,'DMI Strategy'!$A$1:$B$1000,2,FALSE),0)</f>
        <v>41940.608</v>
      </c>
      <c r="G28" s="46">
        <f>_xlfn.IFNA(VLOOKUP(A28,'RVI Strategy'!$A$1:$B$1000,2,FALSE),0)</f>
        <v>0</v>
      </c>
      <c r="H28" s="46">
        <f>_xlfn.IFNA(VLOOKUP(A28,'TXF0007 Strategy'!$A$1:$B$1000,2,FALSE),0)</f>
        <v>82626.984000000011</v>
      </c>
      <c r="I28" s="55">
        <f t="shared" si="0"/>
        <v>-5204.2079999999996</v>
      </c>
      <c r="J28" s="1">
        <f>VLOOKUP($A28,級距!$A:$K,9,FALSE)</f>
        <v>5</v>
      </c>
      <c r="K28" s="1">
        <f>VLOOKUP($A28,級距!$A:$K,10,FALSE)</f>
        <v>7</v>
      </c>
      <c r="L28" s="1">
        <f>VLOOKUP($A28,級距!$A:$K,11,FALSE)</f>
        <v>3</v>
      </c>
      <c r="M28" s="32">
        <f t="shared" si="1"/>
        <v>3</v>
      </c>
    </row>
    <row r="29" spans="1:18">
      <c r="A29" s="47">
        <v>45631</v>
      </c>
      <c r="B29" s="46">
        <f>_xlfn.IFNA(VLOOKUP(A29,'Dual Thrust Strategy'!$A$1:$B$460,2,FALSE),0)</f>
        <v>0</v>
      </c>
      <c r="C29" s="46">
        <f>_xlfn.IFNA(VLOOKUP(A29,'Break Through Price Strategy'!$A$2:$B$742,2,FALSE),0)</f>
        <v>-71263.008000000002</v>
      </c>
      <c r="D29" s="46">
        <f>_xlfn.IFNA(VLOOKUP(A29,'BBI Strategy'!$A$2:$B$1000,2,FALSE),0)</f>
        <v>-24144.799999999999</v>
      </c>
      <c r="E29" s="46">
        <f>_xlfn.IFNA(VLOOKUP(A29,'Cloud Strategy'!$A$2:$B$1000,2,FALSE),0)</f>
        <v>0</v>
      </c>
      <c r="F29" s="46">
        <f>_xlfn.IFNA(VLOOKUP(A29,'DMI Strategy'!$A$1:$B$1000,2,FALSE),0)</f>
        <v>0</v>
      </c>
      <c r="G29" s="46">
        <f>_xlfn.IFNA(VLOOKUP(A29,'RVI Strategy'!$A$1:$B$1000,2,FALSE),0)</f>
        <v>0</v>
      </c>
      <c r="H29" s="46">
        <f>_xlfn.IFNA(VLOOKUP(A29,'TXF0007 Strategy'!$A$1:$B$1000,2,FALSE),0)</f>
        <v>3246.4559999999997</v>
      </c>
      <c r="I29" s="55">
        <f t="shared" si="0"/>
        <v>-15901.301333333335</v>
      </c>
      <c r="J29" s="1">
        <f>VLOOKUP($A29,級距!$A:$K,9,FALSE)</f>
        <v>1</v>
      </c>
      <c r="K29" s="1">
        <f>VLOOKUP($A29,級距!$A:$K,10,FALSE)</f>
        <v>1</v>
      </c>
      <c r="L29" s="1">
        <f>VLOOKUP($A29,級距!$A:$K,11,FALSE)</f>
        <v>2</v>
      </c>
      <c r="M29" s="32">
        <f t="shared" si="1"/>
        <v>2</v>
      </c>
    </row>
    <row r="30" spans="1:18">
      <c r="A30" s="47">
        <v>45630</v>
      </c>
      <c r="B30" s="46">
        <f>_xlfn.IFNA(VLOOKUP(A30,'Dual Thrust Strategy'!$A$1:$B$460,2,FALSE),0)</f>
        <v>54254.880000000005</v>
      </c>
      <c r="C30" s="46">
        <f>_xlfn.IFNA(VLOOKUP(A30,'Break Through Price Strategy'!$A$2:$B$742,2,FALSE),0)</f>
        <v>89553.983999999997</v>
      </c>
      <c r="D30" s="46">
        <f>_xlfn.IFNA(VLOOKUP(A30,'BBI Strategy'!$A$2:$B$1000,2,FALSE),0)</f>
        <v>9943.4879999999994</v>
      </c>
      <c r="E30" s="46">
        <f>_xlfn.IFNA(VLOOKUP(A30,'Cloud Strategy'!$A$2:$B$1000,2,FALSE),0)</f>
        <v>-54048.832000000002</v>
      </c>
      <c r="F30" s="46">
        <f>_xlfn.IFNA(VLOOKUP(A30,'DMI Strategy'!$A$1:$B$1000,2,FALSE),0)</f>
        <v>118116.09600000001</v>
      </c>
      <c r="G30" s="46">
        <f>_xlfn.IFNA(VLOOKUP(A30,'RVI Strategy'!$A$1:$B$1000,2,FALSE),0)</f>
        <v>0</v>
      </c>
      <c r="H30" s="46">
        <f>_xlfn.IFNA(VLOOKUP(A30,'TXF0007 Strategy'!$A$1:$B$1000,2,FALSE),0)</f>
        <v>0</v>
      </c>
      <c r="I30" s="55">
        <f t="shared" si="0"/>
        <v>36303.269333333337</v>
      </c>
      <c r="J30" s="1">
        <f>VLOOKUP($A30,級距!$A:$K,9,FALSE)</f>
        <v>5</v>
      </c>
      <c r="K30" s="1">
        <f>VLOOKUP($A30,級距!$A:$K,10,FALSE)</f>
        <v>5</v>
      </c>
      <c r="L30" s="1">
        <f>VLOOKUP($A30,級距!$A:$K,11,FALSE)</f>
        <v>2</v>
      </c>
      <c r="M30" s="32">
        <f t="shared" si="1"/>
        <v>2</v>
      </c>
    </row>
    <row r="31" spans="1:18">
      <c r="A31" s="47">
        <v>45629</v>
      </c>
      <c r="B31" s="46">
        <f>_xlfn.IFNA(VLOOKUP(A31,'Dual Thrust Strategy'!$A$1:$B$460,2,FALSE),0)</f>
        <v>0</v>
      </c>
      <c r="C31" s="46">
        <f>_xlfn.IFNA(VLOOKUP(A31,'Break Through Price Strategy'!$A$2:$B$742,2,FALSE),0)</f>
        <v>0</v>
      </c>
      <c r="D31" s="46">
        <f>_xlfn.IFNA(VLOOKUP(A31,'BBI Strategy'!$A$2:$B$1000,2,FALSE),0)</f>
        <v>10640.175999999999</v>
      </c>
      <c r="E31" s="46">
        <f>_xlfn.IFNA(VLOOKUP(A31,'Cloud Strategy'!$A$2:$B$1000,2,FALSE),0)</f>
        <v>0</v>
      </c>
      <c r="F31" s="46">
        <f>_xlfn.IFNA(VLOOKUP(A31,'DMI Strategy'!$A$1:$B$1000,2,FALSE),0)</f>
        <v>0</v>
      </c>
      <c r="G31" s="46">
        <f>_xlfn.IFNA(VLOOKUP(A31,'RVI Strategy'!$A$1:$B$1000,2,FALSE),0)</f>
        <v>0</v>
      </c>
      <c r="H31" s="46">
        <f>_xlfn.IFNA(VLOOKUP(A31,'TXF0007 Strategy'!$A$1:$B$1000,2,FALSE),0)</f>
        <v>-926.11199999999997</v>
      </c>
      <c r="I31" s="55">
        <f t="shared" si="0"/>
        <v>1773.3626666666667</v>
      </c>
      <c r="J31" s="1">
        <f>VLOOKUP($A31,級距!$A:$K,9,FALSE)</f>
        <v>4</v>
      </c>
      <c r="K31" s="1">
        <f>VLOOKUP($A31,級距!$A:$K,10,FALSE)</f>
        <v>3</v>
      </c>
      <c r="L31" s="1">
        <f>VLOOKUP($A31,級距!$A:$K,11,FALSE)</f>
        <v>2</v>
      </c>
      <c r="M31" s="32">
        <f t="shared" si="1"/>
        <v>2</v>
      </c>
    </row>
    <row r="32" spans="1:18">
      <c r="A32" s="47">
        <v>45628</v>
      </c>
      <c r="B32" s="46">
        <f>_xlfn.IFNA(VLOOKUP(A32,'Dual Thrust Strategy'!$A$1:$B$460,2,FALSE),0)</f>
        <v>-8682.84</v>
      </c>
      <c r="C32" s="46">
        <f>_xlfn.IFNA(VLOOKUP(A32,'Break Through Price Strategy'!$A$2:$B$742,2,FALSE),0)</f>
        <v>77154.088000000003</v>
      </c>
      <c r="D32" s="46">
        <f>_xlfn.IFNA(VLOOKUP(A32,'BBI Strategy'!$A$2:$B$1000,2,FALSE),0)</f>
        <v>91780.88</v>
      </c>
      <c r="E32" s="46">
        <f>_xlfn.IFNA(VLOOKUP(A32,'Cloud Strategy'!$A$2:$B$1000,2,FALSE),0)</f>
        <v>0</v>
      </c>
      <c r="F32" s="46">
        <f>_xlfn.IFNA(VLOOKUP(A32,'DMI Strategy'!$A$1:$B$1000,2,FALSE),0)</f>
        <v>-24604.768</v>
      </c>
      <c r="G32" s="46">
        <f>_xlfn.IFNA(VLOOKUP(A32,'RVI Strategy'!$A$1:$B$1000,2,FALSE),0)</f>
        <v>0</v>
      </c>
      <c r="H32" s="46">
        <f>_xlfn.IFNA(VLOOKUP(A32,'TXF0007 Strategy'!$A$1:$B$1000,2,FALSE),0)</f>
        <v>39425.695999999996</v>
      </c>
      <c r="I32" s="55">
        <f t="shared" si="0"/>
        <v>22607.893333333337</v>
      </c>
      <c r="J32" s="1">
        <f>VLOOKUP($A32,級距!$A:$K,9,FALSE)</f>
        <v>8</v>
      </c>
      <c r="K32" s="1">
        <f>VLOOKUP($A32,級距!$A:$K,10,FALSE)</f>
        <v>10</v>
      </c>
      <c r="L32" s="1">
        <f>VLOOKUP($A32,級距!$A:$K,11,FALSE)</f>
        <v>3</v>
      </c>
      <c r="M32" s="32">
        <f t="shared" si="1"/>
        <v>3</v>
      </c>
    </row>
    <row r="33" spans="1:13">
      <c r="A33" s="47">
        <v>45625</v>
      </c>
      <c r="B33" s="46">
        <f>_xlfn.IFNA(VLOOKUP(A33,'Dual Thrust Strategy'!$A$1:$B$460,2,FALSE),0)</f>
        <v>-9079.2239999999983</v>
      </c>
      <c r="C33" s="46">
        <f>_xlfn.IFNA(VLOOKUP(A33,'Break Through Price Strategy'!$A$2:$B$742,2,FALSE),0)</f>
        <v>0</v>
      </c>
      <c r="D33" s="46">
        <f>_xlfn.IFNA(VLOOKUP(A33,'BBI Strategy'!$A$2:$B$1000,2,FALSE),0)</f>
        <v>0</v>
      </c>
      <c r="E33" s="46">
        <f>_xlfn.IFNA(VLOOKUP(A33,'Cloud Strategy'!$A$2:$B$1000,2,FALSE),0)</f>
        <v>-27513.128000000001</v>
      </c>
      <c r="F33" s="46">
        <f>_xlfn.IFNA(VLOOKUP(A33,'DMI Strategy'!$A$1:$B$1000,2,FALSE),0)</f>
        <v>0</v>
      </c>
      <c r="G33" s="46">
        <f>_xlfn.IFNA(VLOOKUP(A33,'RVI Strategy'!$A$1:$B$1000,2,FALSE),0)</f>
        <v>0</v>
      </c>
      <c r="H33" s="46">
        <f>_xlfn.IFNA(VLOOKUP(A33,'TXF0007 Strategy'!$A$1:$B$1000,2,FALSE),0)</f>
        <v>0</v>
      </c>
      <c r="I33" s="55">
        <f t="shared" si="0"/>
        <v>-6098.7253333333329</v>
      </c>
      <c r="J33" s="1">
        <f>VLOOKUP($A33,級距!$A:$K,9,FALSE)</f>
        <v>10</v>
      </c>
      <c r="K33" s="1">
        <f>VLOOKUP($A33,級距!$A:$K,10,FALSE)</f>
        <v>3</v>
      </c>
      <c r="L33" s="1">
        <f>VLOOKUP($A33,級距!$A:$K,11,FALSE)</f>
        <v>1</v>
      </c>
      <c r="M33" s="32">
        <f t="shared" si="1"/>
        <v>1</v>
      </c>
    </row>
    <row r="34" spans="1:13">
      <c r="A34" s="47">
        <v>45624</v>
      </c>
      <c r="B34" s="46">
        <f>_xlfn.IFNA(VLOOKUP(A34,'Dual Thrust Strategy'!$A$1:$B$460,2,FALSE),0)</f>
        <v>-130836.52799999999</v>
      </c>
      <c r="C34" s="46">
        <f>_xlfn.IFNA(VLOOKUP(A34,'Break Through Price Strategy'!$A$2:$B$742,2,FALSE),0)</f>
        <v>-66386.975999999995</v>
      </c>
      <c r="D34" s="46">
        <f>_xlfn.IFNA(VLOOKUP(A34,'BBI Strategy'!$A$2:$B$1000,2,FALSE),0)</f>
        <v>73252.152000000002</v>
      </c>
      <c r="E34" s="46">
        <f>_xlfn.IFNA(VLOOKUP(A34,'Cloud Strategy'!$A$2:$B$1000,2,FALSE),0)</f>
        <v>0</v>
      </c>
      <c r="F34" s="46">
        <f>_xlfn.IFNA(VLOOKUP(A34,'DMI Strategy'!$A$1:$B$1000,2,FALSE),0)</f>
        <v>0</v>
      </c>
      <c r="G34" s="46">
        <f>_xlfn.IFNA(VLOOKUP(A34,'RVI Strategy'!$A$1:$B$1000,2,FALSE),0)</f>
        <v>0</v>
      </c>
      <c r="H34" s="46">
        <f>_xlfn.IFNA(VLOOKUP(A34,'TXF0007 Strategy'!$A$1:$B$1000,2,FALSE),0)</f>
        <v>0</v>
      </c>
      <c r="I34" s="55">
        <f t="shared" si="0"/>
        <v>-20661.891999999996</v>
      </c>
      <c r="J34" s="1">
        <f>VLOOKUP($A34,級距!$A:$K,9,FALSE)</f>
        <v>6</v>
      </c>
      <c r="K34" s="1">
        <f>VLOOKUP($A34,級距!$A:$K,10,FALSE)</f>
        <v>2</v>
      </c>
      <c r="L34" s="1">
        <f>VLOOKUP($A34,級距!$A:$K,11,FALSE)</f>
        <v>2</v>
      </c>
      <c r="M34" s="32">
        <f t="shared" si="1"/>
        <v>2</v>
      </c>
    </row>
    <row r="35" spans="1:13">
      <c r="A35" s="47">
        <v>45623</v>
      </c>
      <c r="B35" s="46">
        <f>_xlfn.IFNA(VLOOKUP(A35,'Dual Thrust Strategy'!$A$1:$B$460,2,FALSE),0)</f>
        <v>35932.559999999998</v>
      </c>
      <c r="C35" s="46">
        <f>_xlfn.IFNA(VLOOKUP(A35,'Break Through Price Strategy'!$A$2:$B$742,2,FALSE),0)</f>
        <v>30970.008000000002</v>
      </c>
      <c r="D35" s="46">
        <f>_xlfn.IFNA(VLOOKUP(A35,'BBI Strategy'!$A$2:$B$1000,2,FALSE),0)</f>
        <v>140189.39199999999</v>
      </c>
      <c r="E35" s="46">
        <f>_xlfn.IFNA(VLOOKUP(A35,'Cloud Strategy'!$A$2:$B$1000,2,FALSE),0)</f>
        <v>107950.18399999999</v>
      </c>
      <c r="F35" s="46">
        <f>_xlfn.IFNA(VLOOKUP(A35,'DMI Strategy'!$A$1:$B$1000,2,FALSE),0)</f>
        <v>211341.47200000001</v>
      </c>
      <c r="G35" s="46">
        <f>_xlfn.IFNA(VLOOKUP(A35,'RVI Strategy'!$A$1:$B$1000,2,FALSE),0)</f>
        <v>0</v>
      </c>
      <c r="H35" s="46">
        <f>_xlfn.IFNA(VLOOKUP(A35,'TXF0007 Strategy'!$A$1:$B$1000,2,FALSE),0)</f>
        <v>52541.192000000003</v>
      </c>
      <c r="I35" s="55">
        <f t="shared" si="0"/>
        <v>87730.602666666658</v>
      </c>
      <c r="J35" s="1">
        <f>VLOOKUP($A35,級距!$A:$K,9,FALSE)</f>
        <v>8</v>
      </c>
      <c r="K35" s="1">
        <f>VLOOKUP($A35,級距!$A:$K,10,FALSE)</f>
        <v>8</v>
      </c>
      <c r="L35" s="1">
        <f>VLOOKUP($A35,級距!$A:$K,11,FALSE)</f>
        <v>3</v>
      </c>
      <c r="M35" s="32">
        <f t="shared" si="1"/>
        <v>3</v>
      </c>
    </row>
    <row r="36" spans="1:13">
      <c r="A36" s="47">
        <v>45622</v>
      </c>
      <c r="B36" s="46">
        <f>_xlfn.IFNA(VLOOKUP(A36,'Dual Thrust Strategy'!$A$1:$B$460,2,FALSE),0)</f>
        <v>-131173.05599999998</v>
      </c>
      <c r="C36" s="46">
        <f>_xlfn.IFNA(VLOOKUP(A36,'Break Through Price Strategy'!$A$2:$B$742,2,FALSE),0)</f>
        <v>-66531.551999999996</v>
      </c>
      <c r="D36" s="46">
        <f>_xlfn.IFNA(VLOOKUP(A36,'BBI Strategy'!$A$2:$B$1000,2,FALSE),0)</f>
        <v>18558.48</v>
      </c>
      <c r="E36" s="46">
        <f>_xlfn.IFNA(VLOOKUP(A36,'Cloud Strategy'!$A$2:$B$1000,2,FALSE),0)</f>
        <v>84054.792000000001</v>
      </c>
      <c r="F36" s="46">
        <f>_xlfn.IFNA(VLOOKUP(A36,'DMI Strategy'!$A$1:$B$1000,2,FALSE),0)</f>
        <v>144474.32</v>
      </c>
      <c r="G36" s="46">
        <f>_xlfn.IFNA(VLOOKUP(A36,'RVI Strategy'!$A$1:$B$1000,2,FALSE),0)</f>
        <v>0</v>
      </c>
      <c r="H36" s="46">
        <f>_xlfn.IFNA(VLOOKUP(A36,'TXF0007 Strategy'!$A$1:$B$1000,2,FALSE),0)</f>
        <v>10535.736000000001</v>
      </c>
      <c r="I36" s="55">
        <f t="shared" si="0"/>
        <v>8230.4973333333401</v>
      </c>
      <c r="J36" s="1">
        <f>VLOOKUP($A36,級距!$A:$K,9,FALSE)</f>
        <v>5</v>
      </c>
      <c r="K36" s="1">
        <f>VLOOKUP($A36,級距!$A:$K,10,FALSE)</f>
        <v>4</v>
      </c>
      <c r="L36" s="1">
        <f>VLOOKUP($A36,級距!$A:$K,11,FALSE)</f>
        <v>2</v>
      </c>
      <c r="M36" s="32">
        <f t="shared" si="1"/>
        <v>2</v>
      </c>
    </row>
    <row r="37" spans="1:13">
      <c r="A37" s="47">
        <v>45621</v>
      </c>
      <c r="B37" s="46">
        <f>_xlfn.IFNA(VLOOKUP(A37,'Dual Thrust Strategy'!$A$1:$B$460,2,FALSE),0)</f>
        <v>16870.552</v>
      </c>
      <c r="C37" s="46">
        <f>_xlfn.IFNA(VLOOKUP(A37,'Break Through Price Strategy'!$A$2:$B$742,2,FALSE),0)</f>
        <v>2183.3119999999999</v>
      </c>
      <c r="D37" s="46">
        <f>_xlfn.IFNA(VLOOKUP(A37,'BBI Strategy'!$A$2:$B$1000,2,FALSE),0)</f>
        <v>-94092.623999999996</v>
      </c>
      <c r="E37" s="46">
        <f>_xlfn.IFNA(VLOOKUP(A37,'Cloud Strategy'!$A$2:$B$1000,2,FALSE),0)</f>
        <v>-137877.35999999999</v>
      </c>
      <c r="F37" s="46">
        <f>_xlfn.IFNA(VLOOKUP(A37,'DMI Strategy'!$A$1:$B$1000,2,FALSE),0)</f>
        <v>107142.368</v>
      </c>
      <c r="G37" s="46">
        <f>_xlfn.IFNA(VLOOKUP(A37,'RVI Strategy'!$A$1:$B$1000,2,FALSE),0)</f>
        <v>75758.240000000005</v>
      </c>
      <c r="H37" s="46">
        <f>_xlfn.IFNA(VLOOKUP(A37,'TXF0007 Strategy'!$A$1:$B$1000,2,FALSE),0)</f>
        <v>46076.072</v>
      </c>
      <c r="I37" s="55">
        <f t="shared" si="0"/>
        <v>-5002.5853333333316</v>
      </c>
      <c r="J37" s="1">
        <f>VLOOKUP($A37,級距!$A:$K,9,FALSE)</f>
        <v>6</v>
      </c>
      <c r="K37" s="1">
        <f>VLOOKUP($A37,級距!$A:$K,10,FALSE)</f>
        <v>7</v>
      </c>
      <c r="L37" s="1">
        <f>VLOOKUP($A37,級距!$A:$K,11,FALSE)</f>
        <v>3</v>
      </c>
      <c r="M37" s="32">
        <f t="shared" si="1"/>
        <v>3</v>
      </c>
    </row>
    <row r="38" spans="1:13">
      <c r="A38" s="47">
        <v>45618</v>
      </c>
      <c r="B38" s="46">
        <f>_xlfn.IFNA(VLOOKUP(A38,'Dual Thrust Strategy'!$A$1:$B$460,2,FALSE),0)</f>
        <v>-45313.727999999996</v>
      </c>
      <c r="C38" s="46">
        <f>_xlfn.IFNA(VLOOKUP(A38,'Break Through Price Strategy'!$A$2:$B$742,2,FALSE),0)</f>
        <v>-65512.32</v>
      </c>
      <c r="D38" s="46">
        <f>_xlfn.IFNA(VLOOKUP(A38,'BBI Strategy'!$A$2:$B$1000,2,FALSE),0)</f>
        <v>-38715.671999999999</v>
      </c>
      <c r="E38" s="46">
        <f>_xlfn.IFNA(VLOOKUP(A38,'Cloud Strategy'!$A$2:$B$1000,2,FALSE),0)</f>
        <v>0</v>
      </c>
      <c r="F38" s="46">
        <f>_xlfn.IFNA(VLOOKUP(A38,'DMI Strategy'!$A$1:$B$1000,2,FALSE),0)</f>
        <v>-66616.224000000002</v>
      </c>
      <c r="G38" s="46">
        <f>_xlfn.IFNA(VLOOKUP(A38,'RVI Strategy'!$A$1:$B$1000,2,FALSE),0)</f>
        <v>0</v>
      </c>
      <c r="H38" s="46">
        <f>_xlfn.IFNA(VLOOKUP(A38,'TXF0007 Strategy'!$A$1:$B$1000,2,FALSE),0)</f>
        <v>45694.504000000001</v>
      </c>
      <c r="I38" s="55">
        <f t="shared" si="0"/>
        <v>-36026.324000000001</v>
      </c>
      <c r="J38" s="1">
        <f>VLOOKUP($A38,級距!$A:$K,9,FALSE)</f>
        <v>7</v>
      </c>
      <c r="K38" s="1">
        <f>VLOOKUP($A38,級距!$A:$K,10,FALSE)</f>
        <v>8</v>
      </c>
      <c r="L38" s="1">
        <f>VLOOKUP($A38,級距!$A:$K,11,FALSE)</f>
        <v>3</v>
      </c>
      <c r="M38" s="32">
        <f t="shared" si="1"/>
        <v>3</v>
      </c>
    </row>
    <row r="39" spans="1:13">
      <c r="A39" s="47">
        <v>45617</v>
      </c>
      <c r="B39" s="46">
        <f>_xlfn.IFNA(VLOOKUP(A39,'Dual Thrust Strategy'!$A$1:$B$460,2,FALSE),0)</f>
        <v>4611.7439999999988</v>
      </c>
      <c r="C39" s="46">
        <f>_xlfn.IFNA(VLOOKUP(A39,'Break Through Price Strategy'!$A$2:$B$742,2,FALSE),0)</f>
        <v>0</v>
      </c>
      <c r="D39" s="46">
        <f>_xlfn.IFNA(VLOOKUP(A39,'BBI Strategy'!$A$2:$B$1000,2,FALSE),0)</f>
        <v>-111847.4</v>
      </c>
      <c r="E39" s="46">
        <f>_xlfn.IFNA(VLOOKUP(A39,'Cloud Strategy'!$A$2:$B$1000,2,FALSE),0)</f>
        <v>-22550.896000000001</v>
      </c>
      <c r="F39" s="46">
        <f>_xlfn.IFNA(VLOOKUP(A39,'DMI Strategy'!$A$1:$B$1000,2,FALSE),0)</f>
        <v>-69464.576000000001</v>
      </c>
      <c r="G39" s="46">
        <f>_xlfn.IFNA(VLOOKUP(A39,'RVI Strategy'!$A$1:$B$1000,2,FALSE),0)</f>
        <v>4453.6000000000004</v>
      </c>
      <c r="H39" s="46">
        <f>_xlfn.IFNA(VLOOKUP(A39,'TXF0007 Strategy'!$A$1:$B$1000,2,FALSE),0)</f>
        <v>20747.759999999998</v>
      </c>
      <c r="I39" s="55">
        <f t="shared" si="0"/>
        <v>-32466.254666666664</v>
      </c>
      <c r="J39" s="1">
        <f>VLOOKUP($A39,級距!$A:$K,9,FALSE)</f>
        <v>5</v>
      </c>
      <c r="K39" s="1">
        <f>VLOOKUP($A39,級距!$A:$K,10,FALSE)</f>
        <v>4</v>
      </c>
      <c r="L39" s="1">
        <f>VLOOKUP($A39,級距!$A:$K,11,FALSE)</f>
        <v>2</v>
      </c>
      <c r="M39" s="32">
        <f t="shared" si="1"/>
        <v>2</v>
      </c>
    </row>
    <row r="40" spans="1:13">
      <c r="A40" s="47">
        <v>45616</v>
      </c>
      <c r="B40" s="46">
        <f>_xlfn.IFNA(VLOOKUP(A40,'Dual Thrust Strategy'!$A$1:$B$460,2,FALSE),0)</f>
        <v>58536.144</v>
      </c>
      <c r="C40" s="46">
        <f>_xlfn.IFNA(VLOOKUP(A40,'Break Through Price Strategy'!$A$2:$B$742,2,FALSE),0)</f>
        <v>0</v>
      </c>
      <c r="D40" s="46">
        <f>_xlfn.IFNA(VLOOKUP(A40,'BBI Strategy'!$A$2:$B$1000,2,FALSE),0)</f>
        <v>0</v>
      </c>
      <c r="E40" s="46">
        <f>_xlfn.IFNA(VLOOKUP(A40,'Cloud Strategy'!$A$2:$B$1000,2,FALSE),0)</f>
        <v>0</v>
      </c>
      <c r="F40" s="46">
        <f>_xlfn.IFNA(VLOOKUP(A40,'DMI Strategy'!$A$1:$B$1000,2,FALSE),0)</f>
        <v>-69582.464000000007</v>
      </c>
      <c r="G40" s="46">
        <f>_xlfn.IFNA(VLOOKUP(A40,'RVI Strategy'!$A$1:$B$1000,2,FALSE),0)</f>
        <v>0</v>
      </c>
      <c r="H40" s="46">
        <f>_xlfn.IFNA(VLOOKUP(A40,'TXF0007 Strategy'!$A$1:$B$1000,2,FALSE),0)</f>
        <v>69049.152000000002</v>
      </c>
      <c r="I40" s="55">
        <f t="shared" si="0"/>
        <v>-1841.0533333333344</v>
      </c>
      <c r="J40" s="1">
        <f>VLOOKUP($A40,級距!$A:$K,9,FALSE)</f>
        <v>7</v>
      </c>
      <c r="K40" s="1">
        <f>VLOOKUP($A40,級距!$A:$K,10,FALSE)</f>
        <v>8</v>
      </c>
      <c r="L40" s="1">
        <f>VLOOKUP($A40,級距!$A:$K,11,FALSE)</f>
        <v>3</v>
      </c>
      <c r="M40" s="32">
        <f t="shared" si="1"/>
        <v>3</v>
      </c>
    </row>
    <row r="41" spans="1:13">
      <c r="A41" s="47">
        <v>45615</v>
      </c>
      <c r="B41" s="46">
        <f>_xlfn.IFNA(VLOOKUP(A41,'Dual Thrust Strategy'!$A$1:$B$460,2,FALSE),0)</f>
        <v>49388.856</v>
      </c>
      <c r="C41" s="46">
        <f>_xlfn.IFNA(VLOOKUP(A41,'Break Through Price Strategy'!$A$2:$B$742,2,FALSE),0)</f>
        <v>0</v>
      </c>
      <c r="D41" s="46">
        <f>_xlfn.IFNA(VLOOKUP(A41,'BBI Strategy'!$A$2:$B$1000,2,FALSE),0)</f>
        <v>-107391.74400000001</v>
      </c>
      <c r="E41" s="46">
        <f>_xlfn.IFNA(VLOOKUP(A41,'Cloud Strategy'!$A$2:$B$1000,2,FALSE),0)</f>
        <v>0</v>
      </c>
      <c r="F41" s="46">
        <f>_xlfn.IFNA(VLOOKUP(A41,'DMI Strategy'!$A$1:$B$1000,2,FALSE),0)</f>
        <v>-14991.312</v>
      </c>
      <c r="G41" s="46">
        <f>_xlfn.IFNA(VLOOKUP(A41,'RVI Strategy'!$A$1:$B$1000,2,FALSE),0)</f>
        <v>0</v>
      </c>
      <c r="H41" s="46">
        <f>_xlfn.IFNA(VLOOKUP(A41,'TXF0007 Strategy'!$A$1:$B$1000,2,FALSE),0)</f>
        <v>15212.28</v>
      </c>
      <c r="I41" s="55">
        <f t="shared" si="0"/>
        <v>-12165.700000000003</v>
      </c>
      <c r="J41" s="1">
        <f>VLOOKUP($A41,級距!$A:$K,9,FALSE)</f>
        <v>9</v>
      </c>
      <c r="K41" s="1">
        <f>VLOOKUP($A41,級距!$A:$K,10,FALSE)</f>
        <v>6</v>
      </c>
      <c r="L41" s="1">
        <f>VLOOKUP($A41,級距!$A:$K,11,FALSE)</f>
        <v>2</v>
      </c>
      <c r="M41" s="32">
        <f t="shared" si="1"/>
        <v>2</v>
      </c>
    </row>
    <row r="42" spans="1:13">
      <c r="A42" s="47">
        <v>45614</v>
      </c>
      <c r="B42" s="46">
        <f>_xlfn.IFNA(VLOOKUP(A42,'Dual Thrust Strategy'!$A$1:$B$460,2,FALSE),0)</f>
        <v>16479.648000000005</v>
      </c>
      <c r="C42" s="46">
        <f>_xlfn.IFNA(VLOOKUP(A42,'Break Through Price Strategy'!$A$2:$B$742,2,FALSE),0)</f>
        <v>-10166.719999999999</v>
      </c>
      <c r="D42" s="46">
        <f>_xlfn.IFNA(VLOOKUP(A42,'BBI Strategy'!$A$2:$B$1000,2,FALSE),0)</f>
        <v>-110851.36</v>
      </c>
      <c r="E42" s="46">
        <f>_xlfn.IFNA(VLOOKUP(A42,'Cloud Strategy'!$A$2:$B$1000,2,FALSE),0)</f>
        <v>-21942.848000000002</v>
      </c>
      <c r="F42" s="46">
        <f>_xlfn.IFNA(VLOOKUP(A42,'DMI Strategy'!$A$1:$B$1000,2,FALSE),0)</f>
        <v>-62045.120000000003</v>
      </c>
      <c r="G42" s="46">
        <f>_xlfn.IFNA(VLOOKUP(A42,'RVI Strategy'!$A$1:$B$1000,2,FALSE),0)</f>
        <v>0</v>
      </c>
      <c r="H42" s="46">
        <f>_xlfn.IFNA(VLOOKUP(A42,'TXF0007 Strategy'!$A$1:$B$1000,2,FALSE),0)</f>
        <v>0</v>
      </c>
      <c r="I42" s="55">
        <f t="shared" si="0"/>
        <v>-31421.066666666666</v>
      </c>
      <c r="J42" s="1">
        <f>VLOOKUP($A42,級距!$A:$K,9,FALSE)</f>
        <v>5</v>
      </c>
      <c r="K42" s="1">
        <f>VLOOKUP($A42,級距!$A:$K,10,FALSE)</f>
        <v>4</v>
      </c>
      <c r="L42" s="1">
        <f>VLOOKUP($A42,級距!$A:$K,11,FALSE)</f>
        <v>2</v>
      </c>
      <c r="M42" s="32">
        <f t="shared" si="1"/>
        <v>2</v>
      </c>
    </row>
    <row r="43" spans="1:13">
      <c r="A43" s="47">
        <v>45611</v>
      </c>
      <c r="B43" s="46">
        <f>_xlfn.IFNA(VLOOKUP(A43,'Dual Thrust Strategy'!$A$1:$B$460,2,FALSE),0)</f>
        <v>-63292.848000000005</v>
      </c>
      <c r="C43" s="46">
        <f>_xlfn.IFNA(VLOOKUP(A43,'Break Through Price Strategy'!$A$2:$B$742,2,FALSE),0)</f>
        <v>-62191.872000000003</v>
      </c>
      <c r="D43" s="46">
        <f>_xlfn.IFNA(VLOOKUP(A43,'BBI Strategy'!$A$2:$B$1000,2,FALSE),0)</f>
        <v>0</v>
      </c>
      <c r="E43" s="46">
        <f>_xlfn.IFNA(VLOOKUP(A43,'Cloud Strategy'!$A$2:$B$1000,2,FALSE),0)</f>
        <v>0</v>
      </c>
      <c r="F43" s="46">
        <f>_xlfn.IFNA(VLOOKUP(A43,'DMI Strategy'!$A$1:$B$1000,2,FALSE),0)</f>
        <v>0</v>
      </c>
      <c r="G43" s="46">
        <f>_xlfn.IFNA(VLOOKUP(A43,'RVI Strategy'!$A$1:$B$1000,2,FALSE),0)</f>
        <v>0</v>
      </c>
      <c r="H43" s="46">
        <f>_xlfn.IFNA(VLOOKUP(A43,'TXF0007 Strategy'!$A$1:$B$1000,2,FALSE),0)</f>
        <v>-56956.608000000007</v>
      </c>
      <c r="I43" s="55">
        <f t="shared" si="0"/>
        <v>-20914.12</v>
      </c>
      <c r="J43" s="1">
        <f>VLOOKUP($A43,級距!$A:$K,9,FALSE)</f>
        <v>5</v>
      </c>
      <c r="K43" s="1">
        <f>VLOOKUP($A43,級距!$A:$K,10,FALSE)</f>
        <v>2</v>
      </c>
      <c r="L43" s="1">
        <f>VLOOKUP($A43,級距!$A:$K,11,FALSE)</f>
        <v>2</v>
      </c>
      <c r="M43" s="32">
        <f t="shared" si="1"/>
        <v>2</v>
      </c>
    </row>
    <row r="44" spans="1:13">
      <c r="A44" s="47">
        <v>45610</v>
      </c>
      <c r="B44" s="46">
        <f>_xlfn.IFNA(VLOOKUP(A44,'Dual Thrust Strategy'!$A$1:$B$460,2,FALSE),0)</f>
        <v>16113.120000000003</v>
      </c>
      <c r="C44" s="46">
        <f>_xlfn.IFNA(VLOOKUP(A44,'Break Through Price Strategy'!$A$2:$B$742,2,FALSE),0)</f>
        <v>-63261.887999999999</v>
      </c>
      <c r="D44" s="46">
        <f>_xlfn.IFNA(VLOOKUP(A44,'BBI Strategy'!$A$2:$B$1000,2,FALSE),0)</f>
        <v>-24513.232</v>
      </c>
      <c r="E44" s="46">
        <f>_xlfn.IFNA(VLOOKUP(A44,'Cloud Strategy'!$A$2:$B$1000,2,FALSE),0)</f>
        <v>5445.08</v>
      </c>
      <c r="F44" s="46">
        <f>_xlfn.IFNA(VLOOKUP(A44,'DMI Strategy'!$A$1:$B$1000,2,FALSE),0)</f>
        <v>-64357.152000000002</v>
      </c>
      <c r="G44" s="46">
        <f>_xlfn.IFNA(VLOOKUP(A44,'RVI Strategy'!$A$1:$B$1000,2,FALSE),0)</f>
        <v>0</v>
      </c>
      <c r="H44" s="46">
        <f>_xlfn.IFNA(VLOOKUP(A44,'TXF0007 Strategy'!$A$1:$B$1000,2,FALSE),0)</f>
        <v>-28174.256000000001</v>
      </c>
      <c r="I44" s="55">
        <f t="shared" si="0"/>
        <v>-21762.345333333335</v>
      </c>
      <c r="J44" s="1">
        <f>VLOOKUP($A44,級距!$A:$K,9,FALSE)</f>
        <v>7</v>
      </c>
      <c r="K44" s="1">
        <f>VLOOKUP($A44,級距!$A:$K,10,FALSE)</f>
        <v>4</v>
      </c>
      <c r="L44" s="1">
        <f>VLOOKUP($A44,級距!$A:$K,11,FALSE)</f>
        <v>2</v>
      </c>
      <c r="M44" s="32">
        <f t="shared" si="1"/>
        <v>2</v>
      </c>
    </row>
    <row r="45" spans="1:13">
      <c r="A45" s="47">
        <v>45609</v>
      </c>
      <c r="B45" s="46">
        <f>_xlfn.IFNA(VLOOKUP(A45,'Dual Thrust Strategy'!$A$1:$B$460,2,FALSE),0)</f>
        <v>0</v>
      </c>
      <c r="C45" s="46">
        <f>_xlfn.IFNA(VLOOKUP(A45,'Break Through Price Strategy'!$A$2:$B$742,2,FALSE),0)</f>
        <v>0</v>
      </c>
      <c r="D45" s="46">
        <f>_xlfn.IFNA(VLOOKUP(A45,'BBI Strategy'!$A$2:$B$1000,2,FALSE),0)</f>
        <v>-105509.44</v>
      </c>
      <c r="E45" s="46">
        <f>_xlfn.IFNA(VLOOKUP(A45,'Cloud Strategy'!$A$2:$B$1000,2,FALSE),0)</f>
        <v>0</v>
      </c>
      <c r="F45" s="46">
        <f>_xlfn.IFNA(VLOOKUP(A45,'DMI Strategy'!$A$1:$B$1000,2,FALSE),0)</f>
        <v>-123321.728</v>
      </c>
      <c r="G45" s="46">
        <f>_xlfn.IFNA(VLOOKUP(A45,'RVI Strategy'!$A$1:$B$1000,2,FALSE),0)</f>
        <v>0</v>
      </c>
      <c r="H45" s="46">
        <f>_xlfn.IFNA(VLOOKUP(A45,'TXF0007 Strategy'!$A$1:$B$1000,2,FALSE),0)</f>
        <v>100.93599999999867</v>
      </c>
      <c r="I45" s="55">
        <f t="shared" si="0"/>
        <v>-38138.527999999998</v>
      </c>
      <c r="J45" s="1">
        <f>VLOOKUP($A45,級距!$A:$K,9,FALSE)</f>
        <v>7</v>
      </c>
      <c r="K45" s="1">
        <f>VLOOKUP($A45,級距!$A:$K,10,FALSE)</f>
        <v>1</v>
      </c>
      <c r="L45" s="1">
        <f>VLOOKUP($A45,級距!$A:$K,11,FALSE)</f>
        <v>2</v>
      </c>
      <c r="M45" s="32">
        <f t="shared" si="1"/>
        <v>2</v>
      </c>
    </row>
    <row r="46" spans="1:13">
      <c r="A46" s="47">
        <v>45608</v>
      </c>
      <c r="B46" s="46">
        <f>_xlfn.IFNA(VLOOKUP(A46,'Dual Thrust Strategy'!$A$1:$B$460,2,FALSE),0)</f>
        <v>-131573.52000000002</v>
      </c>
      <c r="C46" s="46">
        <f>_xlfn.IFNA(VLOOKUP(A46,'Break Through Price Strategy'!$A$2:$B$742,2,FALSE),0)</f>
        <v>-62222.495999999999</v>
      </c>
      <c r="D46" s="46">
        <f>_xlfn.IFNA(VLOOKUP(A46,'BBI Strategy'!$A$2:$B$1000,2,FALSE),0)</f>
        <v>81653.504000000001</v>
      </c>
      <c r="E46" s="46">
        <f>_xlfn.IFNA(VLOOKUP(A46,'Cloud Strategy'!$A$2:$B$1000,2,FALSE),0)</f>
        <v>0</v>
      </c>
      <c r="F46" s="46">
        <f>_xlfn.IFNA(VLOOKUP(A46,'DMI Strategy'!$A$1:$B$1000,2,FALSE),0)</f>
        <v>-69699.199999999997</v>
      </c>
      <c r="G46" s="46">
        <f>_xlfn.IFNA(VLOOKUP(A46,'RVI Strategy'!$A$1:$B$1000,2,FALSE),0)</f>
        <v>0</v>
      </c>
      <c r="H46" s="46">
        <f>_xlfn.IFNA(VLOOKUP(A46,'TXF0007 Strategy'!$A$1:$B$1000,2,FALSE),0)</f>
        <v>27082.432000000001</v>
      </c>
      <c r="I46" s="55">
        <f t="shared" si="0"/>
        <v>-30306.952000000001</v>
      </c>
      <c r="J46" s="1">
        <f>VLOOKUP($A46,級距!$A:$K,9,FALSE)</f>
        <v>9</v>
      </c>
      <c r="K46" s="1">
        <f>VLOOKUP($A46,級距!$A:$K,10,FALSE)</f>
        <v>4</v>
      </c>
      <c r="L46" s="1">
        <f>VLOOKUP($A46,級距!$A:$K,11,FALSE)</f>
        <v>2</v>
      </c>
      <c r="M46" s="32">
        <f t="shared" si="1"/>
        <v>2</v>
      </c>
    </row>
    <row r="47" spans="1:13">
      <c r="A47" s="47">
        <v>45607</v>
      </c>
      <c r="B47" s="46">
        <f>_xlfn.IFNA(VLOOKUP(A47,'Dual Thrust Strategy'!$A$1:$B$460,2,FALSE),0)</f>
        <v>46674.551999999996</v>
      </c>
      <c r="C47" s="46">
        <f>_xlfn.IFNA(VLOOKUP(A47,'Break Through Price Strategy'!$A$2:$B$742,2,FALSE),0)</f>
        <v>-4713.192</v>
      </c>
      <c r="D47" s="46">
        <f>_xlfn.IFNA(VLOOKUP(A47,'BBI Strategy'!$A$2:$B$1000,2,FALSE),0)</f>
        <v>0</v>
      </c>
      <c r="E47" s="46">
        <f>_xlfn.IFNA(VLOOKUP(A47,'Cloud Strategy'!$A$2:$B$1000,2,FALSE),0)</f>
        <v>3833.1120000000001</v>
      </c>
      <c r="F47" s="46">
        <f>_xlfn.IFNA(VLOOKUP(A47,'DMI Strategy'!$A$1:$B$1000,2,FALSE),0)</f>
        <v>-49896.904000000002</v>
      </c>
      <c r="G47" s="46">
        <f>_xlfn.IFNA(VLOOKUP(A47,'RVI Strategy'!$A$1:$B$1000,2,FALSE),0)</f>
        <v>60236.296000000002</v>
      </c>
      <c r="H47" s="46">
        <f>_xlfn.IFNA(VLOOKUP(A47,'TXF0007 Strategy'!$A$1:$B$1000,2,FALSE),0)</f>
        <v>1016.3839999999993</v>
      </c>
      <c r="I47" s="55">
        <f t="shared" si="0"/>
        <v>9355.6439999999984</v>
      </c>
      <c r="J47" s="1">
        <f>VLOOKUP($A47,級距!$A:$K,9,FALSE)</f>
        <v>7</v>
      </c>
      <c r="K47" s="1">
        <f>VLOOKUP($A47,級距!$A:$K,10,FALSE)</f>
        <v>1</v>
      </c>
      <c r="L47" s="1">
        <f>VLOOKUP($A47,級距!$A:$K,11,FALSE)</f>
        <v>2</v>
      </c>
      <c r="M47" s="32">
        <f t="shared" si="1"/>
        <v>2</v>
      </c>
    </row>
    <row r="48" spans="1:13">
      <c r="A48" s="47">
        <v>45604</v>
      </c>
      <c r="B48" s="46">
        <f>_xlfn.IFNA(VLOOKUP(A48,'Dual Thrust Strategy'!$A$1:$B$460,2,FALSE),0)</f>
        <v>-9416.6880000000001</v>
      </c>
      <c r="C48" s="46">
        <f>_xlfn.IFNA(VLOOKUP(A48,'Break Through Price Strategy'!$A$2:$B$742,2,FALSE),0)</f>
        <v>0</v>
      </c>
      <c r="D48" s="46">
        <f>_xlfn.IFNA(VLOOKUP(A48,'BBI Strategy'!$A$2:$B$1000,2,FALSE),0)</f>
        <v>-27493.024000000001</v>
      </c>
      <c r="E48" s="46">
        <f>_xlfn.IFNA(VLOOKUP(A48,'Cloud Strategy'!$A$2:$B$1000,2,FALSE),0)</f>
        <v>61259.8</v>
      </c>
      <c r="F48" s="46">
        <f>_xlfn.IFNA(VLOOKUP(A48,'DMI Strategy'!$A$1:$B$1000,2,FALSE),0)</f>
        <v>0</v>
      </c>
      <c r="G48" s="46">
        <f>_xlfn.IFNA(VLOOKUP(A48,'RVI Strategy'!$A$1:$B$1000,2,FALSE),0)</f>
        <v>0</v>
      </c>
      <c r="H48" s="46">
        <f>_xlfn.IFNA(VLOOKUP(A48,'TXF0007 Strategy'!$A$1:$B$1000,2,FALSE),0)</f>
        <v>-21809.255999999998</v>
      </c>
      <c r="I48" s="55">
        <f t="shared" si="0"/>
        <v>4058.3480000000004</v>
      </c>
      <c r="J48" s="1">
        <f>VLOOKUP($A48,級距!$A:$K,9,FALSE)</f>
        <v>5</v>
      </c>
      <c r="K48" s="1">
        <f>VLOOKUP($A48,級距!$A:$K,10,FALSE)</f>
        <v>1</v>
      </c>
      <c r="L48" s="1">
        <f>VLOOKUP($A48,級距!$A:$K,11,FALSE)</f>
        <v>2</v>
      </c>
      <c r="M48" s="32">
        <f t="shared" si="1"/>
        <v>2</v>
      </c>
    </row>
    <row r="49" spans="1:13">
      <c r="A49" s="47">
        <v>45603</v>
      </c>
      <c r="B49" s="46">
        <f>_xlfn.IFNA(VLOOKUP(A49,'Dual Thrust Strategy'!$A$1:$B$460,2,FALSE),0)</f>
        <v>112300.16800000001</v>
      </c>
      <c r="C49" s="46">
        <f>_xlfn.IFNA(VLOOKUP(A49,'Break Through Price Strategy'!$A$2:$B$742,2,FALSE),0)</f>
        <v>0</v>
      </c>
      <c r="D49" s="46">
        <f>_xlfn.IFNA(VLOOKUP(A49,'BBI Strategy'!$A$2:$B$1000,2,FALSE),0)</f>
        <v>0</v>
      </c>
      <c r="E49" s="46">
        <f>_xlfn.IFNA(VLOOKUP(A49,'Cloud Strategy'!$A$2:$B$1000,2,FALSE),0)</f>
        <v>0</v>
      </c>
      <c r="F49" s="46">
        <f>_xlfn.IFNA(VLOOKUP(A49,'DMI Strategy'!$A$1:$B$1000,2,FALSE),0)</f>
        <v>0</v>
      </c>
      <c r="G49" s="46">
        <f>_xlfn.IFNA(VLOOKUP(A49,'RVI Strategy'!$A$1:$B$1000,2,FALSE),0)</f>
        <v>0</v>
      </c>
      <c r="H49" s="46">
        <f>_xlfn.IFNA(VLOOKUP(A49,'TXF0007 Strategy'!$A$1:$B$1000,2,FALSE),0)</f>
        <v>8942.1760000000013</v>
      </c>
      <c r="I49" s="55">
        <f t="shared" si="0"/>
        <v>18716.694666666666</v>
      </c>
      <c r="J49" s="1">
        <f>VLOOKUP($A49,級距!$A:$K,9,FALSE)</f>
        <v>10</v>
      </c>
      <c r="K49" s="1">
        <f>VLOOKUP($A49,級距!$A:$K,10,FALSE)</f>
        <v>8</v>
      </c>
      <c r="L49" s="1">
        <f>VLOOKUP($A49,級距!$A:$K,11,FALSE)</f>
        <v>4</v>
      </c>
      <c r="M49" s="32">
        <f t="shared" si="1"/>
        <v>4</v>
      </c>
    </row>
    <row r="50" spans="1:13">
      <c r="A50" s="47">
        <v>45602</v>
      </c>
      <c r="B50" s="46">
        <f>_xlfn.IFNA(VLOOKUP(A50,'Dual Thrust Strategy'!$A$1:$B$460,2,FALSE),0)</f>
        <v>60650.656000000003</v>
      </c>
      <c r="C50" s="46">
        <f>_xlfn.IFNA(VLOOKUP(A50,'Break Through Price Strategy'!$A$2:$B$742,2,FALSE),0)</f>
        <v>-63365.856</v>
      </c>
      <c r="D50" s="46">
        <f>_xlfn.IFNA(VLOOKUP(A50,'BBI Strategy'!$A$2:$B$1000,2,FALSE),0)</f>
        <v>170314.80799999999</v>
      </c>
      <c r="E50" s="46">
        <f>_xlfn.IFNA(VLOOKUP(A50,'Cloud Strategy'!$A$2:$B$1000,2,FALSE),0)</f>
        <v>2035.152</v>
      </c>
      <c r="F50" s="46">
        <f>_xlfn.IFNA(VLOOKUP(A50,'DMI Strategy'!$A$1:$B$1000,2,FALSE),0)</f>
        <v>-123432.416</v>
      </c>
      <c r="G50" s="46">
        <f>_xlfn.IFNA(VLOOKUP(A50,'RVI Strategy'!$A$1:$B$1000,2,FALSE),0)</f>
        <v>0</v>
      </c>
      <c r="H50" s="46">
        <f>_xlfn.IFNA(VLOOKUP(A50,'TXF0007 Strategy'!$A$1:$B$1000,2,FALSE),0)</f>
        <v>-23621.224000000002</v>
      </c>
      <c r="I50" s="55">
        <f t="shared" si="0"/>
        <v>7700.3906666666689</v>
      </c>
      <c r="J50" s="1">
        <f>VLOOKUP($A50,級距!$A:$K,9,FALSE)</f>
        <v>9</v>
      </c>
      <c r="K50" s="1">
        <f>VLOOKUP($A50,級距!$A:$K,10,FALSE)</f>
        <v>2</v>
      </c>
      <c r="L50" s="1">
        <f>VLOOKUP($A50,級距!$A:$K,11,FALSE)</f>
        <v>2</v>
      </c>
      <c r="M50" s="32">
        <f t="shared" si="1"/>
        <v>2</v>
      </c>
    </row>
    <row r="51" spans="1:13">
      <c r="A51" s="47">
        <v>45601</v>
      </c>
      <c r="B51" s="46">
        <f>_xlfn.IFNA(VLOOKUP(A51,'Dual Thrust Strategy'!$A$1:$B$460,2,FALSE),0)</f>
        <v>-32161.440000000006</v>
      </c>
      <c r="C51" s="46">
        <f>_xlfn.IFNA(VLOOKUP(A51,'Break Through Price Strategy'!$A$2:$B$742,2,FALSE),0)</f>
        <v>0</v>
      </c>
      <c r="D51" s="46">
        <f>_xlfn.IFNA(VLOOKUP(A51,'BBI Strategy'!$A$2:$B$1000,2,FALSE),0)</f>
        <v>38347.127999999997</v>
      </c>
      <c r="E51" s="46">
        <f>_xlfn.IFNA(VLOOKUP(A51,'Cloud Strategy'!$A$2:$B$1000,2,FALSE),0)</f>
        <v>0</v>
      </c>
      <c r="F51" s="46">
        <f>_xlfn.IFNA(VLOOKUP(A51,'DMI Strategy'!$A$1:$B$1000,2,FALSE),0)</f>
        <v>-64419.552000000003</v>
      </c>
      <c r="G51" s="46">
        <f>_xlfn.IFNA(VLOOKUP(A51,'RVI Strategy'!$A$1:$B$1000,2,FALSE),0)</f>
        <v>0</v>
      </c>
      <c r="H51" s="46">
        <f>_xlfn.IFNA(VLOOKUP(A51,'TXF0007 Strategy'!$A$1:$B$1000,2,FALSE),0)</f>
        <v>0</v>
      </c>
      <c r="I51" s="55">
        <f t="shared" si="0"/>
        <v>-9705.6440000000021</v>
      </c>
      <c r="J51" s="1">
        <f>VLOOKUP($A51,級距!$A:$K,9,FALSE)</f>
        <v>10</v>
      </c>
      <c r="K51" s="1">
        <f>VLOOKUP($A51,級距!$A:$K,10,FALSE)</f>
        <v>8</v>
      </c>
      <c r="L51" s="1">
        <f>VLOOKUP($A51,級距!$A:$K,11,FALSE)</f>
        <v>4</v>
      </c>
      <c r="M51" s="32">
        <f t="shared" si="1"/>
        <v>4</v>
      </c>
    </row>
    <row r="52" spans="1:13">
      <c r="A52" s="47">
        <v>45600</v>
      </c>
      <c r="B52" s="46">
        <f>_xlfn.IFNA(VLOOKUP(A52,'Dual Thrust Strategy'!$A$1:$B$460,2,FALSE),0)</f>
        <v>-15914.951999999999</v>
      </c>
      <c r="C52" s="46">
        <f>_xlfn.IFNA(VLOOKUP(A52,'Break Through Price Strategy'!$A$2:$B$742,2,FALSE),0)</f>
        <v>0</v>
      </c>
      <c r="D52" s="46">
        <f>_xlfn.IFNA(VLOOKUP(A52,'BBI Strategy'!$A$2:$B$1000,2,FALSE),0)</f>
        <v>141175.34400000001</v>
      </c>
      <c r="E52" s="46">
        <f>_xlfn.IFNA(VLOOKUP(A52,'Cloud Strategy'!$A$2:$B$1000,2,FALSE),0)</f>
        <v>0</v>
      </c>
      <c r="F52" s="46">
        <f>_xlfn.IFNA(VLOOKUP(A52,'DMI Strategy'!$A$1:$B$1000,2,FALSE),0)</f>
        <v>0</v>
      </c>
      <c r="G52" s="46">
        <f>_xlfn.IFNA(VLOOKUP(A52,'RVI Strategy'!$A$1:$B$1000,2,FALSE),0)</f>
        <v>0</v>
      </c>
      <c r="H52" s="46">
        <f>_xlfn.IFNA(VLOOKUP(A52,'TXF0007 Strategy'!$A$1:$B$1000,2,FALSE),0)</f>
        <v>23000.399999999998</v>
      </c>
      <c r="I52" s="55">
        <f t="shared" si="0"/>
        <v>20876.732</v>
      </c>
      <c r="J52" s="1">
        <f>VLOOKUP($A52,級距!$A:$K,9,FALSE)</f>
        <v>8</v>
      </c>
      <c r="K52" s="1">
        <f>VLOOKUP($A52,級距!$A:$K,10,FALSE)</f>
        <v>8</v>
      </c>
      <c r="L52" s="1">
        <f>VLOOKUP($A52,級距!$A:$K,11,FALSE)</f>
        <v>3</v>
      </c>
      <c r="M52" s="32">
        <f t="shared" si="1"/>
        <v>3</v>
      </c>
    </row>
    <row r="53" spans="1:13">
      <c r="A53" s="47">
        <v>45597</v>
      </c>
      <c r="B53" s="46">
        <f>_xlfn.IFNA(VLOOKUP(A53,'Dual Thrust Strategy'!$A$1:$B$460,2,FALSE),0)</f>
        <v>-130751.592</v>
      </c>
      <c r="C53" s="46">
        <f>_xlfn.IFNA(VLOOKUP(A53,'Break Through Price Strategy'!$A$2:$B$742,2,FALSE),0)</f>
        <v>75944.448000000004</v>
      </c>
      <c r="D53" s="46">
        <f>_xlfn.IFNA(VLOOKUP(A53,'BBI Strategy'!$A$2:$B$1000,2,FALSE),0)</f>
        <v>-105389.44</v>
      </c>
      <c r="E53" s="46">
        <f>_xlfn.IFNA(VLOOKUP(A53,'Cloud Strategy'!$A$2:$B$1000,2,FALSE),0)</f>
        <v>253958.736</v>
      </c>
      <c r="F53" s="46">
        <f>_xlfn.IFNA(VLOOKUP(A53,'DMI Strategy'!$A$1:$B$1000,2,FALSE),0)</f>
        <v>130483.11199999999</v>
      </c>
      <c r="G53" s="46">
        <f>_xlfn.IFNA(VLOOKUP(A53,'RVI Strategy'!$A$1:$B$1000,2,FALSE),0)</f>
        <v>0</v>
      </c>
      <c r="H53" s="46">
        <f>_xlfn.IFNA(VLOOKUP(A53,'TXF0007 Strategy'!$A$1:$B$1000,2,FALSE),0)</f>
        <v>0</v>
      </c>
      <c r="I53" s="55">
        <f t="shared" si="0"/>
        <v>37374.210666666666</v>
      </c>
      <c r="J53" s="1">
        <f>VLOOKUP($A53,級距!$A:$K,9,FALSE)</f>
        <v>10</v>
      </c>
      <c r="K53" s="1">
        <f>VLOOKUP($A53,級距!$A:$K,10,FALSE)</f>
        <v>7</v>
      </c>
      <c r="L53" s="1">
        <f>VLOOKUP($A53,級距!$A:$K,11,FALSE)</f>
        <v>4</v>
      </c>
      <c r="M53" s="32">
        <f t="shared" si="1"/>
        <v>4</v>
      </c>
    </row>
    <row r="54" spans="1:13">
      <c r="A54" s="47">
        <v>45595</v>
      </c>
      <c r="B54" s="46">
        <f>_xlfn.IFNA(VLOOKUP(A54,'Dual Thrust Strategy'!$A$1:$B$460,2,FALSE),0)</f>
        <v>63906.983999999997</v>
      </c>
      <c r="C54" s="46">
        <f>_xlfn.IFNA(VLOOKUP(A54,'Break Through Price Strategy'!$A$2:$B$742,2,FALSE),0)</f>
        <v>0</v>
      </c>
      <c r="D54" s="46">
        <f>_xlfn.IFNA(VLOOKUP(A54,'BBI Strategy'!$A$2:$B$1000,2,FALSE),0)</f>
        <v>-19494.8</v>
      </c>
      <c r="E54" s="46">
        <f>_xlfn.IFNA(VLOOKUP(A54,'Cloud Strategy'!$A$2:$B$1000,2,FALSE),0)</f>
        <v>53756.311999999998</v>
      </c>
      <c r="F54" s="46">
        <f>_xlfn.IFNA(VLOOKUP(A54,'DMI Strategy'!$A$1:$B$1000,2,FALSE),0)</f>
        <v>185577.12</v>
      </c>
      <c r="G54" s="46">
        <f>_xlfn.IFNA(VLOOKUP(A54,'RVI Strategy'!$A$1:$B$1000,2,FALSE),0)</f>
        <v>72195.823999999993</v>
      </c>
      <c r="H54" s="46">
        <f>_xlfn.IFNA(VLOOKUP(A54,'TXF0007 Strategy'!$A$1:$B$1000,2,FALSE),0)</f>
        <v>89981.775999999998</v>
      </c>
      <c r="I54" s="55">
        <f t="shared" si="0"/>
        <v>59323.573333333326</v>
      </c>
      <c r="J54" s="1">
        <f>VLOOKUP($A54,級距!$A:$K,9,FALSE)</f>
        <v>7</v>
      </c>
      <c r="K54" s="1">
        <f>VLOOKUP($A54,級距!$A:$K,10,FALSE)</f>
        <v>6</v>
      </c>
      <c r="L54" s="1">
        <f>VLOOKUP($A54,級距!$A:$K,11,FALSE)</f>
        <v>2</v>
      </c>
      <c r="M54" s="32">
        <f t="shared" si="1"/>
        <v>2</v>
      </c>
    </row>
    <row r="55" spans="1:13">
      <c r="A55" s="47">
        <v>45594</v>
      </c>
      <c r="B55" s="46">
        <f>_xlfn.IFNA(VLOOKUP(A55,'Dual Thrust Strategy'!$A$1:$B$460,2,FALSE),0)</f>
        <v>-113516.51999999999</v>
      </c>
      <c r="C55" s="46">
        <f>_xlfn.IFNA(VLOOKUP(A55,'Break Through Price Strategy'!$A$2:$B$742,2,FALSE),0)</f>
        <v>119932.368</v>
      </c>
      <c r="D55" s="46">
        <f>_xlfn.IFNA(VLOOKUP(A55,'BBI Strategy'!$A$2:$B$1000,2,FALSE),0)</f>
        <v>60776.472000000002</v>
      </c>
      <c r="E55" s="46">
        <f>_xlfn.IFNA(VLOOKUP(A55,'Cloud Strategy'!$A$2:$B$1000,2,FALSE),0)</f>
        <v>-128832.48</v>
      </c>
      <c r="F55" s="46">
        <f>_xlfn.IFNA(VLOOKUP(A55,'DMI Strategy'!$A$1:$B$1000,2,FALSE),0)</f>
        <v>-64367.135999999999</v>
      </c>
      <c r="G55" s="46">
        <f>_xlfn.IFNA(VLOOKUP(A55,'RVI Strategy'!$A$1:$B$1000,2,FALSE),0)</f>
        <v>131386.22399999999</v>
      </c>
      <c r="H55" s="46">
        <f>_xlfn.IFNA(VLOOKUP(A55,'TXF0007 Strategy'!$A$1:$B$1000,2,FALSE),0)</f>
        <v>0</v>
      </c>
      <c r="I55" s="55">
        <f t="shared" si="0"/>
        <v>896.48799999999994</v>
      </c>
      <c r="J55" s="1">
        <f>VLOOKUP($A55,級距!$A:$K,9,FALSE)</f>
        <v>10</v>
      </c>
      <c r="K55" s="1">
        <f>VLOOKUP($A55,級距!$A:$K,10,FALSE)</f>
        <v>4</v>
      </c>
      <c r="L55" s="1">
        <f>VLOOKUP($A55,級距!$A:$K,11,FALSE)</f>
        <v>1</v>
      </c>
      <c r="M55" s="32">
        <f t="shared" si="1"/>
        <v>1</v>
      </c>
    </row>
    <row r="56" spans="1:13">
      <c r="A56" s="47">
        <v>45593</v>
      </c>
      <c r="B56" s="46">
        <f>_xlfn.IFNA(VLOOKUP(A56,'Dual Thrust Strategy'!$A$1:$B$460,2,FALSE),0)</f>
        <v>64472.367999999995</v>
      </c>
      <c r="C56" s="46">
        <f>_xlfn.IFNA(VLOOKUP(A56,'Break Through Price Strategy'!$A$2:$B$742,2,FALSE),0)</f>
        <v>26136.720000000001</v>
      </c>
      <c r="D56" s="46">
        <f>_xlfn.IFNA(VLOOKUP(A56,'BBI Strategy'!$A$2:$B$1000,2,FALSE),0)</f>
        <v>-104515.36</v>
      </c>
      <c r="E56" s="46">
        <f>_xlfn.IFNA(VLOOKUP(A56,'Cloud Strategy'!$A$2:$B$1000,2,FALSE),0)</f>
        <v>80443.792000000001</v>
      </c>
      <c r="F56" s="46">
        <f>_xlfn.IFNA(VLOOKUP(A56,'DMI Strategy'!$A$1:$B$1000,2,FALSE),0)</f>
        <v>0</v>
      </c>
      <c r="G56" s="46">
        <f>_xlfn.IFNA(VLOOKUP(A56,'RVI Strategy'!$A$1:$B$1000,2,FALSE),0)</f>
        <v>185823.72</v>
      </c>
      <c r="H56" s="46">
        <f>_xlfn.IFNA(VLOOKUP(A56,'TXF0007 Strategy'!$A$1:$B$1000,2,FALSE),0)</f>
        <v>71998.623999999996</v>
      </c>
      <c r="I56" s="55">
        <f t="shared" si="0"/>
        <v>42060.206666666665</v>
      </c>
      <c r="J56" s="1">
        <f>VLOOKUP($A56,級距!$A:$K,9,FALSE)</f>
        <v>9</v>
      </c>
      <c r="K56" s="1">
        <f>VLOOKUP($A56,級距!$A:$K,10,FALSE)</f>
        <v>8</v>
      </c>
      <c r="L56" s="1">
        <f>VLOOKUP($A56,級距!$A:$K,11,FALSE)</f>
        <v>4</v>
      </c>
      <c r="M56" s="32">
        <f t="shared" si="1"/>
        <v>4</v>
      </c>
    </row>
    <row r="57" spans="1:13">
      <c r="A57" s="47">
        <v>45590</v>
      </c>
      <c r="B57" s="46">
        <f>_xlfn.IFNA(VLOOKUP(A57,'Dual Thrust Strategy'!$A$1:$B$460,2,FALSE),0)</f>
        <v>0</v>
      </c>
      <c r="C57" s="46">
        <f>_xlfn.IFNA(VLOOKUP(A57,'Break Through Price Strategy'!$A$2:$B$742,2,FALSE),0)</f>
        <v>0</v>
      </c>
      <c r="D57" s="46">
        <f>_xlfn.IFNA(VLOOKUP(A57,'BBI Strategy'!$A$2:$B$1000,2,FALSE),0)</f>
        <v>0</v>
      </c>
      <c r="E57" s="46">
        <f>_xlfn.IFNA(VLOOKUP(A57,'Cloud Strategy'!$A$2:$B$1000,2,FALSE),0)</f>
        <v>0</v>
      </c>
      <c r="F57" s="46">
        <f>_xlfn.IFNA(VLOOKUP(A57,'DMI Strategy'!$A$1:$B$1000,2,FALSE),0)</f>
        <v>-69761.024000000005</v>
      </c>
      <c r="G57" s="46">
        <f>_xlfn.IFNA(VLOOKUP(A57,'RVI Strategy'!$A$1:$B$1000,2,FALSE),0)</f>
        <v>0</v>
      </c>
      <c r="H57" s="46">
        <f>_xlfn.IFNA(VLOOKUP(A57,'TXF0007 Strategy'!$A$1:$B$1000,2,FALSE),0)</f>
        <v>-83606.880000000005</v>
      </c>
      <c r="I57" s="55">
        <f t="shared" si="0"/>
        <v>-11626.837333333335</v>
      </c>
      <c r="J57" s="1">
        <f>VLOOKUP($A57,級距!$A:$K,9,FALSE)</f>
        <v>5</v>
      </c>
      <c r="K57" s="1">
        <f>VLOOKUP($A57,級距!$A:$K,10,FALSE)</f>
        <v>9</v>
      </c>
      <c r="L57" s="1">
        <f>VLOOKUP($A57,級距!$A:$K,11,FALSE)</f>
        <v>3</v>
      </c>
      <c r="M57" s="32">
        <f t="shared" si="1"/>
        <v>3</v>
      </c>
    </row>
    <row r="58" spans="1:13">
      <c r="A58" s="47">
        <v>45589</v>
      </c>
      <c r="B58" s="46">
        <f>_xlfn.IFNA(VLOOKUP(A58,'Dual Thrust Strategy'!$A$1:$B$460,2,FALSE),0)</f>
        <v>-130398.2</v>
      </c>
      <c r="C58" s="46">
        <f>_xlfn.IFNA(VLOOKUP(A58,'Break Through Price Strategy'!$A$2:$B$742,2,FALSE),0)</f>
        <v>-48390.031999999999</v>
      </c>
      <c r="D58" s="46">
        <f>_xlfn.IFNA(VLOOKUP(A58,'BBI Strategy'!$A$2:$B$1000,2,FALSE),0)</f>
        <v>20329.376</v>
      </c>
      <c r="E58" s="46">
        <f>_xlfn.IFNA(VLOOKUP(A58,'Cloud Strategy'!$A$2:$B$1000,2,FALSE),0)</f>
        <v>64661.631999999998</v>
      </c>
      <c r="F58" s="46">
        <f>_xlfn.IFNA(VLOOKUP(A58,'DMI Strategy'!$A$1:$B$1000,2,FALSE),0)</f>
        <v>0</v>
      </c>
      <c r="G58" s="46">
        <f>_xlfn.IFNA(VLOOKUP(A58,'RVI Strategy'!$A$1:$B$1000,2,FALSE),0)</f>
        <v>-26868.608</v>
      </c>
      <c r="H58" s="46">
        <f>_xlfn.IFNA(VLOOKUP(A58,'TXF0007 Strategy'!$A$1:$B$1000,2,FALSE),0)</f>
        <v>13648.423999999999</v>
      </c>
      <c r="I58" s="55">
        <f t="shared" si="0"/>
        <v>-20110.971999999998</v>
      </c>
      <c r="J58" s="1">
        <f>VLOOKUP($A58,級距!$A:$K,9,FALSE)</f>
        <v>5</v>
      </c>
      <c r="K58" s="1">
        <f>VLOOKUP($A58,級距!$A:$K,10,FALSE)</f>
        <v>4</v>
      </c>
      <c r="L58" s="1">
        <f>VLOOKUP($A58,級距!$A:$K,11,FALSE)</f>
        <v>2</v>
      </c>
      <c r="M58" s="32">
        <f t="shared" si="1"/>
        <v>2</v>
      </c>
    </row>
    <row r="59" spans="1:13">
      <c r="A59" s="47">
        <v>45588</v>
      </c>
      <c r="B59" s="46">
        <f>_xlfn.IFNA(VLOOKUP(A59,'Dual Thrust Strategy'!$A$1:$B$460,2,FALSE),0)</f>
        <v>0</v>
      </c>
      <c r="C59" s="46">
        <f>_xlfn.IFNA(VLOOKUP(A59,'Break Through Price Strategy'!$A$2:$B$742,2,FALSE),0)</f>
        <v>0</v>
      </c>
      <c r="D59" s="46">
        <f>_xlfn.IFNA(VLOOKUP(A59,'BBI Strategy'!$A$2:$B$1000,2,FALSE),0)</f>
        <v>37764.04</v>
      </c>
      <c r="E59" s="46">
        <f>_xlfn.IFNA(VLOOKUP(A59,'Cloud Strategy'!$A$2:$B$1000,2,FALSE),0)</f>
        <v>-7546.88</v>
      </c>
      <c r="F59" s="46">
        <f>_xlfn.IFNA(VLOOKUP(A59,'DMI Strategy'!$A$1:$B$1000,2,FALSE),0)</f>
        <v>97007.535999999993</v>
      </c>
      <c r="G59" s="46">
        <f>_xlfn.IFNA(VLOOKUP(A59,'RVI Strategy'!$A$1:$B$1000,2,FALSE),0)</f>
        <v>0</v>
      </c>
      <c r="H59" s="46">
        <f>_xlfn.IFNA(VLOOKUP(A59,'TXF0007 Strategy'!$A$1:$B$1000,2,FALSE),0)</f>
        <v>-46566.864000000001</v>
      </c>
      <c r="I59" s="55">
        <f t="shared" si="0"/>
        <v>21204.115999999998</v>
      </c>
      <c r="J59" s="1">
        <f>VLOOKUP($A59,級距!$A:$K,9,FALSE)</f>
        <v>3</v>
      </c>
      <c r="K59" s="1">
        <f>VLOOKUP($A59,級距!$A:$K,10,FALSE)</f>
        <v>6</v>
      </c>
      <c r="L59" s="1">
        <f>VLOOKUP($A59,級距!$A:$K,11,FALSE)</f>
        <v>2</v>
      </c>
      <c r="M59" s="32">
        <f t="shared" si="1"/>
        <v>2</v>
      </c>
    </row>
    <row r="60" spans="1:13">
      <c r="A60" s="47">
        <v>45587</v>
      </c>
      <c r="B60" s="46">
        <f>_xlfn.IFNA(VLOOKUP(A60,'Dual Thrust Strategy'!$A$1:$B$460,2,FALSE),0)</f>
        <v>-9509.1840000000047</v>
      </c>
      <c r="C60" s="46">
        <f>_xlfn.IFNA(VLOOKUP(A60,'Break Through Price Strategy'!$A$2:$B$742,2,FALSE),0)</f>
        <v>0</v>
      </c>
      <c r="D60" s="46">
        <f>_xlfn.IFNA(VLOOKUP(A60,'BBI Strategy'!$A$2:$B$1000,2,FALSE),0)</f>
        <v>-61642.64</v>
      </c>
      <c r="E60" s="46">
        <f>_xlfn.IFNA(VLOOKUP(A60,'Cloud Strategy'!$A$2:$B$1000,2,FALSE),0)</f>
        <v>34239.08</v>
      </c>
      <c r="F60" s="46">
        <f>_xlfn.IFNA(VLOOKUP(A60,'DMI Strategy'!$A$1:$B$1000,2,FALSE),0)</f>
        <v>-69775.615999999995</v>
      </c>
      <c r="G60" s="46">
        <f>_xlfn.IFNA(VLOOKUP(A60,'RVI Strategy'!$A$1:$B$1000,2,FALSE),0)</f>
        <v>-25165.024000000001</v>
      </c>
      <c r="H60" s="46">
        <f>_xlfn.IFNA(VLOOKUP(A60,'TXF0007 Strategy'!$A$1:$B$1000,2,FALSE),0)</f>
        <v>-124521.59999999999</v>
      </c>
      <c r="I60" s="55">
        <f t="shared" si="0"/>
        <v>-21975.563999999998</v>
      </c>
      <c r="J60" s="1">
        <f>VLOOKUP($A60,級距!$A:$K,9,FALSE)</f>
        <v>7</v>
      </c>
      <c r="K60" s="1">
        <f>VLOOKUP($A60,級距!$A:$K,10,FALSE)</f>
        <v>3</v>
      </c>
      <c r="L60" s="1">
        <f>VLOOKUP($A60,級距!$A:$K,11,FALSE)</f>
        <v>2</v>
      </c>
      <c r="M60" s="32">
        <f t="shared" si="1"/>
        <v>2</v>
      </c>
    </row>
    <row r="61" spans="1:13">
      <c r="A61" s="47">
        <v>45586</v>
      </c>
      <c r="B61" s="46">
        <f>_xlfn.IFNA(VLOOKUP(A61,'Dual Thrust Strategy'!$A$1:$B$460,2,FALSE),0)</f>
        <v>0</v>
      </c>
      <c r="C61" s="46">
        <f>_xlfn.IFNA(VLOOKUP(A61,'Break Through Price Strategy'!$A$2:$B$742,2,FALSE),0)</f>
        <v>0</v>
      </c>
      <c r="D61" s="46">
        <f>_xlfn.IFNA(VLOOKUP(A61,'BBI Strategy'!$A$2:$B$1000,2,FALSE),0)</f>
        <v>0</v>
      </c>
      <c r="E61" s="46">
        <f>_xlfn.IFNA(VLOOKUP(A61,'Cloud Strategy'!$A$2:$B$1000,2,FALSE),0)</f>
        <v>-92847.456000000006</v>
      </c>
      <c r="F61" s="46">
        <f>_xlfn.IFNA(VLOOKUP(A61,'DMI Strategy'!$A$1:$B$1000,2,FALSE),0)</f>
        <v>151714.65599999999</v>
      </c>
      <c r="G61" s="46">
        <f>_xlfn.IFNA(VLOOKUP(A61,'RVI Strategy'!$A$1:$B$1000,2,FALSE),0)</f>
        <v>0</v>
      </c>
      <c r="H61" s="46">
        <f>_xlfn.IFNA(VLOOKUP(A61,'TXF0007 Strategy'!$A$1:$B$1000,2,FALSE),0)</f>
        <v>0</v>
      </c>
      <c r="I61" s="55">
        <f t="shared" si="0"/>
        <v>9811.1999999999971</v>
      </c>
      <c r="J61" s="1">
        <f>VLOOKUP($A61,級距!$A:$K,9,FALSE)</f>
        <v>5</v>
      </c>
      <c r="K61" s="1">
        <f>VLOOKUP($A61,級距!$A:$K,10,FALSE)</f>
        <v>9</v>
      </c>
      <c r="L61" s="1">
        <f>VLOOKUP($A61,級距!$A:$K,11,FALSE)</f>
        <v>3</v>
      </c>
      <c r="M61" s="32">
        <f t="shared" si="1"/>
        <v>3</v>
      </c>
    </row>
    <row r="62" spans="1:13">
      <c r="A62" s="47">
        <v>45583</v>
      </c>
      <c r="B62" s="46">
        <f>_xlfn.IFNA(VLOOKUP(A62,'Dual Thrust Strategy'!$A$1:$B$460,2,FALSE),0)</f>
        <v>-59420.968000000008</v>
      </c>
      <c r="C62" s="46">
        <f>_xlfn.IFNA(VLOOKUP(A62,'Break Through Price Strategy'!$A$2:$B$742,2,FALSE),0)</f>
        <v>71794.343999999997</v>
      </c>
      <c r="D62" s="46">
        <f>_xlfn.IFNA(VLOOKUP(A62,'BBI Strategy'!$A$2:$B$1000,2,FALSE),0)</f>
        <v>-127213.48</v>
      </c>
      <c r="E62" s="46">
        <f>_xlfn.IFNA(VLOOKUP(A62,'Cloud Strategy'!$A$2:$B$1000,2,FALSE),0)</f>
        <v>-133661.95199999999</v>
      </c>
      <c r="F62" s="46">
        <f>_xlfn.IFNA(VLOOKUP(A62,'DMI Strategy'!$A$1:$B$1000,2,FALSE),0)</f>
        <v>0</v>
      </c>
      <c r="G62" s="46">
        <f>_xlfn.IFNA(VLOOKUP(A62,'RVI Strategy'!$A$1:$B$1000,2,FALSE),0)</f>
        <v>-124548.48</v>
      </c>
      <c r="H62" s="46">
        <f>_xlfn.IFNA(VLOOKUP(A62,'TXF0007 Strategy'!$A$1:$B$1000,2,FALSE),0)</f>
        <v>39070.191999999995</v>
      </c>
      <c r="I62" s="55">
        <f t="shared" si="0"/>
        <v>-62175.08933333333</v>
      </c>
      <c r="J62" s="1">
        <f>VLOOKUP($A62,級距!$A:$K,9,FALSE)</f>
        <v>7</v>
      </c>
      <c r="K62" s="1">
        <f>VLOOKUP($A62,級距!$A:$K,10,FALSE)</f>
        <v>6</v>
      </c>
      <c r="L62" s="1">
        <f>VLOOKUP($A62,級距!$A:$K,11,FALSE)</f>
        <v>2</v>
      </c>
      <c r="M62" s="32">
        <f t="shared" si="1"/>
        <v>2</v>
      </c>
    </row>
    <row r="63" spans="1:13">
      <c r="A63" s="47">
        <v>45582</v>
      </c>
      <c r="B63" s="46">
        <f>_xlfn.IFNA(VLOOKUP(A63,'Dual Thrust Strategy'!$A$1:$B$460,2,FALSE),0)</f>
        <v>-54341.16</v>
      </c>
      <c r="C63" s="46">
        <f>_xlfn.IFNA(VLOOKUP(A63,'Break Through Price Strategy'!$A$2:$B$742,2,FALSE),0)</f>
        <v>0</v>
      </c>
      <c r="D63" s="46">
        <f>_xlfn.IFNA(VLOOKUP(A63,'BBI Strategy'!$A$2:$B$1000,2,FALSE),0)</f>
        <v>0</v>
      </c>
      <c r="E63" s="46">
        <f>_xlfn.IFNA(VLOOKUP(A63,'Cloud Strategy'!$A$2:$B$1000,2,FALSE),0)</f>
        <v>79114.720000000001</v>
      </c>
      <c r="F63" s="46">
        <f>_xlfn.IFNA(VLOOKUP(A63,'DMI Strategy'!$A$1:$B$1000,2,FALSE),0)</f>
        <v>0</v>
      </c>
      <c r="G63" s="46">
        <f>_xlfn.IFNA(VLOOKUP(A63,'RVI Strategy'!$A$1:$B$1000,2,FALSE),0)</f>
        <v>0</v>
      </c>
      <c r="H63" s="46">
        <f>_xlfn.IFNA(VLOOKUP(A63,'TXF0007 Strategy'!$A$1:$B$1000,2,FALSE),0)</f>
        <v>103349.16800000001</v>
      </c>
      <c r="I63" s="55">
        <f t="shared" si="0"/>
        <v>4128.9266666666663</v>
      </c>
      <c r="J63" s="1">
        <f>VLOOKUP($A63,級距!$A:$K,9,FALSE)</f>
        <v>6</v>
      </c>
      <c r="K63" s="1">
        <f>VLOOKUP($A63,級距!$A:$K,10,FALSE)</f>
        <v>5</v>
      </c>
      <c r="L63" s="1">
        <f>VLOOKUP($A63,級距!$A:$K,11,FALSE)</f>
        <v>2</v>
      </c>
      <c r="M63" s="32">
        <f t="shared" si="1"/>
        <v>2</v>
      </c>
    </row>
    <row r="64" spans="1:13">
      <c r="A64" s="47">
        <v>45581</v>
      </c>
      <c r="B64" s="46">
        <f>_xlfn.IFNA(VLOOKUP(A64,'Dual Thrust Strategy'!$A$1:$B$460,2,FALSE),0)</f>
        <v>121177.128</v>
      </c>
      <c r="C64" s="46">
        <f>_xlfn.IFNA(VLOOKUP(A64,'Break Through Price Strategy'!$A$2:$B$742,2,FALSE),0)</f>
        <v>94445.68</v>
      </c>
      <c r="D64" s="46">
        <f>_xlfn.IFNA(VLOOKUP(A64,'BBI Strategy'!$A$2:$B$1000,2,FALSE),0)</f>
        <v>0</v>
      </c>
      <c r="E64" s="46">
        <f>_xlfn.IFNA(VLOOKUP(A64,'Cloud Strategy'!$A$2:$B$1000,2,FALSE),0)</f>
        <v>0</v>
      </c>
      <c r="F64" s="46">
        <f>_xlfn.IFNA(VLOOKUP(A64,'DMI Strategy'!$A$1:$B$1000,2,FALSE),0)</f>
        <v>-121321.53599999999</v>
      </c>
      <c r="G64" s="46">
        <f>_xlfn.IFNA(VLOOKUP(A64,'RVI Strategy'!$A$1:$B$1000,2,FALSE),0)</f>
        <v>0</v>
      </c>
      <c r="H64" s="46">
        <f>_xlfn.IFNA(VLOOKUP(A64,'TXF0007 Strategy'!$A$1:$B$1000,2,FALSE),0)</f>
        <v>87473.159999999989</v>
      </c>
      <c r="I64" s="55">
        <f t="shared" si="0"/>
        <v>15716.878666666666</v>
      </c>
      <c r="J64" s="1">
        <f>VLOOKUP($A64,級距!$A:$K,9,FALSE)</f>
        <v>8</v>
      </c>
      <c r="K64" s="1">
        <f>VLOOKUP($A64,級距!$A:$K,10,FALSE)</f>
        <v>3</v>
      </c>
      <c r="L64" s="1">
        <f>VLOOKUP($A64,級距!$A:$K,11,FALSE)</f>
        <v>2</v>
      </c>
      <c r="M64" s="32">
        <f t="shared" si="1"/>
        <v>2</v>
      </c>
    </row>
    <row r="65" spans="1:13">
      <c r="A65" s="47">
        <v>45580</v>
      </c>
      <c r="B65" s="46">
        <f>_xlfn.IFNA(VLOOKUP(A65,'Dual Thrust Strategy'!$A$1:$B$460,2,FALSE),0)</f>
        <v>15413.208000000001</v>
      </c>
      <c r="C65" s="46">
        <f>_xlfn.IFNA(VLOOKUP(A65,'Break Through Price Strategy'!$A$2:$B$742,2,FALSE),0)</f>
        <v>0</v>
      </c>
      <c r="D65" s="46">
        <f>_xlfn.IFNA(VLOOKUP(A65,'BBI Strategy'!$A$2:$B$1000,2,FALSE),0)</f>
        <v>33588.527999999998</v>
      </c>
      <c r="E65" s="46">
        <f>_xlfn.IFNA(VLOOKUP(A65,'Cloud Strategy'!$A$2:$B$1000,2,FALSE),0)</f>
        <v>0</v>
      </c>
      <c r="F65" s="46">
        <f>_xlfn.IFNA(VLOOKUP(A65,'DMI Strategy'!$A$1:$B$1000,2,FALSE),0)</f>
        <v>118592.224</v>
      </c>
      <c r="G65" s="46">
        <f>_xlfn.IFNA(VLOOKUP(A65,'RVI Strategy'!$A$1:$B$1000,2,FALSE),0)</f>
        <v>0</v>
      </c>
      <c r="H65" s="46">
        <f>_xlfn.IFNA(VLOOKUP(A65,'TXF0007 Strategy'!$A$1:$B$1000,2,FALSE),0)</f>
        <v>0</v>
      </c>
      <c r="I65" s="55">
        <f t="shared" si="0"/>
        <v>27932.326666666664</v>
      </c>
      <c r="J65" s="1">
        <f>VLOOKUP($A65,級距!$A:$K,9,FALSE)</f>
        <v>7</v>
      </c>
      <c r="K65" s="1">
        <f>VLOOKUP($A65,級距!$A:$K,10,FALSE)</f>
        <v>2</v>
      </c>
      <c r="L65" s="1">
        <f>VLOOKUP($A65,級距!$A:$K,11,FALSE)</f>
        <v>2</v>
      </c>
      <c r="M65" s="32">
        <f t="shared" si="1"/>
        <v>2</v>
      </c>
    </row>
    <row r="66" spans="1:13">
      <c r="A66" s="47">
        <v>45579</v>
      </c>
      <c r="B66" s="46">
        <f>_xlfn.IFNA(VLOOKUP(A66,'Dual Thrust Strategy'!$A$1:$B$460,2,FALSE),0)</f>
        <v>-79753.36</v>
      </c>
      <c r="C66" s="46">
        <f>_xlfn.IFNA(VLOOKUP(A66,'Break Through Price Strategy'!$A$2:$B$742,2,FALSE),0)</f>
        <v>0</v>
      </c>
      <c r="D66" s="46">
        <f>_xlfn.IFNA(VLOOKUP(A66,'BBI Strategy'!$A$2:$B$1000,2,FALSE),0)</f>
        <v>-11618.592000000001</v>
      </c>
      <c r="E66" s="46">
        <f>_xlfn.IFNA(VLOOKUP(A66,'Cloud Strategy'!$A$2:$B$1000,2,FALSE),0)</f>
        <v>-123885.31200000001</v>
      </c>
      <c r="F66" s="46">
        <f>_xlfn.IFNA(VLOOKUP(A66,'DMI Strategy'!$A$1:$B$1000,2,FALSE),0)</f>
        <v>0</v>
      </c>
      <c r="G66" s="46">
        <f>_xlfn.IFNA(VLOOKUP(A66,'RVI Strategy'!$A$1:$B$1000,2,FALSE),0)</f>
        <v>81193.888000000006</v>
      </c>
      <c r="H66" s="46">
        <f>_xlfn.IFNA(VLOOKUP(A66,'TXF0007 Strategy'!$A$1:$B$1000,2,FALSE),0)</f>
        <v>-72035.56</v>
      </c>
      <c r="I66" s="55">
        <f t="shared" si="0"/>
        <v>-22343.896000000004</v>
      </c>
      <c r="J66" s="1">
        <f>VLOOKUP($A66,級距!$A:$K,9,FALSE)</f>
        <v>5</v>
      </c>
      <c r="K66" s="1">
        <f>VLOOKUP($A66,級距!$A:$K,10,FALSE)</f>
        <v>1</v>
      </c>
      <c r="L66" s="1">
        <f>VLOOKUP($A66,級距!$A:$K,11,FALSE)</f>
        <v>2</v>
      </c>
      <c r="M66" s="32">
        <f t="shared" si="1"/>
        <v>2</v>
      </c>
    </row>
    <row r="67" spans="1:13">
      <c r="A67" s="47">
        <v>45576</v>
      </c>
      <c r="B67" s="46">
        <f>_xlfn.IFNA(VLOOKUP(A67,'Dual Thrust Strategy'!$A$1:$B$460,2,FALSE),0)</f>
        <v>-31000.824000000004</v>
      </c>
      <c r="C67" s="46">
        <f>_xlfn.IFNA(VLOOKUP(A67,'Break Through Price Strategy'!$A$2:$B$742,2,FALSE),0)</f>
        <v>0</v>
      </c>
      <c r="D67" s="46">
        <f>_xlfn.IFNA(VLOOKUP(A67,'BBI Strategy'!$A$2:$B$1000,2,FALSE),0)</f>
        <v>-61217.88</v>
      </c>
      <c r="E67" s="46">
        <f>_xlfn.IFNA(VLOOKUP(A67,'Cloud Strategy'!$A$2:$B$1000,2,FALSE),0)</f>
        <v>139510.39999999999</v>
      </c>
      <c r="F67" s="46">
        <f>_xlfn.IFNA(VLOOKUP(A67,'DMI Strategy'!$A$1:$B$1000,2,FALSE),0)</f>
        <v>-9020.2559999999994</v>
      </c>
      <c r="G67" s="46">
        <f>_xlfn.IFNA(VLOOKUP(A67,'RVI Strategy'!$A$1:$B$1000,2,FALSE),0)</f>
        <v>0</v>
      </c>
      <c r="H67" s="46">
        <f>_xlfn.IFNA(VLOOKUP(A67,'TXF0007 Strategy'!$A$1:$B$1000,2,FALSE),0)</f>
        <v>-45494.559999999998</v>
      </c>
      <c r="I67" s="55">
        <f t="shared" si="0"/>
        <v>6378.5733333333328</v>
      </c>
      <c r="J67" s="1">
        <f>VLOOKUP($A67,級距!$A:$K,9,FALSE)</f>
        <v>5</v>
      </c>
      <c r="K67" s="1">
        <f>VLOOKUP($A67,級距!$A:$K,10,FALSE)</f>
        <v>4</v>
      </c>
      <c r="L67" s="1">
        <f>VLOOKUP($A67,級距!$A:$K,11,FALSE)</f>
        <v>2</v>
      </c>
      <c r="M67" s="32">
        <f t="shared" si="1"/>
        <v>2</v>
      </c>
    </row>
    <row r="68" spans="1:13">
      <c r="A68" s="47">
        <v>45574</v>
      </c>
      <c r="B68" s="46">
        <f>_xlfn.IFNA(VLOOKUP(A68,'Dual Thrust Strategy'!$A$1:$B$460,2,FALSE),0)</f>
        <v>-12873.840000000002</v>
      </c>
      <c r="C68" s="46">
        <f>_xlfn.IFNA(VLOOKUP(A68,'Break Through Price Strategy'!$A$2:$B$742,2,FALSE),0)</f>
        <v>-63276.432000000001</v>
      </c>
      <c r="D68" s="46">
        <f>_xlfn.IFNA(VLOOKUP(A68,'BBI Strategy'!$A$2:$B$1000,2,FALSE),0)</f>
        <v>0</v>
      </c>
      <c r="E68" s="46">
        <f>_xlfn.IFNA(VLOOKUP(A68,'Cloud Strategy'!$A$2:$B$1000,2,FALSE),0)</f>
        <v>-2764.3519999999999</v>
      </c>
      <c r="F68" s="46">
        <f>_xlfn.IFNA(VLOOKUP(A68,'DMI Strategy'!$A$1:$B$1000,2,FALSE),0)</f>
        <v>0</v>
      </c>
      <c r="G68" s="46">
        <f>_xlfn.IFNA(VLOOKUP(A68,'RVI Strategy'!$A$1:$B$1000,2,FALSE),0)</f>
        <v>0</v>
      </c>
      <c r="H68" s="46">
        <f>_xlfn.IFNA(VLOOKUP(A68,'TXF0007 Strategy'!$A$1:$B$1000,2,FALSE),0)</f>
        <v>46260.383999999998</v>
      </c>
      <c r="I68" s="55">
        <f t="shared" ref="I68:I131" si="2">(B68+C68+D68+E68+F68+G68)/6</f>
        <v>-13152.437333333333</v>
      </c>
      <c r="J68" s="1">
        <f>VLOOKUP($A68,級距!$A:$K,9,FALSE)</f>
        <v>5</v>
      </c>
      <c r="K68" s="1">
        <f>VLOOKUP($A68,級距!$A:$K,10,FALSE)</f>
        <v>4</v>
      </c>
      <c r="L68" s="1">
        <f>VLOOKUP($A68,級距!$A:$K,11,FALSE)</f>
        <v>2</v>
      </c>
      <c r="M68" s="32">
        <f t="shared" ref="M68:M131" si="3">_xlfn.IFNA(L68,0)</f>
        <v>2</v>
      </c>
    </row>
    <row r="69" spans="1:13">
      <c r="A69" s="47">
        <v>45573</v>
      </c>
      <c r="B69" s="46">
        <f>_xlfn.IFNA(VLOOKUP(A69,'Dual Thrust Strategy'!$A$1:$B$460,2,FALSE),0)</f>
        <v>-70942.463999999993</v>
      </c>
      <c r="C69" s="46">
        <f>_xlfn.IFNA(VLOOKUP(A69,'Break Through Price Strategy'!$A$2:$B$742,2,FALSE),0)</f>
        <v>59961.968000000001</v>
      </c>
      <c r="D69" s="46">
        <f>_xlfn.IFNA(VLOOKUP(A69,'BBI Strategy'!$A$2:$B$1000,2,FALSE),0)</f>
        <v>0</v>
      </c>
      <c r="E69" s="46">
        <f>_xlfn.IFNA(VLOOKUP(A69,'Cloud Strategy'!$A$2:$B$1000,2,FALSE),0)</f>
        <v>92157.119999999995</v>
      </c>
      <c r="F69" s="46">
        <f>_xlfn.IFNA(VLOOKUP(A69,'DMI Strategy'!$A$1:$B$1000,2,FALSE),0)</f>
        <v>0</v>
      </c>
      <c r="G69" s="46">
        <f>_xlfn.IFNA(VLOOKUP(A69,'RVI Strategy'!$A$1:$B$1000,2,FALSE),0)</f>
        <v>0</v>
      </c>
      <c r="H69" s="46">
        <f>_xlfn.IFNA(VLOOKUP(A69,'TXF0007 Strategy'!$A$1:$B$1000,2,FALSE),0)</f>
        <v>-127953.61600000001</v>
      </c>
      <c r="I69" s="55">
        <f t="shared" si="2"/>
        <v>13529.437333333335</v>
      </c>
      <c r="J69" s="1">
        <f>VLOOKUP($A69,級距!$A:$K,9,FALSE)</f>
        <v>5</v>
      </c>
      <c r="K69" s="1">
        <f>VLOOKUP($A69,級距!$A:$K,10,FALSE)</f>
        <v>2</v>
      </c>
      <c r="L69" s="1">
        <f>VLOOKUP($A69,級距!$A:$K,11,FALSE)</f>
        <v>2</v>
      </c>
      <c r="M69" s="32">
        <f t="shared" si="3"/>
        <v>2</v>
      </c>
    </row>
    <row r="70" spans="1:13">
      <c r="A70" s="47">
        <v>45572</v>
      </c>
      <c r="B70" s="46">
        <f>_xlfn.IFNA(VLOOKUP(A70,'Dual Thrust Strategy'!$A$1:$B$460,2,FALSE),0)</f>
        <v>-38587.063999999998</v>
      </c>
      <c r="C70" s="46">
        <f>_xlfn.IFNA(VLOOKUP(A70,'Break Through Price Strategy'!$A$2:$B$742,2,FALSE),0)</f>
        <v>-75274.368000000002</v>
      </c>
      <c r="D70" s="46">
        <f>_xlfn.IFNA(VLOOKUP(A70,'BBI Strategy'!$A$2:$B$1000,2,FALSE),0)</f>
        <v>0</v>
      </c>
      <c r="E70" s="46">
        <f>_xlfn.IFNA(VLOOKUP(A70,'Cloud Strategy'!$A$2:$B$1000,2,FALSE),0)</f>
        <v>0</v>
      </c>
      <c r="F70" s="46">
        <f>_xlfn.IFNA(VLOOKUP(A70,'DMI Strategy'!$A$1:$B$1000,2,FALSE),0)</f>
        <v>-44944.224000000002</v>
      </c>
      <c r="G70" s="46">
        <f>_xlfn.IFNA(VLOOKUP(A70,'RVI Strategy'!$A$1:$B$1000,2,FALSE),0)</f>
        <v>112268.88</v>
      </c>
      <c r="H70" s="46">
        <f>_xlfn.IFNA(VLOOKUP(A70,'TXF0007 Strategy'!$A$1:$B$1000,2,FALSE),0)</f>
        <v>0</v>
      </c>
      <c r="I70" s="55">
        <f t="shared" si="2"/>
        <v>-7756.1293333333351</v>
      </c>
      <c r="J70" s="1">
        <f>VLOOKUP($A70,級距!$A:$K,9,FALSE)</f>
        <v>6</v>
      </c>
      <c r="K70" s="1">
        <f>VLOOKUP($A70,級距!$A:$K,10,FALSE)</f>
        <v>8</v>
      </c>
      <c r="L70" s="1">
        <f>VLOOKUP($A70,級距!$A:$K,11,FALSE)</f>
        <v>3</v>
      </c>
      <c r="M70" s="32">
        <f t="shared" si="3"/>
        <v>3</v>
      </c>
    </row>
    <row r="71" spans="1:13">
      <c r="A71" s="47">
        <v>45569</v>
      </c>
      <c r="B71" s="46">
        <f>_xlfn.IFNA(VLOOKUP(A71,'Dual Thrust Strategy'!$A$1:$B$460,2,FALSE),0)</f>
        <v>84143.672000000006</v>
      </c>
      <c r="C71" s="46">
        <f>_xlfn.IFNA(VLOOKUP(A71,'Break Through Price Strategy'!$A$2:$B$742,2,FALSE),0)</f>
        <v>0</v>
      </c>
      <c r="D71" s="46">
        <f>_xlfn.IFNA(VLOOKUP(A71,'BBI Strategy'!$A$2:$B$1000,2,FALSE),0)</f>
        <v>1646.44</v>
      </c>
      <c r="E71" s="46">
        <f>_xlfn.IFNA(VLOOKUP(A71,'Cloud Strategy'!$A$2:$B$1000,2,FALSE),0)</f>
        <v>0</v>
      </c>
      <c r="F71" s="46">
        <f>_xlfn.IFNA(VLOOKUP(A71,'DMI Strategy'!$A$1:$B$1000,2,FALSE),0)</f>
        <v>28231.232</v>
      </c>
      <c r="G71" s="46">
        <f>_xlfn.IFNA(VLOOKUP(A71,'RVI Strategy'!$A$1:$B$1000,2,FALSE),0)</f>
        <v>0</v>
      </c>
      <c r="H71" s="46">
        <f>_xlfn.IFNA(VLOOKUP(A71,'TXF0007 Strategy'!$A$1:$B$1000,2,FALSE),0)</f>
        <v>19459.68</v>
      </c>
      <c r="I71" s="55">
        <f t="shared" si="2"/>
        <v>19003.557333333334</v>
      </c>
      <c r="J71" s="1">
        <f>VLOOKUP($A71,級距!$A:$K,9,FALSE)</f>
        <v>5</v>
      </c>
      <c r="K71" s="1">
        <f>VLOOKUP($A71,級距!$A:$K,10,FALSE)</f>
        <v>2</v>
      </c>
      <c r="L71" s="1">
        <f>VLOOKUP($A71,級距!$A:$K,11,FALSE)</f>
        <v>2</v>
      </c>
      <c r="M71" s="32">
        <f t="shared" si="3"/>
        <v>2</v>
      </c>
    </row>
    <row r="72" spans="1:13">
      <c r="A72" s="47">
        <v>45566</v>
      </c>
      <c r="B72" s="46">
        <f>_xlfn.IFNA(VLOOKUP(A72,'Dual Thrust Strategy'!$A$1:$B$460,2,FALSE),0)</f>
        <v>0</v>
      </c>
      <c r="C72" s="46">
        <f>_xlfn.IFNA(VLOOKUP(A72,'Break Through Price Strategy'!$A$2:$B$742,2,FALSE),0)</f>
        <v>0</v>
      </c>
      <c r="D72" s="46">
        <f>_xlfn.IFNA(VLOOKUP(A72,'BBI Strategy'!$A$2:$B$1000,2,FALSE),0)</f>
        <v>-53370.96</v>
      </c>
      <c r="E72" s="46">
        <f>_xlfn.IFNA(VLOOKUP(A72,'Cloud Strategy'!$A$2:$B$1000,2,FALSE),0)</f>
        <v>0</v>
      </c>
      <c r="F72" s="46">
        <f>_xlfn.IFNA(VLOOKUP(A72,'DMI Strategy'!$A$1:$B$1000,2,FALSE),0)</f>
        <v>-69390.847999999998</v>
      </c>
      <c r="G72" s="46">
        <f>_xlfn.IFNA(VLOOKUP(A72,'RVI Strategy'!$A$1:$B$1000,2,FALSE),0)</f>
        <v>0</v>
      </c>
      <c r="H72" s="46">
        <f>_xlfn.IFNA(VLOOKUP(A72,'TXF0007 Strategy'!$A$1:$B$1000,2,FALSE),0)</f>
        <v>-12826.320000000002</v>
      </c>
      <c r="I72" s="55">
        <f t="shared" si="2"/>
        <v>-20460.301333333333</v>
      </c>
      <c r="J72" s="1">
        <f>VLOOKUP($A72,級距!$A:$K,9,FALSE)</f>
        <v>5</v>
      </c>
      <c r="K72" s="1">
        <f>VLOOKUP($A72,級距!$A:$K,10,FALSE)</f>
        <v>7</v>
      </c>
      <c r="L72" s="1">
        <f>VLOOKUP($A72,級距!$A:$K,11,FALSE)</f>
        <v>3</v>
      </c>
      <c r="M72" s="32">
        <f t="shared" si="3"/>
        <v>3</v>
      </c>
    </row>
    <row r="73" spans="1:13">
      <c r="A73" s="47">
        <v>45565</v>
      </c>
      <c r="B73" s="46">
        <f>_xlfn.IFNA(VLOOKUP(A73,'Dual Thrust Strategy'!$A$1:$B$460,2,FALSE),0)</f>
        <v>0</v>
      </c>
      <c r="C73" s="46">
        <f>_xlfn.IFNA(VLOOKUP(A73,'Break Through Price Strategy'!$A$2:$B$742,2,FALSE),0)</f>
        <v>121112.68799999999</v>
      </c>
      <c r="D73" s="46">
        <f>_xlfn.IFNA(VLOOKUP(A73,'BBI Strategy'!$A$2:$B$1000,2,FALSE),0)</f>
        <v>209477.264</v>
      </c>
      <c r="E73" s="46">
        <f>_xlfn.IFNA(VLOOKUP(A73,'Cloud Strategy'!$A$2:$B$1000,2,FALSE),0)</f>
        <v>65507.656000000003</v>
      </c>
      <c r="F73" s="46">
        <f>_xlfn.IFNA(VLOOKUP(A73,'DMI Strategy'!$A$1:$B$1000,2,FALSE),0)</f>
        <v>251948.78400000001</v>
      </c>
      <c r="G73" s="46">
        <f>_xlfn.IFNA(VLOOKUP(A73,'RVI Strategy'!$A$1:$B$1000,2,FALSE),0)</f>
        <v>-126489.792</v>
      </c>
      <c r="H73" s="46">
        <f>_xlfn.IFNA(VLOOKUP(A73,'TXF0007 Strategy'!$A$1:$B$1000,2,FALSE),0)</f>
        <v>93764.152000000002</v>
      </c>
      <c r="I73" s="55">
        <f t="shared" si="2"/>
        <v>86926.099999999991</v>
      </c>
      <c r="J73" s="1">
        <f>VLOOKUP($A73,級距!$A:$K,9,FALSE)</f>
        <v>10</v>
      </c>
      <c r="K73" s="1">
        <f>VLOOKUP($A73,級距!$A:$K,10,FALSE)</f>
        <v>9</v>
      </c>
      <c r="L73" s="1">
        <f>VLOOKUP($A73,級距!$A:$K,11,FALSE)</f>
        <v>4</v>
      </c>
      <c r="M73" s="32">
        <f t="shared" si="3"/>
        <v>4</v>
      </c>
    </row>
    <row r="74" spans="1:13">
      <c r="A74" s="47">
        <v>45562</v>
      </c>
      <c r="B74" s="46">
        <f>_xlfn.IFNA(VLOOKUP(A74,'Dual Thrust Strategy'!$A$1:$B$460,2,FALSE),0)</f>
        <v>0</v>
      </c>
      <c r="C74" s="46">
        <f>_xlfn.IFNA(VLOOKUP(A74,'Break Through Price Strategy'!$A$2:$B$742,2,FALSE),0)</f>
        <v>0</v>
      </c>
      <c r="D74" s="46">
        <f>_xlfn.IFNA(VLOOKUP(A74,'BBI Strategy'!$A$2:$B$1000,2,FALSE),0)</f>
        <v>0</v>
      </c>
      <c r="E74" s="46">
        <f>_xlfn.IFNA(VLOOKUP(A74,'Cloud Strategy'!$A$2:$B$1000,2,FALSE),0)</f>
        <v>476689.728</v>
      </c>
      <c r="F74" s="46">
        <f>_xlfn.IFNA(VLOOKUP(A74,'DMI Strategy'!$A$1:$B$1000,2,FALSE),0)</f>
        <v>71595.808000000005</v>
      </c>
      <c r="G74" s="46">
        <f>_xlfn.IFNA(VLOOKUP(A74,'RVI Strategy'!$A$1:$B$1000,2,FALSE),0)</f>
        <v>74395.567999999999</v>
      </c>
      <c r="H74" s="46">
        <f>_xlfn.IFNA(VLOOKUP(A74,'TXF0007 Strategy'!$A$1:$B$1000,2,FALSE),0)</f>
        <v>151148.984</v>
      </c>
      <c r="I74" s="55">
        <f t="shared" si="2"/>
        <v>103780.18399999999</v>
      </c>
      <c r="J74" s="1">
        <f>VLOOKUP($A74,級距!$A:$K,9,FALSE)</f>
        <v>7</v>
      </c>
      <c r="K74" s="1">
        <f>VLOOKUP($A74,級距!$A:$K,10,FALSE)</f>
        <v>10</v>
      </c>
      <c r="L74" s="1">
        <f>VLOOKUP($A74,級距!$A:$K,11,FALSE)</f>
        <v>3</v>
      </c>
      <c r="M74" s="32">
        <f t="shared" si="3"/>
        <v>3</v>
      </c>
    </row>
    <row r="75" spans="1:13">
      <c r="A75" s="47">
        <v>45561</v>
      </c>
      <c r="B75" s="46">
        <f>_xlfn.IFNA(VLOOKUP(A75,'Dual Thrust Strategy'!$A$1:$B$460,2,FALSE),0)</f>
        <v>2092.248</v>
      </c>
      <c r="C75" s="46">
        <f>_xlfn.IFNA(VLOOKUP(A75,'Break Through Price Strategy'!$A$2:$B$742,2,FALSE),0)</f>
        <v>0</v>
      </c>
      <c r="D75" s="46">
        <f>_xlfn.IFNA(VLOOKUP(A75,'BBI Strategy'!$A$2:$B$1000,2,FALSE),0)</f>
        <v>-109629.12</v>
      </c>
      <c r="E75" s="46">
        <f>_xlfn.IFNA(VLOOKUP(A75,'Cloud Strategy'!$A$2:$B$1000,2,FALSE),0)</f>
        <v>-19607.455999999998</v>
      </c>
      <c r="F75" s="46">
        <f>_xlfn.IFNA(VLOOKUP(A75,'DMI Strategy'!$A$1:$B$1000,2,FALSE),0)</f>
        <v>-405.72800000000001</v>
      </c>
      <c r="G75" s="46">
        <f>_xlfn.IFNA(VLOOKUP(A75,'RVI Strategy'!$A$1:$B$1000,2,FALSE),0)</f>
        <v>0</v>
      </c>
      <c r="H75" s="46">
        <f>_xlfn.IFNA(VLOOKUP(A75,'TXF0007 Strategy'!$A$1:$B$1000,2,FALSE),0)</f>
        <v>32294.376</v>
      </c>
      <c r="I75" s="55">
        <f t="shared" si="2"/>
        <v>-21258.342666666664</v>
      </c>
      <c r="J75" s="1">
        <f>VLOOKUP($A75,級距!$A:$K,9,FALSE)</f>
        <v>3</v>
      </c>
      <c r="K75" s="1">
        <f>VLOOKUP($A75,級距!$A:$K,10,FALSE)</f>
        <v>5</v>
      </c>
      <c r="L75" s="1">
        <f>VLOOKUP($A75,級距!$A:$K,11,FALSE)</f>
        <v>2</v>
      </c>
      <c r="M75" s="32">
        <f t="shared" si="3"/>
        <v>2</v>
      </c>
    </row>
    <row r="76" spans="1:13">
      <c r="A76" s="47">
        <v>45560</v>
      </c>
      <c r="B76" s="46">
        <f>_xlfn.IFNA(VLOOKUP(A76,'Dual Thrust Strategy'!$A$1:$B$460,2,FALSE),0)</f>
        <v>0</v>
      </c>
      <c r="C76" s="46">
        <f>_xlfn.IFNA(VLOOKUP(A76,'Break Through Price Strategy'!$A$2:$B$742,2,FALSE),0)</f>
        <v>-66558.623999999996</v>
      </c>
      <c r="D76" s="46">
        <f>_xlfn.IFNA(VLOOKUP(A76,'BBI Strategy'!$A$2:$B$1000,2,FALSE),0)</f>
        <v>49239.567999999999</v>
      </c>
      <c r="E76" s="46">
        <f>_xlfn.IFNA(VLOOKUP(A76,'Cloud Strategy'!$A$2:$B$1000,2,FALSE),0)</f>
        <v>-29553.856</v>
      </c>
      <c r="F76" s="46">
        <f>_xlfn.IFNA(VLOOKUP(A76,'DMI Strategy'!$A$1:$B$1000,2,FALSE),0)</f>
        <v>-124534.68799999999</v>
      </c>
      <c r="G76" s="46">
        <f>_xlfn.IFNA(VLOOKUP(A76,'RVI Strategy'!$A$1:$B$1000,2,FALSE),0)</f>
        <v>0</v>
      </c>
      <c r="H76" s="46">
        <f>_xlfn.IFNA(VLOOKUP(A76,'TXF0007 Strategy'!$A$1:$B$1000,2,FALSE),0)</f>
        <v>-25178.368000000002</v>
      </c>
      <c r="I76" s="55">
        <f t="shared" si="2"/>
        <v>-28567.933333333331</v>
      </c>
      <c r="J76" s="1">
        <f>VLOOKUP($A76,級距!$A:$K,9,FALSE)</f>
        <v>1</v>
      </c>
      <c r="K76" s="1">
        <f>VLOOKUP($A76,級距!$A:$K,10,FALSE)</f>
        <v>4</v>
      </c>
      <c r="L76" s="1">
        <f>VLOOKUP($A76,級距!$A:$K,11,FALSE)</f>
        <v>2</v>
      </c>
      <c r="M76" s="32">
        <f t="shared" si="3"/>
        <v>2</v>
      </c>
    </row>
    <row r="77" spans="1:13">
      <c r="A77" s="47">
        <v>45559</v>
      </c>
      <c r="B77" s="46">
        <f>_xlfn.IFNA(VLOOKUP(A77,'Dual Thrust Strategy'!$A$1:$B$460,2,FALSE),0)</f>
        <v>119756.568</v>
      </c>
      <c r="C77" s="46">
        <f>_xlfn.IFNA(VLOOKUP(A77,'Break Through Price Strategy'!$A$2:$B$742,2,FALSE),0)</f>
        <v>-43739.311999999998</v>
      </c>
      <c r="D77" s="46">
        <f>_xlfn.IFNA(VLOOKUP(A77,'BBI Strategy'!$A$2:$B$1000,2,FALSE),0)</f>
        <v>0</v>
      </c>
      <c r="E77" s="46">
        <f>_xlfn.IFNA(VLOOKUP(A77,'Cloud Strategy'!$A$2:$B$1000,2,FALSE),0)</f>
        <v>57054.271999999997</v>
      </c>
      <c r="F77" s="46">
        <f>_xlfn.IFNA(VLOOKUP(A77,'DMI Strategy'!$A$1:$B$1000,2,FALSE),0)</f>
        <v>124351.24800000001</v>
      </c>
      <c r="G77" s="46">
        <f>_xlfn.IFNA(VLOOKUP(A77,'RVI Strategy'!$A$1:$B$1000,2,FALSE),0)</f>
        <v>0</v>
      </c>
      <c r="H77" s="46">
        <f>_xlfn.IFNA(VLOOKUP(A77,'TXF0007 Strategy'!$A$1:$B$1000,2,FALSE),0)</f>
        <v>-54549.504000000001</v>
      </c>
      <c r="I77" s="55">
        <f t="shared" si="2"/>
        <v>42903.796000000002</v>
      </c>
      <c r="J77" s="1">
        <f>VLOOKUP($A77,級距!$A:$K,9,FALSE)</f>
        <v>8</v>
      </c>
      <c r="K77" s="1">
        <f>VLOOKUP($A77,級距!$A:$K,10,FALSE)</f>
        <v>6</v>
      </c>
      <c r="L77" s="1">
        <f>VLOOKUP($A77,級距!$A:$K,11,FALSE)</f>
        <v>2</v>
      </c>
      <c r="M77" s="32">
        <f t="shared" si="3"/>
        <v>2</v>
      </c>
    </row>
    <row r="78" spans="1:13">
      <c r="A78" s="47">
        <v>45558</v>
      </c>
      <c r="B78" s="46">
        <f>_xlfn.IFNA(VLOOKUP(A78,'Dual Thrust Strategy'!$A$1:$B$460,2,FALSE),0)</f>
        <v>-70860.816000000006</v>
      </c>
      <c r="C78" s="46">
        <f>_xlfn.IFNA(VLOOKUP(A78,'Break Through Price Strategy'!$A$2:$B$742,2,FALSE),0)</f>
        <v>0</v>
      </c>
      <c r="D78" s="46">
        <f>_xlfn.IFNA(VLOOKUP(A78,'BBI Strategy'!$A$2:$B$1000,2,FALSE),0)</f>
        <v>-37891.392</v>
      </c>
      <c r="E78" s="46">
        <f>_xlfn.IFNA(VLOOKUP(A78,'Cloud Strategy'!$A$2:$B$1000,2,FALSE),0)</f>
        <v>-11643.504000000001</v>
      </c>
      <c r="F78" s="46">
        <f>_xlfn.IFNA(VLOOKUP(A78,'DMI Strategy'!$A$1:$B$1000,2,FALSE),0)</f>
        <v>-76192.207999999999</v>
      </c>
      <c r="G78" s="46">
        <f>_xlfn.IFNA(VLOOKUP(A78,'RVI Strategy'!$A$1:$B$1000,2,FALSE),0)</f>
        <v>0</v>
      </c>
      <c r="H78" s="46">
        <f>_xlfn.IFNA(VLOOKUP(A78,'TXF0007 Strategy'!$A$1:$B$1000,2,FALSE),0)</f>
        <v>0</v>
      </c>
      <c r="I78" s="55">
        <f t="shared" si="2"/>
        <v>-32764.653333333335</v>
      </c>
      <c r="J78" s="1">
        <f>VLOOKUP($A78,級距!$A:$K,9,FALSE)</f>
        <v>1</v>
      </c>
      <c r="K78" s="1">
        <f>VLOOKUP($A78,級距!$A:$K,10,FALSE)</f>
        <v>4</v>
      </c>
      <c r="L78" s="1">
        <f>VLOOKUP($A78,級距!$A:$K,11,FALSE)</f>
        <v>2</v>
      </c>
      <c r="M78" s="32">
        <f t="shared" si="3"/>
        <v>2</v>
      </c>
    </row>
    <row r="79" spans="1:13">
      <c r="A79" s="47">
        <v>45555</v>
      </c>
      <c r="B79" s="46">
        <f>_xlfn.IFNA(VLOOKUP(A79,'Dual Thrust Strategy'!$A$1:$B$460,2,FALSE),0)</f>
        <v>0</v>
      </c>
      <c r="C79" s="46">
        <f>_xlfn.IFNA(VLOOKUP(A79,'Break Through Price Strategy'!$A$2:$B$742,2,FALSE),0)</f>
        <v>-60152.336000000003</v>
      </c>
      <c r="D79" s="46">
        <f>_xlfn.IFNA(VLOOKUP(A79,'BBI Strategy'!$A$2:$B$1000,2,FALSE),0)</f>
        <v>0</v>
      </c>
      <c r="E79" s="46">
        <f>_xlfn.IFNA(VLOOKUP(A79,'Cloud Strategy'!$A$2:$B$1000,2,FALSE),0)</f>
        <v>48118.928</v>
      </c>
      <c r="F79" s="46">
        <f>_xlfn.IFNA(VLOOKUP(A79,'DMI Strategy'!$A$1:$B$1000,2,FALSE),0)</f>
        <v>-66410.016000000003</v>
      </c>
      <c r="G79" s="46">
        <f>_xlfn.IFNA(VLOOKUP(A79,'RVI Strategy'!$A$1:$B$1000,2,FALSE),0)</f>
        <v>-23871.759999999998</v>
      </c>
      <c r="H79" s="46">
        <f>_xlfn.IFNA(VLOOKUP(A79,'TXF0007 Strategy'!$A$1:$B$1000,2,FALSE),0)</f>
        <v>16533.951999999997</v>
      </c>
      <c r="I79" s="55">
        <f t="shared" si="2"/>
        <v>-17052.530666666666</v>
      </c>
      <c r="J79" s="1">
        <f>VLOOKUP($A79,級距!$A:$K,9,FALSE)</f>
        <v>5</v>
      </c>
      <c r="K79" s="1">
        <f>VLOOKUP($A79,級距!$A:$K,10,FALSE)</f>
        <v>6</v>
      </c>
      <c r="L79" s="1">
        <f>VLOOKUP($A79,級距!$A:$K,11,FALSE)</f>
        <v>2</v>
      </c>
      <c r="M79" s="32">
        <f t="shared" si="3"/>
        <v>2</v>
      </c>
    </row>
    <row r="80" spans="1:13">
      <c r="A80" s="47">
        <v>45554</v>
      </c>
      <c r="B80" s="46">
        <f>_xlfn.IFNA(VLOOKUP(A80,'Dual Thrust Strategy'!$A$1:$B$460,2,FALSE),0)</f>
        <v>306744.88799999998</v>
      </c>
      <c r="C80" s="46">
        <f>_xlfn.IFNA(VLOOKUP(A80,'Break Through Price Strategy'!$A$2:$B$742,2,FALSE),0)</f>
        <v>52636.968000000001</v>
      </c>
      <c r="D80" s="46">
        <f>_xlfn.IFNA(VLOOKUP(A80,'BBI Strategy'!$A$2:$B$1000,2,FALSE),0)</f>
        <v>21425.16</v>
      </c>
      <c r="E80" s="46">
        <f>_xlfn.IFNA(VLOOKUP(A80,'Cloud Strategy'!$A$2:$B$1000,2,FALSE),0)</f>
        <v>-72437.936000000002</v>
      </c>
      <c r="F80" s="46">
        <f>_xlfn.IFNA(VLOOKUP(A80,'DMI Strategy'!$A$1:$B$1000,2,FALSE),0)</f>
        <v>123271.776</v>
      </c>
      <c r="G80" s="46">
        <f>_xlfn.IFNA(VLOOKUP(A80,'RVI Strategy'!$A$1:$B$1000,2,FALSE),0)</f>
        <v>0</v>
      </c>
      <c r="H80" s="46">
        <f>_xlfn.IFNA(VLOOKUP(A80,'TXF0007 Strategy'!$A$1:$B$1000,2,FALSE),0)</f>
        <v>0</v>
      </c>
      <c r="I80" s="55">
        <f t="shared" si="2"/>
        <v>71940.142666666667</v>
      </c>
      <c r="J80" s="1">
        <f>VLOOKUP($A80,級距!$A:$K,9,FALSE)</f>
        <v>10</v>
      </c>
      <c r="K80" s="1">
        <f>VLOOKUP($A80,級距!$A:$K,10,FALSE)</f>
        <v>8</v>
      </c>
      <c r="L80" s="1">
        <f>VLOOKUP($A80,級距!$A:$K,11,FALSE)</f>
        <v>4</v>
      </c>
      <c r="M80" s="32">
        <f t="shared" si="3"/>
        <v>4</v>
      </c>
    </row>
    <row r="81" spans="1:13">
      <c r="A81" s="47">
        <v>45553</v>
      </c>
      <c r="B81" s="46">
        <f>_xlfn.IFNA(VLOOKUP(A81,'Dual Thrust Strategy'!$A$1:$B$460,2,FALSE),0)</f>
        <v>-74670.911999999997</v>
      </c>
      <c r="C81" s="46">
        <f>_xlfn.IFNA(VLOOKUP(A81,'Break Through Price Strategy'!$A$2:$B$742,2,FALSE),0)</f>
        <v>49203.423999999999</v>
      </c>
      <c r="D81" s="46">
        <f>_xlfn.IFNA(VLOOKUP(A81,'BBI Strategy'!$A$2:$B$1000,2,FALSE),0)</f>
        <v>-21748.544000000002</v>
      </c>
      <c r="E81" s="46">
        <f>_xlfn.IFNA(VLOOKUP(A81,'Cloud Strategy'!$A$2:$B$1000,2,FALSE),0)</f>
        <v>-85450.176000000007</v>
      </c>
      <c r="F81" s="46">
        <f>_xlfn.IFNA(VLOOKUP(A81,'DMI Strategy'!$A$1:$B$1000,2,FALSE),0)</f>
        <v>42245.120000000003</v>
      </c>
      <c r="G81" s="46">
        <f>_xlfn.IFNA(VLOOKUP(A81,'RVI Strategy'!$A$1:$B$1000,2,FALSE),0)</f>
        <v>59440.08</v>
      </c>
      <c r="H81" s="46">
        <f>_xlfn.IFNA(VLOOKUP(A81,'TXF0007 Strategy'!$A$1:$B$1000,2,FALSE),0)</f>
        <v>62785.279999999999</v>
      </c>
      <c r="I81" s="55">
        <f t="shared" si="2"/>
        <v>-5163.5013333333363</v>
      </c>
      <c r="J81" s="1">
        <f>VLOOKUP($A81,級距!$A:$K,9,FALSE)</f>
        <v>8</v>
      </c>
      <c r="K81" s="1">
        <f>VLOOKUP($A81,級距!$A:$K,10,FALSE)</f>
        <v>4</v>
      </c>
      <c r="L81" s="1">
        <f>VLOOKUP($A81,級距!$A:$K,11,FALSE)</f>
        <v>2</v>
      </c>
      <c r="M81" s="32">
        <f t="shared" si="3"/>
        <v>2</v>
      </c>
    </row>
    <row r="82" spans="1:13">
      <c r="A82" s="47">
        <v>45551</v>
      </c>
      <c r="B82" s="46">
        <f>_xlfn.IFNA(VLOOKUP(A82,'Dual Thrust Strategy'!$A$1:$B$460,2,FALSE),0)</f>
        <v>-21136.175999999999</v>
      </c>
      <c r="C82" s="46">
        <f>_xlfn.IFNA(VLOOKUP(A82,'Break Through Price Strategy'!$A$2:$B$742,2,FALSE),0)</f>
        <v>0</v>
      </c>
      <c r="D82" s="46">
        <f>_xlfn.IFNA(VLOOKUP(A82,'BBI Strategy'!$A$2:$B$1000,2,FALSE),0)</f>
        <v>-4934.7359999999999</v>
      </c>
      <c r="E82" s="46">
        <f>_xlfn.IFNA(VLOOKUP(A82,'Cloud Strategy'!$A$2:$B$1000,2,FALSE),0)</f>
        <v>16213.392</v>
      </c>
      <c r="F82" s="46">
        <f>_xlfn.IFNA(VLOOKUP(A82,'DMI Strategy'!$A$1:$B$1000,2,FALSE),0)</f>
        <v>0</v>
      </c>
      <c r="G82" s="46">
        <f>_xlfn.IFNA(VLOOKUP(A82,'RVI Strategy'!$A$1:$B$1000,2,FALSE),0)</f>
        <v>0</v>
      </c>
      <c r="H82" s="46">
        <f>_xlfn.IFNA(VLOOKUP(A82,'TXF0007 Strategy'!$A$1:$B$1000,2,FALSE),0)</f>
        <v>-78776.959999999992</v>
      </c>
      <c r="I82" s="55">
        <f t="shared" si="2"/>
        <v>-1642.92</v>
      </c>
      <c r="J82" s="1">
        <f>VLOOKUP($A82,級距!$A:$K,9,FALSE)</f>
        <v>2</v>
      </c>
      <c r="K82" s="1">
        <f>VLOOKUP($A82,級距!$A:$K,10,FALSE)</f>
        <v>1</v>
      </c>
      <c r="L82" s="1">
        <f>VLOOKUP($A82,級距!$A:$K,11,FALSE)</f>
        <v>2</v>
      </c>
      <c r="M82" s="32">
        <f t="shared" si="3"/>
        <v>2</v>
      </c>
    </row>
    <row r="83" spans="1:13">
      <c r="A83" s="47">
        <v>45548</v>
      </c>
      <c r="B83" s="46">
        <f>_xlfn.IFNA(VLOOKUP(A83,'Dual Thrust Strategy'!$A$1:$B$460,2,FALSE),0)</f>
        <v>0</v>
      </c>
      <c r="C83" s="46">
        <f>_xlfn.IFNA(VLOOKUP(A83,'Break Through Price Strategy'!$A$2:$B$742,2,FALSE),0)</f>
        <v>0</v>
      </c>
      <c r="D83" s="46">
        <f>_xlfn.IFNA(VLOOKUP(A83,'BBI Strategy'!$A$2:$B$1000,2,FALSE),0)</f>
        <v>25871.423999999999</v>
      </c>
      <c r="E83" s="46">
        <f>_xlfn.IFNA(VLOOKUP(A83,'Cloud Strategy'!$A$2:$B$1000,2,FALSE),0)</f>
        <v>0</v>
      </c>
      <c r="F83" s="46">
        <f>_xlfn.IFNA(VLOOKUP(A83,'DMI Strategy'!$A$1:$B$1000,2,FALSE),0)</f>
        <v>-36873.56</v>
      </c>
      <c r="G83" s="46">
        <f>_xlfn.IFNA(VLOOKUP(A83,'RVI Strategy'!$A$1:$B$1000,2,FALSE),0)</f>
        <v>0</v>
      </c>
      <c r="H83" s="46">
        <f>_xlfn.IFNA(VLOOKUP(A83,'TXF0007 Strategy'!$A$1:$B$1000,2,FALSE),0)</f>
        <v>-55333.079999999994</v>
      </c>
      <c r="I83" s="55">
        <f t="shared" si="2"/>
        <v>-1833.689333333333</v>
      </c>
      <c r="J83" s="1">
        <f>VLOOKUP($A83,級距!$A:$K,9,FALSE)</f>
        <v>3</v>
      </c>
      <c r="K83" s="1">
        <f>VLOOKUP($A83,級距!$A:$K,10,FALSE)</f>
        <v>2</v>
      </c>
      <c r="L83" s="1">
        <f>VLOOKUP($A83,級距!$A:$K,11,FALSE)</f>
        <v>2</v>
      </c>
      <c r="M83" s="32">
        <f t="shared" si="3"/>
        <v>2</v>
      </c>
    </row>
    <row r="84" spans="1:13">
      <c r="A84" s="47">
        <v>45547</v>
      </c>
      <c r="B84" s="46">
        <f>_xlfn.IFNA(VLOOKUP(A84,'Dual Thrust Strategy'!$A$1:$B$460,2,FALSE),0)</f>
        <v>83004.744000000006</v>
      </c>
      <c r="C84" s="46">
        <f>_xlfn.IFNA(VLOOKUP(A84,'Break Through Price Strategy'!$A$2:$B$742,2,FALSE),0)</f>
        <v>-62073.696000000004</v>
      </c>
      <c r="D84" s="46">
        <f>_xlfn.IFNA(VLOOKUP(A84,'BBI Strategy'!$A$2:$B$1000,2,FALSE),0)</f>
        <v>152891.34400000001</v>
      </c>
      <c r="E84" s="46">
        <f>_xlfn.IFNA(VLOOKUP(A84,'Cloud Strategy'!$A$2:$B$1000,2,FALSE),0)</f>
        <v>0</v>
      </c>
      <c r="F84" s="46">
        <f>_xlfn.IFNA(VLOOKUP(A84,'DMI Strategy'!$A$1:$B$1000,2,FALSE),0)</f>
        <v>41747.232000000004</v>
      </c>
      <c r="G84" s="46">
        <f>_xlfn.IFNA(VLOOKUP(A84,'RVI Strategy'!$A$1:$B$1000,2,FALSE),0)</f>
        <v>0</v>
      </c>
      <c r="H84" s="46">
        <f>_xlfn.IFNA(VLOOKUP(A84,'TXF0007 Strategy'!$A$1:$B$1000,2,FALSE),0)</f>
        <v>-124135.68000000001</v>
      </c>
      <c r="I84" s="55">
        <f t="shared" si="2"/>
        <v>35928.270666666671</v>
      </c>
      <c r="J84" s="1">
        <f>VLOOKUP($A84,級距!$A:$K,9,FALSE)</f>
        <v>8</v>
      </c>
      <c r="K84" s="1">
        <f>VLOOKUP($A84,級距!$A:$K,10,FALSE)</f>
        <v>4</v>
      </c>
      <c r="L84" s="1">
        <f>VLOOKUP($A84,級距!$A:$K,11,FALSE)</f>
        <v>2</v>
      </c>
      <c r="M84" s="32">
        <f t="shared" si="3"/>
        <v>2</v>
      </c>
    </row>
    <row r="85" spans="1:13">
      <c r="A85" s="47">
        <v>45546</v>
      </c>
      <c r="B85" s="46">
        <f>_xlfn.IFNA(VLOOKUP(A85,'Dual Thrust Strategy'!$A$1:$B$460,2,FALSE),0)</f>
        <v>0</v>
      </c>
      <c r="C85" s="46">
        <f>_xlfn.IFNA(VLOOKUP(A85,'Break Through Price Strategy'!$A$2:$B$742,2,FALSE),0)</f>
        <v>0</v>
      </c>
      <c r="D85" s="46">
        <f>_xlfn.IFNA(VLOOKUP(A85,'BBI Strategy'!$A$2:$B$1000,2,FALSE),0)</f>
        <v>-63244.864000000001</v>
      </c>
      <c r="E85" s="46">
        <f>_xlfn.IFNA(VLOOKUP(A85,'Cloud Strategy'!$A$2:$B$1000,2,FALSE),0)</f>
        <v>3959.36</v>
      </c>
      <c r="F85" s="46">
        <f>_xlfn.IFNA(VLOOKUP(A85,'DMI Strategy'!$A$1:$B$1000,2,FALSE),0)</f>
        <v>0</v>
      </c>
      <c r="G85" s="46">
        <f>_xlfn.IFNA(VLOOKUP(A85,'RVI Strategy'!$A$1:$B$1000,2,FALSE),0)</f>
        <v>-39233.536</v>
      </c>
      <c r="H85" s="46">
        <f>_xlfn.IFNA(VLOOKUP(A85,'TXF0007 Strategy'!$A$1:$B$1000,2,FALSE),0)</f>
        <v>51155.128000000004</v>
      </c>
      <c r="I85" s="55">
        <f t="shared" si="2"/>
        <v>-16419.84</v>
      </c>
      <c r="J85" s="1">
        <f>VLOOKUP($A85,級距!$A:$K,9,FALSE)</f>
        <v>4</v>
      </c>
      <c r="K85" s="1">
        <f>VLOOKUP($A85,級距!$A:$K,10,FALSE)</f>
        <v>6</v>
      </c>
      <c r="L85" s="1">
        <f>VLOOKUP($A85,級距!$A:$K,11,FALSE)</f>
        <v>2</v>
      </c>
      <c r="M85" s="32">
        <f t="shared" si="3"/>
        <v>2</v>
      </c>
    </row>
    <row r="86" spans="1:13">
      <c r="A86" s="47">
        <v>45545</v>
      </c>
      <c r="B86" s="46">
        <f>_xlfn.IFNA(VLOOKUP(A86,'Dual Thrust Strategy'!$A$1:$B$460,2,FALSE),0)</f>
        <v>-63023.28</v>
      </c>
      <c r="C86" s="46">
        <f>_xlfn.IFNA(VLOOKUP(A86,'Break Through Price Strategy'!$A$2:$B$742,2,FALSE),0)</f>
        <v>0</v>
      </c>
      <c r="D86" s="46">
        <f>_xlfn.IFNA(VLOOKUP(A86,'BBI Strategy'!$A$2:$B$1000,2,FALSE),0)</f>
        <v>102153.18399999999</v>
      </c>
      <c r="E86" s="46">
        <f>_xlfn.IFNA(VLOOKUP(A86,'Cloud Strategy'!$A$2:$B$1000,2,FALSE),0)</f>
        <v>-16533.664000000001</v>
      </c>
      <c r="F86" s="46">
        <f>_xlfn.IFNA(VLOOKUP(A86,'DMI Strategy'!$A$1:$B$1000,2,FALSE),0)</f>
        <v>0</v>
      </c>
      <c r="G86" s="46">
        <f>_xlfn.IFNA(VLOOKUP(A86,'RVI Strategy'!$A$1:$B$1000,2,FALSE),0)</f>
        <v>0</v>
      </c>
      <c r="H86" s="46">
        <f>_xlfn.IFNA(VLOOKUP(A86,'TXF0007 Strategy'!$A$1:$B$1000,2,FALSE),0)</f>
        <v>43170.991999999998</v>
      </c>
      <c r="I86" s="55">
        <f t="shared" si="2"/>
        <v>3766.0399999999991</v>
      </c>
      <c r="J86" s="1">
        <f>VLOOKUP($A86,級距!$A:$K,9,FALSE)</f>
        <v>9</v>
      </c>
      <c r="K86" s="1">
        <f>VLOOKUP($A86,級距!$A:$K,10,FALSE)</f>
        <v>7</v>
      </c>
      <c r="L86" s="1">
        <f>VLOOKUP($A86,級距!$A:$K,11,FALSE)</f>
        <v>3</v>
      </c>
      <c r="M86" s="32">
        <f t="shared" si="3"/>
        <v>3</v>
      </c>
    </row>
    <row r="87" spans="1:13">
      <c r="A87" s="47">
        <v>45544</v>
      </c>
      <c r="B87" s="46">
        <f>_xlfn.IFNA(VLOOKUP(A87,'Dual Thrust Strategy'!$A$1:$B$460,2,FALSE),0)</f>
        <v>-70289.279999999999</v>
      </c>
      <c r="C87" s="46">
        <f>_xlfn.IFNA(VLOOKUP(A87,'Break Through Price Strategy'!$A$2:$B$742,2,FALSE),0)</f>
        <v>0</v>
      </c>
      <c r="D87" s="46">
        <f>_xlfn.IFNA(VLOOKUP(A87,'BBI Strategy'!$A$2:$B$1000,2,FALSE),0)</f>
        <v>-82026.679999999993</v>
      </c>
      <c r="E87" s="46">
        <f>_xlfn.IFNA(VLOOKUP(A87,'Cloud Strategy'!$A$2:$B$1000,2,FALSE),0)</f>
        <v>0</v>
      </c>
      <c r="F87" s="46">
        <f>_xlfn.IFNA(VLOOKUP(A87,'DMI Strategy'!$A$1:$B$1000,2,FALSE),0)</f>
        <v>-3273.72</v>
      </c>
      <c r="G87" s="46">
        <f>_xlfn.IFNA(VLOOKUP(A87,'RVI Strategy'!$A$1:$B$1000,2,FALSE),0)</f>
        <v>0</v>
      </c>
      <c r="H87" s="46">
        <f>_xlfn.IFNA(VLOOKUP(A87,'TXF0007 Strategy'!$A$1:$B$1000,2,FALSE),0)</f>
        <v>12775.791999999999</v>
      </c>
      <c r="I87" s="55">
        <f t="shared" si="2"/>
        <v>-25931.613333333331</v>
      </c>
      <c r="J87" s="1">
        <f>VLOOKUP($A87,級距!$A:$K,9,FALSE)</f>
        <v>10</v>
      </c>
      <c r="K87" s="1">
        <f>VLOOKUP($A87,級距!$A:$K,10,FALSE)</f>
        <v>7</v>
      </c>
      <c r="L87" s="1">
        <f>VLOOKUP($A87,級距!$A:$K,11,FALSE)</f>
        <v>4</v>
      </c>
      <c r="M87" s="32">
        <f t="shared" si="3"/>
        <v>4</v>
      </c>
    </row>
    <row r="88" spans="1:13">
      <c r="A88" s="47">
        <v>45541</v>
      </c>
      <c r="B88" s="46">
        <f>_xlfn.IFNA(VLOOKUP(A88,'Dual Thrust Strategy'!$A$1:$B$460,2,FALSE),0)</f>
        <v>209012.568</v>
      </c>
      <c r="C88" s="46">
        <f>_xlfn.IFNA(VLOOKUP(A88,'Break Through Price Strategy'!$A$2:$B$742,2,FALSE),0)</f>
        <v>-63037.392</v>
      </c>
      <c r="D88" s="46">
        <f>_xlfn.IFNA(VLOOKUP(A88,'BBI Strategy'!$A$2:$B$1000,2,FALSE),0)</f>
        <v>0</v>
      </c>
      <c r="E88" s="46">
        <f>_xlfn.IFNA(VLOOKUP(A88,'Cloud Strategy'!$A$2:$B$1000,2,FALSE),0)</f>
        <v>227059.10399999999</v>
      </c>
      <c r="F88" s="46">
        <f>_xlfn.IFNA(VLOOKUP(A88,'DMI Strategy'!$A$1:$B$1000,2,FALSE),0)</f>
        <v>-8097.9520000000002</v>
      </c>
      <c r="G88" s="46">
        <f>_xlfn.IFNA(VLOOKUP(A88,'RVI Strategy'!$A$1:$B$1000,2,FALSE),0)</f>
        <v>0</v>
      </c>
      <c r="H88" s="46">
        <f>_xlfn.IFNA(VLOOKUP(A88,'TXF0007 Strategy'!$A$1:$B$1000,2,FALSE),0)</f>
        <v>-43303.328000000001</v>
      </c>
      <c r="I88" s="55">
        <f t="shared" si="2"/>
        <v>60822.721333333342</v>
      </c>
      <c r="J88" s="1">
        <f>VLOOKUP($A88,級距!$A:$K,9,FALSE)</f>
        <v>10</v>
      </c>
      <c r="K88" s="1">
        <f>VLOOKUP($A88,級距!$A:$K,10,FALSE)</f>
        <v>3</v>
      </c>
      <c r="L88" s="1">
        <f>VLOOKUP($A88,級距!$A:$K,11,FALSE)</f>
        <v>1</v>
      </c>
      <c r="M88" s="32">
        <f t="shared" si="3"/>
        <v>1</v>
      </c>
    </row>
    <row r="89" spans="1:13">
      <c r="A89" s="47">
        <v>45540</v>
      </c>
      <c r="B89" s="46">
        <f>_xlfn.IFNA(VLOOKUP(A89,'Dual Thrust Strategy'!$A$1:$B$460,2,FALSE),0)</f>
        <v>21136.856</v>
      </c>
      <c r="C89" s="46">
        <f>_xlfn.IFNA(VLOOKUP(A89,'Break Through Price Strategy'!$A$2:$B$742,2,FALSE),0)</f>
        <v>93866.76</v>
      </c>
      <c r="D89" s="46">
        <f>_xlfn.IFNA(VLOOKUP(A89,'BBI Strategy'!$A$2:$B$1000,2,FALSE),0)</f>
        <v>0</v>
      </c>
      <c r="E89" s="46">
        <f>_xlfn.IFNA(VLOOKUP(A89,'Cloud Strategy'!$A$2:$B$1000,2,FALSE),0)</f>
        <v>0</v>
      </c>
      <c r="F89" s="46">
        <f>_xlfn.IFNA(VLOOKUP(A89,'DMI Strategy'!$A$1:$B$1000,2,FALSE),0)</f>
        <v>47154.088000000003</v>
      </c>
      <c r="G89" s="46">
        <f>_xlfn.IFNA(VLOOKUP(A89,'RVI Strategy'!$A$1:$B$1000,2,FALSE),0)</f>
        <v>-126134.39999999999</v>
      </c>
      <c r="H89" s="46">
        <f>_xlfn.IFNA(VLOOKUP(A89,'TXF0007 Strategy'!$A$1:$B$1000,2,FALSE),0)</f>
        <v>37525.184000000001</v>
      </c>
      <c r="I89" s="55">
        <f t="shared" si="2"/>
        <v>6003.8840000000009</v>
      </c>
      <c r="J89" s="1">
        <f>VLOOKUP($A89,級距!$A:$K,9,FALSE)</f>
        <v>9</v>
      </c>
      <c r="K89" s="1">
        <f>VLOOKUP($A89,級距!$A:$K,10,FALSE)</f>
        <v>4</v>
      </c>
      <c r="L89" s="1">
        <f>VLOOKUP($A89,級距!$A:$K,11,FALSE)</f>
        <v>1</v>
      </c>
      <c r="M89" s="32">
        <f t="shared" si="3"/>
        <v>1</v>
      </c>
    </row>
    <row r="90" spans="1:13">
      <c r="A90" s="47">
        <v>45539</v>
      </c>
      <c r="B90" s="46">
        <f>_xlfn.IFNA(VLOOKUP(A90,'Dual Thrust Strategy'!$A$1:$B$460,2,FALSE),0)</f>
        <v>19454.903999999999</v>
      </c>
      <c r="C90" s="46">
        <f>_xlfn.IFNA(VLOOKUP(A90,'Break Through Price Strategy'!$A$2:$B$742,2,FALSE),0)</f>
        <v>-122054.992</v>
      </c>
      <c r="D90" s="46">
        <f>_xlfn.IFNA(VLOOKUP(A90,'BBI Strategy'!$A$2:$B$1000,2,FALSE),0)</f>
        <v>-124070.624</v>
      </c>
      <c r="E90" s="46">
        <f>_xlfn.IFNA(VLOOKUP(A90,'Cloud Strategy'!$A$2:$B$1000,2,FALSE),0)</f>
        <v>-126036.768</v>
      </c>
      <c r="F90" s="46">
        <f>_xlfn.IFNA(VLOOKUP(A90,'DMI Strategy'!$A$1:$B$1000,2,FALSE),0)</f>
        <v>-64043.232000000004</v>
      </c>
      <c r="G90" s="46">
        <f>_xlfn.IFNA(VLOOKUP(A90,'RVI Strategy'!$A$1:$B$1000,2,FALSE),0)</f>
        <v>-63068.088000000003</v>
      </c>
      <c r="H90" s="46">
        <f>_xlfn.IFNA(VLOOKUP(A90,'TXF0007 Strategy'!$A$1:$B$1000,2,FALSE),0)</f>
        <v>67374.184000000008</v>
      </c>
      <c r="I90" s="55">
        <f t="shared" si="2"/>
        <v>-79969.8</v>
      </c>
      <c r="J90" s="1">
        <f>VLOOKUP($A90,級距!$A:$K,9,FALSE)</f>
        <v>10</v>
      </c>
      <c r="K90" s="1">
        <f>VLOOKUP($A90,級距!$A:$K,10,FALSE)</f>
        <v>6</v>
      </c>
      <c r="L90" s="1">
        <f>VLOOKUP($A90,級距!$A:$K,11,FALSE)</f>
        <v>1</v>
      </c>
      <c r="M90" s="32">
        <f t="shared" si="3"/>
        <v>1</v>
      </c>
    </row>
    <row r="91" spans="1:13">
      <c r="A91" s="47">
        <v>45538</v>
      </c>
      <c r="B91" s="46">
        <f>_xlfn.IFNA(VLOOKUP(A91,'Dual Thrust Strategy'!$A$1:$B$460,2,FALSE),0)</f>
        <v>0</v>
      </c>
      <c r="C91" s="46">
        <f>_xlfn.IFNA(VLOOKUP(A91,'Break Through Price Strategy'!$A$2:$B$742,2,FALSE),0)</f>
        <v>-79096.703999999998</v>
      </c>
      <c r="D91" s="46">
        <f>_xlfn.IFNA(VLOOKUP(A91,'BBI Strategy'!$A$2:$B$1000,2,FALSE),0)</f>
        <v>26698.400000000001</v>
      </c>
      <c r="E91" s="46">
        <f>_xlfn.IFNA(VLOOKUP(A91,'Cloud Strategy'!$A$2:$B$1000,2,FALSE),0)</f>
        <v>-34329.887999999999</v>
      </c>
      <c r="F91" s="46">
        <f>_xlfn.IFNA(VLOOKUP(A91,'DMI Strategy'!$A$1:$B$1000,2,FALSE),0)</f>
        <v>-69286.016000000003</v>
      </c>
      <c r="G91" s="46">
        <f>_xlfn.IFNA(VLOOKUP(A91,'RVI Strategy'!$A$1:$B$1000,2,FALSE),0)</f>
        <v>45236.495999999999</v>
      </c>
      <c r="H91" s="46">
        <f>_xlfn.IFNA(VLOOKUP(A91,'TXF0007 Strategy'!$A$1:$B$1000,2,FALSE),0)</f>
        <v>42414.144</v>
      </c>
      <c r="I91" s="55">
        <f t="shared" si="2"/>
        <v>-18462.951999999997</v>
      </c>
      <c r="J91" s="1">
        <f>VLOOKUP($A91,級距!$A:$K,9,FALSE)</f>
        <v>8</v>
      </c>
      <c r="K91" s="1">
        <f>VLOOKUP($A91,級距!$A:$K,10,FALSE)</f>
        <v>5</v>
      </c>
      <c r="L91" s="1">
        <f>VLOOKUP($A91,級距!$A:$K,11,FALSE)</f>
        <v>2</v>
      </c>
      <c r="M91" s="32">
        <f t="shared" si="3"/>
        <v>2</v>
      </c>
    </row>
    <row r="92" spans="1:13">
      <c r="A92" s="47">
        <v>45537</v>
      </c>
      <c r="B92" s="46">
        <f>_xlfn.IFNA(VLOOKUP(A92,'Dual Thrust Strategy'!$A$1:$B$460,2,FALSE),0)</f>
        <v>0</v>
      </c>
      <c r="C92" s="46">
        <f>_xlfn.IFNA(VLOOKUP(A92,'Break Through Price Strategy'!$A$2:$B$742,2,FALSE),0)</f>
        <v>0</v>
      </c>
      <c r="D92" s="46">
        <f>_xlfn.IFNA(VLOOKUP(A92,'BBI Strategy'!$A$2:$B$1000,2,FALSE),0)</f>
        <v>-104283.424</v>
      </c>
      <c r="E92" s="46">
        <f>_xlfn.IFNA(VLOOKUP(A92,'Cloud Strategy'!$A$2:$B$1000,2,FALSE),0)</f>
        <v>-30920.896000000001</v>
      </c>
      <c r="F92" s="46">
        <f>_xlfn.IFNA(VLOOKUP(A92,'DMI Strategy'!$A$1:$B$1000,2,FALSE),0)</f>
        <v>0</v>
      </c>
      <c r="G92" s="46">
        <f>_xlfn.IFNA(VLOOKUP(A92,'RVI Strategy'!$A$1:$B$1000,2,FALSE),0)</f>
        <v>0</v>
      </c>
      <c r="H92" s="46">
        <f>_xlfn.IFNA(VLOOKUP(A92,'TXF0007 Strategy'!$A$1:$B$1000,2,FALSE),0)</f>
        <v>-2798.0480000000007</v>
      </c>
      <c r="I92" s="55">
        <f t="shared" si="2"/>
        <v>-22534.053333333333</v>
      </c>
      <c r="J92" s="1">
        <f>VLOOKUP($A92,級距!$A:$K,9,FALSE)</f>
        <v>7</v>
      </c>
      <c r="K92" s="1">
        <f>VLOOKUP($A92,級距!$A:$K,10,FALSE)</f>
        <v>4</v>
      </c>
      <c r="L92" s="1">
        <f>VLOOKUP($A92,級距!$A:$K,11,FALSE)</f>
        <v>2</v>
      </c>
      <c r="M92" s="32">
        <f t="shared" si="3"/>
        <v>2</v>
      </c>
    </row>
    <row r="93" spans="1:13">
      <c r="A93" s="47">
        <v>45534</v>
      </c>
      <c r="B93" s="46">
        <f>_xlfn.IFNA(VLOOKUP(A93,'Dual Thrust Strategy'!$A$1:$B$460,2,FALSE),0)</f>
        <v>0</v>
      </c>
      <c r="C93" s="46">
        <f>_xlfn.IFNA(VLOOKUP(A93,'Break Through Price Strategy'!$A$2:$B$742,2,FALSE),0)</f>
        <v>0</v>
      </c>
      <c r="D93" s="46">
        <f>_xlfn.IFNA(VLOOKUP(A93,'BBI Strategy'!$A$2:$B$1000,2,FALSE),0)</f>
        <v>-18963.295999999998</v>
      </c>
      <c r="E93" s="46">
        <f>_xlfn.IFNA(VLOOKUP(A93,'Cloud Strategy'!$A$2:$B$1000,2,FALSE),0)</f>
        <v>-42950.432000000001</v>
      </c>
      <c r="F93" s="46">
        <f>_xlfn.IFNA(VLOOKUP(A93,'DMI Strategy'!$A$1:$B$1000,2,FALSE),0)</f>
        <v>-66426.720000000001</v>
      </c>
      <c r="G93" s="46">
        <f>_xlfn.IFNA(VLOOKUP(A93,'RVI Strategy'!$A$1:$B$1000,2,FALSE),0)</f>
        <v>0</v>
      </c>
      <c r="H93" s="46">
        <f>_xlfn.IFNA(VLOOKUP(A93,'TXF0007 Strategy'!$A$1:$B$1000,2,FALSE),0)</f>
        <v>4787.2640000000001</v>
      </c>
      <c r="I93" s="55">
        <f t="shared" si="2"/>
        <v>-21390.074666666667</v>
      </c>
      <c r="J93" s="1">
        <f>VLOOKUP($A93,級距!$A:$K,9,FALSE)</f>
        <v>2</v>
      </c>
      <c r="K93" s="1">
        <f>VLOOKUP($A93,級距!$A:$K,10,FALSE)</f>
        <v>1</v>
      </c>
      <c r="L93" s="1">
        <f>VLOOKUP($A93,級距!$A:$K,11,FALSE)</f>
        <v>2</v>
      </c>
      <c r="M93" s="32">
        <f t="shared" si="3"/>
        <v>2</v>
      </c>
    </row>
    <row r="94" spans="1:13">
      <c r="A94" s="47">
        <v>45533</v>
      </c>
      <c r="B94" s="46">
        <f>_xlfn.IFNA(VLOOKUP(A94,'Dual Thrust Strategy'!$A$1:$B$460,2,FALSE),0)</f>
        <v>0</v>
      </c>
      <c r="C94" s="46">
        <f>_xlfn.IFNA(VLOOKUP(A94,'Break Through Price Strategy'!$A$2:$B$742,2,FALSE),0)</f>
        <v>0</v>
      </c>
      <c r="D94" s="46">
        <f>_xlfn.IFNA(VLOOKUP(A94,'BBI Strategy'!$A$2:$B$1000,2,FALSE),0)</f>
        <v>0</v>
      </c>
      <c r="E94" s="46">
        <f>_xlfn.IFNA(VLOOKUP(A94,'Cloud Strategy'!$A$2:$B$1000,2,FALSE),0)</f>
        <v>0</v>
      </c>
      <c r="F94" s="46">
        <f>_xlfn.IFNA(VLOOKUP(A94,'DMI Strategy'!$A$1:$B$1000,2,FALSE),0)</f>
        <v>-69266.047999999995</v>
      </c>
      <c r="G94" s="46">
        <f>_xlfn.IFNA(VLOOKUP(A94,'RVI Strategy'!$A$1:$B$1000,2,FALSE),0)</f>
        <v>0</v>
      </c>
      <c r="H94" s="46">
        <f>_xlfn.IFNA(VLOOKUP(A94,'TXF0007 Strategy'!$A$1:$B$1000,2,FALSE),0)</f>
        <v>-9595.3120000000017</v>
      </c>
      <c r="I94" s="55">
        <f t="shared" si="2"/>
        <v>-11544.341333333332</v>
      </c>
      <c r="J94" s="1">
        <f>VLOOKUP($A94,級距!$A:$K,9,FALSE)</f>
        <v>8</v>
      </c>
      <c r="K94" s="1">
        <f>VLOOKUP($A94,級距!$A:$K,10,FALSE)</f>
        <v>7</v>
      </c>
      <c r="L94" s="1">
        <f>VLOOKUP($A94,級距!$A:$K,11,FALSE)</f>
        <v>3</v>
      </c>
      <c r="M94" s="32">
        <f t="shared" si="3"/>
        <v>3</v>
      </c>
    </row>
    <row r="95" spans="1:13">
      <c r="A95" s="47">
        <v>45532</v>
      </c>
      <c r="B95" s="46">
        <f>_xlfn.IFNA(VLOOKUP(A95,'Dual Thrust Strategy'!$A$1:$B$460,2,FALSE),0)</f>
        <v>-123392.95199999999</v>
      </c>
      <c r="C95" s="46">
        <f>_xlfn.IFNA(VLOOKUP(A95,'Break Through Price Strategy'!$A$2:$B$742,2,FALSE),0)</f>
        <v>0</v>
      </c>
      <c r="D95" s="46">
        <f>_xlfn.IFNA(VLOOKUP(A95,'BBI Strategy'!$A$2:$B$1000,2,FALSE),0)</f>
        <v>36160.536</v>
      </c>
      <c r="E95" s="46">
        <f>_xlfn.IFNA(VLOOKUP(A95,'Cloud Strategy'!$A$2:$B$1000,2,FALSE),0)</f>
        <v>162906.79199999999</v>
      </c>
      <c r="F95" s="46">
        <f>_xlfn.IFNA(VLOOKUP(A95,'DMI Strategy'!$A$1:$B$1000,2,FALSE),0)</f>
        <v>135977.21599999999</v>
      </c>
      <c r="G95" s="46">
        <f>_xlfn.IFNA(VLOOKUP(A95,'RVI Strategy'!$A$1:$B$1000,2,FALSE),0)</f>
        <v>0</v>
      </c>
      <c r="H95" s="46">
        <f>_xlfn.IFNA(VLOOKUP(A95,'TXF0007 Strategy'!$A$1:$B$1000,2,FALSE),0)</f>
        <v>0</v>
      </c>
      <c r="I95" s="55">
        <f t="shared" si="2"/>
        <v>35275.265333333329</v>
      </c>
      <c r="J95" s="1">
        <f>VLOOKUP($A95,級距!$A:$K,9,FALSE)</f>
        <v>9</v>
      </c>
      <c r="K95" s="1">
        <f>VLOOKUP($A95,級距!$A:$K,10,FALSE)</f>
        <v>7</v>
      </c>
      <c r="L95" s="1">
        <f>VLOOKUP($A95,級距!$A:$K,11,FALSE)</f>
        <v>3</v>
      </c>
      <c r="M95" s="32">
        <f t="shared" si="3"/>
        <v>3</v>
      </c>
    </row>
    <row r="96" spans="1:13">
      <c r="A96" s="47">
        <v>45531</v>
      </c>
      <c r="B96" s="46">
        <f>_xlfn.IFNA(VLOOKUP(A96,'Dual Thrust Strategy'!$A$1:$B$460,2,FALSE),0)</f>
        <v>0</v>
      </c>
      <c r="C96" s="46">
        <f>_xlfn.IFNA(VLOOKUP(A96,'Break Through Price Strategy'!$A$2:$B$742,2,FALSE),0)</f>
        <v>0</v>
      </c>
      <c r="D96" s="46">
        <f>_xlfn.IFNA(VLOOKUP(A96,'BBI Strategy'!$A$2:$B$1000,2,FALSE),0)</f>
        <v>0</v>
      </c>
      <c r="E96" s="46">
        <f>_xlfn.IFNA(VLOOKUP(A96,'Cloud Strategy'!$A$2:$B$1000,2,FALSE),0)</f>
        <v>0</v>
      </c>
      <c r="F96" s="46">
        <f>_xlfn.IFNA(VLOOKUP(A96,'DMI Strategy'!$A$1:$B$1000,2,FALSE),0)</f>
        <v>-55465.896000000001</v>
      </c>
      <c r="G96" s="46">
        <f>_xlfn.IFNA(VLOOKUP(A96,'RVI Strategy'!$A$1:$B$1000,2,FALSE),0)</f>
        <v>0</v>
      </c>
      <c r="H96" s="46">
        <f>_xlfn.IFNA(VLOOKUP(A96,'TXF0007 Strategy'!$A$1:$B$1000,2,FALSE),0)</f>
        <v>42950.175999999999</v>
      </c>
      <c r="I96" s="55">
        <f t="shared" si="2"/>
        <v>-9244.3160000000007</v>
      </c>
      <c r="J96" s="1">
        <f>VLOOKUP($A96,級距!$A:$K,9,FALSE)</f>
        <v>5</v>
      </c>
      <c r="K96" s="1">
        <f>VLOOKUP($A96,級距!$A:$K,10,FALSE)</f>
        <v>2</v>
      </c>
      <c r="L96" s="1">
        <f>VLOOKUP($A96,級距!$A:$K,11,FALSE)</f>
        <v>2</v>
      </c>
      <c r="M96" s="32">
        <f t="shared" si="3"/>
        <v>2</v>
      </c>
    </row>
    <row r="97" spans="1:13">
      <c r="A97" s="47">
        <v>45530</v>
      </c>
      <c r="B97" s="46">
        <f>_xlfn.IFNA(VLOOKUP(A97,'Dual Thrust Strategy'!$A$1:$B$460,2,FALSE),0)</f>
        <v>0</v>
      </c>
      <c r="C97" s="46">
        <f>_xlfn.IFNA(VLOOKUP(A97,'Break Through Price Strategy'!$A$2:$B$742,2,FALSE),0)</f>
        <v>19005.432000000001</v>
      </c>
      <c r="D97" s="46">
        <f>_xlfn.IFNA(VLOOKUP(A97,'BBI Strategy'!$A$2:$B$1000,2,FALSE),0)</f>
        <v>0</v>
      </c>
      <c r="E97" s="46">
        <f>_xlfn.IFNA(VLOOKUP(A97,'Cloud Strategy'!$A$2:$B$1000,2,FALSE),0)</f>
        <v>39326.671999999999</v>
      </c>
      <c r="F97" s="46">
        <f>_xlfn.IFNA(VLOOKUP(A97,'DMI Strategy'!$A$1:$B$1000,2,FALSE),0)</f>
        <v>-124313.984</v>
      </c>
      <c r="G97" s="46">
        <f>_xlfn.IFNA(VLOOKUP(A97,'RVI Strategy'!$A$1:$B$1000,2,FALSE),0)</f>
        <v>0</v>
      </c>
      <c r="H97" s="46">
        <f>_xlfn.IFNA(VLOOKUP(A97,'TXF0007 Strategy'!$A$1:$B$1000,2,FALSE),0)</f>
        <v>-35949.832000000002</v>
      </c>
      <c r="I97" s="55">
        <f t="shared" si="2"/>
        <v>-10996.980000000001</v>
      </c>
      <c r="J97" s="1">
        <f>VLOOKUP($A97,級距!$A:$K,9,FALSE)</f>
        <v>8</v>
      </c>
      <c r="K97" s="1">
        <f>VLOOKUP($A97,級距!$A:$K,10,FALSE)</f>
        <v>1</v>
      </c>
      <c r="L97" s="1">
        <f>VLOOKUP($A97,級距!$A:$K,11,FALSE)</f>
        <v>2</v>
      </c>
      <c r="M97" s="32">
        <f t="shared" si="3"/>
        <v>2</v>
      </c>
    </row>
    <row r="98" spans="1:13">
      <c r="A98" s="47">
        <v>45527</v>
      </c>
      <c r="B98" s="46">
        <f>_xlfn.IFNA(VLOOKUP(A98,'Dual Thrust Strategy'!$A$1:$B$460,2,FALSE),0)</f>
        <v>49908.119999999995</v>
      </c>
      <c r="C98" s="46">
        <f>_xlfn.IFNA(VLOOKUP(A98,'Break Through Price Strategy'!$A$2:$B$742,2,FALSE),0)</f>
        <v>0</v>
      </c>
      <c r="D98" s="46">
        <f>_xlfn.IFNA(VLOOKUP(A98,'BBI Strategy'!$A$2:$B$1000,2,FALSE),0)</f>
        <v>12729.36</v>
      </c>
      <c r="E98" s="46">
        <f>_xlfn.IFNA(VLOOKUP(A98,'Cloud Strategy'!$A$2:$B$1000,2,FALSE),0)</f>
        <v>0</v>
      </c>
      <c r="F98" s="46">
        <f>_xlfn.IFNA(VLOOKUP(A98,'DMI Strategy'!$A$1:$B$1000,2,FALSE),0)</f>
        <v>-47175.743999999999</v>
      </c>
      <c r="G98" s="46">
        <f>_xlfn.IFNA(VLOOKUP(A98,'RVI Strategy'!$A$1:$B$1000,2,FALSE),0)</f>
        <v>0</v>
      </c>
      <c r="H98" s="46">
        <f>_xlfn.IFNA(VLOOKUP(A98,'TXF0007 Strategy'!$A$1:$B$1000,2,FALSE),0)</f>
        <v>0</v>
      </c>
      <c r="I98" s="55">
        <f t="shared" si="2"/>
        <v>2576.9559999999997</v>
      </c>
      <c r="J98" s="1">
        <f>VLOOKUP($A98,級距!$A:$K,9,FALSE)</f>
        <v>8</v>
      </c>
      <c r="K98" s="1">
        <f>VLOOKUP($A98,級距!$A:$K,10,FALSE)</f>
        <v>7</v>
      </c>
      <c r="L98" s="1">
        <f>VLOOKUP($A98,級距!$A:$K,11,FALSE)</f>
        <v>3</v>
      </c>
      <c r="M98" s="32">
        <f t="shared" si="3"/>
        <v>3</v>
      </c>
    </row>
    <row r="99" spans="1:13">
      <c r="A99" s="47">
        <v>45526</v>
      </c>
      <c r="B99" s="46">
        <f>_xlfn.IFNA(VLOOKUP(A99,'Dual Thrust Strategy'!$A$1:$B$460,2,FALSE),0)</f>
        <v>0</v>
      </c>
      <c r="C99" s="46">
        <f>_xlfn.IFNA(VLOOKUP(A99,'Break Through Price Strategy'!$A$2:$B$742,2,FALSE),0)</f>
        <v>-5500.808</v>
      </c>
      <c r="D99" s="46">
        <f>_xlfn.IFNA(VLOOKUP(A99,'BBI Strategy'!$A$2:$B$1000,2,FALSE),0)</f>
        <v>83890.384000000005</v>
      </c>
      <c r="E99" s="46">
        <f>_xlfn.IFNA(VLOOKUP(A99,'Cloud Strategy'!$A$2:$B$1000,2,FALSE),0)</f>
        <v>94702.176000000007</v>
      </c>
      <c r="F99" s="46">
        <f>_xlfn.IFNA(VLOOKUP(A99,'DMI Strategy'!$A$1:$B$1000,2,FALSE),0)</f>
        <v>-76240.639999999999</v>
      </c>
      <c r="G99" s="46">
        <f>_xlfn.IFNA(VLOOKUP(A99,'RVI Strategy'!$A$1:$B$1000,2,FALSE),0)</f>
        <v>-30636.576000000001</v>
      </c>
      <c r="H99" s="46">
        <f>_xlfn.IFNA(VLOOKUP(A99,'TXF0007 Strategy'!$A$1:$B$1000,2,FALSE),0)</f>
        <v>63779.567999999992</v>
      </c>
      <c r="I99" s="55">
        <f t="shared" si="2"/>
        <v>11035.756000000001</v>
      </c>
      <c r="J99" s="1">
        <f>VLOOKUP($A99,級距!$A:$K,9,FALSE)</f>
        <v>5</v>
      </c>
      <c r="K99" s="1">
        <f>VLOOKUP($A99,級距!$A:$K,10,FALSE)</f>
        <v>6</v>
      </c>
      <c r="L99" s="1">
        <f>VLOOKUP($A99,級距!$A:$K,11,FALSE)</f>
        <v>2</v>
      </c>
      <c r="M99" s="32">
        <f t="shared" si="3"/>
        <v>2</v>
      </c>
    </row>
    <row r="100" spans="1:13">
      <c r="A100" s="47">
        <v>45525</v>
      </c>
      <c r="B100" s="46">
        <f>_xlfn.IFNA(VLOOKUP(A100,'Dual Thrust Strategy'!$A$1:$B$460,2,FALSE),0)</f>
        <v>-130836.52799999999</v>
      </c>
      <c r="C100" s="46">
        <f>_xlfn.IFNA(VLOOKUP(A100,'Break Through Price Strategy'!$A$2:$B$742,2,FALSE),0)</f>
        <v>-36540.32</v>
      </c>
      <c r="D100" s="46">
        <f>_xlfn.IFNA(VLOOKUP(A100,'BBI Strategy'!$A$2:$B$1000,2,FALSE),0)</f>
        <v>95330.8</v>
      </c>
      <c r="E100" s="46">
        <f>_xlfn.IFNA(VLOOKUP(A100,'Cloud Strategy'!$A$2:$B$1000,2,FALSE),0)</f>
        <v>-110420.67200000001</v>
      </c>
      <c r="F100" s="46">
        <f>_xlfn.IFNA(VLOOKUP(A100,'DMI Strategy'!$A$1:$B$1000,2,FALSE),0)</f>
        <v>145451.44</v>
      </c>
      <c r="G100" s="46">
        <f>_xlfn.IFNA(VLOOKUP(A100,'RVI Strategy'!$A$1:$B$1000,2,FALSE),0)</f>
        <v>0</v>
      </c>
      <c r="H100" s="46">
        <f>_xlfn.IFNA(VLOOKUP(A100,'TXF0007 Strategy'!$A$1:$B$1000,2,FALSE),0)</f>
        <v>-4058.4559999999997</v>
      </c>
      <c r="I100" s="55">
        <f t="shared" si="2"/>
        <v>-6169.2133333333331</v>
      </c>
      <c r="J100" s="1">
        <f>VLOOKUP($A100,級距!$A:$K,9,FALSE)</f>
        <v>4</v>
      </c>
      <c r="K100" s="1">
        <f>VLOOKUP($A100,級距!$A:$K,10,FALSE)</f>
        <v>6</v>
      </c>
      <c r="L100" s="1">
        <f>VLOOKUP($A100,級距!$A:$K,11,FALSE)</f>
        <v>2</v>
      </c>
      <c r="M100" s="32">
        <f t="shared" si="3"/>
        <v>2</v>
      </c>
    </row>
    <row r="101" spans="1:13">
      <c r="A101" s="47">
        <v>45524</v>
      </c>
      <c r="B101" s="46">
        <f>_xlfn.IFNA(VLOOKUP(A101,'Dual Thrust Strategy'!$A$1:$B$460,2,FALSE),0)</f>
        <v>-13433.304000000002</v>
      </c>
      <c r="C101" s="46">
        <f>_xlfn.IFNA(VLOOKUP(A101,'Break Through Price Strategy'!$A$2:$B$742,2,FALSE),0)</f>
        <v>0</v>
      </c>
      <c r="D101" s="46">
        <f>_xlfn.IFNA(VLOOKUP(A101,'BBI Strategy'!$A$2:$B$1000,2,FALSE),0)</f>
        <v>0</v>
      </c>
      <c r="E101" s="46">
        <f>_xlfn.IFNA(VLOOKUP(A101,'Cloud Strategy'!$A$2:$B$1000,2,FALSE),0)</f>
        <v>0</v>
      </c>
      <c r="F101" s="46">
        <f>_xlfn.IFNA(VLOOKUP(A101,'DMI Strategy'!$A$1:$B$1000,2,FALSE),0)</f>
        <v>0</v>
      </c>
      <c r="G101" s="46">
        <f>_xlfn.IFNA(VLOOKUP(A101,'RVI Strategy'!$A$1:$B$1000,2,FALSE),0)</f>
        <v>0</v>
      </c>
      <c r="H101" s="46">
        <f>_xlfn.IFNA(VLOOKUP(A101,'TXF0007 Strategy'!$A$1:$B$1000,2,FALSE),0)</f>
        <v>28417.736000000001</v>
      </c>
      <c r="I101" s="55">
        <f t="shared" si="2"/>
        <v>-2238.8840000000005</v>
      </c>
      <c r="J101" s="1">
        <f>VLOOKUP($A101,級距!$A:$K,9,FALSE)</f>
        <v>3</v>
      </c>
      <c r="K101" s="1">
        <f>VLOOKUP($A101,級距!$A:$K,10,FALSE)</f>
        <v>7</v>
      </c>
      <c r="L101" s="1">
        <f>VLOOKUP($A101,級距!$A:$K,11,FALSE)</f>
        <v>3</v>
      </c>
      <c r="M101" s="32">
        <f t="shared" si="3"/>
        <v>3</v>
      </c>
    </row>
    <row r="102" spans="1:13">
      <c r="A102" s="47">
        <v>45523</v>
      </c>
      <c r="B102" s="46">
        <f>_xlfn.IFNA(VLOOKUP(A102,'Dual Thrust Strategy'!$A$1:$B$460,2,FALSE),0)</f>
        <v>-43212.471999999994</v>
      </c>
      <c r="C102" s="46">
        <f>_xlfn.IFNA(VLOOKUP(A102,'Break Through Price Strategy'!$A$2:$B$742,2,FALSE),0)</f>
        <v>-65391.839999999997</v>
      </c>
      <c r="D102" s="46">
        <f>_xlfn.IFNA(VLOOKUP(A102,'BBI Strategy'!$A$2:$B$1000,2,FALSE),0)</f>
        <v>93451.975999999995</v>
      </c>
      <c r="E102" s="46">
        <f>_xlfn.IFNA(VLOOKUP(A102,'Cloud Strategy'!$A$2:$B$1000,2,FALSE),0)</f>
        <v>22352.256000000001</v>
      </c>
      <c r="F102" s="46">
        <f>_xlfn.IFNA(VLOOKUP(A102,'DMI Strategy'!$A$1:$B$1000,2,FALSE),0)</f>
        <v>-69406.207999999999</v>
      </c>
      <c r="G102" s="46">
        <f>_xlfn.IFNA(VLOOKUP(A102,'RVI Strategy'!$A$1:$B$1000,2,FALSE),0)</f>
        <v>0</v>
      </c>
      <c r="H102" s="46">
        <f>_xlfn.IFNA(VLOOKUP(A102,'TXF0007 Strategy'!$A$1:$B$1000,2,FALSE),0)</f>
        <v>20106.16</v>
      </c>
      <c r="I102" s="55">
        <f t="shared" si="2"/>
        <v>-10367.714666666665</v>
      </c>
      <c r="J102" s="1">
        <f>VLOOKUP($A102,級距!$A:$K,9,FALSE)</f>
        <v>4</v>
      </c>
      <c r="K102" s="1">
        <f>VLOOKUP($A102,級距!$A:$K,10,FALSE)</f>
        <v>2</v>
      </c>
      <c r="L102" s="1">
        <f>VLOOKUP($A102,級距!$A:$K,11,FALSE)</f>
        <v>2</v>
      </c>
      <c r="M102" s="32">
        <f t="shared" si="3"/>
        <v>2</v>
      </c>
    </row>
    <row r="103" spans="1:13">
      <c r="A103" s="47">
        <v>45520</v>
      </c>
      <c r="B103" s="46">
        <f>_xlfn.IFNA(VLOOKUP(A103,'Dual Thrust Strategy'!$A$1:$B$460,2,FALSE),0)</f>
        <v>-63217.247999999992</v>
      </c>
      <c r="C103" s="46">
        <f>_xlfn.IFNA(VLOOKUP(A103,'Break Through Price Strategy'!$A$2:$B$742,2,FALSE),0)</f>
        <v>-65365.68</v>
      </c>
      <c r="D103" s="46">
        <f>_xlfn.IFNA(VLOOKUP(A103,'BBI Strategy'!$A$2:$B$1000,2,FALSE),0)</f>
        <v>21487.4</v>
      </c>
      <c r="E103" s="46">
        <f>_xlfn.IFNA(VLOOKUP(A103,'Cloud Strategy'!$A$2:$B$1000,2,FALSE),0)</f>
        <v>-122335.82399999999</v>
      </c>
      <c r="F103" s="46">
        <f>_xlfn.IFNA(VLOOKUP(A103,'DMI Strategy'!$A$1:$B$1000,2,FALSE),0)</f>
        <v>-43636.944000000003</v>
      </c>
      <c r="G103" s="46">
        <f>_xlfn.IFNA(VLOOKUP(A103,'RVI Strategy'!$A$1:$B$1000,2,FALSE),0)</f>
        <v>0</v>
      </c>
      <c r="H103" s="46">
        <f>_xlfn.IFNA(VLOOKUP(A103,'TXF0007 Strategy'!$A$1:$B$1000,2,FALSE),0)</f>
        <v>-33816.455999999998</v>
      </c>
      <c r="I103" s="55">
        <f t="shared" si="2"/>
        <v>-45511.382666666665</v>
      </c>
      <c r="J103" s="1">
        <f>VLOOKUP($A103,級距!$A:$K,9,FALSE)</f>
        <v>3</v>
      </c>
      <c r="K103" s="1">
        <f>VLOOKUP($A103,級距!$A:$K,10,FALSE)</f>
        <v>3</v>
      </c>
      <c r="L103" s="1">
        <f>VLOOKUP($A103,級距!$A:$K,11,FALSE)</f>
        <v>2</v>
      </c>
      <c r="M103" s="32">
        <f t="shared" si="3"/>
        <v>2</v>
      </c>
    </row>
    <row r="104" spans="1:13">
      <c r="A104" s="47">
        <v>45519</v>
      </c>
      <c r="B104" s="46">
        <f>_xlfn.IFNA(VLOOKUP(A104,'Dual Thrust Strategy'!$A$1:$B$460,2,FALSE),0)</f>
        <v>64325.16</v>
      </c>
      <c r="C104" s="46">
        <f>_xlfn.IFNA(VLOOKUP(A104,'Break Through Price Strategy'!$A$2:$B$742,2,FALSE),0)</f>
        <v>0</v>
      </c>
      <c r="D104" s="46">
        <f>_xlfn.IFNA(VLOOKUP(A104,'BBI Strategy'!$A$2:$B$1000,2,FALSE),0)</f>
        <v>-50622.656000000003</v>
      </c>
      <c r="E104" s="46">
        <f>_xlfn.IFNA(VLOOKUP(A104,'Cloud Strategy'!$A$2:$B$1000,2,FALSE),0)</f>
        <v>167170.38399999999</v>
      </c>
      <c r="F104" s="46">
        <f>_xlfn.IFNA(VLOOKUP(A104,'DMI Strategy'!$A$1:$B$1000,2,FALSE),0)</f>
        <v>-123413.288</v>
      </c>
      <c r="G104" s="46">
        <f>_xlfn.IFNA(VLOOKUP(A104,'RVI Strategy'!$A$1:$B$1000,2,FALSE),0)</f>
        <v>0</v>
      </c>
      <c r="H104" s="46">
        <f>_xlfn.IFNA(VLOOKUP(A104,'TXF0007 Strategy'!$A$1:$B$1000,2,FALSE),0)</f>
        <v>0</v>
      </c>
      <c r="I104" s="55">
        <f t="shared" si="2"/>
        <v>9576.5999999999967</v>
      </c>
      <c r="J104" s="1">
        <f>VLOOKUP($A104,級距!$A:$K,9,FALSE)</f>
        <v>7</v>
      </c>
      <c r="K104" s="1">
        <f>VLOOKUP($A104,級距!$A:$K,10,FALSE)</f>
        <v>6</v>
      </c>
      <c r="L104" s="1">
        <f>VLOOKUP($A104,級距!$A:$K,11,FALSE)</f>
        <v>2</v>
      </c>
      <c r="M104" s="32">
        <f t="shared" si="3"/>
        <v>2</v>
      </c>
    </row>
    <row r="105" spans="1:13">
      <c r="A105" s="47">
        <v>45518</v>
      </c>
      <c r="B105" s="46">
        <f>_xlfn.IFNA(VLOOKUP(A105,'Dual Thrust Strategy'!$A$1:$B$460,2,FALSE),0)</f>
        <v>-56348.480000000003</v>
      </c>
      <c r="C105" s="46">
        <f>_xlfn.IFNA(VLOOKUP(A105,'Break Through Price Strategy'!$A$2:$B$742,2,FALSE),0)</f>
        <v>-14508.592000000001</v>
      </c>
      <c r="D105" s="46">
        <f>_xlfn.IFNA(VLOOKUP(A105,'BBI Strategy'!$A$2:$B$1000,2,FALSE),0)</f>
        <v>161113.984</v>
      </c>
      <c r="E105" s="46">
        <f>_xlfn.IFNA(VLOOKUP(A105,'Cloud Strategy'!$A$2:$B$1000,2,FALSE),0)</f>
        <v>-130593.504</v>
      </c>
      <c r="F105" s="46">
        <f>_xlfn.IFNA(VLOOKUP(A105,'DMI Strategy'!$A$1:$B$1000,2,FALSE),0)</f>
        <v>0</v>
      </c>
      <c r="G105" s="46">
        <f>_xlfn.IFNA(VLOOKUP(A105,'RVI Strategy'!$A$1:$B$1000,2,FALSE),0)</f>
        <v>0</v>
      </c>
      <c r="H105" s="46">
        <f>_xlfn.IFNA(VLOOKUP(A105,'TXF0007 Strategy'!$A$1:$B$1000,2,FALSE),0)</f>
        <v>-29563.824000000001</v>
      </c>
      <c r="I105" s="55">
        <f t="shared" si="2"/>
        <v>-6722.7653333333337</v>
      </c>
      <c r="J105" s="1">
        <f>VLOOKUP($A105,級距!$A:$K,9,FALSE)</f>
        <v>5</v>
      </c>
      <c r="K105" s="1">
        <f>VLOOKUP($A105,級距!$A:$K,10,FALSE)</f>
        <v>6</v>
      </c>
      <c r="L105" s="1">
        <f>VLOOKUP($A105,級距!$A:$K,11,FALSE)</f>
        <v>2</v>
      </c>
      <c r="M105" s="32">
        <f t="shared" si="3"/>
        <v>2</v>
      </c>
    </row>
    <row r="106" spans="1:13">
      <c r="A106" s="47">
        <v>45517</v>
      </c>
      <c r="B106" s="46">
        <f>_xlfn.IFNA(VLOOKUP(A106,'Dual Thrust Strategy'!$A$1:$B$460,2,FALSE),0)</f>
        <v>0</v>
      </c>
      <c r="C106" s="46">
        <f>_xlfn.IFNA(VLOOKUP(A106,'Break Through Price Strategy'!$A$2:$B$742,2,FALSE),0)</f>
        <v>0</v>
      </c>
      <c r="D106" s="46">
        <f>_xlfn.IFNA(VLOOKUP(A106,'BBI Strategy'!$A$2:$B$1000,2,FALSE),0)</f>
        <v>0</v>
      </c>
      <c r="E106" s="46">
        <f>_xlfn.IFNA(VLOOKUP(A106,'Cloud Strategy'!$A$2:$B$1000,2,FALSE),0)</f>
        <v>23653.759999999998</v>
      </c>
      <c r="F106" s="46">
        <f>_xlfn.IFNA(VLOOKUP(A106,'DMI Strategy'!$A$1:$B$1000,2,FALSE),0)</f>
        <v>0</v>
      </c>
      <c r="G106" s="46">
        <f>_xlfn.IFNA(VLOOKUP(A106,'RVI Strategy'!$A$1:$B$1000,2,FALSE),0)</f>
        <v>0</v>
      </c>
      <c r="H106" s="46">
        <f>_xlfn.IFNA(VLOOKUP(A106,'TXF0007 Strategy'!$A$1:$B$1000,2,FALSE),0)</f>
        <v>2313.4880000000003</v>
      </c>
      <c r="I106" s="55">
        <f t="shared" si="2"/>
        <v>3942.2933333333331</v>
      </c>
      <c r="J106" s="1">
        <f>VLOOKUP($A106,級距!$A:$K,9,FALSE)</f>
        <v>5</v>
      </c>
      <c r="K106" s="1">
        <f>VLOOKUP($A106,級距!$A:$K,10,FALSE)</f>
        <v>4</v>
      </c>
      <c r="L106" s="1">
        <f>VLOOKUP($A106,級距!$A:$K,11,FALSE)</f>
        <v>2</v>
      </c>
      <c r="M106" s="32">
        <f t="shared" si="3"/>
        <v>2</v>
      </c>
    </row>
    <row r="107" spans="1:13">
      <c r="A107" s="47">
        <v>45516</v>
      </c>
      <c r="B107" s="46">
        <f>_xlfn.IFNA(VLOOKUP(A107,'Dual Thrust Strategy'!$A$1:$B$460,2,FALSE),0)</f>
        <v>17875.272000000001</v>
      </c>
      <c r="C107" s="46">
        <f>_xlfn.IFNA(VLOOKUP(A107,'Break Through Price Strategy'!$A$2:$B$742,2,FALSE),0)</f>
        <v>0</v>
      </c>
      <c r="D107" s="46">
        <f>_xlfn.IFNA(VLOOKUP(A107,'BBI Strategy'!$A$2:$B$1000,2,FALSE),0)</f>
        <v>50617.616000000002</v>
      </c>
      <c r="E107" s="46">
        <f>_xlfn.IFNA(VLOOKUP(A107,'Cloud Strategy'!$A$2:$B$1000,2,FALSE),0)</f>
        <v>0</v>
      </c>
      <c r="F107" s="46">
        <f>_xlfn.IFNA(VLOOKUP(A107,'DMI Strategy'!$A$1:$B$1000,2,FALSE),0)</f>
        <v>157655.63200000001</v>
      </c>
      <c r="G107" s="46">
        <f>_xlfn.IFNA(VLOOKUP(A107,'RVI Strategy'!$A$1:$B$1000,2,FALSE),0)</f>
        <v>0</v>
      </c>
      <c r="H107" s="46">
        <f>_xlfn.IFNA(VLOOKUP(A107,'TXF0007 Strategy'!$A$1:$B$1000,2,FALSE),0)</f>
        <v>-4640.4960000000001</v>
      </c>
      <c r="I107" s="55">
        <f t="shared" si="2"/>
        <v>37691.420000000006</v>
      </c>
      <c r="J107" s="1">
        <f>VLOOKUP($A107,級距!$A:$K,9,FALSE)</f>
        <v>7</v>
      </c>
      <c r="K107" s="1">
        <f>VLOOKUP($A107,級距!$A:$K,10,FALSE)</f>
        <v>1</v>
      </c>
      <c r="L107" s="1">
        <f>VLOOKUP($A107,級距!$A:$K,11,FALSE)</f>
        <v>2</v>
      </c>
      <c r="M107" s="32">
        <f t="shared" si="3"/>
        <v>2</v>
      </c>
    </row>
    <row r="108" spans="1:13">
      <c r="A108" s="47">
        <v>45513</v>
      </c>
      <c r="B108" s="46">
        <f>_xlfn.IFNA(VLOOKUP(A108,'Dual Thrust Strategy'!$A$1:$B$460,2,FALSE),0)</f>
        <v>-23517.608</v>
      </c>
      <c r="C108" s="46">
        <f>_xlfn.IFNA(VLOOKUP(A108,'Break Through Price Strategy'!$A$2:$B$742,2,FALSE),0)</f>
        <v>-65549.728000000003</v>
      </c>
      <c r="D108" s="46">
        <f>_xlfn.IFNA(VLOOKUP(A108,'BBI Strategy'!$A$2:$B$1000,2,FALSE),0)</f>
        <v>82223.983999999997</v>
      </c>
      <c r="E108" s="46">
        <f>_xlfn.IFNA(VLOOKUP(A108,'Cloud Strategy'!$A$2:$B$1000,2,FALSE),0)</f>
        <v>0</v>
      </c>
      <c r="F108" s="46">
        <f>_xlfn.IFNA(VLOOKUP(A108,'DMI Strategy'!$A$1:$B$1000,2,FALSE),0)</f>
        <v>-66183.360000000001</v>
      </c>
      <c r="G108" s="46">
        <f>_xlfn.IFNA(VLOOKUP(A108,'RVI Strategy'!$A$1:$B$1000,2,FALSE),0)</f>
        <v>0</v>
      </c>
      <c r="H108" s="46">
        <f>_xlfn.IFNA(VLOOKUP(A108,'TXF0007 Strategy'!$A$1:$B$1000,2,FALSE),0)</f>
        <v>-5458.9359999999997</v>
      </c>
      <c r="I108" s="55">
        <f t="shared" si="2"/>
        <v>-12171.118666666669</v>
      </c>
      <c r="J108" s="1">
        <f>VLOOKUP($A108,級距!$A:$K,9,FALSE)</f>
        <v>10</v>
      </c>
      <c r="K108" s="1">
        <f>VLOOKUP($A108,級距!$A:$K,10,FALSE)</f>
        <v>4</v>
      </c>
      <c r="L108" s="1">
        <f>VLOOKUP($A108,級距!$A:$K,11,FALSE)</f>
        <v>1</v>
      </c>
      <c r="M108" s="32">
        <f t="shared" si="3"/>
        <v>1</v>
      </c>
    </row>
    <row r="109" spans="1:13">
      <c r="A109" s="47">
        <v>45512</v>
      </c>
      <c r="B109" s="46">
        <f>_xlfn.IFNA(VLOOKUP(A109,'Dual Thrust Strategy'!$A$1:$B$460,2,FALSE),0)</f>
        <v>49945.600000000013</v>
      </c>
      <c r="C109" s="46">
        <f>_xlfn.IFNA(VLOOKUP(A109,'Break Through Price Strategy'!$A$2:$B$742,2,FALSE),0)</f>
        <v>0</v>
      </c>
      <c r="D109" s="46">
        <f>_xlfn.IFNA(VLOOKUP(A109,'BBI Strategy'!$A$2:$B$1000,2,FALSE),0)</f>
        <v>0</v>
      </c>
      <c r="E109" s="46">
        <f>_xlfn.IFNA(VLOOKUP(A109,'Cloud Strategy'!$A$2:$B$1000,2,FALSE),0)</f>
        <v>-123408.48</v>
      </c>
      <c r="F109" s="46">
        <f>_xlfn.IFNA(VLOOKUP(A109,'DMI Strategy'!$A$1:$B$1000,2,FALSE),0)</f>
        <v>-30832.351999999999</v>
      </c>
      <c r="G109" s="46">
        <f>_xlfn.IFNA(VLOOKUP(A109,'RVI Strategy'!$A$1:$B$1000,2,FALSE),0)</f>
        <v>0</v>
      </c>
      <c r="H109" s="46">
        <f>_xlfn.IFNA(VLOOKUP(A109,'TXF0007 Strategy'!$A$1:$B$1000,2,FALSE),0)</f>
        <v>26601.208000000002</v>
      </c>
      <c r="I109" s="55">
        <f t="shared" si="2"/>
        <v>-17382.538666666664</v>
      </c>
      <c r="J109" s="1">
        <f>VLOOKUP($A109,級距!$A:$K,9,FALSE)</f>
        <v>10</v>
      </c>
      <c r="K109" s="1">
        <f>VLOOKUP($A109,級距!$A:$K,10,FALSE)</f>
        <v>1</v>
      </c>
      <c r="L109" s="1">
        <f>VLOOKUP($A109,級距!$A:$K,11,FALSE)</f>
        <v>1</v>
      </c>
      <c r="M109" s="32">
        <f t="shared" si="3"/>
        <v>1</v>
      </c>
    </row>
    <row r="110" spans="1:13">
      <c r="A110" s="47">
        <v>45511</v>
      </c>
      <c r="B110" s="46">
        <f>_xlfn.IFNA(VLOOKUP(A110,'Dual Thrust Strategy'!$A$1:$B$460,2,FALSE),0)</f>
        <v>117640.00000000001</v>
      </c>
      <c r="C110" s="46">
        <f>_xlfn.IFNA(VLOOKUP(A110,'Break Through Price Strategy'!$A$2:$B$742,2,FALSE),0)</f>
        <v>0</v>
      </c>
      <c r="D110" s="46">
        <f>_xlfn.IFNA(VLOOKUP(A110,'BBI Strategy'!$A$2:$B$1000,2,FALSE),0)</f>
        <v>143804.304</v>
      </c>
      <c r="E110" s="46">
        <f>_xlfn.IFNA(VLOOKUP(A110,'Cloud Strategy'!$A$2:$B$1000,2,FALSE),0)</f>
        <v>0</v>
      </c>
      <c r="F110" s="46">
        <f>_xlfn.IFNA(VLOOKUP(A110,'DMI Strategy'!$A$1:$B$1000,2,FALSE),0)</f>
        <v>0</v>
      </c>
      <c r="G110" s="46">
        <f>_xlfn.IFNA(VLOOKUP(A110,'RVI Strategy'!$A$1:$B$1000,2,FALSE),0)</f>
        <v>0</v>
      </c>
      <c r="H110" s="46">
        <f>_xlfn.IFNA(VLOOKUP(A110,'TXF0007 Strategy'!$A$1:$B$1000,2,FALSE),0)</f>
        <v>0</v>
      </c>
      <c r="I110" s="55">
        <f t="shared" si="2"/>
        <v>43574.05066666667</v>
      </c>
      <c r="J110" s="1">
        <f>VLOOKUP($A110,級距!$A:$K,9,FALSE)</f>
        <v>10</v>
      </c>
      <c r="K110" s="1">
        <f>VLOOKUP($A110,級距!$A:$K,10,FALSE)</f>
        <v>8</v>
      </c>
      <c r="L110" s="1">
        <f>VLOOKUP($A110,級距!$A:$K,11,FALSE)</f>
        <v>4</v>
      </c>
      <c r="M110" s="32">
        <f t="shared" si="3"/>
        <v>4</v>
      </c>
    </row>
    <row r="111" spans="1:13">
      <c r="A111" s="47">
        <v>45510</v>
      </c>
      <c r="B111" s="46">
        <f>_xlfn.IFNA(VLOOKUP(A111,'Dual Thrust Strategy'!$A$1:$B$460,2,FALSE),0)</f>
        <v>267159.67200000002</v>
      </c>
      <c r="C111" s="46">
        <f>_xlfn.IFNA(VLOOKUP(A111,'Break Through Price Strategy'!$A$2:$B$742,2,FALSE),0)</f>
        <v>0</v>
      </c>
      <c r="D111" s="46">
        <f>_xlfn.IFNA(VLOOKUP(A111,'BBI Strategy'!$A$2:$B$1000,2,FALSE),0)</f>
        <v>0</v>
      </c>
      <c r="E111" s="46">
        <f>_xlfn.IFNA(VLOOKUP(A111,'Cloud Strategy'!$A$2:$B$1000,2,FALSE),0)</f>
        <v>0</v>
      </c>
      <c r="F111" s="46">
        <f>_xlfn.IFNA(VLOOKUP(A111,'DMI Strategy'!$A$1:$B$1000,2,FALSE),0)</f>
        <v>185040.67199999999</v>
      </c>
      <c r="G111" s="46">
        <f>_xlfn.IFNA(VLOOKUP(A111,'RVI Strategy'!$A$1:$B$1000,2,FALSE),0)</f>
        <v>-125736.09600000001</v>
      </c>
      <c r="H111" s="46">
        <f>_xlfn.IFNA(VLOOKUP(A111,'TXF0007 Strategy'!$A$1:$B$1000,2,FALSE),0)</f>
        <v>0</v>
      </c>
      <c r="I111" s="55">
        <f t="shared" si="2"/>
        <v>54410.708000000006</v>
      </c>
      <c r="J111" s="1">
        <f>VLOOKUP($A111,級距!$A:$K,9,FALSE)</f>
        <v>10</v>
      </c>
      <c r="K111" s="1">
        <f>VLOOKUP($A111,級距!$A:$K,10,FALSE)</f>
        <v>1</v>
      </c>
      <c r="L111" s="1">
        <f>VLOOKUP($A111,級距!$A:$K,11,FALSE)</f>
        <v>1</v>
      </c>
      <c r="M111" s="32">
        <f t="shared" si="3"/>
        <v>1</v>
      </c>
    </row>
    <row r="112" spans="1:13">
      <c r="A112" s="47">
        <v>45509</v>
      </c>
      <c r="B112" s="46">
        <f>_xlfn.IFNA(VLOOKUP(A112,'Dual Thrust Strategy'!$A$1:$B$460,2,FALSE),0)</f>
        <v>-128935.29599999999</v>
      </c>
      <c r="C112" s="46">
        <f>_xlfn.IFNA(VLOOKUP(A112,'Break Through Price Strategy'!$A$2:$B$742,2,FALSE),0)</f>
        <v>67366.872000000003</v>
      </c>
      <c r="D112" s="46">
        <f>_xlfn.IFNA(VLOOKUP(A112,'BBI Strategy'!$A$2:$B$1000,2,FALSE),0)</f>
        <v>161945.92000000001</v>
      </c>
      <c r="E112" s="46">
        <f>_xlfn.IFNA(VLOOKUP(A112,'Cloud Strategy'!$A$2:$B$1000,2,FALSE),0)</f>
        <v>-121986.376</v>
      </c>
      <c r="F112" s="46">
        <f>_xlfn.IFNA(VLOOKUP(A112,'DMI Strategy'!$A$1:$B$1000,2,FALSE),0)</f>
        <v>80746.736000000004</v>
      </c>
      <c r="G112" s="46">
        <f>_xlfn.IFNA(VLOOKUP(A112,'RVI Strategy'!$A$1:$B$1000,2,FALSE),0)</f>
        <v>0</v>
      </c>
      <c r="H112" s="46">
        <f>_xlfn.IFNA(VLOOKUP(A112,'TXF0007 Strategy'!$A$1:$B$1000,2,FALSE),0)</f>
        <v>21050.608</v>
      </c>
      <c r="I112" s="55">
        <f t="shared" si="2"/>
        <v>9856.3093333333381</v>
      </c>
      <c r="J112" s="1">
        <f>VLOOKUP($A112,級距!$A:$K,9,FALSE)</f>
        <v>10</v>
      </c>
      <c r="K112" s="1">
        <f>VLOOKUP($A112,級距!$A:$K,10,FALSE)</f>
        <v>10</v>
      </c>
      <c r="L112" s="1">
        <f>VLOOKUP($A112,級距!$A:$K,11,FALSE)</f>
        <v>4</v>
      </c>
      <c r="M112" s="32">
        <f t="shared" si="3"/>
        <v>4</v>
      </c>
    </row>
    <row r="113" spans="1:13">
      <c r="A113" s="47">
        <v>45506</v>
      </c>
      <c r="B113" s="46">
        <f>_xlfn.IFNA(VLOOKUP(A113,'Dual Thrust Strategy'!$A$1:$B$460,2,FALSE),0)</f>
        <v>90973.176000000007</v>
      </c>
      <c r="C113" s="46">
        <f>_xlfn.IFNA(VLOOKUP(A113,'Break Through Price Strategy'!$A$2:$B$742,2,FALSE),0)</f>
        <v>9520.6880000000001</v>
      </c>
      <c r="D113" s="46">
        <f>_xlfn.IFNA(VLOOKUP(A113,'BBI Strategy'!$A$2:$B$1000,2,FALSE),0)</f>
        <v>134630.67199999999</v>
      </c>
      <c r="E113" s="46">
        <f>_xlfn.IFNA(VLOOKUP(A113,'Cloud Strategy'!$A$2:$B$1000,2,FALSE),0)</f>
        <v>209206.91200000001</v>
      </c>
      <c r="F113" s="46">
        <f>_xlfn.IFNA(VLOOKUP(A113,'DMI Strategy'!$A$1:$B$1000,2,FALSE),0)</f>
        <v>329192.24800000002</v>
      </c>
      <c r="G113" s="46">
        <f>_xlfn.IFNA(VLOOKUP(A113,'RVI Strategy'!$A$1:$B$1000,2,FALSE),0)</f>
        <v>0</v>
      </c>
      <c r="H113" s="46">
        <f>_xlfn.IFNA(VLOOKUP(A113,'TXF0007 Strategy'!$A$1:$B$1000,2,FALSE),0)</f>
        <v>211460.36</v>
      </c>
      <c r="I113" s="55">
        <f t="shared" si="2"/>
        <v>128920.61599999999</v>
      </c>
      <c r="J113" s="1">
        <f>VLOOKUP($A113,級距!$A:$K,9,FALSE)</f>
        <v>10</v>
      </c>
      <c r="K113" s="1">
        <f>VLOOKUP($A113,級距!$A:$K,10,FALSE)</f>
        <v>8</v>
      </c>
      <c r="L113" s="1">
        <f>VLOOKUP($A113,級距!$A:$K,11,FALSE)</f>
        <v>4</v>
      </c>
      <c r="M113" s="32">
        <f t="shared" si="3"/>
        <v>4</v>
      </c>
    </row>
    <row r="114" spans="1:13">
      <c r="A114" s="47">
        <v>45505</v>
      </c>
      <c r="B114" s="46">
        <f>_xlfn.IFNA(VLOOKUP(A114,'Dual Thrust Strategy'!$A$1:$B$460,2,FALSE),0)</f>
        <v>35691.368000000002</v>
      </c>
      <c r="C114" s="46">
        <f>_xlfn.IFNA(VLOOKUP(A114,'Break Through Price Strategy'!$A$2:$B$742,2,FALSE),0)</f>
        <v>0</v>
      </c>
      <c r="D114" s="46">
        <f>_xlfn.IFNA(VLOOKUP(A114,'BBI Strategy'!$A$2:$B$1000,2,FALSE),0)</f>
        <v>-124679.072</v>
      </c>
      <c r="E114" s="46">
        <f>_xlfn.IFNA(VLOOKUP(A114,'Cloud Strategy'!$A$2:$B$1000,2,FALSE),0)</f>
        <v>0</v>
      </c>
      <c r="F114" s="46">
        <f>_xlfn.IFNA(VLOOKUP(A114,'DMI Strategy'!$A$1:$B$1000,2,FALSE),0)</f>
        <v>0</v>
      </c>
      <c r="G114" s="46">
        <f>_xlfn.IFNA(VLOOKUP(A114,'RVI Strategy'!$A$1:$B$1000,2,FALSE),0)</f>
        <v>0</v>
      </c>
      <c r="H114" s="46">
        <f>_xlfn.IFNA(VLOOKUP(A114,'TXF0007 Strategy'!$A$1:$B$1000,2,FALSE),0)</f>
        <v>-17939.488000000001</v>
      </c>
      <c r="I114" s="55">
        <f t="shared" si="2"/>
        <v>-14831.284</v>
      </c>
      <c r="J114" s="1">
        <f>VLOOKUP($A114,級距!$A:$K,9,FALSE)</f>
        <v>6</v>
      </c>
      <c r="K114" s="1">
        <f>VLOOKUP($A114,級距!$A:$K,10,FALSE)</f>
        <v>3</v>
      </c>
      <c r="L114" s="1">
        <f>VLOOKUP($A114,級距!$A:$K,11,FALSE)</f>
        <v>2</v>
      </c>
      <c r="M114" s="32">
        <f t="shared" si="3"/>
        <v>2</v>
      </c>
    </row>
    <row r="115" spans="1:13">
      <c r="A115" s="47">
        <v>45504</v>
      </c>
      <c r="B115" s="46">
        <f>_xlfn.IFNA(VLOOKUP(A115,'Dual Thrust Strategy'!$A$1:$B$460,2,FALSE),0)</f>
        <v>-130707.36</v>
      </c>
      <c r="C115" s="46">
        <f>_xlfn.IFNA(VLOOKUP(A115,'Break Through Price Strategy'!$A$2:$B$742,2,FALSE),0)</f>
        <v>-65353.440000000002</v>
      </c>
      <c r="D115" s="46">
        <f>_xlfn.IFNA(VLOOKUP(A115,'BBI Strategy'!$A$2:$B$1000,2,FALSE),0)</f>
        <v>0</v>
      </c>
      <c r="E115" s="46">
        <f>_xlfn.IFNA(VLOOKUP(A115,'Cloud Strategy'!$A$2:$B$1000,2,FALSE),0)</f>
        <v>0</v>
      </c>
      <c r="F115" s="46">
        <f>_xlfn.IFNA(VLOOKUP(A115,'DMI Strategy'!$A$1:$B$1000,2,FALSE),0)</f>
        <v>0</v>
      </c>
      <c r="G115" s="46">
        <f>_xlfn.IFNA(VLOOKUP(A115,'RVI Strategy'!$A$1:$B$1000,2,FALSE),0)</f>
        <v>0</v>
      </c>
      <c r="H115" s="46">
        <f>_xlfn.IFNA(VLOOKUP(A115,'TXF0007 Strategy'!$A$1:$B$1000,2,FALSE),0)</f>
        <v>0</v>
      </c>
      <c r="I115" s="55">
        <f t="shared" si="2"/>
        <v>-32676.799999999999</v>
      </c>
      <c r="J115" s="1">
        <f>VLOOKUP($A115,級距!$A:$K,9,FALSE)</f>
        <v>8</v>
      </c>
      <c r="K115" s="1">
        <f>VLOOKUP($A115,級距!$A:$K,10,FALSE)</f>
        <v>8</v>
      </c>
      <c r="L115" s="1">
        <f>VLOOKUP($A115,級距!$A:$K,11,FALSE)</f>
        <v>3</v>
      </c>
      <c r="M115" s="32">
        <f t="shared" si="3"/>
        <v>3</v>
      </c>
    </row>
    <row r="116" spans="1:13">
      <c r="A116" s="47">
        <v>45503</v>
      </c>
      <c r="B116" s="46">
        <f>_xlfn.IFNA(VLOOKUP(A116,'Dual Thrust Strategy'!$A$1:$B$460,2,FALSE),0)</f>
        <v>139362.59999999998</v>
      </c>
      <c r="C116" s="46">
        <f>_xlfn.IFNA(VLOOKUP(A116,'Break Through Price Strategy'!$A$2:$B$742,2,FALSE),0)</f>
        <v>0</v>
      </c>
      <c r="D116" s="46">
        <f>_xlfn.IFNA(VLOOKUP(A116,'BBI Strategy'!$A$2:$B$1000,2,FALSE),0)</f>
        <v>-32950.207999999999</v>
      </c>
      <c r="E116" s="46">
        <f>_xlfn.IFNA(VLOOKUP(A116,'Cloud Strategy'!$A$2:$B$1000,2,FALSE),0)</f>
        <v>119986.44</v>
      </c>
      <c r="F116" s="46">
        <f>_xlfn.IFNA(VLOOKUP(A116,'DMI Strategy'!$A$1:$B$1000,2,FALSE),0)</f>
        <v>79201.024000000005</v>
      </c>
      <c r="G116" s="46">
        <f>_xlfn.IFNA(VLOOKUP(A116,'RVI Strategy'!$A$1:$B$1000,2,FALSE),0)</f>
        <v>0</v>
      </c>
      <c r="H116" s="46">
        <f>_xlfn.IFNA(VLOOKUP(A116,'TXF0007 Strategy'!$A$1:$B$1000,2,FALSE),0)</f>
        <v>-111363.27199999998</v>
      </c>
      <c r="I116" s="55">
        <f t="shared" si="2"/>
        <v>50933.309333333338</v>
      </c>
      <c r="J116" s="1">
        <f>VLOOKUP($A116,級距!$A:$K,9,FALSE)</f>
        <v>10</v>
      </c>
      <c r="K116" s="1">
        <f>VLOOKUP($A116,級距!$A:$K,10,FALSE)</f>
        <v>7</v>
      </c>
      <c r="L116" s="1">
        <f>VLOOKUP($A116,級距!$A:$K,11,FALSE)</f>
        <v>4</v>
      </c>
      <c r="M116" s="32">
        <f t="shared" si="3"/>
        <v>4</v>
      </c>
    </row>
    <row r="117" spans="1:13">
      <c r="A117" s="47">
        <v>45502</v>
      </c>
      <c r="B117" s="46">
        <f>_xlfn.IFNA(VLOOKUP(A117,'Dual Thrust Strategy'!$A$1:$B$460,2,FALSE),0)</f>
        <v>-73048.104000000007</v>
      </c>
      <c r="C117" s="46">
        <f>_xlfn.IFNA(VLOOKUP(A117,'Break Through Price Strategy'!$A$2:$B$742,2,FALSE),0)</f>
        <v>0</v>
      </c>
      <c r="D117" s="46">
        <f>_xlfn.IFNA(VLOOKUP(A117,'BBI Strategy'!$A$2:$B$1000,2,FALSE),0)</f>
        <v>14128.864</v>
      </c>
      <c r="E117" s="46">
        <f>_xlfn.IFNA(VLOOKUP(A117,'Cloud Strategy'!$A$2:$B$1000,2,FALSE),0)</f>
        <v>-126844.368</v>
      </c>
      <c r="F117" s="46">
        <f>_xlfn.IFNA(VLOOKUP(A117,'DMI Strategy'!$A$1:$B$1000,2,FALSE),0)</f>
        <v>0</v>
      </c>
      <c r="G117" s="46">
        <f>_xlfn.IFNA(VLOOKUP(A117,'RVI Strategy'!$A$1:$B$1000,2,FALSE),0)</f>
        <v>-13067.871999999999</v>
      </c>
      <c r="H117" s="46">
        <f>_xlfn.IFNA(VLOOKUP(A117,'TXF0007 Strategy'!$A$1:$B$1000,2,FALSE),0)</f>
        <v>36399.023999999998</v>
      </c>
      <c r="I117" s="55">
        <f t="shared" si="2"/>
        <v>-33138.58</v>
      </c>
      <c r="J117" s="1">
        <f>VLOOKUP($A117,級距!$A:$K,9,FALSE)</f>
        <v>9</v>
      </c>
      <c r="K117" s="1">
        <f>VLOOKUP($A117,級距!$A:$K,10,FALSE)</f>
        <v>5</v>
      </c>
      <c r="L117" s="1">
        <f>VLOOKUP($A117,級距!$A:$K,11,FALSE)</f>
        <v>2</v>
      </c>
      <c r="M117" s="32">
        <f t="shared" si="3"/>
        <v>2</v>
      </c>
    </row>
    <row r="118" spans="1:13">
      <c r="A118" s="47">
        <v>45499</v>
      </c>
      <c r="B118" s="46">
        <f>_xlfn.IFNA(VLOOKUP(A118,'Dual Thrust Strategy'!$A$1:$B$460,2,FALSE),0)</f>
        <v>-130639.53599999999</v>
      </c>
      <c r="C118" s="46">
        <f>_xlfn.IFNA(VLOOKUP(A118,'Break Through Price Strategy'!$A$2:$B$742,2,FALSE),0)</f>
        <v>0</v>
      </c>
      <c r="D118" s="46">
        <f>_xlfn.IFNA(VLOOKUP(A118,'BBI Strategy'!$A$2:$B$1000,2,FALSE),0)</f>
        <v>0</v>
      </c>
      <c r="E118" s="46">
        <f>_xlfn.IFNA(VLOOKUP(A118,'Cloud Strategy'!$A$2:$B$1000,2,FALSE),0)</f>
        <v>136866.33600000001</v>
      </c>
      <c r="F118" s="46">
        <f>_xlfn.IFNA(VLOOKUP(A118,'DMI Strategy'!$A$1:$B$1000,2,FALSE),0)</f>
        <v>0</v>
      </c>
      <c r="G118" s="46">
        <f>_xlfn.IFNA(VLOOKUP(A118,'RVI Strategy'!$A$1:$B$1000,2,FALSE),0)</f>
        <v>0</v>
      </c>
      <c r="H118" s="46">
        <f>_xlfn.IFNA(VLOOKUP(A118,'TXF0007 Strategy'!$A$1:$B$1000,2,FALSE),0)</f>
        <v>0</v>
      </c>
      <c r="I118" s="55">
        <f t="shared" si="2"/>
        <v>1037.8000000000029</v>
      </c>
      <c r="J118" s="1">
        <f>VLOOKUP($A118,級距!$A:$K,9,FALSE)</f>
        <v>5</v>
      </c>
      <c r="K118" s="1">
        <f>VLOOKUP($A118,級距!$A:$K,10,FALSE)</f>
        <v>3</v>
      </c>
      <c r="L118" s="1">
        <f>VLOOKUP($A118,級距!$A:$K,11,FALSE)</f>
        <v>2</v>
      </c>
      <c r="M118" s="32">
        <f t="shared" si="3"/>
        <v>2</v>
      </c>
    </row>
    <row r="119" spans="1:13">
      <c r="A119" s="47">
        <v>45496</v>
      </c>
      <c r="B119" s="46">
        <f>_xlfn.IFNA(VLOOKUP(A119,'Dual Thrust Strategy'!$A$1:$B$460,2,FALSE),0)</f>
        <v>-8308.6319999999996</v>
      </c>
      <c r="C119" s="46">
        <f>_xlfn.IFNA(VLOOKUP(A119,'Break Through Price Strategy'!$A$2:$B$742,2,FALSE),0)</f>
        <v>0</v>
      </c>
      <c r="D119" s="46">
        <f>_xlfn.IFNA(VLOOKUP(A119,'BBI Strategy'!$A$2:$B$1000,2,FALSE),0)</f>
        <v>0</v>
      </c>
      <c r="E119" s="46">
        <f>_xlfn.IFNA(VLOOKUP(A119,'Cloud Strategy'!$A$2:$B$1000,2,FALSE),0)</f>
        <v>0</v>
      </c>
      <c r="F119" s="46">
        <f>_xlfn.IFNA(VLOOKUP(A119,'DMI Strategy'!$A$1:$B$1000,2,FALSE),0)</f>
        <v>-66551.135999999999</v>
      </c>
      <c r="G119" s="46">
        <f>_xlfn.IFNA(VLOOKUP(A119,'RVI Strategy'!$A$1:$B$1000,2,FALSE),0)</f>
        <v>0</v>
      </c>
      <c r="H119" s="46">
        <f>_xlfn.IFNA(VLOOKUP(A119,'TXF0007 Strategy'!$A$1:$B$1000,2,FALSE),0)</f>
        <v>-29087.304</v>
      </c>
      <c r="I119" s="55">
        <f t="shared" si="2"/>
        <v>-12476.627999999999</v>
      </c>
      <c r="J119" s="1">
        <f>VLOOKUP($A119,級距!$A:$K,9,FALSE)</f>
        <v>7</v>
      </c>
      <c r="K119" s="1">
        <f>VLOOKUP($A119,級距!$A:$K,10,FALSE)</f>
        <v>8</v>
      </c>
      <c r="L119" s="1">
        <f>VLOOKUP($A119,級距!$A:$K,11,FALSE)</f>
        <v>3</v>
      </c>
      <c r="M119" s="32">
        <f t="shared" si="3"/>
        <v>3</v>
      </c>
    </row>
    <row r="120" spans="1:13">
      <c r="A120" s="47">
        <v>45495</v>
      </c>
      <c r="B120" s="46">
        <f>_xlfn.IFNA(VLOOKUP(A120,'Dual Thrust Strategy'!$A$1:$B$460,2,FALSE),0)</f>
        <v>-74220.744000000006</v>
      </c>
      <c r="C120" s="46">
        <f>_xlfn.IFNA(VLOOKUP(A120,'Break Through Price Strategy'!$A$2:$B$742,2,FALSE),0)</f>
        <v>-56076.192000000003</v>
      </c>
      <c r="D120" s="46">
        <f>_xlfn.IFNA(VLOOKUP(A120,'BBI Strategy'!$A$2:$B$1000,2,FALSE),0)</f>
        <v>374662</v>
      </c>
      <c r="E120" s="46">
        <f>_xlfn.IFNA(VLOOKUP(A120,'Cloud Strategy'!$A$2:$B$1000,2,FALSE),0)</f>
        <v>-128690.496</v>
      </c>
      <c r="F120" s="46">
        <f>_xlfn.IFNA(VLOOKUP(A120,'DMI Strategy'!$A$1:$B$1000,2,FALSE),0)</f>
        <v>167786.54399999999</v>
      </c>
      <c r="G120" s="46">
        <f>_xlfn.IFNA(VLOOKUP(A120,'RVI Strategy'!$A$1:$B$1000,2,FALSE),0)</f>
        <v>120694.424</v>
      </c>
      <c r="H120" s="46">
        <f>_xlfn.IFNA(VLOOKUP(A120,'TXF0007 Strategy'!$A$1:$B$1000,2,FALSE),0)</f>
        <v>98535.207999999999</v>
      </c>
      <c r="I120" s="55">
        <f t="shared" si="2"/>
        <v>67359.255999999994</v>
      </c>
      <c r="J120" s="1">
        <f>VLOOKUP($A120,級距!$A:$K,9,FALSE)</f>
        <v>10</v>
      </c>
      <c r="K120" s="1">
        <f>VLOOKUP($A120,級距!$A:$K,10,FALSE)</f>
        <v>7</v>
      </c>
      <c r="L120" s="1">
        <f>VLOOKUP($A120,級距!$A:$K,11,FALSE)</f>
        <v>4</v>
      </c>
      <c r="M120" s="32">
        <f t="shared" si="3"/>
        <v>4</v>
      </c>
    </row>
    <row r="121" spans="1:13">
      <c r="A121" s="47">
        <v>45492</v>
      </c>
      <c r="B121" s="46">
        <f>_xlfn.IFNA(VLOOKUP(A121,'Dual Thrust Strategy'!$A$1:$B$460,2,FALSE),0)</f>
        <v>-18682.824000000004</v>
      </c>
      <c r="C121" s="46">
        <f>_xlfn.IFNA(VLOOKUP(A121,'Break Through Price Strategy'!$A$2:$B$742,2,FALSE),0)</f>
        <v>-43510.063999999998</v>
      </c>
      <c r="D121" s="46">
        <f>_xlfn.IFNA(VLOOKUP(A121,'BBI Strategy'!$A$2:$B$1000,2,FALSE),0)</f>
        <v>144946.07999999999</v>
      </c>
      <c r="E121" s="46">
        <f>_xlfn.IFNA(VLOOKUP(A121,'Cloud Strategy'!$A$2:$B$1000,2,FALSE),0)</f>
        <v>97088.04</v>
      </c>
      <c r="F121" s="46">
        <f>_xlfn.IFNA(VLOOKUP(A121,'DMI Strategy'!$A$1:$B$1000,2,FALSE),0)</f>
        <v>0</v>
      </c>
      <c r="G121" s="46">
        <f>_xlfn.IFNA(VLOOKUP(A121,'RVI Strategy'!$A$1:$B$1000,2,FALSE),0)</f>
        <v>52585.887999999999</v>
      </c>
      <c r="H121" s="46">
        <f>_xlfn.IFNA(VLOOKUP(A121,'TXF0007 Strategy'!$A$1:$B$1000,2,FALSE),0)</f>
        <v>-2100.6239999999998</v>
      </c>
      <c r="I121" s="55">
        <f t="shared" si="2"/>
        <v>38737.853333333325</v>
      </c>
      <c r="J121" s="1">
        <f>VLOOKUP($A121,級距!$A:$K,9,FALSE)</f>
        <v>8</v>
      </c>
      <c r="K121" s="1">
        <f>VLOOKUP($A121,級距!$A:$K,10,FALSE)</f>
        <v>8</v>
      </c>
      <c r="L121" s="1">
        <f>VLOOKUP($A121,級距!$A:$K,11,FALSE)</f>
        <v>3</v>
      </c>
      <c r="M121" s="32">
        <f t="shared" si="3"/>
        <v>3</v>
      </c>
    </row>
    <row r="122" spans="1:13">
      <c r="A122" s="47">
        <v>45491</v>
      </c>
      <c r="B122" s="46">
        <f>_xlfn.IFNA(VLOOKUP(A122,'Dual Thrust Strategy'!$A$1:$B$460,2,FALSE),0)</f>
        <v>23021.600000000002</v>
      </c>
      <c r="C122" s="46">
        <f>_xlfn.IFNA(VLOOKUP(A122,'Break Through Price Strategy'!$A$2:$B$742,2,FALSE),0)</f>
        <v>-125950.488</v>
      </c>
      <c r="D122" s="46">
        <f>_xlfn.IFNA(VLOOKUP(A122,'BBI Strategy'!$A$2:$B$1000,2,FALSE),0)</f>
        <v>-126147.64</v>
      </c>
      <c r="E122" s="46">
        <f>_xlfn.IFNA(VLOOKUP(A122,'Cloud Strategy'!$A$2:$B$1000,2,FALSE),0)</f>
        <v>-24995.407999999999</v>
      </c>
      <c r="F122" s="46">
        <f>_xlfn.IFNA(VLOOKUP(A122,'DMI Strategy'!$A$1:$B$1000,2,FALSE),0)</f>
        <v>-124611.872</v>
      </c>
      <c r="G122" s="46">
        <f>_xlfn.IFNA(VLOOKUP(A122,'RVI Strategy'!$A$1:$B$1000,2,FALSE),0)</f>
        <v>79122.512000000002</v>
      </c>
      <c r="H122" s="46">
        <f>_xlfn.IFNA(VLOOKUP(A122,'TXF0007 Strategy'!$A$1:$B$1000,2,FALSE),0)</f>
        <v>11485.368</v>
      </c>
      <c r="I122" s="55">
        <f t="shared" si="2"/>
        <v>-49926.882666666665</v>
      </c>
      <c r="J122" s="1">
        <f>VLOOKUP($A122,級距!$A:$K,9,FALSE)</f>
        <v>7</v>
      </c>
      <c r="K122" s="1">
        <f>VLOOKUP($A122,級距!$A:$K,10,FALSE)</f>
        <v>4</v>
      </c>
      <c r="L122" s="1">
        <f>VLOOKUP($A122,級距!$A:$K,11,FALSE)</f>
        <v>2</v>
      </c>
      <c r="M122" s="32">
        <f t="shared" si="3"/>
        <v>2</v>
      </c>
    </row>
    <row r="123" spans="1:13">
      <c r="A123" s="47">
        <v>45490</v>
      </c>
      <c r="B123" s="46">
        <f>_xlfn.IFNA(VLOOKUP(A123,'Dual Thrust Strategy'!$A$1:$B$460,2,FALSE),0)</f>
        <v>32674.703999999998</v>
      </c>
      <c r="C123" s="46">
        <f>_xlfn.IFNA(VLOOKUP(A123,'Break Through Price Strategy'!$A$2:$B$742,2,FALSE),0)</f>
        <v>-5072.848</v>
      </c>
      <c r="D123" s="46">
        <f>_xlfn.IFNA(VLOOKUP(A123,'BBI Strategy'!$A$2:$B$1000,2,FALSE),0)</f>
        <v>228605.28</v>
      </c>
      <c r="E123" s="46">
        <f>_xlfn.IFNA(VLOOKUP(A123,'Cloud Strategy'!$A$2:$B$1000,2,FALSE),0)</f>
        <v>0</v>
      </c>
      <c r="F123" s="46">
        <f>_xlfn.IFNA(VLOOKUP(A123,'DMI Strategy'!$A$1:$B$1000,2,FALSE),0)</f>
        <v>-123840.512</v>
      </c>
      <c r="G123" s="46">
        <f>_xlfn.IFNA(VLOOKUP(A123,'RVI Strategy'!$A$1:$B$1000,2,FALSE),0)</f>
        <v>0</v>
      </c>
      <c r="H123" s="46">
        <f>_xlfn.IFNA(VLOOKUP(A123,'TXF0007 Strategy'!$A$1:$B$1000,2,FALSE),0)</f>
        <v>42244.079999999994</v>
      </c>
      <c r="I123" s="55">
        <f t="shared" si="2"/>
        <v>22061.104000000003</v>
      </c>
      <c r="J123" s="1">
        <f>VLOOKUP($A123,級距!$A:$K,9,FALSE)</f>
        <v>8</v>
      </c>
      <c r="K123" s="1">
        <f>VLOOKUP($A123,級距!$A:$K,10,FALSE)</f>
        <v>9</v>
      </c>
      <c r="L123" s="1">
        <f>VLOOKUP($A123,級距!$A:$K,11,FALSE)</f>
        <v>3</v>
      </c>
      <c r="M123" s="32">
        <f t="shared" si="3"/>
        <v>3</v>
      </c>
    </row>
    <row r="124" spans="1:13">
      <c r="A124" s="47">
        <v>45489</v>
      </c>
      <c r="B124" s="46">
        <f>_xlfn.IFNA(VLOOKUP(A124,'Dual Thrust Strategy'!$A$1:$B$460,2,FALSE),0)</f>
        <v>104792.52799999999</v>
      </c>
      <c r="C124" s="46">
        <f>_xlfn.IFNA(VLOOKUP(A124,'Break Through Price Strategy'!$A$2:$B$742,2,FALSE),0)</f>
        <v>0</v>
      </c>
      <c r="D124" s="46">
        <f>_xlfn.IFNA(VLOOKUP(A124,'BBI Strategy'!$A$2:$B$1000,2,FALSE),0)</f>
        <v>-104625.568</v>
      </c>
      <c r="E124" s="46">
        <f>_xlfn.IFNA(VLOOKUP(A124,'Cloud Strategy'!$A$2:$B$1000,2,FALSE),0)</f>
        <v>0</v>
      </c>
      <c r="F124" s="46">
        <f>_xlfn.IFNA(VLOOKUP(A124,'DMI Strategy'!$A$1:$B$1000,2,FALSE),0)</f>
        <v>-66948.288</v>
      </c>
      <c r="G124" s="46">
        <f>_xlfn.IFNA(VLOOKUP(A124,'RVI Strategy'!$A$1:$B$1000,2,FALSE),0)</f>
        <v>0</v>
      </c>
      <c r="H124" s="46">
        <f>_xlfn.IFNA(VLOOKUP(A124,'TXF0007 Strategy'!$A$1:$B$1000,2,FALSE),0)</f>
        <v>0</v>
      </c>
      <c r="I124" s="55">
        <f t="shared" si="2"/>
        <v>-11130.221333333335</v>
      </c>
      <c r="J124" s="1">
        <f>VLOOKUP($A124,級距!$A:$K,9,FALSE)</f>
        <v>8</v>
      </c>
      <c r="K124" s="1">
        <f>VLOOKUP($A124,級距!$A:$K,10,FALSE)</f>
        <v>5</v>
      </c>
      <c r="L124" s="1">
        <f>VLOOKUP($A124,級距!$A:$K,11,FALSE)</f>
        <v>2</v>
      </c>
      <c r="M124" s="32">
        <f t="shared" si="3"/>
        <v>2</v>
      </c>
    </row>
    <row r="125" spans="1:13">
      <c r="A125" s="47">
        <v>45488</v>
      </c>
      <c r="B125" s="46">
        <f>_xlfn.IFNA(VLOOKUP(A125,'Dual Thrust Strategy'!$A$1:$B$460,2,FALSE),0)</f>
        <v>-123877.944</v>
      </c>
      <c r="C125" s="46">
        <f>_xlfn.IFNA(VLOOKUP(A125,'Break Through Price Strategy'!$A$2:$B$742,2,FALSE),0)</f>
        <v>-62289.408000000003</v>
      </c>
      <c r="D125" s="46">
        <f>_xlfn.IFNA(VLOOKUP(A125,'BBI Strategy'!$A$2:$B$1000,2,FALSE),0)</f>
        <v>5022.9120000000003</v>
      </c>
      <c r="E125" s="46">
        <f>_xlfn.IFNA(VLOOKUP(A125,'Cloud Strategy'!$A$2:$B$1000,2,FALSE),0)</f>
        <v>-130317.45600000001</v>
      </c>
      <c r="F125" s="46">
        <f>_xlfn.IFNA(VLOOKUP(A125,'DMI Strategy'!$A$1:$B$1000,2,FALSE),0)</f>
        <v>-38668.584000000003</v>
      </c>
      <c r="G125" s="46">
        <f>_xlfn.IFNA(VLOOKUP(A125,'RVI Strategy'!$A$1:$B$1000,2,FALSE),0)</f>
        <v>1026.2719999999999</v>
      </c>
      <c r="H125" s="46">
        <f>_xlfn.IFNA(VLOOKUP(A125,'TXF0007 Strategy'!$A$1:$B$1000,2,FALSE),0)</f>
        <v>49908.216</v>
      </c>
      <c r="I125" s="55">
        <f t="shared" si="2"/>
        <v>-58184.034666666666</v>
      </c>
      <c r="J125" s="1">
        <f>VLOOKUP($A125,級距!$A:$K,9,FALSE)</f>
        <v>8</v>
      </c>
      <c r="K125" s="1">
        <f>VLOOKUP($A125,級距!$A:$K,10,FALSE)</f>
        <v>7</v>
      </c>
      <c r="L125" s="1">
        <f>VLOOKUP($A125,級距!$A:$K,11,FALSE)</f>
        <v>3</v>
      </c>
      <c r="M125" s="32">
        <f t="shared" si="3"/>
        <v>3</v>
      </c>
    </row>
    <row r="126" spans="1:13">
      <c r="A126" s="47">
        <v>45485</v>
      </c>
      <c r="B126" s="46">
        <f>_xlfn.IFNA(VLOOKUP(A126,'Dual Thrust Strategy'!$A$1:$B$460,2,FALSE),0)</f>
        <v>-24100.536</v>
      </c>
      <c r="C126" s="46">
        <f>_xlfn.IFNA(VLOOKUP(A126,'Break Through Price Strategy'!$A$2:$B$742,2,FALSE),0)</f>
        <v>0</v>
      </c>
      <c r="D126" s="46">
        <f>_xlfn.IFNA(VLOOKUP(A126,'BBI Strategy'!$A$2:$B$1000,2,FALSE),0)</f>
        <v>70440.207999999999</v>
      </c>
      <c r="E126" s="46">
        <f>_xlfn.IFNA(VLOOKUP(A126,'Cloud Strategy'!$A$2:$B$1000,2,FALSE),0)</f>
        <v>50517.96</v>
      </c>
      <c r="F126" s="46">
        <f>_xlfn.IFNA(VLOOKUP(A126,'DMI Strategy'!$A$1:$B$1000,2,FALSE),0)</f>
        <v>279830.32</v>
      </c>
      <c r="G126" s="46">
        <f>_xlfn.IFNA(VLOOKUP(A126,'RVI Strategy'!$A$1:$B$1000,2,FALSE),0)</f>
        <v>0</v>
      </c>
      <c r="H126" s="46">
        <f>_xlfn.IFNA(VLOOKUP(A126,'TXF0007 Strategy'!$A$1:$B$1000,2,FALSE),0)</f>
        <v>49760.031999999999</v>
      </c>
      <c r="I126" s="55">
        <f t="shared" si="2"/>
        <v>62781.325333333334</v>
      </c>
      <c r="J126" s="1">
        <f>VLOOKUP($A126,級距!$A:$K,9,FALSE)</f>
        <v>6</v>
      </c>
      <c r="K126" s="1">
        <f>VLOOKUP($A126,級距!$A:$K,10,FALSE)</f>
        <v>9</v>
      </c>
      <c r="L126" s="1">
        <f>VLOOKUP($A126,級距!$A:$K,11,FALSE)</f>
        <v>3</v>
      </c>
      <c r="M126" s="32">
        <f t="shared" si="3"/>
        <v>3</v>
      </c>
    </row>
    <row r="127" spans="1:13">
      <c r="A127" s="47">
        <v>45484</v>
      </c>
      <c r="B127" s="46">
        <f>_xlfn.IFNA(VLOOKUP(A127,'Dual Thrust Strategy'!$A$1:$B$460,2,FALSE),0)</f>
        <v>24095.184000000001</v>
      </c>
      <c r="C127" s="46">
        <f>_xlfn.IFNA(VLOOKUP(A127,'Break Through Price Strategy'!$A$2:$B$742,2,FALSE),0)</f>
        <v>-126337.75199999999</v>
      </c>
      <c r="D127" s="46">
        <f>_xlfn.IFNA(VLOOKUP(A127,'BBI Strategy'!$A$2:$B$1000,2,FALSE),0)</f>
        <v>169884.16</v>
      </c>
      <c r="E127" s="46">
        <f>_xlfn.IFNA(VLOOKUP(A127,'Cloud Strategy'!$A$2:$B$1000,2,FALSE),0)</f>
        <v>0</v>
      </c>
      <c r="F127" s="46">
        <f>_xlfn.IFNA(VLOOKUP(A127,'DMI Strategy'!$A$1:$B$1000,2,FALSE),0)</f>
        <v>0</v>
      </c>
      <c r="G127" s="46">
        <f>_xlfn.IFNA(VLOOKUP(A127,'RVI Strategy'!$A$1:$B$1000,2,FALSE),0)</f>
        <v>0</v>
      </c>
      <c r="H127" s="46">
        <f>_xlfn.IFNA(VLOOKUP(A127,'TXF0007 Strategy'!$A$1:$B$1000,2,FALSE),0)</f>
        <v>0</v>
      </c>
      <c r="I127" s="55">
        <f t="shared" si="2"/>
        <v>11273.598666666667</v>
      </c>
      <c r="J127" s="1">
        <f>VLOOKUP($A127,級距!$A:$K,9,FALSE)</f>
        <v>5</v>
      </c>
      <c r="K127" s="1">
        <f>VLOOKUP($A127,級距!$A:$K,10,FALSE)</f>
        <v>5</v>
      </c>
      <c r="L127" s="1">
        <f>VLOOKUP($A127,級距!$A:$K,11,FALSE)</f>
        <v>2</v>
      </c>
      <c r="M127" s="32">
        <f t="shared" si="3"/>
        <v>2</v>
      </c>
    </row>
    <row r="128" spans="1:13">
      <c r="A128" s="47">
        <v>45483</v>
      </c>
      <c r="B128" s="46">
        <f>_xlfn.IFNA(VLOOKUP(A128,'Dual Thrust Strategy'!$A$1:$B$460,2,FALSE),0)</f>
        <v>157812.06400000001</v>
      </c>
      <c r="C128" s="46">
        <f>_xlfn.IFNA(VLOOKUP(A128,'Break Through Price Strategy'!$A$2:$B$742,2,FALSE),0)</f>
        <v>0</v>
      </c>
      <c r="D128" s="46">
        <f>_xlfn.IFNA(VLOOKUP(A128,'BBI Strategy'!$A$2:$B$1000,2,FALSE),0)</f>
        <v>0</v>
      </c>
      <c r="E128" s="46">
        <f>_xlfn.IFNA(VLOOKUP(A128,'Cloud Strategy'!$A$2:$B$1000,2,FALSE),0)</f>
        <v>0</v>
      </c>
      <c r="F128" s="46">
        <f>_xlfn.IFNA(VLOOKUP(A128,'DMI Strategy'!$A$1:$B$1000,2,FALSE),0)</f>
        <v>0</v>
      </c>
      <c r="G128" s="46">
        <f>_xlfn.IFNA(VLOOKUP(A128,'RVI Strategy'!$A$1:$B$1000,2,FALSE),0)</f>
        <v>0</v>
      </c>
      <c r="H128" s="46">
        <f>_xlfn.IFNA(VLOOKUP(A128,'TXF0007 Strategy'!$A$1:$B$1000,2,FALSE),0)</f>
        <v>-42488.623999999996</v>
      </c>
      <c r="I128" s="55">
        <f t="shared" si="2"/>
        <v>26302.010666666669</v>
      </c>
      <c r="J128" s="1">
        <f>VLOOKUP($A128,級距!$A:$K,9,FALSE)</f>
        <v>7</v>
      </c>
      <c r="K128" s="1">
        <f>VLOOKUP($A128,級距!$A:$K,10,FALSE)</f>
        <v>8</v>
      </c>
      <c r="L128" s="1">
        <f>VLOOKUP($A128,級距!$A:$K,11,FALSE)</f>
        <v>3</v>
      </c>
      <c r="M128" s="32">
        <f t="shared" si="3"/>
        <v>3</v>
      </c>
    </row>
    <row r="129" spans="1:13">
      <c r="A129" s="47">
        <v>45482</v>
      </c>
      <c r="B129" s="46">
        <f>_xlfn.IFNA(VLOOKUP(A129,'Dual Thrust Strategy'!$A$1:$B$460,2,FALSE),0)</f>
        <v>19397.687999999995</v>
      </c>
      <c r="C129" s="46">
        <f>_xlfn.IFNA(VLOOKUP(A129,'Break Through Price Strategy'!$A$2:$B$742,2,FALSE),0)</f>
        <v>0</v>
      </c>
      <c r="D129" s="46">
        <f>_xlfn.IFNA(VLOOKUP(A129,'BBI Strategy'!$A$2:$B$1000,2,FALSE),0)</f>
        <v>0</v>
      </c>
      <c r="E129" s="46">
        <f>_xlfn.IFNA(VLOOKUP(A129,'Cloud Strategy'!$A$2:$B$1000,2,FALSE),0)</f>
        <v>-13567.992</v>
      </c>
      <c r="F129" s="46">
        <f>_xlfn.IFNA(VLOOKUP(A129,'DMI Strategy'!$A$1:$B$1000,2,FALSE),0)</f>
        <v>-69955.327999999994</v>
      </c>
      <c r="G129" s="46">
        <f>_xlfn.IFNA(VLOOKUP(A129,'RVI Strategy'!$A$1:$B$1000,2,FALSE),0)</f>
        <v>16391.592000000001</v>
      </c>
      <c r="H129" s="46">
        <f>_xlfn.IFNA(VLOOKUP(A129,'TXF0007 Strategy'!$A$1:$B$1000,2,FALSE),0)</f>
        <v>127879.792</v>
      </c>
      <c r="I129" s="55">
        <f t="shared" si="2"/>
        <v>-7955.6733333333323</v>
      </c>
      <c r="J129" s="1">
        <f>VLOOKUP($A129,級距!$A:$K,9,FALSE)</f>
        <v>10</v>
      </c>
      <c r="K129" s="1">
        <f>VLOOKUP($A129,級距!$A:$K,10,FALSE)</f>
        <v>2</v>
      </c>
      <c r="L129" s="1">
        <f>VLOOKUP($A129,級距!$A:$K,11,FALSE)</f>
        <v>1</v>
      </c>
      <c r="M129" s="32">
        <f t="shared" si="3"/>
        <v>1</v>
      </c>
    </row>
    <row r="130" spans="1:13">
      <c r="A130" s="47">
        <v>45481</v>
      </c>
      <c r="B130" s="46">
        <f>_xlfn.IFNA(VLOOKUP(A130,'Dual Thrust Strategy'!$A$1:$B$460,2,FALSE),0)</f>
        <v>463130.71200000006</v>
      </c>
      <c r="C130" s="46">
        <f>_xlfn.IFNA(VLOOKUP(A130,'Break Through Price Strategy'!$A$2:$B$742,2,FALSE),0)</f>
        <v>159537.35999999999</v>
      </c>
      <c r="D130" s="46">
        <f>_xlfn.IFNA(VLOOKUP(A130,'BBI Strategy'!$A$2:$B$1000,2,FALSE),0)</f>
        <v>64613.887999999999</v>
      </c>
      <c r="E130" s="46">
        <f>_xlfn.IFNA(VLOOKUP(A130,'Cloud Strategy'!$A$2:$B$1000,2,FALSE),0)</f>
        <v>0</v>
      </c>
      <c r="F130" s="46">
        <f>_xlfn.IFNA(VLOOKUP(A130,'DMI Strategy'!$A$1:$B$1000,2,FALSE),0)</f>
        <v>120729.136</v>
      </c>
      <c r="G130" s="46">
        <f>_xlfn.IFNA(VLOOKUP(A130,'RVI Strategy'!$A$1:$B$1000,2,FALSE),0)</f>
        <v>0</v>
      </c>
      <c r="H130" s="46">
        <f>_xlfn.IFNA(VLOOKUP(A130,'TXF0007 Strategy'!$A$1:$B$1000,2,FALSE),0)</f>
        <v>0</v>
      </c>
      <c r="I130" s="55">
        <f t="shared" si="2"/>
        <v>134668.51600000003</v>
      </c>
      <c r="J130" s="1">
        <f>VLOOKUP($A130,級距!$A:$K,9,FALSE)</f>
        <v>10</v>
      </c>
      <c r="K130" s="1">
        <f>VLOOKUP($A130,級距!$A:$K,10,FALSE)</f>
        <v>8</v>
      </c>
      <c r="L130" s="1">
        <f>VLOOKUP($A130,級距!$A:$K,11,FALSE)</f>
        <v>4</v>
      </c>
      <c r="M130" s="32">
        <f t="shared" si="3"/>
        <v>4</v>
      </c>
    </row>
    <row r="131" spans="1:13">
      <c r="A131" s="47">
        <v>45478</v>
      </c>
      <c r="B131" s="46">
        <f>_xlfn.IFNA(VLOOKUP(A131,'Dual Thrust Strategy'!$A$1:$B$460,2,FALSE),0)</f>
        <v>-35799.264000000003</v>
      </c>
      <c r="C131" s="46">
        <f>_xlfn.IFNA(VLOOKUP(A131,'Break Through Price Strategy'!$A$2:$B$742,2,FALSE),0)</f>
        <v>0</v>
      </c>
      <c r="D131" s="46">
        <f>_xlfn.IFNA(VLOOKUP(A131,'BBI Strategy'!$A$2:$B$1000,2,FALSE),0)</f>
        <v>-36536.576000000001</v>
      </c>
      <c r="E131" s="46">
        <f>_xlfn.IFNA(VLOOKUP(A131,'Cloud Strategy'!$A$2:$B$1000,2,FALSE),0)</f>
        <v>-21064.223999999998</v>
      </c>
      <c r="F131" s="46">
        <f>_xlfn.IFNA(VLOOKUP(A131,'DMI Strategy'!$A$1:$B$1000,2,FALSE),0)</f>
        <v>112143.31200000001</v>
      </c>
      <c r="G131" s="46">
        <f>_xlfn.IFNA(VLOOKUP(A131,'RVI Strategy'!$A$1:$B$1000,2,FALSE),0)</f>
        <v>0</v>
      </c>
      <c r="H131" s="46">
        <f>_xlfn.IFNA(VLOOKUP(A131,'TXF0007 Strategy'!$A$1:$B$1000,2,FALSE),0)</f>
        <v>0</v>
      </c>
      <c r="I131" s="55">
        <f t="shared" si="2"/>
        <v>3123.874666666668</v>
      </c>
      <c r="J131" s="1">
        <f>VLOOKUP($A131,級距!$A:$K,9,FALSE)</f>
        <v>2</v>
      </c>
      <c r="K131" s="1">
        <f>VLOOKUP($A131,級距!$A:$K,10,FALSE)</f>
        <v>6</v>
      </c>
      <c r="L131" s="1">
        <f>VLOOKUP($A131,級距!$A:$K,11,FALSE)</f>
        <v>2</v>
      </c>
      <c r="M131" s="32">
        <f t="shared" si="3"/>
        <v>2</v>
      </c>
    </row>
    <row r="132" spans="1:13">
      <c r="A132" s="47">
        <v>45477</v>
      </c>
      <c r="B132" s="46">
        <f>_xlfn.IFNA(VLOOKUP(A132,'Dual Thrust Strategy'!$A$1:$B$460,2,FALSE),0)</f>
        <v>15409.039999999999</v>
      </c>
      <c r="C132" s="46">
        <f>_xlfn.IFNA(VLOOKUP(A132,'Break Through Price Strategy'!$A$2:$B$742,2,FALSE),0)</f>
        <v>0</v>
      </c>
      <c r="D132" s="46">
        <f>_xlfn.IFNA(VLOOKUP(A132,'BBI Strategy'!$A$2:$B$1000,2,FALSE),0)</f>
        <v>68947.248000000007</v>
      </c>
      <c r="E132" s="46">
        <f>_xlfn.IFNA(VLOOKUP(A132,'Cloud Strategy'!$A$2:$B$1000,2,FALSE),0)</f>
        <v>0</v>
      </c>
      <c r="F132" s="46">
        <f>_xlfn.IFNA(VLOOKUP(A132,'DMI Strategy'!$A$1:$B$1000,2,FALSE),0)</f>
        <v>-30357.351999999999</v>
      </c>
      <c r="G132" s="46">
        <f>_xlfn.IFNA(VLOOKUP(A132,'RVI Strategy'!$A$1:$B$1000,2,FALSE),0)</f>
        <v>0</v>
      </c>
      <c r="H132" s="46">
        <f>_xlfn.IFNA(VLOOKUP(A132,'TXF0007 Strategy'!$A$1:$B$1000,2,FALSE),0)</f>
        <v>888.92799999999852</v>
      </c>
      <c r="I132" s="55">
        <f t="shared" ref="I132:I195" si="4">(B132+C132+D132+E132+F132+G132)/6</f>
        <v>8999.8226666666669</v>
      </c>
      <c r="J132" s="1">
        <f>VLOOKUP($A132,級距!$A:$K,9,FALSE)</f>
        <v>2</v>
      </c>
      <c r="K132" s="1">
        <f>VLOOKUP($A132,級距!$A:$K,10,FALSE)</f>
        <v>9</v>
      </c>
      <c r="L132" s="1">
        <f>VLOOKUP($A132,級距!$A:$K,11,FALSE)</f>
        <v>3</v>
      </c>
      <c r="M132" s="32">
        <f t="shared" ref="M132:M195" si="5">_xlfn.IFNA(L132,0)</f>
        <v>3</v>
      </c>
    </row>
    <row r="133" spans="1:13">
      <c r="A133" s="47">
        <v>45476</v>
      </c>
      <c r="B133" s="46">
        <f>_xlfn.IFNA(VLOOKUP(A133,'Dual Thrust Strategy'!$A$1:$B$460,2,FALSE),0)</f>
        <v>-21316.464</v>
      </c>
      <c r="C133" s="46">
        <f>_xlfn.IFNA(VLOOKUP(A133,'Break Through Price Strategy'!$A$2:$B$742,2,FALSE),0)</f>
        <v>0</v>
      </c>
      <c r="D133" s="46">
        <f>_xlfn.IFNA(VLOOKUP(A133,'BBI Strategy'!$A$2:$B$1000,2,FALSE),0)</f>
        <v>2755.68</v>
      </c>
      <c r="E133" s="46">
        <f>_xlfn.IFNA(VLOOKUP(A133,'Cloud Strategy'!$A$2:$B$1000,2,FALSE),0)</f>
        <v>-131067.84</v>
      </c>
      <c r="F133" s="46">
        <f>_xlfn.IFNA(VLOOKUP(A133,'DMI Strategy'!$A$1:$B$1000,2,FALSE),0)</f>
        <v>0</v>
      </c>
      <c r="G133" s="46">
        <f>_xlfn.IFNA(VLOOKUP(A133,'RVI Strategy'!$A$1:$B$1000,2,FALSE),0)</f>
        <v>0</v>
      </c>
      <c r="H133" s="46">
        <f>_xlfn.IFNA(VLOOKUP(A133,'TXF0007 Strategy'!$A$1:$B$1000,2,FALSE),0)</f>
        <v>0</v>
      </c>
      <c r="I133" s="55">
        <f t="shared" si="4"/>
        <v>-24938.104000000003</v>
      </c>
      <c r="J133" s="1">
        <f>VLOOKUP($A133,級距!$A:$K,9,FALSE)</f>
        <v>4</v>
      </c>
      <c r="K133" s="1">
        <f>VLOOKUP($A133,級距!$A:$K,10,FALSE)</f>
        <v>6</v>
      </c>
      <c r="L133" s="1">
        <f>VLOOKUP($A133,級距!$A:$K,11,FALSE)</f>
        <v>2</v>
      </c>
      <c r="M133" s="32">
        <f t="shared" si="5"/>
        <v>2</v>
      </c>
    </row>
    <row r="134" spans="1:13">
      <c r="A134" s="47">
        <v>45475</v>
      </c>
      <c r="B134" s="46">
        <f>_xlfn.IFNA(VLOOKUP(A134,'Dual Thrust Strategy'!$A$1:$B$460,2,FALSE),0)</f>
        <v>9462.7279999999919</v>
      </c>
      <c r="C134" s="46">
        <f>_xlfn.IFNA(VLOOKUP(A134,'Break Through Price Strategy'!$A$2:$B$742,2,FALSE),0)</f>
        <v>0</v>
      </c>
      <c r="D134" s="46">
        <f>_xlfn.IFNA(VLOOKUP(A134,'BBI Strategy'!$A$2:$B$1000,2,FALSE),0)</f>
        <v>-23580.288</v>
      </c>
      <c r="E134" s="46">
        <f>_xlfn.IFNA(VLOOKUP(A134,'Cloud Strategy'!$A$2:$B$1000,2,FALSE),0)</f>
        <v>53220.095999999998</v>
      </c>
      <c r="F134" s="46">
        <f>_xlfn.IFNA(VLOOKUP(A134,'DMI Strategy'!$A$1:$B$1000,2,FALSE),0)</f>
        <v>18367.207999999999</v>
      </c>
      <c r="G134" s="46">
        <f>_xlfn.IFNA(VLOOKUP(A134,'RVI Strategy'!$A$1:$B$1000,2,FALSE),0)</f>
        <v>22229.567999999999</v>
      </c>
      <c r="H134" s="46">
        <f>_xlfn.IFNA(VLOOKUP(A134,'TXF0007 Strategy'!$A$1:$B$1000,2,FALSE),0)</f>
        <v>0</v>
      </c>
      <c r="I134" s="55">
        <f t="shared" si="4"/>
        <v>13283.218666666666</v>
      </c>
      <c r="J134" s="1">
        <f>VLOOKUP($A134,級距!$A:$K,9,FALSE)</f>
        <v>6</v>
      </c>
      <c r="K134" s="1">
        <f>VLOOKUP($A134,級距!$A:$K,10,FALSE)</f>
        <v>1</v>
      </c>
      <c r="L134" s="1">
        <f>VLOOKUP($A134,級距!$A:$K,11,FALSE)</f>
        <v>2</v>
      </c>
      <c r="M134" s="32">
        <f t="shared" si="5"/>
        <v>2</v>
      </c>
    </row>
    <row r="135" spans="1:13">
      <c r="A135" s="47">
        <v>45474</v>
      </c>
      <c r="B135" s="46">
        <f>_xlfn.IFNA(VLOOKUP(A135,'Dual Thrust Strategy'!$A$1:$B$460,2,FALSE),0)</f>
        <v>48885.768000000004</v>
      </c>
      <c r="C135" s="46">
        <f>_xlfn.IFNA(VLOOKUP(A135,'Break Through Price Strategy'!$A$2:$B$742,2,FALSE),0)</f>
        <v>0</v>
      </c>
      <c r="D135" s="46">
        <f>_xlfn.IFNA(VLOOKUP(A135,'BBI Strategy'!$A$2:$B$1000,2,FALSE),0)</f>
        <v>-108873.18399999999</v>
      </c>
      <c r="E135" s="46">
        <f>_xlfn.IFNA(VLOOKUP(A135,'Cloud Strategy'!$A$2:$B$1000,2,FALSE),0)</f>
        <v>0</v>
      </c>
      <c r="F135" s="46">
        <f>_xlfn.IFNA(VLOOKUP(A135,'DMI Strategy'!$A$1:$B$1000,2,FALSE),0)</f>
        <v>-73467.648000000001</v>
      </c>
      <c r="G135" s="46">
        <f>_xlfn.IFNA(VLOOKUP(A135,'RVI Strategy'!$A$1:$B$1000,2,FALSE),0)</f>
        <v>0</v>
      </c>
      <c r="H135" s="46">
        <f>_xlfn.IFNA(VLOOKUP(A135,'TXF0007 Strategy'!$A$1:$B$1000,2,FALSE),0)</f>
        <v>53484.735999999997</v>
      </c>
      <c r="I135" s="55">
        <f t="shared" si="4"/>
        <v>-22242.510666666665</v>
      </c>
      <c r="J135" s="1">
        <f>VLOOKUP($A135,級距!$A:$K,9,FALSE)</f>
        <v>5</v>
      </c>
      <c r="K135" s="1">
        <f>VLOOKUP($A135,級距!$A:$K,10,FALSE)</f>
        <v>2</v>
      </c>
      <c r="L135" s="1">
        <f>VLOOKUP($A135,級距!$A:$K,11,FALSE)</f>
        <v>2</v>
      </c>
      <c r="M135" s="32">
        <f t="shared" si="5"/>
        <v>2</v>
      </c>
    </row>
    <row r="136" spans="1:13">
      <c r="A136" s="47">
        <v>45471</v>
      </c>
      <c r="B136" s="46">
        <f>_xlfn.IFNA(VLOOKUP(A136,'Dual Thrust Strategy'!$A$1:$B$460,2,FALSE),0)</f>
        <v>46680.408000000003</v>
      </c>
      <c r="C136" s="46">
        <f>_xlfn.IFNA(VLOOKUP(A136,'Break Through Price Strategy'!$A$2:$B$742,2,FALSE),0)</f>
        <v>-18144.655999999999</v>
      </c>
      <c r="D136" s="46">
        <f>_xlfn.IFNA(VLOOKUP(A136,'BBI Strategy'!$A$2:$B$1000,2,FALSE),0)</f>
        <v>-38719.703999999998</v>
      </c>
      <c r="E136" s="46">
        <f>_xlfn.IFNA(VLOOKUP(A136,'Cloud Strategy'!$A$2:$B$1000,2,FALSE),0)</f>
        <v>1307.3040000000001</v>
      </c>
      <c r="F136" s="46">
        <f>_xlfn.IFNA(VLOOKUP(A136,'DMI Strategy'!$A$1:$B$1000,2,FALSE),0)</f>
        <v>-123353.64</v>
      </c>
      <c r="G136" s="46">
        <f>_xlfn.IFNA(VLOOKUP(A136,'RVI Strategy'!$A$1:$B$1000,2,FALSE),0)</f>
        <v>-2224.9279999999999</v>
      </c>
      <c r="H136" s="46">
        <f>_xlfn.IFNA(VLOOKUP(A136,'TXF0007 Strategy'!$A$1:$B$1000,2,FALSE),0)</f>
        <v>0</v>
      </c>
      <c r="I136" s="55">
        <f t="shared" si="4"/>
        <v>-22409.202666666668</v>
      </c>
      <c r="J136" s="1">
        <f>VLOOKUP($A136,級距!$A:$K,9,FALSE)</f>
        <v>8</v>
      </c>
      <c r="K136" s="1">
        <f>VLOOKUP($A136,級距!$A:$K,10,FALSE)</f>
        <v>3</v>
      </c>
      <c r="L136" s="1">
        <f>VLOOKUP($A136,級距!$A:$K,11,FALSE)</f>
        <v>2</v>
      </c>
      <c r="M136" s="32">
        <f t="shared" si="5"/>
        <v>2</v>
      </c>
    </row>
    <row r="137" spans="1:13">
      <c r="A137" s="47">
        <v>45470</v>
      </c>
      <c r="B137" s="46">
        <f>_xlfn.IFNA(VLOOKUP(A137,'Dual Thrust Strategy'!$A$1:$B$460,2,FALSE),0)</f>
        <v>-77500.167999999991</v>
      </c>
      <c r="C137" s="46">
        <f>_xlfn.IFNA(VLOOKUP(A137,'Break Through Price Strategy'!$A$2:$B$742,2,FALSE),0)</f>
        <v>0</v>
      </c>
      <c r="D137" s="46">
        <f>_xlfn.IFNA(VLOOKUP(A137,'BBI Strategy'!$A$2:$B$1000,2,FALSE),0)</f>
        <v>0</v>
      </c>
      <c r="E137" s="46">
        <f>_xlfn.IFNA(VLOOKUP(A137,'Cloud Strategy'!$A$2:$B$1000,2,FALSE),0)</f>
        <v>0</v>
      </c>
      <c r="F137" s="46">
        <f>_xlfn.IFNA(VLOOKUP(A137,'DMI Strategy'!$A$1:$B$1000,2,FALSE),0)</f>
        <v>17435.328000000001</v>
      </c>
      <c r="G137" s="46">
        <f>_xlfn.IFNA(VLOOKUP(A137,'RVI Strategy'!$A$1:$B$1000,2,FALSE),0)</f>
        <v>0</v>
      </c>
      <c r="H137" s="46">
        <f>_xlfn.IFNA(VLOOKUP(A137,'TXF0007 Strategy'!$A$1:$B$1000,2,FALSE),0)</f>
        <v>0</v>
      </c>
      <c r="I137" s="55">
        <f t="shared" si="4"/>
        <v>-10010.806666666665</v>
      </c>
      <c r="J137" s="1">
        <f>VLOOKUP($A137,級距!$A:$K,9,FALSE)</f>
        <v>6</v>
      </c>
      <c r="K137" s="1">
        <f>VLOOKUP($A137,級距!$A:$K,10,FALSE)</f>
        <v>7</v>
      </c>
      <c r="L137" s="1">
        <f>VLOOKUP($A137,級距!$A:$K,11,FALSE)</f>
        <v>3</v>
      </c>
      <c r="M137" s="32">
        <f t="shared" si="5"/>
        <v>3</v>
      </c>
    </row>
    <row r="138" spans="1:13">
      <c r="A138" s="47">
        <v>45469</v>
      </c>
      <c r="B138" s="46">
        <f>_xlfn.IFNA(VLOOKUP(A138,'Dual Thrust Strategy'!$A$1:$B$460,2,FALSE),0)</f>
        <v>11515.552</v>
      </c>
      <c r="C138" s="46">
        <f>_xlfn.IFNA(VLOOKUP(A138,'Break Through Price Strategy'!$A$2:$B$742,2,FALSE),0)</f>
        <v>0</v>
      </c>
      <c r="D138" s="46">
        <f>_xlfn.IFNA(VLOOKUP(A138,'BBI Strategy'!$A$2:$B$1000,2,FALSE),0)</f>
        <v>-104400.736</v>
      </c>
      <c r="E138" s="46">
        <f>_xlfn.IFNA(VLOOKUP(A138,'Cloud Strategy'!$A$2:$B$1000,2,FALSE),0)</f>
        <v>0</v>
      </c>
      <c r="F138" s="46">
        <f>_xlfn.IFNA(VLOOKUP(A138,'DMI Strategy'!$A$1:$B$1000,2,FALSE),0)</f>
        <v>-69579.008000000002</v>
      </c>
      <c r="G138" s="46">
        <f>_xlfn.IFNA(VLOOKUP(A138,'RVI Strategy'!$A$1:$B$1000,2,FALSE),0)</f>
        <v>0</v>
      </c>
      <c r="H138" s="46">
        <f>_xlfn.IFNA(VLOOKUP(A138,'TXF0007 Strategy'!$A$1:$B$1000,2,FALSE),0)</f>
        <v>23210.351999999999</v>
      </c>
      <c r="I138" s="55">
        <f t="shared" si="4"/>
        <v>-27077.365333333335</v>
      </c>
      <c r="J138" s="1">
        <f>VLOOKUP($A138,級距!$A:$K,9,FALSE)</f>
        <v>5</v>
      </c>
      <c r="K138" s="1">
        <f>VLOOKUP($A138,級距!$A:$K,10,FALSE)</f>
        <v>3</v>
      </c>
      <c r="L138" s="1">
        <f>VLOOKUP($A138,級距!$A:$K,11,FALSE)</f>
        <v>2</v>
      </c>
      <c r="M138" s="32">
        <f t="shared" si="5"/>
        <v>2</v>
      </c>
    </row>
    <row r="139" spans="1:13">
      <c r="A139" s="47">
        <v>45468</v>
      </c>
      <c r="B139" s="46">
        <f>_xlfn.IFNA(VLOOKUP(A139,'Dual Thrust Strategy'!$A$1:$B$460,2,FALSE),0)</f>
        <v>-9827.1839999999993</v>
      </c>
      <c r="C139" s="46">
        <f>_xlfn.IFNA(VLOOKUP(A139,'Break Through Price Strategy'!$A$2:$B$742,2,FALSE),0)</f>
        <v>-125676.984</v>
      </c>
      <c r="D139" s="46">
        <f>_xlfn.IFNA(VLOOKUP(A139,'BBI Strategy'!$A$2:$B$1000,2,FALSE),0)</f>
        <v>8590.64</v>
      </c>
      <c r="E139" s="46">
        <f>_xlfn.IFNA(VLOOKUP(A139,'Cloud Strategy'!$A$2:$B$1000,2,FALSE),0)</f>
        <v>-111352.224</v>
      </c>
      <c r="F139" s="46">
        <f>_xlfn.IFNA(VLOOKUP(A139,'DMI Strategy'!$A$1:$B$1000,2,FALSE),0)</f>
        <v>97461.440000000002</v>
      </c>
      <c r="G139" s="46">
        <f>_xlfn.IFNA(VLOOKUP(A139,'RVI Strategy'!$A$1:$B$1000,2,FALSE),0)</f>
        <v>-126469.056</v>
      </c>
      <c r="H139" s="46">
        <f>_xlfn.IFNA(VLOOKUP(A139,'TXF0007 Strategy'!$A$1:$B$1000,2,FALSE),0)</f>
        <v>-123249.504</v>
      </c>
      <c r="I139" s="55">
        <f t="shared" si="4"/>
        <v>-44545.561333333339</v>
      </c>
      <c r="J139" s="1">
        <f>VLOOKUP($A139,級距!$A:$K,9,FALSE)</f>
        <v>8</v>
      </c>
      <c r="K139" s="1">
        <f>VLOOKUP($A139,級距!$A:$K,10,FALSE)</f>
        <v>4</v>
      </c>
      <c r="L139" s="1">
        <f>VLOOKUP($A139,級距!$A:$K,11,FALSE)</f>
        <v>2</v>
      </c>
      <c r="M139" s="32">
        <f t="shared" si="5"/>
        <v>2</v>
      </c>
    </row>
    <row r="140" spans="1:13">
      <c r="A140" s="47">
        <v>45467</v>
      </c>
      <c r="B140" s="46">
        <f>_xlfn.IFNA(VLOOKUP(A140,'Dual Thrust Strategy'!$A$1:$B$460,2,FALSE),0)</f>
        <v>-60686.903999999995</v>
      </c>
      <c r="C140" s="46">
        <f>_xlfn.IFNA(VLOOKUP(A140,'Break Through Price Strategy'!$A$2:$B$742,2,FALSE),0)</f>
        <v>-122201.584</v>
      </c>
      <c r="D140" s="46">
        <f>_xlfn.IFNA(VLOOKUP(A140,'BBI Strategy'!$A$2:$B$1000,2,FALSE),0)</f>
        <v>140740.05600000001</v>
      </c>
      <c r="E140" s="46">
        <f>_xlfn.IFNA(VLOOKUP(A140,'Cloud Strategy'!$A$2:$B$1000,2,FALSE),0)</f>
        <v>102806.848</v>
      </c>
      <c r="F140" s="46">
        <f>_xlfn.IFNA(VLOOKUP(A140,'DMI Strategy'!$A$1:$B$1000,2,FALSE),0)</f>
        <v>38827.584000000003</v>
      </c>
      <c r="G140" s="46">
        <f>_xlfn.IFNA(VLOOKUP(A140,'RVI Strategy'!$A$1:$B$1000,2,FALSE),0)</f>
        <v>123624.74400000001</v>
      </c>
      <c r="H140" s="46">
        <f>_xlfn.IFNA(VLOOKUP(A140,'TXF0007 Strategy'!$A$1:$B$1000,2,FALSE),0)</f>
        <v>10124.023999999999</v>
      </c>
      <c r="I140" s="55">
        <f t="shared" si="4"/>
        <v>37185.124000000003</v>
      </c>
      <c r="J140" s="1">
        <f>VLOOKUP($A140,級距!$A:$K,9,FALSE)</f>
        <v>8</v>
      </c>
      <c r="K140" s="1">
        <f>VLOOKUP($A140,級距!$A:$K,10,FALSE)</f>
        <v>9</v>
      </c>
      <c r="L140" s="1">
        <f>VLOOKUP($A140,級距!$A:$K,11,FALSE)</f>
        <v>3</v>
      </c>
      <c r="M140" s="32">
        <f t="shared" si="5"/>
        <v>3</v>
      </c>
    </row>
    <row r="141" spans="1:13">
      <c r="A141" s="47">
        <v>45464</v>
      </c>
      <c r="B141" s="46">
        <f>_xlfn.IFNA(VLOOKUP(A141,'Dual Thrust Strategy'!$A$1:$B$460,2,FALSE),0)</f>
        <v>-31632.335999999999</v>
      </c>
      <c r="C141" s="46">
        <f>_xlfn.IFNA(VLOOKUP(A141,'Break Through Price Strategy'!$A$2:$B$742,2,FALSE),0)</f>
        <v>0</v>
      </c>
      <c r="D141" s="46">
        <f>_xlfn.IFNA(VLOOKUP(A141,'BBI Strategy'!$A$2:$B$1000,2,FALSE),0)</f>
        <v>0</v>
      </c>
      <c r="E141" s="46">
        <f>_xlfn.IFNA(VLOOKUP(A141,'Cloud Strategy'!$A$2:$B$1000,2,FALSE),0)</f>
        <v>0</v>
      </c>
      <c r="F141" s="46">
        <f>_xlfn.IFNA(VLOOKUP(A141,'DMI Strategy'!$A$1:$B$1000,2,FALSE),0)</f>
        <v>-66684.479999999996</v>
      </c>
      <c r="G141" s="46">
        <f>_xlfn.IFNA(VLOOKUP(A141,'RVI Strategy'!$A$1:$B$1000,2,FALSE),0)</f>
        <v>0</v>
      </c>
      <c r="H141" s="46">
        <f>_xlfn.IFNA(VLOOKUP(A141,'TXF0007 Strategy'!$A$1:$B$1000,2,FALSE),0)</f>
        <v>0</v>
      </c>
      <c r="I141" s="55">
        <f t="shared" si="4"/>
        <v>-16386.135999999999</v>
      </c>
      <c r="J141" s="1">
        <f>VLOOKUP($A141,級距!$A:$K,9,FALSE)</f>
        <v>6</v>
      </c>
      <c r="K141" s="1">
        <f>VLOOKUP($A141,級距!$A:$K,10,FALSE)</f>
        <v>7</v>
      </c>
      <c r="L141" s="1">
        <f>VLOOKUP($A141,級距!$A:$K,11,FALSE)</f>
        <v>3</v>
      </c>
      <c r="M141" s="32">
        <f t="shared" si="5"/>
        <v>3</v>
      </c>
    </row>
    <row r="142" spans="1:13">
      <c r="A142" s="47">
        <v>45463</v>
      </c>
      <c r="B142" s="46">
        <f>_xlfn.IFNA(VLOOKUP(A142,'Dual Thrust Strategy'!$A$1:$B$460,2,FALSE),0)</f>
        <v>26037.671999999999</v>
      </c>
      <c r="C142" s="46">
        <f>_xlfn.IFNA(VLOOKUP(A142,'Break Through Price Strategy'!$A$2:$B$742,2,FALSE),0)</f>
        <v>19359.168000000001</v>
      </c>
      <c r="D142" s="46">
        <f>_xlfn.IFNA(VLOOKUP(A142,'BBI Strategy'!$A$2:$B$1000,2,FALSE),0)</f>
        <v>67923.088000000003</v>
      </c>
      <c r="E142" s="46">
        <f>_xlfn.IFNA(VLOOKUP(A142,'Cloud Strategy'!$A$2:$B$1000,2,FALSE),0)</f>
        <v>-9244.6080000000002</v>
      </c>
      <c r="F142" s="46">
        <f>_xlfn.IFNA(VLOOKUP(A142,'DMI Strategy'!$A$1:$B$1000,2,FALSE),0)</f>
        <v>58077.504000000001</v>
      </c>
      <c r="G142" s="46">
        <f>_xlfn.IFNA(VLOOKUP(A142,'RVI Strategy'!$A$1:$B$1000,2,FALSE),0)</f>
        <v>0</v>
      </c>
      <c r="H142" s="46">
        <f>_xlfn.IFNA(VLOOKUP(A142,'TXF0007 Strategy'!$A$1:$B$1000,2,FALSE),0)</f>
        <v>104090.992</v>
      </c>
      <c r="I142" s="55">
        <f t="shared" si="4"/>
        <v>27025.470666666672</v>
      </c>
      <c r="J142" s="1">
        <f>VLOOKUP($A142,級距!$A:$K,9,FALSE)</f>
        <v>6</v>
      </c>
      <c r="K142" s="1">
        <f>VLOOKUP($A142,級距!$A:$K,10,FALSE)</f>
        <v>9</v>
      </c>
      <c r="L142" s="1">
        <f>VLOOKUP($A142,級距!$A:$K,11,FALSE)</f>
        <v>3</v>
      </c>
      <c r="M142" s="32">
        <f t="shared" si="5"/>
        <v>3</v>
      </c>
    </row>
    <row r="143" spans="1:13">
      <c r="A143" s="47">
        <v>45462</v>
      </c>
      <c r="B143" s="46">
        <f>_xlfn.IFNA(VLOOKUP(A143,'Dual Thrust Strategy'!$A$1:$B$460,2,FALSE),0)</f>
        <v>-60018.655999999995</v>
      </c>
      <c r="C143" s="46">
        <f>_xlfn.IFNA(VLOOKUP(A143,'Break Through Price Strategy'!$A$2:$B$742,2,FALSE),0)</f>
        <v>5852.28</v>
      </c>
      <c r="D143" s="46">
        <f>_xlfn.IFNA(VLOOKUP(A143,'BBI Strategy'!$A$2:$B$1000,2,FALSE),0)</f>
        <v>116234.656</v>
      </c>
      <c r="E143" s="46">
        <f>_xlfn.IFNA(VLOOKUP(A143,'Cloud Strategy'!$A$2:$B$1000,2,FALSE),0)</f>
        <v>0</v>
      </c>
      <c r="F143" s="46">
        <f>_xlfn.IFNA(VLOOKUP(A143,'DMI Strategy'!$A$1:$B$1000,2,FALSE),0)</f>
        <v>144758.696</v>
      </c>
      <c r="G143" s="46">
        <f>_xlfn.IFNA(VLOOKUP(A143,'RVI Strategy'!$A$1:$B$1000,2,FALSE),0)</f>
        <v>0</v>
      </c>
      <c r="H143" s="46">
        <f>_xlfn.IFNA(VLOOKUP(A143,'TXF0007 Strategy'!$A$1:$B$1000,2,FALSE),0)</f>
        <v>87557.207999999999</v>
      </c>
      <c r="I143" s="55">
        <f t="shared" si="4"/>
        <v>34471.162666666663</v>
      </c>
      <c r="J143" s="1">
        <f>VLOOKUP($A143,級距!$A:$K,9,FALSE)</f>
        <v>8</v>
      </c>
      <c r="K143" s="1">
        <f>VLOOKUP($A143,級距!$A:$K,10,FALSE)</f>
        <v>8</v>
      </c>
      <c r="L143" s="1">
        <f>VLOOKUP($A143,級距!$A:$K,11,FALSE)</f>
        <v>3</v>
      </c>
      <c r="M143" s="32">
        <f t="shared" si="5"/>
        <v>3</v>
      </c>
    </row>
    <row r="144" spans="1:13">
      <c r="A144" s="47">
        <v>45461</v>
      </c>
      <c r="B144" s="46">
        <f>_xlfn.IFNA(VLOOKUP(A144,'Dual Thrust Strategy'!$A$1:$B$460,2,FALSE),0)</f>
        <v>0</v>
      </c>
      <c r="C144" s="46">
        <f>_xlfn.IFNA(VLOOKUP(A144,'Break Through Price Strategy'!$A$2:$B$742,2,FALSE),0)</f>
        <v>-10985.824000000001</v>
      </c>
      <c r="D144" s="46">
        <f>_xlfn.IFNA(VLOOKUP(A144,'BBI Strategy'!$A$2:$B$1000,2,FALSE),0)</f>
        <v>52054.976000000002</v>
      </c>
      <c r="E144" s="46">
        <f>_xlfn.IFNA(VLOOKUP(A144,'Cloud Strategy'!$A$2:$B$1000,2,FALSE),0)</f>
        <v>-130916.064</v>
      </c>
      <c r="F144" s="46">
        <f>_xlfn.IFNA(VLOOKUP(A144,'DMI Strategy'!$A$1:$B$1000,2,FALSE),0)</f>
        <v>0</v>
      </c>
      <c r="G144" s="46">
        <f>_xlfn.IFNA(VLOOKUP(A144,'RVI Strategy'!$A$1:$B$1000,2,FALSE),0)</f>
        <v>0</v>
      </c>
      <c r="H144" s="46">
        <f>_xlfn.IFNA(VLOOKUP(A144,'TXF0007 Strategy'!$A$1:$B$1000,2,FALSE),0)</f>
        <v>0</v>
      </c>
      <c r="I144" s="55">
        <f t="shared" si="4"/>
        <v>-14974.485333333332</v>
      </c>
      <c r="J144" s="1">
        <f>VLOOKUP($A144,級距!$A:$K,9,FALSE)</f>
        <v>2</v>
      </c>
      <c r="K144" s="1">
        <f>VLOOKUP($A144,級距!$A:$K,10,FALSE)</f>
        <v>5</v>
      </c>
      <c r="L144" s="1">
        <f>VLOOKUP($A144,級距!$A:$K,11,FALSE)</f>
        <v>2</v>
      </c>
      <c r="M144" s="32">
        <f t="shared" si="5"/>
        <v>2</v>
      </c>
    </row>
    <row r="145" spans="1:13">
      <c r="A145" s="47">
        <v>45460</v>
      </c>
      <c r="B145" s="46">
        <f>_xlfn.IFNA(VLOOKUP(A145,'Dual Thrust Strategy'!$A$1:$B$460,2,FALSE),0)</f>
        <v>-70919.135999999999</v>
      </c>
      <c r="C145" s="46">
        <f>_xlfn.IFNA(VLOOKUP(A145,'Break Through Price Strategy'!$A$2:$B$742,2,FALSE),0)</f>
        <v>0</v>
      </c>
      <c r="D145" s="46">
        <f>_xlfn.IFNA(VLOOKUP(A145,'BBI Strategy'!$A$2:$B$1000,2,FALSE),0)</f>
        <v>-30243.743999999999</v>
      </c>
      <c r="E145" s="46">
        <f>_xlfn.IFNA(VLOOKUP(A145,'Cloud Strategy'!$A$2:$B$1000,2,FALSE),0)</f>
        <v>-52312.127999999997</v>
      </c>
      <c r="F145" s="46">
        <f>_xlfn.IFNA(VLOOKUP(A145,'DMI Strategy'!$A$1:$B$1000,2,FALSE),0)</f>
        <v>-34228.480000000003</v>
      </c>
      <c r="G145" s="46">
        <f>_xlfn.IFNA(VLOOKUP(A145,'RVI Strategy'!$A$1:$B$1000,2,FALSE),0)</f>
        <v>0</v>
      </c>
      <c r="H145" s="46">
        <f>_xlfn.IFNA(VLOOKUP(A145,'TXF0007 Strategy'!$A$1:$B$1000,2,FALSE),0)</f>
        <v>-25671.935999999998</v>
      </c>
      <c r="I145" s="55">
        <f t="shared" si="4"/>
        <v>-31283.914666666667</v>
      </c>
      <c r="J145" s="1">
        <f>VLOOKUP($A145,級距!$A:$K,9,FALSE)</f>
        <v>1</v>
      </c>
      <c r="K145" s="1">
        <f>VLOOKUP($A145,級距!$A:$K,10,FALSE)</f>
        <v>4</v>
      </c>
      <c r="L145" s="1">
        <f>VLOOKUP($A145,級距!$A:$K,11,FALSE)</f>
        <v>2</v>
      </c>
      <c r="M145" s="32">
        <f t="shared" si="5"/>
        <v>2</v>
      </c>
    </row>
    <row r="146" spans="1:13">
      <c r="A146" s="47">
        <v>45457</v>
      </c>
      <c r="B146" s="46">
        <f>_xlfn.IFNA(VLOOKUP(A146,'Dual Thrust Strategy'!$A$1:$B$460,2,FALSE),0)</f>
        <v>168737.24</v>
      </c>
      <c r="C146" s="46">
        <f>_xlfn.IFNA(VLOOKUP(A146,'Break Through Price Strategy'!$A$2:$B$742,2,FALSE),0)</f>
        <v>0</v>
      </c>
      <c r="D146" s="46">
        <f>_xlfn.IFNA(VLOOKUP(A146,'BBI Strategy'!$A$2:$B$1000,2,FALSE),0)</f>
        <v>67883.104000000007</v>
      </c>
      <c r="E146" s="46">
        <f>_xlfn.IFNA(VLOOKUP(A146,'Cloud Strategy'!$A$2:$B$1000,2,FALSE),0)</f>
        <v>0</v>
      </c>
      <c r="F146" s="46">
        <f>_xlfn.IFNA(VLOOKUP(A146,'DMI Strategy'!$A$1:$B$1000,2,FALSE),0)</f>
        <v>5526.6239999999998</v>
      </c>
      <c r="G146" s="46">
        <f>_xlfn.IFNA(VLOOKUP(A146,'RVI Strategy'!$A$1:$B$1000,2,FALSE),0)</f>
        <v>0</v>
      </c>
      <c r="H146" s="46">
        <f>_xlfn.IFNA(VLOOKUP(A146,'TXF0007 Strategy'!$A$1:$B$1000,2,FALSE),0)</f>
        <v>22326.047999999999</v>
      </c>
      <c r="I146" s="55">
        <f t="shared" si="4"/>
        <v>40357.828000000001</v>
      </c>
      <c r="J146" s="1">
        <f>VLOOKUP($A146,級距!$A:$K,9,FALSE)</f>
        <v>5</v>
      </c>
      <c r="K146" s="1">
        <f>VLOOKUP($A146,級距!$A:$K,10,FALSE)</f>
        <v>10</v>
      </c>
      <c r="L146" s="1">
        <f>VLOOKUP($A146,級距!$A:$K,11,FALSE)</f>
        <v>3</v>
      </c>
      <c r="M146" s="32">
        <f t="shared" si="5"/>
        <v>3</v>
      </c>
    </row>
    <row r="147" spans="1:13">
      <c r="A147" s="47">
        <v>45456</v>
      </c>
      <c r="B147" s="46">
        <f>_xlfn.IFNA(VLOOKUP(A147,'Dual Thrust Strategy'!$A$1:$B$460,2,FALSE),0)</f>
        <v>0</v>
      </c>
      <c r="C147" s="46">
        <f>_xlfn.IFNA(VLOOKUP(A147,'Break Through Price Strategy'!$A$2:$B$742,2,FALSE),0)</f>
        <v>-21761.504000000001</v>
      </c>
      <c r="D147" s="46">
        <f>_xlfn.IFNA(VLOOKUP(A147,'BBI Strategy'!$A$2:$B$1000,2,FALSE),0)</f>
        <v>61504.552000000003</v>
      </c>
      <c r="E147" s="46">
        <f>_xlfn.IFNA(VLOOKUP(A147,'Cloud Strategy'!$A$2:$B$1000,2,FALSE),0)</f>
        <v>0</v>
      </c>
      <c r="F147" s="46">
        <f>_xlfn.IFNA(VLOOKUP(A147,'DMI Strategy'!$A$1:$B$1000,2,FALSE),0)</f>
        <v>49557.919999999998</v>
      </c>
      <c r="G147" s="46">
        <f>_xlfn.IFNA(VLOOKUP(A147,'RVI Strategy'!$A$1:$B$1000,2,FALSE),0)</f>
        <v>0</v>
      </c>
      <c r="H147" s="46">
        <f>_xlfn.IFNA(VLOOKUP(A147,'TXF0007 Strategy'!$A$1:$B$1000,2,FALSE),0)</f>
        <v>0</v>
      </c>
      <c r="I147" s="55">
        <f t="shared" si="4"/>
        <v>14883.494666666666</v>
      </c>
      <c r="J147" s="1">
        <f>VLOOKUP($A147,級距!$A:$K,9,FALSE)</f>
        <v>6</v>
      </c>
      <c r="K147" s="1">
        <f>VLOOKUP($A147,級距!$A:$K,10,FALSE)</f>
        <v>1</v>
      </c>
      <c r="L147" s="1">
        <f>VLOOKUP($A147,級距!$A:$K,11,FALSE)</f>
        <v>2</v>
      </c>
      <c r="M147" s="32">
        <f t="shared" si="5"/>
        <v>2</v>
      </c>
    </row>
    <row r="148" spans="1:13">
      <c r="A148" s="47">
        <v>45455</v>
      </c>
      <c r="B148" s="46">
        <f>_xlfn.IFNA(VLOOKUP(A148,'Dual Thrust Strategy'!$A$1:$B$460,2,FALSE),0)</f>
        <v>126709.03200000001</v>
      </c>
      <c r="C148" s="46">
        <f>_xlfn.IFNA(VLOOKUP(A148,'Break Through Price Strategy'!$A$2:$B$742,2,FALSE),0)</f>
        <v>0</v>
      </c>
      <c r="D148" s="46">
        <f>_xlfn.IFNA(VLOOKUP(A148,'BBI Strategy'!$A$2:$B$1000,2,FALSE),0)</f>
        <v>91150.607999999993</v>
      </c>
      <c r="E148" s="46">
        <f>_xlfn.IFNA(VLOOKUP(A148,'Cloud Strategy'!$A$2:$B$1000,2,FALSE),0)</f>
        <v>0</v>
      </c>
      <c r="F148" s="46">
        <f>_xlfn.IFNA(VLOOKUP(A148,'DMI Strategy'!$A$1:$B$1000,2,FALSE),0)</f>
        <v>45258.383999999998</v>
      </c>
      <c r="G148" s="46">
        <f>_xlfn.IFNA(VLOOKUP(A148,'RVI Strategy'!$A$1:$B$1000,2,FALSE),0)</f>
        <v>0</v>
      </c>
      <c r="H148" s="46">
        <f>_xlfn.IFNA(VLOOKUP(A148,'TXF0007 Strategy'!$A$1:$B$1000,2,FALSE),0)</f>
        <v>71187.303999999989</v>
      </c>
      <c r="I148" s="55">
        <f t="shared" si="4"/>
        <v>43853.004000000008</v>
      </c>
      <c r="J148" s="1">
        <f>VLOOKUP($A148,級距!$A:$K,9,FALSE)</f>
        <v>7</v>
      </c>
      <c r="K148" s="1">
        <f>VLOOKUP($A148,級距!$A:$K,10,FALSE)</f>
        <v>8</v>
      </c>
      <c r="L148" s="1">
        <f>VLOOKUP($A148,級距!$A:$K,11,FALSE)</f>
        <v>3</v>
      </c>
      <c r="M148" s="32">
        <f t="shared" si="5"/>
        <v>3</v>
      </c>
    </row>
    <row r="149" spans="1:13">
      <c r="A149" s="47">
        <v>45454</v>
      </c>
      <c r="B149" s="46">
        <f>_xlfn.IFNA(VLOOKUP(A149,'Dual Thrust Strategy'!$A$1:$B$460,2,FALSE),0)</f>
        <v>0</v>
      </c>
      <c r="C149" s="46">
        <f>_xlfn.IFNA(VLOOKUP(A149,'Break Through Price Strategy'!$A$2:$B$742,2,FALSE),0)</f>
        <v>0</v>
      </c>
      <c r="D149" s="46">
        <f>_xlfn.IFNA(VLOOKUP(A149,'BBI Strategy'!$A$2:$B$1000,2,FALSE),0)</f>
        <v>-124934.712</v>
      </c>
      <c r="E149" s="46">
        <f>_xlfn.IFNA(VLOOKUP(A149,'Cloud Strategy'!$A$2:$B$1000,2,FALSE),0)</f>
        <v>-8683.0079999999998</v>
      </c>
      <c r="F149" s="46">
        <f>_xlfn.IFNA(VLOOKUP(A149,'DMI Strategy'!$A$1:$B$1000,2,FALSE),0)</f>
        <v>6215.4560000000001</v>
      </c>
      <c r="G149" s="46">
        <f>_xlfn.IFNA(VLOOKUP(A149,'RVI Strategy'!$A$1:$B$1000,2,FALSE),0)</f>
        <v>0</v>
      </c>
      <c r="H149" s="46">
        <f>_xlfn.IFNA(VLOOKUP(A149,'TXF0007 Strategy'!$A$1:$B$1000,2,FALSE),0)</f>
        <v>14213.152</v>
      </c>
      <c r="I149" s="55">
        <f t="shared" si="4"/>
        <v>-21233.710666666666</v>
      </c>
      <c r="J149" s="1">
        <f>VLOOKUP($A149,級距!$A:$K,9,FALSE)</f>
        <v>4</v>
      </c>
      <c r="K149" s="1">
        <f>VLOOKUP($A149,級距!$A:$K,10,FALSE)</f>
        <v>7</v>
      </c>
      <c r="L149" s="1">
        <f>VLOOKUP($A149,級距!$A:$K,11,FALSE)</f>
        <v>3</v>
      </c>
      <c r="M149" s="32">
        <f t="shared" si="5"/>
        <v>3</v>
      </c>
    </row>
    <row r="150" spans="1:13">
      <c r="A150" s="47">
        <v>45450</v>
      </c>
      <c r="B150" s="46">
        <f>_xlfn.IFNA(VLOOKUP(A150,'Dual Thrust Strategy'!$A$1:$B$460,2,FALSE),0)</f>
        <v>0</v>
      </c>
      <c r="C150" s="46">
        <f>_xlfn.IFNA(VLOOKUP(A150,'Break Through Price Strategy'!$A$2:$B$742,2,FALSE),0)</f>
        <v>0</v>
      </c>
      <c r="D150" s="46">
        <f>_xlfn.IFNA(VLOOKUP(A150,'BBI Strategy'!$A$2:$B$1000,2,FALSE),0)</f>
        <v>0</v>
      </c>
      <c r="E150" s="46">
        <f>_xlfn.IFNA(VLOOKUP(A150,'Cloud Strategy'!$A$2:$B$1000,2,FALSE),0)</f>
        <v>0</v>
      </c>
      <c r="F150" s="46">
        <f>_xlfn.IFNA(VLOOKUP(A150,'DMI Strategy'!$A$1:$B$1000,2,FALSE),0)</f>
        <v>-69193.471999999994</v>
      </c>
      <c r="G150" s="46">
        <f>_xlfn.IFNA(VLOOKUP(A150,'RVI Strategy'!$A$1:$B$1000,2,FALSE),0)</f>
        <v>0</v>
      </c>
      <c r="H150" s="46">
        <f>_xlfn.IFNA(VLOOKUP(A150,'TXF0007 Strategy'!$A$1:$B$1000,2,FALSE),0)</f>
        <v>0</v>
      </c>
      <c r="I150" s="55">
        <f t="shared" si="4"/>
        <v>-11532.245333333332</v>
      </c>
      <c r="J150" s="1">
        <f>VLOOKUP($A150,級距!$A:$K,9,FALSE)</f>
        <v>1</v>
      </c>
      <c r="K150" s="1">
        <f>VLOOKUP($A150,級距!$A:$K,10,FALSE)</f>
        <v>5</v>
      </c>
      <c r="L150" s="1">
        <f>VLOOKUP($A150,級距!$A:$K,11,FALSE)</f>
        <v>2</v>
      </c>
      <c r="M150" s="32">
        <f t="shared" si="5"/>
        <v>2</v>
      </c>
    </row>
    <row r="151" spans="1:13">
      <c r="A151" s="47">
        <v>45449</v>
      </c>
      <c r="B151" s="46">
        <f>_xlfn.IFNA(VLOOKUP(A151,'Dual Thrust Strategy'!$A$1:$B$460,2,FALSE),0)</f>
        <v>0</v>
      </c>
      <c r="C151" s="46">
        <f>_xlfn.IFNA(VLOOKUP(A151,'Break Through Price Strategy'!$A$2:$B$742,2,FALSE),0)</f>
        <v>0</v>
      </c>
      <c r="D151" s="46">
        <f>_xlfn.IFNA(VLOOKUP(A151,'BBI Strategy'!$A$2:$B$1000,2,FALSE),0)</f>
        <v>2595.3440000000001</v>
      </c>
      <c r="E151" s="46">
        <f>_xlfn.IFNA(VLOOKUP(A151,'Cloud Strategy'!$A$2:$B$1000,2,FALSE),0)</f>
        <v>0</v>
      </c>
      <c r="F151" s="46">
        <f>_xlfn.IFNA(VLOOKUP(A151,'DMI Strategy'!$A$1:$B$1000,2,FALSE),0)</f>
        <v>-66298.559999999998</v>
      </c>
      <c r="G151" s="46">
        <f>_xlfn.IFNA(VLOOKUP(A151,'RVI Strategy'!$A$1:$B$1000,2,FALSE),0)</f>
        <v>0</v>
      </c>
      <c r="H151" s="46">
        <f>_xlfn.IFNA(VLOOKUP(A151,'TXF0007 Strategy'!$A$1:$B$1000,2,FALSE),0)</f>
        <v>0</v>
      </c>
      <c r="I151" s="55">
        <f t="shared" si="4"/>
        <v>-10617.202666666666</v>
      </c>
      <c r="J151" s="1">
        <f>VLOOKUP($A151,級距!$A:$K,9,FALSE)</f>
        <v>3</v>
      </c>
      <c r="K151" s="1">
        <f>VLOOKUP($A151,級距!$A:$K,10,FALSE)</f>
        <v>3</v>
      </c>
      <c r="L151" s="1">
        <f>VLOOKUP($A151,級距!$A:$K,11,FALSE)</f>
        <v>2</v>
      </c>
      <c r="M151" s="32">
        <f t="shared" si="5"/>
        <v>2</v>
      </c>
    </row>
    <row r="152" spans="1:13">
      <c r="A152" s="47">
        <v>45448</v>
      </c>
      <c r="B152" s="46">
        <f>_xlfn.IFNA(VLOOKUP(A152,'Dual Thrust Strategy'!$A$1:$B$460,2,FALSE),0)</f>
        <v>-129965.61599999999</v>
      </c>
      <c r="C152" s="46">
        <f>_xlfn.IFNA(VLOOKUP(A152,'Break Through Price Strategy'!$A$2:$B$742,2,FALSE),0)</f>
        <v>-66135.839999999997</v>
      </c>
      <c r="D152" s="46">
        <f>_xlfn.IFNA(VLOOKUP(A152,'BBI Strategy'!$A$2:$B$1000,2,FALSE),0)</f>
        <v>-105127.6</v>
      </c>
      <c r="E152" s="46">
        <f>_xlfn.IFNA(VLOOKUP(A152,'Cloud Strategy'!$A$2:$B$1000,2,FALSE),0)</f>
        <v>0</v>
      </c>
      <c r="F152" s="46">
        <f>_xlfn.IFNA(VLOOKUP(A152,'DMI Strategy'!$A$1:$B$1000,2,FALSE),0)</f>
        <v>0</v>
      </c>
      <c r="G152" s="46">
        <f>_xlfn.IFNA(VLOOKUP(A152,'RVI Strategy'!$A$1:$B$1000,2,FALSE),0)</f>
        <v>0</v>
      </c>
      <c r="H152" s="46">
        <f>_xlfn.IFNA(VLOOKUP(A152,'TXF0007 Strategy'!$A$1:$B$1000,2,FALSE),0)</f>
        <v>-50270.703999999998</v>
      </c>
      <c r="I152" s="55">
        <f t="shared" si="4"/>
        <v>-50204.842666666664</v>
      </c>
      <c r="J152" s="1">
        <f>VLOOKUP($A152,級距!$A:$K,9,FALSE)</f>
        <v>7</v>
      </c>
      <c r="K152" s="1">
        <f>VLOOKUP($A152,級距!$A:$K,10,FALSE)</f>
        <v>5</v>
      </c>
      <c r="L152" s="1">
        <f>VLOOKUP($A152,級距!$A:$K,11,FALSE)</f>
        <v>2</v>
      </c>
      <c r="M152" s="32">
        <f t="shared" si="5"/>
        <v>2</v>
      </c>
    </row>
    <row r="153" spans="1:13">
      <c r="A153" s="47">
        <v>45447</v>
      </c>
      <c r="B153" s="46">
        <f>_xlfn.IFNA(VLOOKUP(A153,'Dual Thrust Strategy'!$A$1:$B$460,2,FALSE),0)</f>
        <v>-66337.655999999988</v>
      </c>
      <c r="C153" s="46">
        <f>_xlfn.IFNA(VLOOKUP(A153,'Break Through Price Strategy'!$A$2:$B$742,2,FALSE),0)</f>
        <v>-48252.936000000002</v>
      </c>
      <c r="D153" s="46">
        <f>_xlfn.IFNA(VLOOKUP(A153,'BBI Strategy'!$A$2:$B$1000,2,FALSE),0)</f>
        <v>0</v>
      </c>
      <c r="E153" s="46">
        <f>_xlfn.IFNA(VLOOKUP(A153,'Cloud Strategy'!$A$2:$B$1000,2,FALSE),0)</f>
        <v>-84198.687999999995</v>
      </c>
      <c r="F153" s="46">
        <f>_xlfn.IFNA(VLOOKUP(A153,'DMI Strategy'!$A$1:$B$1000,2,FALSE),0)</f>
        <v>145783.6</v>
      </c>
      <c r="G153" s="46">
        <f>_xlfn.IFNA(VLOOKUP(A153,'RVI Strategy'!$A$1:$B$1000,2,FALSE),0)</f>
        <v>-26543.759999999998</v>
      </c>
      <c r="H153" s="46">
        <f>_xlfn.IFNA(VLOOKUP(A153,'TXF0007 Strategy'!$A$1:$B$1000,2,FALSE),0)</f>
        <v>66208.52</v>
      </c>
      <c r="I153" s="55">
        <f t="shared" si="4"/>
        <v>-13258.239999999993</v>
      </c>
      <c r="J153" s="1">
        <f>VLOOKUP($A153,級距!$A:$K,9,FALSE)</f>
        <v>7</v>
      </c>
      <c r="K153" s="1">
        <f>VLOOKUP($A153,級距!$A:$K,10,FALSE)</f>
        <v>9</v>
      </c>
      <c r="L153" s="1">
        <f>VLOOKUP($A153,級距!$A:$K,11,FALSE)</f>
        <v>3</v>
      </c>
      <c r="M153" s="32">
        <f t="shared" si="5"/>
        <v>3</v>
      </c>
    </row>
    <row r="154" spans="1:13">
      <c r="A154" s="47">
        <v>45446</v>
      </c>
      <c r="B154" s="46">
        <f>_xlfn.IFNA(VLOOKUP(A154,'Dual Thrust Strategy'!$A$1:$B$460,2,FALSE),0)</f>
        <v>32808.896000000001</v>
      </c>
      <c r="C154" s="46">
        <f>_xlfn.IFNA(VLOOKUP(A154,'Break Through Price Strategy'!$A$2:$B$742,2,FALSE),0)</f>
        <v>6325.0079999999998</v>
      </c>
      <c r="D154" s="46">
        <f>_xlfn.IFNA(VLOOKUP(A154,'BBI Strategy'!$A$2:$B$1000,2,FALSE),0)</f>
        <v>0</v>
      </c>
      <c r="E154" s="46">
        <f>_xlfn.IFNA(VLOOKUP(A154,'Cloud Strategy'!$A$2:$B$1000,2,FALSE),0)</f>
        <v>-54180.480000000003</v>
      </c>
      <c r="F154" s="46">
        <f>_xlfn.IFNA(VLOOKUP(A154,'DMI Strategy'!$A$1:$B$1000,2,FALSE),0)</f>
        <v>22969.072</v>
      </c>
      <c r="G154" s="46">
        <f>_xlfn.IFNA(VLOOKUP(A154,'RVI Strategy'!$A$1:$B$1000,2,FALSE),0)</f>
        <v>0</v>
      </c>
      <c r="H154" s="46">
        <f>_xlfn.IFNA(VLOOKUP(A154,'TXF0007 Strategy'!$A$1:$B$1000,2,FALSE),0)</f>
        <v>1447.328</v>
      </c>
      <c r="I154" s="55">
        <f t="shared" si="4"/>
        <v>1320.4159999999999</v>
      </c>
      <c r="J154" s="1">
        <f>VLOOKUP($A154,級距!$A:$K,9,FALSE)</f>
        <v>7</v>
      </c>
      <c r="K154" s="1">
        <f>VLOOKUP($A154,級距!$A:$K,10,FALSE)</f>
        <v>7</v>
      </c>
      <c r="L154" s="1">
        <f>VLOOKUP($A154,級距!$A:$K,11,FALSE)</f>
        <v>3</v>
      </c>
      <c r="M154" s="32">
        <f t="shared" si="5"/>
        <v>3</v>
      </c>
    </row>
    <row r="155" spans="1:13">
      <c r="A155" s="47">
        <v>45443</v>
      </c>
      <c r="B155" s="46">
        <f>_xlfn.IFNA(VLOOKUP(A155,'Dual Thrust Strategy'!$A$1:$B$460,2,FALSE),0)</f>
        <v>-96858.375999999989</v>
      </c>
      <c r="C155" s="46">
        <f>_xlfn.IFNA(VLOOKUP(A155,'Break Through Price Strategy'!$A$2:$B$742,2,FALSE),0)</f>
        <v>-8480.6640000000007</v>
      </c>
      <c r="D155" s="46">
        <f>_xlfn.IFNA(VLOOKUP(A155,'BBI Strategy'!$A$2:$B$1000,2,FALSE),0)</f>
        <v>85506.559999999998</v>
      </c>
      <c r="E155" s="46">
        <f>_xlfn.IFNA(VLOOKUP(A155,'Cloud Strategy'!$A$2:$B$1000,2,FALSE),0)</f>
        <v>-57792.048000000003</v>
      </c>
      <c r="F155" s="46">
        <f>_xlfn.IFNA(VLOOKUP(A155,'DMI Strategy'!$A$1:$B$1000,2,FALSE),0)</f>
        <v>55909.728000000003</v>
      </c>
      <c r="G155" s="46">
        <f>_xlfn.IFNA(VLOOKUP(A155,'RVI Strategy'!$A$1:$B$1000,2,FALSE),0)</f>
        <v>95101.952000000005</v>
      </c>
      <c r="H155" s="46">
        <f>_xlfn.IFNA(VLOOKUP(A155,'TXF0007 Strategy'!$A$1:$B$1000,2,FALSE),0)</f>
        <v>127277.008</v>
      </c>
      <c r="I155" s="55">
        <f t="shared" si="4"/>
        <v>12231.192000000003</v>
      </c>
      <c r="J155" s="1">
        <f>VLOOKUP($A155,級距!$A:$K,9,FALSE)</f>
        <v>8</v>
      </c>
      <c r="K155" s="1">
        <f>VLOOKUP($A155,級距!$A:$K,10,FALSE)</f>
        <v>7</v>
      </c>
      <c r="L155" s="1">
        <f>VLOOKUP($A155,級距!$A:$K,11,FALSE)</f>
        <v>3</v>
      </c>
      <c r="M155" s="32">
        <f t="shared" si="5"/>
        <v>3</v>
      </c>
    </row>
    <row r="156" spans="1:13">
      <c r="A156" s="47">
        <v>45442</v>
      </c>
      <c r="B156" s="46">
        <f>_xlfn.IFNA(VLOOKUP(A156,'Dual Thrust Strategy'!$A$1:$B$460,2,FALSE),0)</f>
        <v>0</v>
      </c>
      <c r="C156" s="46">
        <f>_xlfn.IFNA(VLOOKUP(A156,'Break Through Price Strategy'!$A$2:$B$742,2,FALSE),0)</f>
        <v>-69946.368000000002</v>
      </c>
      <c r="D156" s="46">
        <f>_xlfn.IFNA(VLOOKUP(A156,'BBI Strategy'!$A$2:$B$1000,2,FALSE),0)</f>
        <v>131718.16</v>
      </c>
      <c r="E156" s="46">
        <f>_xlfn.IFNA(VLOOKUP(A156,'Cloud Strategy'!$A$2:$B$1000,2,FALSE),0)</f>
        <v>-18524.544000000002</v>
      </c>
      <c r="F156" s="46">
        <f>_xlfn.IFNA(VLOOKUP(A156,'DMI Strategy'!$A$1:$B$1000,2,FALSE),0)</f>
        <v>-69052.928</v>
      </c>
      <c r="G156" s="46">
        <f>_xlfn.IFNA(VLOOKUP(A156,'RVI Strategy'!$A$1:$B$1000,2,FALSE),0)</f>
        <v>0</v>
      </c>
      <c r="H156" s="46">
        <f>_xlfn.IFNA(VLOOKUP(A156,'TXF0007 Strategy'!$A$1:$B$1000,2,FALSE),0)</f>
        <v>63202.592000000004</v>
      </c>
      <c r="I156" s="55">
        <f t="shared" si="4"/>
        <v>-4300.9466666666667</v>
      </c>
      <c r="J156" s="1">
        <f>VLOOKUP($A156,級距!$A:$K,9,FALSE)</f>
        <v>4</v>
      </c>
      <c r="K156" s="1">
        <f>VLOOKUP($A156,級距!$A:$K,10,FALSE)</f>
        <v>7</v>
      </c>
      <c r="L156" s="1">
        <f>VLOOKUP($A156,級距!$A:$K,11,FALSE)</f>
        <v>3</v>
      </c>
      <c r="M156" s="32">
        <f t="shared" si="5"/>
        <v>3</v>
      </c>
    </row>
    <row r="157" spans="1:13">
      <c r="A157" s="47">
        <v>45441</v>
      </c>
      <c r="B157" s="46">
        <f>_xlfn.IFNA(VLOOKUP(A157,'Dual Thrust Strategy'!$A$1:$B$460,2,FALSE),0)</f>
        <v>-36424.295999999995</v>
      </c>
      <c r="C157" s="46">
        <f>_xlfn.IFNA(VLOOKUP(A157,'Break Through Price Strategy'!$A$2:$B$742,2,FALSE),0)</f>
        <v>64248.671999999999</v>
      </c>
      <c r="D157" s="46">
        <f>_xlfn.IFNA(VLOOKUP(A157,'BBI Strategy'!$A$2:$B$1000,2,FALSE),0)</f>
        <v>32447.328000000001</v>
      </c>
      <c r="E157" s="46">
        <f>_xlfn.IFNA(VLOOKUP(A157,'Cloud Strategy'!$A$2:$B$1000,2,FALSE),0)</f>
        <v>-19565.632000000001</v>
      </c>
      <c r="F157" s="46">
        <f>_xlfn.IFNA(VLOOKUP(A157,'DMI Strategy'!$A$1:$B$1000,2,FALSE),0)</f>
        <v>140429.37599999999</v>
      </c>
      <c r="G157" s="46">
        <f>_xlfn.IFNA(VLOOKUP(A157,'RVI Strategy'!$A$1:$B$1000,2,FALSE),0)</f>
        <v>34534.271999999997</v>
      </c>
      <c r="H157" s="46">
        <f>_xlfn.IFNA(VLOOKUP(A157,'TXF0007 Strategy'!$A$1:$B$1000,2,FALSE),0)</f>
        <v>77560.655999999988</v>
      </c>
      <c r="I157" s="55">
        <f t="shared" si="4"/>
        <v>35944.953333333331</v>
      </c>
      <c r="J157" s="1">
        <f>VLOOKUP($A157,級距!$A:$K,9,FALSE)</f>
        <v>4</v>
      </c>
      <c r="K157" s="1">
        <f>VLOOKUP($A157,級距!$A:$K,10,FALSE)</f>
        <v>8</v>
      </c>
      <c r="L157" s="1">
        <f>VLOOKUP($A157,級距!$A:$K,11,FALSE)</f>
        <v>3</v>
      </c>
      <c r="M157" s="32">
        <f t="shared" si="5"/>
        <v>3</v>
      </c>
    </row>
    <row r="158" spans="1:13">
      <c r="A158" s="47">
        <v>45440</v>
      </c>
      <c r="B158" s="46">
        <f>_xlfn.IFNA(VLOOKUP(A158,'Dual Thrust Strategy'!$A$1:$B$460,2,FALSE),0)</f>
        <v>-18754.031999999999</v>
      </c>
      <c r="C158" s="46">
        <f>_xlfn.IFNA(VLOOKUP(A158,'Break Through Price Strategy'!$A$2:$B$742,2,FALSE),0)</f>
        <v>9730.2000000000007</v>
      </c>
      <c r="D158" s="46">
        <f>_xlfn.IFNA(VLOOKUP(A158,'BBI Strategy'!$A$2:$B$1000,2,FALSE),0)</f>
        <v>34187.328000000001</v>
      </c>
      <c r="E158" s="46">
        <f>_xlfn.IFNA(VLOOKUP(A158,'Cloud Strategy'!$A$2:$B$1000,2,FALSE),0)</f>
        <v>0</v>
      </c>
      <c r="F158" s="46">
        <f>_xlfn.IFNA(VLOOKUP(A158,'DMI Strategy'!$A$1:$B$1000,2,FALSE),0)</f>
        <v>99476.335999999996</v>
      </c>
      <c r="G158" s="46">
        <f>_xlfn.IFNA(VLOOKUP(A158,'RVI Strategy'!$A$1:$B$1000,2,FALSE),0)</f>
        <v>0</v>
      </c>
      <c r="H158" s="46">
        <f>_xlfn.IFNA(VLOOKUP(A158,'TXF0007 Strategy'!$A$1:$B$1000,2,FALSE),0)</f>
        <v>0</v>
      </c>
      <c r="I158" s="55">
        <f t="shared" si="4"/>
        <v>20773.305333333334</v>
      </c>
      <c r="J158" s="1">
        <f>VLOOKUP($A158,級距!$A:$K,9,FALSE)</f>
        <v>2</v>
      </c>
      <c r="K158" s="1">
        <f>VLOOKUP($A158,級距!$A:$K,10,FALSE)</f>
        <v>5</v>
      </c>
      <c r="L158" s="1">
        <f>VLOOKUP($A158,級距!$A:$K,11,FALSE)</f>
        <v>2</v>
      </c>
      <c r="M158" s="32">
        <f t="shared" si="5"/>
        <v>2</v>
      </c>
    </row>
    <row r="159" spans="1:13">
      <c r="A159" s="47">
        <v>45439</v>
      </c>
      <c r="B159" s="46">
        <f>_xlfn.IFNA(VLOOKUP(A159,'Dual Thrust Strategy'!$A$1:$B$460,2,FALSE),0)</f>
        <v>0</v>
      </c>
      <c r="C159" s="46">
        <f>_xlfn.IFNA(VLOOKUP(A159,'Break Through Price Strategy'!$A$2:$B$742,2,FALSE),0)</f>
        <v>-37787.784</v>
      </c>
      <c r="D159" s="46">
        <f>_xlfn.IFNA(VLOOKUP(A159,'BBI Strategy'!$A$2:$B$1000,2,FALSE),0)</f>
        <v>-56095.608</v>
      </c>
      <c r="E159" s="46">
        <f>_xlfn.IFNA(VLOOKUP(A159,'Cloud Strategy'!$A$2:$B$1000,2,FALSE),0)</f>
        <v>0</v>
      </c>
      <c r="F159" s="46">
        <f>_xlfn.IFNA(VLOOKUP(A159,'DMI Strategy'!$A$1:$B$1000,2,FALSE),0)</f>
        <v>96913.535999999993</v>
      </c>
      <c r="G159" s="46">
        <f>_xlfn.IFNA(VLOOKUP(A159,'RVI Strategy'!$A$1:$B$1000,2,FALSE),0)</f>
        <v>0</v>
      </c>
      <c r="H159" s="46">
        <f>_xlfn.IFNA(VLOOKUP(A159,'TXF0007 Strategy'!$A$1:$B$1000,2,FALSE),0)</f>
        <v>62623.399999999994</v>
      </c>
      <c r="I159" s="55">
        <f t="shared" si="4"/>
        <v>505.02400000000006</v>
      </c>
      <c r="J159" s="1">
        <f>VLOOKUP($A159,級距!$A:$K,9,FALSE)</f>
        <v>6</v>
      </c>
      <c r="K159" s="1">
        <f>VLOOKUP($A159,級距!$A:$K,10,FALSE)</f>
        <v>8</v>
      </c>
      <c r="L159" s="1">
        <f>VLOOKUP($A159,級距!$A:$K,11,FALSE)</f>
        <v>3</v>
      </c>
      <c r="M159" s="32">
        <f t="shared" si="5"/>
        <v>3</v>
      </c>
    </row>
    <row r="160" spans="1:13">
      <c r="A160" s="47">
        <v>45436</v>
      </c>
      <c r="B160" s="46">
        <f>_xlfn.IFNA(VLOOKUP(A160,'Dual Thrust Strategy'!$A$1:$B$460,2,FALSE),0)</f>
        <v>0</v>
      </c>
      <c r="C160" s="46">
        <f>_xlfn.IFNA(VLOOKUP(A160,'Break Through Price Strategy'!$A$2:$B$742,2,FALSE),0)</f>
        <v>0</v>
      </c>
      <c r="D160" s="46">
        <f>_xlfn.IFNA(VLOOKUP(A160,'BBI Strategy'!$A$2:$B$1000,2,FALSE),0)</f>
        <v>0</v>
      </c>
      <c r="E160" s="46">
        <f>_xlfn.IFNA(VLOOKUP(A160,'Cloud Strategy'!$A$2:$B$1000,2,FALSE),0)</f>
        <v>0</v>
      </c>
      <c r="F160" s="46">
        <f>_xlfn.IFNA(VLOOKUP(A160,'DMI Strategy'!$A$1:$B$1000,2,FALSE),0)</f>
        <v>-35017.919999999998</v>
      </c>
      <c r="G160" s="46">
        <f>_xlfn.IFNA(VLOOKUP(A160,'RVI Strategy'!$A$1:$B$1000,2,FALSE),0)</f>
        <v>0</v>
      </c>
      <c r="H160" s="46">
        <f>_xlfn.IFNA(VLOOKUP(A160,'TXF0007 Strategy'!$A$1:$B$1000,2,FALSE),0)</f>
        <v>0</v>
      </c>
      <c r="I160" s="55">
        <f t="shared" si="4"/>
        <v>-5836.32</v>
      </c>
      <c r="J160" s="1">
        <f>VLOOKUP($A160,級距!$A:$K,9,FALSE)</f>
        <v>5</v>
      </c>
      <c r="K160" s="1">
        <f>VLOOKUP($A160,級距!$A:$K,10,FALSE)</f>
        <v>6</v>
      </c>
      <c r="L160" s="1">
        <f>VLOOKUP($A160,級距!$A:$K,11,FALSE)</f>
        <v>2</v>
      </c>
      <c r="M160" s="32">
        <f t="shared" si="5"/>
        <v>2</v>
      </c>
    </row>
    <row r="161" spans="1:13">
      <c r="A161" s="47">
        <v>45435</v>
      </c>
      <c r="B161" s="46">
        <f>_xlfn.IFNA(VLOOKUP(A161,'Dual Thrust Strategy'!$A$1:$B$460,2,FALSE),0)</f>
        <v>-12103.271999999999</v>
      </c>
      <c r="C161" s="46">
        <f>_xlfn.IFNA(VLOOKUP(A161,'Break Through Price Strategy'!$A$2:$B$742,2,FALSE),0)</f>
        <v>0</v>
      </c>
      <c r="D161" s="46">
        <f>_xlfn.IFNA(VLOOKUP(A161,'BBI Strategy'!$A$2:$B$1000,2,FALSE),0)</f>
        <v>-24304</v>
      </c>
      <c r="E161" s="46">
        <f>_xlfn.IFNA(VLOOKUP(A161,'Cloud Strategy'!$A$2:$B$1000,2,FALSE),0)</f>
        <v>0</v>
      </c>
      <c r="F161" s="46">
        <f>_xlfn.IFNA(VLOOKUP(A161,'DMI Strategy'!$A$1:$B$1000,2,FALSE),0)</f>
        <v>0</v>
      </c>
      <c r="G161" s="46">
        <f>_xlfn.IFNA(VLOOKUP(A161,'RVI Strategy'!$A$1:$B$1000,2,FALSE),0)</f>
        <v>0</v>
      </c>
      <c r="H161" s="46">
        <f>_xlfn.IFNA(VLOOKUP(A161,'TXF0007 Strategy'!$A$1:$B$1000,2,FALSE),0)</f>
        <v>-40153.248</v>
      </c>
      <c r="I161" s="55">
        <f t="shared" si="4"/>
        <v>-6067.8786666666665</v>
      </c>
      <c r="J161" s="1">
        <f>VLOOKUP($A161,級距!$A:$K,9,FALSE)</f>
        <v>3</v>
      </c>
      <c r="K161" s="1">
        <f>VLOOKUP($A161,級距!$A:$K,10,FALSE)</f>
        <v>2</v>
      </c>
      <c r="L161" s="1">
        <f>VLOOKUP($A161,級距!$A:$K,11,FALSE)</f>
        <v>2</v>
      </c>
      <c r="M161" s="32">
        <f t="shared" si="5"/>
        <v>2</v>
      </c>
    </row>
    <row r="162" spans="1:13">
      <c r="A162" s="47">
        <v>45434</v>
      </c>
      <c r="B162" s="46">
        <f>_xlfn.IFNA(VLOOKUP(A162,'Dual Thrust Strategy'!$A$1:$B$460,2,FALSE),0)</f>
        <v>0</v>
      </c>
      <c r="C162" s="46">
        <f>_xlfn.IFNA(VLOOKUP(A162,'Break Through Price Strategy'!$A$2:$B$742,2,FALSE),0)</f>
        <v>142138.74400000001</v>
      </c>
      <c r="D162" s="46">
        <f>_xlfn.IFNA(VLOOKUP(A162,'BBI Strategy'!$A$2:$B$1000,2,FALSE),0)</f>
        <v>31224.639999999999</v>
      </c>
      <c r="E162" s="46">
        <f>_xlfn.IFNA(VLOOKUP(A162,'Cloud Strategy'!$A$2:$B$1000,2,FALSE),0)</f>
        <v>0</v>
      </c>
      <c r="F162" s="46">
        <f>_xlfn.IFNA(VLOOKUP(A162,'DMI Strategy'!$A$1:$B$1000,2,FALSE),0)</f>
        <v>985.82399999999996</v>
      </c>
      <c r="G162" s="46">
        <f>_xlfn.IFNA(VLOOKUP(A162,'RVI Strategy'!$A$1:$B$1000,2,FALSE),0)</f>
        <v>0</v>
      </c>
      <c r="H162" s="46">
        <f>_xlfn.IFNA(VLOOKUP(A162,'TXF0007 Strategy'!$A$1:$B$1000,2,FALSE),0)</f>
        <v>0</v>
      </c>
      <c r="I162" s="55">
        <f t="shared" si="4"/>
        <v>29058.201333333334</v>
      </c>
      <c r="J162" s="1">
        <f>VLOOKUP($A162,級距!$A:$K,9,FALSE)</f>
        <v>8</v>
      </c>
      <c r="K162" s="1">
        <f>VLOOKUP($A162,級距!$A:$K,10,FALSE)</f>
        <v>9</v>
      </c>
      <c r="L162" s="1">
        <f>VLOOKUP($A162,級距!$A:$K,11,FALSE)</f>
        <v>3</v>
      </c>
      <c r="M162" s="32">
        <f t="shared" si="5"/>
        <v>3</v>
      </c>
    </row>
    <row r="163" spans="1:13">
      <c r="A163" s="47">
        <v>45433</v>
      </c>
      <c r="B163" s="46">
        <f>_xlfn.IFNA(VLOOKUP(A163,'Dual Thrust Strategy'!$A$1:$B$460,2,FALSE),0)</f>
        <v>-23564.016000000003</v>
      </c>
      <c r="C163" s="46">
        <f>_xlfn.IFNA(VLOOKUP(A163,'Break Through Price Strategy'!$A$2:$B$742,2,FALSE),0)</f>
        <v>0</v>
      </c>
      <c r="D163" s="46">
        <f>_xlfn.IFNA(VLOOKUP(A163,'BBI Strategy'!$A$2:$B$1000,2,FALSE),0)</f>
        <v>-105096.64</v>
      </c>
      <c r="E163" s="46">
        <f>_xlfn.IFNA(VLOOKUP(A163,'Cloud Strategy'!$A$2:$B$1000,2,FALSE),0)</f>
        <v>58953.184000000001</v>
      </c>
      <c r="F163" s="46">
        <f>_xlfn.IFNA(VLOOKUP(A163,'DMI Strategy'!$A$1:$B$1000,2,FALSE),0)</f>
        <v>0</v>
      </c>
      <c r="G163" s="46">
        <f>_xlfn.IFNA(VLOOKUP(A163,'RVI Strategy'!$A$1:$B$1000,2,FALSE),0)</f>
        <v>52651.815999999999</v>
      </c>
      <c r="H163" s="46">
        <f>_xlfn.IFNA(VLOOKUP(A163,'TXF0007 Strategy'!$A$1:$B$1000,2,FALSE),0)</f>
        <v>536.83199999999965</v>
      </c>
      <c r="I163" s="55">
        <f t="shared" si="4"/>
        <v>-2842.6093333333351</v>
      </c>
      <c r="J163" s="1">
        <f>VLOOKUP($A163,級距!$A:$K,9,FALSE)</f>
        <v>4</v>
      </c>
      <c r="K163" s="1">
        <f>VLOOKUP($A163,級距!$A:$K,10,FALSE)</f>
        <v>3</v>
      </c>
      <c r="L163" s="1">
        <f>VLOOKUP($A163,級距!$A:$K,11,FALSE)</f>
        <v>2</v>
      </c>
      <c r="M163" s="32">
        <f t="shared" si="5"/>
        <v>2</v>
      </c>
    </row>
    <row r="164" spans="1:13">
      <c r="A164" s="47">
        <v>45432</v>
      </c>
      <c r="B164" s="46">
        <f>_xlfn.IFNA(VLOOKUP(A164,'Dual Thrust Strategy'!$A$1:$B$460,2,FALSE),0)</f>
        <v>29674.359999999997</v>
      </c>
      <c r="C164" s="46">
        <f>_xlfn.IFNA(VLOOKUP(A164,'Break Through Price Strategy'!$A$2:$B$742,2,FALSE),0)</f>
        <v>-14045.183999999999</v>
      </c>
      <c r="D164" s="46">
        <f>_xlfn.IFNA(VLOOKUP(A164,'BBI Strategy'!$A$2:$B$1000,2,FALSE),0)</f>
        <v>-78484.320000000007</v>
      </c>
      <c r="E164" s="46">
        <f>_xlfn.IFNA(VLOOKUP(A164,'Cloud Strategy'!$A$2:$B$1000,2,FALSE),0)</f>
        <v>160223.34400000001</v>
      </c>
      <c r="F164" s="46">
        <f>_xlfn.IFNA(VLOOKUP(A164,'DMI Strategy'!$A$1:$B$1000,2,FALSE),0)</f>
        <v>88311.888000000006</v>
      </c>
      <c r="G164" s="46">
        <f>_xlfn.IFNA(VLOOKUP(A164,'RVI Strategy'!$A$1:$B$1000,2,FALSE),0)</f>
        <v>-38882.447999999997</v>
      </c>
      <c r="H164" s="46">
        <f>_xlfn.IFNA(VLOOKUP(A164,'TXF0007 Strategy'!$A$1:$B$1000,2,FALSE),0)</f>
        <v>-68885.856</v>
      </c>
      <c r="I164" s="55">
        <f t="shared" si="4"/>
        <v>24466.273333333334</v>
      </c>
      <c r="J164" s="1">
        <f>VLOOKUP($A164,級距!$A:$K,9,FALSE)</f>
        <v>8</v>
      </c>
      <c r="K164" s="1">
        <f>VLOOKUP($A164,級距!$A:$K,10,FALSE)</f>
        <v>5</v>
      </c>
      <c r="L164" s="1">
        <f>VLOOKUP($A164,級距!$A:$K,11,FALSE)</f>
        <v>2</v>
      </c>
      <c r="M164" s="32">
        <f t="shared" si="5"/>
        <v>2</v>
      </c>
    </row>
    <row r="165" spans="1:13">
      <c r="A165" s="47">
        <v>45429</v>
      </c>
      <c r="B165" s="46">
        <f>_xlfn.IFNA(VLOOKUP(A165,'Dual Thrust Strategy'!$A$1:$B$460,2,FALSE),0)</f>
        <v>0</v>
      </c>
      <c r="C165" s="46">
        <f>_xlfn.IFNA(VLOOKUP(A165,'Break Through Price Strategy'!$A$2:$B$742,2,FALSE),0)</f>
        <v>-4044.848</v>
      </c>
      <c r="D165" s="46">
        <f>_xlfn.IFNA(VLOOKUP(A165,'BBI Strategy'!$A$2:$B$1000,2,FALSE),0)</f>
        <v>0</v>
      </c>
      <c r="E165" s="46">
        <f>_xlfn.IFNA(VLOOKUP(A165,'Cloud Strategy'!$A$2:$B$1000,2,FALSE),0)</f>
        <v>0</v>
      </c>
      <c r="F165" s="46">
        <f>_xlfn.IFNA(VLOOKUP(A165,'DMI Strategy'!$A$1:$B$1000,2,FALSE),0)</f>
        <v>0</v>
      </c>
      <c r="G165" s="46">
        <f>_xlfn.IFNA(VLOOKUP(A165,'RVI Strategy'!$A$1:$B$1000,2,FALSE),0)</f>
        <v>-6496.6080000000002</v>
      </c>
      <c r="H165" s="46">
        <f>_xlfn.IFNA(VLOOKUP(A165,'TXF0007 Strategy'!$A$1:$B$1000,2,FALSE),0)</f>
        <v>-3944.7919999999995</v>
      </c>
      <c r="I165" s="55">
        <f t="shared" si="4"/>
        <v>-1756.9093333333333</v>
      </c>
      <c r="J165" s="1">
        <f>VLOOKUP($A165,級距!$A:$K,9,FALSE)</f>
        <v>1</v>
      </c>
      <c r="K165" s="1">
        <f>VLOOKUP($A165,級距!$A:$K,10,FALSE)</f>
        <v>3</v>
      </c>
      <c r="L165" s="1">
        <f>VLOOKUP($A165,級距!$A:$K,11,FALSE)</f>
        <v>2</v>
      </c>
      <c r="M165" s="32">
        <f t="shared" si="5"/>
        <v>2</v>
      </c>
    </row>
    <row r="166" spans="1:13">
      <c r="A166" s="47">
        <v>45428</v>
      </c>
      <c r="B166" s="46">
        <f>_xlfn.IFNA(VLOOKUP(A166,'Dual Thrust Strategy'!$A$1:$B$460,2,FALSE),0)</f>
        <v>0</v>
      </c>
      <c r="C166" s="46">
        <f>_xlfn.IFNA(VLOOKUP(A166,'Break Through Price Strategy'!$A$2:$B$742,2,FALSE),0)</f>
        <v>-75239.168000000005</v>
      </c>
      <c r="D166" s="46">
        <f>_xlfn.IFNA(VLOOKUP(A166,'BBI Strategy'!$A$2:$B$1000,2,FALSE),0)</f>
        <v>-104120.992</v>
      </c>
      <c r="E166" s="46">
        <f>_xlfn.IFNA(VLOOKUP(A166,'Cloud Strategy'!$A$2:$B$1000,2,FALSE),0)</f>
        <v>0</v>
      </c>
      <c r="F166" s="46">
        <f>_xlfn.IFNA(VLOOKUP(A166,'DMI Strategy'!$A$1:$B$1000,2,FALSE),0)</f>
        <v>-74291.872000000003</v>
      </c>
      <c r="G166" s="46">
        <f>_xlfn.IFNA(VLOOKUP(A166,'RVI Strategy'!$A$1:$B$1000,2,FALSE),0)</f>
        <v>-16953.552</v>
      </c>
      <c r="H166" s="46">
        <f>_xlfn.IFNA(VLOOKUP(A166,'TXF0007 Strategy'!$A$1:$B$1000,2,FALSE),0)</f>
        <v>85065.944000000003</v>
      </c>
      <c r="I166" s="55">
        <f t="shared" si="4"/>
        <v>-45100.930666666674</v>
      </c>
      <c r="J166" s="1">
        <f>VLOOKUP($A166,級距!$A:$K,9,FALSE)</f>
        <v>5</v>
      </c>
      <c r="K166" s="1">
        <f>VLOOKUP($A166,級距!$A:$K,10,FALSE)</f>
        <v>5</v>
      </c>
      <c r="L166" s="1">
        <f>VLOOKUP($A166,級距!$A:$K,11,FALSE)</f>
        <v>2</v>
      </c>
      <c r="M166" s="32">
        <f t="shared" si="5"/>
        <v>2</v>
      </c>
    </row>
    <row r="167" spans="1:13">
      <c r="A167" s="47">
        <v>45427</v>
      </c>
      <c r="B167" s="46">
        <f>_xlfn.IFNA(VLOOKUP(A167,'Dual Thrust Strategy'!$A$1:$B$460,2,FALSE),0)</f>
        <v>-44774.616000000002</v>
      </c>
      <c r="C167" s="46">
        <f>_xlfn.IFNA(VLOOKUP(A167,'Break Through Price Strategy'!$A$2:$B$742,2,FALSE),0)</f>
        <v>0</v>
      </c>
      <c r="D167" s="46">
        <f>_xlfn.IFNA(VLOOKUP(A167,'BBI Strategy'!$A$2:$B$1000,2,FALSE),0)</f>
        <v>102585.496</v>
      </c>
      <c r="E167" s="46">
        <f>_xlfn.IFNA(VLOOKUP(A167,'Cloud Strategy'!$A$2:$B$1000,2,FALSE),0)</f>
        <v>0</v>
      </c>
      <c r="F167" s="46">
        <f>_xlfn.IFNA(VLOOKUP(A167,'DMI Strategy'!$A$1:$B$1000,2,FALSE),0)</f>
        <v>84489</v>
      </c>
      <c r="G167" s="46">
        <f>_xlfn.IFNA(VLOOKUP(A167,'RVI Strategy'!$A$1:$B$1000,2,FALSE),0)</f>
        <v>0</v>
      </c>
      <c r="H167" s="46">
        <f>_xlfn.IFNA(VLOOKUP(A167,'TXF0007 Strategy'!$A$1:$B$1000,2,FALSE),0)</f>
        <v>0</v>
      </c>
      <c r="I167" s="55">
        <f t="shared" si="4"/>
        <v>23716.646666666667</v>
      </c>
      <c r="J167" s="1">
        <f>VLOOKUP($A167,級距!$A:$K,9,FALSE)</f>
        <v>6</v>
      </c>
      <c r="K167" s="1">
        <f>VLOOKUP($A167,級距!$A:$K,10,FALSE)</f>
        <v>2</v>
      </c>
      <c r="L167" s="1">
        <f>VLOOKUP($A167,級距!$A:$K,11,FALSE)</f>
        <v>2</v>
      </c>
      <c r="M167" s="32">
        <f t="shared" si="5"/>
        <v>2</v>
      </c>
    </row>
    <row r="168" spans="1:13">
      <c r="A168" s="47">
        <v>45426</v>
      </c>
      <c r="B168" s="46">
        <f>_xlfn.IFNA(VLOOKUP(A168,'Dual Thrust Strategy'!$A$1:$B$460,2,FALSE),0)</f>
        <v>0</v>
      </c>
      <c r="C168" s="46">
        <f>_xlfn.IFNA(VLOOKUP(A168,'Break Through Price Strategy'!$A$2:$B$742,2,FALSE),0)</f>
        <v>18961.919999999998</v>
      </c>
      <c r="D168" s="46">
        <f>_xlfn.IFNA(VLOOKUP(A168,'BBI Strategy'!$A$2:$B$1000,2,FALSE),0)</f>
        <v>69946.032000000007</v>
      </c>
      <c r="E168" s="46">
        <f>_xlfn.IFNA(VLOOKUP(A168,'Cloud Strategy'!$A$2:$B$1000,2,FALSE),0)</f>
        <v>0</v>
      </c>
      <c r="F168" s="46">
        <f>_xlfn.IFNA(VLOOKUP(A168,'DMI Strategy'!$A$1:$B$1000,2,FALSE),0)</f>
        <v>5953.7280000000001</v>
      </c>
      <c r="G168" s="46">
        <f>_xlfn.IFNA(VLOOKUP(A168,'RVI Strategy'!$A$1:$B$1000,2,FALSE),0)</f>
        <v>0</v>
      </c>
      <c r="H168" s="46">
        <f>_xlfn.IFNA(VLOOKUP(A168,'TXF0007 Strategy'!$A$1:$B$1000,2,FALSE),0)</f>
        <v>6337.3440000000001</v>
      </c>
      <c r="I168" s="55">
        <f t="shared" si="4"/>
        <v>15810.28</v>
      </c>
      <c r="J168" s="1">
        <f>VLOOKUP($A168,級距!$A:$K,9,FALSE)</f>
        <v>2</v>
      </c>
      <c r="K168" s="1">
        <f>VLOOKUP($A168,級距!$A:$K,10,FALSE)</f>
        <v>9</v>
      </c>
      <c r="L168" s="1">
        <f>VLOOKUP($A168,級距!$A:$K,11,FALSE)</f>
        <v>3</v>
      </c>
      <c r="M168" s="32">
        <f t="shared" si="5"/>
        <v>3</v>
      </c>
    </row>
    <row r="169" spans="1:13">
      <c r="A169" s="47">
        <v>45425</v>
      </c>
      <c r="B169" s="46">
        <f>_xlfn.IFNA(VLOOKUP(A169,'Dual Thrust Strategy'!$A$1:$B$460,2,FALSE),0)</f>
        <v>-20410.248</v>
      </c>
      <c r="C169" s="46">
        <f>_xlfn.IFNA(VLOOKUP(A169,'Break Through Price Strategy'!$A$2:$B$742,2,FALSE),0)</f>
        <v>0</v>
      </c>
      <c r="D169" s="46">
        <f>_xlfn.IFNA(VLOOKUP(A169,'BBI Strategy'!$A$2:$B$1000,2,FALSE),0)</f>
        <v>-12013.567999999999</v>
      </c>
      <c r="E169" s="46">
        <f>_xlfn.IFNA(VLOOKUP(A169,'Cloud Strategy'!$A$2:$B$1000,2,FALSE),0)</f>
        <v>-18035.088</v>
      </c>
      <c r="F169" s="46">
        <f>_xlfn.IFNA(VLOOKUP(A169,'DMI Strategy'!$A$1:$B$1000,2,FALSE),0)</f>
        <v>0</v>
      </c>
      <c r="G169" s="46">
        <f>_xlfn.IFNA(VLOOKUP(A169,'RVI Strategy'!$A$1:$B$1000,2,FALSE),0)</f>
        <v>0</v>
      </c>
      <c r="H169" s="46">
        <f>_xlfn.IFNA(VLOOKUP(A169,'TXF0007 Strategy'!$A$1:$B$1000,2,FALSE),0)</f>
        <v>-16815.175999999999</v>
      </c>
      <c r="I169" s="55">
        <f t="shared" si="4"/>
        <v>-8409.8173333333325</v>
      </c>
      <c r="J169" s="1">
        <f>VLOOKUP($A169,級距!$A:$K,9,FALSE)</f>
        <v>2</v>
      </c>
      <c r="K169" s="1">
        <f>VLOOKUP($A169,級距!$A:$K,10,FALSE)</f>
        <v>5</v>
      </c>
      <c r="L169" s="1">
        <f>VLOOKUP($A169,級距!$A:$K,11,FALSE)</f>
        <v>2</v>
      </c>
      <c r="M169" s="32">
        <f t="shared" si="5"/>
        <v>2</v>
      </c>
    </row>
    <row r="170" spans="1:13">
      <c r="A170" s="47">
        <v>45422</v>
      </c>
      <c r="B170" s="46">
        <f>_xlfn.IFNA(VLOOKUP(A170,'Dual Thrust Strategy'!$A$1:$B$460,2,FALSE),0)</f>
        <v>0</v>
      </c>
      <c r="C170" s="46">
        <f>_xlfn.IFNA(VLOOKUP(A170,'Break Through Price Strategy'!$A$2:$B$742,2,FALSE),0)</f>
        <v>0</v>
      </c>
      <c r="D170" s="46">
        <f>_xlfn.IFNA(VLOOKUP(A170,'BBI Strategy'!$A$2:$B$1000,2,FALSE),0)</f>
        <v>0</v>
      </c>
      <c r="E170" s="46">
        <f>_xlfn.IFNA(VLOOKUP(A170,'Cloud Strategy'!$A$2:$B$1000,2,FALSE),0)</f>
        <v>0</v>
      </c>
      <c r="F170" s="46">
        <f>_xlfn.IFNA(VLOOKUP(A170,'DMI Strategy'!$A$1:$B$1000,2,FALSE),0)</f>
        <v>112025.39200000001</v>
      </c>
      <c r="G170" s="46">
        <f>_xlfn.IFNA(VLOOKUP(A170,'RVI Strategy'!$A$1:$B$1000,2,FALSE),0)</f>
        <v>0</v>
      </c>
      <c r="H170" s="46">
        <f>_xlfn.IFNA(VLOOKUP(A170,'TXF0007 Strategy'!$A$1:$B$1000,2,FALSE),0)</f>
        <v>-127943.23199999999</v>
      </c>
      <c r="I170" s="55">
        <f t="shared" si="4"/>
        <v>18670.898666666668</v>
      </c>
      <c r="J170" s="1">
        <f>VLOOKUP($A170,級距!$A:$K,9,FALSE)</f>
        <v>5</v>
      </c>
      <c r="K170" s="1">
        <f>VLOOKUP($A170,級距!$A:$K,10,FALSE)</f>
        <v>4</v>
      </c>
      <c r="L170" s="1">
        <f>VLOOKUP($A170,級距!$A:$K,11,FALSE)</f>
        <v>2</v>
      </c>
      <c r="M170" s="32">
        <f t="shared" si="5"/>
        <v>2</v>
      </c>
    </row>
    <row r="171" spans="1:13">
      <c r="A171" s="47">
        <v>45421</v>
      </c>
      <c r="B171" s="46">
        <f>_xlfn.IFNA(VLOOKUP(A171,'Dual Thrust Strategy'!$A$1:$B$460,2,FALSE),0)</f>
        <v>0</v>
      </c>
      <c r="C171" s="46">
        <f>_xlfn.IFNA(VLOOKUP(A171,'Break Through Price Strategy'!$A$2:$B$742,2,FALSE),0)</f>
        <v>0</v>
      </c>
      <c r="D171" s="46">
        <f>_xlfn.IFNA(VLOOKUP(A171,'BBI Strategy'!$A$2:$B$1000,2,FALSE),0)</f>
        <v>-63975.648000000001</v>
      </c>
      <c r="E171" s="46">
        <f>_xlfn.IFNA(VLOOKUP(A171,'Cloud Strategy'!$A$2:$B$1000,2,FALSE),0)</f>
        <v>-27971.903999999999</v>
      </c>
      <c r="F171" s="46">
        <f>_xlfn.IFNA(VLOOKUP(A171,'DMI Strategy'!$A$1:$B$1000,2,FALSE),0)</f>
        <v>0</v>
      </c>
      <c r="G171" s="46">
        <f>_xlfn.IFNA(VLOOKUP(A171,'RVI Strategy'!$A$1:$B$1000,2,FALSE),0)</f>
        <v>0</v>
      </c>
      <c r="H171" s="46">
        <f>_xlfn.IFNA(VLOOKUP(A171,'TXF0007 Strategy'!$A$1:$B$1000,2,FALSE),0)</f>
        <v>124079.17600000001</v>
      </c>
      <c r="I171" s="55">
        <f t="shared" si="4"/>
        <v>-15324.591999999999</v>
      </c>
      <c r="J171" s="1">
        <f>VLOOKUP($A171,級距!$A:$K,9,FALSE)</f>
        <v>3</v>
      </c>
      <c r="K171" s="1">
        <f>VLOOKUP($A171,級距!$A:$K,10,FALSE)</f>
        <v>7</v>
      </c>
      <c r="L171" s="1">
        <f>VLOOKUP($A171,級距!$A:$K,11,FALSE)</f>
        <v>3</v>
      </c>
      <c r="M171" s="32">
        <f t="shared" si="5"/>
        <v>3</v>
      </c>
    </row>
    <row r="172" spans="1:13">
      <c r="A172" s="47">
        <v>45420</v>
      </c>
      <c r="B172" s="46">
        <f>_xlfn.IFNA(VLOOKUP(A172,'Dual Thrust Strategy'!$A$1:$B$460,2,FALSE),0)</f>
        <v>73404.02399999999</v>
      </c>
      <c r="C172" s="46">
        <f>_xlfn.IFNA(VLOOKUP(A172,'Break Through Price Strategy'!$A$2:$B$742,2,FALSE),0)</f>
        <v>0</v>
      </c>
      <c r="D172" s="46">
        <f>_xlfn.IFNA(VLOOKUP(A172,'BBI Strategy'!$A$2:$B$1000,2,FALSE),0)</f>
        <v>10422.144</v>
      </c>
      <c r="E172" s="46">
        <f>_xlfn.IFNA(VLOOKUP(A172,'Cloud Strategy'!$A$2:$B$1000,2,FALSE),0)</f>
        <v>-41562.016000000003</v>
      </c>
      <c r="F172" s="46">
        <f>_xlfn.IFNA(VLOOKUP(A172,'DMI Strategy'!$A$1:$B$1000,2,FALSE),0)</f>
        <v>-68714.240000000005</v>
      </c>
      <c r="G172" s="46">
        <f>_xlfn.IFNA(VLOOKUP(A172,'RVI Strategy'!$A$1:$B$1000,2,FALSE),0)</f>
        <v>0</v>
      </c>
      <c r="H172" s="46">
        <f>_xlfn.IFNA(VLOOKUP(A172,'TXF0007 Strategy'!$A$1:$B$1000,2,FALSE),0)</f>
        <v>0</v>
      </c>
      <c r="I172" s="55">
        <f t="shared" si="4"/>
        <v>-4408.3480000000027</v>
      </c>
      <c r="J172" s="1">
        <f>VLOOKUP($A172,級距!$A:$K,9,FALSE)</f>
        <v>3</v>
      </c>
      <c r="K172" s="1">
        <f>VLOOKUP($A172,級距!$A:$K,10,FALSE)</f>
        <v>7</v>
      </c>
      <c r="L172" s="1">
        <f>VLOOKUP($A172,級距!$A:$K,11,FALSE)</f>
        <v>3</v>
      </c>
      <c r="M172" s="32">
        <f t="shared" si="5"/>
        <v>3</v>
      </c>
    </row>
    <row r="173" spans="1:13">
      <c r="A173" s="47">
        <v>45419</v>
      </c>
      <c r="B173" s="46">
        <f>_xlfn.IFNA(VLOOKUP(A173,'Dual Thrust Strategy'!$A$1:$B$460,2,FALSE),0)</f>
        <v>12426.519999999999</v>
      </c>
      <c r="C173" s="46">
        <f>_xlfn.IFNA(VLOOKUP(A173,'Break Through Price Strategy'!$A$2:$B$742,2,FALSE),0)</f>
        <v>0</v>
      </c>
      <c r="D173" s="46">
        <f>_xlfn.IFNA(VLOOKUP(A173,'BBI Strategy'!$A$2:$B$1000,2,FALSE),0)</f>
        <v>0</v>
      </c>
      <c r="E173" s="46">
        <f>_xlfn.IFNA(VLOOKUP(A173,'Cloud Strategy'!$A$2:$B$1000,2,FALSE),0)</f>
        <v>-2360.768</v>
      </c>
      <c r="F173" s="46">
        <f>_xlfn.IFNA(VLOOKUP(A173,'DMI Strategy'!$A$1:$B$1000,2,FALSE),0)</f>
        <v>8454.8160000000007</v>
      </c>
      <c r="G173" s="46">
        <f>_xlfn.IFNA(VLOOKUP(A173,'RVI Strategy'!$A$1:$B$1000,2,FALSE),0)</f>
        <v>-13341.752</v>
      </c>
      <c r="H173" s="46">
        <f>_xlfn.IFNA(VLOOKUP(A173,'TXF0007 Strategy'!$A$1:$B$1000,2,FALSE),0)</f>
        <v>29043.040000000001</v>
      </c>
      <c r="I173" s="55">
        <f t="shared" si="4"/>
        <v>863.13599999999985</v>
      </c>
      <c r="J173" s="1">
        <f>VLOOKUP($A173,級距!$A:$K,9,FALSE)</f>
        <v>5</v>
      </c>
      <c r="K173" s="1">
        <f>VLOOKUP($A173,級距!$A:$K,10,FALSE)</f>
        <v>4</v>
      </c>
      <c r="L173" s="1">
        <f>VLOOKUP($A173,級距!$A:$K,11,FALSE)</f>
        <v>2</v>
      </c>
      <c r="M173" s="32">
        <f t="shared" si="5"/>
        <v>2</v>
      </c>
    </row>
    <row r="174" spans="1:13">
      <c r="A174" s="47">
        <v>45418</v>
      </c>
      <c r="B174" s="46">
        <f>_xlfn.IFNA(VLOOKUP(A174,'Dual Thrust Strategy'!$A$1:$B$460,2,FALSE),0)</f>
        <v>-65758.016000000003</v>
      </c>
      <c r="C174" s="46">
        <f>_xlfn.IFNA(VLOOKUP(A174,'Break Through Price Strategy'!$A$2:$B$742,2,FALSE),0)</f>
        <v>0</v>
      </c>
      <c r="D174" s="46">
        <f>_xlfn.IFNA(VLOOKUP(A174,'BBI Strategy'!$A$2:$B$1000,2,FALSE),0)</f>
        <v>1837.384</v>
      </c>
      <c r="E174" s="46">
        <f>_xlfn.IFNA(VLOOKUP(A174,'Cloud Strategy'!$A$2:$B$1000,2,FALSE),0)</f>
        <v>37259.712</v>
      </c>
      <c r="F174" s="46">
        <f>_xlfn.IFNA(VLOOKUP(A174,'DMI Strategy'!$A$1:$B$1000,2,FALSE),0)</f>
        <v>57686.720000000001</v>
      </c>
      <c r="G174" s="46">
        <f>_xlfn.IFNA(VLOOKUP(A174,'RVI Strategy'!$A$1:$B$1000,2,FALSE),0)</f>
        <v>0</v>
      </c>
      <c r="H174" s="46">
        <f>_xlfn.IFNA(VLOOKUP(A174,'TXF0007 Strategy'!$A$1:$B$1000,2,FALSE),0)</f>
        <v>16056.6</v>
      </c>
      <c r="I174" s="55">
        <f t="shared" si="4"/>
        <v>5170.9666666666662</v>
      </c>
      <c r="J174" s="1">
        <f>VLOOKUP($A174,級距!$A:$K,9,FALSE)</f>
        <v>3</v>
      </c>
      <c r="K174" s="1">
        <f>VLOOKUP($A174,級距!$A:$K,10,FALSE)</f>
        <v>6</v>
      </c>
      <c r="L174" s="1">
        <f>VLOOKUP($A174,級距!$A:$K,11,FALSE)</f>
        <v>2</v>
      </c>
      <c r="M174" s="32">
        <f t="shared" si="5"/>
        <v>2</v>
      </c>
    </row>
    <row r="175" spans="1:13">
      <c r="A175" s="47">
        <v>45415</v>
      </c>
      <c r="B175" s="46">
        <f>_xlfn.IFNA(VLOOKUP(A175,'Dual Thrust Strategy'!$A$1:$B$460,2,FALSE),0)</f>
        <v>0</v>
      </c>
      <c r="C175" s="46">
        <f>_xlfn.IFNA(VLOOKUP(A175,'Break Through Price Strategy'!$A$2:$B$742,2,FALSE),0)</f>
        <v>-1135.8</v>
      </c>
      <c r="D175" s="46">
        <f>_xlfn.IFNA(VLOOKUP(A175,'BBI Strategy'!$A$2:$B$1000,2,FALSE),0)</f>
        <v>0</v>
      </c>
      <c r="E175" s="46">
        <f>_xlfn.IFNA(VLOOKUP(A175,'Cloud Strategy'!$A$2:$B$1000,2,FALSE),0)</f>
        <v>0</v>
      </c>
      <c r="F175" s="46">
        <f>_xlfn.IFNA(VLOOKUP(A175,'DMI Strategy'!$A$1:$B$1000,2,FALSE),0)</f>
        <v>0</v>
      </c>
      <c r="G175" s="46">
        <f>_xlfn.IFNA(VLOOKUP(A175,'RVI Strategy'!$A$1:$B$1000,2,FALSE),0)</f>
        <v>0</v>
      </c>
      <c r="H175" s="46">
        <f>_xlfn.IFNA(VLOOKUP(A175,'TXF0007 Strategy'!$A$1:$B$1000,2,FALSE),0)</f>
        <v>21486.632000000001</v>
      </c>
      <c r="I175" s="55">
        <f t="shared" si="4"/>
        <v>-189.29999999999998</v>
      </c>
      <c r="J175" s="1">
        <f>VLOOKUP($A175,級距!$A:$K,9,FALSE)</f>
        <v>8</v>
      </c>
      <c r="K175" s="1">
        <f>VLOOKUP($A175,級距!$A:$K,10,FALSE)</f>
        <v>6</v>
      </c>
      <c r="L175" s="1">
        <f>VLOOKUP($A175,級距!$A:$K,11,FALSE)</f>
        <v>2</v>
      </c>
      <c r="M175" s="32">
        <f t="shared" si="5"/>
        <v>2</v>
      </c>
    </row>
    <row r="176" spans="1:13">
      <c r="A176" s="47">
        <v>45414</v>
      </c>
      <c r="B176" s="46">
        <f>_xlfn.IFNA(VLOOKUP(A176,'Dual Thrust Strategy'!$A$1:$B$460,2,FALSE),0)</f>
        <v>-69968.736000000004</v>
      </c>
      <c r="C176" s="46">
        <f>_xlfn.IFNA(VLOOKUP(A176,'Break Through Price Strategy'!$A$2:$B$742,2,FALSE),0)</f>
        <v>0</v>
      </c>
      <c r="D176" s="46">
        <f>_xlfn.IFNA(VLOOKUP(A176,'BBI Strategy'!$A$2:$B$1000,2,FALSE),0)</f>
        <v>-55871.16</v>
      </c>
      <c r="E176" s="46">
        <f>_xlfn.IFNA(VLOOKUP(A176,'Cloud Strategy'!$A$2:$B$1000,2,FALSE),0)</f>
        <v>-55792.32</v>
      </c>
      <c r="F176" s="46">
        <f>_xlfn.IFNA(VLOOKUP(A176,'DMI Strategy'!$A$1:$B$1000,2,FALSE),0)</f>
        <v>110190.928</v>
      </c>
      <c r="G176" s="46">
        <f>_xlfn.IFNA(VLOOKUP(A176,'RVI Strategy'!$A$1:$B$1000,2,FALSE),0)</f>
        <v>0</v>
      </c>
      <c r="H176" s="46">
        <f>_xlfn.IFNA(VLOOKUP(A176,'TXF0007 Strategy'!$A$1:$B$1000,2,FALSE),0)</f>
        <v>0</v>
      </c>
      <c r="I176" s="55">
        <f t="shared" si="4"/>
        <v>-11906.881333333336</v>
      </c>
      <c r="J176" s="1">
        <f>VLOOKUP($A176,級距!$A:$K,9,FALSE)</f>
        <v>3</v>
      </c>
      <c r="K176" s="1">
        <f>VLOOKUP($A176,級距!$A:$K,10,FALSE)</f>
        <v>3</v>
      </c>
      <c r="L176" s="1">
        <f>VLOOKUP($A176,級距!$A:$K,11,FALSE)</f>
        <v>2</v>
      </c>
      <c r="M176" s="32">
        <f t="shared" si="5"/>
        <v>2</v>
      </c>
    </row>
    <row r="177" spans="1:13">
      <c r="A177" s="47">
        <v>45412</v>
      </c>
      <c r="B177" s="46">
        <f>_xlfn.IFNA(VLOOKUP(A177,'Dual Thrust Strategy'!$A$1:$B$460,2,FALSE),0)</f>
        <v>0</v>
      </c>
      <c r="C177" s="46">
        <f>_xlfn.IFNA(VLOOKUP(A177,'Break Through Price Strategy'!$A$2:$B$742,2,FALSE),0)</f>
        <v>0</v>
      </c>
      <c r="D177" s="46">
        <f>_xlfn.IFNA(VLOOKUP(A177,'BBI Strategy'!$A$2:$B$1000,2,FALSE),0)</f>
        <v>-108676.03200000001</v>
      </c>
      <c r="E177" s="46">
        <f>_xlfn.IFNA(VLOOKUP(A177,'Cloud Strategy'!$A$2:$B$1000,2,FALSE),0)</f>
        <v>0</v>
      </c>
      <c r="F177" s="46">
        <f>_xlfn.IFNA(VLOOKUP(A177,'DMI Strategy'!$A$1:$B$1000,2,FALSE),0)</f>
        <v>-34716.671999999999</v>
      </c>
      <c r="G177" s="46">
        <f>_xlfn.IFNA(VLOOKUP(A177,'RVI Strategy'!$A$1:$B$1000,2,FALSE),0)</f>
        <v>0</v>
      </c>
      <c r="H177" s="46">
        <f>_xlfn.IFNA(VLOOKUP(A177,'TXF0007 Strategy'!$A$1:$B$1000,2,FALSE),0)</f>
        <v>0</v>
      </c>
      <c r="I177" s="55">
        <f t="shared" si="4"/>
        <v>-23898.784</v>
      </c>
      <c r="J177" s="1">
        <f>VLOOKUP($A177,級距!$A:$K,9,FALSE)</f>
        <v>4</v>
      </c>
      <c r="K177" s="1">
        <f>VLOOKUP($A177,級距!$A:$K,10,FALSE)</f>
        <v>7</v>
      </c>
      <c r="L177" s="1">
        <f>VLOOKUP($A177,級距!$A:$K,11,FALSE)</f>
        <v>3</v>
      </c>
      <c r="M177" s="32">
        <f t="shared" si="5"/>
        <v>3</v>
      </c>
    </row>
    <row r="178" spans="1:13">
      <c r="A178" s="47">
        <v>45411</v>
      </c>
      <c r="B178" s="46">
        <f>_xlfn.IFNA(VLOOKUP(A178,'Dual Thrust Strategy'!$A$1:$B$460,2,FALSE),0)</f>
        <v>0</v>
      </c>
      <c r="C178" s="46">
        <f>_xlfn.IFNA(VLOOKUP(A178,'Break Through Price Strategy'!$A$2:$B$742,2,FALSE),0)</f>
        <v>-70024.032000000007</v>
      </c>
      <c r="D178" s="46">
        <f>_xlfn.IFNA(VLOOKUP(A178,'BBI Strategy'!$A$2:$B$1000,2,FALSE),0)</f>
        <v>21709.191999999999</v>
      </c>
      <c r="E178" s="46">
        <f>_xlfn.IFNA(VLOOKUP(A178,'Cloud Strategy'!$A$2:$B$1000,2,FALSE),0)</f>
        <v>0</v>
      </c>
      <c r="F178" s="46">
        <f>_xlfn.IFNA(VLOOKUP(A178,'DMI Strategy'!$A$1:$B$1000,2,FALSE),0)</f>
        <v>107130.424</v>
      </c>
      <c r="G178" s="46">
        <f>_xlfn.IFNA(VLOOKUP(A178,'RVI Strategy'!$A$1:$B$1000,2,FALSE),0)</f>
        <v>0</v>
      </c>
      <c r="H178" s="46">
        <f>_xlfn.IFNA(VLOOKUP(A178,'TXF0007 Strategy'!$A$1:$B$1000,2,FALSE),0)</f>
        <v>0</v>
      </c>
      <c r="I178" s="55">
        <f t="shared" si="4"/>
        <v>9802.5973333333313</v>
      </c>
      <c r="J178" s="1">
        <f>VLOOKUP($A178,級距!$A:$K,9,FALSE)</f>
        <v>7</v>
      </c>
      <c r="K178" s="1">
        <f>VLOOKUP($A178,級距!$A:$K,10,FALSE)</f>
        <v>9</v>
      </c>
      <c r="L178" s="1">
        <f>VLOOKUP($A178,級距!$A:$K,11,FALSE)</f>
        <v>3</v>
      </c>
      <c r="M178" s="32">
        <f t="shared" si="5"/>
        <v>3</v>
      </c>
    </row>
    <row r="179" spans="1:13">
      <c r="A179" s="47">
        <v>45408</v>
      </c>
      <c r="B179" s="46">
        <f>_xlfn.IFNA(VLOOKUP(A179,'Dual Thrust Strategy'!$A$1:$B$460,2,FALSE),0)</f>
        <v>0</v>
      </c>
      <c r="C179" s="46">
        <f>_xlfn.IFNA(VLOOKUP(A179,'Break Through Price Strategy'!$A$2:$B$742,2,FALSE),0)</f>
        <v>20859.024000000001</v>
      </c>
      <c r="D179" s="46">
        <f>_xlfn.IFNA(VLOOKUP(A179,'BBI Strategy'!$A$2:$B$1000,2,FALSE),0)</f>
        <v>0</v>
      </c>
      <c r="E179" s="46">
        <f>_xlfn.IFNA(VLOOKUP(A179,'Cloud Strategy'!$A$2:$B$1000,2,FALSE),0)</f>
        <v>0</v>
      </c>
      <c r="F179" s="46">
        <f>_xlfn.IFNA(VLOOKUP(A179,'DMI Strategy'!$A$1:$B$1000,2,FALSE),0)</f>
        <v>-47696.24</v>
      </c>
      <c r="G179" s="46">
        <f>_xlfn.IFNA(VLOOKUP(A179,'RVI Strategy'!$A$1:$B$1000,2,FALSE),0)</f>
        <v>0</v>
      </c>
      <c r="H179" s="46">
        <f>_xlfn.IFNA(VLOOKUP(A179,'TXF0007 Strategy'!$A$1:$B$1000,2,FALSE),0)</f>
        <v>0</v>
      </c>
      <c r="I179" s="55">
        <f t="shared" si="4"/>
        <v>-4472.8693333333331</v>
      </c>
      <c r="J179" s="1">
        <f>VLOOKUP($A179,級距!$A:$K,9,FALSE)</f>
        <v>5</v>
      </c>
      <c r="K179" s="1">
        <f>VLOOKUP($A179,級距!$A:$K,10,FALSE)</f>
        <v>3</v>
      </c>
      <c r="L179" s="1">
        <f>VLOOKUP($A179,級距!$A:$K,11,FALSE)</f>
        <v>2</v>
      </c>
      <c r="M179" s="32">
        <f t="shared" si="5"/>
        <v>2</v>
      </c>
    </row>
    <row r="180" spans="1:13">
      <c r="A180" s="47">
        <v>45407</v>
      </c>
      <c r="B180" s="46">
        <f>_xlfn.IFNA(VLOOKUP(A180,'Dual Thrust Strategy'!$A$1:$B$460,2,FALSE),0)</f>
        <v>0</v>
      </c>
      <c r="C180" s="46">
        <f>_xlfn.IFNA(VLOOKUP(A180,'Break Through Price Strategy'!$A$2:$B$742,2,FALSE),0)</f>
        <v>0</v>
      </c>
      <c r="D180" s="46">
        <f>_xlfn.IFNA(VLOOKUP(A180,'BBI Strategy'!$A$2:$B$1000,2,FALSE),0)</f>
        <v>0</v>
      </c>
      <c r="E180" s="46">
        <f>_xlfn.IFNA(VLOOKUP(A180,'Cloud Strategy'!$A$2:$B$1000,2,FALSE),0)</f>
        <v>-92756.32</v>
      </c>
      <c r="F180" s="46">
        <f>_xlfn.IFNA(VLOOKUP(A180,'DMI Strategy'!$A$1:$B$1000,2,FALSE),0)</f>
        <v>-68426.623999999996</v>
      </c>
      <c r="G180" s="46">
        <f>_xlfn.IFNA(VLOOKUP(A180,'RVI Strategy'!$A$1:$B$1000,2,FALSE),0)</f>
        <v>0</v>
      </c>
      <c r="H180" s="46">
        <f>_xlfn.IFNA(VLOOKUP(A180,'TXF0007 Strategy'!$A$1:$B$1000,2,FALSE),0)</f>
        <v>0</v>
      </c>
      <c r="I180" s="55">
        <f t="shared" si="4"/>
        <v>-26863.824000000004</v>
      </c>
      <c r="J180" s="1">
        <f>VLOOKUP($A180,級距!$A:$K,9,FALSE)</f>
        <v>3</v>
      </c>
      <c r="K180" s="1">
        <f>VLOOKUP($A180,級距!$A:$K,10,FALSE)</f>
        <v>4</v>
      </c>
      <c r="L180" s="1">
        <f>VLOOKUP($A180,級距!$A:$K,11,FALSE)</f>
        <v>2</v>
      </c>
      <c r="M180" s="32">
        <f t="shared" si="5"/>
        <v>2</v>
      </c>
    </row>
    <row r="181" spans="1:13">
      <c r="A181" s="47">
        <v>45406</v>
      </c>
      <c r="B181" s="46">
        <f>_xlfn.IFNA(VLOOKUP(A181,'Dual Thrust Strategy'!$A$1:$B$460,2,FALSE),0)</f>
        <v>96377.391999999993</v>
      </c>
      <c r="C181" s="46">
        <f>_xlfn.IFNA(VLOOKUP(A181,'Break Through Price Strategy'!$A$2:$B$742,2,FALSE),0)</f>
        <v>9681.1360000000004</v>
      </c>
      <c r="D181" s="46">
        <f>_xlfn.IFNA(VLOOKUP(A181,'BBI Strategy'!$A$2:$B$1000,2,FALSE),0)</f>
        <v>72273.343999999997</v>
      </c>
      <c r="E181" s="46">
        <f>_xlfn.IFNA(VLOOKUP(A181,'Cloud Strategy'!$A$2:$B$1000,2,FALSE),0)</f>
        <v>0</v>
      </c>
      <c r="F181" s="46">
        <f>_xlfn.IFNA(VLOOKUP(A181,'DMI Strategy'!$A$1:$B$1000,2,FALSE),0)</f>
        <v>128421.016</v>
      </c>
      <c r="G181" s="46">
        <f>_xlfn.IFNA(VLOOKUP(A181,'RVI Strategy'!$A$1:$B$1000,2,FALSE),0)</f>
        <v>0</v>
      </c>
      <c r="H181" s="46">
        <f>_xlfn.IFNA(VLOOKUP(A181,'TXF0007 Strategy'!$A$1:$B$1000,2,FALSE),0)</f>
        <v>-23904.407999999999</v>
      </c>
      <c r="I181" s="55">
        <f t="shared" si="4"/>
        <v>51125.48133333333</v>
      </c>
      <c r="J181" s="1">
        <f>VLOOKUP($A181,級距!$A:$K,9,FALSE)</f>
        <v>8</v>
      </c>
      <c r="K181" s="1">
        <f>VLOOKUP($A181,級距!$A:$K,10,FALSE)</f>
        <v>9</v>
      </c>
      <c r="L181" s="1">
        <f>VLOOKUP($A181,級距!$A:$K,11,FALSE)</f>
        <v>3</v>
      </c>
      <c r="M181" s="32">
        <f t="shared" si="5"/>
        <v>3</v>
      </c>
    </row>
    <row r="182" spans="1:13">
      <c r="A182" s="47">
        <v>45405</v>
      </c>
      <c r="B182" s="46">
        <f>_xlfn.IFNA(VLOOKUP(A182,'Dual Thrust Strategy'!$A$1:$B$460,2,FALSE),0)</f>
        <v>-52025.567999999999</v>
      </c>
      <c r="C182" s="46">
        <f>_xlfn.IFNA(VLOOKUP(A182,'Break Through Price Strategy'!$A$2:$B$742,2,FALSE),0)</f>
        <v>0</v>
      </c>
      <c r="D182" s="46">
        <f>_xlfn.IFNA(VLOOKUP(A182,'BBI Strategy'!$A$2:$B$1000,2,FALSE),0)</f>
        <v>-42179.519999999997</v>
      </c>
      <c r="E182" s="46">
        <f>_xlfn.IFNA(VLOOKUP(A182,'Cloud Strategy'!$A$2:$B$1000,2,FALSE),0)</f>
        <v>-56548.408000000003</v>
      </c>
      <c r="F182" s="46">
        <f>_xlfn.IFNA(VLOOKUP(A182,'DMI Strategy'!$A$1:$B$1000,2,FALSE),0)</f>
        <v>-68347.135999999999</v>
      </c>
      <c r="G182" s="46">
        <f>_xlfn.IFNA(VLOOKUP(A182,'RVI Strategy'!$A$1:$B$1000,2,FALSE),0)</f>
        <v>32028.856</v>
      </c>
      <c r="H182" s="46">
        <f>_xlfn.IFNA(VLOOKUP(A182,'TXF0007 Strategy'!$A$1:$B$1000,2,FALSE),0)</f>
        <v>-48972.175999999999</v>
      </c>
      <c r="I182" s="55">
        <f t="shared" si="4"/>
        <v>-31178.629333333331</v>
      </c>
      <c r="J182" s="1">
        <f>VLOOKUP($A182,級距!$A:$K,9,FALSE)</f>
        <v>5</v>
      </c>
      <c r="K182" s="1">
        <f>VLOOKUP($A182,級距!$A:$K,10,FALSE)</f>
        <v>2</v>
      </c>
      <c r="L182" s="1">
        <f>VLOOKUP($A182,級距!$A:$K,11,FALSE)</f>
        <v>2</v>
      </c>
      <c r="M182" s="32">
        <f t="shared" si="5"/>
        <v>2</v>
      </c>
    </row>
    <row r="183" spans="1:13">
      <c r="A183" s="47">
        <v>45404</v>
      </c>
      <c r="B183" s="46">
        <f>_xlfn.IFNA(VLOOKUP(A183,'Dual Thrust Strategy'!$A$1:$B$460,2,FALSE),0)</f>
        <v>76713.407999999996</v>
      </c>
      <c r="C183" s="46">
        <f>_xlfn.IFNA(VLOOKUP(A183,'Break Through Price Strategy'!$A$2:$B$742,2,FALSE),0)</f>
        <v>0</v>
      </c>
      <c r="D183" s="46">
        <f>_xlfn.IFNA(VLOOKUP(A183,'BBI Strategy'!$A$2:$B$1000,2,FALSE),0)</f>
        <v>14315.8</v>
      </c>
      <c r="E183" s="46">
        <f>_xlfn.IFNA(VLOOKUP(A183,'Cloud Strategy'!$A$2:$B$1000,2,FALSE),0)</f>
        <v>-124074.912</v>
      </c>
      <c r="F183" s="46">
        <f>_xlfn.IFNA(VLOOKUP(A183,'DMI Strategy'!$A$1:$B$1000,2,FALSE),0)</f>
        <v>-65653.440000000002</v>
      </c>
      <c r="G183" s="46">
        <f>_xlfn.IFNA(VLOOKUP(A183,'RVI Strategy'!$A$1:$B$1000,2,FALSE),0)</f>
        <v>0</v>
      </c>
      <c r="H183" s="46">
        <f>_xlfn.IFNA(VLOOKUP(A183,'TXF0007 Strategy'!$A$1:$B$1000,2,FALSE),0)</f>
        <v>9728.0479999999989</v>
      </c>
      <c r="I183" s="55">
        <f t="shared" si="4"/>
        <v>-16449.857333333333</v>
      </c>
      <c r="J183" s="1">
        <f>VLOOKUP($A183,級距!$A:$K,9,FALSE)</f>
        <v>7</v>
      </c>
      <c r="K183" s="1">
        <f>VLOOKUP($A183,級距!$A:$K,10,FALSE)</f>
        <v>4</v>
      </c>
      <c r="L183" s="1">
        <f>VLOOKUP($A183,級距!$A:$K,11,FALSE)</f>
        <v>2</v>
      </c>
      <c r="M183" s="32">
        <f t="shared" si="5"/>
        <v>2</v>
      </c>
    </row>
    <row r="184" spans="1:13">
      <c r="A184" s="47">
        <v>45401</v>
      </c>
      <c r="B184" s="46">
        <f>_xlfn.IFNA(VLOOKUP(A184,'Dual Thrust Strategy'!$A$1:$B$460,2,FALSE),0)</f>
        <v>-79455.695999999996</v>
      </c>
      <c r="C184" s="46">
        <f>_xlfn.IFNA(VLOOKUP(A184,'Break Through Price Strategy'!$A$2:$B$742,2,FALSE),0)</f>
        <v>398996.16</v>
      </c>
      <c r="D184" s="46">
        <f>_xlfn.IFNA(VLOOKUP(A184,'BBI Strategy'!$A$2:$B$1000,2,FALSE),0)</f>
        <v>78010</v>
      </c>
      <c r="E184" s="46">
        <f>_xlfn.IFNA(VLOOKUP(A184,'Cloud Strategy'!$A$2:$B$1000,2,FALSE),0)</f>
        <v>-68661.528000000006</v>
      </c>
      <c r="F184" s="46">
        <f>_xlfn.IFNA(VLOOKUP(A184,'DMI Strategy'!$A$1:$B$1000,2,FALSE),0)</f>
        <v>118365.664</v>
      </c>
      <c r="G184" s="46">
        <f>_xlfn.IFNA(VLOOKUP(A184,'RVI Strategy'!$A$1:$B$1000,2,FALSE),0)</f>
        <v>-123764.736</v>
      </c>
      <c r="H184" s="46">
        <f>_xlfn.IFNA(VLOOKUP(A184,'TXF0007 Strategy'!$A$1:$B$1000,2,FALSE),0)</f>
        <v>224410.61599999998</v>
      </c>
      <c r="I184" s="55">
        <f t="shared" si="4"/>
        <v>53914.977333333321</v>
      </c>
      <c r="J184" s="1">
        <f>VLOOKUP($A184,級距!$A:$K,9,FALSE)</f>
        <v>10</v>
      </c>
      <c r="K184" s="1">
        <f>VLOOKUP($A184,級距!$A:$K,10,FALSE)</f>
        <v>5</v>
      </c>
      <c r="L184" s="1">
        <f>VLOOKUP($A184,級距!$A:$K,11,FALSE)</f>
        <v>1</v>
      </c>
      <c r="M184" s="32">
        <f t="shared" si="5"/>
        <v>1</v>
      </c>
    </row>
    <row r="185" spans="1:13">
      <c r="A185" s="47">
        <v>45400</v>
      </c>
      <c r="B185" s="46">
        <f>_xlfn.IFNA(VLOOKUP(A185,'Dual Thrust Strategy'!$A$1:$B$460,2,FALSE),0)</f>
        <v>234066.864</v>
      </c>
      <c r="C185" s="46">
        <f>_xlfn.IFNA(VLOOKUP(A185,'Break Through Price Strategy'!$A$2:$B$742,2,FALSE),0)</f>
        <v>0</v>
      </c>
      <c r="D185" s="46">
        <f>_xlfn.IFNA(VLOOKUP(A185,'BBI Strategy'!$A$2:$B$1000,2,FALSE),0)</f>
        <v>18500.096000000001</v>
      </c>
      <c r="E185" s="46">
        <f>_xlfn.IFNA(VLOOKUP(A185,'Cloud Strategy'!$A$2:$B$1000,2,FALSE),0)</f>
        <v>0</v>
      </c>
      <c r="F185" s="46">
        <f>_xlfn.IFNA(VLOOKUP(A185,'DMI Strategy'!$A$1:$B$1000,2,FALSE),0)</f>
        <v>-68592.512000000002</v>
      </c>
      <c r="G185" s="46">
        <f>_xlfn.IFNA(VLOOKUP(A185,'RVI Strategy'!$A$1:$B$1000,2,FALSE),0)</f>
        <v>0</v>
      </c>
      <c r="H185" s="46">
        <f>_xlfn.IFNA(VLOOKUP(A185,'TXF0007 Strategy'!$A$1:$B$1000,2,FALSE),0)</f>
        <v>97729.952000000005</v>
      </c>
      <c r="I185" s="55">
        <f t="shared" si="4"/>
        <v>30662.407999999996</v>
      </c>
      <c r="J185" s="1">
        <f>VLOOKUP($A185,級距!$A:$K,9,FALSE)</f>
        <v>9</v>
      </c>
      <c r="K185" s="1">
        <f>VLOOKUP($A185,級距!$A:$K,10,FALSE)</f>
        <v>9</v>
      </c>
      <c r="L185" s="1">
        <f>VLOOKUP($A185,級距!$A:$K,11,FALSE)</f>
        <v>3</v>
      </c>
      <c r="M185" s="32">
        <f t="shared" si="5"/>
        <v>3</v>
      </c>
    </row>
    <row r="186" spans="1:13">
      <c r="A186" s="47">
        <v>45399</v>
      </c>
      <c r="B186" s="46">
        <f>_xlfn.IFNA(VLOOKUP(A186,'Dual Thrust Strategy'!$A$1:$B$460,2,FALSE),0)</f>
        <v>188269.016</v>
      </c>
      <c r="C186" s="46">
        <f>_xlfn.IFNA(VLOOKUP(A186,'Break Through Price Strategy'!$A$2:$B$742,2,FALSE),0)</f>
        <v>0</v>
      </c>
      <c r="D186" s="46">
        <f>_xlfn.IFNA(VLOOKUP(A186,'BBI Strategy'!$A$2:$B$1000,2,FALSE),0)</f>
        <v>0</v>
      </c>
      <c r="E186" s="46">
        <f>_xlfn.IFNA(VLOOKUP(A186,'Cloud Strategy'!$A$2:$B$1000,2,FALSE),0)</f>
        <v>0</v>
      </c>
      <c r="F186" s="46">
        <f>_xlfn.IFNA(VLOOKUP(A186,'DMI Strategy'!$A$1:$B$1000,2,FALSE),0)</f>
        <v>26991.712</v>
      </c>
      <c r="G186" s="46">
        <f>_xlfn.IFNA(VLOOKUP(A186,'RVI Strategy'!$A$1:$B$1000,2,FALSE),0)</f>
        <v>0</v>
      </c>
      <c r="H186" s="46">
        <f>_xlfn.IFNA(VLOOKUP(A186,'TXF0007 Strategy'!$A$1:$B$1000,2,FALSE),0)</f>
        <v>-124847.28</v>
      </c>
      <c r="I186" s="55">
        <f t="shared" si="4"/>
        <v>35876.788</v>
      </c>
      <c r="J186" s="1">
        <f>VLOOKUP($A186,級距!$A:$K,9,FALSE)</f>
        <v>9</v>
      </c>
      <c r="K186" s="1">
        <f>VLOOKUP($A186,級距!$A:$K,10,FALSE)</f>
        <v>9</v>
      </c>
      <c r="L186" s="1">
        <f>VLOOKUP($A186,級距!$A:$K,11,FALSE)</f>
        <v>4</v>
      </c>
      <c r="M186" s="32">
        <f t="shared" si="5"/>
        <v>4</v>
      </c>
    </row>
    <row r="187" spans="1:13">
      <c r="A187" s="47">
        <v>45398</v>
      </c>
      <c r="B187" s="46">
        <f>_xlfn.IFNA(VLOOKUP(A187,'Dual Thrust Strategy'!$A$1:$B$460,2,FALSE),0)</f>
        <v>56858.975999999995</v>
      </c>
      <c r="C187" s="46">
        <f>_xlfn.IFNA(VLOOKUP(A187,'Break Through Price Strategy'!$A$2:$B$742,2,FALSE),0)</f>
        <v>-15388.848</v>
      </c>
      <c r="D187" s="46">
        <f>_xlfn.IFNA(VLOOKUP(A187,'BBI Strategy'!$A$2:$B$1000,2,FALSE),0)</f>
        <v>299098.83199999999</v>
      </c>
      <c r="E187" s="46">
        <f>_xlfn.IFNA(VLOOKUP(A187,'Cloud Strategy'!$A$2:$B$1000,2,FALSE),0)</f>
        <v>-122197.10400000001</v>
      </c>
      <c r="F187" s="46">
        <f>_xlfn.IFNA(VLOOKUP(A187,'DMI Strategy'!$A$1:$B$1000,2,FALSE),0)</f>
        <v>174920.21599999999</v>
      </c>
      <c r="G187" s="46">
        <f>_xlfn.IFNA(VLOOKUP(A187,'RVI Strategy'!$A$1:$B$1000,2,FALSE),0)</f>
        <v>102353.16</v>
      </c>
      <c r="H187" s="46">
        <f>_xlfn.IFNA(VLOOKUP(A187,'TXF0007 Strategy'!$A$1:$B$1000,2,FALSE),0)</f>
        <v>237372.62400000001</v>
      </c>
      <c r="I187" s="55">
        <f t="shared" si="4"/>
        <v>82607.53866666666</v>
      </c>
      <c r="J187" s="1">
        <f>VLOOKUP($A187,級距!$A:$K,9,FALSE)</f>
        <v>10</v>
      </c>
      <c r="K187" s="1">
        <f>VLOOKUP($A187,級距!$A:$K,10,FALSE)</f>
        <v>7</v>
      </c>
      <c r="L187" s="1">
        <f>VLOOKUP($A187,級距!$A:$K,11,FALSE)</f>
        <v>4</v>
      </c>
      <c r="M187" s="32">
        <f t="shared" si="5"/>
        <v>4</v>
      </c>
    </row>
    <row r="188" spans="1:13">
      <c r="A188" s="47">
        <v>45397</v>
      </c>
      <c r="B188" s="46">
        <f>_xlfn.IFNA(VLOOKUP(A188,'Dual Thrust Strategy'!$A$1:$B$460,2,FALSE),0)</f>
        <v>-70065.936000000002</v>
      </c>
      <c r="C188" s="46">
        <f>_xlfn.IFNA(VLOOKUP(A188,'Break Through Price Strategy'!$A$2:$B$742,2,FALSE),0)</f>
        <v>-78896.016000000003</v>
      </c>
      <c r="D188" s="46">
        <f>_xlfn.IFNA(VLOOKUP(A188,'BBI Strategy'!$A$2:$B$1000,2,FALSE),0)</f>
        <v>-3928.52</v>
      </c>
      <c r="E188" s="46">
        <f>_xlfn.IFNA(VLOOKUP(A188,'Cloud Strategy'!$A$2:$B$1000,2,FALSE),0)</f>
        <v>-15508.32</v>
      </c>
      <c r="F188" s="46">
        <f>_xlfn.IFNA(VLOOKUP(A188,'DMI Strategy'!$A$1:$B$1000,2,FALSE),0)</f>
        <v>-74672.063999999998</v>
      </c>
      <c r="G188" s="46">
        <f>_xlfn.IFNA(VLOOKUP(A188,'RVI Strategy'!$A$1:$B$1000,2,FALSE),0)</f>
        <v>-13105.727999999999</v>
      </c>
      <c r="H188" s="46">
        <f>_xlfn.IFNA(VLOOKUP(A188,'TXF0007 Strategy'!$A$1:$B$1000,2,FALSE),0)</f>
        <v>31294.704000000002</v>
      </c>
      <c r="I188" s="55">
        <f t="shared" si="4"/>
        <v>-42696.097333333331</v>
      </c>
      <c r="J188" s="1">
        <f>VLOOKUP($A188,級距!$A:$K,9,FALSE)</f>
        <v>2</v>
      </c>
      <c r="K188" s="1">
        <f>VLOOKUP($A188,級距!$A:$K,10,FALSE)</f>
        <v>3</v>
      </c>
      <c r="L188" s="1">
        <f>VLOOKUP($A188,級距!$A:$K,11,FALSE)</f>
        <v>2</v>
      </c>
      <c r="M188" s="32">
        <f t="shared" si="5"/>
        <v>2</v>
      </c>
    </row>
    <row r="189" spans="1:13">
      <c r="A189" s="47">
        <v>45394</v>
      </c>
      <c r="B189" s="46">
        <f>_xlfn.IFNA(VLOOKUP(A189,'Dual Thrust Strategy'!$A$1:$B$460,2,FALSE),0)</f>
        <v>0</v>
      </c>
      <c r="C189" s="46">
        <f>_xlfn.IFNA(VLOOKUP(A189,'Break Through Price Strategy'!$A$2:$B$742,2,FALSE),0)</f>
        <v>10004.544</v>
      </c>
      <c r="D189" s="46">
        <f>_xlfn.IFNA(VLOOKUP(A189,'BBI Strategy'!$A$2:$B$1000,2,FALSE),0)</f>
        <v>0</v>
      </c>
      <c r="E189" s="46">
        <f>_xlfn.IFNA(VLOOKUP(A189,'Cloud Strategy'!$A$2:$B$1000,2,FALSE),0)</f>
        <v>0</v>
      </c>
      <c r="F189" s="46">
        <f>_xlfn.IFNA(VLOOKUP(A189,'DMI Strategy'!$A$1:$B$1000,2,FALSE),0)</f>
        <v>-68758.784</v>
      </c>
      <c r="G189" s="46">
        <f>_xlfn.IFNA(VLOOKUP(A189,'RVI Strategy'!$A$1:$B$1000,2,FALSE),0)</f>
        <v>0</v>
      </c>
      <c r="H189" s="46">
        <f>_xlfn.IFNA(VLOOKUP(A189,'TXF0007 Strategy'!$A$1:$B$1000,2,FALSE),0)</f>
        <v>-131951.51199999999</v>
      </c>
      <c r="I189" s="55">
        <f t="shared" si="4"/>
        <v>-9792.373333333333</v>
      </c>
      <c r="J189" s="1">
        <f>VLOOKUP($A189,級距!$A:$K,9,FALSE)</f>
        <v>2</v>
      </c>
      <c r="K189" s="1">
        <f>VLOOKUP($A189,級距!$A:$K,10,FALSE)</f>
        <v>1</v>
      </c>
      <c r="L189" s="1">
        <f>VLOOKUP($A189,級距!$A:$K,11,FALSE)</f>
        <v>2</v>
      </c>
      <c r="M189" s="32">
        <f t="shared" si="5"/>
        <v>2</v>
      </c>
    </row>
    <row r="190" spans="1:13">
      <c r="A190" s="47">
        <v>45393</v>
      </c>
      <c r="B190" s="46">
        <f>_xlfn.IFNA(VLOOKUP(A190,'Dual Thrust Strategy'!$A$1:$B$460,2,FALSE),0)</f>
        <v>-70134.623999999996</v>
      </c>
      <c r="C190" s="46">
        <f>_xlfn.IFNA(VLOOKUP(A190,'Break Through Price Strategy'!$A$2:$B$742,2,FALSE),0)</f>
        <v>-55182.455999999998</v>
      </c>
      <c r="D190" s="46">
        <f>_xlfn.IFNA(VLOOKUP(A190,'BBI Strategy'!$A$2:$B$1000,2,FALSE),0)</f>
        <v>-74351.199999999997</v>
      </c>
      <c r="E190" s="46">
        <f>_xlfn.IFNA(VLOOKUP(A190,'Cloud Strategy'!$A$2:$B$1000,2,FALSE),0)</f>
        <v>-128714.17600000001</v>
      </c>
      <c r="F190" s="46">
        <f>_xlfn.IFNA(VLOOKUP(A190,'DMI Strategy'!$A$1:$B$1000,2,FALSE),0)</f>
        <v>-37579.008000000002</v>
      </c>
      <c r="G190" s="46">
        <f>_xlfn.IFNA(VLOOKUP(A190,'RVI Strategy'!$A$1:$B$1000,2,FALSE),0)</f>
        <v>0</v>
      </c>
      <c r="H190" s="46">
        <f>_xlfn.IFNA(VLOOKUP(A190,'TXF0007 Strategy'!$A$1:$B$1000,2,FALSE),0)</f>
        <v>-131934.08799999999</v>
      </c>
      <c r="I190" s="55">
        <f t="shared" si="4"/>
        <v>-60993.577333333342</v>
      </c>
      <c r="J190" s="1">
        <f>VLOOKUP($A190,級距!$A:$K,9,FALSE)</f>
        <v>1</v>
      </c>
      <c r="K190" s="1">
        <f>VLOOKUP($A190,級距!$A:$K,10,FALSE)</f>
        <v>5</v>
      </c>
      <c r="L190" s="1">
        <f>VLOOKUP($A190,級距!$A:$K,11,FALSE)</f>
        <v>2</v>
      </c>
      <c r="M190" s="32">
        <f t="shared" si="5"/>
        <v>2</v>
      </c>
    </row>
    <row r="191" spans="1:13">
      <c r="A191" s="47">
        <v>45392</v>
      </c>
      <c r="B191" s="46">
        <f>_xlfn.IFNA(VLOOKUP(A191,'Dual Thrust Strategy'!$A$1:$B$460,2,FALSE),0)</f>
        <v>0</v>
      </c>
      <c r="C191" s="46">
        <f>_xlfn.IFNA(VLOOKUP(A191,'Break Through Price Strategy'!$A$2:$B$742,2,FALSE),0)</f>
        <v>0</v>
      </c>
      <c r="D191" s="46">
        <f>_xlfn.IFNA(VLOOKUP(A191,'BBI Strategy'!$A$2:$B$1000,2,FALSE),0)</f>
        <v>0</v>
      </c>
      <c r="E191" s="46">
        <f>_xlfn.IFNA(VLOOKUP(A191,'Cloud Strategy'!$A$2:$B$1000,2,FALSE),0)</f>
        <v>0</v>
      </c>
      <c r="F191" s="46">
        <f>_xlfn.IFNA(VLOOKUP(A191,'DMI Strategy'!$A$1:$B$1000,2,FALSE),0)</f>
        <v>-68798.335999999996</v>
      </c>
      <c r="G191" s="46">
        <f>_xlfn.IFNA(VLOOKUP(A191,'RVI Strategy'!$A$1:$B$1000,2,FALSE),0)</f>
        <v>0</v>
      </c>
      <c r="H191" s="46">
        <f>_xlfn.IFNA(VLOOKUP(A191,'TXF0007 Strategy'!$A$1:$B$1000,2,FALSE),0)</f>
        <v>-21604.416000000001</v>
      </c>
      <c r="I191" s="55">
        <f t="shared" si="4"/>
        <v>-11466.389333333333</v>
      </c>
      <c r="J191" s="1">
        <f>VLOOKUP($A191,級距!$A:$K,9,FALSE)</f>
        <v>1</v>
      </c>
      <c r="K191" s="1">
        <f>VLOOKUP($A191,級距!$A:$K,10,FALSE)</f>
        <v>4</v>
      </c>
      <c r="L191" s="1">
        <f>VLOOKUP($A191,級距!$A:$K,11,FALSE)</f>
        <v>2</v>
      </c>
      <c r="M191" s="32">
        <f t="shared" si="5"/>
        <v>2</v>
      </c>
    </row>
    <row r="192" spans="1:13">
      <c r="A192" s="47">
        <v>45391</v>
      </c>
      <c r="B192" s="46">
        <f>_xlfn.IFNA(VLOOKUP(A192,'Dual Thrust Strategy'!$A$1:$B$460,2,FALSE),0)</f>
        <v>136026.84</v>
      </c>
      <c r="C192" s="46">
        <f>_xlfn.IFNA(VLOOKUP(A192,'Break Through Price Strategy'!$A$2:$B$742,2,FALSE),0)</f>
        <v>88005.623999999996</v>
      </c>
      <c r="D192" s="46">
        <f>_xlfn.IFNA(VLOOKUP(A192,'BBI Strategy'!$A$2:$B$1000,2,FALSE),0)</f>
        <v>154661.424</v>
      </c>
      <c r="E192" s="46">
        <f>_xlfn.IFNA(VLOOKUP(A192,'Cloud Strategy'!$A$2:$B$1000,2,FALSE),0)</f>
        <v>0</v>
      </c>
      <c r="F192" s="46">
        <f>_xlfn.IFNA(VLOOKUP(A192,'DMI Strategy'!$A$1:$B$1000,2,FALSE),0)</f>
        <v>148838.25599999999</v>
      </c>
      <c r="G192" s="46">
        <f>_xlfn.IFNA(VLOOKUP(A192,'RVI Strategy'!$A$1:$B$1000,2,FALSE),0)</f>
        <v>0</v>
      </c>
      <c r="H192" s="46">
        <f>_xlfn.IFNA(VLOOKUP(A192,'TXF0007 Strategy'!$A$1:$B$1000,2,FALSE),0)</f>
        <v>421862.06400000001</v>
      </c>
      <c r="I192" s="55">
        <f t="shared" si="4"/>
        <v>87922.02399999999</v>
      </c>
      <c r="J192" s="1">
        <f>VLOOKUP($A192,級距!$A:$K,9,FALSE)</f>
        <v>9</v>
      </c>
      <c r="K192" s="1">
        <f>VLOOKUP($A192,級距!$A:$K,10,FALSE)</f>
        <v>10</v>
      </c>
      <c r="L192" s="1">
        <f>VLOOKUP($A192,級距!$A:$K,11,FALSE)</f>
        <v>3</v>
      </c>
      <c r="M192" s="32">
        <f t="shared" si="5"/>
        <v>3</v>
      </c>
    </row>
    <row r="193" spans="1:13">
      <c r="A193" s="47">
        <v>45390</v>
      </c>
      <c r="B193" s="46">
        <f>_xlfn.IFNA(VLOOKUP(A193,'Dual Thrust Strategy'!$A$1:$B$460,2,FALSE),0)</f>
        <v>0</v>
      </c>
      <c r="C193" s="46">
        <f>_xlfn.IFNA(VLOOKUP(A193,'Break Through Price Strategy'!$A$2:$B$742,2,FALSE),0)</f>
        <v>92313.911999999997</v>
      </c>
      <c r="D193" s="46">
        <f>_xlfn.IFNA(VLOOKUP(A193,'BBI Strategy'!$A$2:$B$1000,2,FALSE),0)</f>
        <v>0</v>
      </c>
      <c r="E193" s="46">
        <f>_xlfn.IFNA(VLOOKUP(A193,'Cloud Strategy'!$A$2:$B$1000,2,FALSE),0)</f>
        <v>96215.52</v>
      </c>
      <c r="F193" s="46">
        <f>_xlfn.IFNA(VLOOKUP(A193,'DMI Strategy'!$A$1:$B$1000,2,FALSE),0)</f>
        <v>-65895.936000000002</v>
      </c>
      <c r="G193" s="46">
        <f>_xlfn.IFNA(VLOOKUP(A193,'RVI Strategy'!$A$1:$B$1000,2,FALSE),0)</f>
        <v>0</v>
      </c>
      <c r="H193" s="46">
        <f>_xlfn.IFNA(VLOOKUP(A193,'TXF0007 Strategy'!$A$1:$B$1000,2,FALSE),0)</f>
        <v>0</v>
      </c>
      <c r="I193" s="55">
        <f t="shared" si="4"/>
        <v>20438.916000000001</v>
      </c>
      <c r="J193" s="1">
        <f>VLOOKUP($A193,級距!$A:$K,9,FALSE)</f>
        <v>2</v>
      </c>
      <c r="K193" s="1">
        <f>VLOOKUP($A193,級距!$A:$K,10,FALSE)</f>
        <v>4</v>
      </c>
      <c r="L193" s="1">
        <f>VLOOKUP($A193,級距!$A:$K,11,FALSE)</f>
        <v>2</v>
      </c>
      <c r="M193" s="32">
        <f t="shared" si="5"/>
        <v>2</v>
      </c>
    </row>
    <row r="194" spans="1:13">
      <c r="A194" s="47">
        <v>45385</v>
      </c>
      <c r="B194" s="46">
        <f>_xlfn.IFNA(VLOOKUP(A194,'Dual Thrust Strategy'!$A$1:$B$460,2,FALSE),0)</f>
        <v>23028.6</v>
      </c>
      <c r="C194" s="46">
        <f>_xlfn.IFNA(VLOOKUP(A194,'Break Through Price Strategy'!$A$2:$B$742,2,FALSE),0)</f>
        <v>-59855.040000000001</v>
      </c>
      <c r="D194" s="46">
        <f>_xlfn.IFNA(VLOOKUP(A194,'BBI Strategy'!$A$2:$B$1000,2,FALSE),0)</f>
        <v>0</v>
      </c>
      <c r="E194" s="46">
        <f>_xlfn.IFNA(VLOOKUP(A194,'Cloud Strategy'!$A$2:$B$1000,2,FALSE),0)</f>
        <v>102267.31200000001</v>
      </c>
      <c r="F194" s="46">
        <f>_xlfn.IFNA(VLOOKUP(A194,'DMI Strategy'!$A$1:$B$1000,2,FALSE),0)</f>
        <v>-77989.055999999997</v>
      </c>
      <c r="G194" s="46">
        <f>_xlfn.IFNA(VLOOKUP(A194,'RVI Strategy'!$A$1:$B$1000,2,FALSE),0)</f>
        <v>-125855.03999999999</v>
      </c>
      <c r="H194" s="46">
        <f>_xlfn.IFNA(VLOOKUP(A194,'TXF0007 Strategy'!$A$1:$B$1000,2,FALSE),0)</f>
        <v>40762.063999999998</v>
      </c>
      <c r="I194" s="55">
        <f t="shared" si="4"/>
        <v>-23067.203999999998</v>
      </c>
      <c r="J194" s="1">
        <f>VLOOKUP($A194,級距!$A:$K,9,FALSE)</f>
        <v>2</v>
      </c>
      <c r="K194" s="1">
        <f>VLOOKUP($A194,級距!$A:$K,10,FALSE)</f>
        <v>2</v>
      </c>
      <c r="L194" s="1">
        <f>VLOOKUP($A194,級距!$A:$K,11,FALSE)</f>
        <v>2</v>
      </c>
      <c r="M194" s="32">
        <f t="shared" si="5"/>
        <v>2</v>
      </c>
    </row>
    <row r="195" spans="1:13">
      <c r="A195" s="47">
        <v>45384</v>
      </c>
      <c r="B195" s="46">
        <f>_xlfn.IFNA(VLOOKUP(A195,'Dual Thrust Strategy'!$A$1:$B$460,2,FALSE),0)</f>
        <v>0</v>
      </c>
      <c r="C195" s="46">
        <f>_xlfn.IFNA(VLOOKUP(A195,'Break Through Price Strategy'!$A$2:$B$742,2,FALSE),0)</f>
        <v>93834.224000000002</v>
      </c>
      <c r="D195" s="46">
        <f>_xlfn.IFNA(VLOOKUP(A195,'BBI Strategy'!$A$2:$B$1000,2,FALSE),0)</f>
        <v>70940.240000000005</v>
      </c>
      <c r="E195" s="46">
        <f>_xlfn.IFNA(VLOOKUP(A195,'Cloud Strategy'!$A$2:$B$1000,2,FALSE),0)</f>
        <v>0</v>
      </c>
      <c r="F195" s="46">
        <f>_xlfn.IFNA(VLOOKUP(A195,'DMI Strategy'!$A$1:$B$1000,2,FALSE),0)</f>
        <v>95707.423999999999</v>
      </c>
      <c r="G195" s="46">
        <f>_xlfn.IFNA(VLOOKUP(A195,'RVI Strategy'!$A$1:$B$1000,2,FALSE),0)</f>
        <v>0</v>
      </c>
      <c r="H195" s="46">
        <f>_xlfn.IFNA(VLOOKUP(A195,'TXF0007 Strategy'!$A$1:$B$1000,2,FALSE),0)</f>
        <v>119126.11199999999</v>
      </c>
      <c r="I195" s="55">
        <f t="shared" si="4"/>
        <v>43413.648000000001</v>
      </c>
      <c r="J195" s="1">
        <f>VLOOKUP($A195,級距!$A:$K,9,FALSE)</f>
        <v>4</v>
      </c>
      <c r="K195" s="1">
        <f>VLOOKUP($A195,級距!$A:$K,10,FALSE)</f>
        <v>10</v>
      </c>
      <c r="L195" s="1">
        <f>VLOOKUP($A195,級距!$A:$K,11,FALSE)</f>
        <v>3</v>
      </c>
      <c r="M195" s="32">
        <f t="shared" si="5"/>
        <v>3</v>
      </c>
    </row>
    <row r="196" spans="1:13">
      <c r="A196" s="47">
        <v>45383</v>
      </c>
      <c r="B196" s="46">
        <f>_xlfn.IFNA(VLOOKUP(A196,'Dual Thrust Strategy'!$A$1:$B$460,2,FALSE),0)</f>
        <v>0</v>
      </c>
      <c r="C196" s="46">
        <f>_xlfn.IFNA(VLOOKUP(A196,'Break Through Price Strategy'!$A$2:$B$742,2,FALSE),0)</f>
        <v>0</v>
      </c>
      <c r="D196" s="46">
        <f>_xlfn.IFNA(VLOOKUP(A196,'BBI Strategy'!$A$2:$B$1000,2,FALSE),0)</f>
        <v>-108607.296</v>
      </c>
      <c r="E196" s="46">
        <f>_xlfn.IFNA(VLOOKUP(A196,'Cloud Strategy'!$A$2:$B$1000,2,FALSE),0)</f>
        <v>-54787.152000000002</v>
      </c>
      <c r="F196" s="46">
        <f>_xlfn.IFNA(VLOOKUP(A196,'DMI Strategy'!$A$1:$B$1000,2,FALSE),0)</f>
        <v>-23843.664000000001</v>
      </c>
      <c r="G196" s="46">
        <f>_xlfn.IFNA(VLOOKUP(A196,'RVI Strategy'!$A$1:$B$1000,2,FALSE),0)</f>
        <v>0</v>
      </c>
      <c r="H196" s="46">
        <f>_xlfn.IFNA(VLOOKUP(A196,'TXF0007 Strategy'!$A$1:$B$1000,2,FALSE),0)</f>
        <v>-22213.576000000001</v>
      </c>
      <c r="I196" s="55">
        <f t="shared" ref="I196:I259" si="6">(B196+C196+D196+E196+F196+G196)/6</f>
        <v>-31206.351999999999</v>
      </c>
      <c r="J196" s="1">
        <f>VLOOKUP($A196,級距!$A:$K,9,FALSE)</f>
        <v>2</v>
      </c>
      <c r="K196" s="1">
        <f>VLOOKUP($A196,級距!$A:$K,10,FALSE)</f>
        <v>8</v>
      </c>
      <c r="L196" s="1">
        <f>VLOOKUP($A196,級距!$A:$K,11,FALSE)</f>
        <v>3</v>
      </c>
      <c r="M196" s="32">
        <f t="shared" ref="M196:M259" si="7">_xlfn.IFNA(L196,0)</f>
        <v>3</v>
      </c>
    </row>
    <row r="197" spans="1:13">
      <c r="A197" s="47">
        <v>45380</v>
      </c>
      <c r="B197" s="46">
        <f>_xlfn.IFNA(VLOOKUP(A197,'Dual Thrust Strategy'!$A$1:$B$460,2,FALSE),0)</f>
        <v>-28712.04</v>
      </c>
      <c r="C197" s="46">
        <f>_xlfn.IFNA(VLOOKUP(A197,'Break Through Price Strategy'!$A$2:$B$742,2,FALSE),0)</f>
        <v>0</v>
      </c>
      <c r="D197" s="46">
        <f>_xlfn.IFNA(VLOOKUP(A197,'BBI Strategy'!$A$2:$B$1000,2,FALSE),0)</f>
        <v>18618.335999999999</v>
      </c>
      <c r="E197" s="46">
        <f>_xlfn.IFNA(VLOOKUP(A197,'Cloud Strategy'!$A$2:$B$1000,2,FALSE),0)</f>
        <v>-31083.776000000002</v>
      </c>
      <c r="F197" s="46">
        <f>_xlfn.IFNA(VLOOKUP(A197,'DMI Strategy'!$A$1:$B$1000,2,FALSE),0)</f>
        <v>-4585.2160000000003</v>
      </c>
      <c r="G197" s="46">
        <f>_xlfn.IFNA(VLOOKUP(A197,'RVI Strategy'!$A$1:$B$1000,2,FALSE),0)</f>
        <v>0</v>
      </c>
      <c r="H197" s="46">
        <f>_xlfn.IFNA(VLOOKUP(A197,'TXF0007 Strategy'!$A$1:$B$1000,2,FALSE),0)</f>
        <v>25190.48</v>
      </c>
      <c r="I197" s="55">
        <f t="shared" si="6"/>
        <v>-7627.1160000000009</v>
      </c>
      <c r="J197" s="1">
        <f>VLOOKUP($A197,級距!$A:$K,9,FALSE)</f>
        <v>1</v>
      </c>
      <c r="K197" s="1">
        <f>VLOOKUP($A197,級距!$A:$K,10,FALSE)</f>
        <v>6</v>
      </c>
      <c r="L197" s="1">
        <f>VLOOKUP($A197,級距!$A:$K,11,FALSE)</f>
        <v>2</v>
      </c>
      <c r="M197" s="32">
        <f t="shared" si="7"/>
        <v>2</v>
      </c>
    </row>
    <row r="198" spans="1:13">
      <c r="A198" s="47">
        <v>45379</v>
      </c>
      <c r="B198" s="46">
        <f>_xlfn.IFNA(VLOOKUP(A198,'Dual Thrust Strategy'!$A$1:$B$460,2,FALSE),0)</f>
        <v>904.5599999999979</v>
      </c>
      <c r="C198" s="46">
        <f>_xlfn.IFNA(VLOOKUP(A198,'Break Through Price Strategy'!$A$2:$B$742,2,FALSE),0)</f>
        <v>0</v>
      </c>
      <c r="D198" s="46">
        <f>_xlfn.IFNA(VLOOKUP(A198,'BBI Strategy'!$A$2:$B$1000,2,FALSE),0)</f>
        <v>0</v>
      </c>
      <c r="E198" s="46">
        <f>_xlfn.IFNA(VLOOKUP(A198,'Cloud Strategy'!$A$2:$B$1000,2,FALSE),0)</f>
        <v>41681.648000000001</v>
      </c>
      <c r="F198" s="46">
        <f>_xlfn.IFNA(VLOOKUP(A198,'DMI Strategy'!$A$1:$B$1000,2,FALSE),0)</f>
        <v>0</v>
      </c>
      <c r="G198" s="46">
        <f>_xlfn.IFNA(VLOOKUP(A198,'RVI Strategy'!$A$1:$B$1000,2,FALSE),0)</f>
        <v>0</v>
      </c>
      <c r="H198" s="46">
        <f>_xlfn.IFNA(VLOOKUP(A198,'TXF0007 Strategy'!$A$1:$B$1000,2,FALSE),0)</f>
        <v>11379.856</v>
      </c>
      <c r="I198" s="55">
        <f t="shared" si="6"/>
        <v>7097.7013333333334</v>
      </c>
      <c r="J198" s="1">
        <f>VLOOKUP($A198,級距!$A:$K,9,FALSE)</f>
        <v>4</v>
      </c>
      <c r="K198" s="1">
        <f>VLOOKUP($A198,級距!$A:$K,10,FALSE)</f>
        <v>3</v>
      </c>
      <c r="L198" s="1">
        <f>VLOOKUP($A198,級距!$A:$K,11,FALSE)</f>
        <v>2</v>
      </c>
      <c r="M198" s="32">
        <f t="shared" si="7"/>
        <v>2</v>
      </c>
    </row>
    <row r="199" spans="1:13">
      <c r="A199" s="47">
        <v>45378</v>
      </c>
      <c r="B199" s="46">
        <f>_xlfn.IFNA(VLOOKUP(A199,'Dual Thrust Strategy'!$A$1:$B$460,2,FALSE),0)</f>
        <v>0</v>
      </c>
      <c r="C199" s="46">
        <f>_xlfn.IFNA(VLOOKUP(A199,'Break Through Price Strategy'!$A$2:$B$742,2,FALSE),0)</f>
        <v>0</v>
      </c>
      <c r="D199" s="46">
        <f>_xlfn.IFNA(VLOOKUP(A199,'BBI Strategy'!$A$2:$B$1000,2,FALSE),0)</f>
        <v>0</v>
      </c>
      <c r="E199" s="46">
        <f>_xlfn.IFNA(VLOOKUP(A199,'Cloud Strategy'!$A$2:$B$1000,2,FALSE),0)</f>
        <v>0</v>
      </c>
      <c r="F199" s="46">
        <f>_xlfn.IFNA(VLOOKUP(A199,'DMI Strategy'!$A$1:$B$1000,2,FALSE),0)</f>
        <v>54974.527999999998</v>
      </c>
      <c r="G199" s="46">
        <f>_xlfn.IFNA(VLOOKUP(A199,'RVI Strategy'!$A$1:$B$1000,2,FALSE),0)</f>
        <v>0</v>
      </c>
      <c r="H199" s="46">
        <f>_xlfn.IFNA(VLOOKUP(A199,'TXF0007 Strategy'!$A$1:$B$1000,2,FALSE),0)</f>
        <v>0</v>
      </c>
      <c r="I199" s="55">
        <f t="shared" si="6"/>
        <v>9162.4213333333337</v>
      </c>
      <c r="J199" s="1">
        <f>VLOOKUP($A199,級距!$A:$K,9,FALSE)</f>
        <v>2</v>
      </c>
      <c r="K199" s="1">
        <f>VLOOKUP($A199,級距!$A:$K,10,FALSE)</f>
        <v>6</v>
      </c>
      <c r="L199" s="1">
        <f>VLOOKUP($A199,級距!$A:$K,11,FALSE)</f>
        <v>2</v>
      </c>
      <c r="M199" s="32">
        <f t="shared" si="7"/>
        <v>2</v>
      </c>
    </row>
    <row r="200" spans="1:13">
      <c r="A200" s="47">
        <v>45377</v>
      </c>
      <c r="B200" s="46">
        <f>_xlfn.IFNA(VLOOKUP(A200,'Dual Thrust Strategy'!$A$1:$B$460,2,FALSE),0)</f>
        <v>79375.343999999997</v>
      </c>
      <c r="C200" s="46">
        <f>_xlfn.IFNA(VLOOKUP(A200,'Break Through Price Strategy'!$A$2:$B$742,2,FALSE),0)</f>
        <v>-83317.695999999996</v>
      </c>
      <c r="D200" s="46">
        <f>_xlfn.IFNA(VLOOKUP(A200,'BBI Strategy'!$A$2:$B$1000,2,FALSE),0)</f>
        <v>0</v>
      </c>
      <c r="E200" s="46">
        <f>_xlfn.IFNA(VLOOKUP(A200,'Cloud Strategy'!$A$2:$B$1000,2,FALSE),0)</f>
        <v>-51791.824000000001</v>
      </c>
      <c r="F200" s="46">
        <f>_xlfn.IFNA(VLOOKUP(A200,'DMI Strategy'!$A$1:$B$1000,2,FALSE),0)</f>
        <v>-65867.135999999999</v>
      </c>
      <c r="G200" s="46">
        <f>_xlfn.IFNA(VLOOKUP(A200,'RVI Strategy'!$A$1:$B$1000,2,FALSE),0)</f>
        <v>29731.776000000002</v>
      </c>
      <c r="H200" s="46">
        <f>_xlfn.IFNA(VLOOKUP(A200,'TXF0007 Strategy'!$A$1:$B$1000,2,FALSE),0)</f>
        <v>22156.2</v>
      </c>
      <c r="I200" s="55">
        <f t="shared" si="6"/>
        <v>-15311.589333333335</v>
      </c>
      <c r="J200" s="1">
        <f>VLOOKUP($A200,級距!$A:$K,9,FALSE)</f>
        <v>10</v>
      </c>
      <c r="K200" s="1">
        <f>VLOOKUP($A200,級距!$A:$K,10,FALSE)</f>
        <v>3</v>
      </c>
      <c r="L200" s="1">
        <f>VLOOKUP($A200,級距!$A:$K,11,FALSE)</f>
        <v>1</v>
      </c>
      <c r="M200" s="32">
        <f t="shared" si="7"/>
        <v>1</v>
      </c>
    </row>
    <row r="201" spans="1:13">
      <c r="A201" s="47">
        <v>45376</v>
      </c>
      <c r="B201" s="46">
        <f>_xlfn.IFNA(VLOOKUP(A201,'Dual Thrust Strategy'!$A$1:$B$460,2,FALSE),0)</f>
        <v>0</v>
      </c>
      <c r="C201" s="46">
        <f>_xlfn.IFNA(VLOOKUP(A201,'Break Through Price Strategy'!$A$2:$B$742,2,FALSE),0)</f>
        <v>0</v>
      </c>
      <c r="D201" s="46">
        <f>_xlfn.IFNA(VLOOKUP(A201,'BBI Strategy'!$A$2:$B$1000,2,FALSE),0)</f>
        <v>-3374.8</v>
      </c>
      <c r="E201" s="46">
        <f>_xlfn.IFNA(VLOOKUP(A201,'Cloud Strategy'!$A$2:$B$1000,2,FALSE),0)</f>
        <v>-42284.928</v>
      </c>
      <c r="F201" s="46">
        <f>_xlfn.IFNA(VLOOKUP(A201,'DMI Strategy'!$A$1:$B$1000,2,FALSE),0)</f>
        <v>0</v>
      </c>
      <c r="G201" s="46">
        <f>_xlfn.IFNA(VLOOKUP(A201,'RVI Strategy'!$A$1:$B$1000,2,FALSE),0)</f>
        <v>0</v>
      </c>
      <c r="H201" s="46">
        <f>_xlfn.IFNA(VLOOKUP(A201,'TXF0007 Strategy'!$A$1:$B$1000,2,FALSE),0)</f>
        <v>0</v>
      </c>
      <c r="I201" s="55">
        <f t="shared" si="6"/>
        <v>-7609.9546666666674</v>
      </c>
      <c r="J201" s="1">
        <f>VLOOKUP($A201,級距!$A:$K,9,FALSE)</f>
        <v>1</v>
      </c>
      <c r="K201" s="1">
        <f>VLOOKUP($A201,級距!$A:$K,10,FALSE)</f>
        <v>3</v>
      </c>
      <c r="L201" s="1">
        <f>VLOOKUP($A201,級距!$A:$K,11,FALSE)</f>
        <v>2</v>
      </c>
      <c r="M201" s="32">
        <f t="shared" si="7"/>
        <v>2</v>
      </c>
    </row>
    <row r="202" spans="1:13">
      <c r="A202" s="47">
        <v>45373</v>
      </c>
      <c r="B202" s="46">
        <f>_xlfn.IFNA(VLOOKUP(A202,'Dual Thrust Strategy'!$A$1:$B$460,2,FALSE),0)</f>
        <v>0</v>
      </c>
      <c r="C202" s="46">
        <f>_xlfn.IFNA(VLOOKUP(A202,'Break Through Price Strategy'!$A$2:$B$742,2,FALSE),0)</f>
        <v>0</v>
      </c>
      <c r="D202" s="46">
        <f>_xlfn.IFNA(VLOOKUP(A202,'BBI Strategy'!$A$2:$B$1000,2,FALSE),0)</f>
        <v>-40682.815999999999</v>
      </c>
      <c r="E202" s="46">
        <f>_xlfn.IFNA(VLOOKUP(A202,'Cloud Strategy'!$A$2:$B$1000,2,FALSE),0)</f>
        <v>-30109.576000000001</v>
      </c>
      <c r="F202" s="46">
        <f>_xlfn.IFNA(VLOOKUP(A202,'DMI Strategy'!$A$1:$B$1000,2,FALSE),0)</f>
        <v>0</v>
      </c>
      <c r="G202" s="46">
        <f>_xlfn.IFNA(VLOOKUP(A202,'RVI Strategy'!$A$1:$B$1000,2,FALSE),0)</f>
        <v>59722.8</v>
      </c>
      <c r="H202" s="46">
        <f>_xlfn.IFNA(VLOOKUP(A202,'TXF0007 Strategy'!$A$1:$B$1000,2,FALSE),0)</f>
        <v>-51617.624000000003</v>
      </c>
      <c r="I202" s="55">
        <f t="shared" si="6"/>
        <v>-1844.9319999999982</v>
      </c>
      <c r="J202" s="1">
        <f>VLOOKUP($A202,級距!$A:$K,9,FALSE)</f>
        <v>3</v>
      </c>
      <c r="K202" s="1">
        <f>VLOOKUP($A202,級距!$A:$K,10,FALSE)</f>
        <v>1</v>
      </c>
      <c r="L202" s="1">
        <f>VLOOKUP($A202,級距!$A:$K,11,FALSE)</f>
        <v>2</v>
      </c>
      <c r="M202" s="32">
        <f t="shared" si="7"/>
        <v>2</v>
      </c>
    </row>
    <row r="203" spans="1:13">
      <c r="A203" s="47">
        <v>45372</v>
      </c>
      <c r="B203" s="46">
        <f>_xlfn.IFNA(VLOOKUP(A203,'Dual Thrust Strategy'!$A$1:$B$460,2,FALSE),0)</f>
        <v>83152.623999999996</v>
      </c>
      <c r="C203" s="46">
        <f>_xlfn.IFNA(VLOOKUP(A203,'Break Through Price Strategy'!$A$2:$B$742,2,FALSE),0)</f>
        <v>23168.560000000001</v>
      </c>
      <c r="D203" s="46">
        <f>_xlfn.IFNA(VLOOKUP(A203,'BBI Strategy'!$A$2:$B$1000,2,FALSE),0)</f>
        <v>104735.24</v>
      </c>
      <c r="E203" s="46">
        <f>_xlfn.IFNA(VLOOKUP(A203,'Cloud Strategy'!$A$2:$B$1000,2,FALSE),0)</f>
        <v>0</v>
      </c>
      <c r="F203" s="46">
        <f>_xlfn.IFNA(VLOOKUP(A203,'DMI Strategy'!$A$1:$B$1000,2,FALSE),0)</f>
        <v>121399.67999999999</v>
      </c>
      <c r="G203" s="46">
        <f>_xlfn.IFNA(VLOOKUP(A203,'RVI Strategy'!$A$1:$B$1000,2,FALSE),0)</f>
        <v>0</v>
      </c>
      <c r="H203" s="46">
        <f>_xlfn.IFNA(VLOOKUP(A203,'TXF0007 Strategy'!$A$1:$B$1000,2,FALSE),0)</f>
        <v>0</v>
      </c>
      <c r="I203" s="55">
        <f t="shared" si="6"/>
        <v>55409.350666666665</v>
      </c>
      <c r="J203" s="1">
        <f>VLOOKUP($A203,級距!$A:$K,9,FALSE)</f>
        <v>6</v>
      </c>
      <c r="K203" s="1">
        <f>VLOOKUP($A203,級距!$A:$K,10,FALSE)</f>
        <v>10</v>
      </c>
      <c r="L203" s="1">
        <f>VLOOKUP($A203,級距!$A:$K,11,FALSE)</f>
        <v>3</v>
      </c>
      <c r="M203" s="32">
        <f t="shared" si="7"/>
        <v>3</v>
      </c>
    </row>
    <row r="204" spans="1:13">
      <c r="A204" s="47">
        <v>45371</v>
      </c>
      <c r="B204" s="46">
        <f>_xlfn.IFNA(VLOOKUP(A204,'Dual Thrust Strategy'!$A$1:$B$460,2,FALSE),0)</f>
        <v>0</v>
      </c>
      <c r="C204" s="46">
        <f>_xlfn.IFNA(VLOOKUP(A204,'Break Through Price Strategy'!$A$2:$B$742,2,FALSE),0)</f>
        <v>0</v>
      </c>
      <c r="D204" s="46">
        <f>_xlfn.IFNA(VLOOKUP(A204,'BBI Strategy'!$A$2:$B$1000,2,FALSE),0)</f>
        <v>0</v>
      </c>
      <c r="E204" s="46">
        <f>_xlfn.IFNA(VLOOKUP(A204,'Cloud Strategy'!$A$2:$B$1000,2,FALSE),0)</f>
        <v>85993.816000000006</v>
      </c>
      <c r="F204" s="46">
        <f>_xlfn.IFNA(VLOOKUP(A204,'DMI Strategy'!$A$1:$B$1000,2,FALSE),0)</f>
        <v>-68440.831999999995</v>
      </c>
      <c r="G204" s="46">
        <f>_xlfn.IFNA(VLOOKUP(A204,'RVI Strategy'!$A$1:$B$1000,2,FALSE),0)</f>
        <v>0</v>
      </c>
      <c r="H204" s="46">
        <f>_xlfn.IFNA(VLOOKUP(A204,'TXF0007 Strategy'!$A$1:$B$1000,2,FALSE),0)</f>
        <v>57641.088000000003</v>
      </c>
      <c r="I204" s="55">
        <f t="shared" si="6"/>
        <v>2925.4973333333351</v>
      </c>
      <c r="J204" s="1">
        <f>VLOOKUP($A204,級距!$A:$K,9,FALSE)</f>
        <v>5</v>
      </c>
      <c r="K204" s="1">
        <f>VLOOKUP($A204,級距!$A:$K,10,FALSE)</f>
        <v>6</v>
      </c>
      <c r="L204" s="1">
        <f>VLOOKUP($A204,級距!$A:$K,11,FALSE)</f>
        <v>2</v>
      </c>
      <c r="M204" s="32">
        <f t="shared" si="7"/>
        <v>2</v>
      </c>
    </row>
    <row r="205" spans="1:13">
      <c r="A205" s="47">
        <v>45370</v>
      </c>
      <c r="B205" s="46">
        <f>_xlfn.IFNA(VLOOKUP(A205,'Dual Thrust Strategy'!$A$1:$B$460,2,FALSE),0)</f>
        <v>0</v>
      </c>
      <c r="C205" s="46">
        <f>_xlfn.IFNA(VLOOKUP(A205,'Break Through Price Strategy'!$A$2:$B$742,2,FALSE),0)</f>
        <v>0</v>
      </c>
      <c r="D205" s="46">
        <f>_xlfn.IFNA(VLOOKUP(A205,'BBI Strategy'!$A$2:$B$1000,2,FALSE),0)</f>
        <v>-62034.303999999996</v>
      </c>
      <c r="E205" s="46">
        <f>_xlfn.IFNA(VLOOKUP(A205,'Cloud Strategy'!$A$2:$B$1000,2,FALSE),0)</f>
        <v>65927.831999999995</v>
      </c>
      <c r="F205" s="46">
        <f>_xlfn.IFNA(VLOOKUP(A205,'DMI Strategy'!$A$1:$B$1000,2,FALSE),0)</f>
        <v>-68399.744000000006</v>
      </c>
      <c r="G205" s="46">
        <f>_xlfn.IFNA(VLOOKUP(A205,'RVI Strategy'!$A$1:$B$1000,2,FALSE),0)</f>
        <v>0</v>
      </c>
      <c r="H205" s="46">
        <f>_xlfn.IFNA(VLOOKUP(A205,'TXF0007 Strategy'!$A$1:$B$1000,2,FALSE),0)</f>
        <v>0</v>
      </c>
      <c r="I205" s="55">
        <f t="shared" si="6"/>
        <v>-10751.036000000002</v>
      </c>
      <c r="J205" s="1">
        <f>VLOOKUP($A205,級距!$A:$K,9,FALSE)</f>
        <v>4</v>
      </c>
      <c r="K205" s="1">
        <f>VLOOKUP($A205,級距!$A:$K,10,FALSE)</f>
        <v>3</v>
      </c>
      <c r="L205" s="1">
        <f>VLOOKUP($A205,級距!$A:$K,11,FALSE)</f>
        <v>2</v>
      </c>
      <c r="M205" s="32">
        <f t="shared" si="7"/>
        <v>2</v>
      </c>
    </row>
    <row r="206" spans="1:13">
      <c r="A206" s="47">
        <v>45369</v>
      </c>
      <c r="B206" s="46">
        <f>_xlfn.IFNA(VLOOKUP(A206,'Dual Thrust Strategy'!$A$1:$B$460,2,FALSE),0)</f>
        <v>0</v>
      </c>
      <c r="C206" s="46">
        <f>_xlfn.IFNA(VLOOKUP(A206,'Break Through Price Strategy'!$A$2:$B$742,2,FALSE),0)</f>
        <v>0</v>
      </c>
      <c r="D206" s="46">
        <f>_xlfn.IFNA(VLOOKUP(A206,'BBI Strategy'!$A$2:$B$1000,2,FALSE),0)</f>
        <v>0</v>
      </c>
      <c r="E206" s="46">
        <f>_xlfn.IFNA(VLOOKUP(A206,'Cloud Strategy'!$A$2:$B$1000,2,FALSE),0)</f>
        <v>-29398.335999999999</v>
      </c>
      <c r="F206" s="46">
        <f>_xlfn.IFNA(VLOOKUP(A206,'DMI Strategy'!$A$1:$B$1000,2,FALSE),0)</f>
        <v>101087.664</v>
      </c>
      <c r="G206" s="46">
        <f>_xlfn.IFNA(VLOOKUP(A206,'RVI Strategy'!$A$1:$B$1000,2,FALSE),0)</f>
        <v>0</v>
      </c>
      <c r="H206" s="46">
        <f>_xlfn.IFNA(VLOOKUP(A206,'TXF0007 Strategy'!$A$1:$B$1000,2,FALSE),0)</f>
        <v>61432.375999999997</v>
      </c>
      <c r="I206" s="55">
        <f t="shared" si="6"/>
        <v>11948.221333333335</v>
      </c>
      <c r="J206" s="1">
        <f>VLOOKUP($A206,級距!$A:$K,9,FALSE)</f>
        <v>4</v>
      </c>
      <c r="K206" s="1">
        <f>VLOOKUP($A206,級距!$A:$K,10,FALSE)</f>
        <v>9</v>
      </c>
      <c r="L206" s="1">
        <f>VLOOKUP($A206,級距!$A:$K,11,FALSE)</f>
        <v>3</v>
      </c>
      <c r="M206" s="32">
        <f t="shared" si="7"/>
        <v>3</v>
      </c>
    </row>
    <row r="207" spans="1:13">
      <c r="A207" s="47">
        <v>45366</v>
      </c>
      <c r="B207" s="46">
        <f>_xlfn.IFNA(VLOOKUP(A207,'Dual Thrust Strategy'!$A$1:$B$460,2,FALSE),0)</f>
        <v>0</v>
      </c>
      <c r="C207" s="46">
        <f>_xlfn.IFNA(VLOOKUP(A207,'Break Through Price Strategy'!$A$2:$B$742,2,FALSE),0)</f>
        <v>-1897.248</v>
      </c>
      <c r="D207" s="46">
        <f>_xlfn.IFNA(VLOOKUP(A207,'BBI Strategy'!$A$2:$B$1000,2,FALSE),0)</f>
        <v>-125287.8</v>
      </c>
      <c r="E207" s="46">
        <f>_xlfn.IFNA(VLOOKUP(A207,'Cloud Strategy'!$A$2:$B$1000,2,FALSE),0)</f>
        <v>-93008.831999999995</v>
      </c>
      <c r="F207" s="46">
        <f>_xlfn.IFNA(VLOOKUP(A207,'DMI Strategy'!$A$1:$B$1000,2,FALSE),0)</f>
        <v>91612.160000000003</v>
      </c>
      <c r="G207" s="46">
        <f>_xlfn.IFNA(VLOOKUP(A207,'RVI Strategy'!$A$1:$B$1000,2,FALSE),0)</f>
        <v>0</v>
      </c>
      <c r="H207" s="46">
        <f>_xlfn.IFNA(VLOOKUP(A207,'TXF0007 Strategy'!$A$1:$B$1000,2,FALSE),0)</f>
        <v>66309.119999999995</v>
      </c>
      <c r="I207" s="55">
        <f t="shared" si="6"/>
        <v>-21430.286666666667</v>
      </c>
      <c r="J207" s="1">
        <f>VLOOKUP($A207,級距!$A:$K,9,FALSE)</f>
        <v>3</v>
      </c>
      <c r="K207" s="1">
        <f>VLOOKUP($A207,級距!$A:$K,10,FALSE)</f>
        <v>7</v>
      </c>
      <c r="L207" s="1">
        <f>VLOOKUP($A207,級距!$A:$K,11,FALSE)</f>
        <v>3</v>
      </c>
      <c r="M207" s="32">
        <f t="shared" si="7"/>
        <v>3</v>
      </c>
    </row>
    <row r="208" spans="1:13">
      <c r="A208" s="47">
        <v>45365</v>
      </c>
      <c r="B208" s="46">
        <f>_xlfn.IFNA(VLOOKUP(A208,'Dual Thrust Strategy'!$A$1:$B$460,2,FALSE),0)</f>
        <v>161037.33600000001</v>
      </c>
      <c r="C208" s="46">
        <f>_xlfn.IFNA(VLOOKUP(A208,'Break Through Price Strategy'!$A$2:$B$742,2,FALSE),0)</f>
        <v>0</v>
      </c>
      <c r="D208" s="46">
        <f>_xlfn.IFNA(VLOOKUP(A208,'BBI Strategy'!$A$2:$B$1000,2,FALSE),0)</f>
        <v>0</v>
      </c>
      <c r="E208" s="46">
        <f>_xlfn.IFNA(VLOOKUP(A208,'Cloud Strategy'!$A$2:$B$1000,2,FALSE),0)</f>
        <v>0</v>
      </c>
      <c r="F208" s="46">
        <f>_xlfn.IFNA(VLOOKUP(A208,'DMI Strategy'!$A$1:$B$1000,2,FALSE),0)</f>
        <v>0</v>
      </c>
      <c r="G208" s="46">
        <f>_xlfn.IFNA(VLOOKUP(A208,'RVI Strategy'!$A$1:$B$1000,2,FALSE),0)</f>
        <v>0</v>
      </c>
      <c r="H208" s="46">
        <f>_xlfn.IFNA(VLOOKUP(A208,'TXF0007 Strategy'!$A$1:$B$1000,2,FALSE),0)</f>
        <v>-125730.33600000001</v>
      </c>
      <c r="I208" s="55">
        <f t="shared" si="6"/>
        <v>26839.556</v>
      </c>
      <c r="J208" s="1">
        <f>VLOOKUP($A208,級距!$A:$K,9,FALSE)</f>
        <v>4</v>
      </c>
      <c r="K208" s="1">
        <f>VLOOKUP($A208,級距!$A:$K,10,FALSE)</f>
        <v>3</v>
      </c>
      <c r="L208" s="1">
        <f>VLOOKUP($A208,級距!$A:$K,11,FALSE)</f>
        <v>2</v>
      </c>
      <c r="M208" s="32">
        <f t="shared" si="7"/>
        <v>2</v>
      </c>
    </row>
    <row r="209" spans="1:13">
      <c r="A209" s="47">
        <v>45364</v>
      </c>
      <c r="B209" s="46">
        <f>_xlfn.IFNA(VLOOKUP(A209,'Dual Thrust Strategy'!$A$1:$B$460,2,FALSE),0)</f>
        <v>20727.727999999999</v>
      </c>
      <c r="C209" s="46">
        <f>_xlfn.IFNA(VLOOKUP(A209,'Break Through Price Strategy'!$A$2:$B$742,2,FALSE),0)</f>
        <v>-56881.584000000003</v>
      </c>
      <c r="D209" s="46">
        <f>_xlfn.IFNA(VLOOKUP(A209,'BBI Strategy'!$A$2:$B$1000,2,FALSE),0)</f>
        <v>0</v>
      </c>
      <c r="E209" s="46">
        <f>_xlfn.IFNA(VLOOKUP(A209,'Cloud Strategy'!$A$2:$B$1000,2,FALSE),0)</f>
        <v>-28629.151999999998</v>
      </c>
      <c r="F209" s="46">
        <f>_xlfn.IFNA(VLOOKUP(A209,'DMI Strategy'!$A$1:$B$1000,2,FALSE),0)</f>
        <v>0</v>
      </c>
      <c r="G209" s="46">
        <f>_xlfn.IFNA(VLOOKUP(A209,'RVI Strategy'!$A$1:$B$1000,2,FALSE),0)</f>
        <v>0</v>
      </c>
      <c r="H209" s="46">
        <f>_xlfn.IFNA(VLOOKUP(A209,'TXF0007 Strategy'!$A$1:$B$1000,2,FALSE),0)</f>
        <v>88144.551999999996</v>
      </c>
      <c r="I209" s="55">
        <f t="shared" si="6"/>
        <v>-10797.168</v>
      </c>
      <c r="J209" s="1">
        <f>VLOOKUP($A209,級距!$A:$K,9,FALSE)</f>
        <v>4</v>
      </c>
      <c r="K209" s="1">
        <f>VLOOKUP($A209,級距!$A:$K,10,FALSE)</f>
        <v>4</v>
      </c>
      <c r="L209" s="1">
        <f>VLOOKUP($A209,級距!$A:$K,11,FALSE)</f>
        <v>2</v>
      </c>
      <c r="M209" s="32">
        <f t="shared" si="7"/>
        <v>2</v>
      </c>
    </row>
    <row r="210" spans="1:13">
      <c r="A210" s="47">
        <v>45363</v>
      </c>
      <c r="B210" s="46">
        <f>_xlfn.IFNA(VLOOKUP(A210,'Dual Thrust Strategy'!$A$1:$B$460,2,FALSE),0)</f>
        <v>0</v>
      </c>
      <c r="C210" s="46">
        <f>_xlfn.IFNA(VLOOKUP(A210,'Break Through Price Strategy'!$A$2:$B$742,2,FALSE),0)</f>
        <v>65827.288</v>
      </c>
      <c r="D210" s="46">
        <f>_xlfn.IFNA(VLOOKUP(A210,'BBI Strategy'!$A$2:$B$1000,2,FALSE),0)</f>
        <v>0</v>
      </c>
      <c r="E210" s="46">
        <f>_xlfn.IFNA(VLOOKUP(A210,'Cloud Strategy'!$A$2:$B$1000,2,FALSE),0)</f>
        <v>0</v>
      </c>
      <c r="F210" s="46">
        <f>_xlfn.IFNA(VLOOKUP(A210,'DMI Strategy'!$A$1:$B$1000,2,FALSE),0)</f>
        <v>117883.92</v>
      </c>
      <c r="G210" s="46">
        <f>_xlfn.IFNA(VLOOKUP(A210,'RVI Strategy'!$A$1:$B$1000,2,FALSE),0)</f>
        <v>0</v>
      </c>
      <c r="H210" s="46">
        <f>_xlfn.IFNA(VLOOKUP(A210,'TXF0007 Strategy'!$A$1:$B$1000,2,FALSE),0)</f>
        <v>127249.68</v>
      </c>
      <c r="I210" s="55">
        <f t="shared" si="6"/>
        <v>30618.534666666663</v>
      </c>
      <c r="J210" s="1">
        <f>VLOOKUP($A210,級距!$A:$K,9,FALSE)</f>
        <v>7</v>
      </c>
      <c r="K210" s="1">
        <f>VLOOKUP($A210,級距!$A:$K,10,FALSE)</f>
        <v>10</v>
      </c>
      <c r="L210" s="1">
        <f>VLOOKUP($A210,級距!$A:$K,11,FALSE)</f>
        <v>3</v>
      </c>
      <c r="M210" s="32">
        <f t="shared" si="7"/>
        <v>3</v>
      </c>
    </row>
    <row r="211" spans="1:13">
      <c r="A211" s="47">
        <v>45362</v>
      </c>
      <c r="B211" s="46">
        <f>_xlfn.IFNA(VLOOKUP(A211,'Dual Thrust Strategy'!$A$1:$B$460,2,FALSE),0)</f>
        <v>0</v>
      </c>
      <c r="C211" s="46">
        <f>_xlfn.IFNA(VLOOKUP(A211,'Break Through Price Strategy'!$A$2:$B$742,2,FALSE),0)</f>
        <v>0</v>
      </c>
      <c r="D211" s="46">
        <f>_xlfn.IFNA(VLOOKUP(A211,'BBI Strategy'!$A$2:$B$1000,2,FALSE),0)</f>
        <v>-10467.879999999999</v>
      </c>
      <c r="E211" s="46">
        <f>_xlfn.IFNA(VLOOKUP(A211,'Cloud Strategy'!$A$2:$B$1000,2,FALSE),0)</f>
        <v>0</v>
      </c>
      <c r="F211" s="46">
        <f>_xlfn.IFNA(VLOOKUP(A211,'DMI Strategy'!$A$1:$B$1000,2,FALSE),0)</f>
        <v>-15573.44</v>
      </c>
      <c r="G211" s="46">
        <f>_xlfn.IFNA(VLOOKUP(A211,'RVI Strategy'!$A$1:$B$1000,2,FALSE),0)</f>
        <v>0</v>
      </c>
      <c r="H211" s="46">
        <f>_xlfn.IFNA(VLOOKUP(A211,'TXF0007 Strategy'!$A$1:$B$1000,2,FALSE),0)</f>
        <v>-92089.152000000002</v>
      </c>
      <c r="I211" s="55">
        <f t="shared" si="6"/>
        <v>-4340.22</v>
      </c>
      <c r="J211" s="1">
        <f>VLOOKUP($A211,級距!$A:$K,9,FALSE)</f>
        <v>3</v>
      </c>
      <c r="K211" s="1">
        <f>VLOOKUP($A211,級距!$A:$K,10,FALSE)</f>
        <v>2</v>
      </c>
      <c r="L211" s="1">
        <f>VLOOKUP($A211,級距!$A:$K,11,FALSE)</f>
        <v>2</v>
      </c>
      <c r="M211" s="32">
        <f t="shared" si="7"/>
        <v>2</v>
      </c>
    </row>
    <row r="212" spans="1:13">
      <c r="A212" s="47">
        <v>45359</v>
      </c>
      <c r="B212" s="46">
        <f>_xlfn.IFNA(VLOOKUP(A212,'Dual Thrust Strategy'!$A$1:$B$460,2,FALSE),0)</f>
        <v>55546.015999999996</v>
      </c>
      <c r="C212" s="46">
        <f>_xlfn.IFNA(VLOOKUP(A212,'Break Through Price Strategy'!$A$2:$B$742,2,FALSE),0)</f>
        <v>0</v>
      </c>
      <c r="D212" s="46">
        <f>_xlfn.IFNA(VLOOKUP(A212,'BBI Strategy'!$A$2:$B$1000,2,FALSE),0)</f>
        <v>-108456.38400000001</v>
      </c>
      <c r="E212" s="46">
        <f>_xlfn.IFNA(VLOOKUP(A212,'Cloud Strategy'!$A$2:$B$1000,2,FALSE),0)</f>
        <v>297882.97600000002</v>
      </c>
      <c r="F212" s="46">
        <f>_xlfn.IFNA(VLOOKUP(A212,'DMI Strategy'!$A$1:$B$1000,2,FALSE),0)</f>
        <v>0</v>
      </c>
      <c r="G212" s="46">
        <f>_xlfn.IFNA(VLOOKUP(A212,'RVI Strategy'!$A$1:$B$1000,2,FALSE),0)</f>
        <v>-21393.151999999998</v>
      </c>
      <c r="H212" s="46">
        <f>_xlfn.IFNA(VLOOKUP(A212,'TXF0007 Strategy'!$A$1:$B$1000,2,FALSE),0)</f>
        <v>0</v>
      </c>
      <c r="I212" s="55">
        <f t="shared" si="6"/>
        <v>37263.242666666665</v>
      </c>
      <c r="J212" s="1">
        <f>VLOOKUP($A212,級距!$A:$K,9,FALSE)</f>
        <v>9</v>
      </c>
      <c r="K212" s="1">
        <f>VLOOKUP($A212,級距!$A:$K,10,FALSE)</f>
        <v>4</v>
      </c>
      <c r="L212" s="1">
        <f>VLOOKUP($A212,級距!$A:$K,11,FALSE)</f>
        <v>1</v>
      </c>
      <c r="M212" s="32">
        <f t="shared" si="7"/>
        <v>1</v>
      </c>
    </row>
    <row r="213" spans="1:13">
      <c r="A213" s="47">
        <v>45358</v>
      </c>
      <c r="B213" s="46">
        <f>_xlfn.IFNA(VLOOKUP(A213,'Dual Thrust Strategy'!$A$1:$B$460,2,FALSE),0)</f>
        <v>-36424.272000000004</v>
      </c>
      <c r="C213" s="46">
        <f>_xlfn.IFNA(VLOOKUP(A213,'Break Through Price Strategy'!$A$2:$B$742,2,FALSE),0)</f>
        <v>-61889.567999999999</v>
      </c>
      <c r="D213" s="46">
        <f>_xlfn.IFNA(VLOOKUP(A213,'BBI Strategy'!$A$2:$B$1000,2,FALSE),0)</f>
        <v>12980.704</v>
      </c>
      <c r="E213" s="46">
        <f>_xlfn.IFNA(VLOOKUP(A213,'Cloud Strategy'!$A$2:$B$1000,2,FALSE),0)</f>
        <v>6222.64</v>
      </c>
      <c r="F213" s="46">
        <f>_xlfn.IFNA(VLOOKUP(A213,'DMI Strategy'!$A$1:$B$1000,2,FALSE),0)</f>
        <v>-65672.736000000004</v>
      </c>
      <c r="G213" s="46">
        <f>_xlfn.IFNA(VLOOKUP(A213,'RVI Strategy'!$A$1:$B$1000,2,FALSE),0)</f>
        <v>0</v>
      </c>
      <c r="H213" s="46">
        <f>_xlfn.IFNA(VLOOKUP(A213,'TXF0007 Strategy'!$A$1:$B$1000,2,FALSE),0)</f>
        <v>0</v>
      </c>
      <c r="I213" s="55">
        <f t="shared" si="6"/>
        <v>-24130.538666666671</v>
      </c>
      <c r="J213" s="1">
        <f>VLOOKUP($A213,級距!$A:$K,9,FALSE)</f>
        <v>5</v>
      </c>
      <c r="K213" s="1">
        <f>VLOOKUP($A213,級距!$A:$K,10,FALSE)</f>
        <v>2</v>
      </c>
      <c r="L213" s="1">
        <f>VLOOKUP($A213,級距!$A:$K,11,FALSE)</f>
        <v>2</v>
      </c>
      <c r="M213" s="32">
        <f t="shared" si="7"/>
        <v>2</v>
      </c>
    </row>
    <row r="214" spans="1:13">
      <c r="A214" s="47">
        <v>45357</v>
      </c>
      <c r="B214" s="46">
        <f>_xlfn.IFNA(VLOOKUP(A214,'Dual Thrust Strategy'!$A$1:$B$460,2,FALSE),0)</f>
        <v>-24404.831999999999</v>
      </c>
      <c r="C214" s="46">
        <f>_xlfn.IFNA(VLOOKUP(A214,'Break Through Price Strategy'!$A$2:$B$742,2,FALSE),0)</f>
        <v>-26290.655999999999</v>
      </c>
      <c r="D214" s="46">
        <f>_xlfn.IFNA(VLOOKUP(A214,'BBI Strategy'!$A$2:$B$1000,2,FALSE),0)</f>
        <v>0</v>
      </c>
      <c r="E214" s="46">
        <f>_xlfn.IFNA(VLOOKUP(A214,'Cloud Strategy'!$A$2:$B$1000,2,FALSE),0)</f>
        <v>0</v>
      </c>
      <c r="F214" s="46">
        <f>_xlfn.IFNA(VLOOKUP(A214,'DMI Strategy'!$A$1:$B$1000,2,FALSE),0)</f>
        <v>386.16</v>
      </c>
      <c r="G214" s="46">
        <f>_xlfn.IFNA(VLOOKUP(A214,'RVI Strategy'!$A$1:$B$1000,2,FALSE),0)</f>
        <v>0</v>
      </c>
      <c r="H214" s="46">
        <f>_xlfn.IFNA(VLOOKUP(A214,'TXF0007 Strategy'!$A$1:$B$1000,2,FALSE),0)</f>
        <v>0</v>
      </c>
      <c r="I214" s="55">
        <f t="shared" si="6"/>
        <v>-8384.887999999999</v>
      </c>
      <c r="J214" s="1">
        <f>VLOOKUP($A214,級距!$A:$K,9,FALSE)</f>
        <v>7</v>
      </c>
      <c r="K214" s="1">
        <f>VLOOKUP($A214,級距!$A:$K,10,FALSE)</f>
        <v>10</v>
      </c>
      <c r="L214" s="1">
        <f>VLOOKUP($A214,級距!$A:$K,11,FALSE)</f>
        <v>3</v>
      </c>
      <c r="M214" s="32">
        <f t="shared" si="7"/>
        <v>3</v>
      </c>
    </row>
    <row r="215" spans="1:13">
      <c r="A215" s="47">
        <v>45356</v>
      </c>
      <c r="B215" s="46">
        <f>_xlfn.IFNA(VLOOKUP(A215,'Dual Thrust Strategy'!$A$1:$B$460,2,FALSE),0)</f>
        <v>-18985.464</v>
      </c>
      <c r="C215" s="46">
        <f>_xlfn.IFNA(VLOOKUP(A215,'Break Through Price Strategy'!$A$2:$B$742,2,FALSE),0)</f>
        <v>-114225.712</v>
      </c>
      <c r="D215" s="46">
        <f>_xlfn.IFNA(VLOOKUP(A215,'BBI Strategy'!$A$2:$B$1000,2,FALSE),0)</f>
        <v>58150.591999999997</v>
      </c>
      <c r="E215" s="46">
        <f>_xlfn.IFNA(VLOOKUP(A215,'Cloud Strategy'!$A$2:$B$1000,2,FALSE),0)</f>
        <v>-35717.887999999999</v>
      </c>
      <c r="F215" s="46">
        <f>_xlfn.IFNA(VLOOKUP(A215,'DMI Strategy'!$A$1:$B$1000,2,FALSE),0)</f>
        <v>-11583.6</v>
      </c>
      <c r="G215" s="46">
        <f>_xlfn.IFNA(VLOOKUP(A215,'RVI Strategy'!$A$1:$B$1000,2,FALSE),0)</f>
        <v>0</v>
      </c>
      <c r="H215" s="46">
        <f>_xlfn.IFNA(VLOOKUP(A215,'TXF0007 Strategy'!$A$1:$B$1000,2,FALSE),0)</f>
        <v>0</v>
      </c>
      <c r="I215" s="55">
        <f t="shared" si="6"/>
        <v>-20393.67866666667</v>
      </c>
      <c r="J215" s="1">
        <f>VLOOKUP($A215,級距!$A:$K,9,FALSE)</f>
        <v>2</v>
      </c>
      <c r="K215" s="1">
        <f>VLOOKUP($A215,級距!$A:$K,10,FALSE)</f>
        <v>3</v>
      </c>
      <c r="L215" s="1">
        <f>VLOOKUP($A215,級距!$A:$K,11,FALSE)</f>
        <v>2</v>
      </c>
      <c r="M215" s="32">
        <f t="shared" si="7"/>
        <v>2</v>
      </c>
    </row>
    <row r="216" spans="1:13">
      <c r="A216" s="47">
        <v>45355</v>
      </c>
      <c r="B216" s="46">
        <f>_xlfn.IFNA(VLOOKUP(A216,'Dual Thrust Strategy'!$A$1:$B$460,2,FALSE),0)</f>
        <v>-26781.504000000001</v>
      </c>
      <c r="C216" s="46">
        <f>_xlfn.IFNA(VLOOKUP(A216,'Break Through Price Strategy'!$A$2:$B$742,2,FALSE),0)</f>
        <v>39752.383999999998</v>
      </c>
      <c r="D216" s="46">
        <f>_xlfn.IFNA(VLOOKUP(A216,'BBI Strategy'!$A$2:$B$1000,2,FALSE),0)</f>
        <v>-9158.5439999999999</v>
      </c>
      <c r="E216" s="46">
        <f>_xlfn.IFNA(VLOOKUP(A216,'Cloud Strategy'!$A$2:$B$1000,2,FALSE),0)</f>
        <v>0</v>
      </c>
      <c r="F216" s="46">
        <f>_xlfn.IFNA(VLOOKUP(A216,'DMI Strategy'!$A$1:$B$1000,2,FALSE),0)</f>
        <v>104458.928</v>
      </c>
      <c r="G216" s="46">
        <f>_xlfn.IFNA(VLOOKUP(A216,'RVI Strategy'!$A$1:$B$1000,2,FALSE),0)</f>
        <v>0</v>
      </c>
      <c r="H216" s="46">
        <f>_xlfn.IFNA(VLOOKUP(A216,'TXF0007 Strategy'!$A$1:$B$1000,2,FALSE),0)</f>
        <v>55644.391999999993</v>
      </c>
      <c r="I216" s="55">
        <f t="shared" si="6"/>
        <v>18045.210666666666</v>
      </c>
      <c r="J216" s="1">
        <f>VLOOKUP($A216,級距!$A:$K,9,FALSE)</f>
        <v>5</v>
      </c>
      <c r="K216" s="1">
        <f>VLOOKUP($A216,級距!$A:$K,10,FALSE)</f>
        <v>9</v>
      </c>
      <c r="L216" s="1">
        <f>VLOOKUP($A216,級距!$A:$K,11,FALSE)</f>
        <v>3</v>
      </c>
      <c r="M216" s="32">
        <f t="shared" si="7"/>
        <v>3</v>
      </c>
    </row>
    <row r="217" spans="1:13">
      <c r="A217" s="47">
        <v>45352</v>
      </c>
      <c r="B217" s="46">
        <f>_xlfn.IFNA(VLOOKUP(A217,'Dual Thrust Strategy'!$A$1:$B$460,2,FALSE),0)</f>
        <v>0</v>
      </c>
      <c r="C217" s="46">
        <f>_xlfn.IFNA(VLOOKUP(A217,'Break Through Price Strategy'!$A$2:$B$742,2,FALSE),0)</f>
        <v>0</v>
      </c>
      <c r="D217" s="46">
        <f>_xlfn.IFNA(VLOOKUP(A217,'BBI Strategy'!$A$2:$B$1000,2,FALSE),0)</f>
        <v>-57684.383999999998</v>
      </c>
      <c r="E217" s="46">
        <f>_xlfn.IFNA(VLOOKUP(A217,'Cloud Strategy'!$A$2:$B$1000,2,FALSE),0)</f>
        <v>0</v>
      </c>
      <c r="F217" s="46">
        <f>_xlfn.IFNA(VLOOKUP(A217,'DMI Strategy'!$A$1:$B$1000,2,FALSE),0)</f>
        <v>-10480.255999999999</v>
      </c>
      <c r="G217" s="46">
        <f>_xlfn.IFNA(VLOOKUP(A217,'RVI Strategy'!$A$1:$B$1000,2,FALSE),0)</f>
        <v>0</v>
      </c>
      <c r="H217" s="46">
        <f>_xlfn.IFNA(VLOOKUP(A217,'TXF0007 Strategy'!$A$1:$B$1000,2,FALSE),0)</f>
        <v>0</v>
      </c>
      <c r="I217" s="55">
        <f t="shared" si="6"/>
        <v>-11360.773333333333</v>
      </c>
      <c r="J217" s="1">
        <f>VLOOKUP($A217,級距!$A:$K,9,FALSE)</f>
        <v>1</v>
      </c>
      <c r="K217" s="1">
        <f>VLOOKUP($A217,級距!$A:$K,10,FALSE)</f>
        <v>1</v>
      </c>
      <c r="L217" s="1">
        <f>VLOOKUP($A217,級距!$A:$K,11,FALSE)</f>
        <v>2</v>
      </c>
      <c r="M217" s="32">
        <f t="shared" si="7"/>
        <v>2</v>
      </c>
    </row>
    <row r="218" spans="1:13">
      <c r="A218" s="47">
        <v>45351</v>
      </c>
      <c r="B218" s="46">
        <f>_xlfn.IFNA(VLOOKUP(A218,'Dual Thrust Strategy'!$A$1:$B$460,2,FALSE),0)</f>
        <v>0</v>
      </c>
      <c r="C218" s="46">
        <f>_xlfn.IFNA(VLOOKUP(A218,'Break Through Price Strategy'!$A$2:$B$742,2,FALSE),0)</f>
        <v>0</v>
      </c>
      <c r="D218" s="46">
        <f>_xlfn.IFNA(VLOOKUP(A218,'BBI Strategy'!$A$2:$B$1000,2,FALSE),0)</f>
        <v>0</v>
      </c>
      <c r="E218" s="46">
        <f>_xlfn.IFNA(VLOOKUP(A218,'Cloud Strategy'!$A$2:$B$1000,2,FALSE),0)</f>
        <v>0</v>
      </c>
      <c r="F218" s="46">
        <f>_xlfn.IFNA(VLOOKUP(A218,'DMI Strategy'!$A$1:$B$1000,2,FALSE),0)</f>
        <v>-1859.184</v>
      </c>
      <c r="G218" s="46">
        <f>_xlfn.IFNA(VLOOKUP(A218,'RVI Strategy'!$A$1:$B$1000,2,FALSE),0)</f>
        <v>0</v>
      </c>
      <c r="H218" s="46">
        <f>_xlfn.IFNA(VLOOKUP(A218,'TXF0007 Strategy'!$A$1:$B$1000,2,FALSE),0)</f>
        <v>-125435.99999999999</v>
      </c>
      <c r="I218" s="55">
        <f t="shared" si="6"/>
        <v>-309.86399999999998</v>
      </c>
      <c r="J218" s="1">
        <f>VLOOKUP($A218,級距!$A:$K,9,FALSE)</f>
        <v>5</v>
      </c>
      <c r="K218" s="1">
        <f>VLOOKUP($A218,級距!$A:$K,10,FALSE)</f>
        <v>9</v>
      </c>
      <c r="L218" s="1">
        <f>VLOOKUP($A218,級距!$A:$K,11,FALSE)</f>
        <v>3</v>
      </c>
      <c r="M218" s="32">
        <f t="shared" si="7"/>
        <v>3</v>
      </c>
    </row>
    <row r="219" spans="1:13">
      <c r="A219" s="47">
        <v>45349</v>
      </c>
      <c r="B219" s="46">
        <f>_xlfn.IFNA(VLOOKUP(A219,'Dual Thrust Strategy'!$A$1:$B$460,2,FALSE),0)</f>
        <v>41087.544000000002</v>
      </c>
      <c r="C219" s="46">
        <f>_xlfn.IFNA(VLOOKUP(A219,'Break Through Price Strategy'!$A$2:$B$742,2,FALSE),0)</f>
        <v>-53972.048000000003</v>
      </c>
      <c r="D219" s="46">
        <f>_xlfn.IFNA(VLOOKUP(A219,'BBI Strategy'!$A$2:$B$1000,2,FALSE),0)</f>
        <v>-124042.24000000001</v>
      </c>
      <c r="E219" s="46">
        <f>_xlfn.IFNA(VLOOKUP(A219,'Cloud Strategy'!$A$2:$B$1000,2,FALSE),0)</f>
        <v>90372.111999999994</v>
      </c>
      <c r="F219" s="46">
        <f>_xlfn.IFNA(VLOOKUP(A219,'DMI Strategy'!$A$1:$B$1000,2,FALSE),0)</f>
        <v>-63609.311999999998</v>
      </c>
      <c r="G219" s="46">
        <f>_xlfn.IFNA(VLOOKUP(A219,'RVI Strategy'!$A$1:$B$1000,2,FALSE),0)</f>
        <v>56965.728000000003</v>
      </c>
      <c r="H219" s="46">
        <f>_xlfn.IFNA(VLOOKUP(A219,'TXF0007 Strategy'!$A$1:$B$1000,2,FALSE),0)</f>
        <v>-12635.712</v>
      </c>
      <c r="I219" s="55">
        <f t="shared" si="6"/>
        <v>-8866.3693333333358</v>
      </c>
      <c r="J219" s="1">
        <f>VLOOKUP($A219,級距!$A:$K,9,FALSE)</f>
        <v>8</v>
      </c>
      <c r="K219" s="1">
        <f>VLOOKUP($A219,級距!$A:$K,10,FALSE)</f>
        <v>4</v>
      </c>
      <c r="L219" s="1">
        <f>VLOOKUP($A219,級距!$A:$K,11,FALSE)</f>
        <v>2</v>
      </c>
      <c r="M219" s="32">
        <f t="shared" si="7"/>
        <v>2</v>
      </c>
    </row>
    <row r="220" spans="1:13">
      <c r="A220" s="47">
        <v>45348</v>
      </c>
      <c r="B220" s="46">
        <f>_xlfn.IFNA(VLOOKUP(A220,'Dual Thrust Strategy'!$A$1:$B$460,2,FALSE),0)</f>
        <v>0</v>
      </c>
      <c r="C220" s="46">
        <f>_xlfn.IFNA(VLOOKUP(A220,'Break Through Price Strategy'!$A$2:$B$742,2,FALSE),0)</f>
        <v>0</v>
      </c>
      <c r="D220" s="46">
        <f>_xlfn.IFNA(VLOOKUP(A220,'BBI Strategy'!$A$2:$B$1000,2,FALSE),0)</f>
        <v>0</v>
      </c>
      <c r="E220" s="46">
        <f>_xlfn.IFNA(VLOOKUP(A220,'Cloud Strategy'!$A$2:$B$1000,2,FALSE),0)</f>
        <v>-26831.008000000002</v>
      </c>
      <c r="F220" s="46">
        <f>_xlfn.IFNA(VLOOKUP(A220,'DMI Strategy'!$A$1:$B$1000,2,FALSE),0)</f>
        <v>-18649.68</v>
      </c>
      <c r="G220" s="46">
        <f>_xlfn.IFNA(VLOOKUP(A220,'RVI Strategy'!$A$1:$B$1000,2,FALSE),0)</f>
        <v>0</v>
      </c>
      <c r="H220" s="46">
        <f>_xlfn.IFNA(VLOOKUP(A220,'TXF0007 Strategy'!$A$1:$B$1000,2,FALSE),0)</f>
        <v>22230.376</v>
      </c>
      <c r="I220" s="55">
        <f t="shared" si="6"/>
        <v>-7580.1146666666673</v>
      </c>
      <c r="J220" s="1">
        <f>VLOOKUP($A220,級距!$A:$K,9,FALSE)</f>
        <v>3</v>
      </c>
      <c r="K220" s="1">
        <f>VLOOKUP($A220,級距!$A:$K,10,FALSE)</f>
        <v>4</v>
      </c>
      <c r="L220" s="1">
        <f>VLOOKUP($A220,級距!$A:$K,11,FALSE)</f>
        <v>2</v>
      </c>
      <c r="M220" s="32">
        <f t="shared" si="7"/>
        <v>2</v>
      </c>
    </row>
    <row r="221" spans="1:13">
      <c r="A221" s="47">
        <v>45345</v>
      </c>
      <c r="B221" s="46">
        <f>_xlfn.IFNA(VLOOKUP(A221,'Dual Thrust Strategy'!$A$1:$B$460,2,FALSE),0)</f>
        <v>0</v>
      </c>
      <c r="C221" s="46">
        <f>_xlfn.IFNA(VLOOKUP(A221,'Break Through Price Strategy'!$A$2:$B$742,2,FALSE),0)</f>
        <v>0</v>
      </c>
      <c r="D221" s="46">
        <f>_xlfn.IFNA(VLOOKUP(A221,'BBI Strategy'!$A$2:$B$1000,2,FALSE),0)</f>
        <v>-33239.072</v>
      </c>
      <c r="E221" s="46">
        <f>_xlfn.IFNA(VLOOKUP(A221,'Cloud Strategy'!$A$2:$B$1000,2,FALSE),0)</f>
        <v>13761</v>
      </c>
      <c r="F221" s="46">
        <f>_xlfn.IFNA(VLOOKUP(A221,'DMI Strategy'!$A$1:$B$1000,2,FALSE),0)</f>
        <v>77531.839999999997</v>
      </c>
      <c r="G221" s="46">
        <f>_xlfn.IFNA(VLOOKUP(A221,'RVI Strategy'!$A$1:$B$1000,2,FALSE),0)</f>
        <v>0</v>
      </c>
      <c r="H221" s="46">
        <f>_xlfn.IFNA(VLOOKUP(A221,'TXF0007 Strategy'!$A$1:$B$1000,2,FALSE),0)</f>
        <v>38057.832000000002</v>
      </c>
      <c r="I221" s="55">
        <f t="shared" si="6"/>
        <v>9675.6279999999988</v>
      </c>
      <c r="J221" s="1">
        <f>VLOOKUP($A221,級距!$A:$K,9,FALSE)</f>
        <v>1</v>
      </c>
      <c r="K221" s="1">
        <f>VLOOKUP($A221,級距!$A:$K,10,FALSE)</f>
        <v>8</v>
      </c>
      <c r="L221" s="1">
        <f>VLOOKUP($A221,級距!$A:$K,11,FALSE)</f>
        <v>3</v>
      </c>
      <c r="M221" s="32">
        <f t="shared" si="7"/>
        <v>3</v>
      </c>
    </row>
    <row r="222" spans="1:13">
      <c r="A222" s="47">
        <v>45344</v>
      </c>
      <c r="B222" s="46">
        <f>_xlfn.IFNA(VLOOKUP(A222,'Dual Thrust Strategy'!$A$1:$B$460,2,FALSE),0)</f>
        <v>0</v>
      </c>
      <c r="C222" s="46">
        <f>_xlfn.IFNA(VLOOKUP(A222,'Break Through Price Strategy'!$A$2:$B$742,2,FALSE),0)</f>
        <v>0</v>
      </c>
      <c r="D222" s="46">
        <f>_xlfn.IFNA(VLOOKUP(A222,'BBI Strategy'!$A$2:$B$1000,2,FALSE),0)</f>
        <v>-83137.823999999993</v>
      </c>
      <c r="E222" s="46">
        <f>_xlfn.IFNA(VLOOKUP(A222,'Cloud Strategy'!$A$2:$B$1000,2,FALSE),0)</f>
        <v>0</v>
      </c>
      <c r="F222" s="46">
        <f>_xlfn.IFNA(VLOOKUP(A222,'DMI Strategy'!$A$1:$B$1000,2,FALSE),0)</f>
        <v>-65419.584000000003</v>
      </c>
      <c r="G222" s="46">
        <f>_xlfn.IFNA(VLOOKUP(A222,'RVI Strategy'!$A$1:$B$1000,2,FALSE),0)</f>
        <v>-91613.823999999993</v>
      </c>
      <c r="H222" s="46">
        <f>_xlfn.IFNA(VLOOKUP(A222,'TXF0007 Strategy'!$A$1:$B$1000,2,FALSE),0)</f>
        <v>0</v>
      </c>
      <c r="I222" s="55">
        <f t="shared" si="6"/>
        <v>-40028.538666666667</v>
      </c>
      <c r="J222" s="1">
        <f>VLOOKUP($A222,級距!$A:$K,9,FALSE)</f>
        <v>3</v>
      </c>
      <c r="K222" s="1">
        <f>VLOOKUP($A222,級距!$A:$K,10,FALSE)</f>
        <v>1</v>
      </c>
      <c r="L222" s="1">
        <f>VLOOKUP($A222,級距!$A:$K,11,FALSE)</f>
        <v>2</v>
      </c>
      <c r="M222" s="32">
        <f t="shared" si="7"/>
        <v>2</v>
      </c>
    </row>
    <row r="223" spans="1:13">
      <c r="A223" s="47">
        <v>45343</v>
      </c>
      <c r="B223" s="46">
        <f>_xlfn.IFNA(VLOOKUP(A223,'Dual Thrust Strategy'!$A$1:$B$460,2,FALSE),0)</f>
        <v>0</v>
      </c>
      <c r="C223" s="46">
        <f>_xlfn.IFNA(VLOOKUP(A223,'Break Through Price Strategy'!$A$2:$B$742,2,FALSE),0)</f>
        <v>0</v>
      </c>
      <c r="D223" s="46">
        <f>_xlfn.IFNA(VLOOKUP(A223,'BBI Strategy'!$A$2:$B$1000,2,FALSE),0)</f>
        <v>0</v>
      </c>
      <c r="E223" s="46">
        <f>_xlfn.IFNA(VLOOKUP(A223,'Cloud Strategy'!$A$2:$B$1000,2,FALSE),0)</f>
        <v>-23384.016</v>
      </c>
      <c r="F223" s="46">
        <f>_xlfn.IFNA(VLOOKUP(A223,'DMI Strategy'!$A$1:$B$1000,2,FALSE),0)</f>
        <v>-67982.720000000001</v>
      </c>
      <c r="G223" s="46">
        <f>_xlfn.IFNA(VLOOKUP(A223,'RVI Strategy'!$A$1:$B$1000,2,FALSE),0)</f>
        <v>-31588</v>
      </c>
      <c r="H223" s="46">
        <f>_xlfn.IFNA(VLOOKUP(A223,'TXF0007 Strategy'!$A$1:$B$1000,2,FALSE),0)</f>
        <v>28018.984</v>
      </c>
      <c r="I223" s="55">
        <f t="shared" si="6"/>
        <v>-20492.456000000002</v>
      </c>
      <c r="J223" s="1">
        <f>VLOOKUP($A223,級距!$A:$K,9,FALSE)</f>
        <v>1</v>
      </c>
      <c r="K223" s="1">
        <f>VLOOKUP($A223,級距!$A:$K,10,FALSE)</f>
        <v>8</v>
      </c>
      <c r="L223" s="1">
        <f>VLOOKUP($A223,級距!$A:$K,11,FALSE)</f>
        <v>3</v>
      </c>
      <c r="M223" s="32">
        <f t="shared" si="7"/>
        <v>3</v>
      </c>
    </row>
    <row r="224" spans="1:13">
      <c r="A224" s="47">
        <v>45342</v>
      </c>
      <c r="B224" s="46">
        <f>_xlfn.IFNA(VLOOKUP(A224,'Dual Thrust Strategy'!$A$1:$B$460,2,FALSE),0)</f>
        <v>0</v>
      </c>
      <c r="C224" s="46">
        <f>_xlfn.IFNA(VLOOKUP(A224,'Break Through Price Strategy'!$A$2:$B$742,2,FALSE),0)</f>
        <v>0</v>
      </c>
      <c r="D224" s="46">
        <f>_xlfn.IFNA(VLOOKUP(A224,'BBI Strategy'!$A$2:$B$1000,2,FALSE),0)</f>
        <v>27004.752</v>
      </c>
      <c r="E224" s="46">
        <f>_xlfn.IFNA(VLOOKUP(A224,'Cloud Strategy'!$A$2:$B$1000,2,FALSE),0)</f>
        <v>0</v>
      </c>
      <c r="F224" s="46">
        <f>_xlfn.IFNA(VLOOKUP(A224,'DMI Strategy'!$A$1:$B$1000,2,FALSE),0)</f>
        <v>0</v>
      </c>
      <c r="G224" s="46">
        <f>_xlfn.IFNA(VLOOKUP(A224,'RVI Strategy'!$A$1:$B$1000,2,FALSE),0)</f>
        <v>63613.248</v>
      </c>
      <c r="H224" s="46">
        <f>_xlfn.IFNA(VLOOKUP(A224,'TXF0007 Strategy'!$A$1:$B$1000,2,FALSE),0)</f>
        <v>-43793.088000000003</v>
      </c>
      <c r="I224" s="55">
        <f t="shared" si="6"/>
        <v>15103</v>
      </c>
      <c r="J224" s="1">
        <f>VLOOKUP($A224,級距!$A:$K,9,FALSE)</f>
        <v>4</v>
      </c>
      <c r="K224" s="1">
        <f>VLOOKUP($A224,級距!$A:$K,10,FALSE)</f>
        <v>8</v>
      </c>
      <c r="L224" s="1">
        <f>VLOOKUP($A224,級距!$A:$K,11,FALSE)</f>
        <v>3</v>
      </c>
      <c r="M224" s="32">
        <f t="shared" si="7"/>
        <v>3</v>
      </c>
    </row>
    <row r="225" spans="1:13">
      <c r="A225" s="47">
        <v>45341</v>
      </c>
      <c r="B225" s="46">
        <f>_xlfn.IFNA(VLOOKUP(A225,'Dual Thrust Strategy'!$A$1:$B$460,2,FALSE),0)</f>
        <v>0</v>
      </c>
      <c r="C225" s="46">
        <f>_xlfn.IFNA(VLOOKUP(A225,'Break Through Price Strategy'!$A$2:$B$742,2,FALSE),0)</f>
        <v>0</v>
      </c>
      <c r="D225" s="46">
        <f>_xlfn.IFNA(VLOOKUP(A225,'BBI Strategy'!$A$2:$B$1000,2,FALSE),0)</f>
        <v>0</v>
      </c>
      <c r="E225" s="46">
        <f>_xlfn.IFNA(VLOOKUP(A225,'Cloud Strategy'!$A$2:$B$1000,2,FALSE),0)</f>
        <v>-17758.815999999999</v>
      </c>
      <c r="F225" s="46">
        <f>_xlfn.IFNA(VLOOKUP(A225,'DMI Strategy'!$A$1:$B$1000,2,FALSE),0)</f>
        <v>0</v>
      </c>
      <c r="G225" s="46">
        <f>_xlfn.IFNA(VLOOKUP(A225,'RVI Strategy'!$A$1:$B$1000,2,FALSE),0)</f>
        <v>-30572.495999999999</v>
      </c>
      <c r="H225" s="46">
        <f>_xlfn.IFNA(VLOOKUP(A225,'TXF0007 Strategy'!$A$1:$B$1000,2,FALSE),0)</f>
        <v>0</v>
      </c>
      <c r="I225" s="55">
        <f t="shared" si="6"/>
        <v>-8055.2186666666666</v>
      </c>
      <c r="J225" s="1">
        <f>VLOOKUP($A225,級距!$A:$K,9,FALSE)</f>
        <v>1</v>
      </c>
      <c r="K225" s="1">
        <f>VLOOKUP($A225,級距!$A:$K,10,FALSE)</f>
        <v>2</v>
      </c>
      <c r="L225" s="1">
        <f>VLOOKUP($A225,級距!$A:$K,11,FALSE)</f>
        <v>2</v>
      </c>
      <c r="M225" s="32">
        <f t="shared" si="7"/>
        <v>2</v>
      </c>
    </row>
    <row r="226" spans="1:13">
      <c r="A226" s="47">
        <v>45338</v>
      </c>
      <c r="B226" s="46">
        <f>_xlfn.IFNA(VLOOKUP(A226,'Dual Thrust Strategy'!$A$1:$B$460,2,FALSE),0)</f>
        <v>0</v>
      </c>
      <c r="C226" s="46">
        <f>_xlfn.IFNA(VLOOKUP(A226,'Break Through Price Strategy'!$A$2:$B$742,2,FALSE),0)</f>
        <v>-49485.48</v>
      </c>
      <c r="D226" s="46">
        <f>_xlfn.IFNA(VLOOKUP(A226,'BBI Strategy'!$A$2:$B$1000,2,FALSE),0)</f>
        <v>-59588.095999999998</v>
      </c>
      <c r="E226" s="46">
        <f>_xlfn.IFNA(VLOOKUP(A226,'Cloud Strategy'!$A$2:$B$1000,2,FALSE),0)</f>
        <v>14014.016</v>
      </c>
      <c r="F226" s="46">
        <f>_xlfn.IFNA(VLOOKUP(A226,'DMI Strategy'!$A$1:$B$1000,2,FALSE),0)</f>
        <v>-30573.072</v>
      </c>
      <c r="G226" s="46">
        <f>_xlfn.IFNA(VLOOKUP(A226,'RVI Strategy'!$A$1:$B$1000,2,FALSE),0)</f>
        <v>-25982.720000000001</v>
      </c>
      <c r="H226" s="46">
        <f>_xlfn.IFNA(VLOOKUP(A226,'TXF0007 Strategy'!$A$1:$B$1000,2,FALSE),0)</f>
        <v>419.67999999999995</v>
      </c>
      <c r="I226" s="55">
        <f t="shared" si="6"/>
        <v>-25269.225333333336</v>
      </c>
      <c r="J226" s="1">
        <f>VLOOKUP($A226,級距!$A:$K,9,FALSE)</f>
        <v>1</v>
      </c>
      <c r="K226" s="1">
        <f>VLOOKUP($A226,級距!$A:$K,10,FALSE)</f>
        <v>6</v>
      </c>
      <c r="L226" s="1">
        <f>VLOOKUP($A226,級距!$A:$K,11,FALSE)</f>
        <v>2</v>
      </c>
      <c r="M226" s="32">
        <f t="shared" si="7"/>
        <v>2</v>
      </c>
    </row>
    <row r="227" spans="1:13">
      <c r="A227" s="47">
        <v>45337</v>
      </c>
      <c r="B227" s="46">
        <f>_xlfn.IFNA(VLOOKUP(A227,'Dual Thrust Strategy'!$A$1:$B$460,2,FALSE),0)</f>
        <v>-9874.3680000000004</v>
      </c>
      <c r="C227" s="46">
        <f>_xlfn.IFNA(VLOOKUP(A227,'Break Through Price Strategy'!$A$2:$B$742,2,FALSE),0)</f>
        <v>0</v>
      </c>
      <c r="D227" s="46">
        <f>_xlfn.IFNA(VLOOKUP(A227,'BBI Strategy'!$A$2:$B$1000,2,FALSE),0)</f>
        <v>76444.88</v>
      </c>
      <c r="E227" s="46">
        <f>_xlfn.IFNA(VLOOKUP(A227,'Cloud Strategy'!$A$2:$B$1000,2,FALSE),0)</f>
        <v>0</v>
      </c>
      <c r="F227" s="46">
        <f>_xlfn.IFNA(VLOOKUP(A227,'DMI Strategy'!$A$1:$B$1000,2,FALSE),0)</f>
        <v>61433.743999999999</v>
      </c>
      <c r="G227" s="46">
        <f>_xlfn.IFNA(VLOOKUP(A227,'RVI Strategy'!$A$1:$B$1000,2,FALSE),0)</f>
        <v>0</v>
      </c>
      <c r="H227" s="46">
        <f>_xlfn.IFNA(VLOOKUP(A227,'TXF0007 Strategy'!$A$1:$B$1000,2,FALSE),0)</f>
        <v>416.8</v>
      </c>
      <c r="I227" s="55">
        <f t="shared" si="6"/>
        <v>21334.042666666664</v>
      </c>
      <c r="J227" s="1">
        <f>VLOOKUP($A227,級距!$A:$K,9,FALSE)</f>
        <v>4</v>
      </c>
      <c r="K227" s="1">
        <f>VLOOKUP($A227,級距!$A:$K,10,FALSE)</f>
        <v>5</v>
      </c>
      <c r="L227" s="1">
        <f>VLOOKUP($A227,級距!$A:$K,11,FALSE)</f>
        <v>2</v>
      </c>
      <c r="M227" s="32">
        <f t="shared" si="7"/>
        <v>2</v>
      </c>
    </row>
    <row r="228" spans="1:13">
      <c r="A228" s="47">
        <v>45327</v>
      </c>
      <c r="B228" s="46">
        <f>_xlfn.IFNA(VLOOKUP(A228,'Dual Thrust Strategy'!$A$1:$B$460,2,FALSE),0)</f>
        <v>0</v>
      </c>
      <c r="C228" s="46">
        <f>_xlfn.IFNA(VLOOKUP(A228,'Break Through Price Strategy'!$A$2:$B$742,2,FALSE),0)</f>
        <v>0</v>
      </c>
      <c r="D228" s="46">
        <f>_xlfn.IFNA(VLOOKUP(A228,'BBI Strategy'!$A$2:$B$1000,2,FALSE),0)</f>
        <v>-8004.7439999999997</v>
      </c>
      <c r="E228" s="46">
        <f>_xlfn.IFNA(VLOOKUP(A228,'Cloud Strategy'!$A$2:$B$1000,2,FALSE),0)</f>
        <v>0</v>
      </c>
      <c r="F228" s="46">
        <f>_xlfn.IFNA(VLOOKUP(A228,'DMI Strategy'!$A$1:$B$1000,2,FALSE),0)</f>
        <v>52797.807999999997</v>
      </c>
      <c r="G228" s="46">
        <f>_xlfn.IFNA(VLOOKUP(A228,'RVI Strategy'!$A$1:$B$1000,2,FALSE),0)</f>
        <v>0</v>
      </c>
      <c r="H228" s="46">
        <f>_xlfn.IFNA(VLOOKUP(A228,'TXF0007 Strategy'!$A$1:$B$1000,2,FALSE),0)</f>
        <v>14329.192000000001</v>
      </c>
      <c r="I228" s="55">
        <f t="shared" si="6"/>
        <v>7465.5106666666661</v>
      </c>
      <c r="J228" s="1">
        <f>VLOOKUP($A228,級距!$A:$K,9,FALSE)</f>
        <v>3</v>
      </c>
      <c r="K228" s="1">
        <f>VLOOKUP($A228,級距!$A:$K,10,FALSE)</f>
        <v>6</v>
      </c>
      <c r="L228" s="1">
        <f>VLOOKUP($A228,級距!$A:$K,11,FALSE)</f>
        <v>2</v>
      </c>
      <c r="M228" s="32">
        <f t="shared" si="7"/>
        <v>2</v>
      </c>
    </row>
    <row r="229" spans="1:13">
      <c r="A229" s="47">
        <v>45324</v>
      </c>
      <c r="B229" s="46">
        <f>_xlfn.IFNA(VLOOKUP(A229,'Dual Thrust Strategy'!$A$1:$B$460,2,FALSE),0)</f>
        <v>0</v>
      </c>
      <c r="C229" s="46">
        <f>_xlfn.IFNA(VLOOKUP(A229,'Break Through Price Strategy'!$A$2:$B$742,2,FALSE),0)</f>
        <v>0</v>
      </c>
      <c r="D229" s="46">
        <f>_xlfn.IFNA(VLOOKUP(A229,'BBI Strategy'!$A$2:$B$1000,2,FALSE),0)</f>
        <v>17858.335999999999</v>
      </c>
      <c r="E229" s="46">
        <f>_xlfn.IFNA(VLOOKUP(A229,'Cloud Strategy'!$A$2:$B$1000,2,FALSE),0)</f>
        <v>0</v>
      </c>
      <c r="F229" s="46">
        <f>_xlfn.IFNA(VLOOKUP(A229,'DMI Strategy'!$A$1:$B$1000,2,FALSE),0)</f>
        <v>46397.712</v>
      </c>
      <c r="G229" s="46">
        <f>_xlfn.IFNA(VLOOKUP(A229,'RVI Strategy'!$A$1:$B$1000,2,FALSE),0)</f>
        <v>0</v>
      </c>
      <c r="H229" s="46">
        <f>_xlfn.IFNA(VLOOKUP(A229,'TXF0007 Strategy'!$A$1:$B$1000,2,FALSE),0)</f>
        <v>12793.68</v>
      </c>
      <c r="I229" s="55">
        <f t="shared" si="6"/>
        <v>10709.341333333332</v>
      </c>
      <c r="J229" s="1">
        <f>VLOOKUP($A229,級距!$A:$K,9,FALSE)</f>
        <v>1</v>
      </c>
      <c r="K229" s="1">
        <f>VLOOKUP($A229,級距!$A:$K,10,FALSE)</f>
        <v>2</v>
      </c>
      <c r="L229" s="1">
        <f>VLOOKUP($A229,級距!$A:$K,11,FALSE)</f>
        <v>2</v>
      </c>
      <c r="M229" s="32">
        <f t="shared" si="7"/>
        <v>2</v>
      </c>
    </row>
    <row r="230" spans="1:13">
      <c r="A230" s="47">
        <v>45323</v>
      </c>
      <c r="B230" s="46">
        <f>_xlfn.IFNA(VLOOKUP(A230,'Dual Thrust Strategy'!$A$1:$B$460,2,FALSE),0)</f>
        <v>-68944.464000000007</v>
      </c>
      <c r="C230" s="46">
        <f>_xlfn.IFNA(VLOOKUP(A230,'Break Through Price Strategy'!$A$2:$B$742,2,FALSE),0)</f>
        <v>-53583.144</v>
      </c>
      <c r="D230" s="46">
        <f>_xlfn.IFNA(VLOOKUP(A230,'BBI Strategy'!$A$2:$B$1000,2,FALSE),0)</f>
        <v>0</v>
      </c>
      <c r="E230" s="46">
        <f>_xlfn.IFNA(VLOOKUP(A230,'Cloud Strategy'!$A$2:$B$1000,2,FALSE),0)</f>
        <v>3520.7359999999999</v>
      </c>
      <c r="F230" s="46">
        <f>_xlfn.IFNA(VLOOKUP(A230,'DMI Strategy'!$A$1:$B$1000,2,FALSE),0)</f>
        <v>-67686.656000000003</v>
      </c>
      <c r="G230" s="46">
        <f>_xlfn.IFNA(VLOOKUP(A230,'RVI Strategy'!$A$1:$B$1000,2,FALSE),0)</f>
        <v>88436.160000000003</v>
      </c>
      <c r="H230" s="46">
        <f>_xlfn.IFNA(VLOOKUP(A230,'TXF0007 Strategy'!$A$1:$B$1000,2,FALSE),0)</f>
        <v>-126426.496</v>
      </c>
      <c r="I230" s="55">
        <f t="shared" si="6"/>
        <v>-16376.227999999997</v>
      </c>
      <c r="J230" s="1">
        <f>VLOOKUP($A230,級距!$A:$K,9,FALSE)</f>
        <v>2</v>
      </c>
      <c r="K230" s="1">
        <f>VLOOKUP($A230,級距!$A:$K,10,FALSE)</f>
        <v>3</v>
      </c>
      <c r="L230" s="1">
        <f>VLOOKUP($A230,級距!$A:$K,11,FALSE)</f>
        <v>2</v>
      </c>
      <c r="M230" s="32">
        <f t="shared" si="7"/>
        <v>2</v>
      </c>
    </row>
    <row r="231" spans="1:13">
      <c r="A231" s="47">
        <v>45322</v>
      </c>
      <c r="B231" s="46">
        <f>_xlfn.IFNA(VLOOKUP(A231,'Dual Thrust Strategy'!$A$1:$B$460,2,FALSE),0)</f>
        <v>11453.088</v>
      </c>
      <c r="C231" s="46">
        <f>_xlfn.IFNA(VLOOKUP(A231,'Break Through Price Strategy'!$A$2:$B$742,2,FALSE),0)</f>
        <v>11218.296</v>
      </c>
      <c r="D231" s="46">
        <f>_xlfn.IFNA(VLOOKUP(A231,'BBI Strategy'!$A$2:$B$1000,2,FALSE),0)</f>
        <v>8397.7999999999993</v>
      </c>
      <c r="E231" s="46">
        <f>_xlfn.IFNA(VLOOKUP(A231,'Cloud Strategy'!$A$2:$B$1000,2,FALSE),0)</f>
        <v>35023.328000000001</v>
      </c>
      <c r="F231" s="46">
        <f>_xlfn.IFNA(VLOOKUP(A231,'DMI Strategy'!$A$1:$B$1000,2,FALSE),0)</f>
        <v>108703.792</v>
      </c>
      <c r="G231" s="46">
        <f>_xlfn.IFNA(VLOOKUP(A231,'RVI Strategy'!$A$1:$B$1000,2,FALSE),0)</f>
        <v>-26762.687999999998</v>
      </c>
      <c r="H231" s="46">
        <f>_xlfn.IFNA(VLOOKUP(A231,'TXF0007 Strategy'!$A$1:$B$1000,2,FALSE),0)</f>
        <v>68832.368000000002</v>
      </c>
      <c r="I231" s="55">
        <f t="shared" si="6"/>
        <v>24672.269333333334</v>
      </c>
      <c r="J231" s="1">
        <f>VLOOKUP($A231,級距!$A:$K,9,FALSE)</f>
        <v>1</v>
      </c>
      <c r="K231" s="1">
        <f>VLOOKUP($A231,級距!$A:$K,10,FALSE)</f>
        <v>8</v>
      </c>
      <c r="L231" s="1">
        <f>VLOOKUP($A231,級距!$A:$K,11,FALSE)</f>
        <v>3</v>
      </c>
      <c r="M231" s="32">
        <f t="shared" si="7"/>
        <v>3</v>
      </c>
    </row>
    <row r="232" spans="1:13">
      <c r="A232" s="47">
        <v>45321</v>
      </c>
      <c r="B232" s="46">
        <f>_xlfn.IFNA(VLOOKUP(A232,'Dual Thrust Strategy'!$A$1:$B$460,2,FALSE),0)</f>
        <v>0</v>
      </c>
      <c r="C232" s="46">
        <f>_xlfn.IFNA(VLOOKUP(A232,'Break Through Price Strategy'!$A$2:$B$742,2,FALSE),0)</f>
        <v>0</v>
      </c>
      <c r="D232" s="46">
        <f>_xlfn.IFNA(VLOOKUP(A232,'BBI Strategy'!$A$2:$B$1000,2,FALSE),0)</f>
        <v>0</v>
      </c>
      <c r="E232" s="46">
        <f>_xlfn.IFNA(VLOOKUP(A232,'Cloud Strategy'!$A$2:$B$1000,2,FALSE),0)</f>
        <v>-15475.296</v>
      </c>
      <c r="F232" s="46">
        <f>_xlfn.IFNA(VLOOKUP(A232,'DMI Strategy'!$A$1:$B$1000,2,FALSE),0)</f>
        <v>0</v>
      </c>
      <c r="G232" s="46">
        <f>_xlfn.IFNA(VLOOKUP(A232,'RVI Strategy'!$A$1:$B$1000,2,FALSE),0)</f>
        <v>0</v>
      </c>
      <c r="H232" s="46">
        <f>_xlfn.IFNA(VLOOKUP(A232,'TXF0007 Strategy'!$A$1:$B$1000,2,FALSE),0)</f>
        <v>3192.5280000000002</v>
      </c>
      <c r="I232" s="55">
        <f t="shared" si="6"/>
        <v>-2579.2159999999999</v>
      </c>
      <c r="J232" s="1">
        <f>VLOOKUP($A232,級距!$A:$K,9,FALSE)</f>
        <v>1</v>
      </c>
      <c r="K232" s="1">
        <f>VLOOKUP($A232,級距!$A:$K,10,FALSE)</f>
        <v>7</v>
      </c>
      <c r="L232" s="1">
        <f>VLOOKUP($A232,級距!$A:$K,11,FALSE)</f>
        <v>3</v>
      </c>
      <c r="M232" s="32">
        <f t="shared" si="7"/>
        <v>3</v>
      </c>
    </row>
    <row r="233" spans="1:13">
      <c r="A233" s="47">
        <v>45320</v>
      </c>
      <c r="B233" s="46">
        <f>_xlfn.IFNA(VLOOKUP(A233,'Dual Thrust Strategy'!$A$1:$B$460,2,FALSE),0)</f>
        <v>0</v>
      </c>
      <c r="C233" s="46">
        <f>_xlfn.IFNA(VLOOKUP(A233,'Break Through Price Strategy'!$A$2:$B$742,2,FALSE),0)</f>
        <v>-16826.759999999998</v>
      </c>
      <c r="D233" s="46">
        <f>_xlfn.IFNA(VLOOKUP(A233,'BBI Strategy'!$A$2:$B$1000,2,FALSE),0)</f>
        <v>12785.04</v>
      </c>
      <c r="E233" s="46">
        <f>_xlfn.IFNA(VLOOKUP(A233,'Cloud Strategy'!$A$2:$B$1000,2,FALSE),0)</f>
        <v>97976.672000000006</v>
      </c>
      <c r="F233" s="46">
        <f>_xlfn.IFNA(VLOOKUP(A233,'DMI Strategy'!$A$1:$B$1000,2,FALSE),0)</f>
        <v>40388.351999999999</v>
      </c>
      <c r="G233" s="46">
        <f>_xlfn.IFNA(VLOOKUP(A233,'RVI Strategy'!$A$1:$B$1000,2,FALSE),0)</f>
        <v>0</v>
      </c>
      <c r="H233" s="46">
        <f>_xlfn.IFNA(VLOOKUP(A233,'TXF0007 Strategy'!$A$1:$B$1000,2,FALSE),0)</f>
        <v>-124329.12</v>
      </c>
      <c r="I233" s="55">
        <f t="shared" si="6"/>
        <v>22387.217333333334</v>
      </c>
      <c r="J233" s="1">
        <f>VLOOKUP($A233,級距!$A:$K,9,FALSE)</f>
        <v>4</v>
      </c>
      <c r="K233" s="1">
        <f>VLOOKUP($A233,級距!$A:$K,10,FALSE)</f>
        <v>7</v>
      </c>
      <c r="L233" s="1">
        <f>VLOOKUP($A233,級距!$A:$K,11,FALSE)</f>
        <v>3</v>
      </c>
      <c r="M233" s="32">
        <f t="shared" si="7"/>
        <v>3</v>
      </c>
    </row>
    <row r="234" spans="1:13">
      <c r="A234" s="47">
        <v>45317</v>
      </c>
      <c r="B234" s="46">
        <f>_xlfn.IFNA(VLOOKUP(A234,'Dual Thrust Strategy'!$A$1:$B$460,2,FALSE),0)</f>
        <v>0</v>
      </c>
      <c r="C234" s="46">
        <f>_xlfn.IFNA(VLOOKUP(A234,'Break Through Price Strategy'!$A$2:$B$742,2,FALSE),0)</f>
        <v>0</v>
      </c>
      <c r="D234" s="46">
        <f>_xlfn.IFNA(VLOOKUP(A234,'BBI Strategy'!$A$2:$B$1000,2,FALSE),0)</f>
        <v>-21855.52</v>
      </c>
      <c r="E234" s="46">
        <f>_xlfn.IFNA(VLOOKUP(A234,'Cloud Strategy'!$A$2:$B$1000,2,FALSE),0)</f>
        <v>0</v>
      </c>
      <c r="F234" s="46">
        <f>_xlfn.IFNA(VLOOKUP(A234,'DMI Strategy'!$A$1:$B$1000,2,FALSE),0)</f>
        <v>0</v>
      </c>
      <c r="G234" s="46">
        <f>_xlfn.IFNA(VLOOKUP(A234,'RVI Strategy'!$A$1:$B$1000,2,FALSE),0)</f>
        <v>0</v>
      </c>
      <c r="H234" s="46">
        <f>_xlfn.IFNA(VLOOKUP(A234,'TXF0007 Strategy'!$A$1:$B$1000,2,FALSE),0)</f>
        <v>-31171.895999999997</v>
      </c>
      <c r="I234" s="55">
        <f t="shared" si="6"/>
        <v>-3642.5866666666666</v>
      </c>
      <c r="J234" s="1">
        <f>VLOOKUP($A234,級距!$A:$K,9,FALSE)</f>
        <v>1</v>
      </c>
      <c r="K234" s="1">
        <f>VLOOKUP($A234,級距!$A:$K,10,FALSE)</f>
        <v>6</v>
      </c>
      <c r="L234" s="1">
        <f>VLOOKUP($A234,級距!$A:$K,11,FALSE)</f>
        <v>2</v>
      </c>
      <c r="M234" s="32">
        <f t="shared" si="7"/>
        <v>2</v>
      </c>
    </row>
    <row r="235" spans="1:13">
      <c r="A235" s="47">
        <v>45316</v>
      </c>
      <c r="B235" s="46">
        <f>_xlfn.IFNA(VLOOKUP(A235,'Dual Thrust Strategy'!$A$1:$B$460,2,FALSE),0)</f>
        <v>-3191.7839999999997</v>
      </c>
      <c r="C235" s="46">
        <f>_xlfn.IFNA(VLOOKUP(A235,'Break Through Price Strategy'!$A$2:$B$742,2,FALSE),0)</f>
        <v>0</v>
      </c>
      <c r="D235" s="46">
        <f>_xlfn.IFNA(VLOOKUP(A235,'BBI Strategy'!$A$2:$B$1000,2,FALSE),0)</f>
        <v>12818.736000000001</v>
      </c>
      <c r="E235" s="46">
        <f>_xlfn.IFNA(VLOOKUP(A235,'Cloud Strategy'!$A$2:$B$1000,2,FALSE),0)</f>
        <v>10191.936</v>
      </c>
      <c r="F235" s="46">
        <f>_xlfn.IFNA(VLOOKUP(A235,'DMI Strategy'!$A$1:$B$1000,2,FALSE),0)</f>
        <v>0</v>
      </c>
      <c r="G235" s="46">
        <f>_xlfn.IFNA(VLOOKUP(A235,'RVI Strategy'!$A$1:$B$1000,2,FALSE),0)</f>
        <v>-2783.136</v>
      </c>
      <c r="H235" s="46">
        <f>_xlfn.IFNA(VLOOKUP(A235,'TXF0007 Strategy'!$A$1:$B$1000,2,FALSE),0)</f>
        <v>-61769.087999999996</v>
      </c>
      <c r="I235" s="55">
        <f t="shared" si="6"/>
        <v>2839.2919999999999</v>
      </c>
      <c r="J235" s="1">
        <f>VLOOKUP($A235,級距!$A:$K,9,FALSE)</f>
        <v>1</v>
      </c>
      <c r="K235" s="1">
        <f>VLOOKUP($A235,級距!$A:$K,10,FALSE)</f>
        <v>3</v>
      </c>
      <c r="L235" s="1">
        <f>VLOOKUP($A235,級距!$A:$K,11,FALSE)</f>
        <v>2</v>
      </c>
      <c r="M235" s="32">
        <f t="shared" si="7"/>
        <v>2</v>
      </c>
    </row>
    <row r="236" spans="1:13">
      <c r="A236" s="47">
        <v>45315</v>
      </c>
      <c r="B236" s="46">
        <f>_xlfn.IFNA(VLOOKUP(A236,'Dual Thrust Strategy'!$A$1:$B$460,2,FALSE),0)</f>
        <v>0</v>
      </c>
      <c r="C236" s="46">
        <f>_xlfn.IFNA(VLOOKUP(A236,'Break Through Price Strategy'!$A$2:$B$742,2,FALSE),0)</f>
        <v>0</v>
      </c>
      <c r="D236" s="46">
        <f>_xlfn.IFNA(VLOOKUP(A236,'BBI Strategy'!$A$2:$B$1000,2,FALSE),0)</f>
        <v>-2875.808</v>
      </c>
      <c r="E236" s="46">
        <f>_xlfn.IFNA(VLOOKUP(A236,'Cloud Strategy'!$A$2:$B$1000,2,FALSE),0)</f>
        <v>0</v>
      </c>
      <c r="F236" s="46">
        <f>_xlfn.IFNA(VLOOKUP(A236,'DMI Strategy'!$A$1:$B$1000,2,FALSE),0)</f>
        <v>-19561.536</v>
      </c>
      <c r="G236" s="46">
        <f>_xlfn.IFNA(VLOOKUP(A236,'RVI Strategy'!$A$1:$B$1000,2,FALSE),0)</f>
        <v>0</v>
      </c>
      <c r="H236" s="46">
        <f>_xlfn.IFNA(VLOOKUP(A236,'TXF0007 Strategy'!$A$1:$B$1000,2,FALSE),0)</f>
        <v>-4295.2800000000007</v>
      </c>
      <c r="I236" s="55">
        <f t="shared" si="6"/>
        <v>-3739.5573333333336</v>
      </c>
      <c r="J236" s="1">
        <f>VLOOKUP($A236,級距!$A:$K,9,FALSE)</f>
        <v>1</v>
      </c>
      <c r="K236" s="1">
        <f>VLOOKUP($A236,級距!$A:$K,10,FALSE)</f>
        <v>1</v>
      </c>
      <c r="L236" s="1">
        <f>VLOOKUP($A236,級距!$A:$K,11,FALSE)</f>
        <v>2</v>
      </c>
      <c r="M236" s="32">
        <f t="shared" si="7"/>
        <v>2</v>
      </c>
    </row>
    <row r="237" spans="1:13">
      <c r="A237" s="47">
        <v>45314</v>
      </c>
      <c r="B237" s="46">
        <f>_xlfn.IFNA(VLOOKUP(A237,'Dual Thrust Strategy'!$A$1:$B$460,2,FALSE),0)</f>
        <v>0</v>
      </c>
      <c r="C237" s="46">
        <f>_xlfn.IFNA(VLOOKUP(A237,'Break Through Price Strategy'!$A$2:$B$742,2,FALSE),0)</f>
        <v>0</v>
      </c>
      <c r="D237" s="46">
        <f>_xlfn.IFNA(VLOOKUP(A237,'BBI Strategy'!$A$2:$B$1000,2,FALSE),0)</f>
        <v>-19427.008000000002</v>
      </c>
      <c r="E237" s="46">
        <f>_xlfn.IFNA(VLOOKUP(A237,'Cloud Strategy'!$A$2:$B$1000,2,FALSE),0)</f>
        <v>0</v>
      </c>
      <c r="F237" s="46">
        <f>_xlfn.IFNA(VLOOKUP(A237,'DMI Strategy'!$A$1:$B$1000,2,FALSE),0)</f>
        <v>-67656.320000000007</v>
      </c>
      <c r="G237" s="46">
        <f>_xlfn.IFNA(VLOOKUP(A237,'RVI Strategy'!$A$1:$B$1000,2,FALSE),0)</f>
        <v>0</v>
      </c>
      <c r="H237" s="46">
        <f>_xlfn.IFNA(VLOOKUP(A237,'TXF0007 Strategy'!$A$1:$B$1000,2,FALSE),0)</f>
        <v>0</v>
      </c>
      <c r="I237" s="55">
        <f t="shared" si="6"/>
        <v>-14513.888000000001</v>
      </c>
      <c r="J237" s="1">
        <f>VLOOKUP($A237,級距!$A:$K,9,FALSE)</f>
        <v>1</v>
      </c>
      <c r="K237" s="1">
        <f>VLOOKUP($A237,級距!$A:$K,10,FALSE)</f>
        <v>9</v>
      </c>
      <c r="L237" s="1">
        <f>VLOOKUP($A237,級距!$A:$K,11,FALSE)</f>
        <v>3</v>
      </c>
      <c r="M237" s="32">
        <f t="shared" si="7"/>
        <v>3</v>
      </c>
    </row>
    <row r="238" spans="1:13">
      <c r="A238" s="47">
        <v>45313</v>
      </c>
      <c r="B238" s="46">
        <f>_xlfn.IFNA(VLOOKUP(A238,'Dual Thrust Strategy'!$A$1:$B$460,2,FALSE),0)</f>
        <v>0</v>
      </c>
      <c r="C238" s="46">
        <f>_xlfn.IFNA(VLOOKUP(A238,'Break Through Price Strategy'!$A$2:$B$742,2,FALSE),0)</f>
        <v>0</v>
      </c>
      <c r="D238" s="46">
        <f>_xlfn.IFNA(VLOOKUP(A238,'BBI Strategy'!$A$2:$B$1000,2,FALSE),0)</f>
        <v>-41814.527999999998</v>
      </c>
      <c r="E238" s="46">
        <f>_xlfn.IFNA(VLOOKUP(A238,'Cloud Strategy'!$A$2:$B$1000,2,FALSE),0)</f>
        <v>0</v>
      </c>
      <c r="F238" s="46">
        <f>_xlfn.IFNA(VLOOKUP(A238,'DMI Strategy'!$A$1:$B$1000,2,FALSE),0)</f>
        <v>-92539.296000000002</v>
      </c>
      <c r="G238" s="46">
        <f>_xlfn.IFNA(VLOOKUP(A238,'RVI Strategy'!$A$1:$B$1000,2,FALSE),0)</f>
        <v>0</v>
      </c>
      <c r="H238" s="46">
        <f>_xlfn.IFNA(VLOOKUP(A238,'TXF0007 Strategy'!$A$1:$B$1000,2,FALSE),0)</f>
        <v>0</v>
      </c>
      <c r="I238" s="55">
        <f t="shared" si="6"/>
        <v>-22392.304</v>
      </c>
      <c r="J238" s="1">
        <f>VLOOKUP($A238,級距!$A:$K,9,FALSE)</f>
        <v>1</v>
      </c>
      <c r="K238" s="1">
        <f>VLOOKUP($A238,級距!$A:$K,10,FALSE)</f>
        <v>1</v>
      </c>
      <c r="L238" s="1">
        <f>VLOOKUP($A238,級距!$A:$K,11,FALSE)</f>
        <v>2</v>
      </c>
      <c r="M238" s="32">
        <f t="shared" si="7"/>
        <v>2</v>
      </c>
    </row>
    <row r="239" spans="1:13">
      <c r="A239" s="47">
        <v>45310</v>
      </c>
      <c r="B239" s="46">
        <f>_xlfn.IFNA(VLOOKUP(A239,'Dual Thrust Strategy'!$A$1:$B$460,2,FALSE),0)</f>
        <v>69368.800000000003</v>
      </c>
      <c r="C239" s="46">
        <f>_xlfn.IFNA(VLOOKUP(A239,'Break Through Price Strategy'!$A$2:$B$742,2,FALSE),0)</f>
        <v>42171.815999999999</v>
      </c>
      <c r="D239" s="46">
        <f>_xlfn.IFNA(VLOOKUP(A239,'BBI Strategy'!$A$2:$B$1000,2,FALSE),0)</f>
        <v>109903.072</v>
      </c>
      <c r="E239" s="46">
        <f>_xlfn.IFNA(VLOOKUP(A239,'Cloud Strategy'!$A$2:$B$1000,2,FALSE),0)</f>
        <v>0</v>
      </c>
      <c r="F239" s="46">
        <f>_xlfn.IFNA(VLOOKUP(A239,'DMI Strategy'!$A$1:$B$1000,2,FALSE),0)</f>
        <v>110136.38400000001</v>
      </c>
      <c r="G239" s="46">
        <f>_xlfn.IFNA(VLOOKUP(A239,'RVI Strategy'!$A$1:$B$1000,2,FALSE),0)</f>
        <v>0</v>
      </c>
      <c r="H239" s="46">
        <f>_xlfn.IFNA(VLOOKUP(A239,'TXF0007 Strategy'!$A$1:$B$1000,2,FALSE),0)</f>
        <v>0</v>
      </c>
      <c r="I239" s="55">
        <f t="shared" si="6"/>
        <v>55263.345333333338</v>
      </c>
      <c r="J239" s="1">
        <f>VLOOKUP($A239,級距!$A:$K,9,FALSE)</f>
        <v>5</v>
      </c>
      <c r="K239" s="1">
        <f>VLOOKUP($A239,級距!$A:$K,10,FALSE)</f>
        <v>8</v>
      </c>
      <c r="L239" s="1">
        <f>VLOOKUP($A239,級距!$A:$K,11,FALSE)</f>
        <v>3</v>
      </c>
      <c r="M239" s="32">
        <f t="shared" si="7"/>
        <v>3</v>
      </c>
    </row>
    <row r="240" spans="1:13">
      <c r="A240" s="47">
        <v>45309</v>
      </c>
      <c r="B240" s="46">
        <f>_xlfn.IFNA(VLOOKUP(A240,'Dual Thrust Strategy'!$A$1:$B$460,2,FALSE),0)</f>
        <v>0</v>
      </c>
      <c r="C240" s="46">
        <f>_xlfn.IFNA(VLOOKUP(A240,'Break Through Price Strategy'!$A$2:$B$742,2,FALSE),0)</f>
        <v>0</v>
      </c>
      <c r="D240" s="46">
        <f>_xlfn.IFNA(VLOOKUP(A240,'BBI Strategy'!$A$2:$B$1000,2,FALSE),0)</f>
        <v>0</v>
      </c>
      <c r="E240" s="46">
        <f>_xlfn.IFNA(VLOOKUP(A240,'Cloud Strategy'!$A$2:$B$1000,2,FALSE),0)</f>
        <v>0</v>
      </c>
      <c r="F240" s="46">
        <f>_xlfn.IFNA(VLOOKUP(A240,'DMI Strategy'!$A$1:$B$1000,2,FALSE),0)</f>
        <v>-67424.767999999996</v>
      </c>
      <c r="G240" s="46">
        <f>_xlfn.IFNA(VLOOKUP(A240,'RVI Strategy'!$A$1:$B$1000,2,FALSE),0)</f>
        <v>0</v>
      </c>
      <c r="H240" s="46">
        <f>_xlfn.IFNA(VLOOKUP(A240,'TXF0007 Strategy'!$A$1:$B$1000,2,FALSE),0)</f>
        <v>0</v>
      </c>
      <c r="I240" s="55">
        <f t="shared" si="6"/>
        <v>-11237.461333333333</v>
      </c>
      <c r="J240" s="1">
        <f>VLOOKUP($A240,級距!$A:$K,9,FALSE)</f>
        <v>2</v>
      </c>
      <c r="K240" s="1">
        <f>VLOOKUP($A240,級距!$A:$K,10,FALSE)</f>
        <v>4</v>
      </c>
      <c r="L240" s="1">
        <f>VLOOKUP($A240,級距!$A:$K,11,FALSE)</f>
        <v>2</v>
      </c>
      <c r="M240" s="32">
        <f t="shared" si="7"/>
        <v>2</v>
      </c>
    </row>
    <row r="241" spans="1:13">
      <c r="A241" s="47">
        <v>45308</v>
      </c>
      <c r="B241" s="46">
        <f>_xlfn.IFNA(VLOOKUP(A241,'Dual Thrust Strategy'!$A$1:$B$460,2,FALSE),0)</f>
        <v>0</v>
      </c>
      <c r="C241" s="46">
        <f>_xlfn.IFNA(VLOOKUP(A241,'Break Through Price Strategy'!$A$2:$B$742,2,FALSE),0)</f>
        <v>-6173.4719999999998</v>
      </c>
      <c r="D241" s="46">
        <f>_xlfn.IFNA(VLOOKUP(A241,'BBI Strategy'!$A$2:$B$1000,2,FALSE),0)</f>
        <v>214732.12</v>
      </c>
      <c r="E241" s="46">
        <f>_xlfn.IFNA(VLOOKUP(A241,'Cloud Strategy'!$A$2:$B$1000,2,FALSE),0)</f>
        <v>78367.191999999995</v>
      </c>
      <c r="F241" s="46">
        <f>_xlfn.IFNA(VLOOKUP(A241,'DMI Strategy'!$A$1:$B$1000,2,FALSE),0)</f>
        <v>184167.79199999999</v>
      </c>
      <c r="G241" s="46">
        <f>_xlfn.IFNA(VLOOKUP(A241,'RVI Strategy'!$A$1:$B$1000,2,FALSE),0)</f>
        <v>111834.784</v>
      </c>
      <c r="H241" s="46">
        <f>_xlfn.IFNA(VLOOKUP(A241,'TXF0007 Strategy'!$A$1:$B$1000,2,FALSE),0)</f>
        <v>74183.008000000002</v>
      </c>
      <c r="I241" s="55">
        <f t="shared" si="6"/>
        <v>97154.73599999999</v>
      </c>
      <c r="J241" s="1">
        <f>VLOOKUP($A241,級距!$A:$K,9,FALSE)</f>
        <v>5</v>
      </c>
      <c r="K241" s="1">
        <f>VLOOKUP($A241,級距!$A:$K,10,FALSE)</f>
        <v>8</v>
      </c>
      <c r="L241" s="1">
        <f>VLOOKUP($A241,級距!$A:$K,11,FALSE)</f>
        <v>3</v>
      </c>
      <c r="M241" s="32">
        <f t="shared" si="7"/>
        <v>3</v>
      </c>
    </row>
    <row r="242" spans="1:13">
      <c r="A242" s="47">
        <v>45307</v>
      </c>
      <c r="B242" s="46">
        <f>_xlfn.IFNA(VLOOKUP(A242,'Dual Thrust Strategy'!$A$1:$B$460,2,FALSE),0)</f>
        <v>0</v>
      </c>
      <c r="C242" s="46">
        <f>_xlfn.IFNA(VLOOKUP(A242,'Break Through Price Strategy'!$A$2:$B$742,2,FALSE),0)</f>
        <v>-4468.3360000000002</v>
      </c>
      <c r="D242" s="46">
        <f>_xlfn.IFNA(VLOOKUP(A242,'BBI Strategy'!$A$2:$B$1000,2,FALSE),0)</f>
        <v>0</v>
      </c>
      <c r="E242" s="46">
        <f>_xlfn.IFNA(VLOOKUP(A242,'Cloud Strategy'!$A$2:$B$1000,2,FALSE),0)</f>
        <v>26260.448</v>
      </c>
      <c r="F242" s="46">
        <f>_xlfn.IFNA(VLOOKUP(A242,'DMI Strategy'!$A$1:$B$1000,2,FALSE),0)</f>
        <v>-63338.976000000002</v>
      </c>
      <c r="G242" s="46">
        <f>_xlfn.IFNA(VLOOKUP(A242,'RVI Strategy'!$A$1:$B$1000,2,FALSE),0)</f>
        <v>19066.687999999998</v>
      </c>
      <c r="H242" s="46">
        <f>_xlfn.IFNA(VLOOKUP(A242,'TXF0007 Strategy'!$A$1:$B$1000,2,FALSE),0)</f>
        <v>0</v>
      </c>
      <c r="I242" s="55">
        <f t="shared" si="6"/>
        <v>-3746.6960000000004</v>
      </c>
      <c r="J242" s="1">
        <f>VLOOKUP($A242,級距!$A:$K,9,FALSE)</f>
        <v>5</v>
      </c>
      <c r="K242" s="1">
        <f>VLOOKUP($A242,級距!$A:$K,10,FALSE)</f>
        <v>9</v>
      </c>
      <c r="L242" s="1">
        <f>VLOOKUP($A242,級距!$A:$K,11,FALSE)</f>
        <v>3</v>
      </c>
      <c r="M242" s="32">
        <f t="shared" si="7"/>
        <v>3</v>
      </c>
    </row>
    <row r="243" spans="1:13">
      <c r="A243" s="47">
        <v>45306</v>
      </c>
      <c r="B243" s="46">
        <f>_xlfn.IFNA(VLOOKUP(A243,'Dual Thrust Strategy'!$A$1:$B$460,2,FALSE),0)</f>
        <v>-54818.312000000005</v>
      </c>
      <c r="C243" s="46">
        <f>_xlfn.IFNA(VLOOKUP(A243,'Break Through Price Strategy'!$A$2:$B$742,2,FALSE),0)</f>
        <v>0</v>
      </c>
      <c r="D243" s="46">
        <f>_xlfn.IFNA(VLOOKUP(A243,'BBI Strategy'!$A$2:$B$1000,2,FALSE),0)</f>
        <v>-59069.52</v>
      </c>
      <c r="E243" s="46">
        <f>_xlfn.IFNA(VLOOKUP(A243,'Cloud Strategy'!$A$2:$B$1000,2,FALSE),0)</f>
        <v>-21856.128000000001</v>
      </c>
      <c r="F243" s="46">
        <f>_xlfn.IFNA(VLOOKUP(A243,'DMI Strategy'!$A$1:$B$1000,2,FALSE),0)</f>
        <v>46623.152000000002</v>
      </c>
      <c r="G243" s="46">
        <f>_xlfn.IFNA(VLOOKUP(A243,'RVI Strategy'!$A$1:$B$1000,2,FALSE),0)</f>
        <v>0</v>
      </c>
      <c r="H243" s="46">
        <f>_xlfn.IFNA(VLOOKUP(A243,'TXF0007 Strategy'!$A$1:$B$1000,2,FALSE),0)</f>
        <v>0</v>
      </c>
      <c r="I243" s="55">
        <f t="shared" si="6"/>
        <v>-14853.467999999999</v>
      </c>
      <c r="J243" s="1">
        <f>VLOOKUP($A243,級距!$A:$K,9,FALSE)</f>
        <v>3</v>
      </c>
      <c r="K243" s="1">
        <f>VLOOKUP($A243,級距!$A:$K,10,FALSE)</f>
        <v>2</v>
      </c>
      <c r="L243" s="1">
        <f>VLOOKUP($A243,級距!$A:$K,11,FALSE)</f>
        <v>2</v>
      </c>
      <c r="M243" s="32">
        <f t="shared" si="7"/>
        <v>2</v>
      </c>
    </row>
    <row r="244" spans="1:13">
      <c r="A244" s="47">
        <v>45303</v>
      </c>
      <c r="B244" s="46">
        <f>_xlfn.IFNA(VLOOKUP(A244,'Dual Thrust Strategy'!$A$1:$B$460,2,FALSE),0)</f>
        <v>0</v>
      </c>
      <c r="C244" s="46">
        <f>_xlfn.IFNA(VLOOKUP(A244,'Break Through Price Strategy'!$A$2:$B$742,2,FALSE),0)</f>
        <v>0</v>
      </c>
      <c r="D244" s="46">
        <f>_xlfn.IFNA(VLOOKUP(A244,'BBI Strategy'!$A$2:$B$1000,2,FALSE),0)</f>
        <v>0</v>
      </c>
      <c r="E244" s="46">
        <f>_xlfn.IFNA(VLOOKUP(A244,'Cloud Strategy'!$A$2:$B$1000,2,FALSE),0)</f>
        <v>0</v>
      </c>
      <c r="F244" s="46">
        <f>_xlfn.IFNA(VLOOKUP(A244,'DMI Strategy'!$A$1:$B$1000,2,FALSE),0)</f>
        <v>-321.15199999999999</v>
      </c>
      <c r="G244" s="46">
        <f>_xlfn.IFNA(VLOOKUP(A244,'RVI Strategy'!$A$1:$B$1000,2,FALSE),0)</f>
        <v>0</v>
      </c>
      <c r="H244" s="46">
        <f>_xlfn.IFNA(VLOOKUP(A244,'TXF0007 Strategy'!$A$1:$B$1000,2,FALSE),0)</f>
        <v>10557.552</v>
      </c>
      <c r="I244" s="55">
        <f t="shared" si="6"/>
        <v>-53.525333333333329</v>
      </c>
      <c r="J244" s="1">
        <f>VLOOKUP($A244,級距!$A:$K,9,FALSE)</f>
        <v>2</v>
      </c>
      <c r="K244" s="1">
        <f>VLOOKUP($A244,級距!$A:$K,10,FALSE)</f>
        <v>2</v>
      </c>
      <c r="L244" s="1">
        <f>VLOOKUP($A244,級距!$A:$K,11,FALSE)</f>
        <v>2</v>
      </c>
      <c r="M244" s="32">
        <f t="shared" si="7"/>
        <v>2</v>
      </c>
    </row>
    <row r="245" spans="1:13">
      <c r="A245" s="47">
        <v>45302</v>
      </c>
      <c r="B245" s="46">
        <f>_xlfn.IFNA(VLOOKUP(A245,'Dual Thrust Strategy'!$A$1:$B$460,2,FALSE),0)</f>
        <v>-4329.4319999999998</v>
      </c>
      <c r="C245" s="46">
        <f>_xlfn.IFNA(VLOOKUP(A245,'Break Through Price Strategy'!$A$2:$B$742,2,FALSE),0)</f>
        <v>0</v>
      </c>
      <c r="D245" s="46">
        <f>_xlfn.IFNA(VLOOKUP(A245,'BBI Strategy'!$A$2:$B$1000,2,FALSE),0)</f>
        <v>0</v>
      </c>
      <c r="E245" s="46">
        <f>_xlfn.IFNA(VLOOKUP(A245,'Cloud Strategy'!$A$2:$B$1000,2,FALSE),0)</f>
        <v>0</v>
      </c>
      <c r="F245" s="46">
        <f>_xlfn.IFNA(VLOOKUP(A245,'DMI Strategy'!$A$1:$B$1000,2,FALSE),0)</f>
        <v>53345.216</v>
      </c>
      <c r="G245" s="46">
        <f>_xlfn.IFNA(VLOOKUP(A245,'RVI Strategy'!$A$1:$B$1000,2,FALSE),0)</f>
        <v>0</v>
      </c>
      <c r="H245" s="46">
        <f>_xlfn.IFNA(VLOOKUP(A245,'TXF0007 Strategy'!$A$1:$B$1000,2,FALSE),0)</f>
        <v>45349.344000000005</v>
      </c>
      <c r="I245" s="55">
        <f t="shared" si="6"/>
        <v>8169.297333333333</v>
      </c>
      <c r="J245" s="1">
        <f>VLOOKUP($A245,級距!$A:$K,9,FALSE)</f>
        <v>2</v>
      </c>
      <c r="K245" s="1">
        <f>VLOOKUP($A245,級距!$A:$K,10,FALSE)</f>
        <v>7</v>
      </c>
      <c r="L245" s="1">
        <f>VLOOKUP($A245,級距!$A:$K,11,FALSE)</f>
        <v>3</v>
      </c>
      <c r="M245" s="32">
        <f t="shared" si="7"/>
        <v>3</v>
      </c>
    </row>
    <row r="246" spans="1:13">
      <c r="A246" s="47">
        <v>45301</v>
      </c>
      <c r="B246" s="46">
        <f>_xlfn.IFNA(VLOOKUP(A246,'Dual Thrust Strategy'!$A$1:$B$460,2,FALSE),0)</f>
        <v>0</v>
      </c>
      <c r="C246" s="46">
        <f>_xlfn.IFNA(VLOOKUP(A246,'Break Through Price Strategy'!$A$2:$B$742,2,FALSE),0)</f>
        <v>0</v>
      </c>
      <c r="D246" s="46">
        <f>_xlfn.IFNA(VLOOKUP(A246,'BBI Strategy'!$A$2:$B$1000,2,FALSE),0)</f>
        <v>-7187.88</v>
      </c>
      <c r="E246" s="46">
        <f>_xlfn.IFNA(VLOOKUP(A246,'Cloud Strategy'!$A$2:$B$1000,2,FALSE),0)</f>
        <v>-9913.6640000000007</v>
      </c>
      <c r="F246" s="46">
        <f>_xlfn.IFNA(VLOOKUP(A246,'DMI Strategy'!$A$1:$B$1000,2,FALSE),0)</f>
        <v>-67510.399999999994</v>
      </c>
      <c r="G246" s="46">
        <f>_xlfn.IFNA(VLOOKUP(A246,'RVI Strategy'!$A$1:$B$1000,2,FALSE),0)</f>
        <v>-30553.856</v>
      </c>
      <c r="H246" s="46">
        <f>_xlfn.IFNA(VLOOKUP(A246,'TXF0007 Strategy'!$A$1:$B$1000,2,FALSE),0)</f>
        <v>3810.5600000000004</v>
      </c>
      <c r="I246" s="55">
        <f t="shared" si="6"/>
        <v>-19194.3</v>
      </c>
      <c r="J246" s="1">
        <f>VLOOKUP($A246,級距!$A:$K,9,FALSE)</f>
        <v>1</v>
      </c>
      <c r="K246" s="1">
        <f>VLOOKUP($A246,級距!$A:$K,10,FALSE)</f>
        <v>7</v>
      </c>
      <c r="L246" s="1">
        <f>VLOOKUP($A246,級距!$A:$K,11,FALSE)</f>
        <v>3</v>
      </c>
      <c r="M246" s="32">
        <f t="shared" si="7"/>
        <v>3</v>
      </c>
    </row>
    <row r="247" spans="1:13">
      <c r="A247" s="47">
        <v>45300</v>
      </c>
      <c r="B247" s="46">
        <f>_xlfn.IFNA(VLOOKUP(A247,'Dual Thrust Strategy'!$A$1:$B$460,2,FALSE),0)</f>
        <v>0</v>
      </c>
      <c r="C247" s="46">
        <f>_xlfn.IFNA(VLOOKUP(A247,'Break Through Price Strategy'!$A$2:$B$742,2,FALSE),0)</f>
        <v>0</v>
      </c>
      <c r="D247" s="46">
        <f>_xlfn.IFNA(VLOOKUP(A247,'BBI Strategy'!$A$2:$B$1000,2,FALSE),0)</f>
        <v>0</v>
      </c>
      <c r="E247" s="46">
        <f>_xlfn.IFNA(VLOOKUP(A247,'Cloud Strategy'!$A$2:$B$1000,2,FALSE),0)</f>
        <v>138027.10399999999</v>
      </c>
      <c r="F247" s="46">
        <f>_xlfn.IFNA(VLOOKUP(A247,'DMI Strategy'!$A$1:$B$1000,2,FALSE),0)</f>
        <v>24626.272000000001</v>
      </c>
      <c r="G247" s="46">
        <f>_xlfn.IFNA(VLOOKUP(A247,'RVI Strategy'!$A$1:$B$1000,2,FALSE),0)</f>
        <v>139115.67199999999</v>
      </c>
      <c r="H247" s="46">
        <f>_xlfn.IFNA(VLOOKUP(A247,'TXF0007 Strategy'!$A$1:$B$1000,2,FALSE),0)</f>
        <v>52645.271999999997</v>
      </c>
      <c r="I247" s="55">
        <f t="shared" si="6"/>
        <v>50294.841333333323</v>
      </c>
      <c r="J247" s="1">
        <f>VLOOKUP($A247,級距!$A:$K,9,FALSE)</f>
        <v>8</v>
      </c>
      <c r="K247" s="1">
        <f>VLOOKUP($A247,級距!$A:$K,10,FALSE)</f>
        <v>9</v>
      </c>
      <c r="L247" s="1">
        <f>VLOOKUP($A247,級距!$A:$K,11,FALSE)</f>
        <v>3</v>
      </c>
      <c r="M247" s="32">
        <f t="shared" si="7"/>
        <v>3</v>
      </c>
    </row>
    <row r="248" spans="1:13">
      <c r="A248" s="47">
        <v>45299</v>
      </c>
      <c r="B248" s="46">
        <f>_xlfn.IFNA(VLOOKUP(A248,'Dual Thrust Strategy'!$A$1:$B$460,2,FALSE),0)</f>
        <v>0</v>
      </c>
      <c r="C248" s="46">
        <f>_xlfn.IFNA(VLOOKUP(A248,'Break Through Price Strategy'!$A$2:$B$742,2,FALSE),0)</f>
        <v>-67785.304000000004</v>
      </c>
      <c r="D248" s="46">
        <f>_xlfn.IFNA(VLOOKUP(A248,'BBI Strategy'!$A$2:$B$1000,2,FALSE),0)</f>
        <v>0</v>
      </c>
      <c r="E248" s="46">
        <f>_xlfn.IFNA(VLOOKUP(A248,'Cloud Strategy'!$A$2:$B$1000,2,FALSE),0)</f>
        <v>0</v>
      </c>
      <c r="F248" s="46">
        <f>_xlfn.IFNA(VLOOKUP(A248,'DMI Strategy'!$A$1:$B$1000,2,FALSE),0)</f>
        <v>-65079.455999999998</v>
      </c>
      <c r="G248" s="46">
        <f>_xlfn.IFNA(VLOOKUP(A248,'RVI Strategy'!$A$1:$B$1000,2,FALSE),0)</f>
        <v>0</v>
      </c>
      <c r="H248" s="46">
        <f>_xlfn.IFNA(VLOOKUP(A248,'TXF0007 Strategy'!$A$1:$B$1000,2,FALSE),0)</f>
        <v>0</v>
      </c>
      <c r="I248" s="55">
        <f t="shared" si="6"/>
        <v>-22144.126666666667</v>
      </c>
      <c r="J248" s="1">
        <f>VLOOKUP($A248,級距!$A:$K,9,FALSE)</f>
        <v>3</v>
      </c>
      <c r="K248" s="1">
        <f>VLOOKUP($A248,級距!$A:$K,10,FALSE)</f>
        <v>2</v>
      </c>
      <c r="L248" s="1">
        <f>VLOOKUP($A248,級距!$A:$K,11,FALSE)</f>
        <v>2</v>
      </c>
      <c r="M248" s="32">
        <f t="shared" si="7"/>
        <v>2</v>
      </c>
    </row>
    <row r="249" spans="1:13">
      <c r="A249" s="47">
        <v>45296</v>
      </c>
      <c r="B249" s="46">
        <f>_xlfn.IFNA(VLOOKUP(A249,'Dual Thrust Strategy'!$A$1:$B$460,2,FALSE),0)</f>
        <v>-16921.727999999999</v>
      </c>
      <c r="C249" s="46">
        <f>_xlfn.IFNA(VLOOKUP(A249,'Break Through Price Strategy'!$A$2:$B$742,2,FALSE),0)</f>
        <v>0</v>
      </c>
      <c r="D249" s="46">
        <f>_xlfn.IFNA(VLOOKUP(A249,'BBI Strategy'!$A$2:$B$1000,2,FALSE),0)</f>
        <v>-8327.8719999999994</v>
      </c>
      <c r="E249" s="46">
        <f>_xlfn.IFNA(VLOOKUP(A249,'Cloud Strategy'!$A$2:$B$1000,2,FALSE),0)</f>
        <v>9270.0159999999996</v>
      </c>
      <c r="F249" s="46">
        <f>_xlfn.IFNA(VLOOKUP(A249,'DMI Strategy'!$A$1:$B$1000,2,FALSE),0)</f>
        <v>1435.3920000000001</v>
      </c>
      <c r="G249" s="46">
        <f>_xlfn.IFNA(VLOOKUP(A249,'RVI Strategy'!$A$1:$B$1000,2,FALSE),0)</f>
        <v>-19447.776000000002</v>
      </c>
      <c r="H249" s="46">
        <f>_xlfn.IFNA(VLOOKUP(A249,'TXF0007 Strategy'!$A$1:$B$1000,2,FALSE),0)</f>
        <v>-80744.84</v>
      </c>
      <c r="I249" s="55">
        <f t="shared" si="6"/>
        <v>-5665.3280000000004</v>
      </c>
      <c r="J249" s="1">
        <f>VLOOKUP($A249,級距!$A:$K,9,FALSE)</f>
        <v>3</v>
      </c>
      <c r="K249" s="1">
        <f>VLOOKUP($A249,級距!$A:$K,10,FALSE)</f>
        <v>5</v>
      </c>
      <c r="L249" s="1">
        <f>VLOOKUP($A249,級距!$A:$K,11,FALSE)</f>
        <v>2</v>
      </c>
      <c r="M249" s="32">
        <f t="shared" si="7"/>
        <v>2</v>
      </c>
    </row>
    <row r="250" spans="1:13">
      <c r="A250" s="47">
        <v>45295</v>
      </c>
      <c r="B250" s="46">
        <f>_xlfn.IFNA(VLOOKUP(A250,'Dual Thrust Strategy'!$A$1:$B$460,2,FALSE),0)</f>
        <v>0</v>
      </c>
      <c r="C250" s="46">
        <f>_xlfn.IFNA(VLOOKUP(A250,'Break Through Price Strategy'!$A$2:$B$742,2,FALSE),0)</f>
        <v>0</v>
      </c>
      <c r="D250" s="46">
        <f>_xlfn.IFNA(VLOOKUP(A250,'BBI Strategy'!$A$2:$B$1000,2,FALSE),0)</f>
        <v>-14209.12</v>
      </c>
      <c r="E250" s="46">
        <f>_xlfn.IFNA(VLOOKUP(A250,'Cloud Strategy'!$A$2:$B$1000,2,FALSE),0)</f>
        <v>-31537.952000000001</v>
      </c>
      <c r="F250" s="46">
        <f>_xlfn.IFNA(VLOOKUP(A250,'DMI Strategy'!$A$1:$B$1000,2,FALSE),0)</f>
        <v>-14735.552</v>
      </c>
      <c r="G250" s="46">
        <f>_xlfn.IFNA(VLOOKUP(A250,'RVI Strategy'!$A$1:$B$1000,2,FALSE),0)</f>
        <v>0</v>
      </c>
      <c r="H250" s="46">
        <f>_xlfn.IFNA(VLOOKUP(A250,'TXF0007 Strategy'!$A$1:$B$1000,2,FALSE),0)</f>
        <v>-17935.167999999998</v>
      </c>
      <c r="I250" s="55">
        <f t="shared" si="6"/>
        <v>-10080.437333333333</v>
      </c>
      <c r="J250" s="1">
        <f>VLOOKUP($A250,級距!$A:$K,9,FALSE)</f>
        <v>1</v>
      </c>
      <c r="K250" s="1">
        <f>VLOOKUP($A250,級距!$A:$K,10,FALSE)</f>
        <v>4</v>
      </c>
      <c r="L250" s="1">
        <f>VLOOKUP($A250,級距!$A:$K,11,FALSE)</f>
        <v>2</v>
      </c>
      <c r="M250" s="32">
        <f t="shared" si="7"/>
        <v>2</v>
      </c>
    </row>
    <row r="251" spans="1:13">
      <c r="A251" s="47">
        <v>45294</v>
      </c>
      <c r="B251" s="46">
        <f>_xlfn.IFNA(VLOOKUP(A251,'Dual Thrust Strategy'!$A$1:$B$460,2,FALSE),0)</f>
        <v>0</v>
      </c>
      <c r="C251" s="46">
        <f>_xlfn.IFNA(VLOOKUP(A251,'Break Through Price Strategy'!$A$2:$B$742,2,FALSE),0)</f>
        <v>254815.63200000001</v>
      </c>
      <c r="D251" s="46">
        <f>_xlfn.IFNA(VLOOKUP(A251,'BBI Strategy'!$A$2:$B$1000,2,FALSE),0)</f>
        <v>72781.399999999994</v>
      </c>
      <c r="E251" s="46">
        <f>_xlfn.IFNA(VLOOKUP(A251,'Cloud Strategy'!$A$2:$B$1000,2,FALSE),0)</f>
        <v>-73859.872000000003</v>
      </c>
      <c r="F251" s="46">
        <f>_xlfn.IFNA(VLOOKUP(A251,'DMI Strategy'!$A$1:$B$1000,2,FALSE),0)</f>
        <v>80052.784</v>
      </c>
      <c r="G251" s="46">
        <f>_xlfn.IFNA(VLOOKUP(A251,'RVI Strategy'!$A$1:$B$1000,2,FALSE),0)</f>
        <v>67940.535999999993</v>
      </c>
      <c r="H251" s="46">
        <f>_xlfn.IFNA(VLOOKUP(A251,'TXF0007 Strategy'!$A$1:$B$1000,2,FALSE),0)</f>
        <v>149249.568</v>
      </c>
      <c r="I251" s="55">
        <f t="shared" si="6"/>
        <v>66955.08</v>
      </c>
      <c r="J251" s="1">
        <f>VLOOKUP($A251,級距!$A:$K,9,FALSE)</f>
        <v>4</v>
      </c>
      <c r="K251" s="1">
        <f>VLOOKUP($A251,級距!$A:$K,10,FALSE)</f>
        <v>8</v>
      </c>
      <c r="L251" s="1">
        <f>VLOOKUP($A251,級距!$A:$K,11,FALSE)</f>
        <v>3</v>
      </c>
      <c r="M251" s="32">
        <f t="shared" si="7"/>
        <v>3</v>
      </c>
    </row>
    <row r="252" spans="1:13">
      <c r="A252" s="47">
        <v>45293</v>
      </c>
      <c r="B252" s="46">
        <f>_xlfn.IFNA(VLOOKUP(A252,'Dual Thrust Strategy'!$A$1:$B$460,2,FALSE),0)</f>
        <v>29838.240000000002</v>
      </c>
      <c r="C252" s="46">
        <f>_xlfn.IFNA(VLOOKUP(A252,'Break Through Price Strategy'!$A$2:$B$742,2,FALSE),0)</f>
        <v>10291.487999999999</v>
      </c>
      <c r="D252" s="46">
        <f>_xlfn.IFNA(VLOOKUP(A252,'BBI Strategy'!$A$2:$B$1000,2,FALSE),0)</f>
        <v>-65202.504000000001</v>
      </c>
      <c r="E252" s="46">
        <f>_xlfn.IFNA(VLOOKUP(A252,'Cloud Strategy'!$A$2:$B$1000,2,FALSE),0)</f>
        <v>-29747.792000000001</v>
      </c>
      <c r="F252" s="46">
        <f>_xlfn.IFNA(VLOOKUP(A252,'DMI Strategy'!$A$1:$B$1000,2,FALSE),0)</f>
        <v>0</v>
      </c>
      <c r="G252" s="46">
        <f>_xlfn.IFNA(VLOOKUP(A252,'RVI Strategy'!$A$1:$B$1000,2,FALSE),0)</f>
        <v>0</v>
      </c>
      <c r="H252" s="46">
        <f>_xlfn.IFNA(VLOOKUP(A252,'TXF0007 Strategy'!$A$1:$B$1000,2,FALSE),0)</f>
        <v>0</v>
      </c>
      <c r="I252" s="55">
        <f t="shared" si="6"/>
        <v>-9136.7613333333338</v>
      </c>
      <c r="J252" s="1">
        <f>VLOOKUP($A252,級距!$A:$K,9,FALSE)</f>
        <v>5</v>
      </c>
      <c r="K252" s="1">
        <f>VLOOKUP($A252,級距!$A:$K,10,FALSE)</f>
        <v>3</v>
      </c>
      <c r="L252" s="1">
        <f>VLOOKUP($A252,級距!$A:$K,11,FALSE)</f>
        <v>2</v>
      </c>
      <c r="M252" s="32">
        <f t="shared" si="7"/>
        <v>2</v>
      </c>
    </row>
    <row r="253" spans="1:13">
      <c r="A253" s="47">
        <v>45289</v>
      </c>
      <c r="B253" s="46">
        <f>_xlfn.IFNA(VLOOKUP(A253,'Dual Thrust Strategy'!$A$1:$B$460,2,FALSE),0)</f>
        <v>0</v>
      </c>
      <c r="C253" s="46">
        <f>_xlfn.IFNA(VLOOKUP(A253,'Break Through Price Strategy'!$A$2:$B$742,2,FALSE),0)</f>
        <v>0</v>
      </c>
      <c r="D253" s="46">
        <f>_xlfn.IFNA(VLOOKUP(A253,'BBI Strategy'!$A$2:$B$1000,2,FALSE),0)</f>
        <v>-8573.8559999999998</v>
      </c>
      <c r="E253" s="46">
        <f>_xlfn.IFNA(VLOOKUP(A253,'Cloud Strategy'!$A$2:$B$1000,2,FALSE),0)</f>
        <v>-21827.871999999999</v>
      </c>
      <c r="F253" s="46">
        <f>_xlfn.IFNA(VLOOKUP(A253,'DMI Strategy'!$A$1:$B$1000,2,FALSE),0)</f>
        <v>0</v>
      </c>
      <c r="G253" s="46">
        <f>_xlfn.IFNA(VLOOKUP(A253,'RVI Strategy'!$A$1:$B$1000,2,FALSE),0)</f>
        <v>0</v>
      </c>
      <c r="H253" s="46">
        <f>_xlfn.IFNA(VLOOKUP(A253,'TXF0007 Strategy'!$A$1:$B$1000,2,FALSE),0)</f>
        <v>0</v>
      </c>
      <c r="I253" s="55">
        <f t="shared" si="6"/>
        <v>-5066.9546666666665</v>
      </c>
      <c r="J253" s="1">
        <f>VLOOKUP($A253,級距!$A:$K,9,FALSE)</f>
        <v>1</v>
      </c>
      <c r="K253" s="1">
        <f>VLOOKUP($A253,級距!$A:$K,10,FALSE)</f>
        <v>3</v>
      </c>
      <c r="L253" s="1">
        <f>VLOOKUP($A253,級距!$A:$K,11,FALSE)</f>
        <v>2</v>
      </c>
      <c r="M253" s="32">
        <f t="shared" si="7"/>
        <v>2</v>
      </c>
    </row>
    <row r="254" spans="1:13">
      <c r="A254" s="47">
        <v>45288</v>
      </c>
      <c r="B254" s="46">
        <f>_xlfn.IFNA(VLOOKUP(A254,'Dual Thrust Strategy'!$A$1:$B$460,2,FALSE),0)</f>
        <v>0</v>
      </c>
      <c r="C254" s="46">
        <f>_xlfn.IFNA(VLOOKUP(A254,'Break Through Price Strategy'!$A$2:$B$742,2,FALSE),0)</f>
        <v>0</v>
      </c>
      <c r="D254" s="46">
        <f>_xlfn.IFNA(VLOOKUP(A254,'BBI Strategy'!$A$2:$B$1000,2,FALSE),0)</f>
        <v>-35429.504000000001</v>
      </c>
      <c r="E254" s="46">
        <f>_xlfn.IFNA(VLOOKUP(A254,'Cloud Strategy'!$A$2:$B$1000,2,FALSE),0)</f>
        <v>0</v>
      </c>
      <c r="F254" s="46">
        <f>_xlfn.IFNA(VLOOKUP(A254,'DMI Strategy'!$A$1:$B$1000,2,FALSE),0)</f>
        <v>0</v>
      </c>
      <c r="G254" s="46">
        <f>_xlfn.IFNA(VLOOKUP(A254,'RVI Strategy'!$A$1:$B$1000,2,FALSE),0)</f>
        <v>0</v>
      </c>
      <c r="H254" s="46">
        <f>_xlfn.IFNA(VLOOKUP(A254,'TXF0007 Strategy'!$A$1:$B$1000,2,FALSE),0)</f>
        <v>-113477.856</v>
      </c>
      <c r="I254" s="55">
        <f t="shared" si="6"/>
        <v>-5904.9173333333338</v>
      </c>
      <c r="J254" s="1">
        <f>VLOOKUP($A254,級距!$A:$K,9,FALSE)</f>
        <v>1</v>
      </c>
      <c r="K254" s="1">
        <f>VLOOKUP($A254,級距!$A:$K,10,FALSE)</f>
        <v>3</v>
      </c>
      <c r="L254" s="1">
        <f>VLOOKUP($A254,級距!$A:$K,11,FALSE)</f>
        <v>2</v>
      </c>
      <c r="M254" s="32">
        <f t="shared" si="7"/>
        <v>2</v>
      </c>
    </row>
    <row r="255" spans="1:13">
      <c r="A255" s="47">
        <v>45287</v>
      </c>
      <c r="B255" s="46">
        <f>_xlfn.IFNA(VLOOKUP(A255,'Dual Thrust Strategy'!$A$1:$B$460,2,FALSE),0)</f>
        <v>0</v>
      </c>
      <c r="C255" s="46">
        <f>_xlfn.IFNA(VLOOKUP(A255,'Break Through Price Strategy'!$A$2:$B$742,2,FALSE),0)</f>
        <v>0</v>
      </c>
      <c r="D255" s="46">
        <f>_xlfn.IFNA(VLOOKUP(A255,'BBI Strategy'!$A$2:$B$1000,2,FALSE),0)</f>
        <v>56361.631999999998</v>
      </c>
      <c r="E255" s="46">
        <f>_xlfn.IFNA(VLOOKUP(A255,'Cloud Strategy'!$A$2:$B$1000,2,FALSE),0)</f>
        <v>0</v>
      </c>
      <c r="F255" s="46">
        <f>_xlfn.IFNA(VLOOKUP(A255,'DMI Strategy'!$A$1:$B$1000,2,FALSE),0)</f>
        <v>81269.279999999999</v>
      </c>
      <c r="G255" s="46">
        <f>_xlfn.IFNA(VLOOKUP(A255,'RVI Strategy'!$A$1:$B$1000,2,FALSE),0)</f>
        <v>0</v>
      </c>
      <c r="H255" s="46">
        <f>_xlfn.IFNA(VLOOKUP(A255,'TXF0007 Strategy'!$A$1:$B$1000,2,FALSE),0)</f>
        <v>40119.263999999996</v>
      </c>
      <c r="I255" s="55">
        <f t="shared" si="6"/>
        <v>22938.485333333334</v>
      </c>
      <c r="J255" s="1">
        <f>VLOOKUP($A255,級距!$A:$K,9,FALSE)</f>
        <v>3</v>
      </c>
      <c r="K255" s="1">
        <f>VLOOKUP($A255,級距!$A:$K,10,FALSE)</f>
        <v>8</v>
      </c>
      <c r="L255" s="1">
        <f>VLOOKUP($A255,級距!$A:$K,11,FALSE)</f>
        <v>3</v>
      </c>
      <c r="M255" s="32">
        <f t="shared" si="7"/>
        <v>3</v>
      </c>
    </row>
    <row r="256" spans="1:13">
      <c r="A256" s="47">
        <v>45286</v>
      </c>
      <c r="B256" s="46">
        <f>_xlfn.IFNA(VLOOKUP(A256,'Dual Thrust Strategy'!$A$1:$B$460,2,FALSE),0)</f>
        <v>0</v>
      </c>
      <c r="C256" s="46">
        <f>_xlfn.IFNA(VLOOKUP(A256,'Break Through Price Strategy'!$A$2:$B$742,2,FALSE),0)</f>
        <v>-6255.68</v>
      </c>
      <c r="D256" s="46">
        <f>_xlfn.IFNA(VLOOKUP(A256,'BBI Strategy'!$A$2:$B$1000,2,FALSE),0)</f>
        <v>6894.9120000000003</v>
      </c>
      <c r="E256" s="46">
        <f>_xlfn.IFNA(VLOOKUP(A256,'Cloud Strategy'!$A$2:$B$1000,2,FALSE),0)</f>
        <v>0</v>
      </c>
      <c r="F256" s="46">
        <f>_xlfn.IFNA(VLOOKUP(A256,'DMI Strategy'!$A$1:$B$1000,2,FALSE),0)</f>
        <v>30897.792000000001</v>
      </c>
      <c r="G256" s="46">
        <f>_xlfn.IFNA(VLOOKUP(A256,'RVI Strategy'!$A$1:$B$1000,2,FALSE),0)</f>
        <v>0</v>
      </c>
      <c r="H256" s="46">
        <f>_xlfn.IFNA(VLOOKUP(A256,'TXF0007 Strategy'!$A$1:$B$1000,2,FALSE),0)</f>
        <v>10843.392</v>
      </c>
      <c r="I256" s="55">
        <f t="shared" si="6"/>
        <v>5256.1706666666669</v>
      </c>
      <c r="J256" s="1">
        <f>VLOOKUP($A256,級距!$A:$K,9,FALSE)</f>
        <v>1</v>
      </c>
      <c r="K256" s="1">
        <f>VLOOKUP($A256,級距!$A:$K,10,FALSE)</f>
        <v>8</v>
      </c>
      <c r="L256" s="1">
        <f>VLOOKUP($A256,級距!$A:$K,11,FALSE)</f>
        <v>3</v>
      </c>
      <c r="M256" s="32">
        <f t="shared" si="7"/>
        <v>3</v>
      </c>
    </row>
    <row r="257" spans="1:13">
      <c r="A257" s="47">
        <v>45285</v>
      </c>
      <c r="B257" s="46">
        <f>_xlfn.IFNA(VLOOKUP(A257,'Dual Thrust Strategy'!$A$1:$B$460,2,FALSE),0)</f>
        <v>0</v>
      </c>
      <c r="C257" s="46">
        <f>_xlfn.IFNA(VLOOKUP(A257,'Break Through Price Strategy'!$A$2:$B$742,2,FALSE),0)</f>
        <v>0</v>
      </c>
      <c r="D257" s="46">
        <f>_xlfn.IFNA(VLOOKUP(A257,'BBI Strategy'!$A$2:$B$1000,2,FALSE),0)</f>
        <v>-20370.016</v>
      </c>
      <c r="E257" s="46">
        <f>_xlfn.IFNA(VLOOKUP(A257,'Cloud Strategy'!$A$2:$B$1000,2,FALSE),0)</f>
        <v>0</v>
      </c>
      <c r="F257" s="46">
        <f>_xlfn.IFNA(VLOOKUP(A257,'DMI Strategy'!$A$1:$B$1000,2,FALSE),0)</f>
        <v>-8982.3680000000004</v>
      </c>
      <c r="G257" s="46">
        <f>_xlfn.IFNA(VLOOKUP(A257,'RVI Strategy'!$A$1:$B$1000,2,FALSE),0)</f>
        <v>0</v>
      </c>
      <c r="H257" s="46">
        <f>_xlfn.IFNA(VLOOKUP(A257,'TXF0007 Strategy'!$A$1:$B$1000,2,FALSE),0)</f>
        <v>3878.84</v>
      </c>
      <c r="I257" s="55">
        <f t="shared" si="6"/>
        <v>-4892.0639999999994</v>
      </c>
      <c r="J257" s="1">
        <f>VLOOKUP($A257,級距!$A:$K,9,FALSE)</f>
        <v>1</v>
      </c>
      <c r="K257" s="1">
        <f>VLOOKUP($A257,級距!$A:$K,10,FALSE)</f>
        <v>4</v>
      </c>
      <c r="L257" s="1">
        <f>VLOOKUP($A257,級距!$A:$K,11,FALSE)</f>
        <v>2</v>
      </c>
      <c r="M257" s="32">
        <f t="shared" si="7"/>
        <v>2</v>
      </c>
    </row>
    <row r="258" spans="1:13">
      <c r="A258" s="47">
        <v>45282</v>
      </c>
      <c r="B258" s="46">
        <f>_xlfn.IFNA(VLOOKUP(A258,'Dual Thrust Strategy'!$A$1:$B$460,2,FALSE),0)</f>
        <v>0</v>
      </c>
      <c r="C258" s="46">
        <f>_xlfn.IFNA(VLOOKUP(A258,'Break Through Price Strategy'!$A$2:$B$742,2,FALSE),0)</f>
        <v>0</v>
      </c>
      <c r="D258" s="46">
        <f>_xlfn.IFNA(VLOOKUP(A258,'BBI Strategy'!$A$2:$B$1000,2,FALSE),0)</f>
        <v>0</v>
      </c>
      <c r="E258" s="46">
        <f>_xlfn.IFNA(VLOOKUP(A258,'Cloud Strategy'!$A$2:$B$1000,2,FALSE),0)</f>
        <v>6226.9440000000004</v>
      </c>
      <c r="F258" s="46">
        <f>_xlfn.IFNA(VLOOKUP(A258,'DMI Strategy'!$A$1:$B$1000,2,FALSE),0)</f>
        <v>-16344.191999999999</v>
      </c>
      <c r="G258" s="46">
        <f>_xlfn.IFNA(VLOOKUP(A258,'RVI Strategy'!$A$1:$B$1000,2,FALSE),0)</f>
        <v>0</v>
      </c>
      <c r="H258" s="46">
        <f>_xlfn.IFNA(VLOOKUP(A258,'TXF0007 Strategy'!$A$1:$B$1000,2,FALSE),0)</f>
        <v>-17943.232</v>
      </c>
      <c r="I258" s="55">
        <f t="shared" si="6"/>
        <v>-1686.2079999999999</v>
      </c>
      <c r="J258" s="1">
        <f>VLOOKUP($A258,級距!$A:$K,9,FALSE)</f>
        <v>1</v>
      </c>
      <c r="K258" s="1">
        <f>VLOOKUP($A258,級距!$A:$K,10,FALSE)</f>
        <v>1</v>
      </c>
      <c r="L258" s="1">
        <f>VLOOKUP($A258,級距!$A:$K,11,FALSE)</f>
        <v>2</v>
      </c>
      <c r="M258" s="32">
        <f t="shared" si="7"/>
        <v>2</v>
      </c>
    </row>
    <row r="259" spans="1:13">
      <c r="A259" s="47">
        <v>45281</v>
      </c>
      <c r="B259" s="46">
        <f>_xlfn.IFNA(VLOOKUP(A259,'Dual Thrust Strategy'!$A$1:$B$460,2,FALSE),0)</f>
        <v>0</v>
      </c>
      <c r="C259" s="46">
        <f>_xlfn.IFNA(VLOOKUP(A259,'Break Through Price Strategy'!$A$2:$B$742,2,FALSE),0)</f>
        <v>-6724.8239999999996</v>
      </c>
      <c r="D259" s="46">
        <f>_xlfn.IFNA(VLOOKUP(A259,'BBI Strategy'!$A$2:$B$1000,2,FALSE),0)</f>
        <v>0</v>
      </c>
      <c r="E259" s="46">
        <f>_xlfn.IFNA(VLOOKUP(A259,'Cloud Strategy'!$A$2:$B$1000,2,FALSE),0)</f>
        <v>0</v>
      </c>
      <c r="F259" s="46">
        <f>_xlfn.IFNA(VLOOKUP(A259,'DMI Strategy'!$A$1:$B$1000,2,FALSE),0)</f>
        <v>0</v>
      </c>
      <c r="G259" s="46">
        <f>_xlfn.IFNA(VLOOKUP(A259,'RVI Strategy'!$A$1:$B$1000,2,FALSE),0)</f>
        <v>0</v>
      </c>
      <c r="H259" s="46">
        <f>_xlfn.IFNA(VLOOKUP(A259,'TXF0007 Strategy'!$A$1:$B$1000,2,FALSE),0)</f>
        <v>0</v>
      </c>
      <c r="I259" s="55">
        <f t="shared" si="6"/>
        <v>-1120.8039999999999</v>
      </c>
      <c r="J259" s="1">
        <f>VLOOKUP($A259,級距!$A:$K,9,FALSE)</f>
        <v>3</v>
      </c>
      <c r="K259" s="1">
        <f>VLOOKUP($A259,級距!$A:$K,10,FALSE)</f>
        <v>7</v>
      </c>
      <c r="L259" s="1">
        <f>VLOOKUP($A259,級距!$A:$K,11,FALSE)</f>
        <v>3</v>
      </c>
      <c r="M259" s="32">
        <f t="shared" si="7"/>
        <v>3</v>
      </c>
    </row>
    <row r="260" spans="1:13">
      <c r="A260" s="47">
        <v>45280</v>
      </c>
      <c r="B260" s="46">
        <f>_xlfn.IFNA(VLOOKUP(A260,'Dual Thrust Strategy'!$A$1:$B$460,2,FALSE),0)</f>
        <v>0</v>
      </c>
      <c r="C260" s="46">
        <f>_xlfn.IFNA(VLOOKUP(A260,'Break Through Price Strategy'!$A$2:$B$742,2,FALSE),0)</f>
        <v>0</v>
      </c>
      <c r="D260" s="46">
        <f>_xlfn.IFNA(VLOOKUP(A260,'BBI Strategy'!$A$2:$B$1000,2,FALSE),0)</f>
        <v>-1786.1120000000001</v>
      </c>
      <c r="E260" s="46">
        <f>_xlfn.IFNA(VLOOKUP(A260,'Cloud Strategy'!$A$2:$B$1000,2,FALSE),0)</f>
        <v>0</v>
      </c>
      <c r="F260" s="46">
        <f>_xlfn.IFNA(VLOOKUP(A260,'DMI Strategy'!$A$1:$B$1000,2,FALSE),0)</f>
        <v>21322.848000000002</v>
      </c>
      <c r="G260" s="46">
        <f>_xlfn.IFNA(VLOOKUP(A260,'RVI Strategy'!$A$1:$B$1000,2,FALSE),0)</f>
        <v>0</v>
      </c>
      <c r="H260" s="46">
        <f>_xlfn.IFNA(VLOOKUP(A260,'TXF0007 Strategy'!$A$1:$B$1000,2,FALSE),0)</f>
        <v>0</v>
      </c>
      <c r="I260" s="55">
        <f t="shared" ref="I260:I323" si="8">(B260+C260+D260+E260+F260+G260)/6</f>
        <v>3256.1226666666666</v>
      </c>
      <c r="J260" s="1">
        <f>VLOOKUP($A260,級距!$A:$K,9,FALSE)</f>
        <v>1</v>
      </c>
      <c r="K260" s="1">
        <f>VLOOKUP($A260,級距!$A:$K,10,FALSE)</f>
        <v>6</v>
      </c>
      <c r="L260" s="1">
        <f>VLOOKUP($A260,級距!$A:$K,11,FALSE)</f>
        <v>2</v>
      </c>
      <c r="M260" s="32">
        <f t="shared" ref="M260:M323" si="9">_xlfn.IFNA(L260,0)</f>
        <v>2</v>
      </c>
    </row>
    <row r="261" spans="1:13">
      <c r="A261" s="47">
        <v>45279</v>
      </c>
      <c r="B261" s="46">
        <f>_xlfn.IFNA(VLOOKUP(A261,'Dual Thrust Strategy'!$A$1:$B$460,2,FALSE),0)</f>
        <v>0</v>
      </c>
      <c r="C261" s="46">
        <f>_xlfn.IFNA(VLOOKUP(A261,'Break Through Price Strategy'!$A$2:$B$742,2,FALSE),0)</f>
        <v>23871.072</v>
      </c>
      <c r="D261" s="46">
        <f>_xlfn.IFNA(VLOOKUP(A261,'BBI Strategy'!$A$2:$B$1000,2,FALSE),0)</f>
        <v>-47434.2</v>
      </c>
      <c r="E261" s="46">
        <f>_xlfn.IFNA(VLOOKUP(A261,'Cloud Strategy'!$A$2:$B$1000,2,FALSE),0)</f>
        <v>-38654.976000000002</v>
      </c>
      <c r="F261" s="46">
        <f>_xlfn.IFNA(VLOOKUP(A261,'DMI Strategy'!$A$1:$B$1000,2,FALSE),0)</f>
        <v>-34287.423999999999</v>
      </c>
      <c r="G261" s="46">
        <f>_xlfn.IFNA(VLOOKUP(A261,'RVI Strategy'!$A$1:$B$1000,2,FALSE),0)</f>
        <v>0</v>
      </c>
      <c r="H261" s="46">
        <f>_xlfn.IFNA(VLOOKUP(A261,'TXF0007 Strategy'!$A$1:$B$1000,2,FALSE),0)</f>
        <v>34140.512000000002</v>
      </c>
      <c r="I261" s="55">
        <f t="shared" si="8"/>
        <v>-16084.254666666666</v>
      </c>
      <c r="J261" s="1">
        <f>VLOOKUP($A261,級距!$A:$K,9,FALSE)</f>
        <v>2</v>
      </c>
      <c r="K261" s="1">
        <f>VLOOKUP($A261,級距!$A:$K,10,FALSE)</f>
        <v>2</v>
      </c>
      <c r="L261" s="1">
        <f>VLOOKUP($A261,級距!$A:$K,11,FALSE)</f>
        <v>2</v>
      </c>
      <c r="M261" s="32">
        <f t="shared" si="9"/>
        <v>2</v>
      </c>
    </row>
    <row r="262" spans="1:13">
      <c r="A262" s="47">
        <v>45278</v>
      </c>
      <c r="B262" s="46">
        <f>_xlfn.IFNA(VLOOKUP(A262,'Dual Thrust Strategy'!$A$1:$B$460,2,FALSE),0)</f>
        <v>0</v>
      </c>
      <c r="C262" s="46">
        <f>_xlfn.IFNA(VLOOKUP(A262,'Break Through Price Strategy'!$A$2:$B$742,2,FALSE),0)</f>
        <v>-4891.3280000000004</v>
      </c>
      <c r="D262" s="46">
        <f>_xlfn.IFNA(VLOOKUP(A262,'BBI Strategy'!$A$2:$B$1000,2,FALSE),0)</f>
        <v>-36233.599999999999</v>
      </c>
      <c r="E262" s="46">
        <f>_xlfn.IFNA(VLOOKUP(A262,'Cloud Strategy'!$A$2:$B$1000,2,FALSE),0)</f>
        <v>6642.5280000000002</v>
      </c>
      <c r="F262" s="46">
        <f>_xlfn.IFNA(VLOOKUP(A262,'DMI Strategy'!$A$1:$B$1000,2,FALSE),0)</f>
        <v>0</v>
      </c>
      <c r="G262" s="46">
        <f>_xlfn.IFNA(VLOOKUP(A262,'RVI Strategy'!$A$1:$B$1000,2,FALSE),0)</f>
        <v>-54278.735999999997</v>
      </c>
      <c r="H262" s="46">
        <f>_xlfn.IFNA(VLOOKUP(A262,'TXF0007 Strategy'!$A$1:$B$1000,2,FALSE),0)</f>
        <v>-47927.040000000001</v>
      </c>
      <c r="I262" s="55">
        <f t="shared" si="8"/>
        <v>-14793.522666666666</v>
      </c>
      <c r="J262" s="1">
        <f>VLOOKUP($A262,級距!$A:$K,9,FALSE)</f>
        <v>1</v>
      </c>
      <c r="K262" s="1">
        <f>VLOOKUP($A262,級距!$A:$K,10,FALSE)</f>
        <v>2</v>
      </c>
      <c r="L262" s="1">
        <f>VLOOKUP($A262,級距!$A:$K,11,FALSE)</f>
        <v>2</v>
      </c>
      <c r="M262" s="32">
        <f t="shared" si="9"/>
        <v>2</v>
      </c>
    </row>
    <row r="263" spans="1:13">
      <c r="A263" s="47">
        <v>45275</v>
      </c>
      <c r="B263" s="46">
        <f>_xlfn.IFNA(VLOOKUP(A263,'Dual Thrust Strategy'!$A$1:$B$460,2,FALSE),0)</f>
        <v>0</v>
      </c>
      <c r="C263" s="46">
        <f>_xlfn.IFNA(VLOOKUP(A263,'Break Through Price Strategy'!$A$2:$B$742,2,FALSE),0)</f>
        <v>0</v>
      </c>
      <c r="D263" s="46">
        <f>_xlfn.IFNA(VLOOKUP(A263,'BBI Strategy'!$A$2:$B$1000,2,FALSE),0)</f>
        <v>-34807.072</v>
      </c>
      <c r="E263" s="46">
        <f>_xlfn.IFNA(VLOOKUP(A263,'Cloud Strategy'!$A$2:$B$1000,2,FALSE),0)</f>
        <v>0</v>
      </c>
      <c r="F263" s="46">
        <f>_xlfn.IFNA(VLOOKUP(A263,'DMI Strategy'!$A$1:$B$1000,2,FALSE),0)</f>
        <v>30004.16</v>
      </c>
      <c r="G263" s="46">
        <f>_xlfn.IFNA(VLOOKUP(A263,'RVI Strategy'!$A$1:$B$1000,2,FALSE),0)</f>
        <v>0</v>
      </c>
      <c r="H263" s="46">
        <f>_xlfn.IFNA(VLOOKUP(A263,'TXF0007 Strategy'!$A$1:$B$1000,2,FALSE),0)</f>
        <v>0</v>
      </c>
      <c r="I263" s="55">
        <f t="shared" si="8"/>
        <v>-800.48533333333341</v>
      </c>
      <c r="J263" s="1">
        <f>VLOOKUP($A263,級距!$A:$K,9,FALSE)</f>
        <v>1</v>
      </c>
      <c r="K263" s="1">
        <f>VLOOKUP($A263,級距!$A:$K,10,FALSE)</f>
        <v>10</v>
      </c>
      <c r="L263" s="1">
        <f>VLOOKUP($A263,級距!$A:$K,11,FALSE)</f>
        <v>3</v>
      </c>
      <c r="M263" s="32">
        <f t="shared" si="9"/>
        <v>3</v>
      </c>
    </row>
    <row r="264" spans="1:13">
      <c r="A264" s="47">
        <v>45274</v>
      </c>
      <c r="B264" s="46">
        <f>_xlfn.IFNA(VLOOKUP(A264,'Dual Thrust Strategy'!$A$1:$B$460,2,FALSE),0)</f>
        <v>0</v>
      </c>
      <c r="C264" s="46">
        <f>_xlfn.IFNA(VLOOKUP(A264,'Break Through Price Strategy'!$A$2:$B$742,2,FALSE),0)</f>
        <v>-18895.216</v>
      </c>
      <c r="D264" s="46">
        <f>_xlfn.IFNA(VLOOKUP(A264,'BBI Strategy'!$A$2:$B$1000,2,FALSE),0)</f>
        <v>-10127.688</v>
      </c>
      <c r="E264" s="46">
        <f>_xlfn.IFNA(VLOOKUP(A264,'Cloud Strategy'!$A$2:$B$1000,2,FALSE),0)</f>
        <v>0</v>
      </c>
      <c r="F264" s="46">
        <f>_xlfn.IFNA(VLOOKUP(A264,'DMI Strategy'!$A$1:$B$1000,2,FALSE),0)</f>
        <v>-26585.632000000001</v>
      </c>
      <c r="G264" s="46">
        <f>_xlfn.IFNA(VLOOKUP(A264,'RVI Strategy'!$A$1:$B$1000,2,FALSE),0)</f>
        <v>0</v>
      </c>
      <c r="H264" s="46">
        <f>_xlfn.IFNA(VLOOKUP(A264,'TXF0007 Strategy'!$A$1:$B$1000,2,FALSE),0)</f>
        <v>-25479.887999999999</v>
      </c>
      <c r="I264" s="55">
        <f t="shared" si="8"/>
        <v>-9268.0893333333352</v>
      </c>
      <c r="J264" s="1">
        <f>VLOOKUP($A264,級距!$A:$K,9,FALSE)</f>
        <v>1</v>
      </c>
      <c r="K264" s="1">
        <f>VLOOKUP($A264,級距!$A:$K,10,FALSE)</f>
        <v>7</v>
      </c>
      <c r="L264" s="1">
        <f>VLOOKUP($A264,級距!$A:$K,11,FALSE)</f>
        <v>3</v>
      </c>
      <c r="M264" s="32">
        <f t="shared" si="9"/>
        <v>3</v>
      </c>
    </row>
    <row r="265" spans="1:13">
      <c r="A265" s="47">
        <v>45273</v>
      </c>
      <c r="B265" s="46">
        <f>_xlfn.IFNA(VLOOKUP(A265,'Dual Thrust Strategy'!$A$1:$B$460,2,FALSE),0)</f>
        <v>0</v>
      </c>
      <c r="C265" s="46">
        <f>_xlfn.IFNA(VLOOKUP(A265,'Break Through Price Strategy'!$A$2:$B$742,2,FALSE),0)</f>
        <v>0</v>
      </c>
      <c r="D265" s="46">
        <f>_xlfn.IFNA(VLOOKUP(A265,'BBI Strategy'!$A$2:$B$1000,2,FALSE),0)</f>
        <v>-40955.487999999998</v>
      </c>
      <c r="E265" s="46">
        <f>_xlfn.IFNA(VLOOKUP(A265,'Cloud Strategy'!$A$2:$B$1000,2,FALSE),0)</f>
        <v>0</v>
      </c>
      <c r="F265" s="46">
        <f>_xlfn.IFNA(VLOOKUP(A265,'DMI Strategy'!$A$1:$B$1000,2,FALSE),0)</f>
        <v>-8298.3040000000001</v>
      </c>
      <c r="G265" s="46">
        <f>_xlfn.IFNA(VLOOKUP(A265,'RVI Strategy'!$A$1:$B$1000,2,FALSE),0)</f>
        <v>5774.8320000000003</v>
      </c>
      <c r="H265" s="46">
        <f>_xlfn.IFNA(VLOOKUP(A265,'TXF0007 Strategy'!$A$1:$B$1000,2,FALSE),0)</f>
        <v>0</v>
      </c>
      <c r="I265" s="55">
        <f t="shared" si="8"/>
        <v>-7246.4933333333329</v>
      </c>
      <c r="J265" s="1">
        <f>VLOOKUP($A265,級距!$A:$K,9,FALSE)</f>
        <v>1</v>
      </c>
      <c r="K265" s="1">
        <f>VLOOKUP($A265,級距!$A:$K,10,FALSE)</f>
        <v>5</v>
      </c>
      <c r="L265" s="1">
        <f>VLOOKUP($A265,級距!$A:$K,11,FALSE)</f>
        <v>2</v>
      </c>
      <c r="M265" s="32">
        <f t="shared" si="9"/>
        <v>2</v>
      </c>
    </row>
    <row r="266" spans="1:13">
      <c r="A266" s="47">
        <v>45272</v>
      </c>
      <c r="B266" s="46">
        <f>_xlfn.IFNA(VLOOKUP(A266,'Dual Thrust Strategy'!$A$1:$B$460,2,FALSE),0)</f>
        <v>0</v>
      </c>
      <c r="C266" s="46">
        <f>_xlfn.IFNA(VLOOKUP(A266,'Break Through Price Strategy'!$A$2:$B$742,2,FALSE),0)</f>
        <v>0</v>
      </c>
      <c r="D266" s="46">
        <f>_xlfn.IFNA(VLOOKUP(A266,'BBI Strategy'!$A$2:$B$1000,2,FALSE),0)</f>
        <v>-44158.175999999999</v>
      </c>
      <c r="E266" s="46">
        <f>_xlfn.IFNA(VLOOKUP(A266,'Cloud Strategy'!$A$2:$B$1000,2,FALSE),0)</f>
        <v>9299.5840000000007</v>
      </c>
      <c r="F266" s="46">
        <f>_xlfn.IFNA(VLOOKUP(A266,'DMI Strategy'!$A$1:$B$1000,2,FALSE),0)</f>
        <v>38096.896000000001</v>
      </c>
      <c r="G266" s="46">
        <f>_xlfn.IFNA(VLOOKUP(A266,'RVI Strategy'!$A$1:$B$1000,2,FALSE),0)</f>
        <v>80967.152000000002</v>
      </c>
      <c r="H266" s="46">
        <f>_xlfn.IFNA(VLOOKUP(A266,'TXF0007 Strategy'!$A$1:$B$1000,2,FALSE),0)</f>
        <v>10898.624</v>
      </c>
      <c r="I266" s="55">
        <f t="shared" si="8"/>
        <v>14034.242666666667</v>
      </c>
      <c r="J266" s="1">
        <f>VLOOKUP($A266,級距!$A:$K,9,FALSE)</f>
        <v>2</v>
      </c>
      <c r="K266" s="1">
        <f>VLOOKUP($A266,級距!$A:$K,10,FALSE)</f>
        <v>5</v>
      </c>
      <c r="L266" s="1">
        <f>VLOOKUP($A266,級距!$A:$K,11,FALSE)</f>
        <v>2</v>
      </c>
      <c r="M266" s="32">
        <f t="shared" si="9"/>
        <v>2</v>
      </c>
    </row>
    <row r="267" spans="1:13">
      <c r="A267" s="47">
        <v>45271</v>
      </c>
      <c r="B267" s="46">
        <f>_xlfn.IFNA(VLOOKUP(A267,'Dual Thrust Strategy'!$A$1:$B$460,2,FALSE),0)</f>
        <v>0</v>
      </c>
      <c r="C267" s="46">
        <f>_xlfn.IFNA(VLOOKUP(A267,'Break Through Price Strategy'!$A$2:$B$742,2,FALSE),0)</f>
        <v>0</v>
      </c>
      <c r="D267" s="46">
        <f>_xlfn.IFNA(VLOOKUP(A267,'BBI Strategy'!$A$2:$B$1000,2,FALSE),0)</f>
        <v>-943.58399999999995</v>
      </c>
      <c r="E267" s="46">
        <f>_xlfn.IFNA(VLOOKUP(A267,'Cloud Strategy'!$A$2:$B$1000,2,FALSE),0)</f>
        <v>-38947.455999999998</v>
      </c>
      <c r="F267" s="46">
        <f>_xlfn.IFNA(VLOOKUP(A267,'DMI Strategy'!$A$1:$B$1000,2,FALSE),0)</f>
        <v>-67480.448000000004</v>
      </c>
      <c r="G267" s="46">
        <f>_xlfn.IFNA(VLOOKUP(A267,'RVI Strategy'!$A$1:$B$1000,2,FALSE),0)</f>
        <v>-54209.904000000002</v>
      </c>
      <c r="H267" s="46">
        <f>_xlfn.IFNA(VLOOKUP(A267,'TXF0007 Strategy'!$A$1:$B$1000,2,FALSE),0)</f>
        <v>-53081.791999999994</v>
      </c>
      <c r="I267" s="55">
        <f t="shared" si="8"/>
        <v>-26930.232000000004</v>
      </c>
      <c r="J267" s="1">
        <f>VLOOKUP($A267,級距!$A:$K,9,FALSE)</f>
        <v>2</v>
      </c>
      <c r="K267" s="1">
        <f>VLOOKUP($A267,級距!$A:$K,10,FALSE)</f>
        <v>2</v>
      </c>
      <c r="L267" s="1">
        <f>VLOOKUP($A267,級距!$A:$K,11,FALSE)</f>
        <v>2</v>
      </c>
      <c r="M267" s="32">
        <f t="shared" si="9"/>
        <v>2</v>
      </c>
    </row>
    <row r="268" spans="1:13">
      <c r="A268" s="47">
        <v>45268</v>
      </c>
      <c r="B268" s="46">
        <f>_xlfn.IFNA(VLOOKUP(A268,'Dual Thrust Strategy'!$A$1:$B$460,2,FALSE),0)</f>
        <v>0</v>
      </c>
      <c r="C268" s="46">
        <f>_xlfn.IFNA(VLOOKUP(A268,'Break Through Price Strategy'!$A$2:$B$742,2,FALSE),0)</f>
        <v>-26073.616000000002</v>
      </c>
      <c r="D268" s="46">
        <f>_xlfn.IFNA(VLOOKUP(A268,'BBI Strategy'!$A$2:$B$1000,2,FALSE),0)</f>
        <v>0</v>
      </c>
      <c r="E268" s="46">
        <f>_xlfn.IFNA(VLOOKUP(A268,'Cloud Strategy'!$A$2:$B$1000,2,FALSE),0)</f>
        <v>17036.991999999998</v>
      </c>
      <c r="F268" s="46">
        <f>_xlfn.IFNA(VLOOKUP(A268,'DMI Strategy'!$A$1:$B$1000,2,FALSE),0)</f>
        <v>-29155.455999999998</v>
      </c>
      <c r="G268" s="46">
        <f>_xlfn.IFNA(VLOOKUP(A268,'RVI Strategy'!$A$1:$B$1000,2,FALSE),0)</f>
        <v>0</v>
      </c>
      <c r="H268" s="46">
        <f>_xlfn.IFNA(VLOOKUP(A268,'TXF0007 Strategy'!$A$1:$B$1000,2,FALSE),0)</f>
        <v>-50697.48</v>
      </c>
      <c r="I268" s="55">
        <f t="shared" si="8"/>
        <v>-6365.3466666666673</v>
      </c>
      <c r="J268" s="1">
        <f>VLOOKUP($A268,級距!$A:$K,9,FALSE)</f>
        <v>2</v>
      </c>
      <c r="K268" s="1">
        <f>VLOOKUP($A268,級距!$A:$K,10,FALSE)</f>
        <v>3</v>
      </c>
      <c r="L268" s="1">
        <f>VLOOKUP($A268,級距!$A:$K,11,FALSE)</f>
        <v>2</v>
      </c>
      <c r="M268" s="32">
        <f t="shared" si="9"/>
        <v>2</v>
      </c>
    </row>
    <row r="269" spans="1:13">
      <c r="A269" s="47">
        <v>45267</v>
      </c>
      <c r="B269" s="46">
        <f>_xlfn.IFNA(VLOOKUP(A269,'Dual Thrust Strategy'!$A$1:$B$460,2,FALSE),0)</f>
        <v>0</v>
      </c>
      <c r="C269" s="46">
        <f>_xlfn.IFNA(VLOOKUP(A269,'Break Through Price Strategy'!$A$2:$B$742,2,FALSE),0)</f>
        <v>0</v>
      </c>
      <c r="D269" s="46">
        <f>_xlfn.IFNA(VLOOKUP(A269,'BBI Strategy'!$A$2:$B$1000,2,FALSE),0)</f>
        <v>0</v>
      </c>
      <c r="E269" s="46">
        <f>_xlfn.IFNA(VLOOKUP(A269,'Cloud Strategy'!$A$2:$B$1000,2,FALSE),0)</f>
        <v>23147.128000000001</v>
      </c>
      <c r="F269" s="46">
        <f>_xlfn.IFNA(VLOOKUP(A269,'DMI Strategy'!$A$1:$B$1000,2,FALSE),0)</f>
        <v>92156.368000000002</v>
      </c>
      <c r="G269" s="46">
        <f>_xlfn.IFNA(VLOOKUP(A269,'RVI Strategy'!$A$1:$B$1000,2,FALSE),0)</f>
        <v>-27318.527999999998</v>
      </c>
      <c r="H269" s="46">
        <f>_xlfn.IFNA(VLOOKUP(A269,'TXF0007 Strategy'!$A$1:$B$1000,2,FALSE),0)</f>
        <v>33393.920000000006</v>
      </c>
      <c r="I269" s="55">
        <f t="shared" si="8"/>
        <v>14664.161333333332</v>
      </c>
      <c r="J269" s="1">
        <f>VLOOKUP($A269,級距!$A:$K,9,FALSE)</f>
        <v>2</v>
      </c>
      <c r="K269" s="1">
        <f>VLOOKUP($A269,級距!$A:$K,10,FALSE)</f>
        <v>5</v>
      </c>
      <c r="L269" s="1">
        <f>VLOOKUP($A269,級距!$A:$K,11,FALSE)</f>
        <v>2</v>
      </c>
      <c r="M269" s="32">
        <f t="shared" si="9"/>
        <v>2</v>
      </c>
    </row>
    <row r="270" spans="1:13">
      <c r="A270" s="47">
        <v>45266</v>
      </c>
      <c r="B270" s="46">
        <f>_xlfn.IFNA(VLOOKUP(A270,'Dual Thrust Strategy'!$A$1:$B$460,2,FALSE),0)</f>
        <v>3494.1119999999996</v>
      </c>
      <c r="C270" s="46">
        <f>_xlfn.IFNA(VLOOKUP(A270,'Break Through Price Strategy'!$A$2:$B$742,2,FALSE),0)</f>
        <v>-7180.2</v>
      </c>
      <c r="D270" s="46">
        <f>_xlfn.IFNA(VLOOKUP(A270,'BBI Strategy'!$A$2:$B$1000,2,FALSE),0)</f>
        <v>0</v>
      </c>
      <c r="E270" s="46">
        <f>_xlfn.IFNA(VLOOKUP(A270,'Cloud Strategy'!$A$2:$B$1000,2,FALSE),0)</f>
        <v>0</v>
      </c>
      <c r="F270" s="46">
        <f>_xlfn.IFNA(VLOOKUP(A270,'DMI Strategy'!$A$1:$B$1000,2,FALSE),0)</f>
        <v>31788.704000000002</v>
      </c>
      <c r="G270" s="46">
        <f>_xlfn.IFNA(VLOOKUP(A270,'RVI Strategy'!$A$1:$B$1000,2,FALSE),0)</f>
        <v>0</v>
      </c>
      <c r="H270" s="46">
        <f>_xlfn.IFNA(VLOOKUP(A270,'TXF0007 Strategy'!$A$1:$B$1000,2,FALSE),0)</f>
        <v>-1403.856</v>
      </c>
      <c r="I270" s="55">
        <f t="shared" si="8"/>
        <v>4683.7693333333336</v>
      </c>
      <c r="J270" s="1">
        <f>VLOOKUP($A270,級距!$A:$K,9,FALSE)</f>
        <v>2</v>
      </c>
      <c r="K270" s="1">
        <f>VLOOKUP($A270,級距!$A:$K,10,FALSE)</f>
        <v>2</v>
      </c>
      <c r="L270" s="1">
        <f>VLOOKUP($A270,級距!$A:$K,11,FALSE)</f>
        <v>2</v>
      </c>
      <c r="M270" s="32">
        <f t="shared" si="9"/>
        <v>2</v>
      </c>
    </row>
    <row r="271" spans="1:13">
      <c r="A271" s="47">
        <v>45265</v>
      </c>
      <c r="B271" s="46">
        <f>_xlfn.IFNA(VLOOKUP(A271,'Dual Thrust Strategy'!$A$1:$B$460,2,FALSE),0)</f>
        <v>0</v>
      </c>
      <c r="C271" s="46">
        <f>_xlfn.IFNA(VLOOKUP(A271,'Break Through Price Strategy'!$A$2:$B$742,2,FALSE),0)</f>
        <v>-68058.983999999997</v>
      </c>
      <c r="D271" s="46">
        <f>_xlfn.IFNA(VLOOKUP(A271,'BBI Strategy'!$A$2:$B$1000,2,FALSE),0)</f>
        <v>-28148.880000000001</v>
      </c>
      <c r="E271" s="46">
        <f>_xlfn.IFNA(VLOOKUP(A271,'Cloud Strategy'!$A$2:$B$1000,2,FALSE),0)</f>
        <v>57612.088000000003</v>
      </c>
      <c r="F271" s="46">
        <f>_xlfn.IFNA(VLOOKUP(A271,'DMI Strategy'!$A$1:$B$1000,2,FALSE),0)</f>
        <v>-123545.024</v>
      </c>
      <c r="G271" s="46">
        <f>_xlfn.IFNA(VLOOKUP(A271,'RVI Strategy'!$A$1:$B$1000,2,FALSE),0)</f>
        <v>0</v>
      </c>
      <c r="H271" s="46">
        <f>_xlfn.IFNA(VLOOKUP(A271,'TXF0007 Strategy'!$A$1:$B$1000,2,FALSE),0)</f>
        <v>-63267.336000000003</v>
      </c>
      <c r="I271" s="55">
        <f t="shared" si="8"/>
        <v>-27023.466666666664</v>
      </c>
      <c r="J271" s="1">
        <f>VLOOKUP($A271,級距!$A:$K,9,FALSE)</f>
        <v>1</v>
      </c>
      <c r="K271" s="1">
        <f>VLOOKUP($A271,級距!$A:$K,10,FALSE)</f>
        <v>3</v>
      </c>
      <c r="L271" s="1">
        <f>VLOOKUP($A271,級距!$A:$K,11,FALSE)</f>
        <v>2</v>
      </c>
      <c r="M271" s="32">
        <f t="shared" si="9"/>
        <v>2</v>
      </c>
    </row>
    <row r="272" spans="1:13">
      <c r="A272" s="47">
        <v>45264</v>
      </c>
      <c r="B272" s="46">
        <f>_xlfn.IFNA(VLOOKUP(A272,'Dual Thrust Strategy'!$A$1:$B$460,2,FALSE),0)</f>
        <v>0</v>
      </c>
      <c r="C272" s="46">
        <f>_xlfn.IFNA(VLOOKUP(A272,'Break Through Price Strategy'!$A$2:$B$742,2,FALSE),0)</f>
        <v>0</v>
      </c>
      <c r="D272" s="46">
        <f>_xlfn.IFNA(VLOOKUP(A272,'BBI Strategy'!$A$2:$B$1000,2,FALSE),0)</f>
        <v>-74547.615999999995</v>
      </c>
      <c r="E272" s="46">
        <f>_xlfn.IFNA(VLOOKUP(A272,'Cloud Strategy'!$A$2:$B$1000,2,FALSE),0)</f>
        <v>-55416.959999999999</v>
      </c>
      <c r="F272" s="46">
        <f>_xlfn.IFNA(VLOOKUP(A272,'DMI Strategy'!$A$1:$B$1000,2,FALSE),0)</f>
        <v>-215.52</v>
      </c>
      <c r="G272" s="46">
        <f>_xlfn.IFNA(VLOOKUP(A272,'RVI Strategy'!$A$1:$B$1000,2,FALSE),0)</f>
        <v>-12145.12</v>
      </c>
      <c r="H272" s="46">
        <f>_xlfn.IFNA(VLOOKUP(A272,'TXF0007 Strategy'!$A$1:$B$1000,2,FALSE),0)</f>
        <v>19054.592000000001</v>
      </c>
      <c r="I272" s="55">
        <f t="shared" si="8"/>
        <v>-23720.869333333336</v>
      </c>
      <c r="J272" s="1">
        <f>VLOOKUP($A272,級距!$A:$K,9,FALSE)</f>
        <v>2</v>
      </c>
      <c r="K272" s="1">
        <f>VLOOKUP($A272,級距!$A:$K,10,FALSE)</f>
        <v>5</v>
      </c>
      <c r="L272" s="1">
        <f>VLOOKUP($A272,級距!$A:$K,11,FALSE)</f>
        <v>2</v>
      </c>
      <c r="M272" s="32">
        <f t="shared" si="9"/>
        <v>2</v>
      </c>
    </row>
    <row r="273" spans="1:13">
      <c r="A273" s="47">
        <v>45261</v>
      </c>
      <c r="B273" s="46">
        <f>_xlfn.IFNA(VLOOKUP(A273,'Dual Thrust Strategy'!$A$1:$B$460,2,FALSE),0)</f>
        <v>0</v>
      </c>
      <c r="C273" s="46">
        <f>_xlfn.IFNA(VLOOKUP(A273,'Break Through Price Strategy'!$A$2:$B$742,2,FALSE),0)</f>
        <v>1927.5360000000001</v>
      </c>
      <c r="D273" s="46">
        <f>_xlfn.IFNA(VLOOKUP(A273,'BBI Strategy'!$A$2:$B$1000,2,FALSE),0)</f>
        <v>2891.5920000000001</v>
      </c>
      <c r="E273" s="46">
        <f>_xlfn.IFNA(VLOOKUP(A273,'Cloud Strategy'!$A$2:$B$1000,2,FALSE),0)</f>
        <v>0</v>
      </c>
      <c r="F273" s="46">
        <f>_xlfn.IFNA(VLOOKUP(A273,'DMI Strategy'!$A$1:$B$1000,2,FALSE),0)</f>
        <v>33987.296000000002</v>
      </c>
      <c r="G273" s="46">
        <f>_xlfn.IFNA(VLOOKUP(A273,'RVI Strategy'!$A$1:$B$1000,2,FALSE),0)</f>
        <v>0</v>
      </c>
      <c r="H273" s="46">
        <f>_xlfn.IFNA(VLOOKUP(A273,'TXF0007 Strategy'!$A$1:$B$1000,2,FALSE),0)</f>
        <v>0</v>
      </c>
      <c r="I273" s="55">
        <f t="shared" si="8"/>
        <v>6467.7373333333335</v>
      </c>
      <c r="J273" s="1">
        <f>VLOOKUP($A273,級距!$A:$K,9,FALSE)</f>
        <v>5</v>
      </c>
      <c r="K273" s="1">
        <f>VLOOKUP($A273,級距!$A:$K,10,FALSE)</f>
        <v>5</v>
      </c>
      <c r="L273" s="1">
        <f>VLOOKUP($A273,級距!$A:$K,11,FALSE)</f>
        <v>2</v>
      </c>
      <c r="M273" s="32">
        <f t="shared" si="9"/>
        <v>2</v>
      </c>
    </row>
    <row r="274" spans="1:13">
      <c r="A274" s="47">
        <v>45260</v>
      </c>
      <c r="B274" s="46">
        <f>_xlfn.IFNA(VLOOKUP(A274,'Dual Thrust Strategy'!$A$1:$B$460,2,FALSE),0)</f>
        <v>0</v>
      </c>
      <c r="C274" s="46">
        <f>_xlfn.IFNA(VLOOKUP(A274,'Break Through Price Strategy'!$A$2:$B$742,2,FALSE),0)</f>
        <v>-64987.872000000003</v>
      </c>
      <c r="D274" s="46">
        <f>_xlfn.IFNA(VLOOKUP(A274,'BBI Strategy'!$A$2:$B$1000,2,FALSE),0)</f>
        <v>0</v>
      </c>
      <c r="E274" s="46">
        <f>_xlfn.IFNA(VLOOKUP(A274,'Cloud Strategy'!$A$2:$B$1000,2,FALSE),0)</f>
        <v>27667.72</v>
      </c>
      <c r="F274" s="46">
        <f>_xlfn.IFNA(VLOOKUP(A274,'DMI Strategy'!$A$1:$B$1000,2,FALSE),0)</f>
        <v>-67461.248000000007</v>
      </c>
      <c r="G274" s="46">
        <f>_xlfn.IFNA(VLOOKUP(A274,'RVI Strategy'!$A$1:$B$1000,2,FALSE),0)</f>
        <v>0</v>
      </c>
      <c r="H274" s="46">
        <f>_xlfn.IFNA(VLOOKUP(A274,'TXF0007 Strategy'!$A$1:$B$1000,2,FALSE),0)</f>
        <v>-126229.264</v>
      </c>
      <c r="I274" s="55">
        <f t="shared" si="8"/>
        <v>-17463.566666666669</v>
      </c>
      <c r="J274" s="1">
        <f>VLOOKUP($A274,級距!$A:$K,9,FALSE)</f>
        <v>2</v>
      </c>
      <c r="K274" s="1">
        <f>VLOOKUP($A274,級距!$A:$K,10,FALSE)</f>
        <v>1</v>
      </c>
      <c r="L274" s="1">
        <f>VLOOKUP($A274,級距!$A:$K,11,FALSE)</f>
        <v>2</v>
      </c>
      <c r="M274" s="32">
        <f t="shared" si="9"/>
        <v>2</v>
      </c>
    </row>
    <row r="275" spans="1:13">
      <c r="A275" s="47">
        <v>45259</v>
      </c>
      <c r="B275" s="46">
        <f>_xlfn.IFNA(VLOOKUP(A275,'Dual Thrust Strategy'!$A$1:$B$460,2,FALSE),0)</f>
        <v>0</v>
      </c>
      <c r="C275" s="46">
        <f>_xlfn.IFNA(VLOOKUP(A275,'Break Through Price Strategy'!$A$2:$B$742,2,FALSE),0)</f>
        <v>0</v>
      </c>
      <c r="D275" s="46">
        <f>_xlfn.IFNA(VLOOKUP(A275,'BBI Strategy'!$A$2:$B$1000,2,FALSE),0)</f>
        <v>-58539.936000000002</v>
      </c>
      <c r="E275" s="46">
        <f>_xlfn.IFNA(VLOOKUP(A275,'Cloud Strategy'!$A$2:$B$1000,2,FALSE),0)</f>
        <v>0</v>
      </c>
      <c r="F275" s="46">
        <f>_xlfn.IFNA(VLOOKUP(A275,'DMI Strategy'!$A$1:$B$1000,2,FALSE),0)</f>
        <v>0</v>
      </c>
      <c r="G275" s="46">
        <f>_xlfn.IFNA(VLOOKUP(A275,'RVI Strategy'!$A$1:$B$1000,2,FALSE),0)</f>
        <v>0</v>
      </c>
      <c r="H275" s="46">
        <f>_xlfn.IFNA(VLOOKUP(A275,'TXF0007 Strategy'!$A$1:$B$1000,2,FALSE),0)</f>
        <v>0</v>
      </c>
      <c r="I275" s="55">
        <f t="shared" si="8"/>
        <v>-9756.6560000000009</v>
      </c>
      <c r="J275" s="1">
        <f>VLOOKUP($A275,級距!$A:$K,9,FALSE)</f>
        <v>3</v>
      </c>
      <c r="K275" s="1">
        <f>VLOOKUP($A275,級距!$A:$K,10,FALSE)</f>
        <v>1</v>
      </c>
      <c r="L275" s="1">
        <f>VLOOKUP($A275,級距!$A:$K,11,FALSE)</f>
        <v>2</v>
      </c>
      <c r="M275" s="32">
        <f t="shared" si="9"/>
        <v>2</v>
      </c>
    </row>
    <row r="276" spans="1:13">
      <c r="A276" s="47">
        <v>45258</v>
      </c>
      <c r="B276" s="46">
        <f>_xlfn.IFNA(VLOOKUP(A276,'Dual Thrust Strategy'!$A$1:$B$460,2,FALSE),0)</f>
        <v>0</v>
      </c>
      <c r="C276" s="46">
        <f>_xlfn.IFNA(VLOOKUP(A276,'Break Through Price Strategy'!$A$2:$B$742,2,FALSE),0)</f>
        <v>0</v>
      </c>
      <c r="D276" s="46">
        <f>_xlfn.IFNA(VLOOKUP(A276,'BBI Strategy'!$A$2:$B$1000,2,FALSE),0)</f>
        <v>-4135.9040000000005</v>
      </c>
      <c r="E276" s="46">
        <f>_xlfn.IFNA(VLOOKUP(A276,'Cloud Strategy'!$A$2:$B$1000,2,FALSE),0)</f>
        <v>-28106.335999999999</v>
      </c>
      <c r="F276" s="46">
        <f>_xlfn.IFNA(VLOOKUP(A276,'DMI Strategy'!$A$1:$B$1000,2,FALSE),0)</f>
        <v>47001.279999999999</v>
      </c>
      <c r="G276" s="46">
        <f>_xlfn.IFNA(VLOOKUP(A276,'RVI Strategy'!$A$1:$B$1000,2,FALSE),0)</f>
        <v>0</v>
      </c>
      <c r="H276" s="46">
        <f>_xlfn.IFNA(VLOOKUP(A276,'TXF0007 Strategy'!$A$1:$B$1000,2,FALSE),0)</f>
        <v>0</v>
      </c>
      <c r="I276" s="55">
        <f t="shared" si="8"/>
        <v>2459.84</v>
      </c>
      <c r="J276" s="1">
        <f>VLOOKUP($A276,級距!$A:$K,9,FALSE)</f>
        <v>6</v>
      </c>
      <c r="K276" s="1">
        <f>VLOOKUP($A276,級距!$A:$K,10,FALSE)</f>
        <v>8</v>
      </c>
      <c r="L276" s="1">
        <f>VLOOKUP($A276,級距!$A:$K,11,FALSE)</f>
        <v>3</v>
      </c>
      <c r="M276" s="32">
        <f t="shared" si="9"/>
        <v>3</v>
      </c>
    </row>
    <row r="277" spans="1:13">
      <c r="A277" s="47">
        <v>45257</v>
      </c>
      <c r="B277" s="46">
        <f>_xlfn.IFNA(VLOOKUP(A277,'Dual Thrust Strategy'!$A$1:$B$460,2,FALSE),0)</f>
        <v>56517.751999999993</v>
      </c>
      <c r="C277" s="46">
        <f>_xlfn.IFNA(VLOOKUP(A277,'Break Through Price Strategy'!$A$2:$B$742,2,FALSE),0)</f>
        <v>1719.096</v>
      </c>
      <c r="D277" s="46">
        <f>_xlfn.IFNA(VLOOKUP(A277,'BBI Strategy'!$A$2:$B$1000,2,FALSE),0)</f>
        <v>91001.152000000002</v>
      </c>
      <c r="E277" s="46">
        <f>_xlfn.IFNA(VLOOKUP(A277,'Cloud Strategy'!$A$2:$B$1000,2,FALSE),0)</f>
        <v>167383.05600000001</v>
      </c>
      <c r="F277" s="46">
        <f>_xlfn.IFNA(VLOOKUP(A277,'DMI Strategy'!$A$1:$B$1000,2,FALSE),0)</f>
        <v>31902.207999999999</v>
      </c>
      <c r="G277" s="46">
        <f>_xlfn.IFNA(VLOOKUP(A277,'RVI Strategy'!$A$1:$B$1000,2,FALSE),0)</f>
        <v>55898.559999999998</v>
      </c>
      <c r="H277" s="46">
        <f>_xlfn.IFNA(VLOOKUP(A277,'TXF0007 Strategy'!$A$1:$B$1000,2,FALSE),0)</f>
        <v>150394.45600000001</v>
      </c>
      <c r="I277" s="55">
        <f t="shared" si="8"/>
        <v>67403.637333333332</v>
      </c>
      <c r="J277" s="1">
        <f>VLOOKUP($A277,級距!$A:$K,9,FALSE)</f>
        <v>7</v>
      </c>
      <c r="K277" s="1">
        <f>VLOOKUP($A277,級距!$A:$K,10,FALSE)</f>
        <v>4</v>
      </c>
      <c r="L277" s="1">
        <f>VLOOKUP($A277,級距!$A:$K,11,FALSE)</f>
        <v>2</v>
      </c>
      <c r="M277" s="32">
        <f t="shared" si="9"/>
        <v>2</v>
      </c>
    </row>
    <row r="278" spans="1:13">
      <c r="A278" s="47">
        <v>45254</v>
      </c>
      <c r="B278" s="46">
        <f>_xlfn.IFNA(VLOOKUP(A278,'Dual Thrust Strategy'!$A$1:$B$460,2,FALSE),0)</f>
        <v>0</v>
      </c>
      <c r="C278" s="46">
        <f>_xlfn.IFNA(VLOOKUP(A278,'Break Through Price Strategy'!$A$2:$B$742,2,FALSE),0)</f>
        <v>0</v>
      </c>
      <c r="D278" s="46">
        <f>_xlfn.IFNA(VLOOKUP(A278,'BBI Strategy'!$A$2:$B$1000,2,FALSE),0)</f>
        <v>0</v>
      </c>
      <c r="E278" s="46">
        <f>_xlfn.IFNA(VLOOKUP(A278,'Cloud Strategy'!$A$2:$B$1000,2,FALSE),0)</f>
        <v>-6358.0320000000002</v>
      </c>
      <c r="F278" s="46">
        <f>_xlfn.IFNA(VLOOKUP(A278,'DMI Strategy'!$A$1:$B$1000,2,FALSE),0)</f>
        <v>-8239.9359999999997</v>
      </c>
      <c r="G278" s="46">
        <f>_xlfn.IFNA(VLOOKUP(A278,'RVI Strategy'!$A$1:$B$1000,2,FALSE),0)</f>
        <v>33415.296000000002</v>
      </c>
      <c r="H278" s="46">
        <f>_xlfn.IFNA(VLOOKUP(A278,'TXF0007 Strategy'!$A$1:$B$1000,2,FALSE),0)</f>
        <v>-34467.336000000003</v>
      </c>
      <c r="I278" s="55">
        <f t="shared" si="8"/>
        <v>3136.2213333333334</v>
      </c>
      <c r="J278" s="1">
        <f>VLOOKUP($A278,級距!$A:$K,9,FALSE)</f>
        <v>1</v>
      </c>
      <c r="K278" s="1">
        <f>VLOOKUP($A278,級距!$A:$K,10,FALSE)</f>
        <v>5</v>
      </c>
      <c r="L278" s="1">
        <f>VLOOKUP($A278,級距!$A:$K,11,FALSE)</f>
        <v>2</v>
      </c>
      <c r="M278" s="32">
        <f t="shared" si="9"/>
        <v>2</v>
      </c>
    </row>
    <row r="279" spans="1:13">
      <c r="A279" s="47">
        <v>45253</v>
      </c>
      <c r="B279" s="46">
        <f>_xlfn.IFNA(VLOOKUP(A279,'Dual Thrust Strategy'!$A$1:$B$460,2,FALSE),0)</f>
        <v>-11073.168</v>
      </c>
      <c r="C279" s="46">
        <f>_xlfn.IFNA(VLOOKUP(A279,'Break Through Price Strategy'!$A$2:$B$742,2,FALSE),0)</f>
        <v>0</v>
      </c>
      <c r="D279" s="46">
        <f>_xlfn.IFNA(VLOOKUP(A279,'BBI Strategy'!$A$2:$B$1000,2,FALSE),0)</f>
        <v>-54513.536</v>
      </c>
      <c r="E279" s="46">
        <f>_xlfn.IFNA(VLOOKUP(A279,'Cloud Strategy'!$A$2:$B$1000,2,FALSE),0)</f>
        <v>-21252.416000000001</v>
      </c>
      <c r="F279" s="46">
        <f>_xlfn.IFNA(VLOOKUP(A279,'DMI Strategy'!$A$1:$B$1000,2,FALSE),0)</f>
        <v>-16240.512000000001</v>
      </c>
      <c r="G279" s="46">
        <f>_xlfn.IFNA(VLOOKUP(A279,'RVI Strategy'!$A$1:$B$1000,2,FALSE),0)</f>
        <v>0</v>
      </c>
      <c r="H279" s="46">
        <f>_xlfn.IFNA(VLOOKUP(A279,'TXF0007 Strategy'!$A$1:$B$1000,2,FALSE),0)</f>
        <v>-36527.127999999997</v>
      </c>
      <c r="I279" s="55">
        <f t="shared" si="8"/>
        <v>-17179.938666666665</v>
      </c>
      <c r="J279" s="1">
        <f>VLOOKUP($A279,級距!$A:$K,9,FALSE)</f>
        <v>2</v>
      </c>
      <c r="K279" s="1">
        <f>VLOOKUP($A279,級距!$A:$K,10,FALSE)</f>
        <v>3</v>
      </c>
      <c r="L279" s="1">
        <f>VLOOKUP($A279,級距!$A:$K,11,FALSE)</f>
        <v>2</v>
      </c>
      <c r="M279" s="32">
        <f t="shared" si="9"/>
        <v>2</v>
      </c>
    </row>
    <row r="280" spans="1:13">
      <c r="A280" s="47">
        <v>45252</v>
      </c>
      <c r="B280" s="46">
        <f>_xlfn.IFNA(VLOOKUP(A280,'Dual Thrust Strategy'!$A$1:$B$460,2,FALSE),0)</f>
        <v>0</v>
      </c>
      <c r="C280" s="46">
        <f>_xlfn.IFNA(VLOOKUP(A280,'Break Through Price Strategy'!$A$2:$B$742,2,FALSE),0)</f>
        <v>0</v>
      </c>
      <c r="D280" s="46">
        <f>_xlfn.IFNA(VLOOKUP(A280,'BBI Strategy'!$A$2:$B$1000,2,FALSE),0)</f>
        <v>0</v>
      </c>
      <c r="E280" s="46">
        <f>_xlfn.IFNA(VLOOKUP(A280,'Cloud Strategy'!$A$2:$B$1000,2,FALSE),0)</f>
        <v>-33845.887999999999</v>
      </c>
      <c r="F280" s="46">
        <f>_xlfn.IFNA(VLOOKUP(A280,'DMI Strategy'!$A$1:$B$1000,2,FALSE),0)</f>
        <v>0</v>
      </c>
      <c r="G280" s="46">
        <f>_xlfn.IFNA(VLOOKUP(A280,'RVI Strategy'!$A$1:$B$1000,2,FALSE),0)</f>
        <v>0</v>
      </c>
      <c r="H280" s="46">
        <f>_xlfn.IFNA(VLOOKUP(A280,'TXF0007 Strategy'!$A$1:$B$1000,2,FALSE),0)</f>
        <v>-77036.671999999991</v>
      </c>
      <c r="I280" s="55">
        <f t="shared" si="8"/>
        <v>-5640.9813333333332</v>
      </c>
      <c r="J280" s="1">
        <f>VLOOKUP($A280,級距!$A:$K,9,FALSE)</f>
        <v>1</v>
      </c>
      <c r="K280" s="1">
        <f>VLOOKUP($A280,級距!$A:$K,10,FALSE)</f>
        <v>2</v>
      </c>
      <c r="L280" s="1">
        <f>VLOOKUP($A280,級距!$A:$K,11,FALSE)</f>
        <v>2</v>
      </c>
      <c r="M280" s="32">
        <f t="shared" si="9"/>
        <v>2</v>
      </c>
    </row>
    <row r="281" spans="1:13">
      <c r="A281" s="47">
        <v>45251</v>
      </c>
      <c r="B281" s="46">
        <f>_xlfn.IFNA(VLOOKUP(A281,'Dual Thrust Strategy'!$A$1:$B$460,2,FALSE),0)</f>
        <v>0</v>
      </c>
      <c r="C281" s="46">
        <f>_xlfn.IFNA(VLOOKUP(A281,'Break Through Price Strategy'!$A$2:$B$742,2,FALSE),0)</f>
        <v>136314.88</v>
      </c>
      <c r="D281" s="46">
        <f>_xlfn.IFNA(VLOOKUP(A281,'BBI Strategy'!$A$2:$B$1000,2,FALSE),0)</f>
        <v>81852.775999999998</v>
      </c>
      <c r="E281" s="46">
        <f>_xlfn.IFNA(VLOOKUP(A281,'Cloud Strategy'!$A$2:$B$1000,2,FALSE),0)</f>
        <v>0</v>
      </c>
      <c r="F281" s="46">
        <f>_xlfn.IFNA(VLOOKUP(A281,'DMI Strategy'!$A$1:$B$1000,2,FALSE),0)</f>
        <v>71796.288</v>
      </c>
      <c r="G281" s="46">
        <f>_xlfn.IFNA(VLOOKUP(A281,'RVI Strategy'!$A$1:$B$1000,2,FALSE),0)</f>
        <v>0</v>
      </c>
      <c r="H281" s="46">
        <f>_xlfn.IFNA(VLOOKUP(A281,'TXF0007 Strategy'!$A$1:$B$1000,2,FALSE),0)</f>
        <v>53630.264000000003</v>
      </c>
      <c r="I281" s="55">
        <f t="shared" si="8"/>
        <v>48327.324000000001</v>
      </c>
      <c r="J281" s="1">
        <f>VLOOKUP($A281,級距!$A:$K,9,FALSE)</f>
        <v>4</v>
      </c>
      <c r="K281" s="1">
        <f>VLOOKUP($A281,級距!$A:$K,10,FALSE)</f>
        <v>10</v>
      </c>
      <c r="L281" s="1">
        <f>VLOOKUP($A281,級距!$A:$K,11,FALSE)</f>
        <v>3</v>
      </c>
      <c r="M281" s="32">
        <f t="shared" si="9"/>
        <v>3</v>
      </c>
    </row>
    <row r="282" spans="1:13">
      <c r="A282" s="47">
        <v>45250</v>
      </c>
      <c r="B282" s="46">
        <f>_xlfn.IFNA(VLOOKUP(A282,'Dual Thrust Strategy'!$A$1:$B$460,2,FALSE),0)</f>
        <v>-16873.632000000001</v>
      </c>
      <c r="C282" s="46">
        <f>_xlfn.IFNA(VLOOKUP(A282,'Break Through Price Strategy'!$A$2:$B$742,2,FALSE),0)</f>
        <v>0</v>
      </c>
      <c r="D282" s="46">
        <f>_xlfn.IFNA(VLOOKUP(A282,'BBI Strategy'!$A$2:$B$1000,2,FALSE),0)</f>
        <v>0</v>
      </c>
      <c r="E282" s="46">
        <f>_xlfn.IFNA(VLOOKUP(A282,'Cloud Strategy'!$A$2:$B$1000,2,FALSE),0)</f>
        <v>0</v>
      </c>
      <c r="F282" s="46">
        <f>_xlfn.IFNA(VLOOKUP(A282,'DMI Strategy'!$A$1:$B$1000,2,FALSE),0)</f>
        <v>-17804.608</v>
      </c>
      <c r="G282" s="46">
        <f>_xlfn.IFNA(VLOOKUP(A282,'RVI Strategy'!$A$1:$B$1000,2,FALSE),0)</f>
        <v>0</v>
      </c>
      <c r="H282" s="46">
        <f>_xlfn.IFNA(VLOOKUP(A282,'TXF0007 Strategy'!$A$1:$B$1000,2,FALSE),0)</f>
        <v>-43350.432000000001</v>
      </c>
      <c r="I282" s="55">
        <f t="shared" si="8"/>
        <v>-5779.7066666666678</v>
      </c>
      <c r="J282" s="1">
        <f>VLOOKUP($A282,級距!$A:$K,9,FALSE)</f>
        <v>3</v>
      </c>
      <c r="K282" s="1">
        <f>VLOOKUP($A282,級距!$A:$K,10,FALSE)</f>
        <v>3</v>
      </c>
      <c r="L282" s="1">
        <f>VLOOKUP($A282,級距!$A:$K,11,FALSE)</f>
        <v>2</v>
      </c>
      <c r="M282" s="32">
        <f t="shared" si="9"/>
        <v>2</v>
      </c>
    </row>
    <row r="283" spans="1:13">
      <c r="A283" s="47">
        <v>45247</v>
      </c>
      <c r="B283" s="46">
        <f>_xlfn.IFNA(VLOOKUP(A283,'Dual Thrust Strategy'!$A$1:$B$460,2,FALSE),0)</f>
        <v>0</v>
      </c>
      <c r="C283" s="46">
        <f>_xlfn.IFNA(VLOOKUP(A283,'Break Through Price Strategy'!$A$2:$B$742,2,FALSE),0)</f>
        <v>0</v>
      </c>
      <c r="D283" s="46">
        <f>_xlfn.IFNA(VLOOKUP(A283,'BBI Strategy'!$A$2:$B$1000,2,FALSE),0)</f>
        <v>7616.2640000000001</v>
      </c>
      <c r="E283" s="46">
        <f>_xlfn.IFNA(VLOOKUP(A283,'Cloud Strategy'!$A$2:$B$1000,2,FALSE),0)</f>
        <v>0</v>
      </c>
      <c r="F283" s="46">
        <f>_xlfn.IFNA(VLOOKUP(A283,'DMI Strategy'!$A$1:$B$1000,2,FALSE),0)</f>
        <v>0</v>
      </c>
      <c r="G283" s="46">
        <f>_xlfn.IFNA(VLOOKUP(A283,'RVI Strategy'!$A$1:$B$1000,2,FALSE),0)</f>
        <v>0</v>
      </c>
      <c r="H283" s="46">
        <f>_xlfn.IFNA(VLOOKUP(A283,'TXF0007 Strategy'!$A$1:$B$1000,2,FALSE),0)</f>
        <v>51337.807999999997</v>
      </c>
      <c r="I283" s="55">
        <f t="shared" si="8"/>
        <v>1269.3773333333334</v>
      </c>
      <c r="J283" s="1">
        <f>VLOOKUP($A283,級距!$A:$K,9,FALSE)</f>
        <v>1</v>
      </c>
      <c r="K283" s="1">
        <f>VLOOKUP($A283,級距!$A:$K,10,FALSE)</f>
        <v>7</v>
      </c>
      <c r="L283" s="1">
        <f>VLOOKUP($A283,級距!$A:$K,11,FALSE)</f>
        <v>3</v>
      </c>
      <c r="M283" s="32">
        <f t="shared" si="9"/>
        <v>3</v>
      </c>
    </row>
    <row r="284" spans="1:13">
      <c r="A284" s="47">
        <v>45246</v>
      </c>
      <c r="B284" s="46">
        <f>_xlfn.IFNA(VLOOKUP(A284,'Dual Thrust Strategy'!$A$1:$B$460,2,FALSE),0)</f>
        <v>0</v>
      </c>
      <c r="C284" s="46">
        <f>_xlfn.IFNA(VLOOKUP(A284,'Break Through Price Strategy'!$A$2:$B$742,2,FALSE),0)</f>
        <v>0</v>
      </c>
      <c r="D284" s="46">
        <f>_xlfn.IFNA(VLOOKUP(A284,'BBI Strategy'!$A$2:$B$1000,2,FALSE),0)</f>
        <v>0</v>
      </c>
      <c r="E284" s="46">
        <f>_xlfn.IFNA(VLOOKUP(A284,'Cloud Strategy'!$A$2:$B$1000,2,FALSE),0)</f>
        <v>19054.752</v>
      </c>
      <c r="F284" s="46">
        <f>_xlfn.IFNA(VLOOKUP(A284,'DMI Strategy'!$A$1:$B$1000,2,FALSE),0)</f>
        <v>0</v>
      </c>
      <c r="G284" s="46">
        <f>_xlfn.IFNA(VLOOKUP(A284,'RVI Strategy'!$A$1:$B$1000,2,FALSE),0)</f>
        <v>-73339.92</v>
      </c>
      <c r="H284" s="46">
        <f>_xlfn.IFNA(VLOOKUP(A284,'TXF0007 Strategy'!$A$1:$B$1000,2,FALSE),0)</f>
        <v>-120236.32</v>
      </c>
      <c r="I284" s="55">
        <f t="shared" si="8"/>
        <v>-9047.5280000000002</v>
      </c>
      <c r="J284" s="1">
        <f>VLOOKUP($A284,級距!$A:$K,9,FALSE)</f>
        <v>2</v>
      </c>
      <c r="K284" s="1">
        <f>VLOOKUP($A284,級距!$A:$K,10,FALSE)</f>
        <v>1</v>
      </c>
      <c r="L284" s="1">
        <f>VLOOKUP($A284,級距!$A:$K,11,FALSE)</f>
        <v>2</v>
      </c>
      <c r="M284" s="32">
        <f t="shared" si="9"/>
        <v>2</v>
      </c>
    </row>
    <row r="285" spans="1:13">
      <c r="A285" s="47">
        <v>45245</v>
      </c>
      <c r="B285" s="46">
        <f>_xlfn.IFNA(VLOOKUP(A285,'Dual Thrust Strategy'!$A$1:$B$460,2,FALSE),0)</f>
        <v>0</v>
      </c>
      <c r="C285" s="46">
        <f>_xlfn.IFNA(VLOOKUP(A285,'Break Through Price Strategy'!$A$2:$B$742,2,FALSE),0)</f>
        <v>11554.8</v>
      </c>
      <c r="D285" s="46">
        <f>_xlfn.IFNA(VLOOKUP(A285,'BBI Strategy'!$A$2:$B$1000,2,FALSE),0)</f>
        <v>-24888.48</v>
      </c>
      <c r="E285" s="46">
        <f>_xlfn.IFNA(VLOOKUP(A285,'Cloud Strategy'!$A$2:$B$1000,2,FALSE),0)</f>
        <v>0</v>
      </c>
      <c r="F285" s="46">
        <f>_xlfn.IFNA(VLOOKUP(A285,'DMI Strategy'!$A$1:$B$1000,2,FALSE),0)</f>
        <v>-39735.023999999998</v>
      </c>
      <c r="G285" s="46">
        <f>_xlfn.IFNA(VLOOKUP(A285,'RVI Strategy'!$A$1:$B$1000,2,FALSE),0)</f>
        <v>-16085.888000000001</v>
      </c>
      <c r="H285" s="46">
        <f>_xlfn.IFNA(VLOOKUP(A285,'TXF0007 Strategy'!$A$1:$B$1000,2,FALSE),0)</f>
        <v>37377.792000000001</v>
      </c>
      <c r="I285" s="55">
        <f t="shared" si="8"/>
        <v>-11525.765333333335</v>
      </c>
      <c r="J285" s="1">
        <f>VLOOKUP($A285,級距!$A:$K,9,FALSE)</f>
        <v>3</v>
      </c>
      <c r="K285" s="1">
        <f>VLOOKUP($A285,級距!$A:$K,10,FALSE)</f>
        <v>4</v>
      </c>
      <c r="L285" s="1">
        <f>VLOOKUP($A285,級距!$A:$K,11,FALSE)</f>
        <v>2</v>
      </c>
      <c r="M285" s="32">
        <f t="shared" si="9"/>
        <v>2</v>
      </c>
    </row>
    <row r="286" spans="1:13">
      <c r="A286" s="47">
        <v>45244</v>
      </c>
      <c r="B286" s="46">
        <f>_xlfn.IFNA(VLOOKUP(A286,'Dual Thrust Strategy'!$A$1:$B$460,2,FALSE),0)</f>
        <v>0</v>
      </c>
      <c r="C286" s="46">
        <f>_xlfn.IFNA(VLOOKUP(A286,'Break Through Price Strategy'!$A$2:$B$742,2,FALSE),0)</f>
        <v>0</v>
      </c>
      <c r="D286" s="46">
        <f>_xlfn.IFNA(VLOOKUP(A286,'BBI Strategy'!$A$2:$B$1000,2,FALSE),0)</f>
        <v>-4054.3040000000001</v>
      </c>
      <c r="E286" s="46">
        <f>_xlfn.IFNA(VLOOKUP(A286,'Cloud Strategy'!$A$2:$B$1000,2,FALSE),0)</f>
        <v>0</v>
      </c>
      <c r="F286" s="46">
        <f>_xlfn.IFNA(VLOOKUP(A286,'DMI Strategy'!$A$1:$B$1000,2,FALSE),0)</f>
        <v>0</v>
      </c>
      <c r="G286" s="46">
        <f>_xlfn.IFNA(VLOOKUP(A286,'RVI Strategy'!$A$1:$B$1000,2,FALSE),0)</f>
        <v>0</v>
      </c>
      <c r="H286" s="46">
        <f>_xlfn.IFNA(VLOOKUP(A286,'TXF0007 Strategy'!$A$1:$B$1000,2,FALSE),0)</f>
        <v>0</v>
      </c>
      <c r="I286" s="55">
        <f t="shared" si="8"/>
        <v>-675.71733333333339</v>
      </c>
      <c r="J286" s="1">
        <f>VLOOKUP($A286,級距!$A:$K,9,FALSE)</f>
        <v>1</v>
      </c>
      <c r="K286" s="1">
        <f>VLOOKUP($A286,級距!$A:$K,10,FALSE)</f>
        <v>2</v>
      </c>
      <c r="L286" s="1">
        <f>VLOOKUP($A286,級距!$A:$K,11,FALSE)</f>
        <v>2</v>
      </c>
      <c r="M286" s="32">
        <f t="shared" si="9"/>
        <v>2</v>
      </c>
    </row>
    <row r="287" spans="1:13">
      <c r="A287" s="47">
        <v>45243</v>
      </c>
      <c r="B287" s="46">
        <f>_xlfn.IFNA(VLOOKUP(A287,'Dual Thrust Strategy'!$A$1:$B$460,2,FALSE),0)</f>
        <v>0</v>
      </c>
      <c r="C287" s="46">
        <f>_xlfn.IFNA(VLOOKUP(A287,'Break Through Price Strategy'!$A$2:$B$742,2,FALSE),0)</f>
        <v>0</v>
      </c>
      <c r="D287" s="46">
        <f>_xlfn.IFNA(VLOOKUP(A287,'BBI Strategy'!$A$2:$B$1000,2,FALSE),0)</f>
        <v>0</v>
      </c>
      <c r="E287" s="46">
        <f>_xlfn.IFNA(VLOOKUP(A287,'Cloud Strategy'!$A$2:$B$1000,2,FALSE),0)</f>
        <v>-76321.08</v>
      </c>
      <c r="F287" s="46">
        <f>_xlfn.IFNA(VLOOKUP(A287,'DMI Strategy'!$A$1:$B$1000,2,FALSE),0)</f>
        <v>0</v>
      </c>
      <c r="G287" s="46">
        <f>_xlfn.IFNA(VLOOKUP(A287,'RVI Strategy'!$A$1:$B$1000,2,FALSE),0)</f>
        <v>-56.832000000000001</v>
      </c>
      <c r="H287" s="46">
        <f>_xlfn.IFNA(VLOOKUP(A287,'TXF0007 Strategy'!$A$1:$B$1000,2,FALSE),0)</f>
        <v>86515.415999999997</v>
      </c>
      <c r="I287" s="55">
        <f t="shared" si="8"/>
        <v>-12729.652</v>
      </c>
      <c r="J287" s="1">
        <f>VLOOKUP($A287,級距!$A:$K,9,FALSE)</f>
        <v>4</v>
      </c>
      <c r="K287" s="1">
        <f>VLOOKUP($A287,級距!$A:$K,10,FALSE)</f>
        <v>7</v>
      </c>
      <c r="L287" s="1">
        <f>VLOOKUP($A287,級距!$A:$K,11,FALSE)</f>
        <v>3</v>
      </c>
      <c r="M287" s="32">
        <f t="shared" si="9"/>
        <v>3</v>
      </c>
    </row>
    <row r="288" spans="1:13">
      <c r="A288" s="47">
        <v>45240</v>
      </c>
      <c r="B288" s="46">
        <f>_xlfn.IFNA(VLOOKUP(A288,'Dual Thrust Strategy'!$A$1:$B$460,2,FALSE),0)</f>
        <v>0</v>
      </c>
      <c r="C288" s="46">
        <f>_xlfn.IFNA(VLOOKUP(A288,'Break Through Price Strategy'!$A$2:$B$742,2,FALSE),0)</f>
        <v>0</v>
      </c>
      <c r="D288" s="46">
        <f>_xlfn.IFNA(VLOOKUP(A288,'BBI Strategy'!$A$2:$B$1000,2,FALSE),0)</f>
        <v>-47010.84</v>
      </c>
      <c r="E288" s="46">
        <f>_xlfn.IFNA(VLOOKUP(A288,'Cloud Strategy'!$A$2:$B$1000,2,FALSE),0)</f>
        <v>-30401.472000000002</v>
      </c>
      <c r="F288" s="46">
        <f>_xlfn.IFNA(VLOOKUP(A288,'DMI Strategy'!$A$1:$B$1000,2,FALSE),0)</f>
        <v>-67212.800000000003</v>
      </c>
      <c r="G288" s="46">
        <f>_xlfn.IFNA(VLOOKUP(A288,'RVI Strategy'!$A$1:$B$1000,2,FALSE),0)</f>
        <v>0</v>
      </c>
      <c r="H288" s="46">
        <f>_xlfn.IFNA(VLOOKUP(A288,'TXF0007 Strategy'!$A$1:$B$1000,2,FALSE),0)</f>
        <v>-129808.35999999999</v>
      </c>
      <c r="I288" s="55">
        <f t="shared" si="8"/>
        <v>-24104.185333333338</v>
      </c>
      <c r="J288" s="1">
        <f>VLOOKUP($A288,級距!$A:$K,9,FALSE)</f>
        <v>2</v>
      </c>
      <c r="K288" s="1">
        <f>VLOOKUP($A288,級距!$A:$K,10,FALSE)</f>
        <v>7</v>
      </c>
      <c r="L288" s="1">
        <f>VLOOKUP($A288,級距!$A:$K,11,FALSE)</f>
        <v>3</v>
      </c>
      <c r="M288" s="32">
        <f t="shared" si="9"/>
        <v>3</v>
      </c>
    </row>
    <row r="289" spans="1:13">
      <c r="A289" s="47">
        <v>45239</v>
      </c>
      <c r="B289" s="46">
        <f>_xlfn.IFNA(VLOOKUP(A289,'Dual Thrust Strategy'!$A$1:$B$460,2,FALSE),0)</f>
        <v>0</v>
      </c>
      <c r="C289" s="46">
        <f>_xlfn.IFNA(VLOOKUP(A289,'Break Through Price Strategy'!$A$2:$B$742,2,FALSE),0)</f>
        <v>0</v>
      </c>
      <c r="D289" s="46">
        <f>_xlfn.IFNA(VLOOKUP(A289,'BBI Strategy'!$A$2:$B$1000,2,FALSE),0)</f>
        <v>0</v>
      </c>
      <c r="E289" s="46">
        <f>_xlfn.IFNA(VLOOKUP(A289,'Cloud Strategy'!$A$2:$B$1000,2,FALSE),0)</f>
        <v>0</v>
      </c>
      <c r="F289" s="46">
        <f>_xlfn.IFNA(VLOOKUP(A289,'DMI Strategy'!$A$1:$B$1000,2,FALSE),0)</f>
        <v>0</v>
      </c>
      <c r="G289" s="46">
        <f>_xlfn.IFNA(VLOOKUP(A289,'RVI Strategy'!$A$1:$B$1000,2,FALSE),0)</f>
        <v>0</v>
      </c>
      <c r="H289" s="46">
        <f>_xlfn.IFNA(VLOOKUP(A289,'TXF0007 Strategy'!$A$1:$B$1000,2,FALSE),0)</f>
        <v>0</v>
      </c>
      <c r="I289" s="55">
        <f t="shared" si="8"/>
        <v>0</v>
      </c>
      <c r="J289" s="1">
        <f>VLOOKUP($A289,級距!$A:$K,9,FALSE)</f>
        <v>1</v>
      </c>
      <c r="K289" s="1">
        <f>VLOOKUP($A289,級距!$A:$K,10,FALSE)</f>
        <v>6</v>
      </c>
      <c r="L289" s="1">
        <f>VLOOKUP($A289,級距!$A:$K,11,FALSE)</f>
        <v>2</v>
      </c>
      <c r="M289" s="32">
        <f t="shared" si="9"/>
        <v>2</v>
      </c>
    </row>
    <row r="290" spans="1:13">
      <c r="A290" s="47">
        <v>45238</v>
      </c>
      <c r="B290" s="46">
        <f>_xlfn.IFNA(VLOOKUP(A290,'Dual Thrust Strategy'!$A$1:$B$460,2,FALSE),0)</f>
        <v>0</v>
      </c>
      <c r="C290" s="46">
        <f>_xlfn.IFNA(VLOOKUP(A290,'Break Through Price Strategy'!$A$2:$B$742,2,FALSE),0)</f>
        <v>0</v>
      </c>
      <c r="D290" s="46">
        <f>_xlfn.IFNA(VLOOKUP(A290,'BBI Strategy'!$A$2:$B$1000,2,FALSE),0)</f>
        <v>-66026.16</v>
      </c>
      <c r="E290" s="46">
        <f>_xlfn.IFNA(VLOOKUP(A290,'Cloud Strategy'!$A$2:$B$1000,2,FALSE),0)</f>
        <v>0</v>
      </c>
      <c r="F290" s="46">
        <f>_xlfn.IFNA(VLOOKUP(A290,'DMI Strategy'!$A$1:$B$1000,2,FALSE),0)</f>
        <v>-12813.696</v>
      </c>
      <c r="G290" s="46">
        <f>_xlfn.IFNA(VLOOKUP(A290,'RVI Strategy'!$A$1:$B$1000,2,FALSE),0)</f>
        <v>0</v>
      </c>
      <c r="H290" s="46">
        <f>_xlfn.IFNA(VLOOKUP(A290,'TXF0007 Strategy'!$A$1:$B$1000,2,FALSE),0)</f>
        <v>-129837.40000000001</v>
      </c>
      <c r="I290" s="55">
        <f t="shared" si="8"/>
        <v>-13139.976000000001</v>
      </c>
      <c r="J290" s="1">
        <f>VLOOKUP($A290,級距!$A:$K,9,FALSE)</f>
        <v>2</v>
      </c>
      <c r="K290" s="1">
        <f>VLOOKUP($A290,級距!$A:$K,10,FALSE)</f>
        <v>3</v>
      </c>
      <c r="L290" s="1">
        <f>VLOOKUP($A290,級距!$A:$K,11,FALSE)</f>
        <v>2</v>
      </c>
      <c r="M290" s="32">
        <f t="shared" si="9"/>
        <v>2</v>
      </c>
    </row>
    <row r="291" spans="1:13">
      <c r="A291" s="47">
        <v>45237</v>
      </c>
      <c r="B291" s="46">
        <f>_xlfn.IFNA(VLOOKUP(A291,'Dual Thrust Strategy'!$A$1:$B$460,2,FALSE),0)</f>
        <v>0</v>
      </c>
      <c r="C291" s="46">
        <f>_xlfn.IFNA(VLOOKUP(A291,'Break Through Price Strategy'!$A$2:$B$742,2,FALSE),0)</f>
        <v>0</v>
      </c>
      <c r="D291" s="46">
        <f>_xlfn.IFNA(VLOOKUP(A291,'BBI Strategy'!$A$2:$B$1000,2,FALSE),0)</f>
        <v>0</v>
      </c>
      <c r="E291" s="46">
        <f>_xlfn.IFNA(VLOOKUP(A291,'Cloud Strategy'!$A$2:$B$1000,2,FALSE),0)</f>
        <v>0</v>
      </c>
      <c r="F291" s="46">
        <f>_xlfn.IFNA(VLOOKUP(A291,'DMI Strategy'!$A$1:$B$1000,2,FALSE),0)</f>
        <v>0</v>
      </c>
      <c r="G291" s="46">
        <f>_xlfn.IFNA(VLOOKUP(A291,'RVI Strategy'!$A$1:$B$1000,2,FALSE),0)</f>
        <v>55997.760000000002</v>
      </c>
      <c r="H291" s="46">
        <f>_xlfn.IFNA(VLOOKUP(A291,'TXF0007 Strategy'!$A$1:$B$1000,2,FALSE),0)</f>
        <v>0</v>
      </c>
      <c r="I291" s="55">
        <f t="shared" si="8"/>
        <v>9332.9600000000009</v>
      </c>
      <c r="J291" s="1">
        <f>VLOOKUP($A291,級距!$A:$K,9,FALSE)</f>
        <v>1</v>
      </c>
      <c r="K291" s="1">
        <f>VLOOKUP($A291,級距!$A:$K,10,FALSE)</f>
        <v>8</v>
      </c>
      <c r="L291" s="1">
        <f>VLOOKUP($A291,級距!$A:$K,11,FALSE)</f>
        <v>3</v>
      </c>
      <c r="M291" s="32">
        <f t="shared" si="9"/>
        <v>3</v>
      </c>
    </row>
    <row r="292" spans="1:13">
      <c r="A292" s="47">
        <v>45236</v>
      </c>
      <c r="B292" s="46">
        <f>_xlfn.IFNA(VLOOKUP(A292,'Dual Thrust Strategy'!$A$1:$B$460,2,FALSE),0)</f>
        <v>0</v>
      </c>
      <c r="C292" s="46">
        <f>_xlfn.IFNA(VLOOKUP(A292,'Break Through Price Strategy'!$A$2:$B$742,2,FALSE),0)</f>
        <v>0</v>
      </c>
      <c r="D292" s="46">
        <f>_xlfn.IFNA(VLOOKUP(A292,'BBI Strategy'!$A$2:$B$1000,2,FALSE),0)</f>
        <v>151192.09599999999</v>
      </c>
      <c r="E292" s="46">
        <f>_xlfn.IFNA(VLOOKUP(A292,'Cloud Strategy'!$A$2:$B$1000,2,FALSE),0)</f>
        <v>-14391.456</v>
      </c>
      <c r="F292" s="46">
        <f>_xlfn.IFNA(VLOOKUP(A292,'DMI Strategy'!$A$1:$B$1000,2,FALSE),0)</f>
        <v>60794.048000000003</v>
      </c>
      <c r="G292" s="46">
        <f>_xlfn.IFNA(VLOOKUP(A292,'RVI Strategy'!$A$1:$B$1000,2,FALSE),0)</f>
        <v>0</v>
      </c>
      <c r="H292" s="46">
        <f>_xlfn.IFNA(VLOOKUP(A292,'TXF0007 Strategy'!$A$1:$B$1000,2,FALSE),0)</f>
        <v>0</v>
      </c>
      <c r="I292" s="55">
        <f t="shared" si="8"/>
        <v>32932.447999999997</v>
      </c>
      <c r="J292" s="1">
        <f>VLOOKUP($A292,級距!$A:$K,9,FALSE)</f>
        <v>3</v>
      </c>
      <c r="K292" s="1">
        <f>VLOOKUP($A292,級距!$A:$K,10,FALSE)</f>
        <v>1</v>
      </c>
      <c r="L292" s="1">
        <f>VLOOKUP($A292,級距!$A:$K,11,FALSE)</f>
        <v>2</v>
      </c>
      <c r="M292" s="32">
        <f t="shared" si="9"/>
        <v>2</v>
      </c>
    </row>
    <row r="293" spans="1:13">
      <c r="A293" s="47">
        <v>45233</v>
      </c>
      <c r="B293" s="46">
        <f>_xlfn.IFNA(VLOOKUP(A293,'Dual Thrust Strategy'!$A$1:$B$460,2,FALSE),0)</f>
        <v>0</v>
      </c>
      <c r="C293" s="46">
        <f>_xlfn.IFNA(VLOOKUP(A293,'Break Through Price Strategy'!$A$2:$B$742,2,FALSE),0)</f>
        <v>-18577.511999999999</v>
      </c>
      <c r="D293" s="46">
        <f>_xlfn.IFNA(VLOOKUP(A293,'BBI Strategy'!$A$2:$B$1000,2,FALSE),0)</f>
        <v>31633.008000000002</v>
      </c>
      <c r="E293" s="46">
        <f>_xlfn.IFNA(VLOOKUP(A293,'Cloud Strategy'!$A$2:$B$1000,2,FALSE),0)</f>
        <v>0</v>
      </c>
      <c r="F293" s="46">
        <f>_xlfn.IFNA(VLOOKUP(A293,'DMI Strategy'!$A$1:$B$1000,2,FALSE),0)</f>
        <v>12046.272000000001</v>
      </c>
      <c r="G293" s="46">
        <f>_xlfn.IFNA(VLOOKUP(A293,'RVI Strategy'!$A$1:$B$1000,2,FALSE),0)</f>
        <v>0</v>
      </c>
      <c r="H293" s="46">
        <f>_xlfn.IFNA(VLOOKUP(A293,'TXF0007 Strategy'!$A$1:$B$1000,2,FALSE),0)</f>
        <v>-64341.312000000005</v>
      </c>
      <c r="I293" s="55">
        <f t="shared" si="8"/>
        <v>4183.6280000000006</v>
      </c>
      <c r="J293" s="1">
        <f>VLOOKUP($A293,級距!$A:$K,9,FALSE)</f>
        <v>1</v>
      </c>
      <c r="K293" s="1">
        <f>VLOOKUP($A293,級距!$A:$K,10,FALSE)</f>
        <v>3</v>
      </c>
      <c r="L293" s="1">
        <f>VLOOKUP($A293,級距!$A:$K,11,FALSE)</f>
        <v>2</v>
      </c>
      <c r="M293" s="32">
        <f t="shared" si="9"/>
        <v>2</v>
      </c>
    </row>
    <row r="294" spans="1:13">
      <c r="A294" s="47">
        <v>45232</v>
      </c>
      <c r="B294" s="46">
        <f>_xlfn.IFNA(VLOOKUP(A294,'Dual Thrust Strategy'!$A$1:$B$460,2,FALSE),0)</f>
        <v>0</v>
      </c>
      <c r="C294" s="46">
        <f>_xlfn.IFNA(VLOOKUP(A294,'Break Through Price Strategy'!$A$2:$B$742,2,FALSE),0)</f>
        <v>125175.512</v>
      </c>
      <c r="D294" s="46">
        <f>_xlfn.IFNA(VLOOKUP(A294,'BBI Strategy'!$A$2:$B$1000,2,FALSE),0)</f>
        <v>20111.712</v>
      </c>
      <c r="E294" s="46">
        <f>_xlfn.IFNA(VLOOKUP(A294,'Cloud Strategy'!$A$2:$B$1000,2,FALSE),0)</f>
        <v>0</v>
      </c>
      <c r="F294" s="46">
        <f>_xlfn.IFNA(VLOOKUP(A294,'DMI Strategy'!$A$1:$B$1000,2,FALSE),0)</f>
        <v>38487.743999999999</v>
      </c>
      <c r="G294" s="46">
        <f>_xlfn.IFNA(VLOOKUP(A294,'RVI Strategy'!$A$1:$B$1000,2,FALSE),0)</f>
        <v>0</v>
      </c>
      <c r="H294" s="46">
        <f>_xlfn.IFNA(VLOOKUP(A294,'TXF0007 Strategy'!$A$1:$B$1000,2,FALSE),0)</f>
        <v>0</v>
      </c>
      <c r="I294" s="55">
        <f t="shared" si="8"/>
        <v>30629.161333333333</v>
      </c>
      <c r="J294" s="1">
        <f>VLOOKUP($A294,級距!$A:$K,9,FALSE)</f>
        <v>5</v>
      </c>
      <c r="K294" s="1">
        <f>VLOOKUP($A294,級距!$A:$K,10,FALSE)</f>
        <v>9</v>
      </c>
      <c r="L294" s="1">
        <f>VLOOKUP($A294,級距!$A:$K,11,FALSE)</f>
        <v>3</v>
      </c>
      <c r="M294" s="32">
        <f t="shared" si="9"/>
        <v>3</v>
      </c>
    </row>
    <row r="295" spans="1:13">
      <c r="A295" s="47">
        <v>45231</v>
      </c>
      <c r="B295" s="46">
        <f>_xlfn.IFNA(VLOOKUP(A295,'Dual Thrust Strategy'!$A$1:$B$460,2,FALSE),0)</f>
        <v>0</v>
      </c>
      <c r="C295" s="46">
        <f>_xlfn.IFNA(VLOOKUP(A295,'Break Through Price Strategy'!$A$2:$B$742,2,FALSE),0)</f>
        <v>0</v>
      </c>
      <c r="D295" s="46">
        <f>_xlfn.IFNA(VLOOKUP(A295,'BBI Strategy'!$A$2:$B$1000,2,FALSE),0)</f>
        <v>0</v>
      </c>
      <c r="E295" s="46">
        <f>_xlfn.IFNA(VLOOKUP(A295,'Cloud Strategy'!$A$2:$B$1000,2,FALSE),0)</f>
        <v>62758.656000000003</v>
      </c>
      <c r="F295" s="46">
        <f>_xlfn.IFNA(VLOOKUP(A295,'DMI Strategy'!$A$1:$B$1000,2,FALSE),0)</f>
        <v>0</v>
      </c>
      <c r="G295" s="46">
        <f>_xlfn.IFNA(VLOOKUP(A295,'RVI Strategy'!$A$1:$B$1000,2,FALSE),0)</f>
        <v>-65817.648000000001</v>
      </c>
      <c r="H295" s="46">
        <f>_xlfn.IFNA(VLOOKUP(A295,'TXF0007 Strategy'!$A$1:$B$1000,2,FALSE),0)</f>
        <v>-23760.32</v>
      </c>
      <c r="I295" s="55">
        <f t="shared" si="8"/>
        <v>-509.83199999999971</v>
      </c>
      <c r="J295" s="1">
        <f>VLOOKUP($A295,級距!$A:$K,9,FALSE)</f>
        <v>4</v>
      </c>
      <c r="K295" s="1">
        <f>VLOOKUP($A295,級距!$A:$K,10,FALSE)</f>
        <v>4</v>
      </c>
      <c r="L295" s="1">
        <f>VLOOKUP($A295,級距!$A:$K,11,FALSE)</f>
        <v>2</v>
      </c>
      <c r="M295" s="32">
        <f t="shared" si="9"/>
        <v>2</v>
      </c>
    </row>
    <row r="296" spans="1:13">
      <c r="A296" s="47">
        <v>45230</v>
      </c>
      <c r="B296" s="46">
        <f>_xlfn.IFNA(VLOOKUP(A296,'Dual Thrust Strategy'!$A$1:$B$460,2,FALSE),0)</f>
        <v>0</v>
      </c>
      <c r="C296" s="46">
        <f>_xlfn.IFNA(VLOOKUP(A296,'Break Through Price Strategy'!$A$2:$B$742,2,FALSE),0)</f>
        <v>52292.04</v>
      </c>
      <c r="D296" s="46">
        <f>_xlfn.IFNA(VLOOKUP(A296,'BBI Strategy'!$A$2:$B$1000,2,FALSE),0)</f>
        <v>76752.152000000002</v>
      </c>
      <c r="E296" s="46">
        <f>_xlfn.IFNA(VLOOKUP(A296,'Cloud Strategy'!$A$2:$B$1000,2,FALSE),0)</f>
        <v>82206.127999999997</v>
      </c>
      <c r="F296" s="46">
        <f>_xlfn.IFNA(VLOOKUP(A296,'DMI Strategy'!$A$1:$B$1000,2,FALSE),0)</f>
        <v>-54192.480000000003</v>
      </c>
      <c r="G296" s="46">
        <f>_xlfn.IFNA(VLOOKUP(A296,'RVI Strategy'!$A$1:$B$1000,2,FALSE),0)</f>
        <v>92379.16</v>
      </c>
      <c r="H296" s="46">
        <f>_xlfn.IFNA(VLOOKUP(A296,'TXF0007 Strategy'!$A$1:$B$1000,2,FALSE),0)</f>
        <v>104315.35200000001</v>
      </c>
      <c r="I296" s="55">
        <f t="shared" si="8"/>
        <v>41572.833333333336</v>
      </c>
      <c r="J296" s="1">
        <f>VLOOKUP($A296,級距!$A:$K,9,FALSE)</f>
        <v>8</v>
      </c>
      <c r="K296" s="1">
        <f>VLOOKUP($A296,級距!$A:$K,10,FALSE)</f>
        <v>9</v>
      </c>
      <c r="L296" s="1">
        <f>VLOOKUP($A296,級距!$A:$K,11,FALSE)</f>
        <v>3</v>
      </c>
      <c r="M296" s="32">
        <f t="shared" si="9"/>
        <v>3</v>
      </c>
    </row>
    <row r="297" spans="1:13">
      <c r="A297" s="47">
        <v>45229</v>
      </c>
      <c r="B297" s="46">
        <f>_xlfn.IFNA(VLOOKUP(A297,'Dual Thrust Strategy'!$A$1:$B$460,2,FALSE),0)</f>
        <v>0</v>
      </c>
      <c r="C297" s="46">
        <f>_xlfn.IFNA(VLOOKUP(A297,'Break Through Price Strategy'!$A$2:$B$742,2,FALSE),0)</f>
        <v>0</v>
      </c>
      <c r="D297" s="46">
        <f>_xlfn.IFNA(VLOOKUP(A297,'BBI Strategy'!$A$2:$B$1000,2,FALSE),0)</f>
        <v>0</v>
      </c>
      <c r="E297" s="46">
        <f>_xlfn.IFNA(VLOOKUP(A297,'Cloud Strategy'!$A$2:$B$1000,2,FALSE),0)</f>
        <v>0</v>
      </c>
      <c r="F297" s="46">
        <f>_xlfn.IFNA(VLOOKUP(A297,'DMI Strategy'!$A$1:$B$1000,2,FALSE),0)</f>
        <v>0</v>
      </c>
      <c r="G297" s="46">
        <f>_xlfn.IFNA(VLOOKUP(A297,'RVI Strategy'!$A$1:$B$1000,2,FALSE),0)</f>
        <v>0</v>
      </c>
      <c r="H297" s="46">
        <f>_xlfn.IFNA(VLOOKUP(A297,'TXF0007 Strategy'!$A$1:$B$1000,2,FALSE),0)</f>
        <v>-21876.240000000002</v>
      </c>
      <c r="I297" s="55">
        <f t="shared" si="8"/>
        <v>0</v>
      </c>
      <c r="J297" s="1">
        <f>VLOOKUP($A297,級距!$A:$K,9,FALSE)</f>
        <v>3</v>
      </c>
      <c r="K297" s="1">
        <f>VLOOKUP($A297,級距!$A:$K,10,FALSE)</f>
        <v>4</v>
      </c>
      <c r="L297" s="1">
        <f>VLOOKUP($A297,級距!$A:$K,11,FALSE)</f>
        <v>2</v>
      </c>
      <c r="M297" s="32">
        <f t="shared" si="9"/>
        <v>2</v>
      </c>
    </row>
    <row r="298" spans="1:13">
      <c r="A298" s="47">
        <v>45226</v>
      </c>
      <c r="B298" s="46">
        <f>_xlfn.IFNA(VLOOKUP(A298,'Dual Thrust Strategy'!$A$1:$B$460,2,FALSE),0)</f>
        <v>0</v>
      </c>
      <c r="C298" s="46">
        <f>_xlfn.IFNA(VLOOKUP(A298,'Break Through Price Strategy'!$A$2:$B$742,2,FALSE),0)</f>
        <v>-63877.68</v>
      </c>
      <c r="D298" s="46">
        <f>_xlfn.IFNA(VLOOKUP(A298,'BBI Strategy'!$A$2:$B$1000,2,FALSE),0)</f>
        <v>0</v>
      </c>
      <c r="E298" s="46">
        <f>_xlfn.IFNA(VLOOKUP(A298,'Cloud Strategy'!$A$2:$B$1000,2,FALSE),0)</f>
        <v>0</v>
      </c>
      <c r="F298" s="46">
        <f>_xlfn.IFNA(VLOOKUP(A298,'DMI Strategy'!$A$1:$B$1000,2,FALSE),0)</f>
        <v>0</v>
      </c>
      <c r="G298" s="46">
        <f>_xlfn.IFNA(VLOOKUP(A298,'RVI Strategy'!$A$1:$B$1000,2,FALSE),0)</f>
        <v>0</v>
      </c>
      <c r="H298" s="46">
        <f>_xlfn.IFNA(VLOOKUP(A298,'TXF0007 Strategy'!$A$1:$B$1000,2,FALSE),0)</f>
        <v>18123.04</v>
      </c>
      <c r="I298" s="55">
        <f t="shared" si="8"/>
        <v>-10646.28</v>
      </c>
      <c r="J298" s="1">
        <f>VLOOKUP($A298,級距!$A:$K,9,FALSE)</f>
        <v>1</v>
      </c>
      <c r="K298" s="1">
        <f>VLOOKUP($A298,級距!$A:$K,10,FALSE)</f>
        <v>2</v>
      </c>
      <c r="L298" s="1">
        <f>VLOOKUP($A298,級距!$A:$K,11,FALSE)</f>
        <v>2</v>
      </c>
      <c r="M298" s="32">
        <f t="shared" si="9"/>
        <v>2</v>
      </c>
    </row>
    <row r="299" spans="1:13">
      <c r="A299" s="47">
        <v>45225</v>
      </c>
      <c r="B299" s="46">
        <f>_xlfn.IFNA(VLOOKUP(A299,'Dual Thrust Strategy'!$A$1:$B$460,2,FALSE),0)</f>
        <v>0</v>
      </c>
      <c r="C299" s="46">
        <f>_xlfn.IFNA(VLOOKUP(A299,'Break Through Price Strategy'!$A$2:$B$742,2,FALSE),0)</f>
        <v>0</v>
      </c>
      <c r="D299" s="46">
        <f>_xlfn.IFNA(VLOOKUP(A299,'BBI Strategy'!$A$2:$B$1000,2,FALSE),0)</f>
        <v>29288.68</v>
      </c>
      <c r="E299" s="46">
        <f>_xlfn.IFNA(VLOOKUP(A299,'Cloud Strategy'!$A$2:$B$1000,2,FALSE),0)</f>
        <v>-15789.864</v>
      </c>
      <c r="F299" s="46">
        <f>_xlfn.IFNA(VLOOKUP(A299,'DMI Strategy'!$A$1:$B$1000,2,FALSE),0)</f>
        <v>-66998.528000000006</v>
      </c>
      <c r="G299" s="46">
        <f>_xlfn.IFNA(VLOOKUP(A299,'RVI Strategy'!$A$1:$B$1000,2,FALSE),0)</f>
        <v>36170.976000000002</v>
      </c>
      <c r="H299" s="46">
        <f>_xlfn.IFNA(VLOOKUP(A299,'TXF0007 Strategy'!$A$1:$B$1000,2,FALSE),0)</f>
        <v>3004.1759999999999</v>
      </c>
      <c r="I299" s="55">
        <f t="shared" si="8"/>
        <v>-2888.1226666666676</v>
      </c>
      <c r="J299" s="1">
        <f>VLOOKUP($A299,級距!$A:$K,9,FALSE)</f>
        <v>4</v>
      </c>
      <c r="K299" s="1">
        <f>VLOOKUP($A299,級距!$A:$K,10,FALSE)</f>
        <v>6</v>
      </c>
      <c r="L299" s="1">
        <f>VLOOKUP($A299,級距!$A:$K,11,FALSE)</f>
        <v>2</v>
      </c>
      <c r="M299" s="32">
        <f t="shared" si="9"/>
        <v>2</v>
      </c>
    </row>
    <row r="300" spans="1:13">
      <c r="A300" s="47">
        <v>45224</v>
      </c>
      <c r="B300" s="46">
        <f>_xlfn.IFNA(VLOOKUP(A300,'Dual Thrust Strategy'!$A$1:$B$460,2,FALSE),0)</f>
        <v>0</v>
      </c>
      <c r="C300" s="46">
        <f>_xlfn.IFNA(VLOOKUP(A300,'Break Through Price Strategy'!$A$2:$B$742,2,FALSE),0)</f>
        <v>0</v>
      </c>
      <c r="D300" s="46">
        <f>_xlfn.IFNA(VLOOKUP(A300,'BBI Strategy'!$A$2:$B$1000,2,FALSE),0)</f>
        <v>-107108.54399999999</v>
      </c>
      <c r="E300" s="46">
        <f>_xlfn.IFNA(VLOOKUP(A300,'Cloud Strategy'!$A$2:$B$1000,2,FALSE),0)</f>
        <v>0</v>
      </c>
      <c r="F300" s="46">
        <f>_xlfn.IFNA(VLOOKUP(A300,'DMI Strategy'!$A$1:$B$1000,2,FALSE),0)</f>
        <v>-22727.376</v>
      </c>
      <c r="G300" s="46">
        <f>_xlfn.IFNA(VLOOKUP(A300,'RVI Strategy'!$A$1:$B$1000,2,FALSE),0)</f>
        <v>0</v>
      </c>
      <c r="H300" s="46">
        <f>_xlfn.IFNA(VLOOKUP(A300,'TXF0007 Strategy'!$A$1:$B$1000,2,FALSE),0)</f>
        <v>24946.207999999999</v>
      </c>
      <c r="I300" s="55">
        <f t="shared" si="8"/>
        <v>-21639.32</v>
      </c>
      <c r="J300" s="1">
        <f>VLOOKUP($A300,級距!$A:$K,9,FALSE)</f>
        <v>3</v>
      </c>
      <c r="K300" s="1">
        <f>VLOOKUP($A300,級距!$A:$K,10,FALSE)</f>
        <v>1</v>
      </c>
      <c r="L300" s="1">
        <f>VLOOKUP($A300,級距!$A:$K,11,FALSE)</f>
        <v>2</v>
      </c>
      <c r="M300" s="32">
        <f t="shared" si="9"/>
        <v>2</v>
      </c>
    </row>
    <row r="301" spans="1:13">
      <c r="A301" s="47">
        <v>45223</v>
      </c>
      <c r="B301" s="46">
        <f>_xlfn.IFNA(VLOOKUP(A301,'Dual Thrust Strategy'!$A$1:$B$460,2,FALSE),0)</f>
        <v>94366.535999999993</v>
      </c>
      <c r="C301" s="46">
        <f>_xlfn.IFNA(VLOOKUP(A301,'Break Through Price Strategy'!$A$2:$B$742,2,FALSE),0)</f>
        <v>0</v>
      </c>
      <c r="D301" s="46">
        <f>_xlfn.IFNA(VLOOKUP(A301,'BBI Strategy'!$A$2:$B$1000,2,FALSE),0)</f>
        <v>97.84</v>
      </c>
      <c r="E301" s="46">
        <f>_xlfn.IFNA(VLOOKUP(A301,'Cloud Strategy'!$A$2:$B$1000,2,FALSE),0)</f>
        <v>-67678.176000000007</v>
      </c>
      <c r="F301" s="46">
        <f>_xlfn.IFNA(VLOOKUP(A301,'DMI Strategy'!$A$1:$B$1000,2,FALSE),0)</f>
        <v>0</v>
      </c>
      <c r="G301" s="46">
        <f>_xlfn.IFNA(VLOOKUP(A301,'RVI Strategy'!$A$1:$B$1000,2,FALSE),0)</f>
        <v>0</v>
      </c>
      <c r="H301" s="46">
        <f>_xlfn.IFNA(VLOOKUP(A301,'TXF0007 Strategy'!$A$1:$B$1000,2,FALSE),0)</f>
        <v>2280.072000000001</v>
      </c>
      <c r="I301" s="55">
        <f t="shared" si="8"/>
        <v>4464.3666666666641</v>
      </c>
      <c r="J301" s="1">
        <f>VLOOKUP($A301,級距!$A:$K,9,FALSE)</f>
        <v>6</v>
      </c>
      <c r="K301" s="1">
        <f>VLOOKUP($A301,級距!$A:$K,10,FALSE)</f>
        <v>4</v>
      </c>
      <c r="L301" s="1">
        <f>VLOOKUP($A301,級距!$A:$K,11,FALSE)</f>
        <v>2</v>
      </c>
      <c r="M301" s="32">
        <f t="shared" si="9"/>
        <v>2</v>
      </c>
    </row>
    <row r="302" spans="1:13">
      <c r="A302" s="47">
        <v>45222</v>
      </c>
      <c r="B302" s="46">
        <f>_xlfn.IFNA(VLOOKUP(A302,'Dual Thrust Strategy'!$A$1:$B$460,2,FALSE),0)</f>
        <v>0</v>
      </c>
      <c r="C302" s="46">
        <f>_xlfn.IFNA(VLOOKUP(A302,'Break Through Price Strategy'!$A$2:$B$742,2,FALSE),0)</f>
        <v>0</v>
      </c>
      <c r="D302" s="46">
        <f>_xlfn.IFNA(VLOOKUP(A302,'BBI Strategy'!$A$2:$B$1000,2,FALSE),0)</f>
        <v>49089.56</v>
      </c>
      <c r="E302" s="46">
        <f>_xlfn.IFNA(VLOOKUP(A302,'Cloud Strategy'!$A$2:$B$1000,2,FALSE),0)</f>
        <v>-34571.663999999997</v>
      </c>
      <c r="F302" s="46">
        <f>_xlfn.IFNA(VLOOKUP(A302,'DMI Strategy'!$A$1:$B$1000,2,FALSE),0)</f>
        <v>104138.68799999999</v>
      </c>
      <c r="G302" s="46">
        <f>_xlfn.IFNA(VLOOKUP(A302,'RVI Strategy'!$A$1:$B$1000,2,FALSE),0)</f>
        <v>0</v>
      </c>
      <c r="H302" s="46">
        <f>_xlfn.IFNA(VLOOKUP(A302,'TXF0007 Strategy'!$A$1:$B$1000,2,FALSE),0)</f>
        <v>75.39200000000001</v>
      </c>
      <c r="I302" s="55">
        <f t="shared" si="8"/>
        <v>19776.097333333335</v>
      </c>
      <c r="J302" s="1">
        <f>VLOOKUP($A302,級距!$A:$K,9,FALSE)</f>
        <v>2</v>
      </c>
      <c r="K302" s="1">
        <f>VLOOKUP($A302,級距!$A:$K,10,FALSE)</f>
        <v>9</v>
      </c>
      <c r="L302" s="1">
        <f>VLOOKUP($A302,級距!$A:$K,11,FALSE)</f>
        <v>3</v>
      </c>
      <c r="M302" s="32">
        <f t="shared" si="9"/>
        <v>3</v>
      </c>
    </row>
    <row r="303" spans="1:13">
      <c r="A303" s="47">
        <v>45219</v>
      </c>
      <c r="B303" s="46">
        <f>_xlfn.IFNA(VLOOKUP(A303,'Dual Thrust Strategy'!$A$1:$B$460,2,FALSE),0)</f>
        <v>0</v>
      </c>
      <c r="C303" s="46">
        <f>_xlfn.IFNA(VLOOKUP(A303,'Break Through Price Strategy'!$A$2:$B$742,2,FALSE),0)</f>
        <v>-85915.728000000003</v>
      </c>
      <c r="D303" s="46">
        <f>_xlfn.IFNA(VLOOKUP(A303,'BBI Strategy'!$A$2:$B$1000,2,FALSE),0)</f>
        <v>-106267.16800000001</v>
      </c>
      <c r="E303" s="46">
        <f>_xlfn.IFNA(VLOOKUP(A303,'Cloud Strategy'!$A$2:$B$1000,2,FALSE),0)</f>
        <v>26409.272000000001</v>
      </c>
      <c r="F303" s="46">
        <f>_xlfn.IFNA(VLOOKUP(A303,'DMI Strategy'!$A$1:$B$1000,2,FALSE),0)</f>
        <v>-21530.975999999999</v>
      </c>
      <c r="G303" s="46">
        <f>_xlfn.IFNA(VLOOKUP(A303,'RVI Strategy'!$A$1:$B$1000,2,FALSE),0)</f>
        <v>-123146.11199999999</v>
      </c>
      <c r="H303" s="46">
        <f>_xlfn.IFNA(VLOOKUP(A303,'TXF0007 Strategy'!$A$1:$B$1000,2,FALSE),0)</f>
        <v>0</v>
      </c>
      <c r="I303" s="55">
        <f t="shared" si="8"/>
        <v>-51741.785333333333</v>
      </c>
      <c r="J303" s="1">
        <f>VLOOKUP($A303,級距!$A:$K,9,FALSE)</f>
        <v>7</v>
      </c>
      <c r="K303" s="1">
        <f>VLOOKUP($A303,級距!$A:$K,10,FALSE)</f>
        <v>2</v>
      </c>
      <c r="L303" s="1">
        <f>VLOOKUP($A303,級距!$A:$K,11,FALSE)</f>
        <v>2</v>
      </c>
      <c r="M303" s="32">
        <f t="shared" si="9"/>
        <v>2</v>
      </c>
    </row>
    <row r="304" spans="1:13">
      <c r="A304" s="47">
        <v>45218</v>
      </c>
      <c r="B304" s="46">
        <f>_xlfn.IFNA(VLOOKUP(A304,'Dual Thrust Strategy'!$A$1:$B$460,2,FALSE),0)</f>
        <v>-68293.008000000002</v>
      </c>
      <c r="C304" s="46">
        <f>_xlfn.IFNA(VLOOKUP(A304,'Break Through Price Strategy'!$A$2:$B$742,2,FALSE),0)</f>
        <v>0</v>
      </c>
      <c r="D304" s="46">
        <f>_xlfn.IFNA(VLOOKUP(A304,'BBI Strategy'!$A$2:$B$1000,2,FALSE),0)</f>
        <v>-77944.639999999999</v>
      </c>
      <c r="E304" s="46">
        <f>_xlfn.IFNA(VLOOKUP(A304,'Cloud Strategy'!$A$2:$B$1000,2,FALSE),0)</f>
        <v>0</v>
      </c>
      <c r="F304" s="46">
        <f>_xlfn.IFNA(VLOOKUP(A304,'DMI Strategy'!$A$1:$B$1000,2,FALSE),0)</f>
        <v>0</v>
      </c>
      <c r="G304" s="46">
        <f>_xlfn.IFNA(VLOOKUP(A304,'RVI Strategy'!$A$1:$B$1000,2,FALSE),0)</f>
        <v>0</v>
      </c>
      <c r="H304" s="46">
        <f>_xlfn.IFNA(VLOOKUP(A304,'TXF0007 Strategy'!$A$1:$B$1000,2,FALSE),0)</f>
        <v>-81124.176000000007</v>
      </c>
      <c r="I304" s="55">
        <f t="shared" si="8"/>
        <v>-24372.941333333332</v>
      </c>
      <c r="J304" s="1">
        <f>VLOOKUP($A304,級距!$A:$K,9,FALSE)</f>
        <v>3</v>
      </c>
      <c r="K304" s="1">
        <f>VLOOKUP($A304,級距!$A:$K,10,FALSE)</f>
        <v>8</v>
      </c>
      <c r="L304" s="1">
        <f>VLOOKUP($A304,級距!$A:$K,11,FALSE)</f>
        <v>3</v>
      </c>
      <c r="M304" s="32">
        <f t="shared" si="9"/>
        <v>3</v>
      </c>
    </row>
    <row r="305" spans="1:13">
      <c r="A305" s="47">
        <v>45217</v>
      </c>
      <c r="B305" s="46">
        <f>_xlfn.IFNA(VLOOKUP(A305,'Dual Thrust Strategy'!$A$1:$B$460,2,FALSE),0)</f>
        <v>-37739.879999999997</v>
      </c>
      <c r="C305" s="46">
        <f>_xlfn.IFNA(VLOOKUP(A305,'Break Through Price Strategy'!$A$2:$B$742,2,FALSE),0)</f>
        <v>109878.36</v>
      </c>
      <c r="D305" s="46">
        <f>_xlfn.IFNA(VLOOKUP(A305,'BBI Strategy'!$A$2:$B$1000,2,FALSE),0)</f>
        <v>283080.59999999998</v>
      </c>
      <c r="E305" s="46">
        <f>_xlfn.IFNA(VLOOKUP(A305,'Cloud Strategy'!$A$2:$B$1000,2,FALSE),0)</f>
        <v>-121947.76</v>
      </c>
      <c r="F305" s="46">
        <f>_xlfn.IFNA(VLOOKUP(A305,'DMI Strategy'!$A$1:$B$1000,2,FALSE),0)</f>
        <v>176463.28</v>
      </c>
      <c r="G305" s="46">
        <f>_xlfn.IFNA(VLOOKUP(A305,'RVI Strategy'!$A$1:$B$1000,2,FALSE),0)</f>
        <v>-110366.46400000001</v>
      </c>
      <c r="H305" s="46">
        <f>_xlfn.IFNA(VLOOKUP(A305,'TXF0007 Strategy'!$A$1:$B$1000,2,FALSE),0)</f>
        <v>43898.423999999999</v>
      </c>
      <c r="I305" s="55">
        <f t="shared" si="8"/>
        <v>49894.689333333321</v>
      </c>
      <c r="J305" s="1">
        <f>VLOOKUP($A305,級距!$A:$K,9,FALSE)</f>
        <v>7</v>
      </c>
      <c r="K305" s="1">
        <f>VLOOKUP($A305,級距!$A:$K,10,FALSE)</f>
        <v>9</v>
      </c>
      <c r="L305" s="1">
        <f>VLOOKUP($A305,級距!$A:$K,11,FALSE)</f>
        <v>3</v>
      </c>
      <c r="M305" s="32">
        <f t="shared" si="9"/>
        <v>3</v>
      </c>
    </row>
    <row r="306" spans="1:13">
      <c r="A306" s="47">
        <v>45216</v>
      </c>
      <c r="B306" s="46">
        <f>_xlfn.IFNA(VLOOKUP(A306,'Dual Thrust Strategy'!$A$1:$B$460,2,FALSE),0)</f>
        <v>0</v>
      </c>
      <c r="C306" s="46">
        <f>_xlfn.IFNA(VLOOKUP(A306,'Break Through Price Strategy'!$A$2:$B$742,2,FALSE),0)</f>
        <v>0</v>
      </c>
      <c r="D306" s="46">
        <f>_xlfn.IFNA(VLOOKUP(A306,'BBI Strategy'!$A$2:$B$1000,2,FALSE),0)</f>
        <v>4003.1039999999998</v>
      </c>
      <c r="E306" s="46">
        <f>_xlfn.IFNA(VLOOKUP(A306,'Cloud Strategy'!$A$2:$B$1000,2,FALSE),0)</f>
        <v>142384.704</v>
      </c>
      <c r="F306" s="46">
        <f>_xlfn.IFNA(VLOOKUP(A306,'DMI Strategy'!$A$1:$B$1000,2,FALSE),0)</f>
        <v>4003.1039999999998</v>
      </c>
      <c r="G306" s="46">
        <f>_xlfn.IFNA(VLOOKUP(A306,'RVI Strategy'!$A$1:$B$1000,2,FALSE),0)</f>
        <v>0</v>
      </c>
      <c r="H306" s="46">
        <f>_xlfn.IFNA(VLOOKUP(A306,'TXF0007 Strategy'!$A$1:$B$1000,2,FALSE),0)</f>
        <v>112783.152</v>
      </c>
      <c r="I306" s="55">
        <f t="shared" si="8"/>
        <v>25065.151999999998</v>
      </c>
      <c r="J306" s="1">
        <f>VLOOKUP($A306,級距!$A:$K,9,FALSE)</f>
        <v>4</v>
      </c>
      <c r="K306" s="1">
        <f>VLOOKUP($A306,級距!$A:$K,10,FALSE)</f>
        <v>8</v>
      </c>
      <c r="L306" s="1">
        <f>VLOOKUP($A306,級距!$A:$K,11,FALSE)</f>
        <v>3</v>
      </c>
      <c r="M306" s="32">
        <f t="shared" si="9"/>
        <v>3</v>
      </c>
    </row>
    <row r="307" spans="1:13">
      <c r="A307" s="47">
        <v>45215</v>
      </c>
      <c r="B307" s="46">
        <f>_xlfn.IFNA(VLOOKUP(A307,'Dual Thrust Strategy'!$A$1:$B$460,2,FALSE),0)</f>
        <v>0</v>
      </c>
      <c r="C307" s="46">
        <f>_xlfn.IFNA(VLOOKUP(A307,'Break Through Price Strategy'!$A$2:$B$742,2,FALSE),0)</f>
        <v>10805.28</v>
      </c>
      <c r="D307" s="46">
        <f>_xlfn.IFNA(VLOOKUP(A307,'BBI Strategy'!$A$2:$B$1000,2,FALSE),0)</f>
        <v>-29992.720000000001</v>
      </c>
      <c r="E307" s="46">
        <f>_xlfn.IFNA(VLOOKUP(A307,'Cloud Strategy'!$A$2:$B$1000,2,FALSE),0)</f>
        <v>-15185.632</v>
      </c>
      <c r="F307" s="46">
        <f>_xlfn.IFNA(VLOOKUP(A307,'DMI Strategy'!$A$1:$B$1000,2,FALSE),0)</f>
        <v>-7993.0240000000003</v>
      </c>
      <c r="G307" s="46">
        <f>_xlfn.IFNA(VLOOKUP(A307,'RVI Strategy'!$A$1:$B$1000,2,FALSE),0)</f>
        <v>0</v>
      </c>
      <c r="H307" s="46">
        <f>_xlfn.IFNA(VLOOKUP(A307,'TXF0007 Strategy'!$A$1:$B$1000,2,FALSE),0)</f>
        <v>0</v>
      </c>
      <c r="I307" s="55">
        <f t="shared" si="8"/>
        <v>-7061.0159999999996</v>
      </c>
      <c r="J307" s="1">
        <f>VLOOKUP($A307,級距!$A:$K,9,FALSE)</f>
        <v>1</v>
      </c>
      <c r="K307" s="1">
        <f>VLOOKUP($A307,級距!$A:$K,10,FALSE)</f>
        <v>2</v>
      </c>
      <c r="L307" s="1">
        <f>VLOOKUP($A307,級距!$A:$K,11,FALSE)</f>
        <v>2</v>
      </c>
      <c r="M307" s="32">
        <f t="shared" si="9"/>
        <v>2</v>
      </c>
    </row>
    <row r="308" spans="1:13">
      <c r="A308" s="47">
        <v>45212</v>
      </c>
      <c r="B308" s="46">
        <f>_xlfn.IFNA(VLOOKUP(A308,'Dual Thrust Strategy'!$A$1:$B$460,2,FALSE),0)</f>
        <v>0</v>
      </c>
      <c r="C308" s="46">
        <f>_xlfn.IFNA(VLOOKUP(A308,'Break Through Price Strategy'!$A$2:$B$742,2,FALSE),0)</f>
        <v>0</v>
      </c>
      <c r="D308" s="46">
        <f>_xlfn.IFNA(VLOOKUP(A308,'BBI Strategy'!$A$2:$B$1000,2,FALSE),0)</f>
        <v>0</v>
      </c>
      <c r="E308" s="46">
        <f>_xlfn.IFNA(VLOOKUP(A308,'Cloud Strategy'!$A$2:$B$1000,2,FALSE),0)</f>
        <v>0</v>
      </c>
      <c r="F308" s="46">
        <f>_xlfn.IFNA(VLOOKUP(A308,'DMI Strategy'!$A$1:$B$1000,2,FALSE),0)</f>
        <v>-9640.4480000000003</v>
      </c>
      <c r="G308" s="46">
        <f>_xlfn.IFNA(VLOOKUP(A308,'RVI Strategy'!$A$1:$B$1000,2,FALSE),0)</f>
        <v>0</v>
      </c>
      <c r="H308" s="46">
        <f>_xlfn.IFNA(VLOOKUP(A308,'TXF0007 Strategy'!$A$1:$B$1000,2,FALSE),0)</f>
        <v>-94646.376000000004</v>
      </c>
      <c r="I308" s="55">
        <f t="shared" si="8"/>
        <v>-1606.7413333333334</v>
      </c>
      <c r="J308" s="1">
        <f>VLOOKUP($A308,級距!$A:$K,9,FALSE)</f>
        <v>1</v>
      </c>
      <c r="K308" s="1">
        <f>VLOOKUP($A308,級距!$A:$K,10,FALSE)</f>
        <v>3</v>
      </c>
      <c r="L308" s="1">
        <f>VLOOKUP($A308,級距!$A:$K,11,FALSE)</f>
        <v>2</v>
      </c>
      <c r="M308" s="32">
        <f t="shared" si="9"/>
        <v>2</v>
      </c>
    </row>
    <row r="309" spans="1:13">
      <c r="A309" s="47">
        <v>45211</v>
      </c>
      <c r="B309" s="46">
        <f>_xlfn.IFNA(VLOOKUP(A309,'Dual Thrust Strategy'!$A$1:$B$460,2,FALSE),0)</f>
        <v>0</v>
      </c>
      <c r="C309" s="46">
        <f>_xlfn.IFNA(VLOOKUP(A309,'Break Through Price Strategy'!$A$2:$B$742,2,FALSE),0)</f>
        <v>28724.256000000001</v>
      </c>
      <c r="D309" s="46">
        <f>_xlfn.IFNA(VLOOKUP(A309,'BBI Strategy'!$A$2:$B$1000,2,FALSE),0)</f>
        <v>132751.10399999999</v>
      </c>
      <c r="E309" s="46">
        <f>_xlfn.IFNA(VLOOKUP(A309,'Cloud Strategy'!$A$2:$B$1000,2,FALSE),0)</f>
        <v>0</v>
      </c>
      <c r="F309" s="46">
        <f>_xlfn.IFNA(VLOOKUP(A309,'DMI Strategy'!$A$1:$B$1000,2,FALSE),0)</f>
        <v>0</v>
      </c>
      <c r="G309" s="46">
        <f>_xlfn.IFNA(VLOOKUP(A309,'RVI Strategy'!$A$1:$B$1000,2,FALSE),0)</f>
        <v>0</v>
      </c>
      <c r="H309" s="46">
        <f>_xlfn.IFNA(VLOOKUP(A309,'TXF0007 Strategy'!$A$1:$B$1000,2,FALSE),0)</f>
        <v>38361.232000000004</v>
      </c>
      <c r="I309" s="55">
        <f t="shared" si="8"/>
        <v>26912.559999999998</v>
      </c>
      <c r="J309" s="1">
        <f>VLOOKUP($A309,級距!$A:$K,9,FALSE)</f>
        <v>3</v>
      </c>
      <c r="K309" s="1">
        <f>VLOOKUP($A309,級距!$A:$K,10,FALSE)</f>
        <v>7</v>
      </c>
      <c r="L309" s="1">
        <f>VLOOKUP($A309,級距!$A:$K,11,FALSE)</f>
        <v>3</v>
      </c>
      <c r="M309" s="32">
        <f t="shared" si="9"/>
        <v>3</v>
      </c>
    </row>
    <row r="310" spans="1:13">
      <c r="A310" s="47">
        <v>45210</v>
      </c>
      <c r="B310" s="46">
        <f>_xlfn.IFNA(VLOOKUP(A310,'Dual Thrust Strategy'!$A$1:$B$460,2,FALSE),0)</f>
        <v>0</v>
      </c>
      <c r="C310" s="46">
        <f>_xlfn.IFNA(VLOOKUP(A310,'Break Through Price Strategy'!$A$2:$B$742,2,FALSE),0)</f>
        <v>23594.736000000001</v>
      </c>
      <c r="D310" s="46">
        <f>_xlfn.IFNA(VLOOKUP(A310,'BBI Strategy'!$A$2:$B$1000,2,FALSE),0)</f>
        <v>-25809.624</v>
      </c>
      <c r="E310" s="46">
        <f>_xlfn.IFNA(VLOOKUP(A310,'Cloud Strategy'!$A$2:$B$1000,2,FALSE),0)</f>
        <v>-72023.456000000006</v>
      </c>
      <c r="F310" s="46">
        <f>_xlfn.IFNA(VLOOKUP(A310,'DMI Strategy'!$A$1:$B$1000,2,FALSE),0)</f>
        <v>0</v>
      </c>
      <c r="G310" s="46">
        <f>_xlfn.IFNA(VLOOKUP(A310,'RVI Strategy'!$A$1:$B$1000,2,FALSE),0)</f>
        <v>40388.656000000003</v>
      </c>
      <c r="H310" s="46">
        <f>_xlfn.IFNA(VLOOKUP(A310,'TXF0007 Strategy'!$A$1:$B$1000,2,FALSE),0)</f>
        <v>0</v>
      </c>
      <c r="I310" s="55">
        <f t="shared" si="8"/>
        <v>-5641.6146666666682</v>
      </c>
      <c r="J310" s="1">
        <f>VLOOKUP($A310,級距!$A:$K,9,FALSE)</f>
        <v>5</v>
      </c>
      <c r="K310" s="1">
        <f>VLOOKUP($A310,級距!$A:$K,10,FALSE)</f>
        <v>7</v>
      </c>
      <c r="L310" s="1">
        <f>VLOOKUP($A310,級距!$A:$K,11,FALSE)</f>
        <v>3</v>
      </c>
      <c r="M310" s="32">
        <f t="shared" si="9"/>
        <v>3</v>
      </c>
    </row>
    <row r="311" spans="1:13">
      <c r="A311" s="47">
        <v>45205</v>
      </c>
      <c r="B311" s="46">
        <f>_xlfn.IFNA(VLOOKUP(A311,'Dual Thrust Strategy'!$A$1:$B$460,2,FALSE),0)</f>
        <v>0</v>
      </c>
      <c r="C311" s="46">
        <f>_xlfn.IFNA(VLOOKUP(A311,'Break Through Price Strategy'!$A$2:$B$742,2,FALSE),0)</f>
        <v>-6787.12</v>
      </c>
      <c r="D311" s="46">
        <f>_xlfn.IFNA(VLOOKUP(A311,'BBI Strategy'!$A$2:$B$1000,2,FALSE),0)</f>
        <v>-13574.24</v>
      </c>
      <c r="E311" s="46">
        <f>_xlfn.IFNA(VLOOKUP(A311,'Cloud Strategy'!$A$2:$B$1000,2,FALSE),0)</f>
        <v>0</v>
      </c>
      <c r="F311" s="46">
        <f>_xlfn.IFNA(VLOOKUP(A311,'DMI Strategy'!$A$1:$B$1000,2,FALSE),0)</f>
        <v>53.247999999999998</v>
      </c>
      <c r="G311" s="46">
        <f>_xlfn.IFNA(VLOOKUP(A311,'RVI Strategy'!$A$1:$B$1000,2,FALSE),0)</f>
        <v>0</v>
      </c>
      <c r="H311" s="46">
        <f>_xlfn.IFNA(VLOOKUP(A311,'TXF0007 Strategy'!$A$1:$B$1000,2,FALSE),0)</f>
        <v>0</v>
      </c>
      <c r="I311" s="55">
        <f t="shared" si="8"/>
        <v>-3384.6853333333333</v>
      </c>
      <c r="J311" s="1">
        <f>VLOOKUP($A311,級距!$A:$K,9,FALSE)</f>
        <v>1</v>
      </c>
      <c r="K311" s="1">
        <f>VLOOKUP($A311,級距!$A:$K,10,FALSE)</f>
        <v>7</v>
      </c>
      <c r="L311" s="1">
        <f>VLOOKUP($A311,級距!$A:$K,11,FALSE)</f>
        <v>3</v>
      </c>
      <c r="M311" s="32">
        <f t="shared" si="9"/>
        <v>3</v>
      </c>
    </row>
    <row r="312" spans="1:13">
      <c r="A312" s="47">
        <v>45204</v>
      </c>
      <c r="B312" s="46">
        <f>_xlfn.IFNA(VLOOKUP(A312,'Dual Thrust Strategy'!$A$1:$B$460,2,FALSE),0)</f>
        <v>0</v>
      </c>
      <c r="C312" s="46">
        <f>_xlfn.IFNA(VLOOKUP(A312,'Break Through Price Strategy'!$A$2:$B$742,2,FALSE),0)</f>
        <v>128194.512</v>
      </c>
      <c r="D312" s="46">
        <f>_xlfn.IFNA(VLOOKUP(A312,'BBI Strategy'!$A$2:$B$1000,2,FALSE),0)</f>
        <v>-5373.192</v>
      </c>
      <c r="E312" s="46">
        <f>_xlfn.IFNA(VLOOKUP(A312,'Cloud Strategy'!$A$2:$B$1000,2,FALSE),0)</f>
        <v>0</v>
      </c>
      <c r="F312" s="46">
        <f>_xlfn.IFNA(VLOOKUP(A312,'DMI Strategy'!$A$1:$B$1000,2,FALSE),0)</f>
        <v>96073.631999999998</v>
      </c>
      <c r="G312" s="46">
        <f>_xlfn.IFNA(VLOOKUP(A312,'RVI Strategy'!$A$1:$B$1000,2,FALSE),0)</f>
        <v>0</v>
      </c>
      <c r="H312" s="46">
        <f>_xlfn.IFNA(VLOOKUP(A312,'TXF0007 Strategy'!$A$1:$B$1000,2,FALSE),0)</f>
        <v>143088.568</v>
      </c>
      <c r="I312" s="55">
        <f t="shared" si="8"/>
        <v>36482.491999999998</v>
      </c>
      <c r="J312" s="1">
        <f>VLOOKUP($A312,級距!$A:$K,9,FALSE)</f>
        <v>7</v>
      </c>
      <c r="K312" s="1">
        <f>VLOOKUP($A312,級距!$A:$K,10,FALSE)</f>
        <v>8</v>
      </c>
      <c r="L312" s="1">
        <f>VLOOKUP($A312,級距!$A:$K,11,FALSE)</f>
        <v>3</v>
      </c>
      <c r="M312" s="32">
        <f t="shared" si="9"/>
        <v>3</v>
      </c>
    </row>
    <row r="313" spans="1:13">
      <c r="A313" s="47">
        <v>45203</v>
      </c>
      <c r="B313" s="46">
        <f>_xlfn.IFNA(VLOOKUP(A313,'Dual Thrust Strategy'!$A$1:$B$460,2,FALSE),0)</f>
        <v>0</v>
      </c>
      <c r="C313" s="46">
        <f>_xlfn.IFNA(VLOOKUP(A313,'Break Through Price Strategy'!$A$2:$B$742,2,FALSE),0)</f>
        <v>-83992.823999999993</v>
      </c>
      <c r="D313" s="46">
        <f>_xlfn.IFNA(VLOOKUP(A313,'BBI Strategy'!$A$2:$B$1000,2,FALSE),0)</f>
        <v>-9896.16</v>
      </c>
      <c r="E313" s="46">
        <f>_xlfn.IFNA(VLOOKUP(A313,'Cloud Strategy'!$A$2:$B$1000,2,FALSE),0)</f>
        <v>21043.648000000001</v>
      </c>
      <c r="F313" s="46">
        <f>_xlfn.IFNA(VLOOKUP(A313,'DMI Strategy'!$A$1:$B$1000,2,FALSE),0)</f>
        <v>-57976.423999999999</v>
      </c>
      <c r="G313" s="46">
        <f>_xlfn.IFNA(VLOOKUP(A313,'RVI Strategy'!$A$1:$B$1000,2,FALSE),0)</f>
        <v>320.60000000000002</v>
      </c>
      <c r="H313" s="46">
        <f>_xlfn.IFNA(VLOOKUP(A313,'TXF0007 Strategy'!$A$1:$B$1000,2,FALSE),0)</f>
        <v>-6619.9520000000011</v>
      </c>
      <c r="I313" s="55">
        <f t="shared" si="8"/>
        <v>-21750.193333333333</v>
      </c>
      <c r="J313" s="1">
        <f>VLOOKUP($A313,級距!$A:$K,9,FALSE)</f>
        <v>3</v>
      </c>
      <c r="K313" s="1">
        <f>VLOOKUP($A313,級距!$A:$K,10,FALSE)</f>
        <v>4</v>
      </c>
      <c r="L313" s="1">
        <f>VLOOKUP($A313,級距!$A:$K,11,FALSE)</f>
        <v>2</v>
      </c>
      <c r="M313" s="32">
        <f t="shared" si="9"/>
        <v>2</v>
      </c>
    </row>
    <row r="314" spans="1:13">
      <c r="A314" s="47">
        <v>45202</v>
      </c>
      <c r="B314" s="46">
        <f>_xlfn.IFNA(VLOOKUP(A314,'Dual Thrust Strategy'!$A$1:$B$460,2,FALSE),0)</f>
        <v>-10124.472</v>
      </c>
      <c r="C314" s="46">
        <f>_xlfn.IFNA(VLOOKUP(A314,'Break Through Price Strategy'!$A$2:$B$742,2,FALSE),0)</f>
        <v>0</v>
      </c>
      <c r="D314" s="46">
        <f>_xlfn.IFNA(VLOOKUP(A314,'BBI Strategy'!$A$2:$B$1000,2,FALSE),0)</f>
        <v>0</v>
      </c>
      <c r="E314" s="46">
        <f>_xlfn.IFNA(VLOOKUP(A314,'Cloud Strategy'!$A$2:$B$1000,2,FALSE),0)</f>
        <v>0</v>
      </c>
      <c r="F314" s="46">
        <f>_xlfn.IFNA(VLOOKUP(A314,'DMI Strategy'!$A$1:$B$1000,2,FALSE),0)</f>
        <v>100877.632</v>
      </c>
      <c r="G314" s="46">
        <f>_xlfn.IFNA(VLOOKUP(A314,'RVI Strategy'!$A$1:$B$1000,2,FALSE),0)</f>
        <v>0</v>
      </c>
      <c r="H314" s="46">
        <f>_xlfn.IFNA(VLOOKUP(A314,'TXF0007 Strategy'!$A$1:$B$1000,2,FALSE),0)</f>
        <v>73890.792000000001</v>
      </c>
      <c r="I314" s="55">
        <f t="shared" si="8"/>
        <v>15125.526666666667</v>
      </c>
      <c r="J314" s="1">
        <f>VLOOKUP($A314,級距!$A:$K,9,FALSE)</f>
        <v>4</v>
      </c>
      <c r="K314" s="1">
        <f>VLOOKUP($A314,級距!$A:$K,10,FALSE)</f>
        <v>6</v>
      </c>
      <c r="L314" s="1">
        <f>VLOOKUP($A314,級距!$A:$K,11,FALSE)</f>
        <v>2</v>
      </c>
      <c r="M314" s="32">
        <f t="shared" si="9"/>
        <v>2</v>
      </c>
    </row>
    <row r="315" spans="1:13">
      <c r="A315" s="47">
        <v>45201</v>
      </c>
      <c r="B315" s="46">
        <f>_xlfn.IFNA(VLOOKUP(A315,'Dual Thrust Strategy'!$A$1:$B$460,2,FALSE),0)</f>
        <v>0</v>
      </c>
      <c r="C315" s="46">
        <f>_xlfn.IFNA(VLOOKUP(A315,'Break Through Price Strategy'!$A$2:$B$742,2,FALSE),0)</f>
        <v>46022.720000000001</v>
      </c>
      <c r="D315" s="46">
        <f>_xlfn.IFNA(VLOOKUP(A315,'BBI Strategy'!$A$2:$B$1000,2,FALSE),0)</f>
        <v>24833.056</v>
      </c>
      <c r="E315" s="46">
        <f>_xlfn.IFNA(VLOOKUP(A315,'Cloud Strategy'!$A$2:$B$1000,2,FALSE),0)</f>
        <v>0</v>
      </c>
      <c r="F315" s="46">
        <f>_xlfn.IFNA(VLOOKUP(A315,'DMI Strategy'!$A$1:$B$1000,2,FALSE),0)</f>
        <v>105296.272</v>
      </c>
      <c r="G315" s="46">
        <f>_xlfn.IFNA(VLOOKUP(A315,'RVI Strategy'!$A$1:$B$1000,2,FALSE),0)</f>
        <v>0</v>
      </c>
      <c r="H315" s="46">
        <f>_xlfn.IFNA(VLOOKUP(A315,'TXF0007 Strategy'!$A$1:$B$1000,2,FALSE),0)</f>
        <v>0</v>
      </c>
      <c r="I315" s="55">
        <f t="shared" si="8"/>
        <v>29358.67466666667</v>
      </c>
      <c r="J315" s="1">
        <f>VLOOKUP($A315,級距!$A:$K,9,FALSE)</f>
        <v>2</v>
      </c>
      <c r="K315" s="1">
        <f>VLOOKUP($A315,級距!$A:$K,10,FALSE)</f>
        <v>3</v>
      </c>
      <c r="L315" s="1">
        <f>VLOOKUP($A315,級距!$A:$K,11,FALSE)</f>
        <v>2</v>
      </c>
      <c r="M315" s="32">
        <f t="shared" si="9"/>
        <v>2</v>
      </c>
    </row>
    <row r="316" spans="1:13">
      <c r="A316" s="47">
        <v>45197</v>
      </c>
      <c r="B316" s="46">
        <f>_xlfn.IFNA(VLOOKUP(A316,'Dual Thrust Strategy'!$A$1:$B$460,2,FALSE),0)</f>
        <v>0</v>
      </c>
      <c r="C316" s="46">
        <f>_xlfn.IFNA(VLOOKUP(A316,'Break Through Price Strategy'!$A$2:$B$742,2,FALSE),0)</f>
        <v>-40757.279999999999</v>
      </c>
      <c r="D316" s="46">
        <f>_xlfn.IFNA(VLOOKUP(A316,'BBI Strategy'!$A$2:$B$1000,2,FALSE),0)</f>
        <v>0</v>
      </c>
      <c r="E316" s="46">
        <f>_xlfn.IFNA(VLOOKUP(A316,'Cloud Strategy'!$A$2:$B$1000,2,FALSE),0)</f>
        <v>0</v>
      </c>
      <c r="F316" s="46">
        <f>_xlfn.IFNA(VLOOKUP(A316,'DMI Strategy'!$A$1:$B$1000,2,FALSE),0)</f>
        <v>-92287.76</v>
      </c>
      <c r="G316" s="46">
        <f>_xlfn.IFNA(VLOOKUP(A316,'RVI Strategy'!$A$1:$B$1000,2,FALSE),0)</f>
        <v>-49536.703999999998</v>
      </c>
      <c r="H316" s="46">
        <f>_xlfn.IFNA(VLOOKUP(A316,'TXF0007 Strategy'!$A$1:$B$1000,2,FALSE),0)</f>
        <v>-25107.216</v>
      </c>
      <c r="I316" s="55">
        <f t="shared" si="8"/>
        <v>-30430.290666666664</v>
      </c>
      <c r="J316" s="1">
        <f>VLOOKUP($A316,級距!$A:$K,9,FALSE)</f>
        <v>4</v>
      </c>
      <c r="K316" s="1">
        <f>VLOOKUP($A316,級距!$A:$K,10,FALSE)</f>
        <v>2</v>
      </c>
      <c r="L316" s="1">
        <f>VLOOKUP($A316,級距!$A:$K,11,FALSE)</f>
        <v>2</v>
      </c>
      <c r="M316" s="32">
        <f t="shared" si="9"/>
        <v>2</v>
      </c>
    </row>
    <row r="317" spans="1:13">
      <c r="A317" s="47">
        <v>45196</v>
      </c>
      <c r="B317" s="46">
        <f>_xlfn.IFNA(VLOOKUP(A317,'Dual Thrust Strategy'!$A$1:$B$460,2,FALSE),0)</f>
        <v>-71960.248000000007</v>
      </c>
      <c r="C317" s="46">
        <f>_xlfn.IFNA(VLOOKUP(A317,'Break Through Price Strategy'!$A$2:$B$742,2,FALSE),0)</f>
        <v>0</v>
      </c>
      <c r="D317" s="46">
        <f>_xlfn.IFNA(VLOOKUP(A317,'BBI Strategy'!$A$2:$B$1000,2,FALSE),0)</f>
        <v>-124716.44</v>
      </c>
      <c r="E317" s="46">
        <f>_xlfn.IFNA(VLOOKUP(A317,'Cloud Strategy'!$A$2:$B$1000,2,FALSE),0)</f>
        <v>0</v>
      </c>
      <c r="F317" s="46">
        <f>_xlfn.IFNA(VLOOKUP(A317,'DMI Strategy'!$A$1:$B$1000,2,FALSE),0)</f>
        <v>-67051.903999999995</v>
      </c>
      <c r="G317" s="46">
        <f>_xlfn.IFNA(VLOOKUP(A317,'RVI Strategy'!$A$1:$B$1000,2,FALSE),0)</f>
        <v>0</v>
      </c>
      <c r="H317" s="46">
        <f>_xlfn.IFNA(VLOOKUP(A317,'TXF0007 Strategy'!$A$1:$B$1000,2,FALSE),0)</f>
        <v>8087.28</v>
      </c>
      <c r="I317" s="55">
        <f t="shared" si="8"/>
        <v>-43954.765333333336</v>
      </c>
      <c r="J317" s="1">
        <f>VLOOKUP($A317,級距!$A:$K,9,FALSE)</f>
        <v>2</v>
      </c>
      <c r="K317" s="1">
        <f>VLOOKUP($A317,級距!$A:$K,10,FALSE)</f>
        <v>7</v>
      </c>
      <c r="L317" s="1">
        <f>VLOOKUP($A317,級距!$A:$K,11,FALSE)</f>
        <v>3</v>
      </c>
      <c r="M317" s="32">
        <f t="shared" si="9"/>
        <v>3</v>
      </c>
    </row>
    <row r="318" spans="1:13">
      <c r="A318" s="47">
        <v>45195</v>
      </c>
      <c r="B318" s="46">
        <f>_xlfn.IFNA(VLOOKUP(A318,'Dual Thrust Strategy'!$A$1:$B$460,2,FALSE),0)</f>
        <v>-127534.39200000001</v>
      </c>
      <c r="C318" s="46">
        <f>_xlfn.IFNA(VLOOKUP(A318,'Break Through Price Strategy'!$A$2:$B$742,2,FALSE),0)</f>
        <v>22253.16</v>
      </c>
      <c r="D318" s="46">
        <f>_xlfn.IFNA(VLOOKUP(A318,'BBI Strategy'!$A$2:$B$1000,2,FALSE),0)</f>
        <v>6090.4</v>
      </c>
      <c r="E318" s="46">
        <f>_xlfn.IFNA(VLOOKUP(A318,'Cloud Strategy'!$A$2:$B$1000,2,FALSE),0)</f>
        <v>36066.656000000003</v>
      </c>
      <c r="F318" s="46">
        <f>_xlfn.IFNA(VLOOKUP(A318,'DMI Strategy'!$A$1:$B$1000,2,FALSE),0)</f>
        <v>19343.488000000001</v>
      </c>
      <c r="G318" s="46">
        <f>_xlfn.IFNA(VLOOKUP(A318,'RVI Strategy'!$A$1:$B$1000,2,FALSE),0)</f>
        <v>-88736.991999999998</v>
      </c>
      <c r="H318" s="46">
        <f>_xlfn.IFNA(VLOOKUP(A318,'TXF0007 Strategy'!$A$1:$B$1000,2,FALSE),0)</f>
        <v>-1093.104</v>
      </c>
      <c r="I318" s="55">
        <f t="shared" si="8"/>
        <v>-22086.28</v>
      </c>
      <c r="J318" s="1">
        <f>VLOOKUP($A318,級距!$A:$K,9,FALSE)</f>
        <v>4</v>
      </c>
      <c r="K318" s="1">
        <f>VLOOKUP($A318,級距!$A:$K,10,FALSE)</f>
        <v>7</v>
      </c>
      <c r="L318" s="1">
        <f>VLOOKUP($A318,級距!$A:$K,11,FALSE)</f>
        <v>3</v>
      </c>
      <c r="M318" s="32">
        <f t="shared" si="9"/>
        <v>3</v>
      </c>
    </row>
    <row r="319" spans="1:13">
      <c r="A319" s="47">
        <v>45194</v>
      </c>
      <c r="B319" s="46">
        <f>_xlfn.IFNA(VLOOKUP(A319,'Dual Thrust Strategy'!$A$1:$B$460,2,FALSE),0)</f>
        <v>0</v>
      </c>
      <c r="C319" s="46">
        <f>_xlfn.IFNA(VLOOKUP(A319,'Break Through Price Strategy'!$A$2:$B$742,2,FALSE),0)</f>
        <v>25327.024000000001</v>
      </c>
      <c r="D319" s="46">
        <f>_xlfn.IFNA(VLOOKUP(A319,'BBI Strategy'!$A$2:$B$1000,2,FALSE),0)</f>
        <v>20080.991999999998</v>
      </c>
      <c r="E319" s="46">
        <f>_xlfn.IFNA(VLOOKUP(A319,'Cloud Strategy'!$A$2:$B$1000,2,FALSE),0)</f>
        <v>0</v>
      </c>
      <c r="F319" s="46">
        <f>_xlfn.IFNA(VLOOKUP(A319,'DMI Strategy'!$A$1:$B$1000,2,FALSE),0)</f>
        <v>46464.32</v>
      </c>
      <c r="G319" s="46">
        <f>_xlfn.IFNA(VLOOKUP(A319,'RVI Strategy'!$A$1:$B$1000,2,FALSE),0)</f>
        <v>0</v>
      </c>
      <c r="H319" s="46">
        <f>_xlfn.IFNA(VLOOKUP(A319,'TXF0007 Strategy'!$A$1:$B$1000,2,FALSE),0)</f>
        <v>83256.415999999997</v>
      </c>
      <c r="I319" s="55">
        <f t="shared" si="8"/>
        <v>15312.056000000002</v>
      </c>
      <c r="J319" s="1">
        <f>VLOOKUP($A319,級距!$A:$K,9,FALSE)</f>
        <v>5</v>
      </c>
      <c r="K319" s="1">
        <f>VLOOKUP($A319,級距!$A:$K,10,FALSE)</f>
        <v>8</v>
      </c>
      <c r="L319" s="1">
        <f>VLOOKUP($A319,級距!$A:$K,11,FALSE)</f>
        <v>3</v>
      </c>
      <c r="M319" s="32">
        <f t="shared" si="9"/>
        <v>3</v>
      </c>
    </row>
    <row r="320" spans="1:13">
      <c r="A320" s="47">
        <v>45191</v>
      </c>
      <c r="B320" s="46">
        <f>_xlfn.IFNA(VLOOKUP(A320,'Dual Thrust Strategy'!$A$1:$B$460,2,FALSE),0)</f>
        <v>0</v>
      </c>
      <c r="C320" s="46">
        <f>_xlfn.IFNA(VLOOKUP(A320,'Break Through Price Strategy'!$A$2:$B$742,2,FALSE),0)</f>
        <v>0</v>
      </c>
      <c r="D320" s="46">
        <f>_xlfn.IFNA(VLOOKUP(A320,'BBI Strategy'!$A$2:$B$1000,2,FALSE),0)</f>
        <v>-83906.96</v>
      </c>
      <c r="E320" s="46">
        <f>_xlfn.IFNA(VLOOKUP(A320,'Cloud Strategy'!$A$2:$B$1000,2,FALSE),0)</f>
        <v>0</v>
      </c>
      <c r="F320" s="46">
        <f>_xlfn.IFNA(VLOOKUP(A320,'DMI Strategy'!$A$1:$B$1000,2,FALSE),0)</f>
        <v>0</v>
      </c>
      <c r="G320" s="46">
        <f>_xlfn.IFNA(VLOOKUP(A320,'RVI Strategy'!$A$1:$B$1000,2,FALSE),0)</f>
        <v>0</v>
      </c>
      <c r="H320" s="46">
        <f>_xlfn.IFNA(VLOOKUP(A320,'TXF0007 Strategy'!$A$1:$B$1000,2,FALSE),0)</f>
        <v>-21917.279999999999</v>
      </c>
      <c r="I320" s="55">
        <f t="shared" si="8"/>
        <v>-13984.493333333334</v>
      </c>
      <c r="J320" s="1">
        <f>VLOOKUP($A320,級距!$A:$K,9,FALSE)</f>
        <v>5</v>
      </c>
      <c r="K320" s="1">
        <f>VLOOKUP($A320,級距!$A:$K,10,FALSE)</f>
        <v>9</v>
      </c>
      <c r="L320" s="1">
        <f>VLOOKUP($A320,級距!$A:$K,11,FALSE)</f>
        <v>3</v>
      </c>
      <c r="M320" s="32">
        <f t="shared" si="9"/>
        <v>3</v>
      </c>
    </row>
    <row r="321" spans="1:13">
      <c r="A321" s="47">
        <v>45190</v>
      </c>
      <c r="B321" s="46">
        <f>_xlfn.IFNA(VLOOKUP(A321,'Dual Thrust Strategy'!$A$1:$B$460,2,FALSE),0)</f>
        <v>0</v>
      </c>
      <c r="C321" s="46">
        <f>_xlfn.IFNA(VLOOKUP(A321,'Break Through Price Strategy'!$A$2:$B$742,2,FALSE),0)</f>
        <v>353622.68800000002</v>
      </c>
      <c r="D321" s="46">
        <f>_xlfn.IFNA(VLOOKUP(A321,'BBI Strategy'!$A$2:$B$1000,2,FALSE),0)</f>
        <v>101073</v>
      </c>
      <c r="E321" s="46">
        <f>_xlfn.IFNA(VLOOKUP(A321,'Cloud Strategy'!$A$2:$B$1000,2,FALSE),0)</f>
        <v>-90678.736000000004</v>
      </c>
      <c r="F321" s="46">
        <f>_xlfn.IFNA(VLOOKUP(A321,'DMI Strategy'!$A$1:$B$1000,2,FALSE),0)</f>
        <v>136126.016</v>
      </c>
      <c r="G321" s="46">
        <f>_xlfn.IFNA(VLOOKUP(A321,'RVI Strategy'!$A$1:$B$1000,2,FALSE),0)</f>
        <v>53664.544000000002</v>
      </c>
      <c r="H321" s="46">
        <f>_xlfn.IFNA(VLOOKUP(A321,'TXF0007 Strategy'!$A$1:$B$1000,2,FALSE),0)</f>
        <v>214318.12</v>
      </c>
      <c r="I321" s="55">
        <f t="shared" si="8"/>
        <v>92301.252000000022</v>
      </c>
      <c r="J321" s="1">
        <f>VLOOKUP($A321,級距!$A:$K,9,FALSE)</f>
        <v>7</v>
      </c>
      <c r="K321" s="1">
        <f>VLOOKUP($A321,級距!$A:$K,10,FALSE)</f>
        <v>9</v>
      </c>
      <c r="L321" s="1">
        <f>VLOOKUP($A321,級距!$A:$K,11,FALSE)</f>
        <v>3</v>
      </c>
      <c r="M321" s="32">
        <f t="shared" si="9"/>
        <v>3</v>
      </c>
    </row>
    <row r="322" spans="1:13">
      <c r="A322" s="47">
        <v>45189</v>
      </c>
      <c r="B322" s="46">
        <f>_xlfn.IFNA(VLOOKUP(A322,'Dual Thrust Strategy'!$A$1:$B$460,2,FALSE),0)</f>
        <v>0</v>
      </c>
      <c r="C322" s="46">
        <f>_xlfn.IFNA(VLOOKUP(A322,'Break Through Price Strategy'!$A$2:$B$742,2,FALSE),0)</f>
        <v>0</v>
      </c>
      <c r="D322" s="46">
        <f>_xlfn.IFNA(VLOOKUP(A322,'BBI Strategy'!$A$2:$B$1000,2,FALSE),0)</f>
        <v>49019</v>
      </c>
      <c r="E322" s="46">
        <f>_xlfn.IFNA(VLOOKUP(A322,'Cloud Strategy'!$A$2:$B$1000,2,FALSE),0)</f>
        <v>0</v>
      </c>
      <c r="F322" s="46">
        <f>_xlfn.IFNA(VLOOKUP(A322,'DMI Strategy'!$A$1:$B$1000,2,FALSE),0)</f>
        <v>74432.607999999993</v>
      </c>
      <c r="G322" s="46">
        <f>_xlfn.IFNA(VLOOKUP(A322,'RVI Strategy'!$A$1:$B$1000,2,FALSE),0)</f>
        <v>0</v>
      </c>
      <c r="H322" s="46">
        <f>_xlfn.IFNA(VLOOKUP(A322,'TXF0007 Strategy'!$A$1:$B$1000,2,FALSE),0)</f>
        <v>32037.504000000001</v>
      </c>
      <c r="I322" s="55">
        <f t="shared" si="8"/>
        <v>20575.268</v>
      </c>
      <c r="J322" s="1">
        <f>VLOOKUP($A322,級距!$A:$K,9,FALSE)</f>
        <v>2</v>
      </c>
      <c r="K322" s="1">
        <f>VLOOKUP($A322,級距!$A:$K,10,FALSE)</f>
        <v>7</v>
      </c>
      <c r="L322" s="1">
        <f>VLOOKUP($A322,級距!$A:$K,11,FALSE)</f>
        <v>3</v>
      </c>
      <c r="M322" s="32">
        <f t="shared" si="9"/>
        <v>3</v>
      </c>
    </row>
    <row r="323" spans="1:13">
      <c r="A323" s="47">
        <v>45188</v>
      </c>
      <c r="B323" s="46">
        <f>_xlfn.IFNA(VLOOKUP(A323,'Dual Thrust Strategy'!$A$1:$B$460,2,FALSE),0)</f>
        <v>0</v>
      </c>
      <c r="C323" s="46">
        <f>_xlfn.IFNA(VLOOKUP(A323,'Break Through Price Strategy'!$A$2:$B$742,2,FALSE),0)</f>
        <v>0</v>
      </c>
      <c r="D323" s="46">
        <f>_xlfn.IFNA(VLOOKUP(A323,'BBI Strategy'!$A$2:$B$1000,2,FALSE),0)</f>
        <v>82007.759999999995</v>
      </c>
      <c r="E323" s="46">
        <f>_xlfn.IFNA(VLOOKUP(A323,'Cloud Strategy'!$A$2:$B$1000,2,FALSE),0)</f>
        <v>-25611.648000000001</v>
      </c>
      <c r="F323" s="46">
        <f>_xlfn.IFNA(VLOOKUP(A323,'DMI Strategy'!$A$1:$B$1000,2,FALSE),0)</f>
        <v>0</v>
      </c>
      <c r="G323" s="46">
        <f>_xlfn.IFNA(VLOOKUP(A323,'RVI Strategy'!$A$1:$B$1000,2,FALSE),0)</f>
        <v>0</v>
      </c>
      <c r="H323" s="46">
        <f>_xlfn.IFNA(VLOOKUP(A323,'TXF0007 Strategy'!$A$1:$B$1000,2,FALSE),0)</f>
        <v>63010.44</v>
      </c>
      <c r="I323" s="55">
        <f t="shared" si="8"/>
        <v>9399.351999999999</v>
      </c>
      <c r="J323" s="1">
        <f>VLOOKUP($A323,級距!$A:$K,9,FALSE)</f>
        <v>4</v>
      </c>
      <c r="K323" s="1">
        <f>VLOOKUP($A323,級距!$A:$K,10,FALSE)</f>
        <v>7</v>
      </c>
      <c r="L323" s="1">
        <f>VLOOKUP($A323,級距!$A:$K,11,FALSE)</f>
        <v>3</v>
      </c>
      <c r="M323" s="32">
        <f t="shared" si="9"/>
        <v>3</v>
      </c>
    </row>
    <row r="324" spans="1:13">
      <c r="A324" s="47">
        <v>45187</v>
      </c>
      <c r="B324" s="46">
        <f>_xlfn.IFNA(VLOOKUP(A324,'Dual Thrust Strategy'!$A$1:$B$460,2,FALSE),0)</f>
        <v>0</v>
      </c>
      <c r="C324" s="46">
        <f>_xlfn.IFNA(VLOOKUP(A324,'Break Through Price Strategy'!$A$2:$B$742,2,FALSE),0)</f>
        <v>0</v>
      </c>
      <c r="D324" s="46">
        <f>_xlfn.IFNA(VLOOKUP(A324,'BBI Strategy'!$A$2:$B$1000,2,FALSE),0)</f>
        <v>16986.36</v>
      </c>
      <c r="E324" s="46">
        <f>_xlfn.IFNA(VLOOKUP(A324,'Cloud Strategy'!$A$2:$B$1000,2,FALSE),0)</f>
        <v>-32439.792000000001</v>
      </c>
      <c r="F324" s="46">
        <f>_xlfn.IFNA(VLOOKUP(A324,'DMI Strategy'!$A$1:$B$1000,2,FALSE),0)</f>
        <v>49575.487999999998</v>
      </c>
      <c r="G324" s="46">
        <f>_xlfn.IFNA(VLOOKUP(A324,'RVI Strategy'!$A$1:$B$1000,2,FALSE),0)</f>
        <v>0</v>
      </c>
      <c r="H324" s="46">
        <f>_xlfn.IFNA(VLOOKUP(A324,'TXF0007 Strategy'!$A$1:$B$1000,2,FALSE),0)</f>
        <v>-63663.216</v>
      </c>
      <c r="I324" s="55">
        <f t="shared" ref="I324:I387" si="10">(B324+C324+D324+E324+F324+G324)/6</f>
        <v>5687.0093333333325</v>
      </c>
      <c r="J324" s="1">
        <f>VLOOKUP($A324,級距!$A:$K,9,FALSE)</f>
        <v>1</v>
      </c>
      <c r="K324" s="1">
        <f>VLOOKUP($A324,級距!$A:$K,10,FALSE)</f>
        <v>6</v>
      </c>
      <c r="L324" s="1">
        <f>VLOOKUP($A324,級距!$A:$K,11,FALSE)</f>
        <v>2</v>
      </c>
      <c r="M324" s="32">
        <f t="shared" ref="M324:M387" si="11">_xlfn.IFNA(L324,0)</f>
        <v>2</v>
      </c>
    </row>
    <row r="325" spans="1:13">
      <c r="A325" s="47">
        <v>45184</v>
      </c>
      <c r="B325" s="46">
        <f>_xlfn.IFNA(VLOOKUP(A325,'Dual Thrust Strategy'!$A$1:$B$460,2,FALSE),0)</f>
        <v>0</v>
      </c>
      <c r="C325" s="46">
        <f>_xlfn.IFNA(VLOOKUP(A325,'Break Through Price Strategy'!$A$2:$B$742,2,FALSE),0)</f>
        <v>0</v>
      </c>
      <c r="D325" s="46">
        <f>_xlfn.IFNA(VLOOKUP(A325,'BBI Strategy'!$A$2:$B$1000,2,FALSE),0)</f>
        <v>59921.440000000002</v>
      </c>
      <c r="E325" s="46">
        <f>_xlfn.IFNA(VLOOKUP(A325,'Cloud Strategy'!$A$2:$B$1000,2,FALSE),0)</f>
        <v>0</v>
      </c>
      <c r="F325" s="46">
        <f>_xlfn.IFNA(VLOOKUP(A325,'DMI Strategy'!$A$1:$B$1000,2,FALSE),0)</f>
        <v>0</v>
      </c>
      <c r="G325" s="46">
        <f>_xlfn.IFNA(VLOOKUP(A325,'RVI Strategy'!$A$1:$B$1000,2,FALSE),0)</f>
        <v>0</v>
      </c>
      <c r="H325" s="46">
        <f>_xlfn.IFNA(VLOOKUP(A325,'TXF0007 Strategy'!$A$1:$B$1000,2,FALSE),0)</f>
        <v>31894.240000000002</v>
      </c>
      <c r="I325" s="55">
        <f t="shared" si="10"/>
        <v>9986.9066666666677</v>
      </c>
      <c r="J325" s="1">
        <f>VLOOKUP($A325,級距!$A:$K,9,FALSE)</f>
        <v>2</v>
      </c>
      <c r="K325" s="1">
        <f>VLOOKUP($A325,級距!$A:$K,10,FALSE)</f>
        <v>6</v>
      </c>
      <c r="L325" s="1">
        <f>VLOOKUP($A325,級距!$A:$K,11,FALSE)</f>
        <v>2</v>
      </c>
      <c r="M325" s="32">
        <f t="shared" si="11"/>
        <v>2</v>
      </c>
    </row>
    <row r="326" spans="1:13">
      <c r="A326" s="47">
        <v>45183</v>
      </c>
      <c r="B326" s="46">
        <f>_xlfn.IFNA(VLOOKUP(A326,'Dual Thrust Strategy'!$A$1:$B$460,2,FALSE),0)</f>
        <v>0</v>
      </c>
      <c r="C326" s="46">
        <f>_xlfn.IFNA(VLOOKUP(A326,'Break Through Price Strategy'!$A$2:$B$742,2,FALSE),0)</f>
        <v>219071.856</v>
      </c>
      <c r="D326" s="46">
        <f>_xlfn.IFNA(VLOOKUP(A326,'BBI Strategy'!$A$2:$B$1000,2,FALSE),0)</f>
        <v>84949.08</v>
      </c>
      <c r="E326" s="46">
        <f>_xlfn.IFNA(VLOOKUP(A326,'Cloud Strategy'!$A$2:$B$1000,2,FALSE),0)</f>
        <v>0</v>
      </c>
      <c r="F326" s="46">
        <f>_xlfn.IFNA(VLOOKUP(A326,'DMI Strategy'!$A$1:$B$1000,2,FALSE),0)</f>
        <v>89164.72</v>
      </c>
      <c r="G326" s="46">
        <f>_xlfn.IFNA(VLOOKUP(A326,'RVI Strategy'!$A$1:$B$1000,2,FALSE),0)</f>
        <v>0</v>
      </c>
      <c r="H326" s="46">
        <f>_xlfn.IFNA(VLOOKUP(A326,'TXF0007 Strategy'!$A$1:$B$1000,2,FALSE),0)</f>
        <v>70137</v>
      </c>
      <c r="I326" s="55">
        <f t="shared" si="10"/>
        <v>65530.942666666662</v>
      </c>
      <c r="J326" s="1">
        <f>VLOOKUP($A326,級距!$A:$K,9,FALSE)</f>
        <v>5</v>
      </c>
      <c r="K326" s="1">
        <f>VLOOKUP($A326,級距!$A:$K,10,FALSE)</f>
        <v>10</v>
      </c>
      <c r="L326" s="1">
        <f>VLOOKUP($A326,級距!$A:$K,11,FALSE)</f>
        <v>3</v>
      </c>
      <c r="M326" s="32">
        <f t="shared" si="11"/>
        <v>3</v>
      </c>
    </row>
    <row r="327" spans="1:13">
      <c r="A327" s="47">
        <v>45182</v>
      </c>
      <c r="B327" s="46">
        <f>_xlfn.IFNA(VLOOKUP(A327,'Dual Thrust Strategy'!$A$1:$B$460,2,FALSE),0)</f>
        <v>0</v>
      </c>
      <c r="C327" s="46">
        <f>_xlfn.IFNA(VLOOKUP(A327,'Break Through Price Strategy'!$A$2:$B$742,2,FALSE),0)</f>
        <v>0</v>
      </c>
      <c r="D327" s="46">
        <f>_xlfn.IFNA(VLOOKUP(A327,'BBI Strategy'!$A$2:$B$1000,2,FALSE),0)</f>
        <v>-36782.400000000001</v>
      </c>
      <c r="E327" s="46">
        <f>_xlfn.IFNA(VLOOKUP(A327,'Cloud Strategy'!$A$2:$B$1000,2,FALSE),0)</f>
        <v>0</v>
      </c>
      <c r="F327" s="46">
        <f>_xlfn.IFNA(VLOOKUP(A327,'DMI Strategy'!$A$1:$B$1000,2,FALSE),0)</f>
        <v>11237.312</v>
      </c>
      <c r="G327" s="46">
        <f>_xlfn.IFNA(VLOOKUP(A327,'RVI Strategy'!$A$1:$B$1000,2,FALSE),0)</f>
        <v>0</v>
      </c>
      <c r="H327" s="46">
        <f>_xlfn.IFNA(VLOOKUP(A327,'TXF0007 Strategy'!$A$1:$B$1000,2,FALSE),0)</f>
        <v>-66552.407999999996</v>
      </c>
      <c r="I327" s="55">
        <f t="shared" si="10"/>
        <v>-4257.5146666666669</v>
      </c>
      <c r="J327" s="1">
        <f>VLOOKUP($A327,級距!$A:$K,9,FALSE)</f>
        <v>3</v>
      </c>
      <c r="K327" s="1">
        <f>VLOOKUP($A327,級距!$A:$K,10,FALSE)</f>
        <v>1</v>
      </c>
      <c r="L327" s="1">
        <f>VLOOKUP($A327,級距!$A:$K,11,FALSE)</f>
        <v>2</v>
      </c>
      <c r="M327" s="32">
        <f t="shared" si="11"/>
        <v>2</v>
      </c>
    </row>
    <row r="328" spans="1:13">
      <c r="A328" s="47">
        <v>45181</v>
      </c>
      <c r="B328" s="46">
        <f>_xlfn.IFNA(VLOOKUP(A328,'Dual Thrust Strategy'!$A$1:$B$460,2,FALSE),0)</f>
        <v>0</v>
      </c>
      <c r="C328" s="46">
        <f>_xlfn.IFNA(VLOOKUP(A328,'Break Through Price Strategy'!$A$2:$B$742,2,FALSE),0)</f>
        <v>0</v>
      </c>
      <c r="D328" s="46">
        <f>_xlfn.IFNA(VLOOKUP(A328,'BBI Strategy'!$A$2:$B$1000,2,FALSE),0)</f>
        <v>0</v>
      </c>
      <c r="E328" s="46">
        <f>_xlfn.IFNA(VLOOKUP(A328,'Cloud Strategy'!$A$2:$B$1000,2,FALSE),0)</f>
        <v>207697.872</v>
      </c>
      <c r="F328" s="46">
        <f>_xlfn.IFNA(VLOOKUP(A328,'DMI Strategy'!$A$1:$B$1000,2,FALSE),0)</f>
        <v>2435.616</v>
      </c>
      <c r="G328" s="46">
        <f>_xlfn.IFNA(VLOOKUP(A328,'RVI Strategy'!$A$1:$B$1000,2,FALSE),0)</f>
        <v>0</v>
      </c>
      <c r="H328" s="46">
        <f>_xlfn.IFNA(VLOOKUP(A328,'TXF0007 Strategy'!$A$1:$B$1000,2,FALSE),0)</f>
        <v>-127910.40000000001</v>
      </c>
      <c r="I328" s="55">
        <f t="shared" si="10"/>
        <v>35022.248</v>
      </c>
      <c r="J328" s="1">
        <f>VLOOKUP($A328,級距!$A:$K,9,FALSE)</f>
        <v>5</v>
      </c>
      <c r="K328" s="1">
        <f>VLOOKUP($A328,級距!$A:$K,10,FALSE)</f>
        <v>7</v>
      </c>
      <c r="L328" s="1">
        <f>VLOOKUP($A328,級距!$A:$K,11,FALSE)</f>
        <v>3</v>
      </c>
      <c r="M328" s="32">
        <f t="shared" si="11"/>
        <v>3</v>
      </c>
    </row>
    <row r="329" spans="1:13">
      <c r="A329" s="47">
        <v>45180</v>
      </c>
      <c r="B329" s="46">
        <f>_xlfn.IFNA(VLOOKUP(A329,'Dual Thrust Strategy'!$A$1:$B$460,2,FALSE),0)</f>
        <v>53486.184000000001</v>
      </c>
      <c r="C329" s="46">
        <f>_xlfn.IFNA(VLOOKUP(A329,'Break Through Price Strategy'!$A$2:$B$742,2,FALSE),0)</f>
        <v>0</v>
      </c>
      <c r="D329" s="46">
        <f>_xlfn.IFNA(VLOOKUP(A329,'BBI Strategy'!$A$2:$B$1000,2,FALSE),0)</f>
        <v>2493.2800000000002</v>
      </c>
      <c r="E329" s="46">
        <f>_xlfn.IFNA(VLOOKUP(A329,'Cloud Strategy'!$A$2:$B$1000,2,FALSE),0)</f>
        <v>-70335.296000000002</v>
      </c>
      <c r="F329" s="46">
        <f>_xlfn.IFNA(VLOOKUP(A329,'DMI Strategy'!$A$1:$B$1000,2,FALSE),0)</f>
        <v>169674.36799999999</v>
      </c>
      <c r="G329" s="46">
        <f>_xlfn.IFNA(VLOOKUP(A329,'RVI Strategy'!$A$1:$B$1000,2,FALSE),0)</f>
        <v>14447.744000000001</v>
      </c>
      <c r="H329" s="46">
        <f>_xlfn.IFNA(VLOOKUP(A329,'TXF0007 Strategy'!$A$1:$B$1000,2,FALSE),0)</f>
        <v>204497.32799999998</v>
      </c>
      <c r="I329" s="55">
        <f t="shared" si="10"/>
        <v>28294.38</v>
      </c>
      <c r="J329" s="1">
        <f>VLOOKUP($A329,級距!$A:$K,9,FALSE)</f>
        <v>7</v>
      </c>
      <c r="K329" s="1">
        <f>VLOOKUP($A329,級距!$A:$K,10,FALSE)</f>
        <v>7</v>
      </c>
      <c r="L329" s="1">
        <f>VLOOKUP($A329,級距!$A:$K,11,FALSE)</f>
        <v>3</v>
      </c>
      <c r="M329" s="32">
        <f t="shared" si="11"/>
        <v>3</v>
      </c>
    </row>
    <row r="330" spans="1:13">
      <c r="A330" s="47">
        <v>45177</v>
      </c>
      <c r="B330" s="46">
        <f>_xlfn.IFNA(VLOOKUP(A330,'Dual Thrust Strategy'!$A$1:$B$460,2,FALSE),0)</f>
        <v>0</v>
      </c>
      <c r="C330" s="46">
        <f>_xlfn.IFNA(VLOOKUP(A330,'Break Through Price Strategy'!$A$2:$B$742,2,FALSE),0)</f>
        <v>98276.744000000006</v>
      </c>
      <c r="D330" s="46">
        <f>_xlfn.IFNA(VLOOKUP(A330,'BBI Strategy'!$A$2:$B$1000,2,FALSE),0)</f>
        <v>-108932.36</v>
      </c>
      <c r="E330" s="46">
        <f>_xlfn.IFNA(VLOOKUP(A330,'Cloud Strategy'!$A$2:$B$1000,2,FALSE),0)</f>
        <v>0</v>
      </c>
      <c r="F330" s="46">
        <f>_xlfn.IFNA(VLOOKUP(A330,'DMI Strategy'!$A$1:$B$1000,2,FALSE),0)</f>
        <v>0</v>
      </c>
      <c r="G330" s="46">
        <f>_xlfn.IFNA(VLOOKUP(A330,'RVI Strategy'!$A$1:$B$1000,2,FALSE),0)</f>
        <v>0</v>
      </c>
      <c r="H330" s="46">
        <f>_xlfn.IFNA(VLOOKUP(A330,'TXF0007 Strategy'!$A$1:$B$1000,2,FALSE),0)</f>
        <v>0</v>
      </c>
      <c r="I330" s="55">
        <f t="shared" si="10"/>
        <v>-1775.935999999999</v>
      </c>
      <c r="J330" s="1">
        <f>VLOOKUP($A330,級距!$A:$K,9,FALSE)</f>
        <v>2</v>
      </c>
      <c r="K330" s="1">
        <f>VLOOKUP($A330,級距!$A:$K,10,FALSE)</f>
        <v>7</v>
      </c>
      <c r="L330" s="1">
        <f>VLOOKUP($A330,級距!$A:$K,11,FALSE)</f>
        <v>3</v>
      </c>
      <c r="M330" s="32">
        <f t="shared" si="11"/>
        <v>3</v>
      </c>
    </row>
    <row r="331" spans="1:13">
      <c r="A331" s="47">
        <v>45176</v>
      </c>
      <c r="B331" s="46">
        <f>_xlfn.IFNA(VLOOKUP(A331,'Dual Thrust Strategy'!$A$1:$B$460,2,FALSE),0)</f>
        <v>0</v>
      </c>
      <c r="C331" s="46">
        <f>_xlfn.IFNA(VLOOKUP(A331,'Break Through Price Strategy'!$A$2:$B$742,2,FALSE),0)</f>
        <v>0</v>
      </c>
      <c r="D331" s="46">
        <f>_xlfn.IFNA(VLOOKUP(A331,'BBI Strategy'!$A$2:$B$1000,2,FALSE),0)</f>
        <v>101032.36</v>
      </c>
      <c r="E331" s="46">
        <f>_xlfn.IFNA(VLOOKUP(A331,'Cloud Strategy'!$A$2:$B$1000,2,FALSE),0)</f>
        <v>0</v>
      </c>
      <c r="F331" s="46">
        <f>_xlfn.IFNA(VLOOKUP(A331,'DMI Strategy'!$A$1:$B$1000,2,FALSE),0)</f>
        <v>90424.16</v>
      </c>
      <c r="G331" s="46">
        <f>_xlfn.IFNA(VLOOKUP(A331,'RVI Strategy'!$A$1:$B$1000,2,FALSE),0)</f>
        <v>0</v>
      </c>
      <c r="H331" s="46">
        <f>_xlfn.IFNA(VLOOKUP(A331,'TXF0007 Strategy'!$A$1:$B$1000,2,FALSE),0)</f>
        <v>-39165.152000000009</v>
      </c>
      <c r="I331" s="55">
        <f t="shared" si="10"/>
        <v>31909.420000000002</v>
      </c>
      <c r="J331" s="1">
        <f>VLOOKUP($A331,級距!$A:$K,9,FALSE)</f>
        <v>2</v>
      </c>
      <c r="K331" s="1">
        <f>VLOOKUP($A331,級距!$A:$K,10,FALSE)</f>
        <v>5</v>
      </c>
      <c r="L331" s="1">
        <f>VLOOKUP($A331,級距!$A:$K,11,FALSE)</f>
        <v>2</v>
      </c>
      <c r="M331" s="32">
        <f t="shared" si="11"/>
        <v>2</v>
      </c>
    </row>
    <row r="332" spans="1:13">
      <c r="A332" s="47">
        <v>45175</v>
      </c>
      <c r="B332" s="46">
        <f>_xlfn.IFNA(VLOOKUP(A332,'Dual Thrust Strategy'!$A$1:$B$460,2,FALSE),0)</f>
        <v>0</v>
      </c>
      <c r="C332" s="46">
        <f>_xlfn.IFNA(VLOOKUP(A332,'Break Through Price Strategy'!$A$2:$B$742,2,FALSE),0)</f>
        <v>0</v>
      </c>
      <c r="D332" s="46">
        <f>_xlfn.IFNA(VLOOKUP(A332,'BBI Strategy'!$A$2:$B$1000,2,FALSE),0)</f>
        <v>-44814.847999999998</v>
      </c>
      <c r="E332" s="46">
        <f>_xlfn.IFNA(VLOOKUP(A332,'Cloud Strategy'!$A$2:$B$1000,2,FALSE),0)</f>
        <v>-40022.976000000002</v>
      </c>
      <c r="F332" s="46">
        <f>_xlfn.IFNA(VLOOKUP(A332,'DMI Strategy'!$A$1:$B$1000,2,FALSE),0)</f>
        <v>26387.552</v>
      </c>
      <c r="G332" s="46">
        <f>_xlfn.IFNA(VLOOKUP(A332,'RVI Strategy'!$A$1:$B$1000,2,FALSE),0)</f>
        <v>0</v>
      </c>
      <c r="H332" s="46">
        <f>_xlfn.IFNA(VLOOKUP(A332,'TXF0007 Strategy'!$A$1:$B$1000,2,FALSE),0)</f>
        <v>12576.312</v>
      </c>
      <c r="I332" s="55">
        <f t="shared" si="10"/>
        <v>-9741.7119999999995</v>
      </c>
      <c r="J332" s="1">
        <f>VLOOKUP($A332,級距!$A:$K,9,FALSE)</f>
        <v>1</v>
      </c>
      <c r="K332" s="1">
        <f>VLOOKUP($A332,級距!$A:$K,10,FALSE)</f>
        <v>5</v>
      </c>
      <c r="L332" s="1">
        <f>VLOOKUP($A332,級距!$A:$K,11,FALSE)</f>
        <v>2</v>
      </c>
      <c r="M332" s="32">
        <f t="shared" si="11"/>
        <v>2</v>
      </c>
    </row>
    <row r="333" spans="1:13">
      <c r="A333" s="47">
        <v>45174</v>
      </c>
      <c r="B333" s="46">
        <f>_xlfn.IFNA(VLOOKUP(A333,'Dual Thrust Strategy'!$A$1:$B$460,2,FALSE),0)</f>
        <v>0</v>
      </c>
      <c r="C333" s="46">
        <f>_xlfn.IFNA(VLOOKUP(A333,'Break Through Price Strategy'!$A$2:$B$742,2,FALSE),0)</f>
        <v>0</v>
      </c>
      <c r="D333" s="46">
        <f>_xlfn.IFNA(VLOOKUP(A333,'BBI Strategy'!$A$2:$B$1000,2,FALSE),0)</f>
        <v>0</v>
      </c>
      <c r="E333" s="46">
        <f>_xlfn.IFNA(VLOOKUP(A333,'Cloud Strategy'!$A$2:$B$1000,2,FALSE),0)</f>
        <v>20363.664000000001</v>
      </c>
      <c r="F333" s="46">
        <f>_xlfn.IFNA(VLOOKUP(A333,'DMI Strategy'!$A$1:$B$1000,2,FALSE),0)</f>
        <v>-44829.696000000004</v>
      </c>
      <c r="G333" s="46">
        <f>_xlfn.IFNA(VLOOKUP(A333,'RVI Strategy'!$A$1:$B$1000,2,FALSE),0)</f>
        <v>0</v>
      </c>
      <c r="H333" s="46">
        <f>_xlfn.IFNA(VLOOKUP(A333,'TXF0007 Strategy'!$A$1:$B$1000,2,FALSE),0)</f>
        <v>-61622.96</v>
      </c>
      <c r="I333" s="55">
        <f t="shared" si="10"/>
        <v>-4077.6720000000005</v>
      </c>
      <c r="J333" s="1">
        <f>VLOOKUP($A333,級距!$A:$K,9,FALSE)</f>
        <v>1</v>
      </c>
      <c r="K333" s="1">
        <f>VLOOKUP($A333,級距!$A:$K,10,FALSE)</f>
        <v>4</v>
      </c>
      <c r="L333" s="1">
        <f>VLOOKUP($A333,級距!$A:$K,11,FALSE)</f>
        <v>2</v>
      </c>
      <c r="M333" s="32">
        <f t="shared" si="11"/>
        <v>2</v>
      </c>
    </row>
    <row r="334" spans="1:13">
      <c r="A334" s="47">
        <v>45173</v>
      </c>
      <c r="B334" s="46">
        <f>_xlfn.IFNA(VLOOKUP(A334,'Dual Thrust Strategy'!$A$1:$B$460,2,FALSE),0)</f>
        <v>14387.567999999999</v>
      </c>
      <c r="C334" s="46">
        <f>_xlfn.IFNA(VLOOKUP(A334,'Break Through Price Strategy'!$A$2:$B$742,2,FALSE),0)</f>
        <v>0</v>
      </c>
      <c r="D334" s="46">
        <f>_xlfn.IFNA(VLOOKUP(A334,'BBI Strategy'!$A$2:$B$1000,2,FALSE),0)</f>
        <v>24574.056</v>
      </c>
      <c r="E334" s="46">
        <f>_xlfn.IFNA(VLOOKUP(A334,'Cloud Strategy'!$A$2:$B$1000,2,FALSE),0)</f>
        <v>0</v>
      </c>
      <c r="F334" s="46">
        <f>_xlfn.IFNA(VLOOKUP(A334,'DMI Strategy'!$A$1:$B$1000,2,FALSE),0)</f>
        <v>0</v>
      </c>
      <c r="G334" s="46">
        <f>_xlfn.IFNA(VLOOKUP(A334,'RVI Strategy'!$A$1:$B$1000,2,FALSE),0)</f>
        <v>0</v>
      </c>
      <c r="H334" s="46">
        <f>_xlfn.IFNA(VLOOKUP(A334,'TXF0007 Strategy'!$A$1:$B$1000,2,FALSE),0)</f>
        <v>47174.063999999998</v>
      </c>
      <c r="I334" s="55">
        <f t="shared" si="10"/>
        <v>6493.6039999999994</v>
      </c>
      <c r="J334" s="1">
        <f>VLOOKUP($A334,級距!$A:$K,9,FALSE)</f>
        <v>5</v>
      </c>
      <c r="K334" s="1">
        <f>VLOOKUP($A334,級距!$A:$K,10,FALSE)</f>
        <v>8</v>
      </c>
      <c r="L334" s="1">
        <f>VLOOKUP($A334,級距!$A:$K,11,FALSE)</f>
        <v>3</v>
      </c>
      <c r="M334" s="32">
        <f t="shared" si="11"/>
        <v>3</v>
      </c>
    </row>
    <row r="335" spans="1:13">
      <c r="A335" s="47">
        <v>45170</v>
      </c>
      <c r="B335" s="46">
        <f>_xlfn.IFNA(VLOOKUP(A335,'Dual Thrust Strategy'!$A$1:$B$460,2,FALSE),0)</f>
        <v>0</v>
      </c>
      <c r="C335" s="46">
        <f>_xlfn.IFNA(VLOOKUP(A335,'Break Through Price Strategy'!$A$2:$B$742,2,FALSE),0)</f>
        <v>0</v>
      </c>
      <c r="D335" s="46">
        <f>_xlfn.IFNA(VLOOKUP(A335,'BBI Strategy'!$A$2:$B$1000,2,FALSE),0)</f>
        <v>0</v>
      </c>
      <c r="E335" s="46">
        <f>_xlfn.IFNA(VLOOKUP(A335,'Cloud Strategy'!$A$2:$B$1000,2,FALSE),0)</f>
        <v>0</v>
      </c>
      <c r="F335" s="46">
        <f>_xlfn.IFNA(VLOOKUP(A335,'DMI Strategy'!$A$1:$B$1000,2,FALSE),0)</f>
        <v>0</v>
      </c>
      <c r="G335" s="46">
        <f>_xlfn.IFNA(VLOOKUP(A335,'RVI Strategy'!$A$1:$B$1000,2,FALSE),0)</f>
        <v>0</v>
      </c>
      <c r="H335" s="46">
        <f>_xlfn.IFNA(VLOOKUP(A335,'TXF0007 Strategy'!$A$1:$B$1000,2,FALSE),0)</f>
        <v>0</v>
      </c>
      <c r="I335" s="55">
        <f t="shared" si="10"/>
        <v>0</v>
      </c>
      <c r="J335" s="1">
        <f>VLOOKUP($A335,級距!$A:$K,9,FALSE)</f>
        <v>3</v>
      </c>
      <c r="K335" s="1">
        <f>VLOOKUP($A335,級距!$A:$K,10,FALSE)</f>
        <v>4</v>
      </c>
      <c r="L335" s="1">
        <f>VLOOKUP($A335,級距!$A:$K,11,FALSE)</f>
        <v>2</v>
      </c>
      <c r="M335" s="32">
        <f t="shared" si="11"/>
        <v>2</v>
      </c>
    </row>
    <row r="336" spans="1:13">
      <c r="A336" s="47">
        <v>45169</v>
      </c>
      <c r="B336" s="46">
        <f>_xlfn.IFNA(VLOOKUP(A336,'Dual Thrust Strategy'!$A$1:$B$460,2,FALSE),0)</f>
        <v>0</v>
      </c>
      <c r="C336" s="46">
        <f>_xlfn.IFNA(VLOOKUP(A336,'Break Through Price Strategy'!$A$2:$B$742,2,FALSE),0)</f>
        <v>0</v>
      </c>
      <c r="D336" s="46">
        <f>_xlfn.IFNA(VLOOKUP(A336,'BBI Strategy'!$A$2:$B$1000,2,FALSE),0)</f>
        <v>0</v>
      </c>
      <c r="E336" s="46">
        <f>_xlfn.IFNA(VLOOKUP(A336,'Cloud Strategy'!$A$2:$B$1000,2,FALSE),0)</f>
        <v>-16796.64</v>
      </c>
      <c r="F336" s="46">
        <f>_xlfn.IFNA(VLOOKUP(A336,'DMI Strategy'!$A$1:$B$1000,2,FALSE),0)</f>
        <v>0</v>
      </c>
      <c r="G336" s="46">
        <f>_xlfn.IFNA(VLOOKUP(A336,'RVI Strategy'!$A$1:$B$1000,2,FALSE),0)</f>
        <v>61004.055999999997</v>
      </c>
      <c r="H336" s="46">
        <f>_xlfn.IFNA(VLOOKUP(A336,'TXF0007 Strategy'!$A$1:$B$1000,2,FALSE),0)</f>
        <v>105406.664</v>
      </c>
      <c r="I336" s="55">
        <f t="shared" si="10"/>
        <v>7367.9026666666659</v>
      </c>
      <c r="J336" s="1">
        <f>VLOOKUP($A336,級距!$A:$K,9,FALSE)</f>
        <v>3</v>
      </c>
      <c r="K336" s="1">
        <f>VLOOKUP($A336,級距!$A:$K,10,FALSE)</f>
        <v>8</v>
      </c>
      <c r="L336" s="1">
        <f>VLOOKUP($A336,級距!$A:$K,11,FALSE)</f>
        <v>3</v>
      </c>
      <c r="M336" s="32">
        <f t="shared" si="11"/>
        <v>3</v>
      </c>
    </row>
    <row r="337" spans="1:13">
      <c r="A337" s="47">
        <v>45168</v>
      </c>
      <c r="B337" s="46">
        <f>_xlfn.IFNA(VLOOKUP(A337,'Dual Thrust Strategy'!$A$1:$B$460,2,FALSE),0)</f>
        <v>0</v>
      </c>
      <c r="C337" s="46">
        <f>_xlfn.IFNA(VLOOKUP(A337,'Break Through Price Strategy'!$A$2:$B$742,2,FALSE),0)</f>
        <v>0</v>
      </c>
      <c r="D337" s="46">
        <f>_xlfn.IFNA(VLOOKUP(A337,'BBI Strategy'!$A$2:$B$1000,2,FALSE),0)</f>
        <v>-62426.048000000003</v>
      </c>
      <c r="E337" s="46">
        <f>_xlfn.IFNA(VLOOKUP(A337,'Cloud Strategy'!$A$2:$B$1000,2,FALSE),0)</f>
        <v>0</v>
      </c>
      <c r="F337" s="46">
        <f>_xlfn.IFNA(VLOOKUP(A337,'DMI Strategy'!$A$1:$B$1000,2,FALSE),0)</f>
        <v>-64821.983999999997</v>
      </c>
      <c r="G337" s="46">
        <f>_xlfn.IFNA(VLOOKUP(A337,'RVI Strategy'!$A$1:$B$1000,2,FALSE),0)</f>
        <v>0</v>
      </c>
      <c r="H337" s="46">
        <f>_xlfn.IFNA(VLOOKUP(A337,'TXF0007 Strategy'!$A$1:$B$1000,2,FALSE),0)</f>
        <v>-74456.800000000003</v>
      </c>
      <c r="I337" s="55">
        <f t="shared" si="10"/>
        <v>-21208.005333333334</v>
      </c>
      <c r="J337" s="1">
        <f>VLOOKUP($A337,級距!$A:$K,9,FALSE)</f>
        <v>1</v>
      </c>
      <c r="K337" s="1">
        <f>VLOOKUP($A337,級距!$A:$K,10,FALSE)</f>
        <v>2</v>
      </c>
      <c r="L337" s="1">
        <f>VLOOKUP($A337,級距!$A:$K,11,FALSE)</f>
        <v>2</v>
      </c>
      <c r="M337" s="32">
        <f t="shared" si="11"/>
        <v>2</v>
      </c>
    </row>
    <row r="338" spans="1:13">
      <c r="A338" s="47">
        <v>45167</v>
      </c>
      <c r="B338" s="46">
        <f>_xlfn.IFNA(VLOOKUP(A338,'Dual Thrust Strategy'!$A$1:$B$460,2,FALSE),0)</f>
        <v>-8974.0560000000005</v>
      </c>
      <c r="C338" s="46">
        <f>_xlfn.IFNA(VLOOKUP(A338,'Break Through Price Strategy'!$A$2:$B$742,2,FALSE),0)</f>
        <v>0</v>
      </c>
      <c r="D338" s="46">
        <f>_xlfn.IFNA(VLOOKUP(A338,'BBI Strategy'!$A$2:$B$1000,2,FALSE),0)</f>
        <v>43612.576000000001</v>
      </c>
      <c r="E338" s="46">
        <f>_xlfn.IFNA(VLOOKUP(A338,'Cloud Strategy'!$A$2:$B$1000,2,FALSE),0)</f>
        <v>42462.175999999999</v>
      </c>
      <c r="F338" s="46">
        <f>_xlfn.IFNA(VLOOKUP(A338,'DMI Strategy'!$A$1:$B$1000,2,FALSE),0)</f>
        <v>-67154.432000000001</v>
      </c>
      <c r="G338" s="46">
        <f>_xlfn.IFNA(VLOOKUP(A338,'RVI Strategy'!$A$1:$B$1000,2,FALSE),0)</f>
        <v>0</v>
      </c>
      <c r="H338" s="46">
        <f>_xlfn.IFNA(VLOOKUP(A338,'TXF0007 Strategy'!$A$1:$B$1000,2,FALSE),0)</f>
        <v>-127745.064</v>
      </c>
      <c r="I338" s="55">
        <f t="shared" si="10"/>
        <v>1657.7106666666659</v>
      </c>
      <c r="J338" s="1">
        <f>VLOOKUP($A338,級距!$A:$K,9,FALSE)</f>
        <v>5</v>
      </c>
      <c r="K338" s="1">
        <f>VLOOKUP($A338,級距!$A:$K,10,FALSE)</f>
        <v>3</v>
      </c>
      <c r="L338" s="1">
        <f>VLOOKUP($A338,級距!$A:$K,11,FALSE)</f>
        <v>2</v>
      </c>
      <c r="M338" s="32">
        <f t="shared" si="11"/>
        <v>2</v>
      </c>
    </row>
    <row r="339" spans="1:13">
      <c r="A339" s="47">
        <v>45166</v>
      </c>
      <c r="B339" s="46">
        <f>_xlfn.IFNA(VLOOKUP(A339,'Dual Thrust Strategy'!$A$1:$B$460,2,FALSE),0)</f>
        <v>0</v>
      </c>
      <c r="C339" s="46">
        <f>_xlfn.IFNA(VLOOKUP(A339,'Break Through Price Strategy'!$A$2:$B$742,2,FALSE),0)</f>
        <v>0</v>
      </c>
      <c r="D339" s="46">
        <f>_xlfn.IFNA(VLOOKUP(A339,'BBI Strategy'!$A$2:$B$1000,2,FALSE),0)</f>
        <v>0</v>
      </c>
      <c r="E339" s="46">
        <f>_xlfn.IFNA(VLOOKUP(A339,'Cloud Strategy'!$A$2:$B$1000,2,FALSE),0)</f>
        <v>0</v>
      </c>
      <c r="F339" s="46">
        <f>_xlfn.IFNA(VLOOKUP(A339,'DMI Strategy'!$A$1:$B$1000,2,FALSE),0)</f>
        <v>-28752</v>
      </c>
      <c r="G339" s="46">
        <f>_xlfn.IFNA(VLOOKUP(A339,'RVI Strategy'!$A$1:$B$1000,2,FALSE),0)</f>
        <v>0</v>
      </c>
      <c r="H339" s="46">
        <f>_xlfn.IFNA(VLOOKUP(A339,'TXF0007 Strategy'!$A$1:$B$1000,2,FALSE),0)</f>
        <v>12866.304</v>
      </c>
      <c r="I339" s="55">
        <f t="shared" si="10"/>
        <v>-4792</v>
      </c>
      <c r="J339" s="1">
        <f>VLOOKUP($A339,級距!$A:$K,9,FALSE)</f>
        <v>1</v>
      </c>
      <c r="K339" s="1">
        <f>VLOOKUP($A339,級距!$A:$K,10,FALSE)</f>
        <v>3</v>
      </c>
      <c r="L339" s="1">
        <f>VLOOKUP($A339,級距!$A:$K,11,FALSE)</f>
        <v>2</v>
      </c>
      <c r="M339" s="32">
        <f t="shared" si="11"/>
        <v>2</v>
      </c>
    </row>
    <row r="340" spans="1:13">
      <c r="A340" s="47">
        <v>45163</v>
      </c>
      <c r="B340" s="46">
        <f>_xlfn.IFNA(VLOOKUP(A340,'Dual Thrust Strategy'!$A$1:$B$460,2,FALSE),0)</f>
        <v>0</v>
      </c>
      <c r="C340" s="46">
        <f>_xlfn.IFNA(VLOOKUP(A340,'Break Through Price Strategy'!$A$2:$B$742,2,FALSE),0)</f>
        <v>7242.8159999999998</v>
      </c>
      <c r="D340" s="46">
        <f>_xlfn.IFNA(VLOOKUP(A340,'BBI Strategy'!$A$2:$B$1000,2,FALSE),0)</f>
        <v>50053.68</v>
      </c>
      <c r="E340" s="46">
        <f>_xlfn.IFNA(VLOOKUP(A340,'Cloud Strategy'!$A$2:$B$1000,2,FALSE),0)</f>
        <v>-15453.392</v>
      </c>
      <c r="F340" s="46">
        <f>_xlfn.IFNA(VLOOKUP(A340,'DMI Strategy'!$A$1:$B$1000,2,FALSE),0)</f>
        <v>178858.19200000001</v>
      </c>
      <c r="G340" s="46">
        <f>_xlfn.IFNA(VLOOKUP(A340,'RVI Strategy'!$A$1:$B$1000,2,FALSE),0)</f>
        <v>0</v>
      </c>
      <c r="H340" s="46">
        <f>_xlfn.IFNA(VLOOKUP(A340,'TXF0007 Strategy'!$A$1:$B$1000,2,FALSE),0)</f>
        <v>53649.311999999998</v>
      </c>
      <c r="I340" s="55">
        <f t="shared" si="10"/>
        <v>36783.549333333336</v>
      </c>
      <c r="J340" s="1">
        <f>VLOOKUP($A340,級距!$A:$K,9,FALSE)</f>
        <v>5</v>
      </c>
      <c r="K340" s="1">
        <f>VLOOKUP($A340,級距!$A:$K,10,FALSE)</f>
        <v>8</v>
      </c>
      <c r="L340" s="1">
        <f>VLOOKUP($A340,級距!$A:$K,11,FALSE)</f>
        <v>3</v>
      </c>
      <c r="M340" s="32">
        <f t="shared" si="11"/>
        <v>3</v>
      </c>
    </row>
    <row r="341" spans="1:13">
      <c r="A341" s="47">
        <v>45162</v>
      </c>
      <c r="B341" s="46">
        <f>_xlfn.IFNA(VLOOKUP(A341,'Dual Thrust Strategy'!$A$1:$B$460,2,FALSE),0)</f>
        <v>0</v>
      </c>
      <c r="C341" s="46">
        <f>_xlfn.IFNA(VLOOKUP(A341,'Break Through Price Strategy'!$A$2:$B$742,2,FALSE),0)</f>
        <v>0</v>
      </c>
      <c r="D341" s="46">
        <f>_xlfn.IFNA(VLOOKUP(A341,'BBI Strategy'!$A$2:$B$1000,2,FALSE),0)</f>
        <v>-56819.616000000002</v>
      </c>
      <c r="E341" s="46">
        <f>_xlfn.IFNA(VLOOKUP(A341,'Cloud Strategy'!$A$2:$B$1000,2,FALSE),0)</f>
        <v>0</v>
      </c>
      <c r="F341" s="46">
        <f>_xlfn.IFNA(VLOOKUP(A341,'DMI Strategy'!$A$1:$B$1000,2,FALSE),0)</f>
        <v>0</v>
      </c>
      <c r="G341" s="46">
        <f>_xlfn.IFNA(VLOOKUP(A341,'RVI Strategy'!$A$1:$B$1000,2,FALSE),0)</f>
        <v>-86416.224000000002</v>
      </c>
      <c r="H341" s="46">
        <f>_xlfn.IFNA(VLOOKUP(A341,'TXF0007 Strategy'!$A$1:$B$1000,2,FALSE),0)</f>
        <v>-65822.232000000004</v>
      </c>
      <c r="I341" s="55">
        <f t="shared" si="10"/>
        <v>-23872.639999999999</v>
      </c>
      <c r="J341" s="1">
        <f>VLOOKUP($A341,級距!$A:$K,9,FALSE)</f>
        <v>3</v>
      </c>
      <c r="K341" s="1">
        <f>VLOOKUP($A341,級距!$A:$K,10,FALSE)</f>
        <v>3</v>
      </c>
      <c r="L341" s="1">
        <f>VLOOKUP($A341,級距!$A:$K,11,FALSE)</f>
        <v>2</v>
      </c>
      <c r="M341" s="32">
        <f t="shared" si="11"/>
        <v>2</v>
      </c>
    </row>
    <row r="342" spans="1:13">
      <c r="A342" s="47">
        <v>45161</v>
      </c>
      <c r="B342" s="46">
        <f>_xlfn.IFNA(VLOOKUP(A342,'Dual Thrust Strategy'!$A$1:$B$460,2,FALSE),0)</f>
        <v>-68318.495999999999</v>
      </c>
      <c r="C342" s="46">
        <f>_xlfn.IFNA(VLOOKUP(A342,'Break Through Price Strategy'!$A$2:$B$742,2,FALSE),0)</f>
        <v>0</v>
      </c>
      <c r="D342" s="46">
        <f>_xlfn.IFNA(VLOOKUP(A342,'BBI Strategy'!$A$2:$B$1000,2,FALSE),0)</f>
        <v>48648.055999999997</v>
      </c>
      <c r="E342" s="46">
        <f>_xlfn.IFNA(VLOOKUP(A342,'Cloud Strategy'!$A$2:$B$1000,2,FALSE),0)</f>
        <v>0</v>
      </c>
      <c r="F342" s="46">
        <f>_xlfn.IFNA(VLOOKUP(A342,'DMI Strategy'!$A$1:$B$1000,2,FALSE),0)</f>
        <v>35.328000000000003</v>
      </c>
      <c r="G342" s="46">
        <f>_xlfn.IFNA(VLOOKUP(A342,'RVI Strategy'!$A$1:$B$1000,2,FALSE),0)</f>
        <v>0</v>
      </c>
      <c r="H342" s="46">
        <f>_xlfn.IFNA(VLOOKUP(A342,'TXF0007 Strategy'!$A$1:$B$1000,2,FALSE),0)</f>
        <v>0</v>
      </c>
      <c r="I342" s="55">
        <f t="shared" si="10"/>
        <v>-3272.5186666666668</v>
      </c>
      <c r="J342" s="1">
        <f>VLOOKUP($A342,級距!$A:$K,9,FALSE)</f>
        <v>5</v>
      </c>
      <c r="K342" s="1">
        <f>VLOOKUP($A342,級距!$A:$K,10,FALSE)</f>
        <v>9</v>
      </c>
      <c r="L342" s="1">
        <f>VLOOKUP($A342,級距!$A:$K,11,FALSE)</f>
        <v>3</v>
      </c>
      <c r="M342" s="32">
        <f t="shared" si="11"/>
        <v>3</v>
      </c>
    </row>
    <row r="343" spans="1:13">
      <c r="A343" s="47">
        <v>45160</v>
      </c>
      <c r="B343" s="46">
        <f>_xlfn.IFNA(VLOOKUP(A343,'Dual Thrust Strategy'!$A$1:$B$460,2,FALSE),0)</f>
        <v>0</v>
      </c>
      <c r="C343" s="46">
        <f>_xlfn.IFNA(VLOOKUP(A343,'Break Through Price Strategy'!$A$2:$B$742,2,FALSE),0)</f>
        <v>0</v>
      </c>
      <c r="D343" s="46">
        <f>_xlfn.IFNA(VLOOKUP(A343,'BBI Strategy'!$A$2:$B$1000,2,FALSE),0)</f>
        <v>0</v>
      </c>
      <c r="E343" s="46">
        <f>_xlfn.IFNA(VLOOKUP(A343,'Cloud Strategy'!$A$2:$B$1000,2,FALSE),0)</f>
        <v>0</v>
      </c>
      <c r="F343" s="46">
        <f>_xlfn.IFNA(VLOOKUP(A343,'DMI Strategy'!$A$1:$B$1000,2,FALSE),0)</f>
        <v>-67105.664000000004</v>
      </c>
      <c r="G343" s="46">
        <f>_xlfn.IFNA(VLOOKUP(A343,'RVI Strategy'!$A$1:$B$1000,2,FALSE),0)</f>
        <v>0</v>
      </c>
      <c r="H343" s="46">
        <f>_xlfn.IFNA(VLOOKUP(A343,'TXF0007 Strategy'!$A$1:$B$1000,2,FALSE),0)</f>
        <v>-127714.39199999999</v>
      </c>
      <c r="I343" s="55">
        <f t="shared" si="10"/>
        <v>-11184.277333333333</v>
      </c>
      <c r="J343" s="1">
        <f>VLOOKUP($A343,級距!$A:$K,9,FALSE)</f>
        <v>3</v>
      </c>
      <c r="K343" s="1">
        <f>VLOOKUP($A343,級距!$A:$K,10,FALSE)</f>
        <v>8</v>
      </c>
      <c r="L343" s="1">
        <f>VLOOKUP($A343,級距!$A:$K,11,FALSE)</f>
        <v>3</v>
      </c>
      <c r="M343" s="32">
        <f t="shared" si="11"/>
        <v>3</v>
      </c>
    </row>
    <row r="344" spans="1:13">
      <c r="A344" s="47">
        <v>45159</v>
      </c>
      <c r="B344" s="46">
        <f>_xlfn.IFNA(VLOOKUP(A344,'Dual Thrust Strategy'!$A$1:$B$460,2,FALSE),0)</f>
        <v>0</v>
      </c>
      <c r="C344" s="46">
        <f>_xlfn.IFNA(VLOOKUP(A344,'Break Through Price Strategy'!$A$2:$B$742,2,FALSE),0)</f>
        <v>0</v>
      </c>
      <c r="D344" s="46">
        <f>_xlfn.IFNA(VLOOKUP(A344,'BBI Strategy'!$A$2:$B$1000,2,FALSE),0)</f>
        <v>0</v>
      </c>
      <c r="E344" s="46">
        <f>_xlfn.IFNA(VLOOKUP(A344,'Cloud Strategy'!$A$2:$B$1000,2,FALSE),0)</f>
        <v>-55465.135999999999</v>
      </c>
      <c r="F344" s="46">
        <f>_xlfn.IFNA(VLOOKUP(A344,'DMI Strategy'!$A$1:$B$1000,2,FALSE),0)</f>
        <v>11323.328</v>
      </c>
      <c r="G344" s="46">
        <f>_xlfn.IFNA(VLOOKUP(A344,'RVI Strategy'!$A$1:$B$1000,2,FALSE),0)</f>
        <v>0</v>
      </c>
      <c r="H344" s="46">
        <f>_xlfn.IFNA(VLOOKUP(A344,'TXF0007 Strategy'!$A$1:$B$1000,2,FALSE),0)</f>
        <v>5539.6080000000002</v>
      </c>
      <c r="I344" s="55">
        <f t="shared" si="10"/>
        <v>-7356.9679999999998</v>
      </c>
      <c r="J344" s="1">
        <f>VLOOKUP($A344,級距!$A:$K,9,FALSE)</f>
        <v>4</v>
      </c>
      <c r="K344" s="1">
        <f>VLOOKUP($A344,級距!$A:$K,10,FALSE)</f>
        <v>5</v>
      </c>
      <c r="L344" s="1">
        <f>VLOOKUP($A344,級距!$A:$K,11,FALSE)</f>
        <v>2</v>
      </c>
      <c r="M344" s="32">
        <f t="shared" si="11"/>
        <v>2</v>
      </c>
    </row>
    <row r="345" spans="1:13">
      <c r="A345" s="47">
        <v>45156</v>
      </c>
      <c r="B345" s="46">
        <f>_xlfn.IFNA(VLOOKUP(A345,'Dual Thrust Strategy'!$A$1:$B$460,2,FALSE),0)</f>
        <v>0</v>
      </c>
      <c r="C345" s="46">
        <f>_xlfn.IFNA(VLOOKUP(A345,'Break Through Price Strategy'!$A$2:$B$742,2,FALSE),0)</f>
        <v>0</v>
      </c>
      <c r="D345" s="46">
        <f>_xlfn.IFNA(VLOOKUP(A345,'BBI Strategy'!$A$2:$B$1000,2,FALSE),0)</f>
        <v>-103159.648</v>
      </c>
      <c r="E345" s="46">
        <f>_xlfn.IFNA(VLOOKUP(A345,'Cloud Strategy'!$A$2:$B$1000,2,FALSE),0)</f>
        <v>6485.8239999999996</v>
      </c>
      <c r="F345" s="46">
        <f>_xlfn.IFNA(VLOOKUP(A345,'DMI Strategy'!$A$1:$B$1000,2,FALSE),0)</f>
        <v>0</v>
      </c>
      <c r="G345" s="46">
        <f>_xlfn.IFNA(VLOOKUP(A345,'RVI Strategy'!$A$1:$B$1000,2,FALSE),0)</f>
        <v>19287.743999999999</v>
      </c>
      <c r="H345" s="46">
        <f>_xlfn.IFNA(VLOOKUP(A345,'TXF0007 Strategy'!$A$1:$B$1000,2,FALSE),0)</f>
        <v>81706.432000000001</v>
      </c>
      <c r="I345" s="55">
        <f t="shared" si="10"/>
        <v>-12897.680000000002</v>
      </c>
      <c r="J345" s="1">
        <f>VLOOKUP($A345,級距!$A:$K,9,FALSE)</f>
        <v>7</v>
      </c>
      <c r="K345" s="1">
        <f>VLOOKUP($A345,級距!$A:$K,10,FALSE)</f>
        <v>4</v>
      </c>
      <c r="L345" s="1">
        <f>VLOOKUP($A345,級距!$A:$K,11,FALSE)</f>
        <v>2</v>
      </c>
      <c r="M345" s="32">
        <f t="shared" si="11"/>
        <v>2</v>
      </c>
    </row>
    <row r="346" spans="1:13">
      <c r="A346" s="47">
        <v>45155</v>
      </c>
      <c r="B346" s="46">
        <f>_xlfn.IFNA(VLOOKUP(A346,'Dual Thrust Strategy'!$A$1:$B$460,2,FALSE),0)</f>
        <v>10832.496000000001</v>
      </c>
      <c r="C346" s="46">
        <f>_xlfn.IFNA(VLOOKUP(A346,'Break Through Price Strategy'!$A$2:$B$742,2,FALSE),0)</f>
        <v>45108.504000000001</v>
      </c>
      <c r="D346" s="46">
        <f>_xlfn.IFNA(VLOOKUP(A346,'BBI Strategy'!$A$2:$B$1000,2,FALSE),0)</f>
        <v>-107812.48</v>
      </c>
      <c r="E346" s="46">
        <f>_xlfn.IFNA(VLOOKUP(A346,'Cloud Strategy'!$A$2:$B$1000,2,FALSE),0)</f>
        <v>0</v>
      </c>
      <c r="F346" s="46">
        <f>_xlfn.IFNA(VLOOKUP(A346,'DMI Strategy'!$A$1:$B$1000,2,FALSE),0)</f>
        <v>-5941.7759999999998</v>
      </c>
      <c r="G346" s="46">
        <f>_xlfn.IFNA(VLOOKUP(A346,'RVI Strategy'!$A$1:$B$1000,2,FALSE),0)</f>
        <v>0</v>
      </c>
      <c r="H346" s="46">
        <f>_xlfn.IFNA(VLOOKUP(A346,'TXF0007 Strategy'!$A$1:$B$1000,2,FALSE),0)</f>
        <v>-126255.936</v>
      </c>
      <c r="I346" s="55">
        <f t="shared" si="10"/>
        <v>-9635.5426666666663</v>
      </c>
      <c r="J346" s="1">
        <f>VLOOKUP($A346,級距!$A:$K,9,FALSE)</f>
        <v>9</v>
      </c>
      <c r="K346" s="1">
        <f>VLOOKUP($A346,級距!$A:$K,10,FALSE)</f>
        <v>7</v>
      </c>
      <c r="L346" s="1">
        <f>VLOOKUP($A346,級距!$A:$K,11,FALSE)</f>
        <v>3</v>
      </c>
      <c r="M346" s="32">
        <f t="shared" si="11"/>
        <v>3</v>
      </c>
    </row>
    <row r="347" spans="1:13">
      <c r="A347" s="47">
        <v>45154</v>
      </c>
      <c r="B347" s="46">
        <f>_xlfn.IFNA(VLOOKUP(A347,'Dual Thrust Strategy'!$A$1:$B$460,2,FALSE),0)</f>
        <v>0</v>
      </c>
      <c r="C347" s="46">
        <f>_xlfn.IFNA(VLOOKUP(A347,'Break Through Price Strategy'!$A$2:$B$742,2,FALSE),0)</f>
        <v>0</v>
      </c>
      <c r="D347" s="46">
        <f>_xlfn.IFNA(VLOOKUP(A347,'BBI Strategy'!$A$2:$B$1000,2,FALSE),0)</f>
        <v>-13538.144</v>
      </c>
      <c r="E347" s="46">
        <f>_xlfn.IFNA(VLOOKUP(A347,'Cloud Strategy'!$A$2:$B$1000,2,FALSE),0)</f>
        <v>-21465.056</v>
      </c>
      <c r="F347" s="46">
        <f>_xlfn.IFNA(VLOOKUP(A347,'DMI Strategy'!$A$1:$B$1000,2,FALSE),0)</f>
        <v>-61850.735999999997</v>
      </c>
      <c r="G347" s="46">
        <f>_xlfn.IFNA(VLOOKUP(A347,'RVI Strategy'!$A$1:$B$1000,2,FALSE),0)</f>
        <v>24062.144</v>
      </c>
      <c r="H347" s="46">
        <f>_xlfn.IFNA(VLOOKUP(A347,'TXF0007 Strategy'!$A$1:$B$1000,2,FALSE),0)</f>
        <v>0</v>
      </c>
      <c r="I347" s="55">
        <f t="shared" si="10"/>
        <v>-12131.965333333332</v>
      </c>
      <c r="J347" s="1">
        <f>VLOOKUP($A347,級距!$A:$K,9,FALSE)</f>
        <v>3</v>
      </c>
      <c r="K347" s="1">
        <f>VLOOKUP($A347,級距!$A:$K,10,FALSE)</f>
        <v>6</v>
      </c>
      <c r="L347" s="1">
        <f>VLOOKUP($A347,級距!$A:$K,11,FALSE)</f>
        <v>2</v>
      </c>
      <c r="M347" s="32">
        <f t="shared" si="11"/>
        <v>2</v>
      </c>
    </row>
    <row r="348" spans="1:13">
      <c r="A348" s="47">
        <v>45153</v>
      </c>
      <c r="B348" s="46">
        <f>_xlfn.IFNA(VLOOKUP(A348,'Dual Thrust Strategy'!$A$1:$B$460,2,FALSE),0)</f>
        <v>-43105.968000000001</v>
      </c>
      <c r="C348" s="46">
        <f>_xlfn.IFNA(VLOOKUP(A348,'Break Through Price Strategy'!$A$2:$B$742,2,FALSE),0)</f>
        <v>0</v>
      </c>
      <c r="D348" s="46">
        <f>_xlfn.IFNA(VLOOKUP(A348,'BBI Strategy'!$A$2:$B$1000,2,FALSE),0)</f>
        <v>0</v>
      </c>
      <c r="E348" s="46">
        <f>_xlfn.IFNA(VLOOKUP(A348,'Cloud Strategy'!$A$2:$B$1000,2,FALSE),0)</f>
        <v>0</v>
      </c>
      <c r="F348" s="46">
        <f>_xlfn.IFNA(VLOOKUP(A348,'DMI Strategy'!$A$1:$B$1000,2,FALSE),0)</f>
        <v>-64753.440000000002</v>
      </c>
      <c r="G348" s="46">
        <f>_xlfn.IFNA(VLOOKUP(A348,'RVI Strategy'!$A$1:$B$1000,2,FALSE),0)</f>
        <v>0</v>
      </c>
      <c r="H348" s="46">
        <f>_xlfn.IFNA(VLOOKUP(A348,'TXF0007 Strategy'!$A$1:$B$1000,2,FALSE),0)</f>
        <v>22473.808000000001</v>
      </c>
      <c r="I348" s="55">
        <f t="shared" si="10"/>
        <v>-17976.567999999999</v>
      </c>
      <c r="J348" s="1">
        <f>VLOOKUP($A348,級距!$A:$K,9,FALSE)</f>
        <v>2</v>
      </c>
      <c r="K348" s="1">
        <f>VLOOKUP($A348,級距!$A:$K,10,FALSE)</f>
        <v>5</v>
      </c>
      <c r="L348" s="1">
        <f>VLOOKUP($A348,級距!$A:$K,11,FALSE)</f>
        <v>2</v>
      </c>
      <c r="M348" s="32">
        <f t="shared" si="11"/>
        <v>2</v>
      </c>
    </row>
    <row r="349" spans="1:13">
      <c r="A349" s="47">
        <v>45152</v>
      </c>
      <c r="B349" s="46">
        <f>_xlfn.IFNA(VLOOKUP(A349,'Dual Thrust Strategy'!$A$1:$B$460,2,FALSE),0)</f>
        <v>0</v>
      </c>
      <c r="C349" s="46">
        <f>_xlfn.IFNA(VLOOKUP(A349,'Break Through Price Strategy'!$A$2:$B$742,2,FALSE),0)</f>
        <v>40428.527999999998</v>
      </c>
      <c r="D349" s="46">
        <f>_xlfn.IFNA(VLOOKUP(A349,'BBI Strategy'!$A$2:$B$1000,2,FALSE),0)</f>
        <v>178125.84</v>
      </c>
      <c r="E349" s="46">
        <f>_xlfn.IFNA(VLOOKUP(A349,'Cloud Strategy'!$A$2:$B$1000,2,FALSE),0)</f>
        <v>-121924.432</v>
      </c>
      <c r="F349" s="46">
        <f>_xlfn.IFNA(VLOOKUP(A349,'DMI Strategy'!$A$1:$B$1000,2,FALSE),0)</f>
        <v>84909.119999999995</v>
      </c>
      <c r="G349" s="46">
        <f>_xlfn.IFNA(VLOOKUP(A349,'RVI Strategy'!$A$1:$B$1000,2,FALSE),0)</f>
        <v>100872.768</v>
      </c>
      <c r="H349" s="46">
        <f>_xlfn.IFNA(VLOOKUP(A349,'TXF0007 Strategy'!$A$1:$B$1000,2,FALSE),0)</f>
        <v>135889.432</v>
      </c>
      <c r="I349" s="55">
        <f t="shared" si="10"/>
        <v>47068.637333333325</v>
      </c>
      <c r="J349" s="1">
        <f>VLOOKUP($A349,級距!$A:$K,9,FALSE)</f>
        <v>8</v>
      </c>
      <c r="K349" s="1">
        <f>VLOOKUP($A349,級距!$A:$K,10,FALSE)</f>
        <v>8</v>
      </c>
      <c r="L349" s="1">
        <f>VLOOKUP($A349,級距!$A:$K,11,FALSE)</f>
        <v>3</v>
      </c>
      <c r="M349" s="32">
        <f t="shared" si="11"/>
        <v>3</v>
      </c>
    </row>
    <row r="350" spans="1:13">
      <c r="A350" s="47">
        <v>45149</v>
      </c>
      <c r="B350" s="46">
        <f>_xlfn.IFNA(VLOOKUP(A350,'Dual Thrust Strategy'!$A$1:$B$460,2,FALSE),0)</f>
        <v>-10751.472000000002</v>
      </c>
      <c r="C350" s="46">
        <f>_xlfn.IFNA(VLOOKUP(A350,'Break Through Price Strategy'!$A$2:$B$742,2,FALSE),0)</f>
        <v>0</v>
      </c>
      <c r="D350" s="46">
        <f>_xlfn.IFNA(VLOOKUP(A350,'BBI Strategy'!$A$2:$B$1000,2,FALSE),0)</f>
        <v>11020.6</v>
      </c>
      <c r="E350" s="46">
        <f>_xlfn.IFNA(VLOOKUP(A350,'Cloud Strategy'!$A$2:$B$1000,2,FALSE),0)</f>
        <v>-2783.7280000000001</v>
      </c>
      <c r="F350" s="46">
        <f>_xlfn.IFNA(VLOOKUP(A350,'DMI Strategy'!$A$1:$B$1000,2,FALSE),0)</f>
        <v>-64810.464</v>
      </c>
      <c r="G350" s="46">
        <f>_xlfn.IFNA(VLOOKUP(A350,'RVI Strategy'!$A$1:$B$1000,2,FALSE),0)</f>
        <v>0</v>
      </c>
      <c r="H350" s="46">
        <f>_xlfn.IFNA(VLOOKUP(A350,'TXF0007 Strategy'!$A$1:$B$1000,2,FALSE),0)</f>
        <v>-126385.34400000001</v>
      </c>
      <c r="I350" s="55">
        <f t="shared" si="10"/>
        <v>-11220.843999999999</v>
      </c>
      <c r="J350" s="1">
        <f>VLOOKUP($A350,級距!$A:$K,9,FALSE)</f>
        <v>5</v>
      </c>
      <c r="K350" s="1">
        <f>VLOOKUP($A350,級距!$A:$K,10,FALSE)</f>
        <v>5</v>
      </c>
      <c r="L350" s="1">
        <f>VLOOKUP($A350,級距!$A:$K,11,FALSE)</f>
        <v>2</v>
      </c>
      <c r="M350" s="32">
        <f t="shared" si="11"/>
        <v>2</v>
      </c>
    </row>
    <row r="351" spans="1:13">
      <c r="A351" s="47">
        <v>45148</v>
      </c>
      <c r="B351" s="46">
        <f>_xlfn.IFNA(VLOOKUP(A351,'Dual Thrust Strategy'!$A$1:$B$460,2,FALSE),0)</f>
        <v>64223.112000000001</v>
      </c>
      <c r="C351" s="46">
        <f>_xlfn.IFNA(VLOOKUP(A351,'Break Through Price Strategy'!$A$2:$B$742,2,FALSE),0)</f>
        <v>-4399.4080000000004</v>
      </c>
      <c r="D351" s="46">
        <f>_xlfn.IFNA(VLOOKUP(A351,'BBI Strategy'!$A$2:$B$1000,2,FALSE),0)</f>
        <v>88597.831999999995</v>
      </c>
      <c r="E351" s="46">
        <f>_xlfn.IFNA(VLOOKUP(A351,'Cloud Strategy'!$A$2:$B$1000,2,FALSE),0)</f>
        <v>85597.856</v>
      </c>
      <c r="F351" s="46">
        <f>_xlfn.IFNA(VLOOKUP(A351,'DMI Strategy'!$A$1:$B$1000,2,FALSE),0)</f>
        <v>-23197.088</v>
      </c>
      <c r="G351" s="46">
        <f>_xlfn.IFNA(VLOOKUP(A351,'RVI Strategy'!$A$1:$B$1000,2,FALSE),0)</f>
        <v>-47994.112000000001</v>
      </c>
      <c r="H351" s="46">
        <f>_xlfn.IFNA(VLOOKUP(A351,'TXF0007 Strategy'!$A$1:$B$1000,2,FALSE),0)</f>
        <v>70596.44</v>
      </c>
      <c r="I351" s="55">
        <f t="shared" si="10"/>
        <v>27138.032000000003</v>
      </c>
      <c r="J351" s="1">
        <f>VLOOKUP($A351,級距!$A:$K,9,FALSE)</f>
        <v>7</v>
      </c>
      <c r="K351" s="1">
        <f>VLOOKUP($A351,級距!$A:$K,10,FALSE)</f>
        <v>7</v>
      </c>
      <c r="L351" s="1">
        <f>VLOOKUP($A351,級距!$A:$K,11,FALSE)</f>
        <v>3</v>
      </c>
      <c r="M351" s="32">
        <f t="shared" si="11"/>
        <v>3</v>
      </c>
    </row>
    <row r="352" spans="1:13">
      <c r="A352" s="47">
        <v>45147</v>
      </c>
      <c r="B352" s="46">
        <f>_xlfn.IFNA(VLOOKUP(A352,'Dual Thrust Strategy'!$A$1:$B$460,2,FALSE),0)</f>
        <v>-104202.496</v>
      </c>
      <c r="C352" s="46">
        <f>_xlfn.IFNA(VLOOKUP(A352,'Break Through Price Strategy'!$A$2:$B$742,2,FALSE),0)</f>
        <v>0</v>
      </c>
      <c r="D352" s="46">
        <f>_xlfn.IFNA(VLOOKUP(A352,'BBI Strategy'!$A$2:$B$1000,2,FALSE),0)</f>
        <v>-15082.36</v>
      </c>
      <c r="E352" s="46">
        <f>_xlfn.IFNA(VLOOKUP(A352,'Cloud Strategy'!$A$2:$B$1000,2,FALSE),0)</f>
        <v>0</v>
      </c>
      <c r="F352" s="46">
        <f>_xlfn.IFNA(VLOOKUP(A352,'DMI Strategy'!$A$1:$B$1000,2,FALSE),0)</f>
        <v>11131.328</v>
      </c>
      <c r="G352" s="46">
        <f>_xlfn.IFNA(VLOOKUP(A352,'RVI Strategy'!$A$1:$B$1000,2,FALSE),0)</f>
        <v>0</v>
      </c>
      <c r="H352" s="46">
        <f>_xlfn.IFNA(VLOOKUP(A352,'TXF0007 Strategy'!$A$1:$B$1000,2,FALSE),0)</f>
        <v>-70270.343999999997</v>
      </c>
      <c r="I352" s="55">
        <f t="shared" si="10"/>
        <v>-18025.588</v>
      </c>
      <c r="J352" s="1">
        <f>VLOOKUP($A352,級距!$A:$K,9,FALSE)</f>
        <v>5</v>
      </c>
      <c r="K352" s="1">
        <f>VLOOKUP($A352,級距!$A:$K,10,FALSE)</f>
        <v>3</v>
      </c>
      <c r="L352" s="1">
        <f>VLOOKUP($A352,級距!$A:$K,11,FALSE)</f>
        <v>2</v>
      </c>
      <c r="M352" s="32">
        <f t="shared" si="11"/>
        <v>2</v>
      </c>
    </row>
    <row r="353" spans="1:13">
      <c r="A353" s="47">
        <v>45146</v>
      </c>
      <c r="B353" s="46">
        <f>_xlfn.IFNA(VLOOKUP(A353,'Dual Thrust Strategy'!$A$1:$B$460,2,FALSE),0)</f>
        <v>7643.3999999999969</v>
      </c>
      <c r="C353" s="46">
        <f>_xlfn.IFNA(VLOOKUP(A353,'Break Through Price Strategy'!$A$2:$B$742,2,FALSE),0)</f>
        <v>-37222.512000000002</v>
      </c>
      <c r="D353" s="46">
        <f>_xlfn.IFNA(VLOOKUP(A353,'BBI Strategy'!$A$2:$B$1000,2,FALSE),0)</f>
        <v>0</v>
      </c>
      <c r="E353" s="46">
        <f>_xlfn.IFNA(VLOOKUP(A353,'Cloud Strategy'!$A$2:$B$1000,2,FALSE),0)</f>
        <v>-121680.192</v>
      </c>
      <c r="F353" s="46">
        <f>_xlfn.IFNA(VLOOKUP(A353,'DMI Strategy'!$A$1:$B$1000,2,FALSE),0)</f>
        <v>0</v>
      </c>
      <c r="G353" s="46">
        <f>_xlfn.IFNA(VLOOKUP(A353,'RVI Strategy'!$A$1:$B$1000,2,FALSE),0)</f>
        <v>73145.615999999995</v>
      </c>
      <c r="H353" s="46">
        <f>_xlfn.IFNA(VLOOKUP(A353,'TXF0007 Strategy'!$A$1:$B$1000,2,FALSE),0)</f>
        <v>194723.47199999998</v>
      </c>
      <c r="I353" s="55">
        <f t="shared" si="10"/>
        <v>-13018.948000000002</v>
      </c>
      <c r="J353" s="1">
        <f>VLOOKUP($A353,級距!$A:$K,9,FALSE)</f>
        <v>8</v>
      </c>
      <c r="K353" s="1">
        <f>VLOOKUP($A353,級距!$A:$K,10,FALSE)</f>
        <v>7</v>
      </c>
      <c r="L353" s="1">
        <f>VLOOKUP($A353,級距!$A:$K,11,FALSE)</f>
        <v>3</v>
      </c>
      <c r="M353" s="32">
        <f t="shared" si="11"/>
        <v>3</v>
      </c>
    </row>
    <row r="354" spans="1:13">
      <c r="A354" s="47">
        <v>45145</v>
      </c>
      <c r="B354" s="46">
        <f>_xlfn.IFNA(VLOOKUP(A354,'Dual Thrust Strategy'!$A$1:$B$460,2,FALSE),0)</f>
        <v>0</v>
      </c>
      <c r="C354" s="46">
        <f>_xlfn.IFNA(VLOOKUP(A354,'Break Through Price Strategy'!$A$2:$B$742,2,FALSE),0)</f>
        <v>0</v>
      </c>
      <c r="D354" s="46">
        <f>_xlfn.IFNA(VLOOKUP(A354,'BBI Strategy'!$A$2:$B$1000,2,FALSE),0)</f>
        <v>0</v>
      </c>
      <c r="E354" s="46">
        <f>_xlfn.IFNA(VLOOKUP(A354,'Cloud Strategy'!$A$2:$B$1000,2,FALSE),0)</f>
        <v>0</v>
      </c>
      <c r="F354" s="46">
        <f>_xlfn.IFNA(VLOOKUP(A354,'DMI Strategy'!$A$1:$B$1000,2,FALSE),0)</f>
        <v>0</v>
      </c>
      <c r="G354" s="46">
        <f>_xlfn.IFNA(VLOOKUP(A354,'RVI Strategy'!$A$1:$B$1000,2,FALSE),0)</f>
        <v>0</v>
      </c>
      <c r="H354" s="46">
        <f>_xlfn.IFNA(VLOOKUP(A354,'TXF0007 Strategy'!$A$1:$B$1000,2,FALSE),0)</f>
        <v>-17081.080000000002</v>
      </c>
      <c r="I354" s="55">
        <f t="shared" si="10"/>
        <v>0</v>
      </c>
      <c r="J354" s="1">
        <f>VLOOKUP($A354,級距!$A:$K,9,FALSE)</f>
        <v>5</v>
      </c>
      <c r="K354" s="1">
        <f>VLOOKUP($A354,級距!$A:$K,10,FALSE)</f>
        <v>8</v>
      </c>
      <c r="L354" s="1">
        <f>VLOOKUP($A354,級距!$A:$K,11,FALSE)</f>
        <v>3</v>
      </c>
      <c r="M354" s="32">
        <f t="shared" si="11"/>
        <v>3</v>
      </c>
    </row>
    <row r="355" spans="1:13">
      <c r="A355" s="47">
        <v>45142</v>
      </c>
      <c r="B355" s="46">
        <f>_xlfn.IFNA(VLOOKUP(A355,'Dual Thrust Strategy'!$A$1:$B$460,2,FALSE),0)</f>
        <v>0</v>
      </c>
      <c r="C355" s="46">
        <f>_xlfn.IFNA(VLOOKUP(A355,'Break Through Price Strategy'!$A$2:$B$742,2,FALSE),0)</f>
        <v>0</v>
      </c>
      <c r="D355" s="46">
        <f>_xlfn.IFNA(VLOOKUP(A355,'BBI Strategy'!$A$2:$B$1000,2,FALSE),0)</f>
        <v>-108056.8</v>
      </c>
      <c r="E355" s="46">
        <f>_xlfn.IFNA(VLOOKUP(A355,'Cloud Strategy'!$A$2:$B$1000,2,FALSE),0)</f>
        <v>0</v>
      </c>
      <c r="F355" s="46">
        <f>_xlfn.IFNA(VLOOKUP(A355,'DMI Strategy'!$A$1:$B$1000,2,FALSE),0)</f>
        <v>-16055.424000000001</v>
      </c>
      <c r="G355" s="46">
        <f>_xlfn.IFNA(VLOOKUP(A355,'RVI Strategy'!$A$1:$B$1000,2,FALSE),0)</f>
        <v>0</v>
      </c>
      <c r="H355" s="46">
        <f>_xlfn.IFNA(VLOOKUP(A355,'TXF0007 Strategy'!$A$1:$B$1000,2,FALSE),0)</f>
        <v>0</v>
      </c>
      <c r="I355" s="55">
        <f t="shared" si="10"/>
        <v>-20685.370666666666</v>
      </c>
      <c r="J355" s="1">
        <f>VLOOKUP($A355,級距!$A:$K,9,FALSE)</f>
        <v>4</v>
      </c>
      <c r="K355" s="1">
        <f>VLOOKUP($A355,級距!$A:$K,10,FALSE)</f>
        <v>8</v>
      </c>
      <c r="L355" s="1">
        <f>VLOOKUP($A355,級距!$A:$K,11,FALSE)</f>
        <v>3</v>
      </c>
      <c r="M355" s="32">
        <f t="shared" si="11"/>
        <v>3</v>
      </c>
    </row>
    <row r="356" spans="1:13">
      <c r="A356" s="47">
        <v>45140</v>
      </c>
      <c r="B356" s="46">
        <f>_xlfn.IFNA(VLOOKUP(A356,'Dual Thrust Strategy'!$A$1:$B$460,2,FALSE),0)</f>
        <v>56235.551999999996</v>
      </c>
      <c r="C356" s="46">
        <f>_xlfn.IFNA(VLOOKUP(A356,'Break Through Price Strategy'!$A$2:$B$742,2,FALSE),0)</f>
        <v>52140.184000000001</v>
      </c>
      <c r="D356" s="46">
        <f>_xlfn.IFNA(VLOOKUP(A356,'BBI Strategy'!$A$2:$B$1000,2,FALSE),0)</f>
        <v>156891.976</v>
      </c>
      <c r="E356" s="46">
        <f>_xlfn.IFNA(VLOOKUP(A356,'Cloud Strategy'!$A$2:$B$1000,2,FALSE),0)</f>
        <v>74298.399999999994</v>
      </c>
      <c r="F356" s="46">
        <f>_xlfn.IFNA(VLOOKUP(A356,'DMI Strategy'!$A$1:$B$1000,2,FALSE),0)</f>
        <v>460611.424</v>
      </c>
      <c r="G356" s="46">
        <f>_xlfn.IFNA(VLOOKUP(A356,'RVI Strategy'!$A$1:$B$1000,2,FALSE),0)</f>
        <v>98543.415999999997</v>
      </c>
      <c r="H356" s="46">
        <f>_xlfn.IFNA(VLOOKUP(A356,'TXF0007 Strategy'!$A$1:$B$1000,2,FALSE),0)</f>
        <v>268902.47200000001</v>
      </c>
      <c r="I356" s="55">
        <f t="shared" si="10"/>
        <v>149786.82533333331</v>
      </c>
      <c r="J356" s="1">
        <f>VLOOKUP($A356,級距!$A:$K,9,FALSE)</f>
        <v>10</v>
      </c>
      <c r="K356" s="1">
        <f>VLOOKUP($A356,級距!$A:$K,10,FALSE)</f>
        <v>8</v>
      </c>
      <c r="L356" s="1">
        <f>VLOOKUP($A356,級距!$A:$K,11,FALSE)</f>
        <v>4</v>
      </c>
      <c r="M356" s="32">
        <f t="shared" si="11"/>
        <v>4</v>
      </c>
    </row>
    <row r="357" spans="1:13">
      <c r="A357" s="47">
        <v>45139</v>
      </c>
      <c r="B357" s="46">
        <f>_xlfn.IFNA(VLOOKUP(A357,'Dual Thrust Strategy'!$A$1:$B$460,2,FALSE),0)</f>
        <v>0</v>
      </c>
      <c r="C357" s="46">
        <f>_xlfn.IFNA(VLOOKUP(A357,'Break Through Price Strategy'!$A$2:$B$742,2,FALSE),0)</f>
        <v>0</v>
      </c>
      <c r="D357" s="46">
        <f>_xlfn.IFNA(VLOOKUP(A357,'BBI Strategy'!$A$2:$B$1000,2,FALSE),0)</f>
        <v>0</v>
      </c>
      <c r="E357" s="46">
        <f>_xlfn.IFNA(VLOOKUP(A357,'Cloud Strategy'!$A$2:$B$1000,2,FALSE),0)</f>
        <v>-15380.512000000001</v>
      </c>
      <c r="F357" s="46">
        <f>_xlfn.IFNA(VLOOKUP(A357,'DMI Strategy'!$A$1:$B$1000,2,FALSE),0)</f>
        <v>-67390.207999999999</v>
      </c>
      <c r="G357" s="46">
        <f>_xlfn.IFNA(VLOOKUP(A357,'RVI Strategy'!$A$1:$B$1000,2,FALSE),0)</f>
        <v>0</v>
      </c>
      <c r="H357" s="46">
        <f>_xlfn.IFNA(VLOOKUP(A357,'TXF0007 Strategy'!$A$1:$B$1000,2,FALSE),0)</f>
        <v>-128239.67999999999</v>
      </c>
      <c r="I357" s="55">
        <f t="shared" si="10"/>
        <v>-13795.12</v>
      </c>
      <c r="J357" s="1">
        <f>VLOOKUP($A357,級距!$A:$K,9,FALSE)</f>
        <v>3</v>
      </c>
      <c r="K357" s="1">
        <f>VLOOKUP($A357,級距!$A:$K,10,FALSE)</f>
        <v>2</v>
      </c>
      <c r="L357" s="1">
        <f>VLOOKUP($A357,級距!$A:$K,11,FALSE)</f>
        <v>2</v>
      </c>
      <c r="M357" s="32">
        <f t="shared" si="11"/>
        <v>2</v>
      </c>
    </row>
    <row r="358" spans="1:13">
      <c r="A358" s="47">
        <v>45138</v>
      </c>
      <c r="B358" s="46">
        <f>_xlfn.IFNA(VLOOKUP(A358,'Dual Thrust Strategy'!$A$1:$B$460,2,FALSE),0)</f>
        <v>22533.256000000001</v>
      </c>
      <c r="C358" s="46">
        <f>_xlfn.IFNA(VLOOKUP(A358,'Break Through Price Strategy'!$A$2:$B$742,2,FALSE),0)</f>
        <v>-7859.16</v>
      </c>
      <c r="D358" s="46">
        <f>_xlfn.IFNA(VLOOKUP(A358,'BBI Strategy'!$A$2:$B$1000,2,FALSE),0)</f>
        <v>-103330.336</v>
      </c>
      <c r="E358" s="46">
        <f>_xlfn.IFNA(VLOOKUP(A358,'Cloud Strategy'!$A$2:$B$1000,2,FALSE),0)</f>
        <v>-123519.45600000001</v>
      </c>
      <c r="F358" s="46">
        <f>_xlfn.IFNA(VLOOKUP(A358,'DMI Strategy'!$A$1:$B$1000,2,FALSE),0)</f>
        <v>-31281.376</v>
      </c>
      <c r="G358" s="46">
        <f>_xlfn.IFNA(VLOOKUP(A358,'RVI Strategy'!$A$1:$B$1000,2,FALSE),0)</f>
        <v>93504.991999999998</v>
      </c>
      <c r="H358" s="46">
        <f>_xlfn.IFNA(VLOOKUP(A358,'TXF0007 Strategy'!$A$1:$B$1000,2,FALSE),0)</f>
        <v>134570.288</v>
      </c>
      <c r="I358" s="55">
        <f t="shared" si="10"/>
        <v>-24992.013333333332</v>
      </c>
      <c r="J358" s="1">
        <f>VLOOKUP($A358,級距!$A:$K,9,FALSE)</f>
        <v>10</v>
      </c>
      <c r="K358" s="1">
        <f>VLOOKUP($A358,級距!$A:$K,10,FALSE)</f>
        <v>9</v>
      </c>
      <c r="L358" s="1">
        <f>VLOOKUP($A358,級距!$A:$K,11,FALSE)</f>
        <v>4</v>
      </c>
      <c r="M358" s="32">
        <f t="shared" si="11"/>
        <v>4</v>
      </c>
    </row>
    <row r="359" spans="1:13">
      <c r="A359" s="47">
        <v>45135</v>
      </c>
      <c r="B359" s="46">
        <f>_xlfn.IFNA(VLOOKUP(A359,'Dual Thrust Strategy'!$A$1:$B$460,2,FALSE),0)</f>
        <v>10118.519999999999</v>
      </c>
      <c r="C359" s="46">
        <f>_xlfn.IFNA(VLOOKUP(A359,'Break Through Price Strategy'!$A$2:$B$742,2,FALSE),0)</f>
        <v>-3143.48</v>
      </c>
      <c r="D359" s="46">
        <f>_xlfn.IFNA(VLOOKUP(A359,'BBI Strategy'!$A$2:$B$1000,2,FALSE),0)</f>
        <v>0</v>
      </c>
      <c r="E359" s="46">
        <f>_xlfn.IFNA(VLOOKUP(A359,'Cloud Strategy'!$A$2:$B$1000,2,FALSE),0)</f>
        <v>0</v>
      </c>
      <c r="F359" s="46">
        <f>_xlfn.IFNA(VLOOKUP(A359,'DMI Strategy'!$A$1:$B$1000,2,FALSE),0)</f>
        <v>28634.880000000001</v>
      </c>
      <c r="G359" s="46">
        <f>_xlfn.IFNA(VLOOKUP(A359,'RVI Strategy'!$A$1:$B$1000,2,FALSE),0)</f>
        <v>0</v>
      </c>
      <c r="H359" s="46">
        <f>_xlfn.IFNA(VLOOKUP(A359,'TXF0007 Strategy'!$A$1:$B$1000,2,FALSE),0)</f>
        <v>0</v>
      </c>
      <c r="I359" s="55">
        <f t="shared" si="10"/>
        <v>5934.9866666666667</v>
      </c>
      <c r="J359" s="1">
        <f>VLOOKUP($A359,級距!$A:$K,9,FALSE)</f>
        <v>5</v>
      </c>
      <c r="K359" s="1">
        <f>VLOOKUP($A359,級距!$A:$K,10,FALSE)</f>
        <v>7</v>
      </c>
      <c r="L359" s="1">
        <f>VLOOKUP($A359,級距!$A:$K,11,FALSE)</f>
        <v>3</v>
      </c>
      <c r="M359" s="32">
        <f t="shared" si="11"/>
        <v>3</v>
      </c>
    </row>
    <row r="360" spans="1:13">
      <c r="A360" s="47">
        <v>45134</v>
      </c>
      <c r="B360" s="46">
        <f>_xlfn.IFNA(VLOOKUP(A360,'Dual Thrust Strategy'!$A$1:$B$460,2,FALSE),0)</f>
        <v>0</v>
      </c>
      <c r="C360" s="46">
        <f>_xlfn.IFNA(VLOOKUP(A360,'Break Through Price Strategy'!$A$2:$B$742,2,FALSE),0)</f>
        <v>0</v>
      </c>
      <c r="D360" s="46">
        <f>_xlfn.IFNA(VLOOKUP(A360,'BBI Strategy'!$A$2:$B$1000,2,FALSE),0)</f>
        <v>-8908.2559999999994</v>
      </c>
      <c r="E360" s="46">
        <f>_xlfn.IFNA(VLOOKUP(A360,'Cloud Strategy'!$A$2:$B$1000,2,FALSE),0)</f>
        <v>0</v>
      </c>
      <c r="F360" s="46">
        <f>_xlfn.IFNA(VLOOKUP(A360,'DMI Strategy'!$A$1:$B$1000,2,FALSE),0)</f>
        <v>0</v>
      </c>
      <c r="G360" s="46">
        <f>_xlfn.IFNA(VLOOKUP(A360,'RVI Strategy'!$A$1:$B$1000,2,FALSE),0)</f>
        <v>0</v>
      </c>
      <c r="H360" s="46">
        <f>_xlfn.IFNA(VLOOKUP(A360,'TXF0007 Strategy'!$A$1:$B$1000,2,FALSE),0)</f>
        <v>0</v>
      </c>
      <c r="I360" s="55">
        <f t="shared" si="10"/>
        <v>-1484.7093333333332</v>
      </c>
      <c r="J360" s="1">
        <f>VLOOKUP($A360,級距!$A:$K,9,FALSE)</f>
        <v>1</v>
      </c>
      <c r="K360" s="1">
        <f>VLOOKUP($A360,級距!$A:$K,10,FALSE)</f>
        <v>5</v>
      </c>
      <c r="L360" s="1">
        <f>VLOOKUP($A360,級距!$A:$K,11,FALSE)</f>
        <v>2</v>
      </c>
      <c r="M360" s="32">
        <f t="shared" si="11"/>
        <v>2</v>
      </c>
    </row>
    <row r="361" spans="1:13">
      <c r="A361" s="47">
        <v>45133</v>
      </c>
      <c r="B361" s="46">
        <f>_xlfn.IFNA(VLOOKUP(A361,'Dual Thrust Strategy'!$A$1:$B$460,2,FALSE),0)</f>
        <v>0</v>
      </c>
      <c r="C361" s="46">
        <f>_xlfn.IFNA(VLOOKUP(A361,'Break Through Price Strategy'!$A$2:$B$742,2,FALSE),0)</f>
        <v>0</v>
      </c>
      <c r="D361" s="46">
        <f>_xlfn.IFNA(VLOOKUP(A361,'BBI Strategy'!$A$2:$B$1000,2,FALSE),0)</f>
        <v>0</v>
      </c>
      <c r="E361" s="46">
        <f>_xlfn.IFNA(VLOOKUP(A361,'Cloud Strategy'!$A$2:$B$1000,2,FALSE),0)</f>
        <v>-69601.623999999996</v>
      </c>
      <c r="F361" s="46">
        <f>_xlfn.IFNA(VLOOKUP(A361,'DMI Strategy'!$A$1:$B$1000,2,FALSE),0)</f>
        <v>-67383.679999999993</v>
      </c>
      <c r="G361" s="46">
        <f>_xlfn.IFNA(VLOOKUP(A361,'RVI Strategy'!$A$1:$B$1000,2,FALSE),0)</f>
        <v>0</v>
      </c>
      <c r="H361" s="46">
        <f>_xlfn.IFNA(VLOOKUP(A361,'TXF0007 Strategy'!$A$1:$B$1000,2,FALSE),0)</f>
        <v>90594.32</v>
      </c>
      <c r="I361" s="55">
        <f t="shared" si="10"/>
        <v>-22830.884000000002</v>
      </c>
      <c r="J361" s="1">
        <f>VLOOKUP($A361,級距!$A:$K,9,FALSE)</f>
        <v>3</v>
      </c>
      <c r="K361" s="1">
        <f>VLOOKUP($A361,級距!$A:$K,10,FALSE)</f>
        <v>9</v>
      </c>
      <c r="L361" s="1">
        <f>VLOOKUP($A361,級距!$A:$K,11,FALSE)</f>
        <v>3</v>
      </c>
      <c r="M361" s="32">
        <f t="shared" si="11"/>
        <v>3</v>
      </c>
    </row>
    <row r="362" spans="1:13">
      <c r="A362" s="47">
        <v>45132</v>
      </c>
      <c r="B362" s="46">
        <f>_xlfn.IFNA(VLOOKUP(A362,'Dual Thrust Strategy'!$A$1:$B$460,2,FALSE),0)</f>
        <v>0</v>
      </c>
      <c r="C362" s="46">
        <f>_xlfn.IFNA(VLOOKUP(A362,'Break Through Price Strategy'!$A$2:$B$742,2,FALSE),0)</f>
        <v>16079.175999999999</v>
      </c>
      <c r="D362" s="46">
        <f>_xlfn.IFNA(VLOOKUP(A362,'BBI Strategy'!$A$2:$B$1000,2,FALSE),0)</f>
        <v>107432.848</v>
      </c>
      <c r="E362" s="46">
        <f>_xlfn.IFNA(VLOOKUP(A362,'Cloud Strategy'!$A$2:$B$1000,2,FALSE),0)</f>
        <v>0</v>
      </c>
      <c r="F362" s="46">
        <f>_xlfn.IFNA(VLOOKUP(A362,'DMI Strategy'!$A$1:$B$1000,2,FALSE),0)</f>
        <v>-64935.455999999998</v>
      </c>
      <c r="G362" s="46">
        <f>_xlfn.IFNA(VLOOKUP(A362,'RVI Strategy'!$A$1:$B$1000,2,FALSE),0)</f>
        <v>0</v>
      </c>
      <c r="H362" s="46">
        <f>_xlfn.IFNA(VLOOKUP(A362,'TXF0007 Strategy'!$A$1:$B$1000,2,FALSE),0)</f>
        <v>152784.50399999999</v>
      </c>
      <c r="I362" s="55">
        <f t="shared" si="10"/>
        <v>9762.7613333333338</v>
      </c>
      <c r="J362" s="1">
        <f>VLOOKUP($A362,級距!$A:$K,9,FALSE)</f>
        <v>5</v>
      </c>
      <c r="K362" s="1">
        <f>VLOOKUP($A362,級距!$A:$K,10,FALSE)</f>
        <v>6</v>
      </c>
      <c r="L362" s="1">
        <f>VLOOKUP($A362,級距!$A:$K,11,FALSE)</f>
        <v>2</v>
      </c>
      <c r="M362" s="32">
        <f t="shared" si="11"/>
        <v>2</v>
      </c>
    </row>
    <row r="363" spans="1:13">
      <c r="A363" s="47">
        <v>45131</v>
      </c>
      <c r="B363" s="46">
        <f>_xlfn.IFNA(VLOOKUP(A363,'Dual Thrust Strategy'!$A$1:$B$460,2,FALSE),0)</f>
        <v>-64075.44</v>
      </c>
      <c r="C363" s="46">
        <f>_xlfn.IFNA(VLOOKUP(A363,'Break Through Price Strategy'!$A$2:$B$742,2,FALSE),0)</f>
        <v>0</v>
      </c>
      <c r="D363" s="46">
        <f>_xlfn.IFNA(VLOOKUP(A363,'BBI Strategy'!$A$2:$B$1000,2,FALSE),0)</f>
        <v>0</v>
      </c>
      <c r="E363" s="46">
        <f>_xlfn.IFNA(VLOOKUP(A363,'Cloud Strategy'!$A$2:$B$1000,2,FALSE),0)</f>
        <v>69220.936000000002</v>
      </c>
      <c r="F363" s="46">
        <f>_xlfn.IFNA(VLOOKUP(A363,'DMI Strategy'!$A$1:$B$1000,2,FALSE),0)</f>
        <v>0</v>
      </c>
      <c r="G363" s="46">
        <f>_xlfn.IFNA(VLOOKUP(A363,'RVI Strategy'!$A$1:$B$1000,2,FALSE),0)</f>
        <v>0</v>
      </c>
      <c r="H363" s="46">
        <f>_xlfn.IFNA(VLOOKUP(A363,'TXF0007 Strategy'!$A$1:$B$1000,2,FALSE),0)</f>
        <v>-25302.256000000001</v>
      </c>
      <c r="I363" s="55">
        <f t="shared" si="10"/>
        <v>857.58266666666657</v>
      </c>
      <c r="J363" s="1">
        <f>VLOOKUP($A363,級距!$A:$K,9,FALSE)</f>
        <v>5</v>
      </c>
      <c r="K363" s="1">
        <f>VLOOKUP($A363,級距!$A:$K,10,FALSE)</f>
        <v>3</v>
      </c>
      <c r="L363" s="1">
        <f>VLOOKUP($A363,級距!$A:$K,11,FALSE)</f>
        <v>2</v>
      </c>
      <c r="M363" s="32">
        <f t="shared" si="11"/>
        <v>2</v>
      </c>
    </row>
    <row r="364" spans="1:13">
      <c r="A364" s="47">
        <v>45128</v>
      </c>
      <c r="B364" s="46">
        <f>_xlfn.IFNA(VLOOKUP(A364,'Dual Thrust Strategy'!$A$1:$B$460,2,FALSE),0)</f>
        <v>0</v>
      </c>
      <c r="C364" s="46">
        <f>_xlfn.IFNA(VLOOKUP(A364,'Break Through Price Strategy'!$A$2:$B$742,2,FALSE),0)</f>
        <v>-60057.824000000001</v>
      </c>
      <c r="D364" s="46">
        <f>_xlfn.IFNA(VLOOKUP(A364,'BBI Strategy'!$A$2:$B$1000,2,FALSE),0)</f>
        <v>-104051.2</v>
      </c>
      <c r="E364" s="46">
        <f>_xlfn.IFNA(VLOOKUP(A364,'Cloud Strategy'!$A$2:$B$1000,2,FALSE),0)</f>
        <v>0</v>
      </c>
      <c r="F364" s="46">
        <f>_xlfn.IFNA(VLOOKUP(A364,'DMI Strategy'!$A$1:$B$1000,2,FALSE),0)</f>
        <v>-23252.768</v>
      </c>
      <c r="G364" s="46">
        <f>_xlfn.IFNA(VLOOKUP(A364,'RVI Strategy'!$A$1:$B$1000,2,FALSE),0)</f>
        <v>0</v>
      </c>
      <c r="H364" s="46">
        <f>_xlfn.IFNA(VLOOKUP(A364,'TXF0007 Strategy'!$A$1:$B$1000,2,FALSE),0)</f>
        <v>44491.688000000002</v>
      </c>
      <c r="I364" s="55">
        <f t="shared" si="10"/>
        <v>-31226.965333333337</v>
      </c>
      <c r="J364" s="1">
        <f>VLOOKUP($A364,級距!$A:$K,9,FALSE)</f>
        <v>5</v>
      </c>
      <c r="K364" s="1">
        <f>VLOOKUP($A364,級距!$A:$K,10,FALSE)</f>
        <v>6</v>
      </c>
      <c r="L364" s="1">
        <f>VLOOKUP($A364,級距!$A:$K,11,FALSE)</f>
        <v>2</v>
      </c>
      <c r="M364" s="32">
        <f t="shared" si="11"/>
        <v>2</v>
      </c>
    </row>
    <row r="365" spans="1:13">
      <c r="A365" s="47">
        <v>45127</v>
      </c>
      <c r="B365" s="46">
        <f>_xlfn.IFNA(VLOOKUP(A365,'Dual Thrust Strategy'!$A$1:$B$460,2,FALSE),0)</f>
        <v>0</v>
      </c>
      <c r="C365" s="46">
        <f>_xlfn.IFNA(VLOOKUP(A365,'Break Through Price Strategy'!$A$2:$B$742,2,FALSE),0)</f>
        <v>0</v>
      </c>
      <c r="D365" s="46">
        <f>_xlfn.IFNA(VLOOKUP(A365,'BBI Strategy'!$A$2:$B$1000,2,FALSE),0)</f>
        <v>-76104.72</v>
      </c>
      <c r="E365" s="46">
        <f>_xlfn.IFNA(VLOOKUP(A365,'Cloud Strategy'!$A$2:$B$1000,2,FALSE),0)</f>
        <v>0</v>
      </c>
      <c r="F365" s="46">
        <f>_xlfn.IFNA(VLOOKUP(A365,'DMI Strategy'!$A$1:$B$1000,2,FALSE),0)</f>
        <v>0</v>
      </c>
      <c r="G365" s="46">
        <f>_xlfn.IFNA(VLOOKUP(A365,'RVI Strategy'!$A$1:$B$1000,2,FALSE),0)</f>
        <v>0</v>
      </c>
      <c r="H365" s="46">
        <f>_xlfn.IFNA(VLOOKUP(A365,'TXF0007 Strategy'!$A$1:$B$1000,2,FALSE),0)</f>
        <v>-63788.351999999999</v>
      </c>
      <c r="I365" s="55">
        <f t="shared" si="10"/>
        <v>-12684.12</v>
      </c>
      <c r="J365" s="1">
        <f>VLOOKUP($A365,級距!$A:$K,9,FALSE)</f>
        <v>3</v>
      </c>
      <c r="K365" s="1">
        <f>VLOOKUP($A365,級距!$A:$K,10,FALSE)</f>
        <v>9</v>
      </c>
      <c r="L365" s="1">
        <f>VLOOKUP($A365,級距!$A:$K,11,FALSE)</f>
        <v>3</v>
      </c>
      <c r="M365" s="32">
        <f t="shared" si="11"/>
        <v>3</v>
      </c>
    </row>
    <row r="366" spans="1:13">
      <c r="A366" s="47">
        <v>45126</v>
      </c>
      <c r="B366" s="46">
        <f>_xlfn.IFNA(VLOOKUP(A366,'Dual Thrust Strategy'!$A$1:$B$460,2,FALSE),0)</f>
        <v>-20609.087999999996</v>
      </c>
      <c r="C366" s="46">
        <f>_xlfn.IFNA(VLOOKUP(A366,'Break Through Price Strategy'!$A$2:$B$742,2,FALSE),0)</f>
        <v>5161.9040000000005</v>
      </c>
      <c r="D366" s="46">
        <f>_xlfn.IFNA(VLOOKUP(A366,'BBI Strategy'!$A$2:$B$1000,2,FALSE),0)</f>
        <v>131283.92800000001</v>
      </c>
      <c r="E366" s="46">
        <f>_xlfn.IFNA(VLOOKUP(A366,'Cloud Strategy'!$A$2:$B$1000,2,FALSE),0)</f>
        <v>92904.152000000002</v>
      </c>
      <c r="F366" s="46">
        <f>_xlfn.IFNA(VLOOKUP(A366,'DMI Strategy'!$A$1:$B$1000,2,FALSE),0)</f>
        <v>188213.96799999999</v>
      </c>
      <c r="G366" s="46">
        <f>_xlfn.IFNA(VLOOKUP(A366,'RVI Strategy'!$A$1:$B$1000,2,FALSE),0)</f>
        <v>0</v>
      </c>
      <c r="H366" s="46">
        <f>_xlfn.IFNA(VLOOKUP(A366,'TXF0007 Strategy'!$A$1:$B$1000,2,FALSE),0)</f>
        <v>98247.055999999997</v>
      </c>
      <c r="I366" s="55">
        <f t="shared" si="10"/>
        <v>66159.144</v>
      </c>
      <c r="J366" s="1">
        <f>VLOOKUP($A366,級距!$A:$K,9,FALSE)</f>
        <v>7</v>
      </c>
      <c r="K366" s="1">
        <f>VLOOKUP($A366,級距!$A:$K,10,FALSE)</f>
        <v>8</v>
      </c>
      <c r="L366" s="1">
        <f>VLOOKUP($A366,級距!$A:$K,11,FALSE)</f>
        <v>3</v>
      </c>
      <c r="M366" s="32">
        <f t="shared" si="11"/>
        <v>3</v>
      </c>
    </row>
    <row r="367" spans="1:13">
      <c r="A367" s="47">
        <v>45125</v>
      </c>
      <c r="B367" s="46">
        <f>_xlfn.IFNA(VLOOKUP(A367,'Dual Thrust Strategy'!$A$1:$B$460,2,FALSE),0)</f>
        <v>20916.936000000002</v>
      </c>
      <c r="C367" s="46">
        <f>_xlfn.IFNA(VLOOKUP(A367,'Break Through Price Strategy'!$A$2:$B$742,2,FALSE),0)</f>
        <v>-38464.447999999997</v>
      </c>
      <c r="D367" s="46">
        <f>_xlfn.IFNA(VLOOKUP(A367,'BBI Strategy'!$A$2:$B$1000,2,FALSE),0)</f>
        <v>0</v>
      </c>
      <c r="E367" s="46">
        <f>_xlfn.IFNA(VLOOKUP(A367,'Cloud Strategy'!$A$2:$B$1000,2,FALSE),0)</f>
        <v>25004.768</v>
      </c>
      <c r="F367" s="46">
        <f>_xlfn.IFNA(VLOOKUP(A367,'DMI Strategy'!$A$1:$B$1000,2,FALSE),0)</f>
        <v>7090.7839999999997</v>
      </c>
      <c r="G367" s="46">
        <f>_xlfn.IFNA(VLOOKUP(A367,'RVI Strategy'!$A$1:$B$1000,2,FALSE),0)</f>
        <v>0</v>
      </c>
      <c r="H367" s="46">
        <f>_xlfn.IFNA(VLOOKUP(A367,'TXF0007 Strategy'!$A$1:$B$1000,2,FALSE),0)</f>
        <v>140113.32800000001</v>
      </c>
      <c r="I367" s="55">
        <f t="shared" si="10"/>
        <v>2424.6733333333341</v>
      </c>
      <c r="J367" s="1">
        <f>VLOOKUP($A367,級距!$A:$K,9,FALSE)</f>
        <v>7</v>
      </c>
      <c r="K367" s="1">
        <f>VLOOKUP($A367,級距!$A:$K,10,FALSE)</f>
        <v>5</v>
      </c>
      <c r="L367" s="1">
        <f>VLOOKUP($A367,級距!$A:$K,11,FALSE)</f>
        <v>2</v>
      </c>
      <c r="M367" s="32">
        <f t="shared" si="11"/>
        <v>2</v>
      </c>
    </row>
    <row r="368" spans="1:13">
      <c r="A368" s="47">
        <v>45124</v>
      </c>
      <c r="B368" s="46">
        <f>_xlfn.IFNA(VLOOKUP(A368,'Dual Thrust Strategy'!$A$1:$B$460,2,FALSE),0)</f>
        <v>0</v>
      </c>
      <c r="C368" s="46">
        <f>_xlfn.IFNA(VLOOKUP(A368,'Break Through Price Strategy'!$A$2:$B$742,2,FALSE),0)</f>
        <v>0</v>
      </c>
      <c r="D368" s="46">
        <f>_xlfn.IFNA(VLOOKUP(A368,'BBI Strategy'!$A$2:$B$1000,2,FALSE),0)</f>
        <v>-37721.887999999999</v>
      </c>
      <c r="E368" s="46">
        <f>_xlfn.IFNA(VLOOKUP(A368,'Cloud Strategy'!$A$2:$B$1000,2,FALSE),0)</f>
        <v>0</v>
      </c>
      <c r="F368" s="46">
        <f>_xlfn.IFNA(VLOOKUP(A368,'DMI Strategy'!$A$1:$B$1000,2,FALSE),0)</f>
        <v>0</v>
      </c>
      <c r="G368" s="46">
        <f>_xlfn.IFNA(VLOOKUP(A368,'RVI Strategy'!$A$1:$B$1000,2,FALSE),0)</f>
        <v>0</v>
      </c>
      <c r="H368" s="46">
        <f>_xlfn.IFNA(VLOOKUP(A368,'TXF0007 Strategy'!$A$1:$B$1000,2,FALSE),0)</f>
        <v>0</v>
      </c>
      <c r="I368" s="55">
        <f t="shared" si="10"/>
        <v>-6286.9813333333332</v>
      </c>
      <c r="J368" s="1">
        <f>VLOOKUP($A368,級距!$A:$K,9,FALSE)</f>
        <v>2</v>
      </c>
      <c r="K368" s="1">
        <f>VLOOKUP($A368,級距!$A:$K,10,FALSE)</f>
        <v>5</v>
      </c>
      <c r="L368" s="1">
        <f>VLOOKUP($A368,級距!$A:$K,11,FALSE)</f>
        <v>2</v>
      </c>
      <c r="M368" s="32">
        <f t="shared" si="11"/>
        <v>2</v>
      </c>
    </row>
    <row r="369" spans="1:13">
      <c r="A369" s="47">
        <v>45121</v>
      </c>
      <c r="B369" s="46">
        <f>_xlfn.IFNA(VLOOKUP(A369,'Dual Thrust Strategy'!$A$1:$B$460,2,FALSE),0)</f>
        <v>0</v>
      </c>
      <c r="C369" s="46">
        <f>_xlfn.IFNA(VLOOKUP(A369,'Break Through Price Strategy'!$A$2:$B$742,2,FALSE),0)</f>
        <v>9070.76</v>
      </c>
      <c r="D369" s="46">
        <f>_xlfn.IFNA(VLOOKUP(A369,'BBI Strategy'!$A$2:$B$1000,2,FALSE),0)</f>
        <v>32561.887999999999</v>
      </c>
      <c r="E369" s="46">
        <f>_xlfn.IFNA(VLOOKUP(A369,'Cloud Strategy'!$A$2:$B$1000,2,FALSE),0)</f>
        <v>0</v>
      </c>
      <c r="F369" s="46">
        <f>_xlfn.IFNA(VLOOKUP(A369,'DMI Strategy'!$A$1:$B$1000,2,FALSE),0)</f>
        <v>93836.847999999998</v>
      </c>
      <c r="G369" s="46">
        <f>_xlfn.IFNA(VLOOKUP(A369,'RVI Strategy'!$A$1:$B$1000,2,FALSE),0)</f>
        <v>0</v>
      </c>
      <c r="H369" s="46">
        <f>_xlfn.IFNA(VLOOKUP(A369,'TXF0007 Strategy'!$A$1:$B$1000,2,FALSE),0)</f>
        <v>-117616.96799999999</v>
      </c>
      <c r="I369" s="55">
        <f t="shared" si="10"/>
        <v>22578.24933333333</v>
      </c>
      <c r="J369" s="1">
        <f>VLOOKUP($A369,級距!$A:$K,9,FALSE)</f>
        <v>5</v>
      </c>
      <c r="K369" s="1">
        <f>VLOOKUP($A369,級距!$A:$K,10,FALSE)</f>
        <v>5</v>
      </c>
      <c r="L369" s="1">
        <f>VLOOKUP($A369,級距!$A:$K,11,FALSE)</f>
        <v>2</v>
      </c>
      <c r="M369" s="32">
        <f t="shared" si="11"/>
        <v>2</v>
      </c>
    </row>
    <row r="370" spans="1:13">
      <c r="A370" s="47">
        <v>45120</v>
      </c>
      <c r="B370" s="46">
        <f>_xlfn.IFNA(VLOOKUP(A370,'Dual Thrust Strategy'!$A$1:$B$460,2,FALSE),0)</f>
        <v>42135.464</v>
      </c>
      <c r="C370" s="46">
        <f>_xlfn.IFNA(VLOOKUP(A370,'Break Through Price Strategy'!$A$2:$B$742,2,FALSE),0)</f>
        <v>15880.88</v>
      </c>
      <c r="D370" s="46">
        <f>_xlfn.IFNA(VLOOKUP(A370,'BBI Strategy'!$A$2:$B$1000,2,FALSE),0)</f>
        <v>-105153.81600000001</v>
      </c>
      <c r="E370" s="46">
        <f>_xlfn.IFNA(VLOOKUP(A370,'Cloud Strategy'!$A$2:$B$1000,2,FALSE),0)</f>
        <v>0</v>
      </c>
      <c r="F370" s="46">
        <f>_xlfn.IFNA(VLOOKUP(A370,'DMI Strategy'!$A$1:$B$1000,2,FALSE),0)</f>
        <v>-27449.472000000002</v>
      </c>
      <c r="G370" s="46">
        <f>_xlfn.IFNA(VLOOKUP(A370,'RVI Strategy'!$A$1:$B$1000,2,FALSE),0)</f>
        <v>0</v>
      </c>
      <c r="H370" s="46">
        <f>_xlfn.IFNA(VLOOKUP(A370,'TXF0007 Strategy'!$A$1:$B$1000,2,FALSE),0)</f>
        <v>230708.28000000003</v>
      </c>
      <c r="I370" s="55">
        <f t="shared" si="10"/>
        <v>-12431.157333333336</v>
      </c>
      <c r="J370" s="1">
        <f>VLOOKUP($A370,級距!$A:$K,9,FALSE)</f>
        <v>6</v>
      </c>
      <c r="K370" s="1">
        <f>VLOOKUP($A370,級距!$A:$K,10,FALSE)</f>
        <v>3</v>
      </c>
      <c r="L370" s="1">
        <f>VLOOKUP($A370,級距!$A:$K,11,FALSE)</f>
        <v>2</v>
      </c>
      <c r="M370" s="32">
        <f t="shared" si="11"/>
        <v>2</v>
      </c>
    </row>
    <row r="371" spans="1:13">
      <c r="A371" s="47">
        <v>45119</v>
      </c>
      <c r="B371" s="46">
        <f>_xlfn.IFNA(VLOOKUP(A371,'Dual Thrust Strategy'!$A$1:$B$460,2,FALSE),0)</f>
        <v>0</v>
      </c>
      <c r="C371" s="46">
        <f>_xlfn.IFNA(VLOOKUP(A371,'Break Through Price Strategy'!$A$2:$B$742,2,FALSE),0)</f>
        <v>-35.76</v>
      </c>
      <c r="D371" s="46">
        <f>_xlfn.IFNA(VLOOKUP(A371,'BBI Strategy'!$A$2:$B$1000,2,FALSE),0)</f>
        <v>44707.328000000001</v>
      </c>
      <c r="E371" s="46">
        <f>_xlfn.IFNA(VLOOKUP(A371,'Cloud Strategy'!$A$2:$B$1000,2,FALSE),0)</f>
        <v>-40038.656000000003</v>
      </c>
      <c r="F371" s="46">
        <f>_xlfn.IFNA(VLOOKUP(A371,'DMI Strategy'!$A$1:$B$1000,2,FALSE),0)</f>
        <v>-109718.56</v>
      </c>
      <c r="G371" s="46">
        <f>_xlfn.IFNA(VLOOKUP(A371,'RVI Strategy'!$A$1:$B$1000,2,FALSE),0)</f>
        <v>0</v>
      </c>
      <c r="H371" s="46">
        <f>_xlfn.IFNA(VLOOKUP(A371,'TXF0007 Strategy'!$A$1:$B$1000,2,FALSE),0)</f>
        <v>-747.32000000000198</v>
      </c>
      <c r="I371" s="55">
        <f t="shared" si="10"/>
        <v>-17514.274666666668</v>
      </c>
      <c r="J371" s="1">
        <f>VLOOKUP($A371,級距!$A:$K,9,FALSE)</f>
        <v>2</v>
      </c>
      <c r="K371" s="1">
        <f>VLOOKUP($A371,級距!$A:$K,10,FALSE)</f>
        <v>5</v>
      </c>
      <c r="L371" s="1">
        <f>VLOOKUP($A371,級距!$A:$K,11,FALSE)</f>
        <v>2</v>
      </c>
      <c r="M371" s="32">
        <f t="shared" si="11"/>
        <v>2</v>
      </c>
    </row>
    <row r="372" spans="1:13">
      <c r="A372" s="47">
        <v>45118</v>
      </c>
      <c r="B372" s="46">
        <f>_xlfn.IFNA(VLOOKUP(A372,'Dual Thrust Strategy'!$A$1:$B$460,2,FALSE),0)</f>
        <v>0</v>
      </c>
      <c r="C372" s="46">
        <f>_xlfn.IFNA(VLOOKUP(A372,'Break Through Price Strategy'!$A$2:$B$742,2,FALSE),0)</f>
        <v>50735.023999999998</v>
      </c>
      <c r="D372" s="46">
        <f>_xlfn.IFNA(VLOOKUP(A372,'BBI Strategy'!$A$2:$B$1000,2,FALSE),0)</f>
        <v>11936.031999999999</v>
      </c>
      <c r="E372" s="46">
        <f>_xlfn.IFNA(VLOOKUP(A372,'Cloud Strategy'!$A$2:$B$1000,2,FALSE),0)</f>
        <v>0</v>
      </c>
      <c r="F372" s="46">
        <f>_xlfn.IFNA(VLOOKUP(A372,'DMI Strategy'!$A$1:$B$1000,2,FALSE),0)</f>
        <v>14352.096</v>
      </c>
      <c r="G372" s="46">
        <f>_xlfn.IFNA(VLOOKUP(A372,'RVI Strategy'!$A$1:$B$1000,2,FALSE),0)</f>
        <v>0</v>
      </c>
      <c r="H372" s="46">
        <f>_xlfn.IFNA(VLOOKUP(A372,'TXF0007 Strategy'!$A$1:$B$1000,2,FALSE),0)</f>
        <v>0</v>
      </c>
      <c r="I372" s="55">
        <f t="shared" si="10"/>
        <v>12837.192000000001</v>
      </c>
      <c r="J372" s="1">
        <f>VLOOKUP($A372,級距!$A:$K,9,FALSE)</f>
        <v>4</v>
      </c>
      <c r="K372" s="1">
        <f>VLOOKUP($A372,級距!$A:$K,10,FALSE)</f>
        <v>9</v>
      </c>
      <c r="L372" s="1">
        <f>VLOOKUP($A372,級距!$A:$K,11,FALSE)</f>
        <v>3</v>
      </c>
      <c r="M372" s="32">
        <f t="shared" si="11"/>
        <v>3</v>
      </c>
    </row>
    <row r="373" spans="1:13">
      <c r="A373" s="47">
        <v>45117</v>
      </c>
      <c r="B373" s="46">
        <f>_xlfn.IFNA(VLOOKUP(A373,'Dual Thrust Strategy'!$A$1:$B$460,2,FALSE),0)</f>
        <v>32410.175999999999</v>
      </c>
      <c r="C373" s="46">
        <f>_xlfn.IFNA(VLOOKUP(A373,'Break Through Price Strategy'!$A$2:$B$742,2,FALSE),0)</f>
        <v>0</v>
      </c>
      <c r="D373" s="46">
        <f>_xlfn.IFNA(VLOOKUP(A373,'BBI Strategy'!$A$2:$B$1000,2,FALSE),0)</f>
        <v>0</v>
      </c>
      <c r="E373" s="46">
        <f>_xlfn.IFNA(VLOOKUP(A373,'Cloud Strategy'!$A$2:$B$1000,2,FALSE),0)</f>
        <v>-49609.728000000003</v>
      </c>
      <c r="F373" s="46">
        <f>_xlfn.IFNA(VLOOKUP(A373,'DMI Strategy'!$A$1:$B$1000,2,FALSE),0)</f>
        <v>147609.90400000001</v>
      </c>
      <c r="G373" s="46">
        <f>_xlfn.IFNA(VLOOKUP(A373,'RVI Strategy'!$A$1:$B$1000,2,FALSE),0)</f>
        <v>-1174.896</v>
      </c>
      <c r="H373" s="46">
        <f>_xlfn.IFNA(VLOOKUP(A373,'TXF0007 Strategy'!$A$1:$B$1000,2,FALSE),0)</f>
        <v>-126006.16</v>
      </c>
      <c r="I373" s="55">
        <f t="shared" si="10"/>
        <v>21539.242666666669</v>
      </c>
      <c r="J373" s="1">
        <f>VLOOKUP($A373,級距!$A:$K,9,FALSE)</f>
        <v>6</v>
      </c>
      <c r="K373" s="1">
        <f>VLOOKUP($A373,級距!$A:$K,10,FALSE)</f>
        <v>7</v>
      </c>
      <c r="L373" s="1">
        <f>VLOOKUP($A373,級距!$A:$K,11,FALSE)</f>
        <v>3</v>
      </c>
      <c r="M373" s="32">
        <f t="shared" si="11"/>
        <v>3</v>
      </c>
    </row>
    <row r="374" spans="1:13">
      <c r="A374" s="47">
        <v>45114</v>
      </c>
      <c r="B374" s="46">
        <f>_xlfn.IFNA(VLOOKUP(A374,'Dual Thrust Strategy'!$A$1:$B$460,2,FALSE),0)</f>
        <v>0</v>
      </c>
      <c r="C374" s="46">
        <f>_xlfn.IFNA(VLOOKUP(A374,'Break Through Price Strategy'!$A$2:$B$742,2,FALSE),0)</f>
        <v>0</v>
      </c>
      <c r="D374" s="46">
        <f>_xlfn.IFNA(VLOOKUP(A374,'BBI Strategy'!$A$2:$B$1000,2,FALSE),0)</f>
        <v>-103992.64</v>
      </c>
      <c r="E374" s="46">
        <f>_xlfn.IFNA(VLOOKUP(A374,'Cloud Strategy'!$A$2:$B$1000,2,FALSE),0)</f>
        <v>0</v>
      </c>
      <c r="F374" s="46">
        <f>_xlfn.IFNA(VLOOKUP(A374,'DMI Strategy'!$A$1:$B$1000,2,FALSE),0)</f>
        <v>0</v>
      </c>
      <c r="G374" s="46">
        <f>_xlfn.IFNA(VLOOKUP(A374,'RVI Strategy'!$A$1:$B$1000,2,FALSE),0)</f>
        <v>0</v>
      </c>
      <c r="H374" s="46">
        <f>_xlfn.IFNA(VLOOKUP(A374,'TXF0007 Strategy'!$A$1:$B$1000,2,FALSE),0)</f>
        <v>-124778.496</v>
      </c>
      <c r="I374" s="55">
        <f t="shared" si="10"/>
        <v>-17332.106666666667</v>
      </c>
      <c r="J374" s="1">
        <f>VLOOKUP($A374,級距!$A:$K,9,FALSE)</f>
        <v>5</v>
      </c>
      <c r="K374" s="1">
        <f>VLOOKUP($A374,級距!$A:$K,10,FALSE)</f>
        <v>4</v>
      </c>
      <c r="L374" s="1">
        <f>VLOOKUP($A374,級距!$A:$K,11,FALSE)</f>
        <v>2</v>
      </c>
      <c r="M374" s="32">
        <f t="shared" si="11"/>
        <v>2</v>
      </c>
    </row>
    <row r="375" spans="1:13">
      <c r="A375" s="47">
        <v>45113</v>
      </c>
      <c r="B375" s="46">
        <f>_xlfn.IFNA(VLOOKUP(A375,'Dual Thrust Strategy'!$A$1:$B$460,2,FALSE),0)</f>
        <v>0</v>
      </c>
      <c r="C375" s="46">
        <f>_xlfn.IFNA(VLOOKUP(A375,'Break Through Price Strategy'!$A$2:$B$742,2,FALSE),0)</f>
        <v>29192.432000000001</v>
      </c>
      <c r="D375" s="46">
        <f>_xlfn.IFNA(VLOOKUP(A375,'BBI Strategy'!$A$2:$B$1000,2,FALSE),0)</f>
        <v>119172.46400000001</v>
      </c>
      <c r="E375" s="46">
        <f>_xlfn.IFNA(VLOOKUP(A375,'Cloud Strategy'!$A$2:$B$1000,2,FALSE),0)</f>
        <v>-52871.584000000003</v>
      </c>
      <c r="F375" s="46">
        <f>_xlfn.IFNA(VLOOKUP(A375,'DMI Strategy'!$A$1:$B$1000,2,FALSE),0)</f>
        <v>49786.904000000002</v>
      </c>
      <c r="G375" s="46">
        <f>_xlfn.IFNA(VLOOKUP(A375,'RVI Strategy'!$A$1:$B$1000,2,FALSE),0)</f>
        <v>90377.631999999998</v>
      </c>
      <c r="H375" s="46">
        <f>_xlfn.IFNA(VLOOKUP(A375,'TXF0007 Strategy'!$A$1:$B$1000,2,FALSE),0)</f>
        <v>-129906.568</v>
      </c>
      <c r="I375" s="55">
        <f t="shared" si="10"/>
        <v>39276.307999999997</v>
      </c>
      <c r="J375" s="1">
        <f>VLOOKUP($A375,級距!$A:$K,9,FALSE)</f>
        <v>7</v>
      </c>
      <c r="K375" s="1">
        <f>VLOOKUP($A375,級距!$A:$K,10,FALSE)</f>
        <v>9</v>
      </c>
      <c r="L375" s="1">
        <f>VLOOKUP($A375,級距!$A:$K,11,FALSE)</f>
        <v>3</v>
      </c>
      <c r="M375" s="32">
        <f t="shared" si="11"/>
        <v>3</v>
      </c>
    </row>
    <row r="376" spans="1:13">
      <c r="A376" s="47">
        <v>45112</v>
      </c>
      <c r="B376" s="46">
        <f>_xlfn.IFNA(VLOOKUP(A376,'Dual Thrust Strategy'!$A$1:$B$460,2,FALSE),0)</f>
        <v>0</v>
      </c>
      <c r="C376" s="46">
        <f>_xlfn.IFNA(VLOOKUP(A376,'Break Through Price Strategy'!$A$2:$B$742,2,FALSE),0)</f>
        <v>0</v>
      </c>
      <c r="D376" s="46">
        <f>_xlfn.IFNA(VLOOKUP(A376,'BBI Strategy'!$A$2:$B$1000,2,FALSE),0)</f>
        <v>0</v>
      </c>
      <c r="E376" s="46">
        <f>_xlfn.IFNA(VLOOKUP(A376,'Cloud Strategy'!$A$2:$B$1000,2,FALSE),0)</f>
        <v>-78109.104000000007</v>
      </c>
      <c r="F376" s="46">
        <f>_xlfn.IFNA(VLOOKUP(A376,'DMI Strategy'!$A$1:$B$1000,2,FALSE),0)</f>
        <v>69059.567999999999</v>
      </c>
      <c r="G376" s="46">
        <f>_xlfn.IFNA(VLOOKUP(A376,'RVI Strategy'!$A$1:$B$1000,2,FALSE),0)</f>
        <v>0</v>
      </c>
      <c r="H376" s="46">
        <f>_xlfn.IFNA(VLOOKUP(A376,'TXF0007 Strategy'!$A$1:$B$1000,2,FALSE),0)</f>
        <v>-182.864</v>
      </c>
      <c r="I376" s="55">
        <f t="shared" si="10"/>
        <v>-1508.2560000000012</v>
      </c>
      <c r="J376" s="1">
        <f>VLOOKUP($A376,級距!$A:$K,9,FALSE)</f>
        <v>3</v>
      </c>
      <c r="K376" s="1">
        <f>VLOOKUP($A376,級距!$A:$K,10,FALSE)</f>
        <v>7</v>
      </c>
      <c r="L376" s="1">
        <f>VLOOKUP($A376,級距!$A:$K,11,FALSE)</f>
        <v>3</v>
      </c>
      <c r="M376" s="32">
        <f t="shared" si="11"/>
        <v>3</v>
      </c>
    </row>
    <row r="377" spans="1:13">
      <c r="A377" s="47">
        <v>45111</v>
      </c>
      <c r="B377" s="46">
        <f>_xlfn.IFNA(VLOOKUP(A377,'Dual Thrust Strategy'!$A$1:$B$460,2,FALSE),0)</f>
        <v>0</v>
      </c>
      <c r="C377" s="46">
        <f>_xlfn.IFNA(VLOOKUP(A377,'Break Through Price Strategy'!$A$2:$B$742,2,FALSE),0)</f>
        <v>30227.544000000002</v>
      </c>
      <c r="D377" s="46">
        <f>_xlfn.IFNA(VLOOKUP(A377,'BBI Strategy'!$A$2:$B$1000,2,FALSE),0)</f>
        <v>64243.343999999997</v>
      </c>
      <c r="E377" s="46">
        <f>_xlfn.IFNA(VLOOKUP(A377,'Cloud Strategy'!$A$2:$B$1000,2,FALSE),0)</f>
        <v>-24867.168000000001</v>
      </c>
      <c r="F377" s="46">
        <f>_xlfn.IFNA(VLOOKUP(A377,'DMI Strategy'!$A$1:$B$1000,2,FALSE),0)</f>
        <v>34680.527999999998</v>
      </c>
      <c r="G377" s="46">
        <f>_xlfn.IFNA(VLOOKUP(A377,'RVI Strategy'!$A$1:$B$1000,2,FALSE),0)</f>
        <v>0</v>
      </c>
      <c r="H377" s="46">
        <f>_xlfn.IFNA(VLOOKUP(A377,'TXF0007 Strategy'!$A$1:$B$1000,2,FALSE),0)</f>
        <v>0</v>
      </c>
      <c r="I377" s="55">
        <f t="shared" si="10"/>
        <v>17380.707999999999</v>
      </c>
      <c r="J377" s="1">
        <f>VLOOKUP($A377,級距!$A:$K,9,FALSE)</f>
        <v>3</v>
      </c>
      <c r="K377" s="1">
        <f>VLOOKUP($A377,級距!$A:$K,10,FALSE)</f>
        <v>7</v>
      </c>
      <c r="L377" s="1">
        <f>VLOOKUP($A377,級距!$A:$K,11,FALSE)</f>
        <v>3</v>
      </c>
      <c r="M377" s="32">
        <f t="shared" si="11"/>
        <v>3</v>
      </c>
    </row>
    <row r="378" spans="1:13">
      <c r="A378" s="47">
        <v>45110</v>
      </c>
      <c r="B378" s="46">
        <f>_xlfn.IFNA(VLOOKUP(A378,'Dual Thrust Strategy'!$A$1:$B$460,2,FALSE),0)</f>
        <v>0</v>
      </c>
      <c r="C378" s="46">
        <f>_xlfn.IFNA(VLOOKUP(A378,'Break Through Price Strategy'!$A$2:$B$742,2,FALSE),0)</f>
        <v>169787.66399999999</v>
      </c>
      <c r="D378" s="46">
        <f>_xlfn.IFNA(VLOOKUP(A378,'BBI Strategy'!$A$2:$B$1000,2,FALSE),0)</f>
        <v>-1668.8</v>
      </c>
      <c r="E378" s="46">
        <f>_xlfn.IFNA(VLOOKUP(A378,'Cloud Strategy'!$A$2:$B$1000,2,FALSE),0)</f>
        <v>97088.656000000003</v>
      </c>
      <c r="F378" s="46">
        <f>_xlfn.IFNA(VLOOKUP(A378,'DMI Strategy'!$A$1:$B$1000,2,FALSE),0)</f>
        <v>43102.271999999997</v>
      </c>
      <c r="G378" s="46">
        <f>_xlfn.IFNA(VLOOKUP(A378,'RVI Strategy'!$A$1:$B$1000,2,FALSE),0)</f>
        <v>0</v>
      </c>
      <c r="H378" s="46">
        <f>_xlfn.IFNA(VLOOKUP(A378,'TXF0007 Strategy'!$A$1:$B$1000,2,FALSE),0)</f>
        <v>-14504.640000000001</v>
      </c>
      <c r="I378" s="55">
        <f t="shared" si="10"/>
        <v>51384.965333333334</v>
      </c>
      <c r="J378" s="1">
        <f>VLOOKUP($A378,級距!$A:$K,9,FALSE)</f>
        <v>4</v>
      </c>
      <c r="K378" s="1">
        <f>VLOOKUP($A378,級距!$A:$K,10,FALSE)</f>
        <v>10</v>
      </c>
      <c r="L378" s="1">
        <f>VLOOKUP($A378,級距!$A:$K,11,FALSE)</f>
        <v>3</v>
      </c>
      <c r="M378" s="32">
        <f t="shared" si="11"/>
        <v>3</v>
      </c>
    </row>
    <row r="379" spans="1:13">
      <c r="A379" s="47">
        <v>45107</v>
      </c>
      <c r="B379" s="46">
        <f>_xlfn.IFNA(VLOOKUP(A379,'Dual Thrust Strategy'!$A$1:$B$460,2,FALSE),0)</f>
        <v>0</v>
      </c>
      <c r="C379" s="46">
        <f>_xlfn.IFNA(VLOOKUP(A379,'Break Through Price Strategy'!$A$2:$B$742,2,FALSE),0)</f>
        <v>0</v>
      </c>
      <c r="D379" s="46">
        <f>_xlfn.IFNA(VLOOKUP(A379,'BBI Strategy'!$A$2:$B$1000,2,FALSE),0)</f>
        <v>-47019.4</v>
      </c>
      <c r="E379" s="46">
        <f>_xlfn.IFNA(VLOOKUP(A379,'Cloud Strategy'!$A$2:$B$1000,2,FALSE),0)</f>
        <v>0</v>
      </c>
      <c r="F379" s="46">
        <f>_xlfn.IFNA(VLOOKUP(A379,'DMI Strategy'!$A$1:$B$1000,2,FALSE),0)</f>
        <v>-67228.160000000003</v>
      </c>
      <c r="G379" s="46">
        <f>_xlfn.IFNA(VLOOKUP(A379,'RVI Strategy'!$A$1:$B$1000,2,FALSE),0)</f>
        <v>0</v>
      </c>
      <c r="H379" s="46">
        <f>_xlfn.IFNA(VLOOKUP(A379,'TXF0007 Strategy'!$A$1:$B$1000,2,FALSE),0)</f>
        <v>18577.735999999997</v>
      </c>
      <c r="I379" s="55">
        <f t="shared" si="10"/>
        <v>-19041.259999999998</v>
      </c>
      <c r="J379" s="1">
        <f>VLOOKUP($A379,級距!$A:$K,9,FALSE)</f>
        <v>5</v>
      </c>
      <c r="K379" s="1">
        <f>VLOOKUP($A379,級距!$A:$K,10,FALSE)</f>
        <v>5</v>
      </c>
      <c r="L379" s="1">
        <f>VLOOKUP($A379,級距!$A:$K,11,FALSE)</f>
        <v>2</v>
      </c>
      <c r="M379" s="32">
        <f t="shared" si="11"/>
        <v>2</v>
      </c>
    </row>
    <row r="380" spans="1:13">
      <c r="A380" s="47">
        <v>45106</v>
      </c>
      <c r="B380" s="46">
        <f>_xlfn.IFNA(VLOOKUP(A380,'Dual Thrust Strategy'!$A$1:$B$460,2,FALSE),0)</f>
        <v>-3080.4079999999999</v>
      </c>
      <c r="C380" s="46">
        <f>_xlfn.IFNA(VLOOKUP(A380,'Break Through Price Strategy'!$A$2:$B$742,2,FALSE),0)</f>
        <v>15586.096</v>
      </c>
      <c r="D380" s="46">
        <f>_xlfn.IFNA(VLOOKUP(A380,'BBI Strategy'!$A$2:$B$1000,2,FALSE),0)</f>
        <v>0</v>
      </c>
      <c r="E380" s="46">
        <f>_xlfn.IFNA(VLOOKUP(A380,'Cloud Strategy'!$A$2:$B$1000,2,FALSE),0)</f>
        <v>0</v>
      </c>
      <c r="F380" s="46">
        <f>_xlfn.IFNA(VLOOKUP(A380,'DMI Strategy'!$A$1:$B$1000,2,FALSE),0)</f>
        <v>-13618.016</v>
      </c>
      <c r="G380" s="46">
        <f>_xlfn.IFNA(VLOOKUP(A380,'RVI Strategy'!$A$1:$B$1000,2,FALSE),0)</f>
        <v>0</v>
      </c>
      <c r="H380" s="46">
        <f>_xlfn.IFNA(VLOOKUP(A380,'TXF0007 Strategy'!$A$1:$B$1000,2,FALSE),0)</f>
        <v>79555.679999999993</v>
      </c>
      <c r="I380" s="55">
        <f t="shared" si="10"/>
        <v>-185.38799999999992</v>
      </c>
      <c r="J380" s="1">
        <f>VLOOKUP($A380,級距!$A:$K,9,FALSE)</f>
        <v>8</v>
      </c>
      <c r="K380" s="1">
        <f>VLOOKUP($A380,級距!$A:$K,10,FALSE)</f>
        <v>5</v>
      </c>
      <c r="L380" s="1">
        <f>VLOOKUP($A380,級距!$A:$K,11,FALSE)</f>
        <v>2</v>
      </c>
      <c r="M380" s="32">
        <f t="shared" si="11"/>
        <v>2</v>
      </c>
    </row>
    <row r="381" spans="1:13">
      <c r="A381" s="47">
        <v>45105</v>
      </c>
      <c r="B381" s="46">
        <f>_xlfn.IFNA(VLOOKUP(A381,'Dual Thrust Strategy'!$A$1:$B$460,2,FALSE),0)</f>
        <v>0</v>
      </c>
      <c r="C381" s="46">
        <f>_xlfn.IFNA(VLOOKUP(A381,'Break Through Price Strategy'!$A$2:$B$742,2,FALSE),0)</f>
        <v>0</v>
      </c>
      <c r="D381" s="46">
        <f>_xlfn.IFNA(VLOOKUP(A381,'BBI Strategy'!$A$2:$B$1000,2,FALSE),0)</f>
        <v>-27020.84</v>
      </c>
      <c r="E381" s="46">
        <f>_xlfn.IFNA(VLOOKUP(A381,'Cloud Strategy'!$A$2:$B$1000,2,FALSE),0)</f>
        <v>1961.104</v>
      </c>
      <c r="F381" s="46">
        <f>_xlfn.IFNA(VLOOKUP(A381,'DMI Strategy'!$A$1:$B$1000,2,FALSE),0)</f>
        <v>0</v>
      </c>
      <c r="G381" s="46">
        <f>_xlfn.IFNA(VLOOKUP(A381,'RVI Strategy'!$A$1:$B$1000,2,FALSE),0)</f>
        <v>0</v>
      </c>
      <c r="H381" s="46">
        <f>_xlfn.IFNA(VLOOKUP(A381,'TXF0007 Strategy'!$A$1:$B$1000,2,FALSE),0)</f>
        <v>56375.728000000003</v>
      </c>
      <c r="I381" s="55">
        <f t="shared" si="10"/>
        <v>-4176.6226666666671</v>
      </c>
      <c r="J381" s="1">
        <f>VLOOKUP($A381,級距!$A:$K,9,FALSE)</f>
        <v>1</v>
      </c>
      <c r="K381" s="1">
        <f>VLOOKUP($A381,級距!$A:$K,10,FALSE)</f>
        <v>2</v>
      </c>
      <c r="L381" s="1">
        <f>VLOOKUP($A381,級距!$A:$K,11,FALSE)</f>
        <v>2</v>
      </c>
      <c r="M381" s="32">
        <f t="shared" si="11"/>
        <v>2</v>
      </c>
    </row>
    <row r="382" spans="1:13">
      <c r="A382" s="47">
        <v>45104</v>
      </c>
      <c r="B382" s="46">
        <f>_xlfn.IFNA(VLOOKUP(A382,'Dual Thrust Strategy'!$A$1:$B$460,2,FALSE),0)</f>
        <v>0</v>
      </c>
      <c r="C382" s="46">
        <f>_xlfn.IFNA(VLOOKUP(A382,'Break Through Price Strategy'!$A$2:$B$742,2,FALSE),0)</f>
        <v>-7209.4080000000004</v>
      </c>
      <c r="D382" s="46">
        <f>_xlfn.IFNA(VLOOKUP(A382,'BBI Strategy'!$A$2:$B$1000,2,FALSE),0)</f>
        <v>58776.976000000002</v>
      </c>
      <c r="E382" s="46">
        <f>_xlfn.IFNA(VLOOKUP(A382,'Cloud Strategy'!$A$2:$B$1000,2,FALSE),0)</f>
        <v>-38.143999999999998</v>
      </c>
      <c r="F382" s="46">
        <f>_xlfn.IFNA(VLOOKUP(A382,'DMI Strategy'!$A$1:$B$1000,2,FALSE),0)</f>
        <v>-67245.440000000002</v>
      </c>
      <c r="G382" s="46">
        <f>_xlfn.IFNA(VLOOKUP(A382,'RVI Strategy'!$A$1:$B$1000,2,FALSE),0)</f>
        <v>-9612.5439999999999</v>
      </c>
      <c r="H382" s="46">
        <f>_xlfn.IFNA(VLOOKUP(A382,'TXF0007 Strategy'!$A$1:$B$1000,2,FALSE),0)</f>
        <v>6981.56</v>
      </c>
      <c r="I382" s="55">
        <f t="shared" si="10"/>
        <v>-4221.4266666666672</v>
      </c>
      <c r="J382" s="1">
        <f>VLOOKUP($A382,級距!$A:$K,9,FALSE)</f>
        <v>4</v>
      </c>
      <c r="K382" s="1">
        <f>VLOOKUP($A382,級距!$A:$K,10,FALSE)</f>
        <v>5</v>
      </c>
      <c r="L382" s="1">
        <f>VLOOKUP($A382,級距!$A:$K,11,FALSE)</f>
        <v>2</v>
      </c>
      <c r="M382" s="32">
        <f t="shared" si="11"/>
        <v>2</v>
      </c>
    </row>
    <row r="383" spans="1:13">
      <c r="A383" s="47">
        <v>45103</v>
      </c>
      <c r="B383" s="46">
        <f>_xlfn.IFNA(VLOOKUP(A383,'Dual Thrust Strategy'!$A$1:$B$460,2,FALSE),0)</f>
        <v>0</v>
      </c>
      <c r="C383" s="46">
        <f>_xlfn.IFNA(VLOOKUP(A383,'Break Through Price Strategy'!$A$2:$B$742,2,FALSE),0)</f>
        <v>0</v>
      </c>
      <c r="D383" s="46">
        <f>_xlfn.IFNA(VLOOKUP(A383,'BBI Strategy'!$A$2:$B$1000,2,FALSE),0)</f>
        <v>-20106</v>
      </c>
      <c r="E383" s="46">
        <f>_xlfn.IFNA(VLOOKUP(A383,'Cloud Strategy'!$A$2:$B$1000,2,FALSE),0)</f>
        <v>46740.432000000001</v>
      </c>
      <c r="F383" s="46">
        <f>_xlfn.IFNA(VLOOKUP(A383,'DMI Strategy'!$A$1:$B$1000,2,FALSE),0)</f>
        <v>0</v>
      </c>
      <c r="G383" s="46">
        <f>_xlfn.IFNA(VLOOKUP(A383,'RVI Strategy'!$A$1:$B$1000,2,FALSE),0)</f>
        <v>0</v>
      </c>
      <c r="H383" s="46">
        <f>_xlfn.IFNA(VLOOKUP(A383,'TXF0007 Strategy'!$A$1:$B$1000,2,FALSE),0)</f>
        <v>38716.976000000002</v>
      </c>
      <c r="I383" s="55">
        <f t="shared" si="10"/>
        <v>4439.0720000000001</v>
      </c>
      <c r="J383" s="1">
        <f>VLOOKUP($A383,級距!$A:$K,9,FALSE)</f>
        <v>1</v>
      </c>
      <c r="K383" s="1">
        <f>VLOOKUP($A383,級距!$A:$K,10,FALSE)</f>
        <v>4</v>
      </c>
      <c r="L383" s="1">
        <f>VLOOKUP($A383,級距!$A:$K,11,FALSE)</f>
        <v>2</v>
      </c>
      <c r="M383" s="32">
        <f t="shared" si="11"/>
        <v>2</v>
      </c>
    </row>
    <row r="384" spans="1:13">
      <c r="A384" s="47">
        <v>45098</v>
      </c>
      <c r="B384" s="46">
        <f>_xlfn.IFNA(VLOOKUP(A384,'Dual Thrust Strategy'!$A$1:$B$460,2,FALSE),0)</f>
        <v>-68554.368000000002</v>
      </c>
      <c r="C384" s="46">
        <f>_xlfn.IFNA(VLOOKUP(A384,'Break Through Price Strategy'!$A$2:$B$742,2,FALSE),0)</f>
        <v>0</v>
      </c>
      <c r="D384" s="46">
        <f>_xlfn.IFNA(VLOOKUP(A384,'BBI Strategy'!$A$2:$B$1000,2,FALSE),0)</f>
        <v>-42150.16</v>
      </c>
      <c r="E384" s="46">
        <f>_xlfn.IFNA(VLOOKUP(A384,'Cloud Strategy'!$A$2:$B$1000,2,FALSE),0)</f>
        <v>-45036.031999999999</v>
      </c>
      <c r="F384" s="46">
        <f>_xlfn.IFNA(VLOOKUP(A384,'DMI Strategy'!$A$1:$B$1000,2,FALSE),0)</f>
        <v>-67326.080000000002</v>
      </c>
      <c r="G384" s="46">
        <f>_xlfn.IFNA(VLOOKUP(A384,'RVI Strategy'!$A$1:$B$1000,2,FALSE),0)</f>
        <v>0</v>
      </c>
      <c r="H384" s="46">
        <f>_xlfn.IFNA(VLOOKUP(A384,'TXF0007 Strategy'!$A$1:$B$1000,2,FALSE),0)</f>
        <v>35072.383999999998</v>
      </c>
      <c r="I384" s="55">
        <f t="shared" si="10"/>
        <v>-37177.773333333338</v>
      </c>
      <c r="J384" s="1">
        <f>VLOOKUP($A384,級距!$A:$K,9,FALSE)</f>
        <v>2</v>
      </c>
      <c r="K384" s="1">
        <f>VLOOKUP($A384,級距!$A:$K,10,FALSE)</f>
        <v>7</v>
      </c>
      <c r="L384" s="1">
        <f>VLOOKUP($A384,級距!$A:$K,11,FALSE)</f>
        <v>3</v>
      </c>
      <c r="M384" s="32">
        <f t="shared" si="11"/>
        <v>3</v>
      </c>
    </row>
    <row r="385" spans="1:13">
      <c r="A385" s="47">
        <v>45097</v>
      </c>
      <c r="B385" s="46">
        <f>_xlfn.IFNA(VLOOKUP(A385,'Dual Thrust Strategy'!$A$1:$B$460,2,FALSE),0)</f>
        <v>30392.28</v>
      </c>
      <c r="C385" s="46">
        <f>_xlfn.IFNA(VLOOKUP(A385,'Break Through Price Strategy'!$A$2:$B$742,2,FALSE),0)</f>
        <v>-75999.024000000005</v>
      </c>
      <c r="D385" s="46">
        <f>_xlfn.IFNA(VLOOKUP(A385,'BBI Strategy'!$A$2:$B$1000,2,FALSE),0)</f>
        <v>70741.240000000005</v>
      </c>
      <c r="E385" s="46">
        <f>_xlfn.IFNA(VLOOKUP(A385,'Cloud Strategy'!$A$2:$B$1000,2,FALSE),0)</f>
        <v>-64242.752</v>
      </c>
      <c r="F385" s="46">
        <f>_xlfn.IFNA(VLOOKUP(A385,'DMI Strategy'!$A$1:$B$1000,2,FALSE),0)</f>
        <v>0</v>
      </c>
      <c r="G385" s="46">
        <f>_xlfn.IFNA(VLOOKUP(A385,'RVI Strategy'!$A$1:$B$1000,2,FALSE),0)</f>
        <v>-55292.127999999997</v>
      </c>
      <c r="H385" s="46">
        <f>_xlfn.IFNA(VLOOKUP(A385,'TXF0007 Strategy'!$A$1:$B$1000,2,FALSE),0)</f>
        <v>-33990.808000000005</v>
      </c>
      <c r="I385" s="55">
        <f t="shared" si="10"/>
        <v>-15733.397333333332</v>
      </c>
      <c r="J385" s="1">
        <f>VLOOKUP($A385,級距!$A:$K,9,FALSE)</f>
        <v>3</v>
      </c>
      <c r="K385" s="1">
        <f>VLOOKUP($A385,級距!$A:$K,10,FALSE)</f>
        <v>2</v>
      </c>
      <c r="L385" s="1">
        <f>VLOOKUP($A385,級距!$A:$K,11,FALSE)</f>
        <v>2</v>
      </c>
      <c r="M385" s="32">
        <f t="shared" si="11"/>
        <v>2</v>
      </c>
    </row>
    <row r="386" spans="1:13">
      <c r="A386" s="47">
        <v>45096</v>
      </c>
      <c r="B386" s="46">
        <f>_xlfn.IFNA(VLOOKUP(A386,'Dual Thrust Strategy'!$A$1:$B$460,2,FALSE),0)</f>
        <v>0</v>
      </c>
      <c r="C386" s="46">
        <f>_xlfn.IFNA(VLOOKUP(A386,'Break Through Price Strategy'!$A$2:$B$742,2,FALSE),0)</f>
        <v>0</v>
      </c>
      <c r="D386" s="46">
        <f>_xlfn.IFNA(VLOOKUP(A386,'BBI Strategy'!$A$2:$B$1000,2,FALSE),0)</f>
        <v>-64138.8</v>
      </c>
      <c r="E386" s="46">
        <f>_xlfn.IFNA(VLOOKUP(A386,'Cloud Strategy'!$A$2:$B$1000,2,FALSE),0)</f>
        <v>0</v>
      </c>
      <c r="F386" s="46">
        <f>_xlfn.IFNA(VLOOKUP(A386,'DMI Strategy'!$A$1:$B$1000,2,FALSE),0)</f>
        <v>0</v>
      </c>
      <c r="G386" s="46">
        <f>_xlfn.IFNA(VLOOKUP(A386,'RVI Strategy'!$A$1:$B$1000,2,FALSE),0)</f>
        <v>0</v>
      </c>
      <c r="H386" s="46">
        <f>_xlfn.IFNA(VLOOKUP(A386,'TXF0007 Strategy'!$A$1:$B$1000,2,FALSE),0)</f>
        <v>0</v>
      </c>
      <c r="I386" s="55">
        <f t="shared" si="10"/>
        <v>-10689.800000000001</v>
      </c>
      <c r="J386" s="1">
        <f>VLOOKUP($A386,級距!$A:$K,9,FALSE)</f>
        <v>3</v>
      </c>
      <c r="K386" s="1">
        <f>VLOOKUP($A386,級距!$A:$K,10,FALSE)</f>
        <v>5</v>
      </c>
      <c r="L386" s="1">
        <f>VLOOKUP($A386,級距!$A:$K,11,FALSE)</f>
        <v>2</v>
      </c>
      <c r="M386" s="32">
        <f t="shared" si="11"/>
        <v>2</v>
      </c>
    </row>
    <row r="387" spans="1:13">
      <c r="A387" s="47">
        <v>45093</v>
      </c>
      <c r="B387" s="46">
        <f>_xlfn.IFNA(VLOOKUP(A387,'Dual Thrust Strategy'!$A$1:$B$460,2,FALSE),0)</f>
        <v>-68648.544000000009</v>
      </c>
      <c r="C387" s="46">
        <f>_xlfn.IFNA(VLOOKUP(A387,'Break Through Price Strategy'!$A$2:$B$742,2,FALSE),0)</f>
        <v>0</v>
      </c>
      <c r="D387" s="46">
        <f>_xlfn.IFNA(VLOOKUP(A387,'BBI Strategy'!$A$2:$B$1000,2,FALSE),0)</f>
        <v>0</v>
      </c>
      <c r="E387" s="46">
        <f>_xlfn.IFNA(VLOOKUP(A387,'Cloud Strategy'!$A$2:$B$1000,2,FALSE),0)</f>
        <v>-12338.592000000001</v>
      </c>
      <c r="F387" s="46">
        <f>_xlfn.IFNA(VLOOKUP(A387,'DMI Strategy'!$A$1:$B$1000,2,FALSE),0)</f>
        <v>0</v>
      </c>
      <c r="G387" s="46">
        <f>_xlfn.IFNA(VLOOKUP(A387,'RVI Strategy'!$A$1:$B$1000,2,FALSE),0)</f>
        <v>0</v>
      </c>
      <c r="H387" s="46">
        <f>_xlfn.IFNA(VLOOKUP(A387,'TXF0007 Strategy'!$A$1:$B$1000,2,FALSE),0)</f>
        <v>-125509.76800000001</v>
      </c>
      <c r="I387" s="55">
        <f t="shared" si="10"/>
        <v>-13497.856000000002</v>
      </c>
      <c r="J387" s="1">
        <f>VLOOKUP($A387,級距!$A:$K,9,FALSE)</f>
        <v>2</v>
      </c>
      <c r="K387" s="1">
        <f>VLOOKUP($A387,級距!$A:$K,10,FALSE)</f>
        <v>3</v>
      </c>
      <c r="L387" s="1">
        <f>VLOOKUP($A387,級距!$A:$K,11,FALSE)</f>
        <v>2</v>
      </c>
      <c r="M387" s="32">
        <f t="shared" si="11"/>
        <v>2</v>
      </c>
    </row>
    <row r="388" spans="1:13">
      <c r="A388" s="47">
        <v>45092</v>
      </c>
      <c r="B388" s="46">
        <f>_xlfn.IFNA(VLOOKUP(A388,'Dual Thrust Strategy'!$A$1:$B$460,2,FALSE),0)</f>
        <v>14905.56</v>
      </c>
      <c r="C388" s="46">
        <f>_xlfn.IFNA(VLOOKUP(A388,'Break Through Price Strategy'!$A$2:$B$742,2,FALSE),0)</f>
        <v>35850.879999999997</v>
      </c>
      <c r="D388" s="46">
        <f>_xlfn.IFNA(VLOOKUP(A388,'BBI Strategy'!$A$2:$B$1000,2,FALSE),0)</f>
        <v>83788.543999999994</v>
      </c>
      <c r="E388" s="46">
        <f>_xlfn.IFNA(VLOOKUP(A388,'Cloud Strategy'!$A$2:$B$1000,2,FALSE),0)</f>
        <v>0</v>
      </c>
      <c r="F388" s="46">
        <f>_xlfn.IFNA(VLOOKUP(A388,'DMI Strategy'!$A$1:$B$1000,2,FALSE),0)</f>
        <v>0</v>
      </c>
      <c r="G388" s="46">
        <f>_xlfn.IFNA(VLOOKUP(A388,'RVI Strategy'!$A$1:$B$1000,2,FALSE),0)</f>
        <v>0</v>
      </c>
      <c r="H388" s="46">
        <f>_xlfn.IFNA(VLOOKUP(A388,'TXF0007 Strategy'!$A$1:$B$1000,2,FALSE),0)</f>
        <v>47810.976000000002</v>
      </c>
      <c r="I388" s="55">
        <f t="shared" ref="I388:I451" si="12">(B388+C388+D388+E388+F388+G388)/6</f>
        <v>22424.164000000001</v>
      </c>
      <c r="J388" s="1">
        <f>VLOOKUP($A388,級距!$A:$K,9,FALSE)</f>
        <v>2</v>
      </c>
      <c r="K388" s="1">
        <f>VLOOKUP($A388,級距!$A:$K,10,FALSE)</f>
        <v>8</v>
      </c>
      <c r="L388" s="1">
        <f>VLOOKUP($A388,級距!$A:$K,11,FALSE)</f>
        <v>3</v>
      </c>
      <c r="M388" s="32">
        <f t="shared" ref="M388:M451" si="13">_xlfn.IFNA(L388,0)</f>
        <v>3</v>
      </c>
    </row>
    <row r="389" spans="1:13">
      <c r="A389" s="47">
        <v>45091</v>
      </c>
      <c r="B389" s="46">
        <f>_xlfn.IFNA(VLOOKUP(A389,'Dual Thrust Strategy'!$A$1:$B$460,2,FALSE),0)</f>
        <v>0</v>
      </c>
      <c r="C389" s="46">
        <f>_xlfn.IFNA(VLOOKUP(A389,'Break Through Price Strategy'!$A$2:$B$742,2,FALSE),0)</f>
        <v>0</v>
      </c>
      <c r="D389" s="46">
        <f>_xlfn.IFNA(VLOOKUP(A389,'BBI Strategy'!$A$2:$B$1000,2,FALSE),0)</f>
        <v>0</v>
      </c>
      <c r="E389" s="46">
        <f>_xlfn.IFNA(VLOOKUP(A389,'Cloud Strategy'!$A$2:$B$1000,2,FALSE),0)</f>
        <v>-1492.3679999999999</v>
      </c>
      <c r="F389" s="46">
        <f>_xlfn.IFNA(VLOOKUP(A389,'DMI Strategy'!$A$1:$B$1000,2,FALSE),0)</f>
        <v>-12155.04</v>
      </c>
      <c r="G389" s="46">
        <f>_xlfn.IFNA(VLOOKUP(A389,'RVI Strategy'!$A$1:$B$1000,2,FALSE),0)</f>
        <v>0</v>
      </c>
      <c r="H389" s="46">
        <f>_xlfn.IFNA(VLOOKUP(A389,'TXF0007 Strategy'!$A$1:$B$1000,2,FALSE),0)</f>
        <v>0</v>
      </c>
      <c r="I389" s="55">
        <f t="shared" si="12"/>
        <v>-2274.5680000000002</v>
      </c>
      <c r="J389" s="1">
        <f>VLOOKUP($A389,級距!$A:$K,9,FALSE)</f>
        <v>1</v>
      </c>
      <c r="K389" s="1">
        <f>VLOOKUP($A389,級距!$A:$K,10,FALSE)</f>
        <v>1</v>
      </c>
      <c r="L389" s="1">
        <f>VLOOKUP($A389,級距!$A:$K,11,FALSE)</f>
        <v>2</v>
      </c>
      <c r="M389" s="32">
        <f t="shared" si="13"/>
        <v>2</v>
      </c>
    </row>
    <row r="390" spans="1:13">
      <c r="A390" s="47">
        <v>45090</v>
      </c>
      <c r="B390" s="46">
        <f>_xlfn.IFNA(VLOOKUP(A390,'Dual Thrust Strategy'!$A$1:$B$460,2,FALSE),0)</f>
        <v>0</v>
      </c>
      <c r="C390" s="46">
        <f>_xlfn.IFNA(VLOOKUP(A390,'Break Through Price Strategy'!$A$2:$B$742,2,FALSE),0)</f>
        <v>-11254.175999999999</v>
      </c>
      <c r="D390" s="46">
        <f>_xlfn.IFNA(VLOOKUP(A390,'BBI Strategy'!$A$2:$B$1000,2,FALSE),0)</f>
        <v>88831.384000000005</v>
      </c>
      <c r="E390" s="46">
        <f>_xlfn.IFNA(VLOOKUP(A390,'Cloud Strategy'!$A$2:$B$1000,2,FALSE),0)</f>
        <v>0</v>
      </c>
      <c r="F390" s="46">
        <f>_xlfn.IFNA(VLOOKUP(A390,'DMI Strategy'!$A$1:$B$1000,2,FALSE),0)</f>
        <v>97455.135999999999</v>
      </c>
      <c r="G390" s="46">
        <f>_xlfn.IFNA(VLOOKUP(A390,'RVI Strategy'!$A$1:$B$1000,2,FALSE),0)</f>
        <v>0</v>
      </c>
      <c r="H390" s="46">
        <f>_xlfn.IFNA(VLOOKUP(A390,'TXF0007 Strategy'!$A$1:$B$1000,2,FALSE),0)</f>
        <v>-50825.487999999998</v>
      </c>
      <c r="I390" s="55">
        <f t="shared" si="12"/>
        <v>29172.057333333334</v>
      </c>
      <c r="J390" s="1">
        <f>VLOOKUP($A390,級距!$A:$K,9,FALSE)</f>
        <v>5</v>
      </c>
      <c r="K390" s="1">
        <f>VLOOKUP($A390,級距!$A:$K,10,FALSE)</f>
        <v>7</v>
      </c>
      <c r="L390" s="1">
        <f>VLOOKUP($A390,級距!$A:$K,11,FALSE)</f>
        <v>3</v>
      </c>
      <c r="M390" s="32">
        <f t="shared" si="13"/>
        <v>3</v>
      </c>
    </row>
    <row r="391" spans="1:13">
      <c r="A391" s="47">
        <v>45089</v>
      </c>
      <c r="B391" s="46">
        <f>_xlfn.IFNA(VLOOKUP(A391,'Dual Thrust Strategy'!$A$1:$B$460,2,FALSE),0)</f>
        <v>0</v>
      </c>
      <c r="C391" s="46">
        <f>_xlfn.IFNA(VLOOKUP(A391,'Break Through Price Strategy'!$A$2:$B$742,2,FALSE),0)</f>
        <v>0</v>
      </c>
      <c r="D391" s="46">
        <f>_xlfn.IFNA(VLOOKUP(A391,'BBI Strategy'!$A$2:$B$1000,2,FALSE),0)</f>
        <v>-7301.6</v>
      </c>
      <c r="E391" s="46">
        <f>_xlfn.IFNA(VLOOKUP(A391,'Cloud Strategy'!$A$2:$B$1000,2,FALSE),0)</f>
        <v>0</v>
      </c>
      <c r="F391" s="46">
        <f>_xlfn.IFNA(VLOOKUP(A391,'DMI Strategy'!$A$1:$B$1000,2,FALSE),0)</f>
        <v>0</v>
      </c>
      <c r="G391" s="46">
        <f>_xlfn.IFNA(VLOOKUP(A391,'RVI Strategy'!$A$1:$B$1000,2,FALSE),0)</f>
        <v>0</v>
      </c>
      <c r="H391" s="46">
        <f>_xlfn.IFNA(VLOOKUP(A391,'TXF0007 Strategy'!$A$1:$B$1000,2,FALSE),0)</f>
        <v>0</v>
      </c>
      <c r="I391" s="55">
        <f t="shared" si="12"/>
        <v>-1216.9333333333334</v>
      </c>
      <c r="J391" s="1">
        <f>VLOOKUP($A391,級距!$A:$K,9,FALSE)</f>
        <v>1</v>
      </c>
      <c r="K391" s="1">
        <f>VLOOKUP($A391,級距!$A:$K,10,FALSE)</f>
        <v>2</v>
      </c>
      <c r="L391" s="1">
        <f>VLOOKUP($A391,級距!$A:$K,11,FALSE)</f>
        <v>2</v>
      </c>
      <c r="M391" s="32">
        <f t="shared" si="13"/>
        <v>2</v>
      </c>
    </row>
    <row r="392" spans="1:13">
      <c r="A392" s="47">
        <v>45086</v>
      </c>
      <c r="B392" s="46">
        <f>_xlfn.IFNA(VLOOKUP(A392,'Dual Thrust Strategy'!$A$1:$B$460,2,FALSE),0)</f>
        <v>0</v>
      </c>
      <c r="C392" s="46">
        <f>_xlfn.IFNA(VLOOKUP(A392,'Break Through Price Strategy'!$A$2:$B$742,2,FALSE),0)</f>
        <v>0</v>
      </c>
      <c r="D392" s="46">
        <f>_xlfn.IFNA(VLOOKUP(A392,'BBI Strategy'!$A$2:$B$1000,2,FALSE),0)</f>
        <v>0</v>
      </c>
      <c r="E392" s="46">
        <f>_xlfn.IFNA(VLOOKUP(A392,'Cloud Strategy'!$A$2:$B$1000,2,FALSE),0)</f>
        <v>0</v>
      </c>
      <c r="F392" s="46">
        <f>_xlfn.IFNA(VLOOKUP(A392,'DMI Strategy'!$A$1:$B$1000,2,FALSE),0)</f>
        <v>8347.6319999999996</v>
      </c>
      <c r="G392" s="46">
        <f>_xlfn.IFNA(VLOOKUP(A392,'RVI Strategy'!$A$1:$B$1000,2,FALSE),0)</f>
        <v>-130888.17600000001</v>
      </c>
      <c r="H392" s="46">
        <f>_xlfn.IFNA(VLOOKUP(A392,'TXF0007 Strategy'!$A$1:$B$1000,2,FALSE),0)</f>
        <v>31093.536</v>
      </c>
      <c r="I392" s="55">
        <f t="shared" si="12"/>
        <v>-20423.424000000003</v>
      </c>
      <c r="J392" s="1">
        <f>VLOOKUP($A392,級距!$A:$K,9,FALSE)</f>
        <v>2</v>
      </c>
      <c r="K392" s="1">
        <f>VLOOKUP($A392,級距!$A:$K,10,FALSE)</f>
        <v>9</v>
      </c>
      <c r="L392" s="1">
        <f>VLOOKUP($A392,級距!$A:$K,11,FALSE)</f>
        <v>3</v>
      </c>
      <c r="M392" s="32">
        <f t="shared" si="13"/>
        <v>3</v>
      </c>
    </row>
    <row r="393" spans="1:13">
      <c r="A393" s="47">
        <v>45085</v>
      </c>
      <c r="B393" s="46">
        <f>_xlfn.IFNA(VLOOKUP(A393,'Dual Thrust Strategy'!$A$1:$B$460,2,FALSE),0)</f>
        <v>0</v>
      </c>
      <c r="C393" s="46">
        <f>_xlfn.IFNA(VLOOKUP(A393,'Break Through Price Strategy'!$A$2:$B$742,2,FALSE),0)</f>
        <v>0</v>
      </c>
      <c r="D393" s="46">
        <f>_xlfn.IFNA(VLOOKUP(A393,'BBI Strategy'!$A$2:$B$1000,2,FALSE),0)</f>
        <v>-40006.591999999997</v>
      </c>
      <c r="E393" s="46">
        <f>_xlfn.IFNA(VLOOKUP(A393,'Cloud Strategy'!$A$2:$B$1000,2,FALSE),0)</f>
        <v>-122506.08</v>
      </c>
      <c r="F393" s="46">
        <f>_xlfn.IFNA(VLOOKUP(A393,'DMI Strategy'!$A$1:$B$1000,2,FALSE),0)</f>
        <v>169951.53599999999</v>
      </c>
      <c r="G393" s="46">
        <f>_xlfn.IFNA(VLOOKUP(A393,'RVI Strategy'!$A$1:$B$1000,2,FALSE),0)</f>
        <v>-73619.456000000006</v>
      </c>
      <c r="H393" s="46">
        <f>_xlfn.IFNA(VLOOKUP(A393,'TXF0007 Strategy'!$A$1:$B$1000,2,FALSE),0)</f>
        <v>145557.10399999999</v>
      </c>
      <c r="I393" s="55">
        <f t="shared" si="12"/>
        <v>-11030.098666666667</v>
      </c>
      <c r="J393" s="1">
        <f>VLOOKUP($A393,級距!$A:$K,9,FALSE)</f>
        <v>6</v>
      </c>
      <c r="K393" s="1">
        <f>VLOOKUP($A393,級距!$A:$K,10,FALSE)</f>
        <v>7</v>
      </c>
      <c r="L393" s="1">
        <f>VLOOKUP($A393,級距!$A:$K,11,FALSE)</f>
        <v>3</v>
      </c>
      <c r="M393" s="32">
        <f t="shared" si="13"/>
        <v>3</v>
      </c>
    </row>
    <row r="394" spans="1:13">
      <c r="A394" s="47">
        <v>45084</v>
      </c>
      <c r="B394" s="46">
        <f>_xlfn.IFNA(VLOOKUP(A394,'Dual Thrust Strategy'!$A$1:$B$460,2,FALSE),0)</f>
        <v>0</v>
      </c>
      <c r="C394" s="46">
        <f>_xlfn.IFNA(VLOOKUP(A394,'Break Through Price Strategy'!$A$2:$B$742,2,FALSE),0)</f>
        <v>-5622.3040000000001</v>
      </c>
      <c r="D394" s="46">
        <f>_xlfn.IFNA(VLOOKUP(A394,'BBI Strategy'!$A$2:$B$1000,2,FALSE),0)</f>
        <v>83707.127999999997</v>
      </c>
      <c r="E394" s="46">
        <f>_xlfn.IFNA(VLOOKUP(A394,'Cloud Strategy'!$A$2:$B$1000,2,FALSE),0)</f>
        <v>0</v>
      </c>
      <c r="F394" s="46">
        <f>_xlfn.IFNA(VLOOKUP(A394,'DMI Strategy'!$A$1:$B$1000,2,FALSE),0)</f>
        <v>37139.567999999999</v>
      </c>
      <c r="G394" s="46">
        <f>_xlfn.IFNA(VLOOKUP(A394,'RVI Strategy'!$A$1:$B$1000,2,FALSE),0)</f>
        <v>0</v>
      </c>
      <c r="H394" s="46">
        <f>_xlfn.IFNA(VLOOKUP(A394,'TXF0007 Strategy'!$A$1:$B$1000,2,FALSE),0)</f>
        <v>98484.296000000002</v>
      </c>
      <c r="I394" s="55">
        <f t="shared" si="12"/>
        <v>19204.065333333332</v>
      </c>
      <c r="J394" s="1">
        <f>VLOOKUP($A394,級距!$A:$K,9,FALSE)</f>
        <v>4</v>
      </c>
      <c r="K394" s="1">
        <f>VLOOKUP($A394,級距!$A:$K,10,FALSE)</f>
        <v>8</v>
      </c>
      <c r="L394" s="1">
        <f>VLOOKUP($A394,級距!$A:$K,11,FALSE)</f>
        <v>3</v>
      </c>
      <c r="M394" s="32">
        <f t="shared" si="13"/>
        <v>3</v>
      </c>
    </row>
    <row r="395" spans="1:13">
      <c r="A395" s="47">
        <v>45083</v>
      </c>
      <c r="B395" s="46">
        <f>_xlfn.IFNA(VLOOKUP(A395,'Dual Thrust Strategy'!$A$1:$B$460,2,FALSE),0)</f>
        <v>0</v>
      </c>
      <c r="C395" s="46">
        <f>_xlfn.IFNA(VLOOKUP(A395,'Break Through Price Strategy'!$A$2:$B$742,2,FALSE),0)</f>
        <v>0</v>
      </c>
      <c r="D395" s="46">
        <f>_xlfn.IFNA(VLOOKUP(A395,'BBI Strategy'!$A$2:$B$1000,2,FALSE),0)</f>
        <v>0</v>
      </c>
      <c r="E395" s="46">
        <f>_xlfn.IFNA(VLOOKUP(A395,'Cloud Strategy'!$A$2:$B$1000,2,FALSE),0)</f>
        <v>0</v>
      </c>
      <c r="F395" s="46">
        <f>_xlfn.IFNA(VLOOKUP(A395,'DMI Strategy'!$A$1:$B$1000,2,FALSE),0)</f>
        <v>0</v>
      </c>
      <c r="G395" s="46">
        <f>_xlfn.IFNA(VLOOKUP(A395,'RVI Strategy'!$A$1:$B$1000,2,FALSE),0)</f>
        <v>0</v>
      </c>
      <c r="H395" s="46">
        <f>_xlfn.IFNA(VLOOKUP(A395,'TXF0007 Strategy'!$A$1:$B$1000,2,FALSE),0)</f>
        <v>0</v>
      </c>
      <c r="I395" s="55">
        <f t="shared" si="12"/>
        <v>0</v>
      </c>
      <c r="J395" s="1">
        <f>VLOOKUP($A395,級距!$A:$K,9,FALSE)</f>
        <v>2</v>
      </c>
      <c r="K395" s="1">
        <f>VLOOKUP($A395,級距!$A:$K,10,FALSE)</f>
        <v>6</v>
      </c>
      <c r="L395" s="1">
        <f>VLOOKUP($A395,級距!$A:$K,11,FALSE)</f>
        <v>2</v>
      </c>
      <c r="M395" s="32">
        <f t="shared" si="13"/>
        <v>2</v>
      </c>
    </row>
    <row r="396" spans="1:13">
      <c r="A396" s="47">
        <v>45082</v>
      </c>
      <c r="B396" s="46">
        <f>_xlfn.IFNA(VLOOKUP(A396,'Dual Thrust Strategy'!$A$1:$B$460,2,FALSE),0)</f>
        <v>0</v>
      </c>
      <c r="C396" s="46">
        <f>_xlfn.IFNA(VLOOKUP(A396,'Break Through Price Strategy'!$A$2:$B$742,2,FALSE),0)</f>
        <v>-59405.88</v>
      </c>
      <c r="D396" s="46">
        <f>_xlfn.IFNA(VLOOKUP(A396,'BBI Strategy'!$A$2:$B$1000,2,FALSE),0)</f>
        <v>0</v>
      </c>
      <c r="E396" s="46">
        <f>_xlfn.IFNA(VLOOKUP(A396,'Cloud Strategy'!$A$2:$B$1000,2,FALSE),0)</f>
        <v>40771.872000000003</v>
      </c>
      <c r="F396" s="46">
        <f>_xlfn.IFNA(VLOOKUP(A396,'DMI Strategy'!$A$1:$B$1000,2,FALSE),0)</f>
        <v>0</v>
      </c>
      <c r="G396" s="46">
        <f>_xlfn.IFNA(VLOOKUP(A396,'RVI Strategy'!$A$1:$B$1000,2,FALSE),0)</f>
        <v>7193.6959999999999</v>
      </c>
      <c r="H396" s="46">
        <f>_xlfn.IFNA(VLOOKUP(A396,'TXF0007 Strategy'!$A$1:$B$1000,2,FALSE),0)</f>
        <v>62187.864000000001</v>
      </c>
      <c r="I396" s="55">
        <f t="shared" si="12"/>
        <v>-1906.7186666666657</v>
      </c>
      <c r="J396" s="1">
        <f>VLOOKUP($A396,級距!$A:$K,9,FALSE)</f>
        <v>2</v>
      </c>
      <c r="K396" s="1">
        <f>VLOOKUP($A396,級距!$A:$K,10,FALSE)</f>
        <v>7</v>
      </c>
      <c r="L396" s="1">
        <f>VLOOKUP($A396,級距!$A:$K,11,FALSE)</f>
        <v>3</v>
      </c>
      <c r="M396" s="32">
        <f t="shared" si="13"/>
        <v>3</v>
      </c>
    </row>
    <row r="397" spans="1:13">
      <c r="A397" s="47">
        <v>45079</v>
      </c>
      <c r="B397" s="46">
        <f>_xlfn.IFNA(VLOOKUP(A397,'Dual Thrust Strategy'!$A$1:$B$460,2,FALSE),0)</f>
        <v>0</v>
      </c>
      <c r="C397" s="46">
        <f>_xlfn.IFNA(VLOOKUP(A397,'Break Through Price Strategy'!$A$2:$B$742,2,FALSE),0)</f>
        <v>100191.60799999999</v>
      </c>
      <c r="D397" s="46">
        <f>_xlfn.IFNA(VLOOKUP(A397,'BBI Strategy'!$A$2:$B$1000,2,FALSE),0)</f>
        <v>54594.936000000002</v>
      </c>
      <c r="E397" s="46">
        <f>_xlfn.IFNA(VLOOKUP(A397,'Cloud Strategy'!$A$2:$B$1000,2,FALSE),0)</f>
        <v>0</v>
      </c>
      <c r="F397" s="46">
        <f>_xlfn.IFNA(VLOOKUP(A397,'DMI Strategy'!$A$1:$B$1000,2,FALSE),0)</f>
        <v>98404.512000000002</v>
      </c>
      <c r="G397" s="46">
        <f>_xlfn.IFNA(VLOOKUP(A397,'RVI Strategy'!$A$1:$B$1000,2,FALSE),0)</f>
        <v>0</v>
      </c>
      <c r="H397" s="46">
        <f>_xlfn.IFNA(VLOOKUP(A397,'TXF0007 Strategy'!$A$1:$B$1000,2,FALSE),0)</f>
        <v>93392.232000000004</v>
      </c>
      <c r="I397" s="55">
        <f t="shared" si="12"/>
        <v>42198.509333333328</v>
      </c>
      <c r="J397" s="1">
        <f>VLOOKUP($A397,級距!$A:$K,9,FALSE)</f>
        <v>5</v>
      </c>
      <c r="K397" s="1">
        <f>VLOOKUP($A397,級距!$A:$K,10,FALSE)</f>
        <v>8</v>
      </c>
      <c r="L397" s="1">
        <f>VLOOKUP($A397,級距!$A:$K,11,FALSE)</f>
        <v>3</v>
      </c>
      <c r="M397" s="32">
        <f t="shared" si="13"/>
        <v>3</v>
      </c>
    </row>
    <row r="398" spans="1:13">
      <c r="A398" s="47">
        <v>45078</v>
      </c>
      <c r="B398" s="46">
        <f>_xlfn.IFNA(VLOOKUP(A398,'Dual Thrust Strategy'!$A$1:$B$460,2,FALSE),0)</f>
        <v>0</v>
      </c>
      <c r="C398" s="46">
        <f>_xlfn.IFNA(VLOOKUP(A398,'Break Through Price Strategy'!$A$2:$B$742,2,FALSE),0)</f>
        <v>0</v>
      </c>
      <c r="D398" s="46">
        <f>_xlfn.IFNA(VLOOKUP(A398,'BBI Strategy'!$A$2:$B$1000,2,FALSE),0)</f>
        <v>-19951.36</v>
      </c>
      <c r="E398" s="46">
        <f>_xlfn.IFNA(VLOOKUP(A398,'Cloud Strategy'!$A$2:$B$1000,2,FALSE),0)</f>
        <v>0</v>
      </c>
      <c r="F398" s="46">
        <f>_xlfn.IFNA(VLOOKUP(A398,'DMI Strategy'!$A$1:$B$1000,2,FALSE),0)</f>
        <v>-67692.392000000007</v>
      </c>
      <c r="G398" s="46">
        <f>_xlfn.IFNA(VLOOKUP(A398,'RVI Strategy'!$A$1:$B$1000,2,FALSE),0)</f>
        <v>0</v>
      </c>
      <c r="H398" s="46">
        <f>_xlfn.IFNA(VLOOKUP(A398,'TXF0007 Strategy'!$A$1:$B$1000,2,FALSE),0)</f>
        <v>0</v>
      </c>
      <c r="I398" s="55">
        <f t="shared" si="12"/>
        <v>-14607.292000000001</v>
      </c>
      <c r="J398" s="1">
        <f>VLOOKUP($A398,級距!$A:$K,9,FALSE)</f>
        <v>1</v>
      </c>
      <c r="K398" s="1">
        <f>VLOOKUP($A398,級距!$A:$K,10,FALSE)</f>
        <v>4</v>
      </c>
      <c r="L398" s="1">
        <f>VLOOKUP($A398,級距!$A:$K,11,FALSE)</f>
        <v>2</v>
      </c>
      <c r="M398" s="32">
        <f t="shared" si="13"/>
        <v>2</v>
      </c>
    </row>
    <row r="399" spans="1:13">
      <c r="A399" s="47">
        <v>45077</v>
      </c>
      <c r="B399" s="46">
        <f>_xlfn.IFNA(VLOOKUP(A399,'Dual Thrust Strategy'!$A$1:$B$460,2,FALSE),0)</f>
        <v>0</v>
      </c>
      <c r="C399" s="46">
        <f>_xlfn.IFNA(VLOOKUP(A399,'Break Through Price Strategy'!$A$2:$B$742,2,FALSE),0)</f>
        <v>0</v>
      </c>
      <c r="D399" s="46">
        <f>_xlfn.IFNA(VLOOKUP(A399,'BBI Strategy'!$A$2:$B$1000,2,FALSE),0)</f>
        <v>-37567.135999999999</v>
      </c>
      <c r="E399" s="46">
        <f>_xlfn.IFNA(VLOOKUP(A399,'Cloud Strategy'!$A$2:$B$1000,2,FALSE),0)</f>
        <v>42523.487999999998</v>
      </c>
      <c r="F399" s="46">
        <f>_xlfn.IFNA(VLOOKUP(A399,'DMI Strategy'!$A$1:$B$1000,2,FALSE),0)</f>
        <v>1631.616</v>
      </c>
      <c r="G399" s="46">
        <f>_xlfn.IFNA(VLOOKUP(A399,'RVI Strategy'!$A$1:$B$1000,2,FALSE),0)</f>
        <v>0</v>
      </c>
      <c r="H399" s="46">
        <f>_xlfn.IFNA(VLOOKUP(A399,'TXF0007 Strategy'!$A$1:$B$1000,2,FALSE),0)</f>
        <v>49053.815999999999</v>
      </c>
      <c r="I399" s="55">
        <f t="shared" si="12"/>
        <v>1097.9946666666665</v>
      </c>
      <c r="J399" s="1">
        <f>VLOOKUP($A399,級距!$A:$K,9,FALSE)</f>
        <v>4</v>
      </c>
      <c r="K399" s="1">
        <f>VLOOKUP($A399,級距!$A:$K,10,FALSE)</f>
        <v>7</v>
      </c>
      <c r="L399" s="1">
        <f>VLOOKUP($A399,級距!$A:$K,11,FALSE)</f>
        <v>3</v>
      </c>
      <c r="M399" s="32">
        <f t="shared" si="13"/>
        <v>3</v>
      </c>
    </row>
    <row r="400" spans="1:13">
      <c r="A400" s="47">
        <v>45076</v>
      </c>
      <c r="B400" s="46">
        <f>_xlfn.IFNA(VLOOKUP(A400,'Dual Thrust Strategy'!$A$1:$B$460,2,FALSE),0)</f>
        <v>0</v>
      </c>
      <c r="C400" s="46">
        <f>_xlfn.IFNA(VLOOKUP(A400,'Break Through Price Strategy'!$A$2:$B$742,2,FALSE),0)</f>
        <v>0</v>
      </c>
      <c r="D400" s="46">
        <f>_xlfn.IFNA(VLOOKUP(A400,'BBI Strategy'!$A$2:$B$1000,2,FALSE),0)</f>
        <v>-39982.016000000003</v>
      </c>
      <c r="E400" s="46">
        <f>_xlfn.IFNA(VLOOKUP(A400,'Cloud Strategy'!$A$2:$B$1000,2,FALSE),0)</f>
        <v>55234.175999999999</v>
      </c>
      <c r="F400" s="46">
        <f>_xlfn.IFNA(VLOOKUP(A400,'DMI Strategy'!$A$1:$B$1000,2,FALSE),0)</f>
        <v>-41577.216</v>
      </c>
      <c r="G400" s="46">
        <f>_xlfn.IFNA(VLOOKUP(A400,'RVI Strategy'!$A$1:$B$1000,2,FALSE),0)</f>
        <v>-37577.696000000004</v>
      </c>
      <c r="H400" s="46">
        <f>_xlfn.IFNA(VLOOKUP(A400,'TXF0007 Strategy'!$A$1:$B$1000,2,FALSE),0)</f>
        <v>-127756.728</v>
      </c>
      <c r="I400" s="55">
        <f t="shared" si="12"/>
        <v>-10650.458666666667</v>
      </c>
      <c r="J400" s="1">
        <f>VLOOKUP($A400,級距!$A:$K,9,FALSE)</f>
        <v>1</v>
      </c>
      <c r="K400" s="1">
        <f>VLOOKUP($A400,級距!$A:$K,10,FALSE)</f>
        <v>3</v>
      </c>
      <c r="L400" s="1">
        <f>VLOOKUP($A400,級距!$A:$K,11,FALSE)</f>
        <v>2</v>
      </c>
      <c r="M400" s="32">
        <f t="shared" si="13"/>
        <v>2</v>
      </c>
    </row>
    <row r="401" spans="1:13">
      <c r="A401" s="47">
        <v>45075</v>
      </c>
      <c r="B401" s="46">
        <f>_xlfn.IFNA(VLOOKUP(A401,'Dual Thrust Strategy'!$A$1:$B$460,2,FALSE),0)</f>
        <v>0</v>
      </c>
      <c r="C401" s="46">
        <f>_xlfn.IFNA(VLOOKUP(A401,'Break Through Price Strategy'!$A$2:$B$742,2,FALSE),0)</f>
        <v>0</v>
      </c>
      <c r="D401" s="46">
        <f>_xlfn.IFNA(VLOOKUP(A401,'BBI Strategy'!$A$2:$B$1000,2,FALSE),0)</f>
        <v>-89549.695999999996</v>
      </c>
      <c r="E401" s="46">
        <f>_xlfn.IFNA(VLOOKUP(A401,'Cloud Strategy'!$A$2:$B$1000,2,FALSE),0)</f>
        <v>-20321.52</v>
      </c>
      <c r="F401" s="46">
        <f>_xlfn.IFNA(VLOOKUP(A401,'DMI Strategy'!$A$1:$B$1000,2,FALSE),0)</f>
        <v>-14363.456</v>
      </c>
      <c r="G401" s="46">
        <f>_xlfn.IFNA(VLOOKUP(A401,'RVI Strategy'!$A$1:$B$1000,2,FALSE),0)</f>
        <v>0</v>
      </c>
      <c r="H401" s="46">
        <f>_xlfn.IFNA(VLOOKUP(A401,'TXF0007 Strategy'!$A$1:$B$1000,2,FALSE),0)</f>
        <v>0</v>
      </c>
      <c r="I401" s="55">
        <f t="shared" si="12"/>
        <v>-20705.778666666669</v>
      </c>
      <c r="J401" s="1">
        <f>VLOOKUP($A401,級距!$A:$K,9,FALSE)</f>
        <v>1</v>
      </c>
      <c r="K401" s="1">
        <f>VLOOKUP($A401,級距!$A:$K,10,FALSE)</f>
        <v>5</v>
      </c>
      <c r="L401" s="1">
        <f>VLOOKUP($A401,級距!$A:$K,11,FALSE)</f>
        <v>2</v>
      </c>
      <c r="M401" s="32">
        <f t="shared" si="13"/>
        <v>2</v>
      </c>
    </row>
    <row r="402" spans="1:13">
      <c r="A402" s="47">
        <v>45072</v>
      </c>
      <c r="B402" s="46">
        <f>_xlfn.IFNA(VLOOKUP(A402,'Dual Thrust Strategy'!$A$1:$B$460,2,FALSE),0)</f>
        <v>0</v>
      </c>
      <c r="C402" s="46">
        <f>_xlfn.IFNA(VLOOKUP(A402,'Break Through Price Strategy'!$A$2:$B$742,2,FALSE),0)</f>
        <v>-71216.600000000006</v>
      </c>
      <c r="D402" s="46">
        <f>_xlfn.IFNA(VLOOKUP(A402,'BBI Strategy'!$A$2:$B$1000,2,FALSE),0)</f>
        <v>-6515.9920000000002</v>
      </c>
      <c r="E402" s="46">
        <f>_xlfn.IFNA(VLOOKUP(A402,'Cloud Strategy'!$A$2:$B$1000,2,FALSE),0)</f>
        <v>0</v>
      </c>
      <c r="F402" s="46">
        <f>_xlfn.IFNA(VLOOKUP(A402,'DMI Strategy'!$A$1:$B$1000,2,FALSE),0)</f>
        <v>-55690.055999999997</v>
      </c>
      <c r="G402" s="46">
        <f>_xlfn.IFNA(VLOOKUP(A402,'RVI Strategy'!$A$1:$B$1000,2,FALSE),0)</f>
        <v>0</v>
      </c>
      <c r="H402" s="46">
        <f>_xlfn.IFNA(VLOOKUP(A402,'TXF0007 Strategy'!$A$1:$B$1000,2,FALSE),0)</f>
        <v>56274.375999999997</v>
      </c>
      <c r="I402" s="55">
        <f t="shared" si="12"/>
        <v>-22237.107999999997</v>
      </c>
      <c r="J402" s="1">
        <f>VLOOKUP($A402,級距!$A:$K,9,FALSE)</f>
        <v>2</v>
      </c>
      <c r="K402" s="1">
        <f>VLOOKUP($A402,級距!$A:$K,10,FALSE)</f>
        <v>7</v>
      </c>
      <c r="L402" s="1">
        <f>VLOOKUP($A402,級距!$A:$K,11,FALSE)</f>
        <v>3</v>
      </c>
      <c r="M402" s="32">
        <f t="shared" si="13"/>
        <v>3</v>
      </c>
    </row>
    <row r="403" spans="1:13">
      <c r="A403" s="47">
        <v>45071</v>
      </c>
      <c r="B403" s="46">
        <f>_xlfn.IFNA(VLOOKUP(A403,'Dual Thrust Strategy'!$A$1:$B$460,2,FALSE),0)</f>
        <v>-23927.760000000002</v>
      </c>
      <c r="C403" s="46">
        <f>_xlfn.IFNA(VLOOKUP(A403,'Break Through Price Strategy'!$A$2:$B$742,2,FALSE),0)</f>
        <v>0</v>
      </c>
      <c r="D403" s="46">
        <f>_xlfn.IFNA(VLOOKUP(A403,'BBI Strategy'!$A$2:$B$1000,2,FALSE),0)</f>
        <v>-7067.04</v>
      </c>
      <c r="E403" s="46">
        <f>_xlfn.IFNA(VLOOKUP(A403,'Cloud Strategy'!$A$2:$B$1000,2,FALSE),0)</f>
        <v>0</v>
      </c>
      <c r="F403" s="46">
        <f>_xlfn.IFNA(VLOOKUP(A403,'DMI Strategy'!$A$1:$B$1000,2,FALSE),0)</f>
        <v>0</v>
      </c>
      <c r="G403" s="46">
        <f>_xlfn.IFNA(VLOOKUP(A403,'RVI Strategy'!$A$1:$B$1000,2,FALSE),0)</f>
        <v>0</v>
      </c>
      <c r="H403" s="46">
        <f>_xlfn.IFNA(VLOOKUP(A403,'TXF0007 Strategy'!$A$1:$B$1000,2,FALSE),0)</f>
        <v>0</v>
      </c>
      <c r="I403" s="55">
        <f t="shared" si="12"/>
        <v>-5165.8</v>
      </c>
      <c r="J403" s="1">
        <f>VLOOKUP($A403,級距!$A:$K,9,FALSE)</f>
        <v>2</v>
      </c>
      <c r="K403" s="1">
        <f>VLOOKUP($A403,級距!$A:$K,10,FALSE)</f>
        <v>8</v>
      </c>
      <c r="L403" s="1">
        <f>VLOOKUP($A403,級距!$A:$K,11,FALSE)</f>
        <v>3</v>
      </c>
      <c r="M403" s="32">
        <f t="shared" si="13"/>
        <v>3</v>
      </c>
    </row>
    <row r="404" spans="1:13">
      <c r="A404" s="47">
        <v>45070</v>
      </c>
      <c r="B404" s="46">
        <f>_xlfn.IFNA(VLOOKUP(A404,'Dual Thrust Strategy'!$A$1:$B$460,2,FALSE),0)</f>
        <v>0</v>
      </c>
      <c r="C404" s="46">
        <f>_xlfn.IFNA(VLOOKUP(A404,'Break Through Price Strategy'!$A$2:$B$742,2,FALSE),0)</f>
        <v>1291.104</v>
      </c>
      <c r="D404" s="46">
        <f>_xlfn.IFNA(VLOOKUP(A404,'BBI Strategy'!$A$2:$B$1000,2,FALSE),0)</f>
        <v>-88696.68</v>
      </c>
      <c r="E404" s="46">
        <f>_xlfn.IFNA(VLOOKUP(A404,'Cloud Strategy'!$A$2:$B$1000,2,FALSE),0)</f>
        <v>43556.351999999999</v>
      </c>
      <c r="F404" s="46">
        <f>_xlfn.IFNA(VLOOKUP(A404,'DMI Strategy'!$A$1:$B$1000,2,FALSE),0)</f>
        <v>-36568.767999999996</v>
      </c>
      <c r="G404" s="46">
        <f>_xlfn.IFNA(VLOOKUP(A404,'RVI Strategy'!$A$1:$B$1000,2,FALSE),0)</f>
        <v>0</v>
      </c>
      <c r="H404" s="46">
        <f>_xlfn.IFNA(VLOOKUP(A404,'TXF0007 Strategy'!$A$1:$B$1000,2,FALSE),0)</f>
        <v>-82390.28</v>
      </c>
      <c r="I404" s="55">
        <f t="shared" si="12"/>
        <v>-13402.998666666665</v>
      </c>
      <c r="J404" s="1">
        <f>VLOOKUP($A404,級距!$A:$K,9,FALSE)</f>
        <v>1</v>
      </c>
      <c r="K404" s="1">
        <f>VLOOKUP($A404,級距!$A:$K,10,FALSE)</f>
        <v>2</v>
      </c>
      <c r="L404" s="1">
        <f>VLOOKUP($A404,級距!$A:$K,11,FALSE)</f>
        <v>2</v>
      </c>
      <c r="M404" s="32">
        <f t="shared" si="13"/>
        <v>2</v>
      </c>
    </row>
    <row r="405" spans="1:13">
      <c r="A405" s="47">
        <v>45069</v>
      </c>
      <c r="B405" s="46">
        <f>_xlfn.IFNA(VLOOKUP(A405,'Dual Thrust Strategy'!$A$1:$B$460,2,FALSE),0)</f>
        <v>0</v>
      </c>
      <c r="C405" s="46">
        <f>_xlfn.IFNA(VLOOKUP(A405,'Break Through Price Strategy'!$A$2:$B$742,2,FALSE),0)</f>
        <v>0</v>
      </c>
      <c r="D405" s="46">
        <f>_xlfn.IFNA(VLOOKUP(A405,'BBI Strategy'!$A$2:$B$1000,2,FALSE),0)</f>
        <v>0</v>
      </c>
      <c r="E405" s="46">
        <f>_xlfn.IFNA(VLOOKUP(A405,'Cloud Strategy'!$A$2:$B$1000,2,FALSE),0)</f>
        <v>-34994.303999999996</v>
      </c>
      <c r="F405" s="46">
        <f>_xlfn.IFNA(VLOOKUP(A405,'DMI Strategy'!$A$1:$B$1000,2,FALSE),0)</f>
        <v>0</v>
      </c>
      <c r="G405" s="46">
        <f>_xlfn.IFNA(VLOOKUP(A405,'RVI Strategy'!$A$1:$B$1000,2,FALSE),0)</f>
        <v>0</v>
      </c>
      <c r="H405" s="46">
        <f>_xlfn.IFNA(VLOOKUP(A405,'TXF0007 Strategy'!$A$1:$B$1000,2,FALSE),0)</f>
        <v>-127734.24</v>
      </c>
      <c r="I405" s="55">
        <f t="shared" si="12"/>
        <v>-5832.3839999999991</v>
      </c>
      <c r="J405" s="1">
        <f>VLOOKUP($A405,級距!$A:$K,9,FALSE)</f>
        <v>3</v>
      </c>
      <c r="K405" s="1">
        <f>VLOOKUP($A405,級距!$A:$K,10,FALSE)</f>
        <v>2</v>
      </c>
      <c r="L405" s="1">
        <f>VLOOKUP($A405,級距!$A:$K,11,FALSE)</f>
        <v>2</v>
      </c>
      <c r="M405" s="32">
        <f t="shared" si="13"/>
        <v>2</v>
      </c>
    </row>
    <row r="406" spans="1:13">
      <c r="A406" s="47">
        <v>45068</v>
      </c>
      <c r="B406" s="46">
        <f>_xlfn.IFNA(VLOOKUP(A406,'Dual Thrust Strategy'!$A$1:$B$460,2,FALSE),0)</f>
        <v>0</v>
      </c>
      <c r="C406" s="46">
        <f>_xlfn.IFNA(VLOOKUP(A406,'Break Through Price Strategy'!$A$2:$B$742,2,FALSE),0)</f>
        <v>0</v>
      </c>
      <c r="D406" s="46">
        <f>_xlfn.IFNA(VLOOKUP(A406,'BBI Strategy'!$A$2:$B$1000,2,FALSE),0)</f>
        <v>-17495.808000000001</v>
      </c>
      <c r="E406" s="46">
        <f>_xlfn.IFNA(VLOOKUP(A406,'Cloud Strategy'!$A$2:$B$1000,2,FALSE),0)</f>
        <v>-58436.527999999998</v>
      </c>
      <c r="F406" s="46">
        <f>_xlfn.IFNA(VLOOKUP(A406,'DMI Strategy'!$A$1:$B$1000,2,FALSE),0)</f>
        <v>-9387.7759999999998</v>
      </c>
      <c r="G406" s="46">
        <f>_xlfn.IFNA(VLOOKUP(A406,'RVI Strategy'!$A$1:$B$1000,2,FALSE),0)</f>
        <v>0</v>
      </c>
      <c r="H406" s="46">
        <f>_xlfn.IFNA(VLOOKUP(A406,'TXF0007 Strategy'!$A$1:$B$1000,2,FALSE),0)</f>
        <v>0</v>
      </c>
      <c r="I406" s="55">
        <f t="shared" si="12"/>
        <v>-14220.018666666665</v>
      </c>
      <c r="J406" s="1">
        <f>VLOOKUP($A406,級距!$A:$K,9,FALSE)</f>
        <v>1</v>
      </c>
      <c r="K406" s="1">
        <f>VLOOKUP($A406,級距!$A:$K,10,FALSE)</f>
        <v>3</v>
      </c>
      <c r="L406" s="1">
        <f>VLOOKUP($A406,級距!$A:$K,11,FALSE)</f>
        <v>2</v>
      </c>
      <c r="M406" s="32">
        <f t="shared" si="13"/>
        <v>2</v>
      </c>
    </row>
    <row r="407" spans="1:13">
      <c r="A407" s="47">
        <v>45065</v>
      </c>
      <c r="B407" s="46">
        <f>_xlfn.IFNA(VLOOKUP(A407,'Dual Thrust Strategy'!$A$1:$B$460,2,FALSE),0)</f>
        <v>0</v>
      </c>
      <c r="C407" s="46">
        <f>_xlfn.IFNA(VLOOKUP(A407,'Break Through Price Strategy'!$A$2:$B$742,2,FALSE),0)</f>
        <v>0</v>
      </c>
      <c r="D407" s="46">
        <f>_xlfn.IFNA(VLOOKUP(A407,'BBI Strategy'!$A$2:$B$1000,2,FALSE),0)</f>
        <v>-28587.392</v>
      </c>
      <c r="E407" s="46">
        <f>_xlfn.IFNA(VLOOKUP(A407,'Cloud Strategy'!$A$2:$B$1000,2,FALSE),0)</f>
        <v>-11093.696</v>
      </c>
      <c r="F407" s="46">
        <f>_xlfn.IFNA(VLOOKUP(A407,'DMI Strategy'!$A$1:$B$1000,2,FALSE),0)</f>
        <v>-66988.160000000003</v>
      </c>
      <c r="G407" s="46">
        <f>_xlfn.IFNA(VLOOKUP(A407,'RVI Strategy'!$A$1:$B$1000,2,FALSE),0)</f>
        <v>0</v>
      </c>
      <c r="H407" s="46">
        <f>_xlfn.IFNA(VLOOKUP(A407,'TXF0007 Strategy'!$A$1:$B$1000,2,FALSE),0)</f>
        <v>-8816.7279999999992</v>
      </c>
      <c r="I407" s="55">
        <f t="shared" si="12"/>
        <v>-17778.208000000002</v>
      </c>
      <c r="J407" s="1">
        <f>VLOOKUP($A407,級距!$A:$K,9,FALSE)</f>
        <v>1</v>
      </c>
      <c r="K407" s="1">
        <f>VLOOKUP($A407,級距!$A:$K,10,FALSE)</f>
        <v>3</v>
      </c>
      <c r="L407" s="1">
        <f>VLOOKUP($A407,級距!$A:$K,11,FALSE)</f>
        <v>2</v>
      </c>
      <c r="M407" s="32">
        <f t="shared" si="13"/>
        <v>2</v>
      </c>
    </row>
    <row r="408" spans="1:13">
      <c r="A408" s="47">
        <v>45064</v>
      </c>
      <c r="B408" s="46">
        <f>_xlfn.IFNA(VLOOKUP(A408,'Dual Thrust Strategy'!$A$1:$B$460,2,FALSE),0)</f>
        <v>0</v>
      </c>
      <c r="C408" s="46">
        <f>_xlfn.IFNA(VLOOKUP(A408,'Break Through Price Strategy'!$A$2:$B$742,2,FALSE),0)</f>
        <v>-5542.9120000000003</v>
      </c>
      <c r="D408" s="46">
        <f>_xlfn.IFNA(VLOOKUP(A408,'BBI Strategy'!$A$2:$B$1000,2,FALSE),0)</f>
        <v>51839.44</v>
      </c>
      <c r="E408" s="46">
        <f>_xlfn.IFNA(VLOOKUP(A408,'Cloud Strategy'!$A$2:$B$1000,2,FALSE),0)</f>
        <v>0</v>
      </c>
      <c r="F408" s="46">
        <f>_xlfn.IFNA(VLOOKUP(A408,'DMI Strategy'!$A$1:$B$1000,2,FALSE),0)</f>
        <v>0</v>
      </c>
      <c r="G408" s="46">
        <f>_xlfn.IFNA(VLOOKUP(A408,'RVI Strategy'!$A$1:$B$1000,2,FALSE),0)</f>
        <v>0</v>
      </c>
      <c r="H408" s="46">
        <f>_xlfn.IFNA(VLOOKUP(A408,'TXF0007 Strategy'!$A$1:$B$1000,2,FALSE),0)</f>
        <v>0</v>
      </c>
      <c r="I408" s="55">
        <f t="shared" si="12"/>
        <v>7716.0880000000006</v>
      </c>
      <c r="J408" s="1">
        <f>VLOOKUP($A408,級距!$A:$K,9,FALSE)</f>
        <v>3</v>
      </c>
      <c r="K408" s="1">
        <f>VLOOKUP($A408,級距!$A:$K,10,FALSE)</f>
        <v>4</v>
      </c>
      <c r="L408" s="1">
        <f>VLOOKUP($A408,級距!$A:$K,11,FALSE)</f>
        <v>2</v>
      </c>
      <c r="M408" s="32">
        <f t="shared" si="13"/>
        <v>2</v>
      </c>
    </row>
    <row r="409" spans="1:13">
      <c r="A409" s="47">
        <v>45063</v>
      </c>
      <c r="B409" s="46">
        <f>_xlfn.IFNA(VLOOKUP(A409,'Dual Thrust Strategy'!$A$1:$B$460,2,FALSE),0)</f>
        <v>70999.936000000002</v>
      </c>
      <c r="C409" s="46">
        <f>_xlfn.IFNA(VLOOKUP(A409,'Break Through Price Strategy'!$A$2:$B$742,2,FALSE),0)</f>
        <v>-12811.32</v>
      </c>
      <c r="D409" s="46">
        <f>_xlfn.IFNA(VLOOKUP(A409,'BBI Strategy'!$A$2:$B$1000,2,FALSE),0)</f>
        <v>49035.68</v>
      </c>
      <c r="E409" s="46">
        <f>_xlfn.IFNA(VLOOKUP(A409,'Cloud Strategy'!$A$2:$B$1000,2,FALSE),0)</f>
        <v>411718.40000000002</v>
      </c>
      <c r="F409" s="46">
        <f>_xlfn.IFNA(VLOOKUP(A409,'DMI Strategy'!$A$1:$B$1000,2,FALSE),0)</f>
        <v>65034.336000000003</v>
      </c>
      <c r="G409" s="46">
        <f>_xlfn.IFNA(VLOOKUP(A409,'RVI Strategy'!$A$1:$B$1000,2,FALSE),0)</f>
        <v>0</v>
      </c>
      <c r="H409" s="46">
        <f>_xlfn.IFNA(VLOOKUP(A409,'TXF0007 Strategy'!$A$1:$B$1000,2,FALSE),0)</f>
        <v>-129281.416</v>
      </c>
      <c r="I409" s="55">
        <f t="shared" si="12"/>
        <v>97329.505333333334</v>
      </c>
      <c r="J409" s="1">
        <f>VLOOKUP($A409,級距!$A:$K,9,FALSE)</f>
        <v>9</v>
      </c>
      <c r="K409" s="1">
        <f>VLOOKUP($A409,級距!$A:$K,10,FALSE)</f>
        <v>10</v>
      </c>
      <c r="L409" s="1">
        <f>VLOOKUP($A409,級距!$A:$K,11,FALSE)</f>
        <v>3</v>
      </c>
      <c r="M409" s="32">
        <f t="shared" si="13"/>
        <v>3</v>
      </c>
    </row>
    <row r="410" spans="1:13">
      <c r="A410" s="47">
        <v>45062</v>
      </c>
      <c r="B410" s="46">
        <f>_xlfn.IFNA(VLOOKUP(A410,'Dual Thrust Strategy'!$A$1:$B$460,2,FALSE),0)</f>
        <v>0</v>
      </c>
      <c r="C410" s="46">
        <f>_xlfn.IFNA(VLOOKUP(A410,'Break Through Price Strategy'!$A$2:$B$742,2,FALSE),0)</f>
        <v>-22060.871999999999</v>
      </c>
      <c r="D410" s="46">
        <f>_xlfn.IFNA(VLOOKUP(A410,'BBI Strategy'!$A$2:$B$1000,2,FALSE),0)</f>
        <v>41583.152000000002</v>
      </c>
      <c r="E410" s="46">
        <f>_xlfn.IFNA(VLOOKUP(A410,'Cloud Strategy'!$A$2:$B$1000,2,FALSE),0)</f>
        <v>0</v>
      </c>
      <c r="F410" s="46">
        <f>_xlfn.IFNA(VLOOKUP(A410,'DMI Strategy'!$A$1:$B$1000,2,FALSE),0)</f>
        <v>74482.288</v>
      </c>
      <c r="G410" s="46">
        <f>_xlfn.IFNA(VLOOKUP(A410,'RVI Strategy'!$A$1:$B$1000,2,FALSE),0)</f>
        <v>0</v>
      </c>
      <c r="H410" s="46">
        <f>_xlfn.IFNA(VLOOKUP(A410,'TXF0007 Strategy'!$A$1:$B$1000,2,FALSE),0)</f>
        <v>0</v>
      </c>
      <c r="I410" s="55">
        <f t="shared" si="12"/>
        <v>15667.428</v>
      </c>
      <c r="J410" s="1">
        <f>VLOOKUP($A410,級距!$A:$K,9,FALSE)</f>
        <v>4</v>
      </c>
      <c r="K410" s="1">
        <f>VLOOKUP($A410,級距!$A:$K,10,FALSE)</f>
        <v>7</v>
      </c>
      <c r="L410" s="1">
        <f>VLOOKUP($A410,級距!$A:$K,11,FALSE)</f>
        <v>3</v>
      </c>
      <c r="M410" s="32">
        <f t="shared" si="13"/>
        <v>3</v>
      </c>
    </row>
    <row r="411" spans="1:13">
      <c r="A411" s="47">
        <v>45061</v>
      </c>
      <c r="B411" s="46">
        <f>_xlfn.IFNA(VLOOKUP(A411,'Dual Thrust Strategy'!$A$1:$B$460,2,FALSE),0)</f>
        <v>0</v>
      </c>
      <c r="C411" s="46">
        <f>_xlfn.IFNA(VLOOKUP(A411,'Break Through Price Strategy'!$A$2:$B$742,2,FALSE),0)</f>
        <v>0</v>
      </c>
      <c r="D411" s="46">
        <f>_xlfn.IFNA(VLOOKUP(A411,'BBI Strategy'!$A$2:$B$1000,2,FALSE),0)</f>
        <v>-70424.28</v>
      </c>
      <c r="E411" s="46">
        <f>_xlfn.IFNA(VLOOKUP(A411,'Cloud Strategy'!$A$2:$B$1000,2,FALSE),0)</f>
        <v>0</v>
      </c>
      <c r="F411" s="46">
        <f>_xlfn.IFNA(VLOOKUP(A411,'DMI Strategy'!$A$1:$B$1000,2,FALSE),0)</f>
        <v>-66752.384000000005</v>
      </c>
      <c r="G411" s="46">
        <f>_xlfn.IFNA(VLOOKUP(A411,'RVI Strategy'!$A$1:$B$1000,2,FALSE),0)</f>
        <v>0</v>
      </c>
      <c r="H411" s="46">
        <f>_xlfn.IFNA(VLOOKUP(A411,'TXF0007 Strategy'!$A$1:$B$1000,2,FALSE),0)</f>
        <v>0</v>
      </c>
      <c r="I411" s="55">
        <f t="shared" si="12"/>
        <v>-22862.777333333332</v>
      </c>
      <c r="J411" s="1">
        <f>VLOOKUP($A411,級距!$A:$K,9,FALSE)</f>
        <v>2</v>
      </c>
      <c r="K411" s="1">
        <f>VLOOKUP($A411,級距!$A:$K,10,FALSE)</f>
        <v>8</v>
      </c>
      <c r="L411" s="1">
        <f>VLOOKUP($A411,級距!$A:$K,11,FALSE)</f>
        <v>3</v>
      </c>
      <c r="M411" s="32">
        <f t="shared" si="13"/>
        <v>3</v>
      </c>
    </row>
    <row r="412" spans="1:13">
      <c r="A412" s="47">
        <v>45058</v>
      </c>
      <c r="B412" s="46">
        <f>_xlfn.IFNA(VLOOKUP(A412,'Dual Thrust Strategy'!$A$1:$B$460,2,FALSE),0)</f>
        <v>0</v>
      </c>
      <c r="C412" s="46">
        <f>_xlfn.IFNA(VLOOKUP(A412,'Break Through Price Strategy'!$A$2:$B$742,2,FALSE),0)</f>
        <v>23282.04</v>
      </c>
      <c r="D412" s="46">
        <f>_xlfn.IFNA(VLOOKUP(A412,'BBI Strategy'!$A$2:$B$1000,2,FALSE),0)</f>
        <v>-43716.4</v>
      </c>
      <c r="E412" s="46">
        <f>_xlfn.IFNA(VLOOKUP(A412,'Cloud Strategy'!$A$2:$B$1000,2,FALSE),0)</f>
        <v>-17368.511999999999</v>
      </c>
      <c r="F412" s="46">
        <f>_xlfn.IFNA(VLOOKUP(A412,'DMI Strategy'!$A$1:$B$1000,2,FALSE),0)</f>
        <v>-39272.784</v>
      </c>
      <c r="G412" s="46">
        <f>_xlfn.IFNA(VLOOKUP(A412,'RVI Strategy'!$A$1:$B$1000,2,FALSE),0)</f>
        <v>0</v>
      </c>
      <c r="H412" s="46">
        <f>_xlfn.IFNA(VLOOKUP(A412,'TXF0007 Strategy'!$A$1:$B$1000,2,FALSE),0)</f>
        <v>88209.712</v>
      </c>
      <c r="I412" s="55">
        <f t="shared" si="12"/>
        <v>-12845.942666666668</v>
      </c>
      <c r="J412" s="1">
        <f>VLOOKUP($A412,級距!$A:$K,9,FALSE)</f>
        <v>4</v>
      </c>
      <c r="K412" s="1">
        <f>VLOOKUP($A412,級距!$A:$K,10,FALSE)</f>
        <v>5</v>
      </c>
      <c r="L412" s="1">
        <f>VLOOKUP($A412,級距!$A:$K,11,FALSE)</f>
        <v>2</v>
      </c>
      <c r="M412" s="32">
        <f t="shared" si="13"/>
        <v>2</v>
      </c>
    </row>
    <row r="413" spans="1:13">
      <c r="A413" s="47">
        <v>45057</v>
      </c>
      <c r="B413" s="46">
        <f>_xlfn.IFNA(VLOOKUP(A413,'Dual Thrust Strategy'!$A$1:$B$460,2,FALSE),0)</f>
        <v>0</v>
      </c>
      <c r="C413" s="46">
        <f>_xlfn.IFNA(VLOOKUP(A413,'Break Through Price Strategy'!$A$2:$B$742,2,FALSE),0)</f>
        <v>-10038.84</v>
      </c>
      <c r="D413" s="46">
        <f>_xlfn.IFNA(VLOOKUP(A413,'BBI Strategy'!$A$2:$B$1000,2,FALSE),0)</f>
        <v>26033.792000000001</v>
      </c>
      <c r="E413" s="46">
        <f>_xlfn.IFNA(VLOOKUP(A413,'Cloud Strategy'!$A$2:$B$1000,2,FALSE),0)</f>
        <v>-76167.168000000005</v>
      </c>
      <c r="F413" s="46">
        <f>_xlfn.IFNA(VLOOKUP(A413,'DMI Strategy'!$A$1:$B$1000,2,FALSE),0)</f>
        <v>33814.400000000001</v>
      </c>
      <c r="G413" s="46">
        <f>_xlfn.IFNA(VLOOKUP(A413,'RVI Strategy'!$A$1:$B$1000,2,FALSE),0)</f>
        <v>72118.983999999997</v>
      </c>
      <c r="H413" s="46">
        <f>_xlfn.IFNA(VLOOKUP(A413,'TXF0007 Strategy'!$A$1:$B$1000,2,FALSE),0)</f>
        <v>133784.46400000001</v>
      </c>
      <c r="I413" s="55">
        <f t="shared" si="12"/>
        <v>7626.8613333333333</v>
      </c>
      <c r="J413" s="1">
        <f>VLOOKUP($A413,級距!$A:$K,9,FALSE)</f>
        <v>5</v>
      </c>
      <c r="K413" s="1">
        <f>VLOOKUP($A413,級距!$A:$K,10,FALSE)</f>
        <v>9</v>
      </c>
      <c r="L413" s="1">
        <f>VLOOKUP($A413,級距!$A:$K,11,FALSE)</f>
        <v>3</v>
      </c>
      <c r="M413" s="32">
        <f t="shared" si="13"/>
        <v>3</v>
      </c>
    </row>
    <row r="414" spans="1:13">
      <c r="A414" s="47">
        <v>45056</v>
      </c>
      <c r="B414" s="46">
        <f>_xlfn.IFNA(VLOOKUP(A414,'Dual Thrust Strategy'!$A$1:$B$460,2,FALSE),0)</f>
        <v>0</v>
      </c>
      <c r="C414" s="46">
        <f>_xlfn.IFNA(VLOOKUP(A414,'Break Through Price Strategy'!$A$2:$B$742,2,FALSE),0)</f>
        <v>0</v>
      </c>
      <c r="D414" s="46">
        <f>_xlfn.IFNA(VLOOKUP(A414,'BBI Strategy'!$A$2:$B$1000,2,FALSE),0)</f>
        <v>-5494.48</v>
      </c>
      <c r="E414" s="46">
        <f>_xlfn.IFNA(VLOOKUP(A414,'Cloud Strategy'!$A$2:$B$1000,2,FALSE),0)</f>
        <v>38200.671999999999</v>
      </c>
      <c r="F414" s="46">
        <f>_xlfn.IFNA(VLOOKUP(A414,'DMI Strategy'!$A$1:$B$1000,2,FALSE),0)</f>
        <v>78794.432000000001</v>
      </c>
      <c r="G414" s="46">
        <f>_xlfn.IFNA(VLOOKUP(A414,'RVI Strategy'!$A$1:$B$1000,2,FALSE),0)</f>
        <v>0</v>
      </c>
      <c r="H414" s="46">
        <f>_xlfn.IFNA(VLOOKUP(A414,'TXF0007 Strategy'!$A$1:$B$1000,2,FALSE),0)</f>
        <v>28803.96</v>
      </c>
      <c r="I414" s="55">
        <f t="shared" si="12"/>
        <v>18583.437333333331</v>
      </c>
      <c r="J414" s="1">
        <f>VLOOKUP($A414,級距!$A:$K,9,FALSE)</f>
        <v>3</v>
      </c>
      <c r="K414" s="1">
        <f>VLOOKUP($A414,級距!$A:$K,10,FALSE)</f>
        <v>7</v>
      </c>
      <c r="L414" s="1">
        <f>VLOOKUP($A414,級距!$A:$K,11,FALSE)</f>
        <v>3</v>
      </c>
      <c r="M414" s="32">
        <f t="shared" si="13"/>
        <v>3</v>
      </c>
    </row>
    <row r="415" spans="1:13">
      <c r="A415" s="47">
        <v>45055</v>
      </c>
      <c r="B415" s="46">
        <f>_xlfn.IFNA(VLOOKUP(A415,'Dual Thrust Strategy'!$A$1:$B$460,2,FALSE),0)</f>
        <v>0</v>
      </c>
      <c r="C415" s="46">
        <f>_xlfn.IFNA(VLOOKUP(A415,'Break Through Price Strategy'!$A$2:$B$742,2,FALSE),0)</f>
        <v>0</v>
      </c>
      <c r="D415" s="46">
        <f>_xlfn.IFNA(VLOOKUP(A415,'BBI Strategy'!$A$2:$B$1000,2,FALSE),0)</f>
        <v>0</v>
      </c>
      <c r="E415" s="46">
        <f>_xlfn.IFNA(VLOOKUP(A415,'Cloud Strategy'!$A$2:$B$1000,2,FALSE),0)</f>
        <v>-19015.168000000001</v>
      </c>
      <c r="F415" s="46">
        <f>_xlfn.IFNA(VLOOKUP(A415,'DMI Strategy'!$A$1:$B$1000,2,FALSE),0)</f>
        <v>0</v>
      </c>
      <c r="G415" s="46">
        <f>_xlfn.IFNA(VLOOKUP(A415,'RVI Strategy'!$A$1:$B$1000,2,FALSE),0)</f>
        <v>41074.080000000002</v>
      </c>
      <c r="H415" s="46">
        <f>_xlfn.IFNA(VLOOKUP(A415,'TXF0007 Strategy'!$A$1:$B$1000,2,FALSE),0)</f>
        <v>-129031.68000000001</v>
      </c>
      <c r="I415" s="55">
        <f t="shared" si="12"/>
        <v>3676.4853333333335</v>
      </c>
      <c r="J415" s="1">
        <f>VLOOKUP($A415,級距!$A:$K,9,FALSE)</f>
        <v>1</v>
      </c>
      <c r="K415" s="1">
        <f>VLOOKUP($A415,級距!$A:$K,10,FALSE)</f>
        <v>4</v>
      </c>
      <c r="L415" s="1">
        <f>VLOOKUP($A415,級距!$A:$K,11,FALSE)</f>
        <v>2</v>
      </c>
      <c r="M415" s="32">
        <f t="shared" si="13"/>
        <v>2</v>
      </c>
    </row>
    <row r="416" spans="1:13">
      <c r="A416" s="47">
        <v>45054</v>
      </c>
      <c r="B416" s="46">
        <f>_xlfn.IFNA(VLOOKUP(A416,'Dual Thrust Strategy'!$A$1:$B$460,2,FALSE),0)</f>
        <v>0</v>
      </c>
      <c r="C416" s="46">
        <f>_xlfn.IFNA(VLOOKUP(A416,'Break Through Price Strategy'!$A$2:$B$742,2,FALSE),0)</f>
        <v>0</v>
      </c>
      <c r="D416" s="46">
        <f>_xlfn.IFNA(VLOOKUP(A416,'BBI Strategy'!$A$2:$B$1000,2,FALSE),0)</f>
        <v>-18037.919999999998</v>
      </c>
      <c r="E416" s="46">
        <f>_xlfn.IFNA(VLOOKUP(A416,'Cloud Strategy'!$A$2:$B$1000,2,FALSE),0)</f>
        <v>-21059.040000000001</v>
      </c>
      <c r="F416" s="46">
        <f>_xlfn.IFNA(VLOOKUP(A416,'DMI Strategy'!$A$1:$B$1000,2,FALSE),0)</f>
        <v>0</v>
      </c>
      <c r="G416" s="46">
        <f>_xlfn.IFNA(VLOOKUP(A416,'RVI Strategy'!$A$1:$B$1000,2,FALSE),0)</f>
        <v>0</v>
      </c>
      <c r="H416" s="46">
        <f>_xlfn.IFNA(VLOOKUP(A416,'TXF0007 Strategy'!$A$1:$B$1000,2,FALSE),0)</f>
        <v>0</v>
      </c>
      <c r="I416" s="55">
        <f t="shared" si="12"/>
        <v>-6516.16</v>
      </c>
      <c r="J416" s="1">
        <f>VLOOKUP($A416,級距!$A:$K,9,FALSE)</f>
        <v>1</v>
      </c>
      <c r="K416" s="1">
        <f>VLOOKUP($A416,級距!$A:$K,10,FALSE)</f>
        <v>5</v>
      </c>
      <c r="L416" s="1">
        <f>VLOOKUP($A416,級距!$A:$K,11,FALSE)</f>
        <v>2</v>
      </c>
      <c r="M416" s="32">
        <f t="shared" si="13"/>
        <v>2</v>
      </c>
    </row>
    <row r="417" spans="1:13">
      <c r="A417" s="47">
        <v>45051</v>
      </c>
      <c r="B417" s="46">
        <f>_xlfn.IFNA(VLOOKUP(A417,'Dual Thrust Strategy'!$A$1:$B$460,2,FALSE),0)</f>
        <v>0</v>
      </c>
      <c r="C417" s="46">
        <f>_xlfn.IFNA(VLOOKUP(A417,'Break Through Price Strategy'!$A$2:$B$742,2,FALSE),0)</f>
        <v>10895.92</v>
      </c>
      <c r="D417" s="46">
        <f>_xlfn.IFNA(VLOOKUP(A417,'BBI Strategy'!$A$2:$B$1000,2,FALSE),0)</f>
        <v>-18203.36</v>
      </c>
      <c r="E417" s="46">
        <f>_xlfn.IFNA(VLOOKUP(A417,'Cloud Strategy'!$A$2:$B$1000,2,FALSE),0)</f>
        <v>0</v>
      </c>
      <c r="F417" s="46">
        <f>_xlfn.IFNA(VLOOKUP(A417,'DMI Strategy'!$A$1:$B$1000,2,FALSE),0)</f>
        <v>0</v>
      </c>
      <c r="G417" s="46">
        <f>_xlfn.IFNA(VLOOKUP(A417,'RVI Strategy'!$A$1:$B$1000,2,FALSE),0)</f>
        <v>0</v>
      </c>
      <c r="H417" s="46">
        <f>_xlfn.IFNA(VLOOKUP(A417,'TXF0007 Strategy'!$A$1:$B$1000,2,FALSE),0)</f>
        <v>0</v>
      </c>
      <c r="I417" s="55">
        <f t="shared" si="12"/>
        <v>-1217.9066666666668</v>
      </c>
      <c r="J417" s="1">
        <f>VLOOKUP($A417,級距!$A:$K,9,FALSE)</f>
        <v>3</v>
      </c>
      <c r="K417" s="1">
        <f>VLOOKUP($A417,級距!$A:$K,10,FALSE)</f>
        <v>4</v>
      </c>
      <c r="L417" s="1">
        <f>VLOOKUP($A417,級距!$A:$K,11,FALSE)</f>
        <v>2</v>
      </c>
      <c r="M417" s="32">
        <f t="shared" si="13"/>
        <v>2</v>
      </c>
    </row>
    <row r="418" spans="1:13">
      <c r="A418" s="47">
        <v>45050</v>
      </c>
      <c r="B418" s="46">
        <f>_xlfn.IFNA(VLOOKUP(A418,'Dual Thrust Strategy'!$A$1:$B$460,2,FALSE),0)</f>
        <v>0</v>
      </c>
      <c r="C418" s="46">
        <f>_xlfn.IFNA(VLOOKUP(A418,'Break Through Price Strategy'!$A$2:$B$742,2,FALSE),0)</f>
        <v>0</v>
      </c>
      <c r="D418" s="46">
        <f>_xlfn.IFNA(VLOOKUP(A418,'BBI Strategy'!$A$2:$B$1000,2,FALSE),0)</f>
        <v>-47730.32</v>
      </c>
      <c r="E418" s="46">
        <f>_xlfn.IFNA(VLOOKUP(A418,'Cloud Strategy'!$A$2:$B$1000,2,FALSE),0)</f>
        <v>0</v>
      </c>
      <c r="F418" s="46">
        <f>_xlfn.IFNA(VLOOKUP(A418,'DMI Strategy'!$A$1:$B$1000,2,FALSE),0)</f>
        <v>0</v>
      </c>
      <c r="G418" s="46">
        <f>_xlfn.IFNA(VLOOKUP(A418,'RVI Strategy'!$A$1:$B$1000,2,FALSE),0)</f>
        <v>0</v>
      </c>
      <c r="H418" s="46">
        <f>_xlfn.IFNA(VLOOKUP(A418,'TXF0007 Strategy'!$A$1:$B$1000,2,FALSE),0)</f>
        <v>16512</v>
      </c>
      <c r="I418" s="55">
        <f t="shared" si="12"/>
        <v>-7955.0533333333333</v>
      </c>
      <c r="J418" s="1">
        <f>VLOOKUP($A418,級距!$A:$K,9,FALSE)</f>
        <v>4</v>
      </c>
      <c r="K418" s="1">
        <f>VLOOKUP($A418,級距!$A:$K,10,FALSE)</f>
        <v>9</v>
      </c>
      <c r="L418" s="1">
        <f>VLOOKUP($A418,級距!$A:$K,11,FALSE)</f>
        <v>3</v>
      </c>
      <c r="M418" s="32">
        <f t="shared" si="13"/>
        <v>3</v>
      </c>
    </row>
    <row r="419" spans="1:13">
      <c r="A419" s="47">
        <v>45049</v>
      </c>
      <c r="B419" s="46">
        <f>_xlfn.IFNA(VLOOKUP(A419,'Dual Thrust Strategy'!$A$1:$B$460,2,FALSE),0)</f>
        <v>0</v>
      </c>
      <c r="C419" s="46">
        <f>_xlfn.IFNA(VLOOKUP(A419,'Break Through Price Strategy'!$A$2:$B$742,2,FALSE),0)</f>
        <v>0</v>
      </c>
      <c r="D419" s="46">
        <f>_xlfn.IFNA(VLOOKUP(A419,'BBI Strategy'!$A$2:$B$1000,2,FALSE),0)</f>
        <v>0</v>
      </c>
      <c r="E419" s="46">
        <f>_xlfn.IFNA(VLOOKUP(A419,'Cloud Strategy'!$A$2:$B$1000,2,FALSE),0)</f>
        <v>0</v>
      </c>
      <c r="F419" s="46">
        <f>_xlfn.IFNA(VLOOKUP(A419,'DMI Strategy'!$A$1:$B$1000,2,FALSE),0)</f>
        <v>-85220.648000000001</v>
      </c>
      <c r="G419" s="46">
        <f>_xlfn.IFNA(VLOOKUP(A419,'RVI Strategy'!$A$1:$B$1000,2,FALSE),0)</f>
        <v>0</v>
      </c>
      <c r="H419" s="46">
        <f>_xlfn.IFNA(VLOOKUP(A419,'TXF0007 Strategy'!$A$1:$B$1000,2,FALSE),0)</f>
        <v>-21761.216</v>
      </c>
      <c r="I419" s="55">
        <f t="shared" si="12"/>
        <v>-14203.441333333334</v>
      </c>
      <c r="J419" s="1">
        <f>VLOOKUP($A419,級距!$A:$K,9,FALSE)</f>
        <v>1</v>
      </c>
      <c r="K419" s="1">
        <f>VLOOKUP($A419,級距!$A:$K,10,FALSE)</f>
        <v>1</v>
      </c>
      <c r="L419" s="1">
        <f>VLOOKUP($A419,級距!$A:$K,11,FALSE)</f>
        <v>2</v>
      </c>
      <c r="M419" s="32">
        <f t="shared" si="13"/>
        <v>2</v>
      </c>
    </row>
    <row r="420" spans="1:13">
      <c r="A420" s="47">
        <v>45048</v>
      </c>
      <c r="B420" s="46">
        <f>_xlfn.IFNA(VLOOKUP(A420,'Dual Thrust Strategy'!$A$1:$B$460,2,FALSE),0)</f>
        <v>0</v>
      </c>
      <c r="C420" s="46">
        <f>_xlfn.IFNA(VLOOKUP(A420,'Break Through Price Strategy'!$A$2:$B$742,2,FALSE),0)</f>
        <v>0</v>
      </c>
      <c r="D420" s="46">
        <f>_xlfn.IFNA(VLOOKUP(A420,'BBI Strategy'!$A$2:$B$1000,2,FALSE),0)</f>
        <v>-19602.016</v>
      </c>
      <c r="E420" s="46">
        <f>_xlfn.IFNA(VLOOKUP(A420,'Cloud Strategy'!$A$2:$B$1000,2,FALSE),0)</f>
        <v>-61874.847999999998</v>
      </c>
      <c r="F420" s="46">
        <f>_xlfn.IFNA(VLOOKUP(A420,'DMI Strategy'!$A$1:$B$1000,2,FALSE),0)</f>
        <v>-16601.439999999999</v>
      </c>
      <c r="G420" s="46">
        <f>_xlfn.IFNA(VLOOKUP(A420,'RVI Strategy'!$A$1:$B$1000,2,FALSE),0)</f>
        <v>0</v>
      </c>
      <c r="H420" s="46">
        <f>_xlfn.IFNA(VLOOKUP(A420,'TXF0007 Strategy'!$A$1:$B$1000,2,FALSE),0)</f>
        <v>-127484.16</v>
      </c>
      <c r="I420" s="55">
        <f t="shared" si="12"/>
        <v>-16346.384</v>
      </c>
      <c r="J420" s="1">
        <f>VLOOKUP($A420,級距!$A:$K,9,FALSE)</f>
        <v>3</v>
      </c>
      <c r="K420" s="1">
        <f>VLOOKUP($A420,級距!$A:$K,10,FALSE)</f>
        <v>1</v>
      </c>
      <c r="L420" s="1">
        <f>VLOOKUP($A420,級距!$A:$K,11,FALSE)</f>
        <v>2</v>
      </c>
      <c r="M420" s="32">
        <f t="shared" si="13"/>
        <v>2</v>
      </c>
    </row>
    <row r="421" spans="1:13">
      <c r="A421" s="47">
        <v>45044</v>
      </c>
      <c r="B421" s="46">
        <f>_xlfn.IFNA(VLOOKUP(A421,'Dual Thrust Strategy'!$A$1:$B$460,2,FALSE),0)</f>
        <v>-11833.584000000001</v>
      </c>
      <c r="C421" s="46">
        <f>_xlfn.IFNA(VLOOKUP(A421,'Break Through Price Strategy'!$A$2:$B$742,2,FALSE),0)</f>
        <v>0</v>
      </c>
      <c r="D421" s="46">
        <f>_xlfn.IFNA(VLOOKUP(A421,'BBI Strategy'!$A$2:$B$1000,2,FALSE),0)</f>
        <v>-89964.384000000005</v>
      </c>
      <c r="E421" s="46">
        <f>_xlfn.IFNA(VLOOKUP(A421,'Cloud Strategy'!$A$2:$B$1000,2,FALSE),0)</f>
        <v>0</v>
      </c>
      <c r="F421" s="46">
        <f>_xlfn.IFNA(VLOOKUP(A421,'DMI Strategy'!$A$1:$B$1000,2,FALSE),0)</f>
        <v>15123.28</v>
      </c>
      <c r="G421" s="46">
        <f>_xlfn.IFNA(VLOOKUP(A421,'RVI Strategy'!$A$1:$B$1000,2,FALSE),0)</f>
        <v>0</v>
      </c>
      <c r="H421" s="46">
        <f>_xlfn.IFNA(VLOOKUP(A421,'TXF0007 Strategy'!$A$1:$B$1000,2,FALSE),0)</f>
        <v>0</v>
      </c>
      <c r="I421" s="55">
        <f t="shared" si="12"/>
        <v>-14445.781333333334</v>
      </c>
      <c r="J421" s="1">
        <f>VLOOKUP($A421,級距!$A:$K,9,FALSE)</f>
        <v>2</v>
      </c>
      <c r="K421" s="1">
        <f>VLOOKUP($A421,級距!$A:$K,10,FALSE)</f>
        <v>6</v>
      </c>
      <c r="L421" s="1">
        <f>VLOOKUP($A421,級距!$A:$K,11,FALSE)</f>
        <v>2</v>
      </c>
      <c r="M421" s="32">
        <f t="shared" si="13"/>
        <v>2</v>
      </c>
    </row>
    <row r="422" spans="1:13">
      <c r="A422" s="47">
        <v>45043</v>
      </c>
      <c r="B422" s="46">
        <f>_xlfn.IFNA(VLOOKUP(A422,'Dual Thrust Strategy'!$A$1:$B$460,2,FALSE),0)</f>
        <v>0</v>
      </c>
      <c r="C422" s="46">
        <f>_xlfn.IFNA(VLOOKUP(A422,'Break Through Price Strategy'!$A$2:$B$742,2,FALSE),0)</f>
        <v>-71160.800000000003</v>
      </c>
      <c r="D422" s="46">
        <f>_xlfn.IFNA(VLOOKUP(A422,'BBI Strategy'!$A$2:$B$1000,2,FALSE),0)</f>
        <v>0</v>
      </c>
      <c r="E422" s="46">
        <f>_xlfn.IFNA(VLOOKUP(A422,'Cloud Strategy'!$A$2:$B$1000,2,FALSE),0)</f>
        <v>150740.68799999999</v>
      </c>
      <c r="F422" s="46">
        <f>_xlfn.IFNA(VLOOKUP(A422,'DMI Strategy'!$A$1:$B$1000,2,FALSE),0)</f>
        <v>-64442.976000000002</v>
      </c>
      <c r="G422" s="46">
        <f>_xlfn.IFNA(VLOOKUP(A422,'RVI Strategy'!$A$1:$B$1000,2,FALSE),0)</f>
        <v>0</v>
      </c>
      <c r="H422" s="46">
        <f>_xlfn.IFNA(VLOOKUP(A422,'TXF0007 Strategy'!$A$1:$B$1000,2,FALSE),0)</f>
        <v>50544.224000000002</v>
      </c>
      <c r="I422" s="55">
        <f t="shared" si="12"/>
        <v>2522.8186666666647</v>
      </c>
      <c r="J422" s="1">
        <f>VLOOKUP($A422,級距!$A:$K,9,FALSE)</f>
        <v>5</v>
      </c>
      <c r="K422" s="1">
        <f>VLOOKUP($A422,級距!$A:$K,10,FALSE)</f>
        <v>6</v>
      </c>
      <c r="L422" s="1">
        <f>VLOOKUP($A422,級距!$A:$K,11,FALSE)</f>
        <v>2</v>
      </c>
      <c r="M422" s="32">
        <f t="shared" si="13"/>
        <v>2</v>
      </c>
    </row>
    <row r="423" spans="1:13">
      <c r="A423" s="47">
        <v>45042</v>
      </c>
      <c r="B423" s="46">
        <f>_xlfn.IFNA(VLOOKUP(A423,'Dual Thrust Strategy'!$A$1:$B$460,2,FALSE),0)</f>
        <v>0</v>
      </c>
      <c r="C423" s="46">
        <f>_xlfn.IFNA(VLOOKUP(A423,'Break Through Price Strategy'!$A$2:$B$742,2,FALSE),0)</f>
        <v>0</v>
      </c>
      <c r="D423" s="46">
        <f>_xlfn.IFNA(VLOOKUP(A423,'BBI Strategy'!$A$2:$B$1000,2,FALSE),0)</f>
        <v>-107374.24</v>
      </c>
      <c r="E423" s="46">
        <f>_xlfn.IFNA(VLOOKUP(A423,'Cloud Strategy'!$A$2:$B$1000,2,FALSE),0)</f>
        <v>0</v>
      </c>
      <c r="F423" s="46">
        <f>_xlfn.IFNA(VLOOKUP(A423,'DMI Strategy'!$A$1:$B$1000,2,FALSE),0)</f>
        <v>-52037.567999999999</v>
      </c>
      <c r="G423" s="46">
        <f>_xlfn.IFNA(VLOOKUP(A423,'RVI Strategy'!$A$1:$B$1000,2,FALSE),0)</f>
        <v>0</v>
      </c>
      <c r="H423" s="46">
        <f>_xlfn.IFNA(VLOOKUP(A423,'TXF0007 Strategy'!$A$1:$B$1000,2,FALSE),0)</f>
        <v>0</v>
      </c>
      <c r="I423" s="55">
        <f t="shared" si="12"/>
        <v>-26568.634666666669</v>
      </c>
      <c r="J423" s="1">
        <f>VLOOKUP($A423,級距!$A:$K,9,FALSE)</f>
        <v>2</v>
      </c>
      <c r="K423" s="1">
        <f>VLOOKUP($A423,級距!$A:$K,10,FALSE)</f>
        <v>2</v>
      </c>
      <c r="L423" s="1">
        <f>VLOOKUP($A423,級距!$A:$K,11,FALSE)</f>
        <v>2</v>
      </c>
      <c r="M423" s="32">
        <f t="shared" si="13"/>
        <v>2</v>
      </c>
    </row>
    <row r="424" spans="1:13">
      <c r="A424" s="47">
        <v>45041</v>
      </c>
      <c r="B424" s="46">
        <f>_xlfn.IFNA(VLOOKUP(A424,'Dual Thrust Strategy'!$A$1:$B$460,2,FALSE),0)</f>
        <v>0</v>
      </c>
      <c r="C424" s="46">
        <f>_xlfn.IFNA(VLOOKUP(A424,'Break Through Price Strategy'!$A$2:$B$742,2,FALSE),0)</f>
        <v>700575.86399999994</v>
      </c>
      <c r="D424" s="46">
        <f>_xlfn.IFNA(VLOOKUP(A424,'BBI Strategy'!$A$2:$B$1000,2,FALSE),0)</f>
        <v>323575.48</v>
      </c>
      <c r="E424" s="46">
        <f>_xlfn.IFNA(VLOOKUP(A424,'Cloud Strategy'!$A$2:$B$1000,2,FALSE),0)</f>
        <v>63653.856</v>
      </c>
      <c r="F424" s="46">
        <f>_xlfn.IFNA(VLOOKUP(A424,'DMI Strategy'!$A$1:$B$1000,2,FALSE),0)</f>
        <v>93228.248000000007</v>
      </c>
      <c r="G424" s="46">
        <f>_xlfn.IFNA(VLOOKUP(A424,'RVI Strategy'!$A$1:$B$1000,2,FALSE),0)</f>
        <v>145735.016</v>
      </c>
      <c r="H424" s="46">
        <f>_xlfn.IFNA(VLOOKUP(A424,'TXF0007 Strategy'!$A$1:$B$1000,2,FALSE),0)</f>
        <v>259748.15199999997</v>
      </c>
      <c r="I424" s="55">
        <f t="shared" si="12"/>
        <v>221128.07733333332</v>
      </c>
      <c r="J424" s="1">
        <f>VLOOKUP($A424,級距!$A:$K,9,FALSE)</f>
        <v>9</v>
      </c>
      <c r="K424" s="1">
        <f>VLOOKUP($A424,級距!$A:$K,10,FALSE)</f>
        <v>9</v>
      </c>
      <c r="L424" s="1">
        <f>VLOOKUP($A424,級距!$A:$K,11,FALSE)</f>
        <v>4</v>
      </c>
      <c r="M424" s="32">
        <f t="shared" si="13"/>
        <v>4</v>
      </c>
    </row>
    <row r="425" spans="1:13">
      <c r="A425" s="47">
        <v>45040</v>
      </c>
      <c r="B425" s="46">
        <f>_xlfn.IFNA(VLOOKUP(A425,'Dual Thrust Strategy'!$A$1:$B$460,2,FALSE),0)</f>
        <v>0</v>
      </c>
      <c r="C425" s="46">
        <f>_xlfn.IFNA(VLOOKUP(A425,'Break Through Price Strategy'!$A$2:$B$742,2,FALSE),0)</f>
        <v>46852.088000000003</v>
      </c>
      <c r="D425" s="46">
        <f>_xlfn.IFNA(VLOOKUP(A425,'BBI Strategy'!$A$2:$B$1000,2,FALSE),0)</f>
        <v>-80745.320000000007</v>
      </c>
      <c r="E425" s="46">
        <f>_xlfn.IFNA(VLOOKUP(A425,'Cloud Strategy'!$A$2:$B$1000,2,FALSE),0)</f>
        <v>0</v>
      </c>
      <c r="F425" s="46">
        <f>_xlfn.IFNA(VLOOKUP(A425,'DMI Strategy'!$A$1:$B$1000,2,FALSE),0)</f>
        <v>-23597.119999999999</v>
      </c>
      <c r="G425" s="46">
        <f>_xlfn.IFNA(VLOOKUP(A425,'RVI Strategy'!$A$1:$B$1000,2,FALSE),0)</f>
        <v>0</v>
      </c>
      <c r="H425" s="46">
        <f>_xlfn.IFNA(VLOOKUP(A425,'TXF0007 Strategy'!$A$1:$B$1000,2,FALSE),0)</f>
        <v>-57143.088000000003</v>
      </c>
      <c r="I425" s="55">
        <f t="shared" si="12"/>
        <v>-9581.7253333333338</v>
      </c>
      <c r="J425" s="1">
        <f>VLOOKUP($A425,級距!$A:$K,9,FALSE)</f>
        <v>3</v>
      </c>
      <c r="K425" s="1">
        <f>VLOOKUP($A425,級距!$A:$K,10,FALSE)</f>
        <v>7</v>
      </c>
      <c r="L425" s="1">
        <f>VLOOKUP($A425,級距!$A:$K,11,FALSE)</f>
        <v>3</v>
      </c>
      <c r="M425" s="32">
        <f t="shared" si="13"/>
        <v>3</v>
      </c>
    </row>
    <row r="426" spans="1:13">
      <c r="A426" s="47">
        <v>45037</v>
      </c>
      <c r="B426" s="46">
        <f>_xlfn.IFNA(VLOOKUP(A426,'Dual Thrust Strategy'!$A$1:$B$460,2,FALSE),0)</f>
        <v>0</v>
      </c>
      <c r="C426" s="46">
        <f>_xlfn.IFNA(VLOOKUP(A426,'Break Through Price Strategy'!$A$2:$B$742,2,FALSE),0)</f>
        <v>-12302.352000000001</v>
      </c>
      <c r="D426" s="46">
        <f>_xlfn.IFNA(VLOOKUP(A426,'BBI Strategy'!$A$2:$B$1000,2,FALSE),0)</f>
        <v>84493.28</v>
      </c>
      <c r="E426" s="46">
        <f>_xlfn.IFNA(VLOOKUP(A426,'Cloud Strategy'!$A$2:$B$1000,2,FALSE),0)</f>
        <v>-47616.512000000002</v>
      </c>
      <c r="F426" s="46">
        <f>_xlfn.IFNA(VLOOKUP(A426,'DMI Strategy'!$A$1:$B$1000,2,FALSE),0)</f>
        <v>0</v>
      </c>
      <c r="G426" s="46">
        <f>_xlfn.IFNA(VLOOKUP(A426,'RVI Strategy'!$A$1:$B$1000,2,FALSE),0)</f>
        <v>20198.944</v>
      </c>
      <c r="H426" s="46">
        <f>_xlfn.IFNA(VLOOKUP(A426,'TXF0007 Strategy'!$A$1:$B$1000,2,FALSE),0)</f>
        <v>114472.16</v>
      </c>
      <c r="I426" s="55">
        <f t="shared" si="12"/>
        <v>7462.2266666666665</v>
      </c>
      <c r="J426" s="1">
        <f>VLOOKUP($A426,級距!$A:$K,9,FALSE)</f>
        <v>5</v>
      </c>
      <c r="K426" s="1">
        <f>VLOOKUP($A426,級距!$A:$K,10,FALSE)</f>
        <v>9</v>
      </c>
      <c r="L426" s="1">
        <f>VLOOKUP($A426,級距!$A:$K,11,FALSE)</f>
        <v>3</v>
      </c>
      <c r="M426" s="32">
        <f t="shared" si="13"/>
        <v>3</v>
      </c>
    </row>
    <row r="427" spans="1:13">
      <c r="A427" s="47">
        <v>45036</v>
      </c>
      <c r="B427" s="46">
        <f>_xlfn.IFNA(VLOOKUP(A427,'Dual Thrust Strategy'!$A$1:$B$460,2,FALSE),0)</f>
        <v>0</v>
      </c>
      <c r="C427" s="46">
        <f>_xlfn.IFNA(VLOOKUP(A427,'Break Through Price Strategy'!$A$2:$B$742,2,FALSE),0)</f>
        <v>-124301.408</v>
      </c>
      <c r="D427" s="46">
        <f>_xlfn.IFNA(VLOOKUP(A427,'BBI Strategy'!$A$2:$B$1000,2,FALSE),0)</f>
        <v>-124338.44</v>
      </c>
      <c r="E427" s="46">
        <f>_xlfn.IFNA(VLOOKUP(A427,'Cloud Strategy'!$A$2:$B$1000,2,FALSE),0)</f>
        <v>32447.68</v>
      </c>
      <c r="F427" s="46">
        <f>_xlfn.IFNA(VLOOKUP(A427,'DMI Strategy'!$A$1:$B$1000,2,FALSE),0)</f>
        <v>-66852.224000000002</v>
      </c>
      <c r="G427" s="46">
        <f>_xlfn.IFNA(VLOOKUP(A427,'RVI Strategy'!$A$1:$B$1000,2,FALSE),0)</f>
        <v>0</v>
      </c>
      <c r="H427" s="46">
        <f>_xlfn.IFNA(VLOOKUP(A427,'TXF0007 Strategy'!$A$1:$B$1000,2,FALSE),0)</f>
        <v>0</v>
      </c>
      <c r="I427" s="55">
        <f t="shared" si="12"/>
        <v>-47174.065333333332</v>
      </c>
      <c r="J427" s="1">
        <f>VLOOKUP($A427,級距!$A:$K,9,FALSE)</f>
        <v>3</v>
      </c>
      <c r="K427" s="1">
        <f>VLOOKUP($A427,級距!$A:$K,10,FALSE)</f>
        <v>1</v>
      </c>
      <c r="L427" s="1">
        <f>VLOOKUP($A427,級距!$A:$K,11,FALSE)</f>
        <v>2</v>
      </c>
      <c r="M427" s="32">
        <f t="shared" si="13"/>
        <v>2</v>
      </c>
    </row>
    <row r="428" spans="1:13">
      <c r="A428" s="47">
        <v>45035</v>
      </c>
      <c r="B428" s="46">
        <f>_xlfn.IFNA(VLOOKUP(A428,'Dual Thrust Strategy'!$A$1:$B$460,2,FALSE),0)</f>
        <v>0</v>
      </c>
      <c r="C428" s="46">
        <f>_xlfn.IFNA(VLOOKUP(A428,'Break Through Price Strategy'!$A$2:$B$742,2,FALSE),0)</f>
        <v>0</v>
      </c>
      <c r="D428" s="46">
        <f>_xlfn.IFNA(VLOOKUP(A428,'BBI Strategy'!$A$2:$B$1000,2,FALSE),0)</f>
        <v>101403.88</v>
      </c>
      <c r="E428" s="46">
        <f>_xlfn.IFNA(VLOOKUP(A428,'Cloud Strategy'!$A$2:$B$1000,2,FALSE),0)</f>
        <v>42509.64</v>
      </c>
      <c r="F428" s="46">
        <f>_xlfn.IFNA(VLOOKUP(A428,'DMI Strategy'!$A$1:$B$1000,2,FALSE),0)</f>
        <v>-22229.952000000001</v>
      </c>
      <c r="G428" s="46">
        <f>_xlfn.IFNA(VLOOKUP(A428,'RVI Strategy'!$A$1:$B$1000,2,FALSE),0)</f>
        <v>0</v>
      </c>
      <c r="H428" s="46">
        <f>_xlfn.IFNA(VLOOKUP(A428,'TXF0007 Strategy'!$A$1:$B$1000,2,FALSE),0)</f>
        <v>67706.320000000007</v>
      </c>
      <c r="I428" s="55">
        <f t="shared" si="12"/>
        <v>20280.594666666668</v>
      </c>
      <c r="J428" s="1">
        <f>VLOOKUP($A428,級距!$A:$K,9,FALSE)</f>
        <v>5</v>
      </c>
      <c r="K428" s="1">
        <f>VLOOKUP($A428,級距!$A:$K,10,FALSE)</f>
        <v>7</v>
      </c>
      <c r="L428" s="1">
        <f>VLOOKUP($A428,級距!$A:$K,11,FALSE)</f>
        <v>3</v>
      </c>
      <c r="M428" s="32">
        <f t="shared" si="13"/>
        <v>3</v>
      </c>
    </row>
    <row r="429" spans="1:13">
      <c r="A429" s="47">
        <v>45034</v>
      </c>
      <c r="B429" s="46">
        <f>_xlfn.IFNA(VLOOKUP(A429,'Dual Thrust Strategy'!$A$1:$B$460,2,FALSE),0)</f>
        <v>0</v>
      </c>
      <c r="C429" s="46">
        <f>_xlfn.IFNA(VLOOKUP(A429,'Break Through Price Strategy'!$A$2:$B$742,2,FALSE),0)</f>
        <v>0</v>
      </c>
      <c r="D429" s="46">
        <f>_xlfn.IFNA(VLOOKUP(A429,'BBI Strategy'!$A$2:$B$1000,2,FALSE),0)</f>
        <v>-53472.328000000001</v>
      </c>
      <c r="E429" s="46">
        <f>_xlfn.IFNA(VLOOKUP(A429,'Cloud Strategy'!$A$2:$B$1000,2,FALSE),0)</f>
        <v>28025.903999999999</v>
      </c>
      <c r="F429" s="46">
        <f>_xlfn.IFNA(VLOOKUP(A429,'DMI Strategy'!$A$1:$B$1000,2,FALSE),0)</f>
        <v>-26899.263999999999</v>
      </c>
      <c r="G429" s="46">
        <f>_xlfn.IFNA(VLOOKUP(A429,'RVI Strategy'!$A$1:$B$1000,2,FALSE),0)</f>
        <v>13421.52</v>
      </c>
      <c r="H429" s="46">
        <f>_xlfn.IFNA(VLOOKUP(A429,'TXF0007 Strategy'!$A$1:$B$1000,2,FALSE),0)</f>
        <v>44331.727999999996</v>
      </c>
      <c r="I429" s="55">
        <f t="shared" si="12"/>
        <v>-6487.3613333333342</v>
      </c>
      <c r="J429" s="1">
        <f>VLOOKUP($A429,級距!$A:$K,9,FALSE)</f>
        <v>2</v>
      </c>
      <c r="K429" s="1">
        <f>VLOOKUP($A429,級距!$A:$K,10,FALSE)</f>
        <v>5</v>
      </c>
      <c r="L429" s="1">
        <f>VLOOKUP($A429,級距!$A:$K,11,FALSE)</f>
        <v>2</v>
      </c>
      <c r="M429" s="32">
        <f t="shared" si="13"/>
        <v>2</v>
      </c>
    </row>
    <row r="430" spans="1:13">
      <c r="A430" s="47">
        <v>45033</v>
      </c>
      <c r="B430" s="46">
        <f>_xlfn.IFNA(VLOOKUP(A430,'Dual Thrust Strategy'!$A$1:$B$460,2,FALSE),0)</f>
        <v>0</v>
      </c>
      <c r="C430" s="46">
        <f>_xlfn.IFNA(VLOOKUP(A430,'Break Through Price Strategy'!$A$2:$B$742,2,FALSE),0)</f>
        <v>0</v>
      </c>
      <c r="D430" s="46">
        <f>_xlfn.IFNA(VLOOKUP(A430,'BBI Strategy'!$A$2:$B$1000,2,FALSE),0)</f>
        <v>0</v>
      </c>
      <c r="E430" s="46">
        <f>_xlfn.IFNA(VLOOKUP(A430,'Cloud Strategy'!$A$2:$B$1000,2,FALSE),0)</f>
        <v>72431.808000000005</v>
      </c>
      <c r="F430" s="46">
        <f>_xlfn.IFNA(VLOOKUP(A430,'DMI Strategy'!$A$1:$B$1000,2,FALSE),0)</f>
        <v>0</v>
      </c>
      <c r="G430" s="46">
        <f>_xlfn.IFNA(VLOOKUP(A430,'RVI Strategy'!$A$1:$B$1000,2,FALSE),0)</f>
        <v>0</v>
      </c>
      <c r="H430" s="46">
        <f>_xlfn.IFNA(VLOOKUP(A430,'TXF0007 Strategy'!$A$1:$B$1000,2,FALSE),0)</f>
        <v>-108517.12</v>
      </c>
      <c r="I430" s="55">
        <f t="shared" si="12"/>
        <v>12071.968000000001</v>
      </c>
      <c r="J430" s="1">
        <f>VLOOKUP($A430,級距!$A:$K,9,FALSE)</f>
        <v>2</v>
      </c>
      <c r="K430" s="1">
        <f>VLOOKUP($A430,級距!$A:$K,10,FALSE)</f>
        <v>6</v>
      </c>
      <c r="L430" s="1">
        <f>VLOOKUP($A430,級距!$A:$K,11,FALSE)</f>
        <v>2</v>
      </c>
      <c r="M430" s="32">
        <f t="shared" si="13"/>
        <v>2</v>
      </c>
    </row>
    <row r="431" spans="1:13">
      <c r="A431" s="47">
        <v>45030</v>
      </c>
      <c r="B431" s="46">
        <f>_xlfn.IFNA(VLOOKUP(A431,'Dual Thrust Strategy'!$A$1:$B$460,2,FALSE),0)</f>
        <v>0</v>
      </c>
      <c r="C431" s="46">
        <f>_xlfn.IFNA(VLOOKUP(A431,'Break Through Price Strategy'!$A$2:$B$742,2,FALSE),0)</f>
        <v>14177.76</v>
      </c>
      <c r="D431" s="46">
        <f>_xlfn.IFNA(VLOOKUP(A431,'BBI Strategy'!$A$2:$B$1000,2,FALSE),0)</f>
        <v>-25699.608</v>
      </c>
      <c r="E431" s="46">
        <f>_xlfn.IFNA(VLOOKUP(A431,'Cloud Strategy'!$A$2:$B$1000,2,FALSE),0)</f>
        <v>-37449.440000000002</v>
      </c>
      <c r="F431" s="46">
        <f>_xlfn.IFNA(VLOOKUP(A431,'DMI Strategy'!$A$1:$B$1000,2,FALSE),0)</f>
        <v>-38197.631999999998</v>
      </c>
      <c r="G431" s="46">
        <f>_xlfn.IFNA(VLOOKUP(A431,'RVI Strategy'!$A$1:$B$1000,2,FALSE),0)</f>
        <v>0</v>
      </c>
      <c r="H431" s="46">
        <f>_xlfn.IFNA(VLOOKUP(A431,'TXF0007 Strategy'!$A$1:$B$1000,2,FALSE),0)</f>
        <v>-129395.46399999999</v>
      </c>
      <c r="I431" s="55">
        <f t="shared" si="12"/>
        <v>-14528.153333333334</v>
      </c>
      <c r="J431" s="1">
        <f>VLOOKUP($A431,級距!$A:$K,9,FALSE)</f>
        <v>4</v>
      </c>
      <c r="K431" s="1">
        <f>VLOOKUP($A431,級距!$A:$K,10,FALSE)</f>
        <v>5</v>
      </c>
      <c r="L431" s="1">
        <f>VLOOKUP($A431,級距!$A:$K,11,FALSE)</f>
        <v>2</v>
      </c>
      <c r="M431" s="32">
        <f t="shared" si="13"/>
        <v>2</v>
      </c>
    </row>
    <row r="432" spans="1:13">
      <c r="A432" s="47">
        <v>45029</v>
      </c>
      <c r="B432" s="46">
        <f>_xlfn.IFNA(VLOOKUP(A432,'Dual Thrust Strategy'!$A$1:$B$460,2,FALSE),0)</f>
        <v>0</v>
      </c>
      <c r="C432" s="46">
        <f>_xlfn.IFNA(VLOOKUP(A432,'Break Through Price Strategy'!$A$2:$B$742,2,FALSE),0)</f>
        <v>0</v>
      </c>
      <c r="D432" s="46">
        <f>_xlfn.IFNA(VLOOKUP(A432,'BBI Strategy'!$A$2:$B$1000,2,FALSE),0)</f>
        <v>59403.16</v>
      </c>
      <c r="E432" s="46">
        <f>_xlfn.IFNA(VLOOKUP(A432,'Cloud Strategy'!$A$2:$B$1000,2,FALSE),0)</f>
        <v>-47692.160000000003</v>
      </c>
      <c r="F432" s="46">
        <f>_xlfn.IFNA(VLOOKUP(A432,'DMI Strategy'!$A$1:$B$1000,2,FALSE),0)</f>
        <v>0</v>
      </c>
      <c r="G432" s="46">
        <f>_xlfn.IFNA(VLOOKUP(A432,'RVI Strategy'!$A$1:$B$1000,2,FALSE),0)</f>
        <v>0</v>
      </c>
      <c r="H432" s="46">
        <f>_xlfn.IFNA(VLOOKUP(A432,'TXF0007 Strategy'!$A$1:$B$1000,2,FALSE),0)</f>
        <v>83440.103999999992</v>
      </c>
      <c r="I432" s="55">
        <f t="shared" si="12"/>
        <v>1951.8333333333333</v>
      </c>
      <c r="J432" s="1">
        <f>VLOOKUP($A432,級距!$A:$K,9,FALSE)</f>
        <v>1</v>
      </c>
      <c r="K432" s="1">
        <f>VLOOKUP($A432,級距!$A:$K,10,FALSE)</f>
        <v>6</v>
      </c>
      <c r="L432" s="1">
        <f>VLOOKUP($A432,級距!$A:$K,11,FALSE)</f>
        <v>2</v>
      </c>
      <c r="M432" s="32">
        <f t="shared" si="13"/>
        <v>2</v>
      </c>
    </row>
    <row r="433" spans="1:13">
      <c r="A433" s="47">
        <v>45028</v>
      </c>
      <c r="B433" s="46">
        <f>_xlfn.IFNA(VLOOKUP(A433,'Dual Thrust Strategy'!$A$1:$B$460,2,FALSE),0)</f>
        <v>0</v>
      </c>
      <c r="C433" s="46">
        <f>_xlfn.IFNA(VLOOKUP(A433,'Break Through Price Strategy'!$A$2:$B$742,2,FALSE),0)</f>
        <v>0</v>
      </c>
      <c r="D433" s="46">
        <f>_xlfn.IFNA(VLOOKUP(A433,'BBI Strategy'!$A$2:$B$1000,2,FALSE),0)</f>
        <v>0</v>
      </c>
      <c r="E433" s="46">
        <f>_xlfn.IFNA(VLOOKUP(A433,'Cloud Strategy'!$A$2:$B$1000,2,FALSE),0)</f>
        <v>-7639.2</v>
      </c>
      <c r="F433" s="46">
        <f>_xlfn.IFNA(VLOOKUP(A433,'DMI Strategy'!$A$1:$B$1000,2,FALSE),0)</f>
        <v>0</v>
      </c>
      <c r="G433" s="46">
        <f>_xlfn.IFNA(VLOOKUP(A433,'RVI Strategy'!$A$1:$B$1000,2,FALSE),0)</f>
        <v>-44181.072</v>
      </c>
      <c r="H433" s="46">
        <f>_xlfn.IFNA(VLOOKUP(A433,'TXF0007 Strategy'!$A$1:$B$1000,2,FALSE),0)</f>
        <v>651.60000000000059</v>
      </c>
      <c r="I433" s="55">
        <f t="shared" si="12"/>
        <v>-8636.7119999999995</v>
      </c>
      <c r="J433" s="1">
        <f>VLOOKUP($A433,級距!$A:$K,9,FALSE)</f>
        <v>1</v>
      </c>
      <c r="K433" s="1">
        <f>VLOOKUP($A433,級距!$A:$K,10,FALSE)</f>
        <v>4</v>
      </c>
      <c r="L433" s="1">
        <f>VLOOKUP($A433,級距!$A:$K,11,FALSE)</f>
        <v>2</v>
      </c>
      <c r="M433" s="32">
        <f t="shared" si="13"/>
        <v>2</v>
      </c>
    </row>
    <row r="434" spans="1:13">
      <c r="A434" s="47">
        <v>45027</v>
      </c>
      <c r="B434" s="46">
        <f>_xlfn.IFNA(VLOOKUP(A434,'Dual Thrust Strategy'!$A$1:$B$460,2,FALSE),0)</f>
        <v>0</v>
      </c>
      <c r="C434" s="46">
        <f>_xlfn.IFNA(VLOOKUP(A434,'Break Through Price Strategy'!$A$2:$B$742,2,FALSE),0)</f>
        <v>0</v>
      </c>
      <c r="D434" s="46">
        <f>_xlfn.IFNA(VLOOKUP(A434,'BBI Strategy'!$A$2:$B$1000,2,FALSE),0)</f>
        <v>-15493.2</v>
      </c>
      <c r="E434" s="46">
        <f>_xlfn.IFNA(VLOOKUP(A434,'Cloud Strategy'!$A$2:$B$1000,2,FALSE),0)</f>
        <v>0</v>
      </c>
      <c r="F434" s="46">
        <f>_xlfn.IFNA(VLOOKUP(A434,'DMI Strategy'!$A$1:$B$1000,2,FALSE),0)</f>
        <v>0</v>
      </c>
      <c r="G434" s="46">
        <f>_xlfn.IFNA(VLOOKUP(A434,'RVI Strategy'!$A$1:$B$1000,2,FALSE),0)</f>
        <v>0</v>
      </c>
      <c r="H434" s="46">
        <f>_xlfn.IFNA(VLOOKUP(A434,'TXF0007 Strategy'!$A$1:$B$1000,2,FALSE),0)</f>
        <v>43688.375999999997</v>
      </c>
      <c r="I434" s="55">
        <f t="shared" si="12"/>
        <v>-2582.2000000000003</v>
      </c>
      <c r="J434" s="1">
        <f>VLOOKUP($A434,級距!$A:$K,9,FALSE)</f>
        <v>4</v>
      </c>
      <c r="K434" s="1">
        <f>VLOOKUP($A434,級距!$A:$K,10,FALSE)</f>
        <v>7</v>
      </c>
      <c r="L434" s="1">
        <f>VLOOKUP($A434,級距!$A:$K,11,FALSE)</f>
        <v>3</v>
      </c>
      <c r="M434" s="32">
        <f t="shared" si="13"/>
        <v>3</v>
      </c>
    </row>
    <row r="435" spans="1:13">
      <c r="A435" s="47">
        <v>45026</v>
      </c>
      <c r="B435" s="46">
        <f>_xlfn.IFNA(VLOOKUP(A435,'Dual Thrust Strategy'!$A$1:$B$460,2,FALSE),0)</f>
        <v>0</v>
      </c>
      <c r="C435" s="46">
        <f>_xlfn.IFNA(VLOOKUP(A435,'Break Through Price Strategy'!$A$2:$B$742,2,FALSE),0)</f>
        <v>0</v>
      </c>
      <c r="D435" s="46">
        <f>_xlfn.IFNA(VLOOKUP(A435,'BBI Strategy'!$A$2:$B$1000,2,FALSE),0)</f>
        <v>-29886.720000000001</v>
      </c>
      <c r="E435" s="46">
        <f>_xlfn.IFNA(VLOOKUP(A435,'Cloud Strategy'!$A$2:$B$1000,2,FALSE),0)</f>
        <v>0</v>
      </c>
      <c r="F435" s="46">
        <f>_xlfn.IFNA(VLOOKUP(A435,'DMI Strategy'!$A$1:$B$1000,2,FALSE),0)</f>
        <v>0</v>
      </c>
      <c r="G435" s="46">
        <f>_xlfn.IFNA(VLOOKUP(A435,'RVI Strategy'!$A$1:$B$1000,2,FALSE),0)</f>
        <v>-17767.824000000001</v>
      </c>
      <c r="H435" s="46">
        <f>_xlfn.IFNA(VLOOKUP(A435,'TXF0007 Strategy'!$A$1:$B$1000,2,FALSE),0)</f>
        <v>311.29599999999999</v>
      </c>
      <c r="I435" s="55">
        <f t="shared" si="12"/>
        <v>-7942.424</v>
      </c>
      <c r="J435" s="1">
        <f>VLOOKUP($A435,級距!$A:$K,9,FALSE)</f>
        <v>2</v>
      </c>
      <c r="K435" s="1">
        <f>VLOOKUP($A435,級距!$A:$K,10,FALSE)</f>
        <v>2</v>
      </c>
      <c r="L435" s="1">
        <f>VLOOKUP($A435,級距!$A:$K,11,FALSE)</f>
        <v>2</v>
      </c>
      <c r="M435" s="32">
        <f t="shared" si="13"/>
        <v>2</v>
      </c>
    </row>
    <row r="436" spans="1:13">
      <c r="A436" s="47">
        <v>45023</v>
      </c>
      <c r="B436" s="46">
        <f>_xlfn.IFNA(VLOOKUP(A436,'Dual Thrust Strategy'!$A$1:$B$460,2,FALSE),0)</f>
        <v>0</v>
      </c>
      <c r="C436" s="46">
        <f>_xlfn.IFNA(VLOOKUP(A436,'Break Through Price Strategy'!$A$2:$B$742,2,FALSE),0)</f>
        <v>0</v>
      </c>
      <c r="D436" s="46">
        <f>_xlfn.IFNA(VLOOKUP(A436,'BBI Strategy'!$A$2:$B$1000,2,FALSE),0)</f>
        <v>0</v>
      </c>
      <c r="E436" s="46">
        <f>_xlfn.IFNA(VLOOKUP(A436,'Cloud Strategy'!$A$2:$B$1000,2,FALSE),0)</f>
        <v>0</v>
      </c>
      <c r="F436" s="46">
        <f>_xlfn.IFNA(VLOOKUP(A436,'DMI Strategy'!$A$1:$B$1000,2,FALSE),0)</f>
        <v>0</v>
      </c>
      <c r="G436" s="46">
        <f>_xlfn.IFNA(VLOOKUP(A436,'RVI Strategy'!$A$1:$B$1000,2,FALSE),0)</f>
        <v>0</v>
      </c>
      <c r="H436" s="46">
        <f>_xlfn.IFNA(VLOOKUP(A436,'TXF0007 Strategy'!$A$1:$B$1000,2,FALSE),0)</f>
        <v>-52472</v>
      </c>
      <c r="I436" s="55">
        <f t="shared" si="12"/>
        <v>0</v>
      </c>
      <c r="J436" s="1">
        <f>VLOOKUP($A436,級距!$A:$K,9,FALSE)</f>
        <v>1</v>
      </c>
      <c r="K436" s="1">
        <f>VLOOKUP($A436,級距!$A:$K,10,FALSE)</f>
        <v>5</v>
      </c>
      <c r="L436" s="1">
        <f>VLOOKUP($A436,級距!$A:$K,11,FALSE)</f>
        <v>2</v>
      </c>
      <c r="M436" s="32">
        <f t="shared" si="13"/>
        <v>2</v>
      </c>
    </row>
    <row r="437" spans="1:13">
      <c r="A437" s="47">
        <v>45022</v>
      </c>
      <c r="B437" s="46">
        <f>_xlfn.IFNA(VLOOKUP(A437,'Dual Thrust Strategy'!$A$1:$B$460,2,FALSE),0)</f>
        <v>0</v>
      </c>
      <c r="C437" s="46">
        <f>_xlfn.IFNA(VLOOKUP(A437,'Break Through Price Strategy'!$A$2:$B$742,2,FALSE),0)</f>
        <v>-67994.928</v>
      </c>
      <c r="D437" s="46">
        <f>_xlfn.IFNA(VLOOKUP(A437,'BBI Strategy'!$A$2:$B$1000,2,FALSE),0)</f>
        <v>-13785.76</v>
      </c>
      <c r="E437" s="46">
        <f>_xlfn.IFNA(VLOOKUP(A437,'Cloud Strategy'!$A$2:$B$1000,2,FALSE),0)</f>
        <v>62436.784</v>
      </c>
      <c r="F437" s="46">
        <f>_xlfn.IFNA(VLOOKUP(A437,'DMI Strategy'!$A$1:$B$1000,2,FALSE),0)</f>
        <v>-69718.808000000005</v>
      </c>
      <c r="G437" s="46">
        <f>_xlfn.IFNA(VLOOKUP(A437,'RVI Strategy'!$A$1:$B$1000,2,FALSE),0)</f>
        <v>-68131.823999999993</v>
      </c>
      <c r="H437" s="46">
        <f>_xlfn.IFNA(VLOOKUP(A437,'TXF0007 Strategy'!$A$1:$B$1000,2,FALSE),0)</f>
        <v>-34699.896000000001</v>
      </c>
      <c r="I437" s="55">
        <f t="shared" si="12"/>
        <v>-26199.089333333333</v>
      </c>
      <c r="J437" s="1">
        <f>VLOOKUP($A437,級距!$A:$K,9,FALSE)</f>
        <v>1</v>
      </c>
      <c r="K437" s="1">
        <f>VLOOKUP($A437,級距!$A:$K,10,FALSE)</f>
        <v>3</v>
      </c>
      <c r="L437" s="1">
        <f>VLOOKUP($A437,級距!$A:$K,11,FALSE)</f>
        <v>2</v>
      </c>
      <c r="M437" s="32">
        <f t="shared" si="13"/>
        <v>2</v>
      </c>
    </row>
    <row r="438" spans="1:13">
      <c r="A438" s="47">
        <v>45016</v>
      </c>
      <c r="B438" s="46">
        <f>_xlfn.IFNA(VLOOKUP(A438,'Dual Thrust Strategy'!$A$1:$B$460,2,FALSE),0)</f>
        <v>0</v>
      </c>
      <c r="C438" s="46">
        <f>_xlfn.IFNA(VLOOKUP(A438,'Break Through Price Strategy'!$A$2:$B$742,2,FALSE),0)</f>
        <v>0</v>
      </c>
      <c r="D438" s="46">
        <f>_xlfn.IFNA(VLOOKUP(A438,'BBI Strategy'!$A$2:$B$1000,2,FALSE),0)</f>
        <v>-5650.76</v>
      </c>
      <c r="E438" s="46">
        <f>_xlfn.IFNA(VLOOKUP(A438,'Cloud Strategy'!$A$2:$B$1000,2,FALSE),0)</f>
        <v>0</v>
      </c>
      <c r="F438" s="46">
        <f>_xlfn.IFNA(VLOOKUP(A438,'DMI Strategy'!$A$1:$B$1000,2,FALSE),0)</f>
        <v>-4646.08</v>
      </c>
      <c r="G438" s="46">
        <f>_xlfn.IFNA(VLOOKUP(A438,'RVI Strategy'!$A$1:$B$1000,2,FALSE),0)</f>
        <v>0</v>
      </c>
      <c r="H438" s="46">
        <f>_xlfn.IFNA(VLOOKUP(A438,'TXF0007 Strategy'!$A$1:$B$1000,2,FALSE),0)</f>
        <v>22704</v>
      </c>
      <c r="I438" s="55">
        <f t="shared" si="12"/>
        <v>-1716.14</v>
      </c>
      <c r="J438" s="1">
        <f>VLOOKUP($A438,級距!$A:$K,9,FALSE)</f>
        <v>2</v>
      </c>
      <c r="K438" s="1">
        <f>VLOOKUP($A438,級距!$A:$K,10,FALSE)</f>
        <v>2</v>
      </c>
      <c r="L438" s="1">
        <f>VLOOKUP($A438,級距!$A:$K,11,FALSE)</f>
        <v>2</v>
      </c>
      <c r="M438" s="32">
        <f t="shared" si="13"/>
        <v>2</v>
      </c>
    </row>
    <row r="439" spans="1:13">
      <c r="A439" s="47">
        <v>45015</v>
      </c>
      <c r="B439" s="46">
        <f>_xlfn.IFNA(VLOOKUP(A439,'Dual Thrust Strategy'!$A$1:$B$460,2,FALSE),0)</f>
        <v>0</v>
      </c>
      <c r="C439" s="46">
        <f>_xlfn.IFNA(VLOOKUP(A439,'Break Through Price Strategy'!$A$2:$B$742,2,FALSE),0)</f>
        <v>0</v>
      </c>
      <c r="D439" s="46">
        <f>_xlfn.IFNA(VLOOKUP(A439,'BBI Strategy'!$A$2:$B$1000,2,FALSE),0)</f>
        <v>-41274.495999999999</v>
      </c>
      <c r="E439" s="46">
        <f>_xlfn.IFNA(VLOOKUP(A439,'Cloud Strategy'!$A$2:$B$1000,2,FALSE),0)</f>
        <v>-60473.919999999998</v>
      </c>
      <c r="F439" s="46">
        <f>_xlfn.IFNA(VLOOKUP(A439,'DMI Strategy'!$A$1:$B$1000,2,FALSE),0)</f>
        <v>0</v>
      </c>
      <c r="G439" s="46">
        <f>_xlfn.IFNA(VLOOKUP(A439,'RVI Strategy'!$A$1:$B$1000,2,FALSE),0)</f>
        <v>36164.767999999996</v>
      </c>
      <c r="H439" s="46">
        <f>_xlfn.IFNA(VLOOKUP(A439,'TXF0007 Strategy'!$A$1:$B$1000,2,FALSE),0)</f>
        <v>-47592.639999999999</v>
      </c>
      <c r="I439" s="55">
        <f t="shared" si="12"/>
        <v>-10930.608</v>
      </c>
      <c r="J439" s="1">
        <f>VLOOKUP($A439,級距!$A:$K,9,FALSE)</f>
        <v>2</v>
      </c>
      <c r="K439" s="1">
        <f>VLOOKUP($A439,級距!$A:$K,10,FALSE)</f>
        <v>1</v>
      </c>
      <c r="L439" s="1">
        <f>VLOOKUP($A439,級距!$A:$K,11,FALSE)</f>
        <v>2</v>
      </c>
      <c r="M439" s="32">
        <f t="shared" si="13"/>
        <v>2</v>
      </c>
    </row>
    <row r="440" spans="1:13">
      <c r="A440" s="47">
        <v>45014</v>
      </c>
      <c r="B440" s="46">
        <f>_xlfn.IFNA(VLOOKUP(A440,'Dual Thrust Strategy'!$A$1:$B$460,2,FALSE),0)</f>
        <v>0</v>
      </c>
      <c r="C440" s="46">
        <f>_xlfn.IFNA(VLOOKUP(A440,'Break Through Price Strategy'!$A$2:$B$742,2,FALSE),0)</f>
        <v>0</v>
      </c>
      <c r="D440" s="46">
        <f>_xlfn.IFNA(VLOOKUP(A440,'BBI Strategy'!$A$2:$B$1000,2,FALSE),0)</f>
        <v>0</v>
      </c>
      <c r="E440" s="46">
        <f>_xlfn.IFNA(VLOOKUP(A440,'Cloud Strategy'!$A$2:$B$1000,2,FALSE),0)</f>
        <v>0</v>
      </c>
      <c r="F440" s="46">
        <f>_xlfn.IFNA(VLOOKUP(A440,'DMI Strategy'!$A$1:$B$1000,2,FALSE),0)</f>
        <v>0</v>
      </c>
      <c r="G440" s="46">
        <f>_xlfn.IFNA(VLOOKUP(A440,'RVI Strategy'!$A$1:$B$1000,2,FALSE),0)</f>
        <v>42784.328000000001</v>
      </c>
      <c r="H440" s="46">
        <f>_xlfn.IFNA(VLOOKUP(A440,'TXF0007 Strategy'!$A$1:$B$1000,2,FALSE),0)</f>
        <v>-125678.56</v>
      </c>
      <c r="I440" s="55">
        <f t="shared" si="12"/>
        <v>7130.7213333333339</v>
      </c>
      <c r="J440" s="1">
        <f>VLOOKUP($A440,級距!$A:$K,9,FALSE)</f>
        <v>4</v>
      </c>
      <c r="K440" s="1">
        <f>VLOOKUP($A440,級距!$A:$K,10,FALSE)</f>
        <v>1</v>
      </c>
      <c r="L440" s="1">
        <f>VLOOKUP($A440,級距!$A:$K,11,FALSE)</f>
        <v>2</v>
      </c>
      <c r="M440" s="32">
        <f t="shared" si="13"/>
        <v>2</v>
      </c>
    </row>
    <row r="441" spans="1:13">
      <c r="A441" s="47">
        <v>45013</v>
      </c>
      <c r="B441" s="46">
        <f>_xlfn.IFNA(VLOOKUP(A441,'Dual Thrust Strategy'!$A$1:$B$460,2,FALSE),0)</f>
        <v>0</v>
      </c>
      <c r="C441" s="46">
        <f>_xlfn.IFNA(VLOOKUP(A441,'Break Through Price Strategy'!$A$2:$B$742,2,FALSE),0)</f>
        <v>187261.584</v>
      </c>
      <c r="D441" s="46">
        <f>_xlfn.IFNA(VLOOKUP(A441,'BBI Strategy'!$A$2:$B$1000,2,FALSE),0)</f>
        <v>58229.84</v>
      </c>
      <c r="E441" s="46">
        <f>_xlfn.IFNA(VLOOKUP(A441,'Cloud Strategy'!$A$2:$B$1000,2,FALSE),0)</f>
        <v>85966.88</v>
      </c>
      <c r="F441" s="46">
        <f>_xlfn.IFNA(VLOOKUP(A441,'DMI Strategy'!$A$1:$B$1000,2,FALSE),0)</f>
        <v>161959.48800000001</v>
      </c>
      <c r="G441" s="46">
        <f>_xlfn.IFNA(VLOOKUP(A441,'RVI Strategy'!$A$1:$B$1000,2,FALSE),0)</f>
        <v>-11009.216</v>
      </c>
      <c r="H441" s="46">
        <f>_xlfn.IFNA(VLOOKUP(A441,'TXF0007 Strategy'!$A$1:$B$1000,2,FALSE),0)</f>
        <v>-125697.04</v>
      </c>
      <c r="I441" s="55">
        <f t="shared" si="12"/>
        <v>80401.429333333333</v>
      </c>
      <c r="J441" s="1">
        <f>VLOOKUP($A441,級距!$A:$K,9,FALSE)</f>
        <v>5</v>
      </c>
      <c r="K441" s="1">
        <f>VLOOKUP($A441,級距!$A:$K,10,FALSE)</f>
        <v>8</v>
      </c>
      <c r="L441" s="1">
        <f>VLOOKUP($A441,級距!$A:$K,11,FALSE)</f>
        <v>3</v>
      </c>
      <c r="M441" s="32">
        <f t="shared" si="13"/>
        <v>3</v>
      </c>
    </row>
    <row r="442" spans="1:13">
      <c r="A442" s="47">
        <v>45012</v>
      </c>
      <c r="B442" s="46">
        <f>_xlfn.IFNA(VLOOKUP(A442,'Dual Thrust Strategy'!$A$1:$B$460,2,FALSE),0)</f>
        <v>0</v>
      </c>
      <c r="C442" s="46">
        <f>_xlfn.IFNA(VLOOKUP(A442,'Break Through Price Strategy'!$A$2:$B$742,2,FALSE),0)</f>
        <v>0</v>
      </c>
      <c r="D442" s="46">
        <f>_xlfn.IFNA(VLOOKUP(A442,'BBI Strategy'!$A$2:$B$1000,2,FALSE),0)</f>
        <v>0</v>
      </c>
      <c r="E442" s="46">
        <f>_xlfn.IFNA(VLOOKUP(A442,'Cloud Strategy'!$A$2:$B$1000,2,FALSE),0)</f>
        <v>45041.631999999998</v>
      </c>
      <c r="F442" s="46">
        <f>_xlfn.IFNA(VLOOKUP(A442,'DMI Strategy'!$A$1:$B$1000,2,FALSE),0)</f>
        <v>-66877.183999999994</v>
      </c>
      <c r="G442" s="46">
        <f>_xlfn.IFNA(VLOOKUP(A442,'RVI Strategy'!$A$1:$B$1000,2,FALSE),0)</f>
        <v>0</v>
      </c>
      <c r="H442" s="46">
        <f>_xlfn.IFNA(VLOOKUP(A442,'TXF0007 Strategy'!$A$1:$B$1000,2,FALSE),0)</f>
        <v>-129133.63199999998</v>
      </c>
      <c r="I442" s="55">
        <f t="shared" si="12"/>
        <v>-3639.2586666666662</v>
      </c>
      <c r="J442" s="1">
        <f>VLOOKUP($A442,級距!$A:$K,9,FALSE)</f>
        <v>2</v>
      </c>
      <c r="K442" s="1">
        <f>VLOOKUP($A442,級距!$A:$K,10,FALSE)</f>
        <v>3</v>
      </c>
      <c r="L442" s="1">
        <f>VLOOKUP($A442,級距!$A:$K,11,FALSE)</f>
        <v>2</v>
      </c>
      <c r="M442" s="32">
        <f t="shared" si="13"/>
        <v>2</v>
      </c>
    </row>
    <row r="443" spans="1:13">
      <c r="A443" s="47">
        <v>45009</v>
      </c>
      <c r="B443" s="46">
        <f>_xlfn.IFNA(VLOOKUP(A443,'Dual Thrust Strategy'!$A$1:$B$460,2,FALSE),0)</f>
        <v>0</v>
      </c>
      <c r="C443" s="46">
        <f>_xlfn.IFNA(VLOOKUP(A443,'Break Through Price Strategy'!$A$2:$B$742,2,FALSE),0)</f>
        <v>12931.415999999999</v>
      </c>
      <c r="D443" s="46">
        <f>_xlfn.IFNA(VLOOKUP(A443,'BBI Strategy'!$A$2:$B$1000,2,FALSE),0)</f>
        <v>89901.119999999995</v>
      </c>
      <c r="E443" s="46">
        <f>_xlfn.IFNA(VLOOKUP(A443,'Cloud Strategy'!$A$2:$B$1000,2,FALSE),0)</f>
        <v>-38242.239999999998</v>
      </c>
      <c r="F443" s="46">
        <f>_xlfn.IFNA(VLOOKUP(A443,'DMI Strategy'!$A$1:$B$1000,2,FALSE),0)</f>
        <v>0</v>
      </c>
      <c r="G443" s="46">
        <f>_xlfn.IFNA(VLOOKUP(A443,'RVI Strategy'!$A$1:$B$1000,2,FALSE),0)</f>
        <v>0</v>
      </c>
      <c r="H443" s="46">
        <f>_xlfn.IFNA(VLOOKUP(A443,'TXF0007 Strategy'!$A$1:$B$1000,2,FALSE),0)</f>
        <v>-126093.88799999999</v>
      </c>
      <c r="I443" s="55">
        <f t="shared" si="12"/>
        <v>10765.049333333332</v>
      </c>
      <c r="J443" s="1">
        <f>VLOOKUP($A443,級距!$A:$K,9,FALSE)</f>
        <v>3</v>
      </c>
      <c r="K443" s="1">
        <f>VLOOKUP($A443,級距!$A:$K,10,FALSE)</f>
        <v>3</v>
      </c>
      <c r="L443" s="1">
        <f>VLOOKUP($A443,級距!$A:$K,11,FALSE)</f>
        <v>2</v>
      </c>
      <c r="M443" s="32">
        <f t="shared" si="13"/>
        <v>2</v>
      </c>
    </row>
    <row r="444" spans="1:13">
      <c r="A444" s="47">
        <v>45008</v>
      </c>
      <c r="B444" s="46">
        <f>_xlfn.IFNA(VLOOKUP(A444,'Dual Thrust Strategy'!$A$1:$B$460,2,FALSE),0)</f>
        <v>0</v>
      </c>
      <c r="C444" s="46">
        <f>_xlfn.IFNA(VLOOKUP(A444,'Break Through Price Strategy'!$A$2:$B$742,2,FALSE),0)</f>
        <v>0</v>
      </c>
      <c r="D444" s="46">
        <f>_xlfn.IFNA(VLOOKUP(A444,'BBI Strategy'!$A$2:$B$1000,2,FALSE),0)</f>
        <v>71012.944000000003</v>
      </c>
      <c r="E444" s="46">
        <f>_xlfn.IFNA(VLOOKUP(A444,'Cloud Strategy'!$A$2:$B$1000,2,FALSE),0)</f>
        <v>0</v>
      </c>
      <c r="F444" s="46">
        <f>_xlfn.IFNA(VLOOKUP(A444,'DMI Strategy'!$A$1:$B$1000,2,FALSE),0)</f>
        <v>91459.104000000007</v>
      </c>
      <c r="G444" s="46">
        <f>_xlfn.IFNA(VLOOKUP(A444,'RVI Strategy'!$A$1:$B$1000,2,FALSE),0)</f>
        <v>0</v>
      </c>
      <c r="H444" s="46">
        <f>_xlfn.IFNA(VLOOKUP(A444,'TXF0007 Strategy'!$A$1:$B$1000,2,FALSE),0)</f>
        <v>118775.74400000001</v>
      </c>
      <c r="I444" s="55">
        <f t="shared" si="12"/>
        <v>27078.67466666667</v>
      </c>
      <c r="J444" s="1">
        <f>VLOOKUP($A444,級距!$A:$K,9,FALSE)</f>
        <v>6</v>
      </c>
      <c r="K444" s="1">
        <f>VLOOKUP($A444,級距!$A:$K,10,FALSE)</f>
        <v>8</v>
      </c>
      <c r="L444" s="1">
        <f>VLOOKUP($A444,級距!$A:$K,11,FALSE)</f>
        <v>3</v>
      </c>
      <c r="M444" s="32">
        <f t="shared" si="13"/>
        <v>3</v>
      </c>
    </row>
    <row r="445" spans="1:13">
      <c r="A445" s="47">
        <v>45007</v>
      </c>
      <c r="B445" s="46">
        <f>_xlfn.IFNA(VLOOKUP(A445,'Dual Thrust Strategy'!$A$1:$B$460,2,FALSE),0)</f>
        <v>0</v>
      </c>
      <c r="C445" s="46">
        <f>_xlfn.IFNA(VLOOKUP(A445,'Break Through Price Strategy'!$A$2:$B$742,2,FALSE),0)</f>
        <v>124153.75199999999</v>
      </c>
      <c r="D445" s="46">
        <f>_xlfn.IFNA(VLOOKUP(A445,'BBI Strategy'!$A$2:$B$1000,2,FALSE),0)</f>
        <v>76933.8</v>
      </c>
      <c r="E445" s="46">
        <f>_xlfn.IFNA(VLOOKUP(A445,'Cloud Strategy'!$A$2:$B$1000,2,FALSE),0)</f>
        <v>0</v>
      </c>
      <c r="F445" s="46">
        <f>_xlfn.IFNA(VLOOKUP(A445,'DMI Strategy'!$A$1:$B$1000,2,FALSE),0)</f>
        <v>94472.88</v>
      </c>
      <c r="G445" s="46">
        <f>_xlfn.IFNA(VLOOKUP(A445,'RVI Strategy'!$A$1:$B$1000,2,FALSE),0)</f>
        <v>0</v>
      </c>
      <c r="H445" s="46">
        <f>_xlfn.IFNA(VLOOKUP(A445,'TXF0007 Strategy'!$A$1:$B$1000,2,FALSE),0)</f>
        <v>0</v>
      </c>
      <c r="I445" s="55">
        <f t="shared" si="12"/>
        <v>49260.072000000007</v>
      </c>
      <c r="J445" s="1">
        <f>VLOOKUP($A445,級距!$A:$K,9,FALSE)</f>
        <v>5</v>
      </c>
      <c r="K445" s="1">
        <f>VLOOKUP($A445,級距!$A:$K,10,FALSE)</f>
        <v>8</v>
      </c>
      <c r="L445" s="1">
        <f>VLOOKUP($A445,級距!$A:$K,11,FALSE)</f>
        <v>3</v>
      </c>
      <c r="M445" s="32">
        <f t="shared" si="13"/>
        <v>3</v>
      </c>
    </row>
    <row r="446" spans="1:13">
      <c r="A446" s="47">
        <v>45006</v>
      </c>
      <c r="B446" s="46">
        <f>_xlfn.IFNA(VLOOKUP(A446,'Dual Thrust Strategy'!$A$1:$B$460,2,FALSE),0)</f>
        <v>0</v>
      </c>
      <c r="C446" s="46">
        <f>_xlfn.IFNA(VLOOKUP(A446,'Break Through Price Strategy'!$A$2:$B$742,2,FALSE),0)</f>
        <v>0</v>
      </c>
      <c r="D446" s="46">
        <f>_xlfn.IFNA(VLOOKUP(A446,'BBI Strategy'!$A$2:$B$1000,2,FALSE),0)</f>
        <v>-47538.944000000003</v>
      </c>
      <c r="E446" s="46">
        <f>_xlfn.IFNA(VLOOKUP(A446,'Cloud Strategy'!$A$2:$B$1000,2,FALSE),0)</f>
        <v>0</v>
      </c>
      <c r="F446" s="46">
        <f>_xlfn.IFNA(VLOOKUP(A446,'DMI Strategy'!$A$1:$B$1000,2,FALSE),0)</f>
        <v>0</v>
      </c>
      <c r="G446" s="46">
        <f>_xlfn.IFNA(VLOOKUP(A446,'RVI Strategy'!$A$1:$B$1000,2,FALSE),0)</f>
        <v>-6967.84</v>
      </c>
      <c r="H446" s="46">
        <f>_xlfn.IFNA(VLOOKUP(A446,'TXF0007 Strategy'!$A$1:$B$1000,2,FALSE),0)</f>
        <v>-75391.543999999994</v>
      </c>
      <c r="I446" s="55">
        <f t="shared" si="12"/>
        <v>-9084.4639999999999</v>
      </c>
      <c r="J446" s="1">
        <f>VLOOKUP($A446,級距!$A:$K,9,FALSE)</f>
        <v>1</v>
      </c>
      <c r="K446" s="1">
        <f>VLOOKUP($A446,級距!$A:$K,10,FALSE)</f>
        <v>1</v>
      </c>
      <c r="L446" s="1">
        <f>VLOOKUP($A446,級距!$A:$K,11,FALSE)</f>
        <v>2</v>
      </c>
      <c r="M446" s="32">
        <f t="shared" si="13"/>
        <v>2</v>
      </c>
    </row>
    <row r="447" spans="1:13">
      <c r="A447" s="47">
        <v>45005</v>
      </c>
      <c r="B447" s="46">
        <f>_xlfn.IFNA(VLOOKUP(A447,'Dual Thrust Strategy'!$A$1:$B$460,2,FALSE),0)</f>
        <v>0</v>
      </c>
      <c r="C447" s="46">
        <f>_xlfn.IFNA(VLOOKUP(A447,'Break Through Price Strategy'!$A$2:$B$742,2,FALSE),0)</f>
        <v>0</v>
      </c>
      <c r="D447" s="46">
        <f>_xlfn.IFNA(VLOOKUP(A447,'BBI Strategy'!$A$2:$B$1000,2,FALSE),0)</f>
        <v>-50958.144</v>
      </c>
      <c r="E447" s="46">
        <f>_xlfn.IFNA(VLOOKUP(A447,'Cloud Strategy'!$A$2:$B$1000,2,FALSE),0)</f>
        <v>-25542.848000000002</v>
      </c>
      <c r="F447" s="46">
        <f>_xlfn.IFNA(VLOOKUP(A447,'DMI Strategy'!$A$1:$B$1000,2,FALSE),0)</f>
        <v>19692.544000000002</v>
      </c>
      <c r="G447" s="46">
        <f>_xlfn.IFNA(VLOOKUP(A447,'RVI Strategy'!$A$1:$B$1000,2,FALSE),0)</f>
        <v>0</v>
      </c>
      <c r="H447" s="46">
        <f>_xlfn.IFNA(VLOOKUP(A447,'TXF0007 Strategy'!$A$1:$B$1000,2,FALSE),0)</f>
        <v>-15642.647999999999</v>
      </c>
      <c r="I447" s="55">
        <f t="shared" si="12"/>
        <v>-9468.0746666666655</v>
      </c>
      <c r="J447" s="1">
        <f>VLOOKUP($A447,級距!$A:$K,9,FALSE)</f>
        <v>3</v>
      </c>
      <c r="K447" s="1">
        <f>VLOOKUP($A447,級距!$A:$K,10,FALSE)</f>
        <v>7</v>
      </c>
      <c r="L447" s="1">
        <f>VLOOKUP($A447,級距!$A:$K,11,FALSE)</f>
        <v>3</v>
      </c>
      <c r="M447" s="32">
        <f t="shared" si="13"/>
        <v>3</v>
      </c>
    </row>
    <row r="448" spans="1:13">
      <c r="A448" s="47">
        <v>45002</v>
      </c>
      <c r="B448" s="46">
        <f>_xlfn.IFNA(VLOOKUP(A448,'Dual Thrust Strategy'!$A$1:$B$460,2,FALSE),0)</f>
        <v>0</v>
      </c>
      <c r="C448" s="46">
        <f>_xlfn.IFNA(VLOOKUP(A448,'Break Through Price Strategy'!$A$2:$B$742,2,FALSE),0)</f>
        <v>10309.040000000001</v>
      </c>
      <c r="D448" s="46">
        <f>_xlfn.IFNA(VLOOKUP(A448,'BBI Strategy'!$A$2:$B$1000,2,FALSE),0)</f>
        <v>-1358.72</v>
      </c>
      <c r="E448" s="46">
        <f>_xlfn.IFNA(VLOOKUP(A448,'Cloud Strategy'!$A$2:$B$1000,2,FALSE),0)</f>
        <v>0</v>
      </c>
      <c r="F448" s="46">
        <f>_xlfn.IFNA(VLOOKUP(A448,'DMI Strategy'!$A$1:$B$1000,2,FALSE),0)</f>
        <v>72770.512000000002</v>
      </c>
      <c r="G448" s="46">
        <f>_xlfn.IFNA(VLOOKUP(A448,'RVI Strategy'!$A$1:$B$1000,2,FALSE),0)</f>
        <v>0</v>
      </c>
      <c r="H448" s="46">
        <f>_xlfn.IFNA(VLOOKUP(A448,'TXF0007 Strategy'!$A$1:$B$1000,2,FALSE),0)</f>
        <v>23303.64</v>
      </c>
      <c r="I448" s="55">
        <f t="shared" si="12"/>
        <v>13620.138666666668</v>
      </c>
      <c r="J448" s="1">
        <f>VLOOKUP($A448,級距!$A:$K,9,FALSE)</f>
        <v>3</v>
      </c>
      <c r="K448" s="1">
        <f>VLOOKUP($A448,級距!$A:$K,10,FALSE)</f>
        <v>8</v>
      </c>
      <c r="L448" s="1">
        <f>VLOOKUP($A448,級距!$A:$K,11,FALSE)</f>
        <v>3</v>
      </c>
      <c r="M448" s="32">
        <f t="shared" si="13"/>
        <v>3</v>
      </c>
    </row>
    <row r="449" spans="1:13">
      <c r="A449" s="47">
        <v>45001</v>
      </c>
      <c r="B449" s="46">
        <f>_xlfn.IFNA(VLOOKUP(A449,'Dual Thrust Strategy'!$A$1:$B$460,2,FALSE),0)</f>
        <v>-67798.368000000002</v>
      </c>
      <c r="C449" s="46">
        <f>_xlfn.IFNA(VLOOKUP(A449,'Break Through Price Strategy'!$A$2:$B$742,2,FALSE),0)</f>
        <v>-65720.464000000007</v>
      </c>
      <c r="D449" s="46">
        <f>_xlfn.IFNA(VLOOKUP(A449,'BBI Strategy'!$A$2:$B$1000,2,FALSE),0)</f>
        <v>-123985.4</v>
      </c>
      <c r="E449" s="46">
        <f>_xlfn.IFNA(VLOOKUP(A449,'Cloud Strategy'!$A$2:$B$1000,2,FALSE),0)</f>
        <v>0</v>
      </c>
      <c r="F449" s="46">
        <f>_xlfn.IFNA(VLOOKUP(A449,'DMI Strategy'!$A$1:$B$1000,2,FALSE),0)</f>
        <v>0</v>
      </c>
      <c r="G449" s="46">
        <f>_xlfn.IFNA(VLOOKUP(A449,'RVI Strategy'!$A$1:$B$1000,2,FALSE),0)</f>
        <v>-45173.856</v>
      </c>
      <c r="H449" s="46">
        <f>_xlfn.IFNA(VLOOKUP(A449,'TXF0007 Strategy'!$A$1:$B$1000,2,FALSE),0)</f>
        <v>28289.08</v>
      </c>
      <c r="I449" s="55">
        <f t="shared" si="12"/>
        <v>-50446.347999999998</v>
      </c>
      <c r="J449" s="1">
        <f>VLOOKUP($A449,級距!$A:$K,9,FALSE)</f>
        <v>5</v>
      </c>
      <c r="K449" s="1">
        <f>VLOOKUP($A449,級距!$A:$K,10,FALSE)</f>
        <v>3</v>
      </c>
      <c r="L449" s="1">
        <f>VLOOKUP($A449,級距!$A:$K,11,FALSE)</f>
        <v>2</v>
      </c>
      <c r="M449" s="32">
        <f t="shared" si="13"/>
        <v>2</v>
      </c>
    </row>
    <row r="450" spans="1:13">
      <c r="A450" s="47">
        <v>45000</v>
      </c>
      <c r="B450" s="46">
        <f>_xlfn.IFNA(VLOOKUP(A450,'Dual Thrust Strategy'!$A$1:$B$460,2,FALSE),0)</f>
        <v>0</v>
      </c>
      <c r="C450" s="46">
        <f>_xlfn.IFNA(VLOOKUP(A450,'Break Through Price Strategy'!$A$2:$B$742,2,FALSE),0)</f>
        <v>-72569.032000000007</v>
      </c>
      <c r="D450" s="46">
        <f>_xlfn.IFNA(VLOOKUP(A450,'BBI Strategy'!$A$2:$B$1000,2,FALSE),0)</f>
        <v>-2148.2559999999999</v>
      </c>
      <c r="E450" s="46">
        <f>_xlfn.IFNA(VLOOKUP(A450,'Cloud Strategy'!$A$2:$B$1000,2,FALSE),0)</f>
        <v>0</v>
      </c>
      <c r="F450" s="46">
        <f>_xlfn.IFNA(VLOOKUP(A450,'DMI Strategy'!$A$1:$B$1000,2,FALSE),0)</f>
        <v>-64717.392</v>
      </c>
      <c r="G450" s="46">
        <f>_xlfn.IFNA(VLOOKUP(A450,'RVI Strategy'!$A$1:$B$1000,2,FALSE),0)</f>
        <v>29174.880000000001</v>
      </c>
      <c r="H450" s="46">
        <f>_xlfn.IFNA(VLOOKUP(A450,'TXF0007 Strategy'!$A$1:$B$1000,2,FALSE),0)</f>
        <v>89429.224000000002</v>
      </c>
      <c r="I450" s="55">
        <f t="shared" si="12"/>
        <v>-18376.633333333331</v>
      </c>
      <c r="J450" s="1">
        <f>VLOOKUP($A450,級距!$A:$K,9,FALSE)</f>
        <v>4</v>
      </c>
      <c r="K450" s="1">
        <f>VLOOKUP($A450,級距!$A:$K,10,FALSE)</f>
        <v>6</v>
      </c>
      <c r="L450" s="1">
        <f>VLOOKUP($A450,級距!$A:$K,11,FALSE)</f>
        <v>2</v>
      </c>
      <c r="M450" s="32">
        <f t="shared" si="13"/>
        <v>2</v>
      </c>
    </row>
    <row r="451" spans="1:13">
      <c r="A451" s="47">
        <v>44999</v>
      </c>
      <c r="B451" s="46">
        <f>_xlfn.IFNA(VLOOKUP(A451,'Dual Thrust Strategy'!$A$1:$B$460,2,FALSE),0)</f>
        <v>-67848.479999999996</v>
      </c>
      <c r="C451" s="46">
        <f>_xlfn.IFNA(VLOOKUP(A451,'Break Through Price Strategy'!$A$2:$B$742,2,FALSE),0)</f>
        <v>0</v>
      </c>
      <c r="D451" s="46">
        <f>_xlfn.IFNA(VLOOKUP(A451,'BBI Strategy'!$A$2:$B$1000,2,FALSE),0)</f>
        <v>-65693.600000000006</v>
      </c>
      <c r="E451" s="46">
        <f>_xlfn.IFNA(VLOOKUP(A451,'Cloud Strategy'!$A$2:$B$1000,2,FALSE),0)</f>
        <v>23577.279999999999</v>
      </c>
      <c r="F451" s="46">
        <f>_xlfn.IFNA(VLOOKUP(A451,'DMI Strategy'!$A$1:$B$1000,2,FALSE),0)</f>
        <v>0</v>
      </c>
      <c r="G451" s="46">
        <f>_xlfn.IFNA(VLOOKUP(A451,'RVI Strategy'!$A$1:$B$1000,2,FALSE),0)</f>
        <v>0</v>
      </c>
      <c r="H451" s="46">
        <f>_xlfn.IFNA(VLOOKUP(A451,'TXF0007 Strategy'!$A$1:$B$1000,2,FALSE),0)</f>
        <v>-24683.4</v>
      </c>
      <c r="I451" s="55">
        <f t="shared" si="12"/>
        <v>-18327.466666666671</v>
      </c>
      <c r="J451" s="1">
        <f>VLOOKUP($A451,級距!$A:$K,9,FALSE)</f>
        <v>3</v>
      </c>
      <c r="K451" s="1">
        <f>VLOOKUP($A451,級距!$A:$K,10,FALSE)</f>
        <v>1</v>
      </c>
      <c r="L451" s="1">
        <f>VLOOKUP($A451,級距!$A:$K,11,FALSE)</f>
        <v>2</v>
      </c>
      <c r="M451" s="32">
        <f t="shared" si="13"/>
        <v>2</v>
      </c>
    </row>
    <row r="452" spans="1:13">
      <c r="A452" s="47">
        <v>44998</v>
      </c>
      <c r="B452" s="46">
        <f>_xlfn.IFNA(VLOOKUP(A452,'Dual Thrust Strategy'!$A$1:$B$460,2,FALSE),0)</f>
        <v>52145.183999999994</v>
      </c>
      <c r="C452" s="46">
        <f>_xlfn.IFNA(VLOOKUP(A452,'Break Through Price Strategy'!$A$2:$B$742,2,FALSE),0)</f>
        <v>0</v>
      </c>
      <c r="D452" s="46">
        <f>_xlfn.IFNA(VLOOKUP(A452,'BBI Strategy'!$A$2:$B$1000,2,FALSE),0)</f>
        <v>-103700.56</v>
      </c>
      <c r="E452" s="46">
        <f>_xlfn.IFNA(VLOOKUP(A452,'Cloud Strategy'!$A$2:$B$1000,2,FALSE),0)</f>
        <v>-40996.512000000002</v>
      </c>
      <c r="F452" s="46">
        <f>_xlfn.IFNA(VLOOKUP(A452,'DMI Strategy'!$A$1:$B$1000,2,FALSE),0)</f>
        <v>-123270.496</v>
      </c>
      <c r="G452" s="46">
        <f>_xlfn.IFNA(VLOOKUP(A452,'RVI Strategy'!$A$1:$B$1000,2,FALSE),0)</f>
        <v>0</v>
      </c>
      <c r="H452" s="46">
        <f>_xlfn.IFNA(VLOOKUP(A452,'TXF0007 Strategy'!$A$1:$B$1000,2,FALSE),0)</f>
        <v>0</v>
      </c>
      <c r="I452" s="55">
        <f t="shared" ref="I452:I515" si="14">(B452+C452+D452+E452+F452+G452)/6</f>
        <v>-35970.397333333334</v>
      </c>
      <c r="J452" s="1">
        <f>VLOOKUP($A452,級距!$A:$K,9,FALSE)</f>
        <v>7</v>
      </c>
      <c r="K452" s="1">
        <f>VLOOKUP($A452,級距!$A:$K,10,FALSE)</f>
        <v>4</v>
      </c>
      <c r="L452" s="1">
        <f>VLOOKUP($A452,級距!$A:$K,11,FALSE)</f>
        <v>2</v>
      </c>
      <c r="M452" s="32">
        <f t="shared" ref="M452:M515" si="15">_xlfn.IFNA(L452,0)</f>
        <v>2</v>
      </c>
    </row>
    <row r="453" spans="1:13">
      <c r="A453" s="47">
        <v>44995</v>
      </c>
      <c r="B453" s="46">
        <f>_xlfn.IFNA(VLOOKUP(A453,'Dual Thrust Strategy'!$A$1:$B$460,2,FALSE),0)</f>
        <v>0</v>
      </c>
      <c r="C453" s="46">
        <f>_xlfn.IFNA(VLOOKUP(A453,'Break Through Price Strategy'!$A$2:$B$742,2,FALSE),0)</f>
        <v>18110.416000000001</v>
      </c>
      <c r="D453" s="46">
        <f>_xlfn.IFNA(VLOOKUP(A453,'BBI Strategy'!$A$2:$B$1000,2,FALSE),0)</f>
        <v>141547.88</v>
      </c>
      <c r="E453" s="46">
        <f>_xlfn.IFNA(VLOOKUP(A453,'Cloud Strategy'!$A$2:$B$1000,2,FALSE),0)</f>
        <v>-83667.648000000001</v>
      </c>
      <c r="F453" s="46">
        <f>_xlfn.IFNA(VLOOKUP(A453,'DMI Strategy'!$A$1:$B$1000,2,FALSE),0)</f>
        <v>-66775.039999999994</v>
      </c>
      <c r="G453" s="46">
        <f>_xlfn.IFNA(VLOOKUP(A453,'RVI Strategy'!$A$1:$B$1000,2,FALSE),0)</f>
        <v>-14971.68</v>
      </c>
      <c r="H453" s="46">
        <f>_xlfn.IFNA(VLOOKUP(A453,'TXF0007 Strategy'!$A$1:$B$1000,2,FALSE),0)</f>
        <v>144088.83199999999</v>
      </c>
      <c r="I453" s="55">
        <f t="shared" si="14"/>
        <v>-959.34533333333218</v>
      </c>
      <c r="J453" s="1">
        <f>VLOOKUP($A453,級距!$A:$K,9,FALSE)</f>
        <v>5</v>
      </c>
      <c r="K453" s="1">
        <f>VLOOKUP($A453,級距!$A:$K,10,FALSE)</f>
        <v>8</v>
      </c>
      <c r="L453" s="1">
        <f>VLOOKUP($A453,級距!$A:$K,11,FALSE)</f>
        <v>3</v>
      </c>
      <c r="M453" s="32">
        <f t="shared" si="15"/>
        <v>3</v>
      </c>
    </row>
    <row r="454" spans="1:13">
      <c r="A454" s="47">
        <v>44994</v>
      </c>
      <c r="B454" s="46">
        <f>_xlfn.IFNA(VLOOKUP(A454,'Dual Thrust Strategy'!$A$1:$B$460,2,FALSE),0)</f>
        <v>0</v>
      </c>
      <c r="C454" s="46">
        <f>_xlfn.IFNA(VLOOKUP(A454,'Break Through Price Strategy'!$A$2:$B$742,2,FALSE),0)</f>
        <v>0</v>
      </c>
      <c r="D454" s="46">
        <f>_xlfn.IFNA(VLOOKUP(A454,'BBI Strategy'!$A$2:$B$1000,2,FALSE),0)</f>
        <v>0</v>
      </c>
      <c r="E454" s="46">
        <f>_xlfn.IFNA(VLOOKUP(A454,'Cloud Strategy'!$A$2:$B$1000,2,FALSE),0)</f>
        <v>-47484.671999999999</v>
      </c>
      <c r="F454" s="46">
        <f>_xlfn.IFNA(VLOOKUP(A454,'DMI Strategy'!$A$1:$B$1000,2,FALSE),0)</f>
        <v>0</v>
      </c>
      <c r="G454" s="46">
        <f>_xlfn.IFNA(VLOOKUP(A454,'RVI Strategy'!$A$1:$B$1000,2,FALSE),0)</f>
        <v>0</v>
      </c>
      <c r="H454" s="46">
        <f>_xlfn.IFNA(VLOOKUP(A454,'TXF0007 Strategy'!$A$1:$B$1000,2,FALSE),0)</f>
        <v>8700.271999999999</v>
      </c>
      <c r="I454" s="55">
        <f t="shared" si="14"/>
        <v>-7914.1120000000001</v>
      </c>
      <c r="J454" s="1">
        <f>VLOOKUP($A454,級距!$A:$K,9,FALSE)</f>
        <v>2</v>
      </c>
      <c r="K454" s="1">
        <f>VLOOKUP($A454,級距!$A:$K,10,FALSE)</f>
        <v>8</v>
      </c>
      <c r="L454" s="1">
        <f>VLOOKUP($A454,級距!$A:$K,11,FALSE)</f>
        <v>3</v>
      </c>
      <c r="M454" s="32">
        <f t="shared" si="15"/>
        <v>3</v>
      </c>
    </row>
    <row r="455" spans="1:13">
      <c r="A455" s="47">
        <v>44993</v>
      </c>
      <c r="B455" s="46">
        <f>_xlfn.IFNA(VLOOKUP(A455,'Dual Thrust Strategy'!$A$1:$B$460,2,FALSE),0)</f>
        <v>0</v>
      </c>
      <c r="C455" s="46">
        <f>_xlfn.IFNA(VLOOKUP(A455,'Break Through Price Strategy'!$A$2:$B$742,2,FALSE),0)</f>
        <v>0</v>
      </c>
      <c r="D455" s="46">
        <f>_xlfn.IFNA(VLOOKUP(A455,'BBI Strategy'!$A$2:$B$1000,2,FALSE),0)</f>
        <v>0</v>
      </c>
      <c r="E455" s="46">
        <f>_xlfn.IFNA(VLOOKUP(A455,'Cloud Strategy'!$A$2:$B$1000,2,FALSE),0)</f>
        <v>0</v>
      </c>
      <c r="F455" s="46">
        <f>_xlfn.IFNA(VLOOKUP(A455,'DMI Strategy'!$A$1:$B$1000,2,FALSE),0)</f>
        <v>-66856.063999999998</v>
      </c>
      <c r="G455" s="46">
        <f>_xlfn.IFNA(VLOOKUP(A455,'RVI Strategy'!$A$1:$B$1000,2,FALSE),0)</f>
        <v>0</v>
      </c>
      <c r="H455" s="46">
        <f>_xlfn.IFNA(VLOOKUP(A455,'TXF0007 Strategy'!$A$1:$B$1000,2,FALSE),0)</f>
        <v>-94895.695999999996</v>
      </c>
      <c r="I455" s="55">
        <f t="shared" si="14"/>
        <v>-11142.677333333333</v>
      </c>
      <c r="J455" s="1">
        <f>VLOOKUP($A455,級距!$A:$K,9,FALSE)</f>
        <v>1</v>
      </c>
      <c r="K455" s="1">
        <f>VLOOKUP($A455,級距!$A:$K,10,FALSE)</f>
        <v>7</v>
      </c>
      <c r="L455" s="1">
        <f>VLOOKUP($A455,級距!$A:$K,11,FALSE)</f>
        <v>3</v>
      </c>
      <c r="M455" s="32">
        <f t="shared" si="15"/>
        <v>3</v>
      </c>
    </row>
    <row r="456" spans="1:13">
      <c r="A456" s="47">
        <v>44992</v>
      </c>
      <c r="B456" s="46">
        <f>_xlfn.IFNA(VLOOKUP(A456,'Dual Thrust Strategy'!$A$1:$B$460,2,FALSE),0)</f>
        <v>0</v>
      </c>
      <c r="C456" s="46">
        <f>_xlfn.IFNA(VLOOKUP(A456,'Break Through Price Strategy'!$A$2:$B$742,2,FALSE),0)</f>
        <v>687.024</v>
      </c>
      <c r="D456" s="46">
        <f>_xlfn.IFNA(VLOOKUP(A456,'BBI Strategy'!$A$2:$B$1000,2,FALSE),0)</f>
        <v>34705.440000000002</v>
      </c>
      <c r="E456" s="46">
        <f>_xlfn.IFNA(VLOOKUP(A456,'Cloud Strategy'!$A$2:$B$1000,2,FALSE),0)</f>
        <v>-1427.6479999999999</v>
      </c>
      <c r="F456" s="46">
        <f>_xlfn.IFNA(VLOOKUP(A456,'DMI Strategy'!$A$1:$B$1000,2,FALSE),0)</f>
        <v>44233.088000000003</v>
      </c>
      <c r="G456" s="46">
        <f>_xlfn.IFNA(VLOOKUP(A456,'RVI Strategy'!$A$1:$B$1000,2,FALSE),0)</f>
        <v>0</v>
      </c>
      <c r="H456" s="46">
        <f>_xlfn.IFNA(VLOOKUP(A456,'TXF0007 Strategy'!$A$1:$B$1000,2,FALSE),0)</f>
        <v>27832.752</v>
      </c>
      <c r="I456" s="55">
        <f t="shared" si="14"/>
        <v>13032.984000000002</v>
      </c>
      <c r="J456" s="1">
        <f>VLOOKUP($A456,級距!$A:$K,9,FALSE)</f>
        <v>4</v>
      </c>
      <c r="K456" s="1">
        <f>VLOOKUP($A456,級距!$A:$K,10,FALSE)</f>
        <v>7</v>
      </c>
      <c r="L456" s="1">
        <f>VLOOKUP($A456,級距!$A:$K,11,FALSE)</f>
        <v>3</v>
      </c>
      <c r="M456" s="32">
        <f t="shared" si="15"/>
        <v>3</v>
      </c>
    </row>
    <row r="457" spans="1:13">
      <c r="A457" s="47">
        <v>44991</v>
      </c>
      <c r="B457" s="46">
        <f>_xlfn.IFNA(VLOOKUP(A457,'Dual Thrust Strategy'!$A$1:$B$460,2,FALSE),0)</f>
        <v>-47987.223999999995</v>
      </c>
      <c r="C457" s="46">
        <f>_xlfn.IFNA(VLOOKUP(A457,'Break Through Price Strategy'!$A$2:$B$742,2,FALSE),0)</f>
        <v>0</v>
      </c>
      <c r="D457" s="46">
        <f>_xlfn.IFNA(VLOOKUP(A457,'BBI Strategy'!$A$2:$B$1000,2,FALSE),0)</f>
        <v>92595.168000000005</v>
      </c>
      <c r="E457" s="46">
        <f>_xlfn.IFNA(VLOOKUP(A457,'Cloud Strategy'!$A$2:$B$1000,2,FALSE),0)</f>
        <v>-15326.64</v>
      </c>
      <c r="F457" s="46">
        <f>_xlfn.IFNA(VLOOKUP(A457,'DMI Strategy'!$A$1:$B$1000,2,FALSE),0)</f>
        <v>-64550.688000000002</v>
      </c>
      <c r="G457" s="46">
        <f>_xlfn.IFNA(VLOOKUP(A457,'RVI Strategy'!$A$1:$B$1000,2,FALSE),0)</f>
        <v>0</v>
      </c>
      <c r="H457" s="46">
        <f>_xlfn.IFNA(VLOOKUP(A457,'TXF0007 Strategy'!$A$1:$B$1000,2,FALSE),0)</f>
        <v>-124538.59199999999</v>
      </c>
      <c r="I457" s="55">
        <f t="shared" si="14"/>
        <v>-5878.2306666666655</v>
      </c>
      <c r="J457" s="1">
        <f>VLOOKUP($A457,級距!$A:$K,9,FALSE)</f>
        <v>4</v>
      </c>
      <c r="K457" s="1">
        <f>VLOOKUP($A457,級距!$A:$K,10,FALSE)</f>
        <v>4</v>
      </c>
      <c r="L457" s="1">
        <f>VLOOKUP($A457,級距!$A:$K,11,FALSE)</f>
        <v>2</v>
      </c>
      <c r="M457" s="32">
        <f t="shared" si="15"/>
        <v>2</v>
      </c>
    </row>
    <row r="458" spans="1:13">
      <c r="A458" s="47">
        <v>44988</v>
      </c>
      <c r="B458" s="46">
        <f>_xlfn.IFNA(VLOOKUP(A458,'Dual Thrust Strategy'!$A$1:$B$460,2,FALSE),0)</f>
        <v>0</v>
      </c>
      <c r="C458" s="46">
        <f>_xlfn.IFNA(VLOOKUP(A458,'Break Through Price Strategy'!$A$2:$B$742,2,FALSE),0)</f>
        <v>0</v>
      </c>
      <c r="D458" s="46">
        <f>_xlfn.IFNA(VLOOKUP(A458,'BBI Strategy'!$A$2:$B$1000,2,FALSE),0)</f>
        <v>-40599.712</v>
      </c>
      <c r="E458" s="46">
        <f>_xlfn.IFNA(VLOOKUP(A458,'Cloud Strategy'!$A$2:$B$1000,2,FALSE),0)</f>
        <v>0</v>
      </c>
      <c r="F458" s="46">
        <f>_xlfn.IFNA(VLOOKUP(A458,'DMI Strategy'!$A$1:$B$1000,2,FALSE),0)</f>
        <v>-64499.712</v>
      </c>
      <c r="G458" s="46">
        <f>_xlfn.IFNA(VLOOKUP(A458,'RVI Strategy'!$A$1:$B$1000,2,FALSE),0)</f>
        <v>0</v>
      </c>
      <c r="H458" s="46">
        <f>_xlfn.IFNA(VLOOKUP(A458,'TXF0007 Strategy'!$A$1:$B$1000,2,FALSE),0)</f>
        <v>-20593.856</v>
      </c>
      <c r="I458" s="55">
        <f t="shared" si="14"/>
        <v>-17516.570666666667</v>
      </c>
      <c r="J458" s="1">
        <f>VLOOKUP($A458,級距!$A:$K,9,FALSE)</f>
        <v>2</v>
      </c>
      <c r="K458" s="1">
        <f>VLOOKUP($A458,級距!$A:$K,10,FALSE)</f>
        <v>1</v>
      </c>
      <c r="L458" s="1">
        <f>VLOOKUP($A458,級距!$A:$K,11,FALSE)</f>
        <v>2</v>
      </c>
      <c r="M458" s="32">
        <f t="shared" si="15"/>
        <v>2</v>
      </c>
    </row>
    <row r="459" spans="1:13">
      <c r="A459" s="47">
        <v>44987</v>
      </c>
      <c r="B459" s="46">
        <f>_xlfn.IFNA(VLOOKUP(A459,'Dual Thrust Strategy'!$A$1:$B$460,2,FALSE),0)</f>
        <v>0</v>
      </c>
      <c r="C459" s="46">
        <f>_xlfn.IFNA(VLOOKUP(A459,'Break Through Price Strategy'!$A$2:$B$742,2,FALSE),0)</f>
        <v>0</v>
      </c>
      <c r="D459" s="46">
        <f>_xlfn.IFNA(VLOOKUP(A459,'BBI Strategy'!$A$2:$B$1000,2,FALSE),0)</f>
        <v>-24373.024000000001</v>
      </c>
      <c r="E459" s="46">
        <f>_xlfn.IFNA(VLOOKUP(A459,'Cloud Strategy'!$A$2:$B$1000,2,FALSE),0)</f>
        <v>78869.936000000002</v>
      </c>
      <c r="F459" s="46">
        <f>_xlfn.IFNA(VLOOKUP(A459,'DMI Strategy'!$A$1:$B$1000,2,FALSE),0)</f>
        <v>0</v>
      </c>
      <c r="G459" s="46">
        <f>_xlfn.IFNA(VLOOKUP(A459,'RVI Strategy'!$A$1:$B$1000,2,FALSE),0)</f>
        <v>-23071.128000000001</v>
      </c>
      <c r="H459" s="46">
        <f>_xlfn.IFNA(VLOOKUP(A459,'TXF0007 Strategy'!$A$1:$B$1000,2,FALSE),0)</f>
        <v>-123723.12</v>
      </c>
      <c r="I459" s="55">
        <f t="shared" si="14"/>
        <v>5237.630666666666</v>
      </c>
      <c r="J459" s="1">
        <f>VLOOKUP($A459,級距!$A:$K,9,FALSE)</f>
        <v>6</v>
      </c>
      <c r="K459" s="1">
        <f>VLOOKUP($A459,級距!$A:$K,10,FALSE)</f>
        <v>3</v>
      </c>
      <c r="L459" s="1">
        <f>VLOOKUP($A459,級距!$A:$K,11,FALSE)</f>
        <v>2</v>
      </c>
      <c r="M459" s="32">
        <f t="shared" si="15"/>
        <v>2</v>
      </c>
    </row>
    <row r="460" spans="1:13">
      <c r="A460" s="47">
        <v>44986</v>
      </c>
      <c r="B460" s="46">
        <f>_xlfn.IFNA(VLOOKUP(A460,'Dual Thrust Strategy'!$A$1:$B$460,2,FALSE),0)</f>
        <v>0</v>
      </c>
      <c r="C460" s="46">
        <f>_xlfn.IFNA(VLOOKUP(A460,'Break Through Price Strategy'!$A$2:$B$742,2,FALSE),0)</f>
        <v>98633.448000000004</v>
      </c>
      <c r="D460" s="46">
        <f>_xlfn.IFNA(VLOOKUP(A460,'BBI Strategy'!$A$2:$B$1000,2,FALSE),0)</f>
        <v>0</v>
      </c>
      <c r="E460" s="46">
        <f>_xlfn.IFNA(VLOOKUP(A460,'Cloud Strategy'!$A$2:$B$1000,2,FALSE),0)</f>
        <v>329489.56800000003</v>
      </c>
      <c r="F460" s="46">
        <f>_xlfn.IFNA(VLOOKUP(A460,'DMI Strategy'!$A$1:$B$1000,2,FALSE),0)</f>
        <v>-70166.864000000001</v>
      </c>
      <c r="G460" s="46">
        <f>_xlfn.IFNA(VLOOKUP(A460,'RVI Strategy'!$A$1:$B$1000,2,FALSE),0)</f>
        <v>0</v>
      </c>
      <c r="H460" s="46">
        <f>_xlfn.IFNA(VLOOKUP(A460,'TXF0007 Strategy'!$A$1:$B$1000,2,FALSE),0)</f>
        <v>-124439.23199999999</v>
      </c>
      <c r="I460" s="55">
        <f t="shared" si="14"/>
        <v>59659.358666666674</v>
      </c>
      <c r="J460" s="1">
        <f>VLOOKUP($A460,級距!$A:$K,9,FALSE)</f>
        <v>8</v>
      </c>
      <c r="K460" s="1">
        <f>VLOOKUP($A460,級距!$A:$K,10,FALSE)</f>
        <v>8</v>
      </c>
      <c r="L460" s="1">
        <f>VLOOKUP($A460,級距!$A:$K,11,FALSE)</f>
        <v>3</v>
      </c>
      <c r="M460" s="32">
        <f t="shared" si="15"/>
        <v>3</v>
      </c>
    </row>
    <row r="461" spans="1:13">
      <c r="A461" s="47">
        <v>44981</v>
      </c>
      <c r="B461" s="46">
        <f>_xlfn.IFNA(VLOOKUP(A461,'Dual Thrust Strategy'!$A$1:$B$460,2,FALSE),0)</f>
        <v>0</v>
      </c>
      <c r="C461" s="46">
        <f>_xlfn.IFNA(VLOOKUP(A461,'Break Through Price Strategy'!$A$2:$B$742,2,FALSE),0)</f>
        <v>0</v>
      </c>
      <c r="D461" s="46">
        <f>_xlfn.IFNA(VLOOKUP(A461,'BBI Strategy'!$A$2:$B$1000,2,FALSE),0)</f>
        <v>-45401.631999999998</v>
      </c>
      <c r="E461" s="46">
        <f>_xlfn.IFNA(VLOOKUP(A461,'Cloud Strategy'!$A$2:$B$1000,2,FALSE),0)</f>
        <v>5809.12</v>
      </c>
      <c r="F461" s="46">
        <f>_xlfn.IFNA(VLOOKUP(A461,'DMI Strategy'!$A$1:$B$1000,2,FALSE),0)</f>
        <v>90823.903999999995</v>
      </c>
      <c r="G461" s="46">
        <f>_xlfn.IFNA(VLOOKUP(A461,'RVI Strategy'!$A$1:$B$1000,2,FALSE),0)</f>
        <v>0</v>
      </c>
      <c r="H461" s="46">
        <f>_xlfn.IFNA(VLOOKUP(A461,'TXF0007 Strategy'!$A$1:$B$1000,2,FALSE),0)</f>
        <v>30920.664000000001</v>
      </c>
      <c r="I461" s="55">
        <f t="shared" si="14"/>
        <v>8538.5653333333339</v>
      </c>
      <c r="J461" s="1">
        <f>VLOOKUP($A461,級距!$A:$K,9,FALSE)</f>
        <v>5</v>
      </c>
      <c r="K461" s="1">
        <f>VLOOKUP($A461,級距!$A:$K,10,FALSE)</f>
        <v>7</v>
      </c>
      <c r="L461" s="1">
        <f>VLOOKUP($A461,級距!$A:$K,11,FALSE)</f>
        <v>3</v>
      </c>
      <c r="M461" s="32">
        <f t="shared" si="15"/>
        <v>3</v>
      </c>
    </row>
    <row r="462" spans="1:13">
      <c r="A462" s="47">
        <v>44980</v>
      </c>
      <c r="B462" s="46">
        <f>_xlfn.IFNA(VLOOKUP(A462,'Dual Thrust Strategy'!$A$1:$B$460,2,FALSE),0)</f>
        <v>0</v>
      </c>
      <c r="C462" s="46">
        <f>_xlfn.IFNA(VLOOKUP(A462,'Break Through Price Strategy'!$A$2:$B$742,2,FALSE),0)</f>
        <v>117568.6</v>
      </c>
      <c r="D462" s="46">
        <f>_xlfn.IFNA(VLOOKUP(A462,'BBI Strategy'!$A$2:$B$1000,2,FALSE),0)</f>
        <v>-25048.991999999998</v>
      </c>
      <c r="E462" s="46">
        <f>_xlfn.IFNA(VLOOKUP(A462,'Cloud Strategy'!$A$2:$B$1000,2,FALSE),0)</f>
        <v>0</v>
      </c>
      <c r="F462" s="46">
        <f>_xlfn.IFNA(VLOOKUP(A462,'DMI Strategy'!$A$1:$B$1000,2,FALSE),0)</f>
        <v>119122.89599999999</v>
      </c>
      <c r="G462" s="46">
        <f>_xlfn.IFNA(VLOOKUP(A462,'RVI Strategy'!$A$1:$B$1000,2,FALSE),0)</f>
        <v>0</v>
      </c>
      <c r="H462" s="46">
        <f>_xlfn.IFNA(VLOOKUP(A462,'TXF0007 Strategy'!$A$1:$B$1000,2,FALSE),0)</f>
        <v>-1489.2</v>
      </c>
      <c r="I462" s="55">
        <f t="shared" si="14"/>
        <v>35273.750666666667</v>
      </c>
      <c r="J462" s="1">
        <f>VLOOKUP($A462,級距!$A:$K,9,FALSE)</f>
        <v>8</v>
      </c>
      <c r="K462" s="1">
        <f>VLOOKUP($A462,級距!$A:$K,10,FALSE)</f>
        <v>8</v>
      </c>
      <c r="L462" s="1">
        <f>VLOOKUP($A462,級距!$A:$K,11,FALSE)</f>
        <v>3</v>
      </c>
      <c r="M462" s="32">
        <f t="shared" si="15"/>
        <v>3</v>
      </c>
    </row>
    <row r="463" spans="1:13">
      <c r="A463" s="47">
        <v>44979</v>
      </c>
      <c r="B463" s="46">
        <f>_xlfn.IFNA(VLOOKUP(A463,'Dual Thrust Strategy'!$A$1:$B$460,2,FALSE),0)</f>
        <v>-67823.423999999999</v>
      </c>
      <c r="C463" s="46">
        <f>_xlfn.IFNA(VLOOKUP(A463,'Break Through Price Strategy'!$A$2:$B$742,2,FALSE),0)</f>
        <v>-47343.040000000001</v>
      </c>
      <c r="D463" s="46">
        <f>_xlfn.IFNA(VLOOKUP(A463,'BBI Strategy'!$A$2:$B$1000,2,FALSE),0)</f>
        <v>-108377</v>
      </c>
      <c r="E463" s="46">
        <f>_xlfn.IFNA(VLOOKUP(A463,'Cloud Strategy'!$A$2:$B$1000,2,FALSE),0)</f>
        <v>-99234.784</v>
      </c>
      <c r="F463" s="46">
        <f>_xlfn.IFNA(VLOOKUP(A463,'DMI Strategy'!$A$1:$B$1000,2,FALSE),0)</f>
        <v>-33235.199999999997</v>
      </c>
      <c r="G463" s="46">
        <f>_xlfn.IFNA(VLOOKUP(A463,'RVI Strategy'!$A$1:$B$1000,2,FALSE),0)</f>
        <v>0</v>
      </c>
      <c r="H463" s="46">
        <f>_xlfn.IFNA(VLOOKUP(A463,'TXF0007 Strategy'!$A$1:$B$1000,2,FALSE),0)</f>
        <v>-128840.44799999999</v>
      </c>
      <c r="I463" s="55">
        <f t="shared" si="14"/>
        <v>-59335.574666666675</v>
      </c>
      <c r="J463" s="1">
        <f>VLOOKUP($A463,級距!$A:$K,9,FALSE)</f>
        <v>2</v>
      </c>
      <c r="K463" s="1">
        <f>VLOOKUP($A463,級距!$A:$K,10,FALSE)</f>
        <v>3</v>
      </c>
      <c r="L463" s="1">
        <f>VLOOKUP($A463,級距!$A:$K,11,FALSE)</f>
        <v>2</v>
      </c>
      <c r="M463" s="32">
        <f t="shared" si="15"/>
        <v>2</v>
      </c>
    </row>
    <row r="464" spans="1:13">
      <c r="A464" s="47">
        <v>44978</v>
      </c>
      <c r="B464" s="46">
        <f>_xlfn.IFNA(VLOOKUP(A464,'Dual Thrust Strategy'!$A$1:$B$460,2,FALSE),0)</f>
        <v>0</v>
      </c>
      <c r="C464" s="46">
        <f>_xlfn.IFNA(VLOOKUP(A464,'Break Through Price Strategy'!$A$2:$B$742,2,FALSE),0)</f>
        <v>0</v>
      </c>
      <c r="D464" s="46">
        <f>_xlfn.IFNA(VLOOKUP(A464,'BBI Strategy'!$A$2:$B$1000,2,FALSE),0)</f>
        <v>0</v>
      </c>
      <c r="E464" s="46">
        <f>_xlfn.IFNA(VLOOKUP(A464,'Cloud Strategy'!$A$2:$B$1000,2,FALSE),0)</f>
        <v>-18525.696</v>
      </c>
      <c r="F464" s="46">
        <f>_xlfn.IFNA(VLOOKUP(A464,'DMI Strategy'!$A$1:$B$1000,2,FALSE),0)</f>
        <v>-66752.767999999996</v>
      </c>
      <c r="G464" s="46">
        <f>_xlfn.IFNA(VLOOKUP(A464,'RVI Strategy'!$A$1:$B$1000,2,FALSE),0)</f>
        <v>0</v>
      </c>
      <c r="H464" s="46">
        <f>_xlfn.IFNA(VLOOKUP(A464,'TXF0007 Strategy'!$A$1:$B$1000,2,FALSE),0)</f>
        <v>0</v>
      </c>
      <c r="I464" s="55">
        <f t="shared" si="14"/>
        <v>-14213.077333333333</v>
      </c>
      <c r="J464" s="1">
        <f>VLOOKUP($A464,級距!$A:$K,9,FALSE)</f>
        <v>1</v>
      </c>
      <c r="K464" s="1">
        <f>VLOOKUP($A464,級距!$A:$K,10,FALSE)</f>
        <v>6</v>
      </c>
      <c r="L464" s="1">
        <f>VLOOKUP($A464,級距!$A:$K,11,FALSE)</f>
        <v>2</v>
      </c>
      <c r="M464" s="32">
        <f t="shared" si="15"/>
        <v>2</v>
      </c>
    </row>
    <row r="465" spans="1:13">
      <c r="A465" s="47">
        <v>44977</v>
      </c>
      <c r="B465" s="46">
        <f>_xlfn.IFNA(VLOOKUP(A465,'Dual Thrust Strategy'!$A$1:$B$460,2,FALSE),0)</f>
        <v>0</v>
      </c>
      <c r="C465" s="46">
        <f>_xlfn.IFNA(VLOOKUP(A465,'Break Through Price Strategy'!$A$2:$B$742,2,FALSE),0)</f>
        <v>50642.504000000001</v>
      </c>
      <c r="D465" s="46">
        <f>_xlfn.IFNA(VLOOKUP(A465,'BBI Strategy'!$A$2:$B$1000,2,FALSE),0)</f>
        <v>0</v>
      </c>
      <c r="E465" s="46">
        <f>_xlfn.IFNA(VLOOKUP(A465,'Cloud Strategy'!$A$2:$B$1000,2,FALSE),0)</f>
        <v>0</v>
      </c>
      <c r="F465" s="46">
        <f>_xlfn.IFNA(VLOOKUP(A465,'DMI Strategy'!$A$1:$B$1000,2,FALSE),0)</f>
        <v>0</v>
      </c>
      <c r="G465" s="46">
        <f>_xlfn.IFNA(VLOOKUP(A465,'RVI Strategy'!$A$1:$B$1000,2,FALSE),0)</f>
        <v>0</v>
      </c>
      <c r="H465" s="46">
        <f>_xlfn.IFNA(VLOOKUP(A465,'TXF0007 Strategy'!$A$1:$B$1000,2,FALSE),0)</f>
        <v>93504.504000000001</v>
      </c>
      <c r="I465" s="55">
        <f t="shared" si="14"/>
        <v>8440.4173333333329</v>
      </c>
      <c r="J465" s="1">
        <f>VLOOKUP($A465,級距!$A:$K,9,FALSE)</f>
        <v>7</v>
      </c>
      <c r="K465" s="1">
        <f>VLOOKUP($A465,級距!$A:$K,10,FALSE)</f>
        <v>8</v>
      </c>
      <c r="L465" s="1">
        <f>VLOOKUP($A465,級距!$A:$K,11,FALSE)</f>
        <v>3</v>
      </c>
      <c r="M465" s="32">
        <f t="shared" si="15"/>
        <v>3</v>
      </c>
    </row>
    <row r="466" spans="1:13">
      <c r="A466" s="47">
        <v>44974</v>
      </c>
      <c r="B466" s="46">
        <f>_xlfn.IFNA(VLOOKUP(A466,'Dual Thrust Strategy'!$A$1:$B$460,2,FALSE),0)</f>
        <v>0</v>
      </c>
      <c r="C466" s="46">
        <f>_xlfn.IFNA(VLOOKUP(A466,'Break Through Price Strategy'!$A$2:$B$742,2,FALSE),0)</f>
        <v>0</v>
      </c>
      <c r="D466" s="46">
        <f>_xlfn.IFNA(VLOOKUP(A466,'BBI Strategy'!$A$2:$B$1000,2,FALSE),0)</f>
        <v>0</v>
      </c>
      <c r="E466" s="46">
        <f>_xlfn.IFNA(VLOOKUP(A466,'Cloud Strategy'!$A$2:$B$1000,2,FALSE),0)</f>
        <v>-6960.16</v>
      </c>
      <c r="F466" s="46">
        <f>_xlfn.IFNA(VLOOKUP(A466,'DMI Strategy'!$A$1:$B$1000,2,FALSE),0)</f>
        <v>-66724.736000000004</v>
      </c>
      <c r="G466" s="46">
        <f>_xlfn.IFNA(VLOOKUP(A466,'RVI Strategy'!$A$1:$B$1000,2,FALSE),0)</f>
        <v>0</v>
      </c>
      <c r="H466" s="46">
        <f>_xlfn.IFNA(VLOOKUP(A466,'TXF0007 Strategy'!$A$1:$B$1000,2,FALSE),0)</f>
        <v>-129147.83199999999</v>
      </c>
      <c r="I466" s="55">
        <f t="shared" si="14"/>
        <v>-12280.816000000001</v>
      </c>
      <c r="J466" s="1">
        <f>VLOOKUP($A466,級距!$A:$K,9,FALSE)</f>
        <v>1</v>
      </c>
      <c r="K466" s="1">
        <f>VLOOKUP($A466,級距!$A:$K,10,FALSE)</f>
        <v>1</v>
      </c>
      <c r="L466" s="1">
        <f>VLOOKUP($A466,級距!$A:$K,11,FALSE)</f>
        <v>2</v>
      </c>
      <c r="M466" s="32">
        <f t="shared" si="15"/>
        <v>2</v>
      </c>
    </row>
    <row r="467" spans="1:13">
      <c r="A467" s="47">
        <v>44973</v>
      </c>
      <c r="B467" s="46">
        <f>_xlfn.IFNA(VLOOKUP(A467,'Dual Thrust Strategy'!$A$1:$B$460,2,FALSE),0)</f>
        <v>0</v>
      </c>
      <c r="C467" s="46">
        <f>_xlfn.IFNA(VLOOKUP(A467,'Break Through Price Strategy'!$A$2:$B$742,2,FALSE),0)</f>
        <v>0</v>
      </c>
      <c r="D467" s="46">
        <f>_xlfn.IFNA(VLOOKUP(A467,'BBI Strategy'!$A$2:$B$1000,2,FALSE),0)</f>
        <v>0</v>
      </c>
      <c r="E467" s="46">
        <f>_xlfn.IFNA(VLOOKUP(A467,'Cloud Strategy'!$A$2:$B$1000,2,FALSE),0)</f>
        <v>0</v>
      </c>
      <c r="F467" s="46">
        <f>_xlfn.IFNA(VLOOKUP(A467,'DMI Strategy'!$A$1:$B$1000,2,FALSE),0)</f>
        <v>59927.983999999997</v>
      </c>
      <c r="G467" s="46">
        <f>_xlfn.IFNA(VLOOKUP(A467,'RVI Strategy'!$A$1:$B$1000,2,FALSE),0)</f>
        <v>0</v>
      </c>
      <c r="H467" s="46">
        <f>_xlfn.IFNA(VLOOKUP(A467,'TXF0007 Strategy'!$A$1:$B$1000,2,FALSE),0)</f>
        <v>13268.6</v>
      </c>
      <c r="I467" s="55">
        <f t="shared" si="14"/>
        <v>9987.9973333333328</v>
      </c>
      <c r="J467" s="1">
        <f>VLOOKUP($A467,級距!$A:$K,9,FALSE)</f>
        <v>5</v>
      </c>
      <c r="K467" s="1">
        <f>VLOOKUP($A467,級距!$A:$K,10,FALSE)</f>
        <v>6</v>
      </c>
      <c r="L467" s="1">
        <f>VLOOKUP($A467,級距!$A:$K,11,FALSE)</f>
        <v>2</v>
      </c>
      <c r="M467" s="32">
        <f t="shared" si="15"/>
        <v>2</v>
      </c>
    </row>
    <row r="468" spans="1:13">
      <c r="A468" s="47">
        <v>44972</v>
      </c>
      <c r="B468" s="46">
        <f>_xlfn.IFNA(VLOOKUP(A468,'Dual Thrust Strategy'!$A$1:$B$460,2,FALSE),0)</f>
        <v>0</v>
      </c>
      <c r="C468" s="46">
        <f>_xlfn.IFNA(VLOOKUP(A468,'Break Through Price Strategy'!$A$2:$B$742,2,FALSE),0)</f>
        <v>26119.536</v>
      </c>
      <c r="D468" s="46">
        <f>_xlfn.IFNA(VLOOKUP(A468,'BBI Strategy'!$A$2:$B$1000,2,FALSE),0)</f>
        <v>1043.104</v>
      </c>
      <c r="E468" s="46">
        <f>_xlfn.IFNA(VLOOKUP(A468,'Cloud Strategy'!$A$2:$B$1000,2,FALSE),0)</f>
        <v>128461.056</v>
      </c>
      <c r="F468" s="46">
        <f>_xlfn.IFNA(VLOOKUP(A468,'DMI Strategy'!$A$1:$B$1000,2,FALSE),0)</f>
        <v>5842.72</v>
      </c>
      <c r="G468" s="46">
        <f>_xlfn.IFNA(VLOOKUP(A468,'RVI Strategy'!$A$1:$B$1000,2,FALSE),0)</f>
        <v>27440.128000000001</v>
      </c>
      <c r="H468" s="46">
        <f>_xlfn.IFNA(VLOOKUP(A468,'TXF0007 Strategy'!$A$1:$B$1000,2,FALSE),0)</f>
        <v>66558.055999999997</v>
      </c>
      <c r="I468" s="55">
        <f t="shared" si="14"/>
        <v>31484.423999999999</v>
      </c>
      <c r="J468" s="1">
        <f>VLOOKUP($A468,級距!$A:$K,9,FALSE)</f>
        <v>5</v>
      </c>
      <c r="K468" s="1">
        <f>VLOOKUP($A468,級距!$A:$K,10,FALSE)</f>
        <v>7</v>
      </c>
      <c r="L468" s="1">
        <f>VLOOKUP($A468,級距!$A:$K,11,FALSE)</f>
        <v>3</v>
      </c>
      <c r="M468" s="32">
        <f t="shared" si="15"/>
        <v>3</v>
      </c>
    </row>
    <row r="469" spans="1:13">
      <c r="A469" s="47">
        <v>44971</v>
      </c>
      <c r="B469" s="46">
        <f>_xlfn.IFNA(VLOOKUP(A469,'Dual Thrust Strategy'!$A$1:$B$460,2,FALSE),0)</f>
        <v>0</v>
      </c>
      <c r="C469" s="46">
        <f>_xlfn.IFNA(VLOOKUP(A469,'Break Through Price Strategy'!$A$2:$B$742,2,FALSE),0)</f>
        <v>0</v>
      </c>
      <c r="D469" s="46">
        <f>_xlfn.IFNA(VLOOKUP(A469,'BBI Strategy'!$A$2:$B$1000,2,FALSE),0)</f>
        <v>-18814.592000000001</v>
      </c>
      <c r="E469" s="46">
        <f>_xlfn.IFNA(VLOOKUP(A469,'Cloud Strategy'!$A$2:$B$1000,2,FALSE),0)</f>
        <v>-20399.04</v>
      </c>
      <c r="F469" s="46">
        <f>_xlfn.IFNA(VLOOKUP(A469,'DMI Strategy'!$A$1:$B$1000,2,FALSE),0)</f>
        <v>-12910.8</v>
      </c>
      <c r="G469" s="46">
        <f>_xlfn.IFNA(VLOOKUP(A469,'RVI Strategy'!$A$1:$B$1000,2,FALSE),0)</f>
        <v>0</v>
      </c>
      <c r="H469" s="46">
        <f>_xlfn.IFNA(VLOOKUP(A469,'TXF0007 Strategy'!$A$1:$B$1000,2,FALSE),0)</f>
        <v>-44514.735999999997</v>
      </c>
      <c r="I469" s="55">
        <f t="shared" si="14"/>
        <v>-8687.4053333333341</v>
      </c>
      <c r="J469" s="1">
        <f>VLOOKUP($A469,級距!$A:$K,9,FALSE)</f>
        <v>1</v>
      </c>
      <c r="K469" s="1">
        <f>VLOOKUP($A469,級距!$A:$K,10,FALSE)</f>
        <v>3</v>
      </c>
      <c r="L469" s="1">
        <f>VLOOKUP($A469,級距!$A:$K,11,FALSE)</f>
        <v>2</v>
      </c>
      <c r="M469" s="32">
        <f t="shared" si="15"/>
        <v>2</v>
      </c>
    </row>
    <row r="470" spans="1:13">
      <c r="A470" s="47">
        <v>44970</v>
      </c>
      <c r="B470" s="46">
        <f>_xlfn.IFNA(VLOOKUP(A470,'Dual Thrust Strategy'!$A$1:$B$460,2,FALSE),0)</f>
        <v>-2483.4000000000005</v>
      </c>
      <c r="C470" s="46">
        <f>_xlfn.IFNA(VLOOKUP(A470,'Break Through Price Strategy'!$A$2:$B$742,2,FALSE),0)</f>
        <v>-64452.767999999996</v>
      </c>
      <c r="D470" s="46">
        <f>_xlfn.IFNA(VLOOKUP(A470,'BBI Strategy'!$A$2:$B$1000,2,FALSE),0)</f>
        <v>-40571.487999999998</v>
      </c>
      <c r="E470" s="46">
        <f>_xlfn.IFNA(VLOOKUP(A470,'Cloud Strategy'!$A$2:$B$1000,2,FALSE),0)</f>
        <v>38738.879999999997</v>
      </c>
      <c r="F470" s="46">
        <f>_xlfn.IFNA(VLOOKUP(A470,'DMI Strategy'!$A$1:$B$1000,2,FALSE),0)</f>
        <v>-40576.671999999999</v>
      </c>
      <c r="G470" s="46">
        <f>_xlfn.IFNA(VLOOKUP(A470,'RVI Strategy'!$A$1:$B$1000,2,FALSE),0)</f>
        <v>0</v>
      </c>
      <c r="H470" s="46">
        <f>_xlfn.IFNA(VLOOKUP(A470,'TXF0007 Strategy'!$A$1:$B$1000,2,FALSE),0)</f>
        <v>-60865.584000000003</v>
      </c>
      <c r="I470" s="55">
        <f t="shared" si="14"/>
        <v>-18224.241333333328</v>
      </c>
      <c r="J470" s="1">
        <f>VLOOKUP($A470,級距!$A:$K,9,FALSE)</f>
        <v>3</v>
      </c>
      <c r="K470" s="1">
        <f>VLOOKUP($A470,級距!$A:$K,10,FALSE)</f>
        <v>2</v>
      </c>
      <c r="L470" s="1">
        <f>VLOOKUP($A470,級距!$A:$K,11,FALSE)</f>
        <v>2</v>
      </c>
      <c r="M470" s="32">
        <f t="shared" si="15"/>
        <v>2</v>
      </c>
    </row>
    <row r="471" spans="1:13">
      <c r="A471" s="47">
        <v>44967</v>
      </c>
      <c r="B471" s="46">
        <f>_xlfn.IFNA(VLOOKUP(A471,'Dual Thrust Strategy'!$A$1:$B$460,2,FALSE),0)</f>
        <v>0</v>
      </c>
      <c r="C471" s="46">
        <f>_xlfn.IFNA(VLOOKUP(A471,'Break Through Price Strategy'!$A$2:$B$742,2,FALSE),0)</f>
        <v>0</v>
      </c>
      <c r="D471" s="46">
        <f>_xlfn.IFNA(VLOOKUP(A471,'BBI Strategy'!$A$2:$B$1000,2,FALSE),0)</f>
        <v>-21733.439999999999</v>
      </c>
      <c r="E471" s="46">
        <f>_xlfn.IFNA(VLOOKUP(A471,'Cloud Strategy'!$A$2:$B$1000,2,FALSE),0)</f>
        <v>-61972.928</v>
      </c>
      <c r="F471" s="46">
        <f>_xlfn.IFNA(VLOOKUP(A471,'DMI Strategy'!$A$1:$B$1000,2,FALSE),0)</f>
        <v>-53978.879999999997</v>
      </c>
      <c r="G471" s="46">
        <f>_xlfn.IFNA(VLOOKUP(A471,'RVI Strategy'!$A$1:$B$1000,2,FALSE),0)</f>
        <v>0</v>
      </c>
      <c r="H471" s="46">
        <f>_xlfn.IFNA(VLOOKUP(A471,'TXF0007 Strategy'!$A$1:$B$1000,2,FALSE),0)</f>
        <v>0</v>
      </c>
      <c r="I471" s="55">
        <f t="shared" si="14"/>
        <v>-22947.541333333331</v>
      </c>
      <c r="J471" s="1">
        <f>VLOOKUP($A471,級距!$A:$K,9,FALSE)</f>
        <v>1</v>
      </c>
      <c r="K471" s="1">
        <f>VLOOKUP($A471,級距!$A:$K,10,FALSE)</f>
        <v>3</v>
      </c>
      <c r="L471" s="1">
        <f>VLOOKUP($A471,級距!$A:$K,11,FALSE)</f>
        <v>2</v>
      </c>
      <c r="M471" s="32">
        <f t="shared" si="15"/>
        <v>2</v>
      </c>
    </row>
    <row r="472" spans="1:13">
      <c r="A472" s="47">
        <v>44966</v>
      </c>
      <c r="B472" s="46">
        <f>_xlfn.IFNA(VLOOKUP(A472,'Dual Thrust Strategy'!$A$1:$B$460,2,FALSE),0)</f>
        <v>0</v>
      </c>
      <c r="C472" s="46">
        <f>_xlfn.IFNA(VLOOKUP(A472,'Break Through Price Strategy'!$A$2:$B$742,2,FALSE),0)</f>
        <v>0</v>
      </c>
      <c r="D472" s="46">
        <f>_xlfn.IFNA(VLOOKUP(A472,'BBI Strategy'!$A$2:$B$1000,2,FALSE),0)</f>
        <v>0</v>
      </c>
      <c r="E472" s="46">
        <f>_xlfn.IFNA(VLOOKUP(A472,'Cloud Strategy'!$A$2:$B$1000,2,FALSE),0)</f>
        <v>0</v>
      </c>
      <c r="F472" s="46">
        <f>_xlfn.IFNA(VLOOKUP(A472,'DMI Strategy'!$A$1:$B$1000,2,FALSE),0)</f>
        <v>-58784.832000000002</v>
      </c>
      <c r="G472" s="46">
        <f>_xlfn.IFNA(VLOOKUP(A472,'RVI Strategy'!$A$1:$B$1000,2,FALSE),0)</f>
        <v>0</v>
      </c>
      <c r="H472" s="46">
        <f>_xlfn.IFNA(VLOOKUP(A472,'TXF0007 Strategy'!$A$1:$B$1000,2,FALSE),0)</f>
        <v>72819.343999999997</v>
      </c>
      <c r="I472" s="55">
        <f t="shared" si="14"/>
        <v>-9797.4719999999998</v>
      </c>
      <c r="J472" s="1">
        <f>VLOOKUP($A472,級距!$A:$K,9,FALSE)</f>
        <v>1</v>
      </c>
      <c r="K472" s="1">
        <f>VLOOKUP($A472,級距!$A:$K,10,FALSE)</f>
        <v>7</v>
      </c>
      <c r="L472" s="1">
        <f>VLOOKUP($A472,級距!$A:$K,11,FALSE)</f>
        <v>3</v>
      </c>
      <c r="M472" s="32">
        <f t="shared" si="15"/>
        <v>3</v>
      </c>
    </row>
    <row r="473" spans="1:13">
      <c r="A473" s="47">
        <v>44965</v>
      </c>
      <c r="B473" s="46">
        <f>_xlfn.IFNA(VLOOKUP(A473,'Dual Thrust Strategy'!$A$1:$B$460,2,FALSE),0)</f>
        <v>0</v>
      </c>
      <c r="C473" s="46">
        <f>_xlfn.IFNA(VLOOKUP(A473,'Break Through Price Strategy'!$A$2:$B$742,2,FALSE),0)</f>
        <v>30258.16</v>
      </c>
      <c r="D473" s="46">
        <f>_xlfn.IFNA(VLOOKUP(A473,'BBI Strategy'!$A$2:$B$1000,2,FALSE),0)</f>
        <v>12460.944</v>
      </c>
      <c r="E473" s="46">
        <f>_xlfn.IFNA(VLOOKUP(A473,'Cloud Strategy'!$A$2:$B$1000,2,FALSE),0)</f>
        <v>0</v>
      </c>
      <c r="F473" s="46">
        <f>_xlfn.IFNA(VLOOKUP(A473,'DMI Strategy'!$A$1:$B$1000,2,FALSE),0)</f>
        <v>11109.936</v>
      </c>
      <c r="G473" s="46">
        <f>_xlfn.IFNA(VLOOKUP(A473,'RVI Strategy'!$A$1:$B$1000,2,FALSE),0)</f>
        <v>0</v>
      </c>
      <c r="H473" s="46">
        <f>_xlfn.IFNA(VLOOKUP(A473,'TXF0007 Strategy'!$A$1:$B$1000,2,FALSE),0)</f>
        <v>120421.696</v>
      </c>
      <c r="I473" s="55">
        <f t="shared" si="14"/>
        <v>8971.5066666666662</v>
      </c>
      <c r="J473" s="1">
        <f>VLOOKUP($A473,級距!$A:$K,9,FALSE)</f>
        <v>5</v>
      </c>
      <c r="K473" s="1">
        <f>VLOOKUP($A473,級距!$A:$K,10,FALSE)</f>
        <v>9</v>
      </c>
      <c r="L473" s="1">
        <f>VLOOKUP($A473,級距!$A:$K,11,FALSE)</f>
        <v>3</v>
      </c>
      <c r="M473" s="32">
        <f t="shared" si="15"/>
        <v>3</v>
      </c>
    </row>
    <row r="474" spans="1:13">
      <c r="A474" s="47">
        <v>44964</v>
      </c>
      <c r="B474" s="46">
        <f>_xlfn.IFNA(VLOOKUP(A474,'Dual Thrust Strategy'!$A$1:$B$460,2,FALSE),0)</f>
        <v>0</v>
      </c>
      <c r="C474" s="46">
        <f>_xlfn.IFNA(VLOOKUP(A474,'Break Through Price Strategy'!$A$2:$B$742,2,FALSE),0)</f>
        <v>0</v>
      </c>
      <c r="D474" s="46">
        <f>_xlfn.IFNA(VLOOKUP(A474,'BBI Strategy'!$A$2:$B$1000,2,FALSE),0)</f>
        <v>-27392.48</v>
      </c>
      <c r="E474" s="46">
        <f>_xlfn.IFNA(VLOOKUP(A474,'Cloud Strategy'!$A$2:$B$1000,2,FALSE),0)</f>
        <v>0</v>
      </c>
      <c r="F474" s="46">
        <f>_xlfn.IFNA(VLOOKUP(A474,'DMI Strategy'!$A$1:$B$1000,2,FALSE),0)</f>
        <v>0</v>
      </c>
      <c r="G474" s="46">
        <f>_xlfn.IFNA(VLOOKUP(A474,'RVI Strategy'!$A$1:$B$1000,2,FALSE),0)</f>
        <v>0</v>
      </c>
      <c r="H474" s="46">
        <f>_xlfn.IFNA(VLOOKUP(A474,'TXF0007 Strategy'!$A$1:$B$1000,2,FALSE),0)</f>
        <v>-35632.896000000001</v>
      </c>
      <c r="I474" s="55">
        <f t="shared" si="14"/>
        <v>-4565.413333333333</v>
      </c>
      <c r="J474" s="1">
        <f>VLOOKUP($A474,級距!$A:$K,9,FALSE)</f>
        <v>1</v>
      </c>
      <c r="K474" s="1">
        <f>VLOOKUP($A474,級距!$A:$K,10,FALSE)</f>
        <v>2</v>
      </c>
      <c r="L474" s="1">
        <f>VLOOKUP($A474,級距!$A:$K,11,FALSE)</f>
        <v>2</v>
      </c>
      <c r="M474" s="32">
        <f t="shared" si="15"/>
        <v>2</v>
      </c>
    </row>
    <row r="475" spans="1:13">
      <c r="A475" s="47">
        <v>44963</v>
      </c>
      <c r="B475" s="46">
        <f>_xlfn.IFNA(VLOOKUP(A475,'Dual Thrust Strategy'!$A$1:$B$460,2,FALSE),0)</f>
        <v>0</v>
      </c>
      <c r="C475" s="46">
        <f>_xlfn.IFNA(VLOOKUP(A475,'Break Through Price Strategy'!$A$2:$B$742,2,FALSE),0)</f>
        <v>16978.511999999999</v>
      </c>
      <c r="D475" s="46">
        <f>_xlfn.IFNA(VLOOKUP(A475,'BBI Strategy'!$A$2:$B$1000,2,FALSE),0)</f>
        <v>-60407.24</v>
      </c>
      <c r="E475" s="46">
        <f>_xlfn.IFNA(VLOOKUP(A475,'Cloud Strategy'!$A$2:$B$1000,2,FALSE),0)</f>
        <v>-97687.392000000007</v>
      </c>
      <c r="F475" s="46">
        <f>_xlfn.IFNA(VLOOKUP(A475,'DMI Strategy'!$A$1:$B$1000,2,FALSE),0)</f>
        <v>93277.183999999994</v>
      </c>
      <c r="G475" s="46">
        <f>_xlfn.IFNA(VLOOKUP(A475,'RVI Strategy'!$A$1:$B$1000,2,FALSE),0)</f>
        <v>38761.919999999998</v>
      </c>
      <c r="H475" s="46">
        <f>_xlfn.IFNA(VLOOKUP(A475,'TXF0007 Strategy'!$A$1:$B$1000,2,FALSE),0)</f>
        <v>0</v>
      </c>
      <c r="I475" s="55">
        <f t="shared" si="14"/>
        <v>-1512.8360000000005</v>
      </c>
      <c r="J475" s="1">
        <f>VLOOKUP($A475,級距!$A:$K,9,FALSE)</f>
        <v>3</v>
      </c>
      <c r="K475" s="1">
        <f>VLOOKUP($A475,級距!$A:$K,10,FALSE)</f>
        <v>9</v>
      </c>
      <c r="L475" s="1">
        <f>VLOOKUP($A475,級距!$A:$K,11,FALSE)</f>
        <v>3</v>
      </c>
      <c r="M475" s="32">
        <f t="shared" si="15"/>
        <v>3</v>
      </c>
    </row>
    <row r="476" spans="1:13">
      <c r="A476" s="47">
        <v>44960</v>
      </c>
      <c r="B476" s="46">
        <f>_xlfn.IFNA(VLOOKUP(A476,'Dual Thrust Strategy'!$A$1:$B$460,2,FALSE),0)</f>
        <v>0</v>
      </c>
      <c r="C476" s="46">
        <f>_xlfn.IFNA(VLOOKUP(A476,'Break Through Price Strategy'!$A$2:$B$742,2,FALSE),0)</f>
        <v>-9294.384</v>
      </c>
      <c r="D476" s="46">
        <f>_xlfn.IFNA(VLOOKUP(A476,'BBI Strategy'!$A$2:$B$1000,2,FALSE),0)</f>
        <v>0</v>
      </c>
      <c r="E476" s="46">
        <f>_xlfn.IFNA(VLOOKUP(A476,'Cloud Strategy'!$A$2:$B$1000,2,FALSE),0)</f>
        <v>26017.304</v>
      </c>
      <c r="F476" s="46">
        <f>_xlfn.IFNA(VLOOKUP(A476,'DMI Strategy'!$A$1:$B$1000,2,FALSE),0)</f>
        <v>-67813.903999999995</v>
      </c>
      <c r="G476" s="46">
        <f>_xlfn.IFNA(VLOOKUP(A476,'RVI Strategy'!$A$1:$B$1000,2,FALSE),0)</f>
        <v>36211.616000000002</v>
      </c>
      <c r="H476" s="46">
        <f>_xlfn.IFNA(VLOOKUP(A476,'TXF0007 Strategy'!$A$1:$B$1000,2,FALSE),0)</f>
        <v>-48828.015999999996</v>
      </c>
      <c r="I476" s="55">
        <f t="shared" si="14"/>
        <v>-2479.8946666666657</v>
      </c>
      <c r="J476" s="1">
        <f>VLOOKUP($A476,級距!$A:$K,9,FALSE)</f>
        <v>4</v>
      </c>
      <c r="K476" s="1">
        <f>VLOOKUP($A476,級距!$A:$K,10,FALSE)</f>
        <v>1</v>
      </c>
      <c r="L476" s="1">
        <f>VLOOKUP($A476,級距!$A:$K,11,FALSE)</f>
        <v>2</v>
      </c>
      <c r="M476" s="32">
        <f t="shared" si="15"/>
        <v>2</v>
      </c>
    </row>
    <row r="477" spans="1:13">
      <c r="A477" s="47">
        <v>44959</v>
      </c>
      <c r="B477" s="46">
        <f>_xlfn.IFNA(VLOOKUP(A477,'Dual Thrust Strategy'!$A$1:$B$460,2,FALSE),0)</f>
        <v>-9430.9920000000002</v>
      </c>
      <c r="C477" s="46">
        <f>_xlfn.IFNA(VLOOKUP(A477,'Break Through Price Strategy'!$A$2:$B$742,2,FALSE),0)</f>
        <v>12325.2</v>
      </c>
      <c r="D477" s="46">
        <f>_xlfn.IFNA(VLOOKUP(A477,'BBI Strategy'!$A$2:$B$1000,2,FALSE),0)</f>
        <v>42180.336000000003</v>
      </c>
      <c r="E477" s="46">
        <f>_xlfn.IFNA(VLOOKUP(A477,'Cloud Strategy'!$A$2:$B$1000,2,FALSE),0)</f>
        <v>0</v>
      </c>
      <c r="F477" s="46">
        <f>_xlfn.IFNA(VLOOKUP(A477,'DMI Strategy'!$A$1:$B$1000,2,FALSE),0)</f>
        <v>-64469.472000000002</v>
      </c>
      <c r="G477" s="46">
        <f>_xlfn.IFNA(VLOOKUP(A477,'RVI Strategy'!$A$1:$B$1000,2,FALSE),0)</f>
        <v>0</v>
      </c>
      <c r="H477" s="46">
        <f>_xlfn.IFNA(VLOOKUP(A477,'TXF0007 Strategy'!$A$1:$B$1000,2,FALSE),0)</f>
        <v>-125960.25600000001</v>
      </c>
      <c r="I477" s="55">
        <f t="shared" si="14"/>
        <v>-3232.4879999999998</v>
      </c>
      <c r="J477" s="1">
        <f>VLOOKUP($A477,級距!$A:$K,9,FALSE)</f>
        <v>4</v>
      </c>
      <c r="K477" s="1">
        <f>VLOOKUP($A477,級距!$A:$K,10,FALSE)</f>
        <v>3</v>
      </c>
      <c r="L477" s="1">
        <f>VLOOKUP($A477,級距!$A:$K,11,FALSE)</f>
        <v>2</v>
      </c>
      <c r="M477" s="32">
        <f t="shared" si="15"/>
        <v>2</v>
      </c>
    </row>
    <row r="478" spans="1:13">
      <c r="A478" s="47">
        <v>44958</v>
      </c>
      <c r="B478" s="46">
        <f>_xlfn.IFNA(VLOOKUP(A478,'Dual Thrust Strategy'!$A$1:$B$460,2,FALSE),0)</f>
        <v>0</v>
      </c>
      <c r="C478" s="46">
        <f>_xlfn.IFNA(VLOOKUP(A478,'Break Through Price Strategy'!$A$2:$B$742,2,FALSE),0)</f>
        <v>0</v>
      </c>
      <c r="D478" s="46">
        <f>_xlfn.IFNA(VLOOKUP(A478,'BBI Strategy'!$A$2:$B$1000,2,FALSE),0)</f>
        <v>0</v>
      </c>
      <c r="E478" s="46">
        <f>_xlfn.IFNA(VLOOKUP(A478,'Cloud Strategy'!$A$2:$B$1000,2,FALSE),0)</f>
        <v>-10147.487999999999</v>
      </c>
      <c r="F478" s="46">
        <f>_xlfn.IFNA(VLOOKUP(A478,'DMI Strategy'!$A$1:$B$1000,2,FALSE),0)</f>
        <v>-64414.175999999999</v>
      </c>
      <c r="G478" s="46">
        <f>_xlfn.IFNA(VLOOKUP(A478,'RVI Strategy'!$A$1:$B$1000,2,FALSE),0)</f>
        <v>0</v>
      </c>
      <c r="H478" s="46">
        <f>_xlfn.IFNA(VLOOKUP(A478,'TXF0007 Strategy'!$A$1:$B$1000,2,FALSE),0)</f>
        <v>-129096.088</v>
      </c>
      <c r="I478" s="55">
        <f t="shared" si="14"/>
        <v>-12426.944000000001</v>
      </c>
      <c r="J478" s="1">
        <f>VLOOKUP($A478,級距!$A:$K,9,FALSE)</f>
        <v>2</v>
      </c>
      <c r="K478" s="1">
        <f>VLOOKUP($A478,級距!$A:$K,10,FALSE)</f>
        <v>4</v>
      </c>
      <c r="L478" s="1">
        <f>VLOOKUP($A478,級距!$A:$K,11,FALSE)</f>
        <v>2</v>
      </c>
      <c r="M478" s="32">
        <f t="shared" si="15"/>
        <v>2</v>
      </c>
    </row>
    <row r="479" spans="1:13">
      <c r="A479" s="47">
        <v>44957</v>
      </c>
      <c r="B479" s="46">
        <f>_xlfn.IFNA(VLOOKUP(A479,'Dual Thrust Strategy'!$A$1:$B$460,2,FALSE),0)</f>
        <v>0</v>
      </c>
      <c r="C479" s="46">
        <f>_xlfn.IFNA(VLOOKUP(A479,'Break Through Price Strategy'!$A$2:$B$742,2,FALSE),0)</f>
        <v>0</v>
      </c>
      <c r="D479" s="46">
        <f>_xlfn.IFNA(VLOOKUP(A479,'BBI Strategy'!$A$2:$B$1000,2,FALSE),0)</f>
        <v>0</v>
      </c>
      <c r="E479" s="46">
        <f>_xlfn.IFNA(VLOOKUP(A479,'Cloud Strategy'!$A$2:$B$1000,2,FALSE),0)</f>
        <v>77888.392000000007</v>
      </c>
      <c r="F479" s="46">
        <f>_xlfn.IFNA(VLOOKUP(A479,'DMI Strategy'!$A$1:$B$1000,2,FALSE),0)</f>
        <v>157303.296</v>
      </c>
      <c r="G479" s="46">
        <f>_xlfn.IFNA(VLOOKUP(A479,'RVI Strategy'!$A$1:$B$1000,2,FALSE),0)</f>
        <v>73589.135999999999</v>
      </c>
      <c r="H479" s="46">
        <f>_xlfn.IFNA(VLOOKUP(A479,'TXF0007 Strategy'!$A$1:$B$1000,2,FALSE),0)</f>
        <v>63724.567999999999</v>
      </c>
      <c r="I479" s="55">
        <f t="shared" si="14"/>
        <v>51463.470666666668</v>
      </c>
      <c r="J479" s="1">
        <f>VLOOKUP($A479,級距!$A:$K,9,FALSE)</f>
        <v>7</v>
      </c>
      <c r="K479" s="1">
        <f>VLOOKUP($A479,級距!$A:$K,10,FALSE)</f>
        <v>10</v>
      </c>
      <c r="L479" s="1">
        <f>VLOOKUP($A479,級距!$A:$K,11,FALSE)</f>
        <v>3</v>
      </c>
      <c r="M479" s="32">
        <f t="shared" si="15"/>
        <v>3</v>
      </c>
    </row>
    <row r="480" spans="1:13">
      <c r="A480" s="47">
        <v>44956</v>
      </c>
      <c r="B480" s="46">
        <f>_xlfn.IFNA(VLOOKUP(A480,'Dual Thrust Strategy'!$A$1:$B$460,2,FALSE),0)</f>
        <v>0</v>
      </c>
      <c r="C480" s="46">
        <f>_xlfn.IFNA(VLOOKUP(A480,'Break Through Price Strategy'!$A$2:$B$742,2,FALSE),0)</f>
        <v>0</v>
      </c>
      <c r="D480" s="46">
        <f>_xlfn.IFNA(VLOOKUP(A480,'BBI Strategy'!$A$2:$B$1000,2,FALSE),0)</f>
        <v>-2225.6640000000002</v>
      </c>
      <c r="E480" s="46">
        <f>_xlfn.IFNA(VLOOKUP(A480,'Cloud Strategy'!$A$2:$B$1000,2,FALSE),0)</f>
        <v>-93060.288</v>
      </c>
      <c r="F480" s="46">
        <f>_xlfn.IFNA(VLOOKUP(A480,'DMI Strategy'!$A$1:$B$1000,2,FALSE),0)</f>
        <v>0</v>
      </c>
      <c r="G480" s="46">
        <f>_xlfn.IFNA(VLOOKUP(A480,'RVI Strategy'!$A$1:$B$1000,2,FALSE),0)</f>
        <v>0</v>
      </c>
      <c r="H480" s="46">
        <f>_xlfn.IFNA(VLOOKUP(A480,'TXF0007 Strategy'!$A$1:$B$1000,2,FALSE),0)</f>
        <v>-125576.75200000001</v>
      </c>
      <c r="I480" s="55">
        <f t="shared" si="14"/>
        <v>-15880.992</v>
      </c>
      <c r="J480" s="1">
        <f>VLOOKUP($A480,級距!$A:$K,9,FALSE)</f>
        <v>7</v>
      </c>
      <c r="K480" s="1">
        <f>VLOOKUP($A480,級距!$A:$K,10,FALSE)</f>
        <v>6</v>
      </c>
      <c r="L480" s="1">
        <f>VLOOKUP($A480,級距!$A:$K,11,FALSE)</f>
        <v>2</v>
      </c>
      <c r="M480" s="32">
        <f t="shared" si="15"/>
        <v>2</v>
      </c>
    </row>
    <row r="481" spans="1:13">
      <c r="A481" s="47">
        <v>44943</v>
      </c>
      <c r="B481" s="46">
        <f>_xlfn.IFNA(VLOOKUP(A481,'Dual Thrust Strategy'!$A$1:$B$460,2,FALSE),0)</f>
        <v>0</v>
      </c>
      <c r="C481" s="46">
        <f>_xlfn.IFNA(VLOOKUP(A481,'Break Through Price Strategy'!$A$2:$B$742,2,FALSE),0)</f>
        <v>0</v>
      </c>
      <c r="D481" s="46">
        <f>_xlfn.IFNA(VLOOKUP(A481,'BBI Strategy'!$A$2:$B$1000,2,FALSE),0)</f>
        <v>-30069.248</v>
      </c>
      <c r="E481" s="46">
        <f>_xlfn.IFNA(VLOOKUP(A481,'Cloud Strategy'!$A$2:$B$1000,2,FALSE),0)</f>
        <v>-51333.599999999999</v>
      </c>
      <c r="F481" s="46">
        <f>_xlfn.IFNA(VLOOKUP(A481,'DMI Strategy'!$A$1:$B$1000,2,FALSE),0)</f>
        <v>-76599.392000000007</v>
      </c>
      <c r="G481" s="46">
        <f>_xlfn.IFNA(VLOOKUP(A481,'RVI Strategy'!$A$1:$B$1000,2,FALSE),0)</f>
        <v>0</v>
      </c>
      <c r="H481" s="46">
        <f>_xlfn.IFNA(VLOOKUP(A481,'TXF0007 Strategy'!$A$1:$B$1000,2,FALSE),0)</f>
        <v>0</v>
      </c>
      <c r="I481" s="55">
        <f t="shared" si="14"/>
        <v>-26333.706666666665</v>
      </c>
      <c r="J481" s="1">
        <f>VLOOKUP($A481,級距!$A:$K,9,FALSE)</f>
        <v>1</v>
      </c>
      <c r="K481" s="1">
        <f>VLOOKUP($A481,級距!$A:$K,10,FALSE)</f>
        <v>1</v>
      </c>
      <c r="L481" s="1">
        <f>VLOOKUP($A481,級距!$A:$K,11,FALSE)</f>
        <v>2</v>
      </c>
      <c r="M481" s="32">
        <f t="shared" si="15"/>
        <v>2</v>
      </c>
    </row>
    <row r="482" spans="1:13">
      <c r="A482" s="47">
        <v>44942</v>
      </c>
      <c r="B482" s="46">
        <f>_xlfn.IFNA(VLOOKUP(A482,'Dual Thrust Strategy'!$A$1:$B$460,2,FALSE),0)</f>
        <v>0</v>
      </c>
      <c r="C482" s="46">
        <f>_xlfn.IFNA(VLOOKUP(A482,'Break Through Price Strategy'!$A$2:$B$742,2,FALSE),0)</f>
        <v>0</v>
      </c>
      <c r="D482" s="46">
        <f>_xlfn.IFNA(VLOOKUP(A482,'BBI Strategy'!$A$2:$B$1000,2,FALSE),0)</f>
        <v>-25744.351999999999</v>
      </c>
      <c r="E482" s="46">
        <f>_xlfn.IFNA(VLOOKUP(A482,'Cloud Strategy'!$A$2:$B$1000,2,FALSE),0)</f>
        <v>35786.063999999998</v>
      </c>
      <c r="F482" s="46">
        <f>_xlfn.IFNA(VLOOKUP(A482,'DMI Strategy'!$A$1:$B$1000,2,FALSE),0)</f>
        <v>29459.968000000001</v>
      </c>
      <c r="G482" s="46">
        <f>_xlfn.IFNA(VLOOKUP(A482,'RVI Strategy'!$A$1:$B$1000,2,FALSE),0)</f>
        <v>0</v>
      </c>
      <c r="H482" s="46">
        <f>_xlfn.IFNA(VLOOKUP(A482,'TXF0007 Strategy'!$A$1:$B$1000,2,FALSE),0)</f>
        <v>-19169.28</v>
      </c>
      <c r="I482" s="55">
        <f t="shared" si="14"/>
        <v>6583.6133333333337</v>
      </c>
      <c r="J482" s="1">
        <f>VLOOKUP($A482,級距!$A:$K,9,FALSE)</f>
        <v>1</v>
      </c>
      <c r="K482" s="1">
        <f>VLOOKUP($A482,級距!$A:$K,10,FALSE)</f>
        <v>1</v>
      </c>
      <c r="L482" s="1">
        <f>VLOOKUP($A482,級距!$A:$K,11,FALSE)</f>
        <v>2</v>
      </c>
      <c r="M482" s="32">
        <f t="shared" si="15"/>
        <v>2</v>
      </c>
    </row>
    <row r="483" spans="1:13">
      <c r="A483" s="47">
        <v>44939</v>
      </c>
      <c r="B483" s="46">
        <f>_xlfn.IFNA(VLOOKUP(A483,'Dual Thrust Strategy'!$A$1:$B$460,2,FALSE),0)</f>
        <v>0</v>
      </c>
      <c r="C483" s="46">
        <f>_xlfn.IFNA(VLOOKUP(A483,'Break Through Price Strategy'!$A$2:$B$742,2,FALSE),0)</f>
        <v>58050.392</v>
      </c>
      <c r="D483" s="46">
        <f>_xlfn.IFNA(VLOOKUP(A483,'BBI Strategy'!$A$2:$B$1000,2,FALSE),0)</f>
        <v>0</v>
      </c>
      <c r="E483" s="46">
        <f>_xlfn.IFNA(VLOOKUP(A483,'Cloud Strategy'!$A$2:$B$1000,2,FALSE),0)</f>
        <v>147075.61600000001</v>
      </c>
      <c r="F483" s="46">
        <f>_xlfn.IFNA(VLOOKUP(A483,'DMI Strategy'!$A$1:$B$1000,2,FALSE),0)</f>
        <v>8350.9120000000003</v>
      </c>
      <c r="G483" s="46">
        <f>_xlfn.IFNA(VLOOKUP(A483,'RVI Strategy'!$A$1:$B$1000,2,FALSE),0)</f>
        <v>86115.615999999995</v>
      </c>
      <c r="H483" s="46">
        <f>_xlfn.IFNA(VLOOKUP(A483,'TXF0007 Strategy'!$A$1:$B$1000,2,FALSE),0)</f>
        <v>230881.08799999999</v>
      </c>
      <c r="I483" s="55">
        <f t="shared" si="14"/>
        <v>49932.089333333337</v>
      </c>
      <c r="J483" s="1">
        <f>VLOOKUP($A483,級距!$A:$K,9,FALSE)</f>
        <v>7</v>
      </c>
      <c r="K483" s="1">
        <f>VLOOKUP($A483,級距!$A:$K,10,FALSE)</f>
        <v>9</v>
      </c>
      <c r="L483" s="1">
        <f>VLOOKUP($A483,級距!$A:$K,11,FALSE)</f>
        <v>3</v>
      </c>
      <c r="M483" s="32">
        <f t="shared" si="15"/>
        <v>3</v>
      </c>
    </row>
    <row r="484" spans="1:13">
      <c r="A484" s="47">
        <v>44938</v>
      </c>
      <c r="B484" s="46">
        <f>_xlfn.IFNA(VLOOKUP(A484,'Dual Thrust Strategy'!$A$1:$B$460,2,FALSE),0)</f>
        <v>0</v>
      </c>
      <c r="C484" s="46">
        <f>_xlfn.IFNA(VLOOKUP(A484,'Break Through Price Strategy'!$A$2:$B$742,2,FALSE),0)</f>
        <v>0</v>
      </c>
      <c r="D484" s="46">
        <f>_xlfn.IFNA(VLOOKUP(A484,'BBI Strategy'!$A$2:$B$1000,2,FALSE),0)</f>
        <v>0</v>
      </c>
      <c r="E484" s="46">
        <f>_xlfn.IFNA(VLOOKUP(A484,'Cloud Strategy'!$A$2:$B$1000,2,FALSE),0)</f>
        <v>0</v>
      </c>
      <c r="F484" s="46">
        <f>_xlfn.IFNA(VLOOKUP(A484,'DMI Strategy'!$A$1:$B$1000,2,FALSE),0)</f>
        <v>0</v>
      </c>
      <c r="G484" s="46">
        <f>_xlfn.IFNA(VLOOKUP(A484,'RVI Strategy'!$A$1:$B$1000,2,FALSE),0)</f>
        <v>-59445.408000000003</v>
      </c>
      <c r="H484" s="46">
        <f>_xlfn.IFNA(VLOOKUP(A484,'TXF0007 Strategy'!$A$1:$B$1000,2,FALSE),0)</f>
        <v>87006.743999999992</v>
      </c>
      <c r="I484" s="55">
        <f t="shared" si="14"/>
        <v>-9907.5680000000011</v>
      </c>
      <c r="J484" s="1">
        <f>VLOOKUP($A484,級距!$A:$K,9,FALSE)</f>
        <v>4</v>
      </c>
      <c r="K484" s="1">
        <f>VLOOKUP($A484,級距!$A:$K,10,FALSE)</f>
        <v>5</v>
      </c>
      <c r="L484" s="1">
        <f>VLOOKUP($A484,級距!$A:$K,11,FALSE)</f>
        <v>2</v>
      </c>
      <c r="M484" s="32">
        <f t="shared" si="15"/>
        <v>2</v>
      </c>
    </row>
    <row r="485" spans="1:13">
      <c r="A485" s="47">
        <v>44937</v>
      </c>
      <c r="B485" s="46">
        <f>_xlfn.IFNA(VLOOKUP(A485,'Dual Thrust Strategy'!$A$1:$B$460,2,FALSE),0)</f>
        <v>0</v>
      </c>
      <c r="C485" s="46">
        <f>_xlfn.IFNA(VLOOKUP(A485,'Break Through Price Strategy'!$A$2:$B$742,2,FALSE),0)</f>
        <v>0</v>
      </c>
      <c r="D485" s="46">
        <f>_xlfn.IFNA(VLOOKUP(A485,'BBI Strategy'!$A$2:$B$1000,2,FALSE),0)</f>
        <v>0</v>
      </c>
      <c r="E485" s="46">
        <f>_xlfn.IFNA(VLOOKUP(A485,'Cloud Strategy'!$A$2:$B$1000,2,FALSE),0)</f>
        <v>26757.727999999999</v>
      </c>
      <c r="F485" s="46">
        <f>_xlfn.IFNA(VLOOKUP(A485,'DMI Strategy'!$A$1:$B$1000,2,FALSE),0)</f>
        <v>-30035.84</v>
      </c>
      <c r="G485" s="46">
        <f>_xlfn.IFNA(VLOOKUP(A485,'RVI Strategy'!$A$1:$B$1000,2,FALSE),0)</f>
        <v>-24661.103999999999</v>
      </c>
      <c r="H485" s="46">
        <f>_xlfn.IFNA(VLOOKUP(A485,'TXF0007 Strategy'!$A$1:$B$1000,2,FALSE),0)</f>
        <v>69225.016000000003</v>
      </c>
      <c r="I485" s="55">
        <f t="shared" si="14"/>
        <v>-4656.5360000000001</v>
      </c>
      <c r="J485" s="1">
        <f>VLOOKUP($A485,級距!$A:$K,9,FALSE)</f>
        <v>5</v>
      </c>
      <c r="K485" s="1">
        <f>VLOOKUP($A485,級距!$A:$K,10,FALSE)</f>
        <v>5</v>
      </c>
      <c r="L485" s="1">
        <f>VLOOKUP($A485,級距!$A:$K,11,FALSE)</f>
        <v>2</v>
      </c>
      <c r="M485" s="32">
        <f t="shared" si="15"/>
        <v>2</v>
      </c>
    </row>
    <row r="486" spans="1:13">
      <c r="A486" s="47">
        <v>44936</v>
      </c>
      <c r="B486" s="46">
        <f>_xlfn.IFNA(VLOOKUP(A486,'Dual Thrust Strategy'!$A$1:$B$460,2,FALSE),0)</f>
        <v>0</v>
      </c>
      <c r="C486" s="46">
        <f>_xlfn.IFNA(VLOOKUP(A486,'Break Through Price Strategy'!$A$2:$B$742,2,FALSE),0)</f>
        <v>0</v>
      </c>
      <c r="D486" s="46">
        <f>_xlfn.IFNA(VLOOKUP(A486,'BBI Strategy'!$A$2:$B$1000,2,FALSE),0)</f>
        <v>-48873.792000000001</v>
      </c>
      <c r="E486" s="46">
        <f>_xlfn.IFNA(VLOOKUP(A486,'Cloud Strategy'!$A$2:$B$1000,2,FALSE),0)</f>
        <v>0</v>
      </c>
      <c r="F486" s="46">
        <f>_xlfn.IFNA(VLOOKUP(A486,'DMI Strategy'!$A$1:$B$1000,2,FALSE),0)</f>
        <v>0</v>
      </c>
      <c r="G486" s="46">
        <f>_xlfn.IFNA(VLOOKUP(A486,'RVI Strategy'!$A$1:$B$1000,2,FALSE),0)</f>
        <v>0</v>
      </c>
      <c r="H486" s="46">
        <f>_xlfn.IFNA(VLOOKUP(A486,'TXF0007 Strategy'!$A$1:$B$1000,2,FALSE),0)</f>
        <v>-83365.072</v>
      </c>
      <c r="I486" s="55">
        <f t="shared" si="14"/>
        <v>-8145.6320000000005</v>
      </c>
      <c r="J486" s="1">
        <f>VLOOKUP($A486,級距!$A:$K,9,FALSE)</f>
        <v>2</v>
      </c>
      <c r="K486" s="1">
        <f>VLOOKUP($A486,級距!$A:$K,10,FALSE)</f>
        <v>7</v>
      </c>
      <c r="L486" s="1">
        <f>VLOOKUP($A486,級距!$A:$K,11,FALSE)</f>
        <v>3</v>
      </c>
      <c r="M486" s="32">
        <f t="shared" si="15"/>
        <v>3</v>
      </c>
    </row>
    <row r="487" spans="1:13">
      <c r="A487" s="47">
        <v>44935</v>
      </c>
      <c r="B487" s="46">
        <f>_xlfn.IFNA(VLOOKUP(A487,'Dual Thrust Strategy'!$A$1:$B$460,2,FALSE),0)</f>
        <v>0</v>
      </c>
      <c r="C487" s="46">
        <f>_xlfn.IFNA(VLOOKUP(A487,'Break Through Price Strategy'!$A$2:$B$742,2,FALSE),0)</f>
        <v>-18418.8</v>
      </c>
      <c r="D487" s="46">
        <f>_xlfn.IFNA(VLOOKUP(A487,'BBI Strategy'!$A$2:$B$1000,2,FALSE),0)</f>
        <v>133975.50399999999</v>
      </c>
      <c r="E487" s="46">
        <f>_xlfn.IFNA(VLOOKUP(A487,'Cloud Strategy'!$A$2:$B$1000,2,FALSE),0)</f>
        <v>-18603.648000000001</v>
      </c>
      <c r="F487" s="46">
        <f>_xlfn.IFNA(VLOOKUP(A487,'DMI Strategy'!$A$1:$B$1000,2,FALSE),0)</f>
        <v>104971.152</v>
      </c>
      <c r="G487" s="46">
        <f>_xlfn.IFNA(VLOOKUP(A487,'RVI Strategy'!$A$1:$B$1000,2,FALSE),0)</f>
        <v>0</v>
      </c>
      <c r="H487" s="46">
        <f>_xlfn.IFNA(VLOOKUP(A487,'TXF0007 Strategy'!$A$1:$B$1000,2,FALSE),0)</f>
        <v>135228.63199999998</v>
      </c>
      <c r="I487" s="55">
        <f t="shared" si="14"/>
        <v>33654.034666666666</v>
      </c>
      <c r="J487" s="1">
        <f>VLOOKUP($A487,級距!$A:$K,9,FALSE)</f>
        <v>7</v>
      </c>
      <c r="K487" s="1">
        <f>VLOOKUP($A487,級距!$A:$K,10,FALSE)</f>
        <v>9</v>
      </c>
      <c r="L487" s="1">
        <f>VLOOKUP($A487,級距!$A:$K,11,FALSE)</f>
        <v>3</v>
      </c>
      <c r="M487" s="32">
        <f t="shared" si="15"/>
        <v>3</v>
      </c>
    </row>
    <row r="488" spans="1:13">
      <c r="A488" s="47">
        <v>44932</v>
      </c>
      <c r="B488" s="46">
        <f>_xlfn.IFNA(VLOOKUP(A488,'Dual Thrust Strategy'!$A$1:$B$460,2,FALSE),0)</f>
        <v>0</v>
      </c>
      <c r="C488" s="46">
        <f>_xlfn.IFNA(VLOOKUP(A488,'Break Through Price Strategy'!$A$2:$B$742,2,FALSE),0)</f>
        <v>-9448.56</v>
      </c>
      <c r="D488" s="46">
        <f>_xlfn.IFNA(VLOOKUP(A488,'BBI Strategy'!$A$2:$B$1000,2,FALSE),0)</f>
        <v>17678.944</v>
      </c>
      <c r="E488" s="46">
        <f>_xlfn.IFNA(VLOOKUP(A488,'Cloud Strategy'!$A$2:$B$1000,2,FALSE),0)</f>
        <v>0</v>
      </c>
      <c r="F488" s="46">
        <f>_xlfn.IFNA(VLOOKUP(A488,'DMI Strategy'!$A$1:$B$1000,2,FALSE),0)</f>
        <v>40265.040000000001</v>
      </c>
      <c r="G488" s="46">
        <f>_xlfn.IFNA(VLOOKUP(A488,'RVI Strategy'!$A$1:$B$1000,2,FALSE),0)</f>
        <v>0</v>
      </c>
      <c r="H488" s="46">
        <f>_xlfn.IFNA(VLOOKUP(A488,'TXF0007 Strategy'!$A$1:$B$1000,2,FALSE),0)</f>
        <v>9995.8320000000003</v>
      </c>
      <c r="I488" s="55">
        <f t="shared" si="14"/>
        <v>8082.5706666666665</v>
      </c>
      <c r="J488" s="1">
        <f>VLOOKUP($A488,級距!$A:$K,9,FALSE)</f>
        <v>4</v>
      </c>
      <c r="K488" s="1">
        <f>VLOOKUP($A488,級距!$A:$K,10,FALSE)</f>
        <v>7</v>
      </c>
      <c r="L488" s="1">
        <f>VLOOKUP($A488,級距!$A:$K,11,FALSE)</f>
        <v>3</v>
      </c>
      <c r="M488" s="32">
        <f t="shared" si="15"/>
        <v>3</v>
      </c>
    </row>
    <row r="489" spans="1:13">
      <c r="A489" s="47">
        <v>44931</v>
      </c>
      <c r="B489" s="46">
        <f>_xlfn.IFNA(VLOOKUP(A489,'Dual Thrust Strategy'!$A$1:$B$460,2,FALSE),0)</f>
        <v>0</v>
      </c>
      <c r="C489" s="46">
        <f>_xlfn.IFNA(VLOOKUP(A489,'Break Through Price Strategy'!$A$2:$B$742,2,FALSE),0)</f>
        <v>-31374</v>
      </c>
      <c r="D489" s="46">
        <f>_xlfn.IFNA(VLOOKUP(A489,'BBI Strategy'!$A$2:$B$1000,2,FALSE),0)</f>
        <v>-12347.328</v>
      </c>
      <c r="E489" s="46">
        <f>_xlfn.IFNA(VLOOKUP(A489,'Cloud Strategy'!$A$2:$B$1000,2,FALSE),0)</f>
        <v>15319.744000000001</v>
      </c>
      <c r="F489" s="46">
        <f>_xlfn.IFNA(VLOOKUP(A489,'DMI Strategy'!$A$1:$B$1000,2,FALSE),0)</f>
        <v>-1941.856</v>
      </c>
      <c r="G489" s="46">
        <f>_xlfn.IFNA(VLOOKUP(A489,'RVI Strategy'!$A$1:$B$1000,2,FALSE),0)</f>
        <v>0</v>
      </c>
      <c r="H489" s="46">
        <f>_xlfn.IFNA(VLOOKUP(A489,'TXF0007 Strategy'!$A$1:$B$1000,2,FALSE),0)</f>
        <v>-27767.664000000001</v>
      </c>
      <c r="I489" s="55">
        <f t="shared" si="14"/>
        <v>-5057.2400000000007</v>
      </c>
      <c r="J489" s="1">
        <f>VLOOKUP($A489,級距!$A:$K,9,FALSE)</f>
        <v>5</v>
      </c>
      <c r="K489" s="1">
        <f>VLOOKUP($A489,級距!$A:$K,10,FALSE)</f>
        <v>3</v>
      </c>
      <c r="L489" s="1">
        <f>VLOOKUP($A489,級距!$A:$K,11,FALSE)</f>
        <v>2</v>
      </c>
      <c r="M489" s="32">
        <f t="shared" si="15"/>
        <v>2</v>
      </c>
    </row>
    <row r="490" spans="1:13">
      <c r="A490" s="47">
        <v>44930</v>
      </c>
      <c r="B490" s="46">
        <f>_xlfn.IFNA(VLOOKUP(A490,'Dual Thrust Strategy'!$A$1:$B$460,2,FALSE),0)</f>
        <v>0</v>
      </c>
      <c r="C490" s="46">
        <f>_xlfn.IFNA(VLOOKUP(A490,'Break Through Price Strategy'!$A$2:$B$742,2,FALSE),0)</f>
        <v>0</v>
      </c>
      <c r="D490" s="46">
        <f>_xlfn.IFNA(VLOOKUP(A490,'BBI Strategy'!$A$2:$B$1000,2,FALSE),0)</f>
        <v>-33131.392</v>
      </c>
      <c r="E490" s="46">
        <f>_xlfn.IFNA(VLOOKUP(A490,'Cloud Strategy'!$A$2:$B$1000,2,FALSE),0)</f>
        <v>0</v>
      </c>
      <c r="F490" s="46">
        <f>_xlfn.IFNA(VLOOKUP(A490,'DMI Strategy'!$A$1:$B$1000,2,FALSE),0)</f>
        <v>4140.6719999999996</v>
      </c>
      <c r="G490" s="46">
        <f>_xlfn.IFNA(VLOOKUP(A490,'RVI Strategy'!$A$1:$B$1000,2,FALSE),0)</f>
        <v>0</v>
      </c>
      <c r="H490" s="46">
        <f>_xlfn.IFNA(VLOOKUP(A490,'TXF0007 Strategy'!$A$1:$B$1000,2,FALSE),0)</f>
        <v>-15139.367999999999</v>
      </c>
      <c r="I490" s="55">
        <f t="shared" si="14"/>
        <v>-4831.7866666666669</v>
      </c>
      <c r="J490" s="1">
        <f>VLOOKUP($A490,級距!$A:$K,9,FALSE)</f>
        <v>2</v>
      </c>
      <c r="K490" s="1">
        <f>VLOOKUP($A490,級距!$A:$K,10,FALSE)</f>
        <v>1</v>
      </c>
      <c r="L490" s="1">
        <f>VLOOKUP($A490,級距!$A:$K,11,FALSE)</f>
        <v>2</v>
      </c>
      <c r="M490" s="32">
        <f t="shared" si="15"/>
        <v>2</v>
      </c>
    </row>
    <row r="491" spans="1:13">
      <c r="A491" s="47">
        <v>44929</v>
      </c>
      <c r="B491" s="46">
        <f>_xlfn.IFNA(VLOOKUP(A491,'Dual Thrust Strategy'!$A$1:$B$460,2,FALSE),0)</f>
        <v>0</v>
      </c>
      <c r="C491" s="46">
        <f>_xlfn.IFNA(VLOOKUP(A491,'Break Through Price Strategy'!$A$2:$B$742,2,FALSE),0)</f>
        <v>-41513.008000000002</v>
      </c>
      <c r="D491" s="46">
        <f>_xlfn.IFNA(VLOOKUP(A491,'BBI Strategy'!$A$2:$B$1000,2,FALSE),0)</f>
        <v>12952.824000000001</v>
      </c>
      <c r="E491" s="46">
        <f>_xlfn.IFNA(VLOOKUP(A491,'Cloud Strategy'!$A$2:$B$1000,2,FALSE),0)</f>
        <v>105484.984</v>
      </c>
      <c r="F491" s="46">
        <f>_xlfn.IFNA(VLOOKUP(A491,'DMI Strategy'!$A$1:$B$1000,2,FALSE),0)</f>
        <v>-35234.6</v>
      </c>
      <c r="G491" s="46">
        <f>_xlfn.IFNA(VLOOKUP(A491,'RVI Strategy'!$A$1:$B$1000,2,FALSE),0)</f>
        <v>-109653.88800000001</v>
      </c>
      <c r="H491" s="46">
        <f>_xlfn.IFNA(VLOOKUP(A491,'TXF0007 Strategy'!$A$1:$B$1000,2,FALSE),0)</f>
        <v>-128394.37600000002</v>
      </c>
      <c r="I491" s="55">
        <f t="shared" si="14"/>
        <v>-11327.281333333338</v>
      </c>
      <c r="J491" s="1">
        <f>VLOOKUP($A491,級距!$A:$K,9,FALSE)</f>
        <v>10</v>
      </c>
      <c r="K491" s="1">
        <f>VLOOKUP($A491,級距!$A:$K,10,FALSE)</f>
        <v>7</v>
      </c>
      <c r="L491" s="1">
        <f>VLOOKUP($A491,級距!$A:$K,11,FALSE)</f>
        <v>4</v>
      </c>
      <c r="M491" s="32">
        <f t="shared" si="15"/>
        <v>4</v>
      </c>
    </row>
    <row r="492" spans="1:13">
      <c r="A492" s="47">
        <v>44925</v>
      </c>
      <c r="B492" s="46">
        <f>_xlfn.IFNA(VLOOKUP(A492,'Dual Thrust Strategy'!$A$1:$B$460,2,FALSE),0)</f>
        <v>0</v>
      </c>
      <c r="C492" s="46">
        <f>_xlfn.IFNA(VLOOKUP(A492,'Break Through Price Strategy'!$A$2:$B$742,2,FALSE),0)</f>
        <v>-63403.199999999997</v>
      </c>
      <c r="D492" s="46">
        <f>_xlfn.IFNA(VLOOKUP(A492,'BBI Strategy'!$A$2:$B$1000,2,FALSE),0)</f>
        <v>-50238.016000000003</v>
      </c>
      <c r="E492" s="46">
        <f>_xlfn.IFNA(VLOOKUP(A492,'Cloud Strategy'!$A$2:$B$1000,2,FALSE),0)</f>
        <v>-3520.16</v>
      </c>
      <c r="F492" s="46">
        <f>_xlfn.IFNA(VLOOKUP(A492,'DMI Strategy'!$A$1:$B$1000,2,FALSE),0)</f>
        <v>0</v>
      </c>
      <c r="G492" s="46">
        <f>_xlfn.IFNA(VLOOKUP(A492,'RVI Strategy'!$A$1:$B$1000,2,FALSE),0)</f>
        <v>0</v>
      </c>
      <c r="H492" s="46">
        <f>_xlfn.IFNA(VLOOKUP(A492,'TXF0007 Strategy'!$A$1:$B$1000,2,FALSE),0)</f>
        <v>67685.256000000008</v>
      </c>
      <c r="I492" s="55">
        <f t="shared" si="14"/>
        <v>-19526.896000000001</v>
      </c>
      <c r="J492" s="1">
        <f>VLOOKUP($A492,級距!$A:$K,9,FALSE)</f>
        <v>2</v>
      </c>
      <c r="K492" s="1">
        <f>VLOOKUP($A492,級距!$A:$K,10,FALSE)</f>
        <v>7</v>
      </c>
      <c r="L492" s="1">
        <f>VLOOKUP($A492,級距!$A:$K,11,FALSE)</f>
        <v>3</v>
      </c>
      <c r="M492" s="32">
        <f t="shared" si="15"/>
        <v>3</v>
      </c>
    </row>
    <row r="493" spans="1:13">
      <c r="A493" s="47">
        <v>44924</v>
      </c>
      <c r="B493" s="46">
        <f>_xlfn.IFNA(VLOOKUP(A493,'Dual Thrust Strategy'!$A$1:$B$460,2,FALSE),0)</f>
        <v>0</v>
      </c>
      <c r="C493" s="46">
        <f>_xlfn.IFNA(VLOOKUP(A493,'Break Through Price Strategy'!$A$2:$B$742,2,FALSE),0)</f>
        <v>-58414.991999999998</v>
      </c>
      <c r="D493" s="46">
        <f>_xlfn.IFNA(VLOOKUP(A493,'BBI Strategy'!$A$2:$B$1000,2,FALSE),0)</f>
        <v>-10360.36</v>
      </c>
      <c r="E493" s="46">
        <f>_xlfn.IFNA(VLOOKUP(A493,'Cloud Strategy'!$A$2:$B$1000,2,FALSE),0)</f>
        <v>-14683.103999999999</v>
      </c>
      <c r="F493" s="46">
        <f>_xlfn.IFNA(VLOOKUP(A493,'DMI Strategy'!$A$1:$B$1000,2,FALSE),0)</f>
        <v>-24447.119999999999</v>
      </c>
      <c r="G493" s="46">
        <f>_xlfn.IFNA(VLOOKUP(A493,'RVI Strategy'!$A$1:$B$1000,2,FALSE),0)</f>
        <v>0</v>
      </c>
      <c r="H493" s="46">
        <f>_xlfn.IFNA(VLOOKUP(A493,'TXF0007 Strategy'!$A$1:$B$1000,2,FALSE),0)</f>
        <v>29284.527999999998</v>
      </c>
      <c r="I493" s="55">
        <f t="shared" si="14"/>
        <v>-17984.262666666666</v>
      </c>
      <c r="J493" s="1">
        <f>VLOOKUP($A493,級距!$A:$K,9,FALSE)</f>
        <v>5</v>
      </c>
      <c r="K493" s="1">
        <f>VLOOKUP($A493,級距!$A:$K,10,FALSE)</f>
        <v>6</v>
      </c>
      <c r="L493" s="1">
        <f>VLOOKUP($A493,級距!$A:$K,11,FALSE)</f>
        <v>2</v>
      </c>
      <c r="M493" s="32">
        <f t="shared" si="15"/>
        <v>2</v>
      </c>
    </row>
    <row r="494" spans="1:13">
      <c r="A494" s="47">
        <v>44923</v>
      </c>
      <c r="B494" s="46">
        <f>_xlfn.IFNA(VLOOKUP(A494,'Dual Thrust Strategy'!$A$1:$B$460,2,FALSE),0)</f>
        <v>-67307.183999999994</v>
      </c>
      <c r="C494" s="46">
        <f>_xlfn.IFNA(VLOOKUP(A494,'Break Through Price Strategy'!$A$2:$B$742,2,FALSE),0)</f>
        <v>0</v>
      </c>
      <c r="D494" s="46">
        <f>_xlfn.IFNA(VLOOKUP(A494,'BBI Strategy'!$A$2:$B$1000,2,FALSE),0)</f>
        <v>-13387.84</v>
      </c>
      <c r="E494" s="46">
        <f>_xlfn.IFNA(VLOOKUP(A494,'Cloud Strategy'!$A$2:$B$1000,2,FALSE),0)</f>
        <v>-53912.192000000003</v>
      </c>
      <c r="F494" s="46">
        <f>_xlfn.IFNA(VLOOKUP(A494,'DMI Strategy'!$A$1:$B$1000,2,FALSE),0)</f>
        <v>3134.0160000000001</v>
      </c>
      <c r="G494" s="46">
        <f>_xlfn.IFNA(VLOOKUP(A494,'RVI Strategy'!$A$1:$B$1000,2,FALSE),0)</f>
        <v>-41115.839999999997</v>
      </c>
      <c r="H494" s="46">
        <f>_xlfn.IFNA(VLOOKUP(A494,'TXF0007 Strategy'!$A$1:$B$1000,2,FALSE),0)</f>
        <v>78573.407999999996</v>
      </c>
      <c r="I494" s="55">
        <f t="shared" si="14"/>
        <v>-28764.839999999997</v>
      </c>
      <c r="J494" s="1">
        <f>VLOOKUP($A494,級距!$A:$K,9,FALSE)</f>
        <v>4</v>
      </c>
      <c r="K494" s="1">
        <f>VLOOKUP($A494,級距!$A:$K,10,FALSE)</f>
        <v>7</v>
      </c>
      <c r="L494" s="1">
        <f>VLOOKUP($A494,級距!$A:$K,11,FALSE)</f>
        <v>3</v>
      </c>
      <c r="M494" s="32">
        <f t="shared" si="15"/>
        <v>3</v>
      </c>
    </row>
    <row r="495" spans="1:13">
      <c r="A495" s="47">
        <v>44922</v>
      </c>
      <c r="B495" s="46">
        <f>_xlfn.IFNA(VLOOKUP(A495,'Dual Thrust Strategy'!$A$1:$B$460,2,FALSE),0)</f>
        <v>-42865.103999999999</v>
      </c>
      <c r="C495" s="46">
        <f>_xlfn.IFNA(VLOOKUP(A495,'Break Through Price Strategy'!$A$2:$B$742,2,FALSE),0)</f>
        <v>0</v>
      </c>
      <c r="D495" s="46">
        <f>_xlfn.IFNA(VLOOKUP(A495,'BBI Strategy'!$A$2:$B$1000,2,FALSE),0)</f>
        <v>-12868.992</v>
      </c>
      <c r="E495" s="46">
        <f>_xlfn.IFNA(VLOOKUP(A495,'Cloud Strategy'!$A$2:$B$1000,2,FALSE),0)</f>
        <v>0</v>
      </c>
      <c r="F495" s="46">
        <f>_xlfn.IFNA(VLOOKUP(A495,'DMI Strategy'!$A$1:$B$1000,2,FALSE),0)</f>
        <v>40848.112000000001</v>
      </c>
      <c r="G495" s="46">
        <f>_xlfn.IFNA(VLOOKUP(A495,'RVI Strategy'!$A$1:$B$1000,2,FALSE),0)</f>
        <v>0</v>
      </c>
      <c r="H495" s="46">
        <f>_xlfn.IFNA(VLOOKUP(A495,'TXF0007 Strategy'!$A$1:$B$1000,2,FALSE),0)</f>
        <v>16904.191999999999</v>
      </c>
      <c r="I495" s="55">
        <f t="shared" si="14"/>
        <v>-2480.9973333333328</v>
      </c>
      <c r="J495" s="1">
        <f>VLOOKUP($A495,級距!$A:$K,9,FALSE)</f>
        <v>3</v>
      </c>
      <c r="K495" s="1">
        <f>VLOOKUP($A495,級距!$A:$K,10,FALSE)</f>
        <v>1</v>
      </c>
      <c r="L495" s="1">
        <f>VLOOKUP($A495,級距!$A:$K,11,FALSE)</f>
        <v>2</v>
      </c>
      <c r="M495" s="32">
        <f t="shared" si="15"/>
        <v>2</v>
      </c>
    </row>
    <row r="496" spans="1:13">
      <c r="A496" s="47">
        <v>44921</v>
      </c>
      <c r="B496" s="46">
        <f>_xlfn.IFNA(VLOOKUP(A496,'Dual Thrust Strategy'!$A$1:$B$460,2,FALSE),0)</f>
        <v>0</v>
      </c>
      <c r="C496" s="46">
        <f>_xlfn.IFNA(VLOOKUP(A496,'Break Through Price Strategy'!$A$2:$B$742,2,FALSE),0)</f>
        <v>0</v>
      </c>
      <c r="D496" s="46">
        <f>_xlfn.IFNA(VLOOKUP(A496,'BBI Strategy'!$A$2:$B$1000,2,FALSE),0)</f>
        <v>0</v>
      </c>
      <c r="E496" s="46">
        <f>_xlfn.IFNA(VLOOKUP(A496,'Cloud Strategy'!$A$2:$B$1000,2,FALSE),0)</f>
        <v>0</v>
      </c>
      <c r="F496" s="46">
        <f>_xlfn.IFNA(VLOOKUP(A496,'DMI Strategy'!$A$1:$B$1000,2,FALSE),0)</f>
        <v>-66261.631999999998</v>
      </c>
      <c r="G496" s="46">
        <f>_xlfn.IFNA(VLOOKUP(A496,'RVI Strategy'!$A$1:$B$1000,2,FALSE),0)</f>
        <v>0</v>
      </c>
      <c r="H496" s="46">
        <f>_xlfn.IFNA(VLOOKUP(A496,'TXF0007 Strategy'!$A$1:$B$1000,2,FALSE),0)</f>
        <v>22651.344000000001</v>
      </c>
      <c r="I496" s="55">
        <f t="shared" si="14"/>
        <v>-11043.605333333333</v>
      </c>
      <c r="J496" s="1">
        <f>VLOOKUP($A496,級距!$A:$K,9,FALSE)</f>
        <v>1</v>
      </c>
      <c r="K496" s="1">
        <f>VLOOKUP($A496,級距!$A:$K,10,FALSE)</f>
        <v>8</v>
      </c>
      <c r="L496" s="1">
        <f>VLOOKUP($A496,級距!$A:$K,11,FALSE)</f>
        <v>3</v>
      </c>
      <c r="M496" s="32">
        <f t="shared" si="15"/>
        <v>3</v>
      </c>
    </row>
    <row r="497" spans="1:13">
      <c r="A497" s="47">
        <v>44918</v>
      </c>
      <c r="B497" s="46">
        <f>_xlfn.IFNA(VLOOKUP(A497,'Dual Thrust Strategy'!$A$1:$B$460,2,FALSE),0)</f>
        <v>0</v>
      </c>
      <c r="C497" s="46">
        <f>_xlfn.IFNA(VLOOKUP(A497,'Break Through Price Strategy'!$A$2:$B$742,2,FALSE),0)</f>
        <v>-44411.48</v>
      </c>
      <c r="D497" s="46">
        <f>_xlfn.IFNA(VLOOKUP(A497,'BBI Strategy'!$A$2:$B$1000,2,FALSE),0)</f>
        <v>0</v>
      </c>
      <c r="E497" s="46">
        <f>_xlfn.IFNA(VLOOKUP(A497,'Cloud Strategy'!$A$2:$B$1000,2,FALSE),0)</f>
        <v>0</v>
      </c>
      <c r="F497" s="46">
        <f>_xlfn.IFNA(VLOOKUP(A497,'DMI Strategy'!$A$1:$B$1000,2,FALSE),0)</f>
        <v>-66252.032000000007</v>
      </c>
      <c r="G497" s="46">
        <f>_xlfn.IFNA(VLOOKUP(A497,'RVI Strategy'!$A$1:$B$1000,2,FALSE),0)</f>
        <v>0</v>
      </c>
      <c r="H497" s="46">
        <f>_xlfn.IFNA(VLOOKUP(A497,'TXF0007 Strategy'!$A$1:$B$1000,2,FALSE),0)</f>
        <v>-71057.983999999997</v>
      </c>
      <c r="I497" s="55">
        <f t="shared" si="14"/>
        <v>-18443.918666666668</v>
      </c>
      <c r="J497" s="1">
        <f>VLOOKUP($A497,級距!$A:$K,9,FALSE)</f>
        <v>3</v>
      </c>
      <c r="K497" s="1">
        <f>VLOOKUP($A497,級距!$A:$K,10,FALSE)</f>
        <v>2</v>
      </c>
      <c r="L497" s="1">
        <f>VLOOKUP($A497,級距!$A:$K,11,FALSE)</f>
        <v>2</v>
      </c>
      <c r="M497" s="32">
        <f t="shared" si="15"/>
        <v>2</v>
      </c>
    </row>
    <row r="498" spans="1:13">
      <c r="A498" s="47">
        <v>44917</v>
      </c>
      <c r="B498" s="46">
        <f>_xlfn.IFNA(VLOOKUP(A498,'Dual Thrust Strategy'!$A$1:$B$460,2,FALSE),0)</f>
        <v>0</v>
      </c>
      <c r="C498" s="46">
        <f>_xlfn.IFNA(VLOOKUP(A498,'Break Through Price Strategy'!$A$2:$B$742,2,FALSE),0)</f>
        <v>-13470.647999999999</v>
      </c>
      <c r="D498" s="46">
        <f>_xlfn.IFNA(VLOOKUP(A498,'BBI Strategy'!$A$2:$B$1000,2,FALSE),0)</f>
        <v>-19119.712</v>
      </c>
      <c r="E498" s="46">
        <f>_xlfn.IFNA(VLOOKUP(A498,'Cloud Strategy'!$A$2:$B$1000,2,FALSE),0)</f>
        <v>0</v>
      </c>
      <c r="F498" s="46">
        <f>_xlfn.IFNA(VLOOKUP(A498,'DMI Strategy'!$A$1:$B$1000,2,FALSE),0)</f>
        <v>15063.744000000001</v>
      </c>
      <c r="G498" s="46">
        <f>_xlfn.IFNA(VLOOKUP(A498,'RVI Strategy'!$A$1:$B$1000,2,FALSE),0)</f>
        <v>0</v>
      </c>
      <c r="H498" s="46">
        <f>_xlfn.IFNA(VLOOKUP(A498,'TXF0007 Strategy'!$A$1:$B$1000,2,FALSE),0)</f>
        <v>-45812.592000000004</v>
      </c>
      <c r="I498" s="55">
        <f t="shared" si="14"/>
        <v>-2921.1026666666671</v>
      </c>
      <c r="J498" s="1">
        <f>VLOOKUP($A498,級距!$A:$K,9,FALSE)</f>
        <v>3</v>
      </c>
      <c r="K498" s="1">
        <f>VLOOKUP($A498,級距!$A:$K,10,FALSE)</f>
        <v>6</v>
      </c>
      <c r="L498" s="1">
        <f>VLOOKUP($A498,級距!$A:$K,11,FALSE)</f>
        <v>2</v>
      </c>
      <c r="M498" s="32">
        <f t="shared" si="15"/>
        <v>2</v>
      </c>
    </row>
    <row r="499" spans="1:13">
      <c r="A499" s="47">
        <v>44916</v>
      </c>
      <c r="B499" s="46">
        <f>_xlfn.IFNA(VLOOKUP(A499,'Dual Thrust Strategy'!$A$1:$B$460,2,FALSE),0)</f>
        <v>0</v>
      </c>
      <c r="C499" s="46">
        <f>_xlfn.IFNA(VLOOKUP(A499,'Break Through Price Strategy'!$A$2:$B$742,2,FALSE),0)</f>
        <v>0</v>
      </c>
      <c r="D499" s="46">
        <f>_xlfn.IFNA(VLOOKUP(A499,'BBI Strategy'!$A$2:$B$1000,2,FALSE),0)</f>
        <v>0</v>
      </c>
      <c r="E499" s="46">
        <f>_xlfn.IFNA(VLOOKUP(A499,'Cloud Strategy'!$A$2:$B$1000,2,FALSE),0)</f>
        <v>-16328.415999999999</v>
      </c>
      <c r="F499" s="46">
        <f>_xlfn.IFNA(VLOOKUP(A499,'DMI Strategy'!$A$1:$B$1000,2,FALSE),0)</f>
        <v>-75603.423999999999</v>
      </c>
      <c r="G499" s="46">
        <f>_xlfn.IFNA(VLOOKUP(A499,'RVI Strategy'!$A$1:$B$1000,2,FALSE),0)</f>
        <v>0</v>
      </c>
      <c r="H499" s="46">
        <f>_xlfn.IFNA(VLOOKUP(A499,'TXF0007 Strategy'!$A$1:$B$1000,2,FALSE),0)</f>
        <v>37077.264000000003</v>
      </c>
      <c r="I499" s="55">
        <f t="shared" si="14"/>
        <v>-15321.973333333333</v>
      </c>
      <c r="J499" s="1">
        <f>VLOOKUP($A499,級距!$A:$K,9,FALSE)</f>
        <v>3</v>
      </c>
      <c r="K499" s="1">
        <f>VLOOKUP($A499,級距!$A:$K,10,FALSE)</f>
        <v>1</v>
      </c>
      <c r="L499" s="1">
        <f>VLOOKUP($A499,級距!$A:$K,11,FALSE)</f>
        <v>2</v>
      </c>
      <c r="M499" s="32">
        <f t="shared" si="15"/>
        <v>2</v>
      </c>
    </row>
    <row r="500" spans="1:13">
      <c r="A500" s="47">
        <v>44915</v>
      </c>
      <c r="B500" s="46">
        <f>_xlfn.IFNA(VLOOKUP(A500,'Dual Thrust Strategy'!$A$1:$B$460,2,FALSE),0)</f>
        <v>62238.815999999999</v>
      </c>
      <c r="C500" s="46">
        <f>_xlfn.IFNA(VLOOKUP(A500,'Break Through Price Strategy'!$A$2:$B$742,2,FALSE),0)</f>
        <v>24638.128000000001</v>
      </c>
      <c r="D500" s="46">
        <f>_xlfn.IFNA(VLOOKUP(A500,'BBI Strategy'!$A$2:$B$1000,2,FALSE),0)</f>
        <v>508155.8</v>
      </c>
      <c r="E500" s="46">
        <f>_xlfn.IFNA(VLOOKUP(A500,'Cloud Strategy'!$A$2:$B$1000,2,FALSE),0)</f>
        <v>215316.864</v>
      </c>
      <c r="F500" s="46">
        <f>_xlfn.IFNA(VLOOKUP(A500,'DMI Strategy'!$A$1:$B$1000,2,FALSE),0)</f>
        <v>392926.272</v>
      </c>
      <c r="G500" s="46">
        <f>_xlfn.IFNA(VLOOKUP(A500,'RVI Strategy'!$A$1:$B$1000,2,FALSE),0)</f>
        <v>75672.448000000004</v>
      </c>
      <c r="H500" s="46">
        <f>_xlfn.IFNA(VLOOKUP(A500,'TXF0007 Strategy'!$A$1:$B$1000,2,FALSE),0)</f>
        <v>-125515.20000000001</v>
      </c>
      <c r="I500" s="55">
        <f t="shared" si="14"/>
        <v>213158.05466666666</v>
      </c>
      <c r="J500" s="1">
        <f>VLOOKUP($A500,級距!$A:$K,9,FALSE)</f>
        <v>10</v>
      </c>
      <c r="K500" s="1">
        <f>VLOOKUP($A500,級距!$A:$K,10,FALSE)</f>
        <v>7</v>
      </c>
      <c r="L500" s="1">
        <f>VLOOKUP($A500,級距!$A:$K,11,FALSE)</f>
        <v>4</v>
      </c>
      <c r="M500" s="32">
        <f t="shared" si="15"/>
        <v>4</v>
      </c>
    </row>
    <row r="501" spans="1:13">
      <c r="A501" s="47">
        <v>44914</v>
      </c>
      <c r="B501" s="46">
        <f>_xlfn.IFNA(VLOOKUP(A501,'Dual Thrust Strategy'!$A$1:$B$460,2,FALSE),0)</f>
        <v>0</v>
      </c>
      <c r="C501" s="46">
        <f>_xlfn.IFNA(VLOOKUP(A501,'Break Through Price Strategy'!$A$2:$B$742,2,FALSE),0)</f>
        <v>0</v>
      </c>
      <c r="D501" s="46">
        <f>_xlfn.IFNA(VLOOKUP(A501,'BBI Strategy'!$A$2:$B$1000,2,FALSE),0)</f>
        <v>-70378.8</v>
      </c>
      <c r="E501" s="46">
        <f>_xlfn.IFNA(VLOOKUP(A501,'Cloud Strategy'!$A$2:$B$1000,2,FALSE),0)</f>
        <v>0</v>
      </c>
      <c r="F501" s="46">
        <f>_xlfn.IFNA(VLOOKUP(A501,'DMI Strategy'!$A$1:$B$1000,2,FALSE),0)</f>
        <v>-66347.648000000001</v>
      </c>
      <c r="G501" s="46">
        <f>_xlfn.IFNA(VLOOKUP(A501,'RVI Strategy'!$A$1:$B$1000,2,FALSE),0)</f>
        <v>0</v>
      </c>
      <c r="H501" s="46">
        <f>_xlfn.IFNA(VLOOKUP(A501,'TXF0007 Strategy'!$A$1:$B$1000,2,FALSE),0)</f>
        <v>48662.695999999996</v>
      </c>
      <c r="I501" s="55">
        <f t="shared" si="14"/>
        <v>-22787.741333333335</v>
      </c>
      <c r="J501" s="1">
        <f>VLOOKUP($A501,級距!$A:$K,9,FALSE)</f>
        <v>4</v>
      </c>
      <c r="K501" s="1">
        <f>VLOOKUP($A501,級距!$A:$K,10,FALSE)</f>
        <v>1</v>
      </c>
      <c r="L501" s="1">
        <f>VLOOKUP($A501,級距!$A:$K,11,FALSE)</f>
        <v>2</v>
      </c>
      <c r="M501" s="32">
        <f t="shared" si="15"/>
        <v>2</v>
      </c>
    </row>
    <row r="502" spans="1:13">
      <c r="A502" s="47">
        <v>44911</v>
      </c>
      <c r="B502" s="46">
        <f>_xlfn.IFNA(VLOOKUP(A502,'Dual Thrust Strategy'!$A$1:$B$460,2,FALSE),0)</f>
        <v>0</v>
      </c>
      <c r="C502" s="46">
        <f>_xlfn.IFNA(VLOOKUP(A502,'Break Through Price Strategy'!$A$2:$B$742,2,FALSE),0)</f>
        <v>-54473.4</v>
      </c>
      <c r="D502" s="46">
        <f>_xlfn.IFNA(VLOOKUP(A502,'BBI Strategy'!$A$2:$B$1000,2,FALSE),0)</f>
        <v>-123949.32</v>
      </c>
      <c r="E502" s="46">
        <f>_xlfn.IFNA(VLOOKUP(A502,'Cloud Strategy'!$A$2:$B$1000,2,FALSE),0)</f>
        <v>-56229.951999999997</v>
      </c>
      <c r="F502" s="46">
        <f>_xlfn.IFNA(VLOOKUP(A502,'DMI Strategy'!$A$1:$B$1000,2,FALSE),0)</f>
        <v>0</v>
      </c>
      <c r="G502" s="46">
        <f>_xlfn.IFNA(VLOOKUP(A502,'RVI Strategy'!$A$1:$B$1000,2,FALSE),0)</f>
        <v>0</v>
      </c>
      <c r="H502" s="46">
        <f>_xlfn.IFNA(VLOOKUP(A502,'TXF0007 Strategy'!$A$1:$B$1000,2,FALSE),0)</f>
        <v>-125263.59999999999</v>
      </c>
      <c r="I502" s="55">
        <f t="shared" si="14"/>
        <v>-39108.778666666665</v>
      </c>
      <c r="J502" s="1">
        <f>VLOOKUP($A502,級距!$A:$K,9,FALSE)</f>
        <v>5</v>
      </c>
      <c r="K502" s="1">
        <f>VLOOKUP($A502,級距!$A:$K,10,FALSE)</f>
        <v>2</v>
      </c>
      <c r="L502" s="1">
        <f>VLOOKUP($A502,級距!$A:$K,11,FALSE)</f>
        <v>2</v>
      </c>
      <c r="M502" s="32">
        <f t="shared" si="15"/>
        <v>2</v>
      </c>
    </row>
    <row r="503" spans="1:13">
      <c r="A503" s="47">
        <v>44910</v>
      </c>
      <c r="B503" s="46">
        <f>_xlfn.IFNA(VLOOKUP(A503,'Dual Thrust Strategy'!$A$1:$B$460,2,FALSE),0)</f>
        <v>0</v>
      </c>
      <c r="C503" s="46">
        <f>_xlfn.IFNA(VLOOKUP(A503,'Break Through Price Strategy'!$A$2:$B$742,2,FALSE),0)</f>
        <v>-9813.7440000000006</v>
      </c>
      <c r="D503" s="46">
        <f>_xlfn.IFNA(VLOOKUP(A503,'BBI Strategy'!$A$2:$B$1000,2,FALSE),0)</f>
        <v>0</v>
      </c>
      <c r="E503" s="46">
        <f>_xlfn.IFNA(VLOOKUP(A503,'Cloud Strategy'!$A$2:$B$1000,2,FALSE),0)</f>
        <v>-32412.128000000001</v>
      </c>
      <c r="F503" s="46">
        <f>_xlfn.IFNA(VLOOKUP(A503,'DMI Strategy'!$A$1:$B$1000,2,FALSE),0)</f>
        <v>-50554.976000000002</v>
      </c>
      <c r="G503" s="46">
        <f>_xlfn.IFNA(VLOOKUP(A503,'RVI Strategy'!$A$1:$B$1000,2,FALSE),0)</f>
        <v>0</v>
      </c>
      <c r="H503" s="46">
        <f>_xlfn.IFNA(VLOOKUP(A503,'TXF0007 Strategy'!$A$1:$B$1000,2,FALSE),0)</f>
        <v>-125330.128</v>
      </c>
      <c r="I503" s="55">
        <f t="shared" si="14"/>
        <v>-15463.474666666667</v>
      </c>
      <c r="J503" s="1">
        <f>VLOOKUP($A503,級距!$A:$K,9,FALSE)</f>
        <v>5</v>
      </c>
      <c r="K503" s="1">
        <f>VLOOKUP($A503,級距!$A:$K,10,FALSE)</f>
        <v>4</v>
      </c>
      <c r="L503" s="1">
        <f>VLOOKUP($A503,級距!$A:$K,11,FALSE)</f>
        <v>2</v>
      </c>
      <c r="M503" s="32">
        <f t="shared" si="15"/>
        <v>2</v>
      </c>
    </row>
    <row r="504" spans="1:13">
      <c r="A504" s="47">
        <v>44909</v>
      </c>
      <c r="B504" s="46">
        <f>_xlfn.IFNA(VLOOKUP(A504,'Dual Thrust Strategy'!$A$1:$B$460,2,FALSE),0)</f>
        <v>103534.53600000001</v>
      </c>
      <c r="C504" s="46">
        <f>_xlfn.IFNA(VLOOKUP(A504,'Break Through Price Strategy'!$A$2:$B$742,2,FALSE),0)</f>
        <v>-67535.712</v>
      </c>
      <c r="D504" s="46">
        <f>_xlfn.IFNA(VLOOKUP(A504,'BBI Strategy'!$A$2:$B$1000,2,FALSE),0)</f>
        <v>-18024.608</v>
      </c>
      <c r="E504" s="46">
        <f>_xlfn.IFNA(VLOOKUP(A504,'Cloud Strategy'!$A$2:$B$1000,2,FALSE),0)</f>
        <v>-123227.024</v>
      </c>
      <c r="F504" s="46">
        <f>_xlfn.IFNA(VLOOKUP(A504,'DMI Strategy'!$A$1:$B$1000,2,FALSE),0)</f>
        <v>0</v>
      </c>
      <c r="G504" s="46">
        <f>_xlfn.IFNA(VLOOKUP(A504,'RVI Strategy'!$A$1:$B$1000,2,FALSE),0)</f>
        <v>0</v>
      </c>
      <c r="H504" s="46">
        <f>_xlfn.IFNA(VLOOKUP(A504,'TXF0007 Strategy'!$A$1:$B$1000,2,FALSE),0)</f>
        <v>7767.5520000000006</v>
      </c>
      <c r="I504" s="55">
        <f t="shared" si="14"/>
        <v>-17542.134666666665</v>
      </c>
      <c r="J504" s="1">
        <f>VLOOKUP($A504,級距!$A:$K,9,FALSE)</f>
        <v>5</v>
      </c>
      <c r="K504" s="1">
        <f>VLOOKUP($A504,級距!$A:$K,10,FALSE)</f>
        <v>7</v>
      </c>
      <c r="L504" s="1">
        <f>VLOOKUP($A504,級距!$A:$K,11,FALSE)</f>
        <v>3</v>
      </c>
      <c r="M504" s="32">
        <f t="shared" si="15"/>
        <v>3</v>
      </c>
    </row>
    <row r="505" spans="1:13">
      <c r="A505" s="47">
        <v>44908</v>
      </c>
      <c r="B505" s="46">
        <f>_xlfn.IFNA(VLOOKUP(A505,'Dual Thrust Strategy'!$A$1:$B$460,2,FALSE),0)</f>
        <v>1502.2080000000001</v>
      </c>
      <c r="C505" s="46">
        <f>_xlfn.IFNA(VLOOKUP(A505,'Break Through Price Strategy'!$A$2:$B$742,2,FALSE),0)</f>
        <v>0</v>
      </c>
      <c r="D505" s="46">
        <f>_xlfn.IFNA(VLOOKUP(A505,'BBI Strategy'!$A$2:$B$1000,2,FALSE),0)</f>
        <v>25512.2</v>
      </c>
      <c r="E505" s="46">
        <f>_xlfn.IFNA(VLOOKUP(A505,'Cloud Strategy'!$A$2:$B$1000,2,FALSE),0)</f>
        <v>36407.839999999997</v>
      </c>
      <c r="F505" s="46">
        <f>_xlfn.IFNA(VLOOKUP(A505,'DMI Strategy'!$A$1:$B$1000,2,FALSE),0)</f>
        <v>92013.376000000004</v>
      </c>
      <c r="G505" s="46">
        <f>_xlfn.IFNA(VLOOKUP(A505,'RVI Strategy'!$A$1:$B$1000,2,FALSE),0)</f>
        <v>-63594.752</v>
      </c>
      <c r="H505" s="46">
        <f>_xlfn.IFNA(VLOOKUP(A505,'TXF0007 Strategy'!$A$1:$B$1000,2,FALSE),0)</f>
        <v>37510.04</v>
      </c>
      <c r="I505" s="55">
        <f t="shared" si="14"/>
        <v>15306.812</v>
      </c>
      <c r="J505" s="1">
        <f>VLOOKUP($A505,級距!$A:$K,9,FALSE)</f>
        <v>7</v>
      </c>
      <c r="K505" s="1">
        <f>VLOOKUP($A505,級距!$A:$K,10,FALSE)</f>
        <v>8</v>
      </c>
      <c r="L505" s="1">
        <f>VLOOKUP($A505,級距!$A:$K,11,FALSE)</f>
        <v>3</v>
      </c>
      <c r="M505" s="32">
        <f t="shared" si="15"/>
        <v>3</v>
      </c>
    </row>
    <row r="506" spans="1:13">
      <c r="A506" s="47">
        <v>44907</v>
      </c>
      <c r="B506" s="46">
        <f>_xlfn.IFNA(VLOOKUP(A506,'Dual Thrust Strategy'!$A$1:$B$460,2,FALSE),0)</f>
        <v>0</v>
      </c>
      <c r="C506" s="46">
        <f>_xlfn.IFNA(VLOOKUP(A506,'Break Through Price Strategy'!$A$2:$B$742,2,FALSE),0)</f>
        <v>30905.88</v>
      </c>
      <c r="D506" s="46">
        <f>_xlfn.IFNA(VLOOKUP(A506,'BBI Strategy'!$A$2:$B$1000,2,FALSE),0)</f>
        <v>0</v>
      </c>
      <c r="E506" s="46">
        <f>_xlfn.IFNA(VLOOKUP(A506,'Cloud Strategy'!$A$2:$B$1000,2,FALSE),0)</f>
        <v>-98979.008000000002</v>
      </c>
      <c r="F506" s="46">
        <f>_xlfn.IFNA(VLOOKUP(A506,'DMI Strategy'!$A$1:$B$1000,2,FALSE),0)</f>
        <v>-62791.968000000001</v>
      </c>
      <c r="G506" s="46">
        <f>_xlfn.IFNA(VLOOKUP(A506,'RVI Strategy'!$A$1:$B$1000,2,FALSE),0)</f>
        <v>-76188.960000000006</v>
      </c>
      <c r="H506" s="46">
        <f>_xlfn.IFNA(VLOOKUP(A506,'TXF0007 Strategy'!$A$1:$B$1000,2,FALSE),0)</f>
        <v>0</v>
      </c>
      <c r="I506" s="55">
        <f t="shared" si="14"/>
        <v>-34509.009333333328</v>
      </c>
      <c r="J506" s="1">
        <f>VLOOKUP($A506,級距!$A:$K,9,FALSE)</f>
        <v>5</v>
      </c>
      <c r="K506" s="1">
        <f>VLOOKUP($A506,級距!$A:$K,10,FALSE)</f>
        <v>5</v>
      </c>
      <c r="L506" s="1">
        <f>VLOOKUP($A506,級距!$A:$K,11,FALSE)</f>
        <v>2</v>
      </c>
      <c r="M506" s="32">
        <f t="shared" si="15"/>
        <v>2</v>
      </c>
    </row>
    <row r="507" spans="1:13">
      <c r="A507" s="47">
        <v>44904</v>
      </c>
      <c r="B507" s="46">
        <f>_xlfn.IFNA(VLOOKUP(A507,'Dual Thrust Strategy'!$A$1:$B$460,2,FALSE),0)</f>
        <v>30475.360000000001</v>
      </c>
      <c r="C507" s="46">
        <f>_xlfn.IFNA(VLOOKUP(A507,'Break Through Price Strategy'!$A$2:$B$742,2,FALSE),0)</f>
        <v>15791.248</v>
      </c>
      <c r="D507" s="46">
        <f>_xlfn.IFNA(VLOOKUP(A507,'BBI Strategy'!$A$2:$B$1000,2,FALSE),0)</f>
        <v>0</v>
      </c>
      <c r="E507" s="46">
        <f>_xlfn.IFNA(VLOOKUP(A507,'Cloud Strategy'!$A$2:$B$1000,2,FALSE),0)</f>
        <v>0</v>
      </c>
      <c r="F507" s="46">
        <f>_xlfn.IFNA(VLOOKUP(A507,'DMI Strategy'!$A$1:$B$1000,2,FALSE),0)</f>
        <v>-23239.232</v>
      </c>
      <c r="G507" s="46">
        <f>_xlfn.IFNA(VLOOKUP(A507,'RVI Strategy'!$A$1:$B$1000,2,FALSE),0)</f>
        <v>36781.872000000003</v>
      </c>
      <c r="H507" s="46">
        <f>_xlfn.IFNA(VLOOKUP(A507,'TXF0007 Strategy'!$A$1:$B$1000,2,FALSE),0)</f>
        <v>-124223.808</v>
      </c>
      <c r="I507" s="55">
        <f t="shared" si="14"/>
        <v>9968.2080000000005</v>
      </c>
      <c r="J507" s="1">
        <f>VLOOKUP($A507,級距!$A:$K,9,FALSE)</f>
        <v>5</v>
      </c>
      <c r="K507" s="1">
        <f>VLOOKUP($A507,級距!$A:$K,10,FALSE)</f>
        <v>5</v>
      </c>
      <c r="L507" s="1">
        <f>VLOOKUP($A507,級距!$A:$K,11,FALSE)</f>
        <v>2</v>
      </c>
      <c r="M507" s="32">
        <f t="shared" si="15"/>
        <v>2</v>
      </c>
    </row>
    <row r="508" spans="1:13">
      <c r="A508" s="47">
        <v>44903</v>
      </c>
      <c r="B508" s="46">
        <f>_xlfn.IFNA(VLOOKUP(A508,'Dual Thrust Strategy'!$A$1:$B$460,2,FALSE),0)</f>
        <v>0</v>
      </c>
      <c r="C508" s="46">
        <f>_xlfn.IFNA(VLOOKUP(A508,'Break Through Price Strategy'!$A$2:$B$742,2,FALSE),0)</f>
        <v>-53723.44</v>
      </c>
      <c r="D508" s="46">
        <f>_xlfn.IFNA(VLOOKUP(A508,'BBI Strategy'!$A$2:$B$1000,2,FALSE),0)</f>
        <v>22317.576000000001</v>
      </c>
      <c r="E508" s="46">
        <f>_xlfn.IFNA(VLOOKUP(A508,'Cloud Strategy'!$A$2:$B$1000,2,FALSE),0)</f>
        <v>-122651.18399999999</v>
      </c>
      <c r="F508" s="46">
        <f>_xlfn.IFNA(VLOOKUP(A508,'DMI Strategy'!$A$1:$B$1000,2,FALSE),0)</f>
        <v>-73527.360000000001</v>
      </c>
      <c r="G508" s="46">
        <f>_xlfn.IFNA(VLOOKUP(A508,'RVI Strategy'!$A$1:$B$1000,2,FALSE),0)</f>
        <v>0</v>
      </c>
      <c r="H508" s="46">
        <f>_xlfn.IFNA(VLOOKUP(A508,'TXF0007 Strategy'!$A$1:$B$1000,2,FALSE),0)</f>
        <v>51014.207999999999</v>
      </c>
      <c r="I508" s="55">
        <f t="shared" si="14"/>
        <v>-37930.734666666664</v>
      </c>
      <c r="J508" s="1">
        <f>VLOOKUP($A508,級距!$A:$K,9,FALSE)</f>
        <v>5</v>
      </c>
      <c r="K508" s="1">
        <f>VLOOKUP($A508,級距!$A:$K,10,FALSE)</f>
        <v>5</v>
      </c>
      <c r="L508" s="1">
        <f>VLOOKUP($A508,級距!$A:$K,11,FALSE)</f>
        <v>2</v>
      </c>
      <c r="M508" s="32">
        <f t="shared" si="15"/>
        <v>2</v>
      </c>
    </row>
    <row r="509" spans="1:13">
      <c r="A509" s="47">
        <v>44902</v>
      </c>
      <c r="B509" s="46">
        <f>_xlfn.IFNA(VLOOKUP(A509,'Dual Thrust Strategy'!$A$1:$B$460,2,FALSE),0)</f>
        <v>138458.64000000001</v>
      </c>
      <c r="C509" s="46">
        <f>_xlfn.IFNA(VLOOKUP(A509,'Break Through Price Strategy'!$A$2:$B$742,2,FALSE),0)</f>
        <v>0</v>
      </c>
      <c r="D509" s="46">
        <f>_xlfn.IFNA(VLOOKUP(A509,'BBI Strategy'!$A$2:$B$1000,2,FALSE),0)</f>
        <v>-124036.44</v>
      </c>
      <c r="E509" s="46">
        <f>_xlfn.IFNA(VLOOKUP(A509,'Cloud Strategy'!$A$2:$B$1000,2,FALSE),0)</f>
        <v>0</v>
      </c>
      <c r="F509" s="46">
        <f>_xlfn.IFNA(VLOOKUP(A509,'DMI Strategy'!$A$1:$B$1000,2,FALSE),0)</f>
        <v>-66421.376000000004</v>
      </c>
      <c r="G509" s="46">
        <f>_xlfn.IFNA(VLOOKUP(A509,'RVI Strategy'!$A$1:$B$1000,2,FALSE),0)</f>
        <v>189.91200000000001</v>
      </c>
      <c r="H509" s="46">
        <f>_xlfn.IFNA(VLOOKUP(A509,'TXF0007 Strategy'!$A$1:$B$1000,2,FALSE),0)</f>
        <v>-18330.816000000003</v>
      </c>
      <c r="I509" s="55">
        <f t="shared" si="14"/>
        <v>-8634.877333333332</v>
      </c>
      <c r="J509" s="1">
        <f>VLOOKUP($A509,級距!$A:$K,9,FALSE)</f>
        <v>7</v>
      </c>
      <c r="K509" s="1">
        <f>VLOOKUP($A509,級距!$A:$K,10,FALSE)</f>
        <v>2</v>
      </c>
      <c r="L509" s="1">
        <f>VLOOKUP($A509,級距!$A:$K,11,FALSE)</f>
        <v>2</v>
      </c>
      <c r="M509" s="32">
        <f t="shared" si="15"/>
        <v>2</v>
      </c>
    </row>
    <row r="510" spans="1:13">
      <c r="A510" s="47">
        <v>44901</v>
      </c>
      <c r="B510" s="46">
        <f>_xlfn.IFNA(VLOOKUP(A510,'Dual Thrust Strategy'!$A$1:$B$460,2,FALSE),0)</f>
        <v>0</v>
      </c>
      <c r="C510" s="46">
        <f>_xlfn.IFNA(VLOOKUP(A510,'Break Through Price Strategy'!$A$2:$B$742,2,FALSE),0)</f>
        <v>11377.472</v>
      </c>
      <c r="D510" s="46">
        <f>_xlfn.IFNA(VLOOKUP(A510,'BBI Strategy'!$A$2:$B$1000,2,FALSE),0)</f>
        <v>238920.24</v>
      </c>
      <c r="E510" s="46">
        <f>_xlfn.IFNA(VLOOKUP(A510,'Cloud Strategy'!$A$2:$B$1000,2,FALSE),0)</f>
        <v>78121.672000000006</v>
      </c>
      <c r="F510" s="46">
        <f>_xlfn.IFNA(VLOOKUP(A510,'DMI Strategy'!$A$1:$B$1000,2,FALSE),0)</f>
        <v>171125.728</v>
      </c>
      <c r="G510" s="46">
        <f>_xlfn.IFNA(VLOOKUP(A510,'RVI Strategy'!$A$1:$B$1000,2,FALSE),0)</f>
        <v>0</v>
      </c>
      <c r="H510" s="46">
        <f>_xlfn.IFNA(VLOOKUP(A510,'TXF0007 Strategy'!$A$1:$B$1000,2,FALSE),0)</f>
        <v>-125380.52800000001</v>
      </c>
      <c r="I510" s="55">
        <f t="shared" si="14"/>
        <v>83257.51866666667</v>
      </c>
      <c r="J510" s="1">
        <f>VLOOKUP($A510,級距!$A:$K,9,FALSE)</f>
        <v>8</v>
      </c>
      <c r="K510" s="1">
        <f>VLOOKUP($A510,級距!$A:$K,10,FALSE)</f>
        <v>9</v>
      </c>
      <c r="L510" s="1">
        <f>VLOOKUP($A510,級距!$A:$K,11,FALSE)</f>
        <v>3</v>
      </c>
      <c r="M510" s="32">
        <f t="shared" si="15"/>
        <v>3</v>
      </c>
    </row>
    <row r="511" spans="1:13">
      <c r="A511" s="47">
        <v>44900</v>
      </c>
      <c r="B511" s="46">
        <f>_xlfn.IFNA(VLOOKUP(A511,'Dual Thrust Strategy'!$A$1:$B$460,2,FALSE),0)</f>
        <v>-11393.88</v>
      </c>
      <c r="C511" s="46">
        <f>_xlfn.IFNA(VLOOKUP(A511,'Break Through Price Strategy'!$A$2:$B$742,2,FALSE),0)</f>
        <v>-34637.264000000003</v>
      </c>
      <c r="D511" s="46">
        <f>_xlfn.IFNA(VLOOKUP(A511,'BBI Strategy'!$A$2:$B$1000,2,FALSE),0)</f>
        <v>0</v>
      </c>
      <c r="E511" s="46">
        <f>_xlfn.IFNA(VLOOKUP(A511,'Cloud Strategy'!$A$2:$B$1000,2,FALSE),0)</f>
        <v>0</v>
      </c>
      <c r="F511" s="46">
        <f>_xlfn.IFNA(VLOOKUP(A511,'DMI Strategy'!$A$1:$B$1000,2,FALSE),0)</f>
        <v>44928.04</v>
      </c>
      <c r="G511" s="46">
        <f>_xlfn.IFNA(VLOOKUP(A511,'RVI Strategy'!$A$1:$B$1000,2,FALSE),0)</f>
        <v>0</v>
      </c>
      <c r="H511" s="46">
        <f>_xlfn.IFNA(VLOOKUP(A511,'TXF0007 Strategy'!$A$1:$B$1000,2,FALSE),0)</f>
        <v>29978.984000000004</v>
      </c>
      <c r="I511" s="55">
        <f t="shared" si="14"/>
        <v>-183.85066666666657</v>
      </c>
      <c r="J511" s="1">
        <f>VLOOKUP($A511,級距!$A:$K,9,FALSE)</f>
        <v>5</v>
      </c>
      <c r="K511" s="1">
        <f>VLOOKUP($A511,級距!$A:$K,10,FALSE)</f>
        <v>3</v>
      </c>
      <c r="L511" s="1">
        <f>VLOOKUP($A511,級距!$A:$K,11,FALSE)</f>
        <v>2</v>
      </c>
      <c r="M511" s="32">
        <f t="shared" si="15"/>
        <v>2</v>
      </c>
    </row>
    <row r="512" spans="1:13">
      <c r="A512" s="47">
        <v>44897</v>
      </c>
      <c r="B512" s="46">
        <f>_xlfn.IFNA(VLOOKUP(A512,'Dual Thrust Strategy'!$A$1:$B$460,2,FALSE),0)</f>
        <v>0</v>
      </c>
      <c r="C512" s="46">
        <f>_xlfn.IFNA(VLOOKUP(A512,'Break Through Price Strategy'!$A$2:$B$742,2,FALSE),0)</f>
        <v>0</v>
      </c>
      <c r="D512" s="46">
        <f>_xlfn.IFNA(VLOOKUP(A512,'BBI Strategy'!$A$2:$B$1000,2,FALSE),0)</f>
        <v>0</v>
      </c>
      <c r="E512" s="46">
        <f>_xlfn.IFNA(VLOOKUP(A512,'Cloud Strategy'!$A$2:$B$1000,2,FALSE),0)</f>
        <v>0</v>
      </c>
      <c r="F512" s="46">
        <f>_xlfn.IFNA(VLOOKUP(A512,'DMI Strategy'!$A$1:$B$1000,2,FALSE),0)</f>
        <v>-66523.135999999999</v>
      </c>
      <c r="G512" s="46">
        <f>_xlfn.IFNA(VLOOKUP(A512,'RVI Strategy'!$A$1:$B$1000,2,FALSE),0)</f>
        <v>0</v>
      </c>
      <c r="H512" s="46">
        <f>_xlfn.IFNA(VLOOKUP(A512,'TXF0007 Strategy'!$A$1:$B$1000,2,FALSE),0)</f>
        <v>0</v>
      </c>
      <c r="I512" s="55">
        <f t="shared" si="14"/>
        <v>-11087.189333333334</v>
      </c>
      <c r="J512" s="1">
        <f>VLOOKUP($A512,級距!$A:$K,9,FALSE)</f>
        <v>3</v>
      </c>
      <c r="K512" s="1">
        <f>VLOOKUP($A512,級距!$A:$K,10,FALSE)</f>
        <v>3</v>
      </c>
      <c r="L512" s="1">
        <f>VLOOKUP($A512,級距!$A:$K,11,FALSE)</f>
        <v>2</v>
      </c>
      <c r="M512" s="32">
        <f t="shared" si="15"/>
        <v>2</v>
      </c>
    </row>
    <row r="513" spans="1:13">
      <c r="A513" s="47">
        <v>44896</v>
      </c>
      <c r="B513" s="46">
        <f>_xlfn.IFNA(VLOOKUP(A513,'Dual Thrust Strategy'!$A$1:$B$460,2,FALSE),0)</f>
        <v>-24354.024000000001</v>
      </c>
      <c r="C513" s="46">
        <f>_xlfn.IFNA(VLOOKUP(A513,'Break Through Price Strategy'!$A$2:$B$742,2,FALSE),0)</f>
        <v>-79051.376000000004</v>
      </c>
      <c r="D513" s="46">
        <f>_xlfn.IFNA(VLOOKUP(A513,'BBI Strategy'!$A$2:$B$1000,2,FALSE),0)</f>
        <v>-106573.632</v>
      </c>
      <c r="E513" s="46">
        <f>_xlfn.IFNA(VLOOKUP(A513,'Cloud Strategy'!$A$2:$B$1000,2,FALSE),0)</f>
        <v>0</v>
      </c>
      <c r="F513" s="46">
        <f>_xlfn.IFNA(VLOOKUP(A513,'DMI Strategy'!$A$1:$B$1000,2,FALSE),0)</f>
        <v>-64341.599999999999</v>
      </c>
      <c r="G513" s="46">
        <f>_xlfn.IFNA(VLOOKUP(A513,'RVI Strategy'!$A$1:$B$1000,2,FALSE),0)</f>
        <v>-24710.063999999998</v>
      </c>
      <c r="H513" s="46">
        <f>_xlfn.IFNA(VLOOKUP(A513,'TXF0007 Strategy'!$A$1:$B$1000,2,FALSE),0)</f>
        <v>0</v>
      </c>
      <c r="I513" s="55">
        <f t="shared" si="14"/>
        <v>-49838.44933333333</v>
      </c>
      <c r="J513" s="1">
        <f>VLOOKUP($A513,級距!$A:$K,9,FALSE)</f>
        <v>7</v>
      </c>
      <c r="K513" s="1">
        <f>VLOOKUP($A513,級距!$A:$K,10,FALSE)</f>
        <v>3</v>
      </c>
      <c r="L513" s="1">
        <f>VLOOKUP($A513,級距!$A:$K,11,FALSE)</f>
        <v>2</v>
      </c>
      <c r="M513" s="32">
        <f t="shared" si="15"/>
        <v>2</v>
      </c>
    </row>
    <row r="514" spans="1:13">
      <c r="A514" s="47">
        <v>44895</v>
      </c>
      <c r="B514" s="46">
        <f>_xlfn.IFNA(VLOOKUP(A514,'Dual Thrust Strategy'!$A$1:$B$460,2,FALSE),0)</f>
        <v>66058.752000000008</v>
      </c>
      <c r="C514" s="46">
        <f>_xlfn.IFNA(VLOOKUP(A514,'Break Through Price Strategy'!$A$2:$B$742,2,FALSE),0)</f>
        <v>156870.49600000001</v>
      </c>
      <c r="D514" s="46">
        <f>_xlfn.IFNA(VLOOKUP(A514,'BBI Strategy'!$A$2:$B$1000,2,FALSE),0)</f>
        <v>58433.415999999997</v>
      </c>
      <c r="E514" s="46">
        <f>_xlfn.IFNA(VLOOKUP(A514,'Cloud Strategy'!$A$2:$B$1000,2,FALSE),0)</f>
        <v>0</v>
      </c>
      <c r="F514" s="46">
        <f>_xlfn.IFNA(VLOOKUP(A514,'DMI Strategy'!$A$1:$B$1000,2,FALSE),0)</f>
        <v>0</v>
      </c>
      <c r="G514" s="46">
        <f>_xlfn.IFNA(VLOOKUP(A514,'RVI Strategy'!$A$1:$B$1000,2,FALSE),0)</f>
        <v>0</v>
      </c>
      <c r="H514" s="46">
        <f>_xlfn.IFNA(VLOOKUP(A514,'TXF0007 Strategy'!$A$1:$B$1000,2,FALSE),0)</f>
        <v>0</v>
      </c>
      <c r="I514" s="55">
        <f t="shared" si="14"/>
        <v>46893.777333333332</v>
      </c>
      <c r="J514" s="1">
        <f>VLOOKUP($A514,級距!$A:$K,9,FALSE)</f>
        <v>8</v>
      </c>
      <c r="K514" s="1">
        <f>VLOOKUP($A514,級距!$A:$K,10,FALSE)</f>
        <v>8</v>
      </c>
      <c r="L514" s="1">
        <f>VLOOKUP($A514,級距!$A:$K,11,FALSE)</f>
        <v>3</v>
      </c>
      <c r="M514" s="32">
        <f t="shared" si="15"/>
        <v>3</v>
      </c>
    </row>
    <row r="515" spans="1:13">
      <c r="A515" s="47">
        <v>44894</v>
      </c>
      <c r="B515" s="46">
        <f>_xlfn.IFNA(VLOOKUP(A515,'Dual Thrust Strategy'!$A$1:$B$460,2,FALSE),0)</f>
        <v>187414.288</v>
      </c>
      <c r="C515" s="46">
        <f>_xlfn.IFNA(VLOOKUP(A515,'Break Through Price Strategy'!$A$2:$B$742,2,FALSE),0)</f>
        <v>0</v>
      </c>
      <c r="D515" s="46">
        <f>_xlfn.IFNA(VLOOKUP(A515,'BBI Strategy'!$A$2:$B$1000,2,FALSE),0)</f>
        <v>-103483.12</v>
      </c>
      <c r="E515" s="46">
        <f>_xlfn.IFNA(VLOOKUP(A515,'Cloud Strategy'!$A$2:$B$1000,2,FALSE),0)</f>
        <v>-126954.624</v>
      </c>
      <c r="F515" s="46">
        <f>_xlfn.IFNA(VLOOKUP(A515,'DMI Strategy'!$A$1:$B$1000,2,FALSE),0)</f>
        <v>18581.52</v>
      </c>
      <c r="G515" s="46">
        <f>_xlfn.IFNA(VLOOKUP(A515,'RVI Strategy'!$A$1:$B$1000,2,FALSE),0)</f>
        <v>0</v>
      </c>
      <c r="H515" s="46">
        <f>_xlfn.IFNA(VLOOKUP(A515,'TXF0007 Strategy'!$A$1:$B$1000,2,FALSE),0)</f>
        <v>0</v>
      </c>
      <c r="I515" s="55">
        <f t="shared" si="14"/>
        <v>-4073.6559999999986</v>
      </c>
      <c r="J515" s="1">
        <f>VLOOKUP($A515,級距!$A:$K,9,FALSE)</f>
        <v>9</v>
      </c>
      <c r="K515" s="1">
        <f>VLOOKUP($A515,級距!$A:$K,10,FALSE)</f>
        <v>8</v>
      </c>
      <c r="L515" s="1">
        <f>VLOOKUP($A515,級距!$A:$K,11,FALSE)</f>
        <v>3</v>
      </c>
      <c r="M515" s="32">
        <f t="shared" si="15"/>
        <v>3</v>
      </c>
    </row>
    <row r="516" spans="1:13">
      <c r="A516" s="47">
        <v>44893</v>
      </c>
      <c r="B516" s="46">
        <f>_xlfn.IFNA(VLOOKUP(A516,'Dual Thrust Strategy'!$A$1:$B$460,2,FALSE),0)</f>
        <v>-67447.152000000002</v>
      </c>
      <c r="C516" s="46">
        <f>_xlfn.IFNA(VLOOKUP(A516,'Break Through Price Strategy'!$A$2:$B$742,2,FALSE),0)</f>
        <v>0</v>
      </c>
      <c r="D516" s="46">
        <f>_xlfn.IFNA(VLOOKUP(A516,'BBI Strategy'!$A$2:$B$1000,2,FALSE),0)</f>
        <v>-37189.279999999999</v>
      </c>
      <c r="E516" s="46">
        <f>_xlfn.IFNA(VLOOKUP(A516,'Cloud Strategy'!$A$2:$B$1000,2,FALSE),0)</f>
        <v>70621.072</v>
      </c>
      <c r="F516" s="46">
        <f>_xlfn.IFNA(VLOOKUP(A516,'DMI Strategy'!$A$1:$B$1000,2,FALSE),0)</f>
        <v>-64181.472000000002</v>
      </c>
      <c r="G516" s="46">
        <f>_xlfn.IFNA(VLOOKUP(A516,'RVI Strategy'!$A$1:$B$1000,2,FALSE),0)</f>
        <v>-48578.447999999997</v>
      </c>
      <c r="H516" s="46">
        <f>_xlfn.IFNA(VLOOKUP(A516,'TXF0007 Strategy'!$A$1:$B$1000,2,FALSE),0)</f>
        <v>0</v>
      </c>
      <c r="I516" s="55">
        <f t="shared" ref="I516:I579" si="16">(B516+C516+D516+E516+F516+G516)/6</f>
        <v>-24462.546666666665</v>
      </c>
      <c r="J516" s="1">
        <f>VLOOKUP($A516,級距!$A:$K,9,FALSE)</f>
        <v>5</v>
      </c>
      <c r="K516" s="1">
        <f>VLOOKUP($A516,級距!$A:$K,10,FALSE)</f>
        <v>5</v>
      </c>
      <c r="L516" s="1">
        <f>VLOOKUP($A516,級距!$A:$K,11,FALSE)</f>
        <v>2</v>
      </c>
      <c r="M516" s="32">
        <f t="shared" ref="M516:M579" si="17">_xlfn.IFNA(L516,0)</f>
        <v>2</v>
      </c>
    </row>
    <row r="517" spans="1:13">
      <c r="A517" s="47">
        <v>44890</v>
      </c>
      <c r="B517" s="46">
        <f>_xlfn.IFNA(VLOOKUP(A517,'Dual Thrust Strategy'!$A$1:$B$460,2,FALSE),0)</f>
        <v>0</v>
      </c>
      <c r="C517" s="46">
        <f>_xlfn.IFNA(VLOOKUP(A517,'Break Through Price Strategy'!$A$2:$B$742,2,FALSE),0)</f>
        <v>0</v>
      </c>
      <c r="D517" s="46">
        <f>_xlfn.IFNA(VLOOKUP(A517,'BBI Strategy'!$A$2:$B$1000,2,FALSE),0)</f>
        <v>-30034.687999999998</v>
      </c>
      <c r="E517" s="46">
        <f>_xlfn.IFNA(VLOOKUP(A517,'Cloud Strategy'!$A$2:$B$1000,2,FALSE),0)</f>
        <v>-26501.616000000002</v>
      </c>
      <c r="F517" s="46">
        <f>_xlfn.IFNA(VLOOKUP(A517,'DMI Strategy'!$A$1:$B$1000,2,FALSE),0)</f>
        <v>18343.488000000001</v>
      </c>
      <c r="G517" s="46">
        <f>_xlfn.IFNA(VLOOKUP(A517,'RVI Strategy'!$A$1:$B$1000,2,FALSE),0)</f>
        <v>0</v>
      </c>
      <c r="H517" s="46">
        <f>_xlfn.IFNA(VLOOKUP(A517,'TXF0007 Strategy'!$A$1:$B$1000,2,FALSE),0)</f>
        <v>-13067.279999999999</v>
      </c>
      <c r="I517" s="55">
        <f t="shared" si="16"/>
        <v>-6365.4693333333344</v>
      </c>
      <c r="J517" s="1">
        <f>VLOOKUP($A517,級距!$A:$K,9,FALSE)</f>
        <v>2</v>
      </c>
      <c r="K517" s="1">
        <f>VLOOKUP($A517,級距!$A:$K,10,FALSE)</f>
        <v>7</v>
      </c>
      <c r="L517" s="1">
        <f>VLOOKUP($A517,級距!$A:$K,11,FALSE)</f>
        <v>3</v>
      </c>
      <c r="M517" s="32">
        <f t="shared" si="17"/>
        <v>3</v>
      </c>
    </row>
    <row r="518" spans="1:13">
      <c r="A518" s="47">
        <v>44889</v>
      </c>
      <c r="B518" s="46">
        <f>_xlfn.IFNA(VLOOKUP(A518,'Dual Thrust Strategy'!$A$1:$B$460,2,FALSE),0)</f>
        <v>0</v>
      </c>
      <c r="C518" s="46">
        <f>_xlfn.IFNA(VLOOKUP(A518,'Break Through Price Strategy'!$A$2:$B$742,2,FALSE),0)</f>
        <v>59255.567999999999</v>
      </c>
      <c r="D518" s="46">
        <f>_xlfn.IFNA(VLOOKUP(A518,'BBI Strategy'!$A$2:$B$1000,2,FALSE),0)</f>
        <v>-7744.3360000000002</v>
      </c>
      <c r="E518" s="46">
        <f>_xlfn.IFNA(VLOOKUP(A518,'Cloud Strategy'!$A$2:$B$1000,2,FALSE),0)</f>
        <v>0</v>
      </c>
      <c r="F518" s="46">
        <f>_xlfn.IFNA(VLOOKUP(A518,'DMI Strategy'!$A$1:$B$1000,2,FALSE),0)</f>
        <v>23348.975999999999</v>
      </c>
      <c r="G518" s="46">
        <f>_xlfn.IFNA(VLOOKUP(A518,'RVI Strategy'!$A$1:$B$1000,2,FALSE),0)</f>
        <v>0</v>
      </c>
      <c r="H518" s="46">
        <f>_xlfn.IFNA(VLOOKUP(A518,'TXF0007 Strategy'!$A$1:$B$1000,2,FALSE),0)</f>
        <v>84340.175999999992</v>
      </c>
      <c r="I518" s="55">
        <f t="shared" si="16"/>
        <v>12476.701333333333</v>
      </c>
      <c r="J518" s="1">
        <f>VLOOKUP($A518,級距!$A:$K,9,FALSE)</f>
        <v>4</v>
      </c>
      <c r="K518" s="1">
        <f>VLOOKUP($A518,級距!$A:$K,10,FALSE)</f>
        <v>7</v>
      </c>
      <c r="L518" s="1">
        <f>VLOOKUP($A518,級距!$A:$K,11,FALSE)</f>
        <v>3</v>
      </c>
      <c r="M518" s="32">
        <f t="shared" si="17"/>
        <v>3</v>
      </c>
    </row>
    <row r="519" spans="1:13">
      <c r="A519" s="47">
        <v>44888</v>
      </c>
      <c r="B519" s="46">
        <f>_xlfn.IFNA(VLOOKUP(A519,'Dual Thrust Strategy'!$A$1:$B$460,2,FALSE),0)</f>
        <v>0</v>
      </c>
      <c r="C519" s="46">
        <f>_xlfn.IFNA(VLOOKUP(A519,'Break Through Price Strategy'!$A$2:$B$742,2,FALSE),0)</f>
        <v>0</v>
      </c>
      <c r="D519" s="46">
        <f>_xlfn.IFNA(VLOOKUP(A519,'BBI Strategy'!$A$2:$B$1000,2,FALSE),0)</f>
        <v>-34805.887999999999</v>
      </c>
      <c r="E519" s="46">
        <f>_xlfn.IFNA(VLOOKUP(A519,'Cloud Strategy'!$A$2:$B$1000,2,FALSE),0)</f>
        <v>0</v>
      </c>
      <c r="F519" s="46">
        <f>_xlfn.IFNA(VLOOKUP(A519,'DMI Strategy'!$A$1:$B$1000,2,FALSE),0)</f>
        <v>30596.207999999999</v>
      </c>
      <c r="G519" s="46">
        <f>_xlfn.IFNA(VLOOKUP(A519,'RVI Strategy'!$A$1:$B$1000,2,FALSE),0)</f>
        <v>0</v>
      </c>
      <c r="H519" s="46">
        <f>_xlfn.IFNA(VLOOKUP(A519,'TXF0007 Strategy'!$A$1:$B$1000,2,FALSE),0)</f>
        <v>0</v>
      </c>
      <c r="I519" s="55">
        <f t="shared" si="16"/>
        <v>-701.61333333333334</v>
      </c>
      <c r="J519" s="1">
        <f>VLOOKUP($A519,級距!$A:$K,9,FALSE)</f>
        <v>2</v>
      </c>
      <c r="K519" s="1">
        <f>VLOOKUP($A519,級距!$A:$K,10,FALSE)</f>
        <v>2</v>
      </c>
      <c r="L519" s="1">
        <f>VLOOKUP($A519,級距!$A:$K,11,FALSE)</f>
        <v>2</v>
      </c>
      <c r="M519" s="32">
        <f t="shared" si="17"/>
        <v>2</v>
      </c>
    </row>
    <row r="520" spans="1:13">
      <c r="A520" s="47">
        <v>44887</v>
      </c>
      <c r="B520" s="46">
        <f>_xlfn.IFNA(VLOOKUP(A520,'Dual Thrust Strategy'!$A$1:$B$460,2,FALSE),0)</f>
        <v>0</v>
      </c>
      <c r="C520" s="46">
        <f>_xlfn.IFNA(VLOOKUP(A520,'Break Through Price Strategy'!$A$2:$B$742,2,FALSE),0)</f>
        <v>0</v>
      </c>
      <c r="D520" s="46">
        <f>_xlfn.IFNA(VLOOKUP(A520,'BBI Strategy'!$A$2:$B$1000,2,FALSE),0)</f>
        <v>-60367.296000000002</v>
      </c>
      <c r="E520" s="46">
        <f>_xlfn.IFNA(VLOOKUP(A520,'Cloud Strategy'!$A$2:$B$1000,2,FALSE),0)</f>
        <v>-84304.672000000006</v>
      </c>
      <c r="F520" s="46">
        <f>_xlfn.IFNA(VLOOKUP(A520,'DMI Strategy'!$A$1:$B$1000,2,FALSE),0)</f>
        <v>-38978.735999999997</v>
      </c>
      <c r="G520" s="46">
        <f>_xlfn.IFNA(VLOOKUP(A520,'RVI Strategy'!$A$1:$B$1000,2,FALSE),0)</f>
        <v>0</v>
      </c>
      <c r="H520" s="46">
        <f>_xlfn.IFNA(VLOOKUP(A520,'TXF0007 Strategy'!$A$1:$B$1000,2,FALSE),0)</f>
        <v>-124154.11200000001</v>
      </c>
      <c r="I520" s="55">
        <f t="shared" si="16"/>
        <v>-30608.450666666668</v>
      </c>
      <c r="J520" s="1">
        <f>VLOOKUP($A520,級距!$A:$K,9,FALSE)</f>
        <v>5</v>
      </c>
      <c r="K520" s="1">
        <f>VLOOKUP($A520,級距!$A:$K,10,FALSE)</f>
        <v>3</v>
      </c>
      <c r="L520" s="1">
        <f>VLOOKUP($A520,級距!$A:$K,11,FALSE)</f>
        <v>2</v>
      </c>
      <c r="M520" s="32">
        <f t="shared" si="17"/>
        <v>2</v>
      </c>
    </row>
    <row r="521" spans="1:13">
      <c r="A521" s="47">
        <v>44886</v>
      </c>
      <c r="B521" s="46">
        <f>_xlfn.IFNA(VLOOKUP(A521,'Dual Thrust Strategy'!$A$1:$B$460,2,FALSE),0)</f>
        <v>0</v>
      </c>
      <c r="C521" s="46">
        <f>_xlfn.IFNA(VLOOKUP(A521,'Break Through Price Strategy'!$A$2:$B$742,2,FALSE),0)</f>
        <v>0</v>
      </c>
      <c r="D521" s="46">
        <f>_xlfn.IFNA(VLOOKUP(A521,'BBI Strategy'!$A$2:$B$1000,2,FALSE),0)</f>
        <v>-34469.32</v>
      </c>
      <c r="E521" s="46">
        <f>_xlfn.IFNA(VLOOKUP(A521,'Cloud Strategy'!$A$2:$B$1000,2,FALSE),0)</f>
        <v>30280.48</v>
      </c>
      <c r="F521" s="46">
        <f>_xlfn.IFNA(VLOOKUP(A521,'DMI Strategy'!$A$1:$B$1000,2,FALSE),0)</f>
        <v>-66349.952000000005</v>
      </c>
      <c r="G521" s="46">
        <f>_xlfn.IFNA(VLOOKUP(A521,'RVI Strategy'!$A$1:$B$1000,2,FALSE),0)</f>
        <v>0</v>
      </c>
      <c r="H521" s="46">
        <f>_xlfn.IFNA(VLOOKUP(A521,'TXF0007 Strategy'!$A$1:$B$1000,2,FALSE),0)</f>
        <v>-47361.599999999999</v>
      </c>
      <c r="I521" s="55">
        <f t="shared" si="16"/>
        <v>-11756.465333333334</v>
      </c>
      <c r="J521" s="1">
        <f>VLOOKUP($A521,級距!$A:$K,9,FALSE)</f>
        <v>3</v>
      </c>
      <c r="K521" s="1">
        <f>VLOOKUP($A521,級距!$A:$K,10,FALSE)</f>
        <v>7</v>
      </c>
      <c r="L521" s="1">
        <f>VLOOKUP($A521,級距!$A:$K,11,FALSE)</f>
        <v>3</v>
      </c>
      <c r="M521" s="32">
        <f t="shared" si="17"/>
        <v>3</v>
      </c>
    </row>
    <row r="522" spans="1:13">
      <c r="A522" s="47">
        <v>44883</v>
      </c>
      <c r="B522" s="46">
        <f>_xlfn.IFNA(VLOOKUP(A522,'Dual Thrust Strategy'!$A$1:$B$460,2,FALSE),0)</f>
        <v>-45793.944000000003</v>
      </c>
      <c r="C522" s="46">
        <f>_xlfn.IFNA(VLOOKUP(A522,'Break Through Price Strategy'!$A$2:$B$742,2,FALSE),0)</f>
        <v>0</v>
      </c>
      <c r="D522" s="46">
        <f>_xlfn.IFNA(VLOOKUP(A522,'BBI Strategy'!$A$2:$B$1000,2,FALSE),0)</f>
        <v>0</v>
      </c>
      <c r="E522" s="46">
        <f>_xlfn.IFNA(VLOOKUP(A522,'Cloud Strategy'!$A$2:$B$1000,2,FALSE),0)</f>
        <v>0</v>
      </c>
      <c r="F522" s="46">
        <f>_xlfn.IFNA(VLOOKUP(A522,'DMI Strategy'!$A$1:$B$1000,2,FALSE),0)</f>
        <v>43019.767999999996</v>
      </c>
      <c r="G522" s="46">
        <f>_xlfn.IFNA(VLOOKUP(A522,'RVI Strategy'!$A$1:$B$1000,2,FALSE),0)</f>
        <v>0</v>
      </c>
      <c r="H522" s="46">
        <f>_xlfn.IFNA(VLOOKUP(A522,'TXF0007 Strategy'!$A$1:$B$1000,2,FALSE),0)</f>
        <v>19832.928</v>
      </c>
      <c r="I522" s="55">
        <f t="shared" si="16"/>
        <v>-462.36266666666779</v>
      </c>
      <c r="J522" s="1">
        <f>VLOOKUP($A522,級距!$A:$K,9,FALSE)</f>
        <v>9</v>
      </c>
      <c r="K522" s="1">
        <f>VLOOKUP($A522,級距!$A:$K,10,FALSE)</f>
        <v>4</v>
      </c>
      <c r="L522" s="1">
        <f>VLOOKUP($A522,級距!$A:$K,11,FALSE)</f>
        <v>2</v>
      </c>
      <c r="M522" s="32">
        <f t="shared" si="17"/>
        <v>2</v>
      </c>
    </row>
    <row r="523" spans="1:13">
      <c r="A523" s="47">
        <v>44882</v>
      </c>
      <c r="B523" s="46">
        <f>_xlfn.IFNA(VLOOKUP(A523,'Dual Thrust Strategy'!$A$1:$B$460,2,FALSE),0)</f>
        <v>0</v>
      </c>
      <c r="C523" s="46">
        <f>_xlfn.IFNA(VLOOKUP(A523,'Break Through Price Strategy'!$A$2:$B$742,2,FALSE),0)</f>
        <v>0</v>
      </c>
      <c r="D523" s="46">
        <f>_xlfn.IFNA(VLOOKUP(A523,'BBI Strategy'!$A$2:$B$1000,2,FALSE),0)</f>
        <v>0</v>
      </c>
      <c r="E523" s="46">
        <f>_xlfn.IFNA(VLOOKUP(A523,'Cloud Strategy'!$A$2:$B$1000,2,FALSE),0)</f>
        <v>244872.04800000001</v>
      </c>
      <c r="F523" s="46">
        <f>_xlfn.IFNA(VLOOKUP(A523,'DMI Strategy'!$A$1:$B$1000,2,FALSE),0)</f>
        <v>-45554.368000000002</v>
      </c>
      <c r="G523" s="46">
        <f>_xlfn.IFNA(VLOOKUP(A523,'RVI Strategy'!$A$1:$B$1000,2,FALSE),0)</f>
        <v>83026.823999999993</v>
      </c>
      <c r="H523" s="46">
        <f>_xlfn.IFNA(VLOOKUP(A523,'TXF0007 Strategy'!$A$1:$B$1000,2,FALSE),0)</f>
        <v>-123464.64000000001</v>
      </c>
      <c r="I523" s="55">
        <f t="shared" si="16"/>
        <v>47057.417333333324</v>
      </c>
      <c r="J523" s="1">
        <f>VLOOKUP($A523,級距!$A:$K,9,FALSE)</f>
        <v>7</v>
      </c>
      <c r="K523" s="1">
        <f>VLOOKUP($A523,級距!$A:$K,10,FALSE)</f>
        <v>3</v>
      </c>
      <c r="L523" s="1">
        <f>VLOOKUP($A523,級距!$A:$K,11,FALSE)</f>
        <v>2</v>
      </c>
      <c r="M523" s="32">
        <f t="shared" si="17"/>
        <v>2</v>
      </c>
    </row>
    <row r="524" spans="1:13">
      <c r="A524" s="47">
        <v>44881</v>
      </c>
      <c r="B524" s="46">
        <f>_xlfn.IFNA(VLOOKUP(A524,'Dual Thrust Strategy'!$A$1:$B$460,2,FALSE),0)</f>
        <v>5319.6560000000009</v>
      </c>
      <c r="C524" s="46">
        <f>_xlfn.IFNA(VLOOKUP(A524,'Break Through Price Strategy'!$A$2:$B$742,2,FALSE),0)</f>
        <v>0</v>
      </c>
      <c r="D524" s="46">
        <f>_xlfn.IFNA(VLOOKUP(A524,'BBI Strategy'!$A$2:$B$1000,2,FALSE),0)</f>
        <v>0</v>
      </c>
      <c r="E524" s="46">
        <f>_xlfn.IFNA(VLOOKUP(A524,'Cloud Strategy'!$A$2:$B$1000,2,FALSE),0)</f>
        <v>-43655.48</v>
      </c>
      <c r="F524" s="46">
        <f>_xlfn.IFNA(VLOOKUP(A524,'DMI Strategy'!$A$1:$B$1000,2,FALSE),0)</f>
        <v>0</v>
      </c>
      <c r="G524" s="46">
        <f>_xlfn.IFNA(VLOOKUP(A524,'RVI Strategy'!$A$1:$B$1000,2,FALSE),0)</f>
        <v>0</v>
      </c>
      <c r="H524" s="46">
        <f>_xlfn.IFNA(VLOOKUP(A524,'TXF0007 Strategy'!$A$1:$B$1000,2,FALSE),0)</f>
        <v>-43472.800000000003</v>
      </c>
      <c r="I524" s="55">
        <f t="shared" si="16"/>
        <v>-6389.3040000000001</v>
      </c>
      <c r="J524" s="1">
        <f>VLOOKUP($A524,級距!$A:$K,9,FALSE)</f>
        <v>7</v>
      </c>
      <c r="K524" s="1">
        <f>VLOOKUP($A524,級距!$A:$K,10,FALSE)</f>
        <v>7</v>
      </c>
      <c r="L524" s="1">
        <f>VLOOKUP($A524,級距!$A:$K,11,FALSE)</f>
        <v>3</v>
      </c>
      <c r="M524" s="32">
        <f t="shared" si="17"/>
        <v>3</v>
      </c>
    </row>
    <row r="525" spans="1:13">
      <c r="A525" s="47">
        <v>44880</v>
      </c>
      <c r="B525" s="46">
        <f>_xlfn.IFNA(VLOOKUP(A525,'Dual Thrust Strategy'!$A$1:$B$460,2,FALSE),0)</f>
        <v>33530.92</v>
      </c>
      <c r="C525" s="46">
        <f>_xlfn.IFNA(VLOOKUP(A525,'Break Through Price Strategy'!$A$2:$B$742,2,FALSE),0)</f>
        <v>95757.055999999997</v>
      </c>
      <c r="D525" s="46">
        <f>_xlfn.IFNA(VLOOKUP(A525,'BBI Strategy'!$A$2:$B$1000,2,FALSE),0)</f>
        <v>122264.912</v>
      </c>
      <c r="E525" s="46">
        <f>_xlfn.IFNA(VLOOKUP(A525,'Cloud Strategy'!$A$2:$B$1000,2,FALSE),0)</f>
        <v>0</v>
      </c>
      <c r="F525" s="46">
        <f>_xlfn.IFNA(VLOOKUP(A525,'DMI Strategy'!$A$1:$B$1000,2,FALSE),0)</f>
        <v>153854.288</v>
      </c>
      <c r="G525" s="46">
        <f>_xlfn.IFNA(VLOOKUP(A525,'RVI Strategy'!$A$1:$B$1000,2,FALSE),0)</f>
        <v>0</v>
      </c>
      <c r="H525" s="46">
        <f>_xlfn.IFNA(VLOOKUP(A525,'TXF0007 Strategy'!$A$1:$B$1000,2,FALSE),0)</f>
        <v>0</v>
      </c>
      <c r="I525" s="55">
        <f t="shared" si="16"/>
        <v>67567.862666666668</v>
      </c>
      <c r="J525" s="1">
        <f>VLOOKUP($A525,級距!$A:$K,9,FALSE)</f>
        <v>10</v>
      </c>
      <c r="K525" s="1">
        <f>VLOOKUP($A525,級距!$A:$K,10,FALSE)</f>
        <v>9</v>
      </c>
      <c r="L525" s="1">
        <f>VLOOKUP($A525,級距!$A:$K,11,FALSE)</f>
        <v>4</v>
      </c>
      <c r="M525" s="32">
        <f t="shared" si="17"/>
        <v>4</v>
      </c>
    </row>
    <row r="526" spans="1:13">
      <c r="A526" s="47">
        <v>44879</v>
      </c>
      <c r="B526" s="46">
        <f>_xlfn.IFNA(VLOOKUP(A526,'Dual Thrust Strategy'!$A$1:$B$460,2,FALSE),0)</f>
        <v>0</v>
      </c>
      <c r="C526" s="46">
        <f>_xlfn.IFNA(VLOOKUP(A526,'Break Through Price Strategy'!$A$2:$B$742,2,FALSE),0)</f>
        <v>-58399.48</v>
      </c>
      <c r="D526" s="46">
        <f>_xlfn.IFNA(VLOOKUP(A526,'BBI Strategy'!$A$2:$B$1000,2,FALSE),0)</f>
        <v>21369.328000000001</v>
      </c>
      <c r="E526" s="46">
        <f>_xlfn.IFNA(VLOOKUP(A526,'Cloud Strategy'!$A$2:$B$1000,2,FALSE),0)</f>
        <v>-22470.223999999998</v>
      </c>
      <c r="F526" s="46">
        <f>_xlfn.IFNA(VLOOKUP(A526,'DMI Strategy'!$A$1:$B$1000,2,FALSE),0)</f>
        <v>-35279.519999999997</v>
      </c>
      <c r="G526" s="46">
        <f>_xlfn.IFNA(VLOOKUP(A526,'RVI Strategy'!$A$1:$B$1000,2,FALSE),0)</f>
        <v>0</v>
      </c>
      <c r="H526" s="46">
        <f>_xlfn.IFNA(VLOOKUP(A526,'TXF0007 Strategy'!$A$1:$B$1000,2,FALSE),0)</f>
        <v>-4545.9760000000006</v>
      </c>
      <c r="I526" s="55">
        <f t="shared" si="16"/>
        <v>-15796.649333333335</v>
      </c>
      <c r="J526" s="1">
        <f>VLOOKUP($A526,級距!$A:$K,9,FALSE)</f>
        <v>3</v>
      </c>
      <c r="K526" s="1">
        <f>VLOOKUP($A526,級距!$A:$K,10,FALSE)</f>
        <v>3</v>
      </c>
      <c r="L526" s="1">
        <f>VLOOKUP($A526,級距!$A:$K,11,FALSE)</f>
        <v>2</v>
      </c>
      <c r="M526" s="32">
        <f t="shared" si="17"/>
        <v>2</v>
      </c>
    </row>
    <row r="527" spans="1:13">
      <c r="A527" s="47">
        <v>44876</v>
      </c>
      <c r="B527" s="46">
        <f>_xlfn.IFNA(VLOOKUP(A527,'Dual Thrust Strategy'!$A$1:$B$460,2,FALSE),0)</f>
        <v>-805.77599999999995</v>
      </c>
      <c r="C527" s="46">
        <f>_xlfn.IFNA(VLOOKUP(A527,'Break Through Price Strategy'!$A$2:$B$742,2,FALSE),0)</f>
        <v>-56140.784</v>
      </c>
      <c r="D527" s="46">
        <f>_xlfn.IFNA(VLOOKUP(A527,'BBI Strategy'!$A$2:$B$1000,2,FALSE),0)</f>
        <v>33015.167999999998</v>
      </c>
      <c r="E527" s="46">
        <f>_xlfn.IFNA(VLOOKUP(A527,'Cloud Strategy'!$A$2:$B$1000,2,FALSE),0)</f>
        <v>0</v>
      </c>
      <c r="F527" s="46">
        <f>_xlfn.IFNA(VLOOKUP(A527,'DMI Strategy'!$A$1:$B$1000,2,FALSE),0)</f>
        <v>-64035.167999999998</v>
      </c>
      <c r="G527" s="46">
        <f>_xlfn.IFNA(VLOOKUP(A527,'RVI Strategy'!$A$1:$B$1000,2,FALSE),0)</f>
        <v>0</v>
      </c>
      <c r="H527" s="46">
        <f>_xlfn.IFNA(VLOOKUP(A527,'TXF0007 Strategy'!$A$1:$B$1000,2,FALSE),0)</f>
        <v>23288.272000000001</v>
      </c>
      <c r="I527" s="55">
        <f t="shared" si="16"/>
        <v>-14661.093333333332</v>
      </c>
      <c r="J527" s="1">
        <f>VLOOKUP($A527,級距!$A:$K,9,FALSE)</f>
        <v>6</v>
      </c>
      <c r="K527" s="1">
        <f>VLOOKUP($A527,級距!$A:$K,10,FALSE)</f>
        <v>6</v>
      </c>
      <c r="L527" s="1">
        <f>VLOOKUP($A527,級距!$A:$K,11,FALSE)</f>
        <v>2</v>
      </c>
      <c r="M527" s="32">
        <f t="shared" si="17"/>
        <v>2</v>
      </c>
    </row>
    <row r="528" spans="1:13">
      <c r="A528" s="47">
        <v>44875</v>
      </c>
      <c r="B528" s="46">
        <f>_xlfn.IFNA(VLOOKUP(A528,'Dual Thrust Strategy'!$A$1:$B$460,2,FALSE),0)</f>
        <v>0</v>
      </c>
      <c r="C528" s="46">
        <f>_xlfn.IFNA(VLOOKUP(A528,'Break Through Price Strategy'!$A$2:$B$742,2,FALSE),0)</f>
        <v>0</v>
      </c>
      <c r="D528" s="46">
        <f>_xlfn.IFNA(VLOOKUP(A528,'BBI Strategy'!$A$2:$B$1000,2,FALSE),0)</f>
        <v>0</v>
      </c>
      <c r="E528" s="46">
        <f>_xlfn.IFNA(VLOOKUP(A528,'Cloud Strategy'!$A$2:$B$1000,2,FALSE),0)</f>
        <v>11430.912</v>
      </c>
      <c r="F528" s="46">
        <f>_xlfn.IFNA(VLOOKUP(A528,'DMI Strategy'!$A$1:$B$1000,2,FALSE),0)</f>
        <v>-5085.84</v>
      </c>
      <c r="G528" s="46">
        <f>_xlfn.IFNA(VLOOKUP(A528,'RVI Strategy'!$A$1:$B$1000,2,FALSE),0)</f>
        <v>-1790.3679999999999</v>
      </c>
      <c r="H528" s="46">
        <f>_xlfn.IFNA(VLOOKUP(A528,'TXF0007 Strategy'!$A$1:$B$1000,2,FALSE),0)</f>
        <v>-64318.496000000006</v>
      </c>
      <c r="I528" s="55">
        <f t="shared" si="16"/>
        <v>759.11733333333325</v>
      </c>
      <c r="J528" s="1">
        <f>VLOOKUP($A528,級距!$A:$K,9,FALSE)</f>
        <v>3</v>
      </c>
      <c r="K528" s="1">
        <f>VLOOKUP($A528,級距!$A:$K,10,FALSE)</f>
        <v>7</v>
      </c>
      <c r="L528" s="1">
        <f>VLOOKUP($A528,級距!$A:$K,11,FALSE)</f>
        <v>3</v>
      </c>
      <c r="M528" s="32">
        <f t="shared" si="17"/>
        <v>3</v>
      </c>
    </row>
    <row r="529" spans="1:13">
      <c r="A529" s="47">
        <v>44874</v>
      </c>
      <c r="B529" s="46">
        <f>_xlfn.IFNA(VLOOKUP(A529,'Dual Thrust Strategy'!$A$1:$B$460,2,FALSE),0)</f>
        <v>0</v>
      </c>
      <c r="C529" s="46">
        <f>_xlfn.IFNA(VLOOKUP(A529,'Break Through Price Strategy'!$A$2:$B$742,2,FALSE),0)</f>
        <v>219026.78400000001</v>
      </c>
      <c r="D529" s="46">
        <f>_xlfn.IFNA(VLOOKUP(A529,'BBI Strategy'!$A$2:$B$1000,2,FALSE),0)</f>
        <v>73302.16</v>
      </c>
      <c r="E529" s="46">
        <f>_xlfn.IFNA(VLOOKUP(A529,'Cloud Strategy'!$A$2:$B$1000,2,FALSE),0)</f>
        <v>0</v>
      </c>
      <c r="F529" s="46">
        <f>_xlfn.IFNA(VLOOKUP(A529,'DMI Strategy'!$A$1:$B$1000,2,FALSE),0)</f>
        <v>115703.408</v>
      </c>
      <c r="G529" s="46">
        <f>_xlfn.IFNA(VLOOKUP(A529,'RVI Strategy'!$A$1:$B$1000,2,FALSE),0)</f>
        <v>0</v>
      </c>
      <c r="H529" s="46">
        <f>_xlfn.IFNA(VLOOKUP(A529,'TXF0007 Strategy'!$A$1:$B$1000,2,FALSE),0)</f>
        <v>0</v>
      </c>
      <c r="I529" s="55">
        <f t="shared" si="16"/>
        <v>68005.392000000007</v>
      </c>
      <c r="J529" s="1">
        <f>VLOOKUP($A529,級距!$A:$K,9,FALSE)</f>
        <v>7</v>
      </c>
      <c r="K529" s="1">
        <f>VLOOKUP($A529,級距!$A:$K,10,FALSE)</f>
        <v>8</v>
      </c>
      <c r="L529" s="1">
        <f>VLOOKUP($A529,級距!$A:$K,11,FALSE)</f>
        <v>3</v>
      </c>
      <c r="M529" s="32">
        <f t="shared" si="17"/>
        <v>3</v>
      </c>
    </row>
    <row r="530" spans="1:13">
      <c r="A530" s="47">
        <v>44873</v>
      </c>
      <c r="B530" s="46">
        <f>_xlfn.IFNA(VLOOKUP(A530,'Dual Thrust Strategy'!$A$1:$B$460,2,FALSE),0)</f>
        <v>0</v>
      </c>
      <c r="C530" s="46">
        <f>_xlfn.IFNA(VLOOKUP(A530,'Break Through Price Strategy'!$A$2:$B$742,2,FALSE),0)</f>
        <v>12836.616</v>
      </c>
      <c r="D530" s="46">
        <f>_xlfn.IFNA(VLOOKUP(A530,'BBI Strategy'!$A$2:$B$1000,2,FALSE),0)</f>
        <v>37313.271999999997</v>
      </c>
      <c r="E530" s="46">
        <f>_xlfn.IFNA(VLOOKUP(A530,'Cloud Strategy'!$A$2:$B$1000,2,FALSE),0)</f>
        <v>0</v>
      </c>
      <c r="F530" s="46">
        <f>_xlfn.IFNA(VLOOKUP(A530,'DMI Strategy'!$A$1:$B$1000,2,FALSE),0)</f>
        <v>-8894.64</v>
      </c>
      <c r="G530" s="46">
        <f>_xlfn.IFNA(VLOOKUP(A530,'RVI Strategy'!$A$1:$B$1000,2,FALSE),0)</f>
        <v>0</v>
      </c>
      <c r="H530" s="46">
        <f>_xlfn.IFNA(VLOOKUP(A530,'TXF0007 Strategy'!$A$1:$B$1000,2,FALSE),0)</f>
        <v>17115.68</v>
      </c>
      <c r="I530" s="55">
        <f t="shared" si="16"/>
        <v>6875.8746666666666</v>
      </c>
      <c r="J530" s="1">
        <f>VLOOKUP($A530,級距!$A:$K,9,FALSE)</f>
        <v>2</v>
      </c>
      <c r="K530" s="1">
        <f>VLOOKUP($A530,級距!$A:$K,10,FALSE)</f>
        <v>3</v>
      </c>
      <c r="L530" s="1">
        <f>VLOOKUP($A530,級距!$A:$K,11,FALSE)</f>
        <v>2</v>
      </c>
      <c r="M530" s="32">
        <f t="shared" si="17"/>
        <v>2</v>
      </c>
    </row>
    <row r="531" spans="1:13">
      <c r="A531" s="47">
        <v>44872</v>
      </c>
      <c r="B531" s="46">
        <f>_xlfn.IFNA(VLOOKUP(A531,'Dual Thrust Strategy'!$A$1:$B$460,2,FALSE),0)</f>
        <v>33498.984000000004</v>
      </c>
      <c r="C531" s="46">
        <f>_xlfn.IFNA(VLOOKUP(A531,'Break Through Price Strategy'!$A$2:$B$742,2,FALSE),0)</f>
        <v>39569.055999999997</v>
      </c>
      <c r="D531" s="46">
        <f>_xlfn.IFNA(VLOOKUP(A531,'BBI Strategy'!$A$2:$B$1000,2,FALSE),0)</f>
        <v>123329.808</v>
      </c>
      <c r="E531" s="46">
        <f>_xlfn.IFNA(VLOOKUP(A531,'Cloud Strategy'!$A$2:$B$1000,2,FALSE),0)</f>
        <v>192405.05600000001</v>
      </c>
      <c r="F531" s="46">
        <f>_xlfn.IFNA(VLOOKUP(A531,'DMI Strategy'!$A$1:$B$1000,2,FALSE),0)</f>
        <v>-14612.688</v>
      </c>
      <c r="G531" s="46">
        <f>_xlfn.IFNA(VLOOKUP(A531,'RVI Strategy'!$A$1:$B$1000,2,FALSE),0)</f>
        <v>-123797.856</v>
      </c>
      <c r="H531" s="46">
        <f>_xlfn.IFNA(VLOOKUP(A531,'TXF0007 Strategy'!$A$1:$B$1000,2,FALSE),0)</f>
        <v>-125053.24800000001</v>
      </c>
      <c r="I531" s="55">
        <f t="shared" si="16"/>
        <v>41732.05999999999</v>
      </c>
      <c r="J531" s="1">
        <f>VLOOKUP($A531,級距!$A:$K,9,FALSE)</f>
        <v>7</v>
      </c>
      <c r="K531" s="1">
        <f>VLOOKUP($A531,級距!$A:$K,10,FALSE)</f>
        <v>5</v>
      </c>
      <c r="L531" s="1">
        <f>VLOOKUP($A531,級距!$A:$K,11,FALSE)</f>
        <v>2</v>
      </c>
      <c r="M531" s="32">
        <f t="shared" si="17"/>
        <v>2</v>
      </c>
    </row>
    <row r="532" spans="1:13">
      <c r="A532" s="47">
        <v>44869</v>
      </c>
      <c r="B532" s="46">
        <f>_xlfn.IFNA(VLOOKUP(A532,'Dual Thrust Strategy'!$A$1:$B$460,2,FALSE),0)</f>
        <v>0</v>
      </c>
      <c r="C532" s="46">
        <f>_xlfn.IFNA(VLOOKUP(A532,'Break Through Price Strategy'!$A$2:$B$742,2,FALSE),0)</f>
        <v>0</v>
      </c>
      <c r="D532" s="46">
        <f>_xlfn.IFNA(VLOOKUP(A532,'BBI Strategy'!$A$2:$B$1000,2,FALSE),0)</f>
        <v>-103097.92</v>
      </c>
      <c r="E532" s="46">
        <f>_xlfn.IFNA(VLOOKUP(A532,'Cloud Strategy'!$A$2:$B$1000,2,FALSE),0)</f>
        <v>0</v>
      </c>
      <c r="F532" s="46">
        <f>_xlfn.IFNA(VLOOKUP(A532,'DMI Strategy'!$A$1:$B$1000,2,FALSE),0)</f>
        <v>0</v>
      </c>
      <c r="G532" s="46">
        <f>_xlfn.IFNA(VLOOKUP(A532,'RVI Strategy'!$A$1:$B$1000,2,FALSE),0)</f>
        <v>0</v>
      </c>
      <c r="H532" s="46">
        <f>_xlfn.IFNA(VLOOKUP(A532,'TXF0007 Strategy'!$A$1:$B$1000,2,FALSE),0)</f>
        <v>-28658.959999999995</v>
      </c>
      <c r="I532" s="55">
        <f t="shared" si="16"/>
        <v>-17182.986666666668</v>
      </c>
      <c r="J532" s="1">
        <f>VLOOKUP($A532,級距!$A:$K,9,FALSE)</f>
        <v>8</v>
      </c>
      <c r="K532" s="1">
        <f>VLOOKUP($A532,級距!$A:$K,10,FALSE)</f>
        <v>8</v>
      </c>
      <c r="L532" s="1">
        <f>VLOOKUP($A532,級距!$A:$K,11,FALSE)</f>
        <v>3</v>
      </c>
      <c r="M532" s="32">
        <f t="shared" si="17"/>
        <v>3</v>
      </c>
    </row>
    <row r="533" spans="1:13">
      <c r="A533" s="47">
        <v>44868</v>
      </c>
      <c r="B533" s="46">
        <f>_xlfn.IFNA(VLOOKUP(A533,'Dual Thrust Strategy'!$A$1:$B$460,2,FALSE),0)</f>
        <v>0</v>
      </c>
      <c r="C533" s="46">
        <f>_xlfn.IFNA(VLOOKUP(A533,'Break Through Price Strategy'!$A$2:$B$742,2,FALSE),0)</f>
        <v>0</v>
      </c>
      <c r="D533" s="46">
        <f>_xlfn.IFNA(VLOOKUP(A533,'BBI Strategy'!$A$2:$B$1000,2,FALSE),0)</f>
        <v>0</v>
      </c>
      <c r="E533" s="46">
        <f>_xlfn.IFNA(VLOOKUP(A533,'Cloud Strategy'!$A$2:$B$1000,2,FALSE),0)</f>
        <v>-24175.103999999999</v>
      </c>
      <c r="F533" s="46">
        <f>_xlfn.IFNA(VLOOKUP(A533,'DMI Strategy'!$A$1:$B$1000,2,FALSE),0)</f>
        <v>0</v>
      </c>
      <c r="G533" s="46">
        <f>_xlfn.IFNA(VLOOKUP(A533,'RVI Strategy'!$A$1:$B$1000,2,FALSE),0)</f>
        <v>0</v>
      </c>
      <c r="H533" s="46">
        <f>_xlfn.IFNA(VLOOKUP(A533,'TXF0007 Strategy'!$A$1:$B$1000,2,FALSE),0)</f>
        <v>0</v>
      </c>
      <c r="I533" s="55">
        <f t="shared" si="16"/>
        <v>-4029.1839999999997</v>
      </c>
      <c r="J533" s="1">
        <f>VLOOKUP($A533,級距!$A:$K,9,FALSE)</f>
        <v>5</v>
      </c>
      <c r="K533" s="1">
        <f>VLOOKUP($A533,級距!$A:$K,10,FALSE)</f>
        <v>6</v>
      </c>
      <c r="L533" s="1">
        <f>VLOOKUP($A533,級距!$A:$K,11,FALSE)</f>
        <v>2</v>
      </c>
      <c r="M533" s="32">
        <f t="shared" si="17"/>
        <v>2</v>
      </c>
    </row>
    <row r="534" spans="1:13">
      <c r="A534" s="47">
        <v>44867</v>
      </c>
      <c r="B534" s="46">
        <f>_xlfn.IFNA(VLOOKUP(A534,'Dual Thrust Strategy'!$A$1:$B$460,2,FALSE),0)</f>
        <v>0</v>
      </c>
      <c r="C534" s="46">
        <f>_xlfn.IFNA(VLOOKUP(A534,'Break Through Price Strategy'!$A$2:$B$742,2,FALSE),0)</f>
        <v>0</v>
      </c>
      <c r="D534" s="46">
        <f>_xlfn.IFNA(VLOOKUP(A534,'BBI Strategy'!$A$2:$B$1000,2,FALSE),0)</f>
        <v>-34508.864000000001</v>
      </c>
      <c r="E534" s="46">
        <f>_xlfn.IFNA(VLOOKUP(A534,'Cloud Strategy'!$A$2:$B$1000,2,FALSE),0)</f>
        <v>0</v>
      </c>
      <c r="F534" s="46">
        <f>_xlfn.IFNA(VLOOKUP(A534,'DMI Strategy'!$A$1:$B$1000,2,FALSE),0)</f>
        <v>0</v>
      </c>
      <c r="G534" s="46">
        <f>_xlfn.IFNA(VLOOKUP(A534,'RVI Strategy'!$A$1:$B$1000,2,FALSE),0)</f>
        <v>0</v>
      </c>
      <c r="H534" s="46">
        <f>_xlfn.IFNA(VLOOKUP(A534,'TXF0007 Strategy'!$A$1:$B$1000,2,FALSE),0)</f>
        <v>-67417.535999999993</v>
      </c>
      <c r="I534" s="55">
        <f t="shared" si="16"/>
        <v>-5751.4773333333333</v>
      </c>
      <c r="J534" s="1">
        <f>VLOOKUP($A534,級距!$A:$K,9,FALSE)</f>
        <v>2</v>
      </c>
      <c r="K534" s="1">
        <f>VLOOKUP($A534,級距!$A:$K,10,FALSE)</f>
        <v>6</v>
      </c>
      <c r="L534" s="1">
        <f>VLOOKUP($A534,級距!$A:$K,11,FALSE)</f>
        <v>2</v>
      </c>
      <c r="M534" s="32">
        <f t="shared" si="17"/>
        <v>2</v>
      </c>
    </row>
    <row r="535" spans="1:13">
      <c r="A535" s="47">
        <v>44866</v>
      </c>
      <c r="B535" s="46">
        <f>_xlfn.IFNA(VLOOKUP(A535,'Dual Thrust Strategy'!$A$1:$B$460,2,FALSE),0)</f>
        <v>0</v>
      </c>
      <c r="C535" s="46">
        <f>_xlfn.IFNA(VLOOKUP(A535,'Break Through Price Strategy'!$A$2:$B$742,2,FALSE),0)</f>
        <v>0</v>
      </c>
      <c r="D535" s="46">
        <f>_xlfn.IFNA(VLOOKUP(A535,'BBI Strategy'!$A$2:$B$1000,2,FALSE),0)</f>
        <v>-46506.080000000002</v>
      </c>
      <c r="E535" s="46">
        <f>_xlfn.IFNA(VLOOKUP(A535,'Cloud Strategy'!$A$2:$B$1000,2,FALSE),0)</f>
        <v>0</v>
      </c>
      <c r="F535" s="46">
        <f>_xlfn.IFNA(VLOOKUP(A535,'DMI Strategy'!$A$1:$B$1000,2,FALSE),0)</f>
        <v>-75854.207999999999</v>
      </c>
      <c r="G535" s="46">
        <f>_xlfn.IFNA(VLOOKUP(A535,'RVI Strategy'!$A$1:$B$1000,2,FALSE),0)</f>
        <v>0</v>
      </c>
      <c r="H535" s="46">
        <f>_xlfn.IFNA(VLOOKUP(A535,'TXF0007 Strategy'!$A$1:$B$1000,2,FALSE),0)</f>
        <v>14243.472</v>
      </c>
      <c r="I535" s="55">
        <f t="shared" si="16"/>
        <v>-20393.381333333335</v>
      </c>
      <c r="J535" s="1">
        <f>VLOOKUP($A535,級距!$A:$K,9,FALSE)</f>
        <v>7</v>
      </c>
      <c r="K535" s="1">
        <f>VLOOKUP($A535,級距!$A:$K,10,FALSE)</f>
        <v>5</v>
      </c>
      <c r="L535" s="1">
        <f>VLOOKUP($A535,級距!$A:$K,11,FALSE)</f>
        <v>2</v>
      </c>
      <c r="M535" s="32">
        <f t="shared" si="17"/>
        <v>2</v>
      </c>
    </row>
    <row r="536" spans="1:13">
      <c r="A536" s="47">
        <v>44865</v>
      </c>
      <c r="B536" s="46">
        <f>_xlfn.IFNA(VLOOKUP(A536,'Dual Thrust Strategy'!$A$1:$B$460,2,FALSE),0)</f>
        <v>2336.424</v>
      </c>
      <c r="C536" s="46">
        <f>_xlfn.IFNA(VLOOKUP(A536,'Break Through Price Strategy'!$A$2:$B$742,2,FALSE),0)</f>
        <v>14754.976000000001</v>
      </c>
      <c r="D536" s="46">
        <f>_xlfn.IFNA(VLOOKUP(A536,'BBI Strategy'!$A$2:$B$1000,2,FALSE),0)</f>
        <v>0</v>
      </c>
      <c r="E536" s="46">
        <f>_xlfn.IFNA(VLOOKUP(A536,'Cloud Strategy'!$A$2:$B$1000,2,FALSE),0)</f>
        <v>110950.496</v>
      </c>
      <c r="F536" s="46">
        <f>_xlfn.IFNA(VLOOKUP(A536,'DMI Strategy'!$A$1:$B$1000,2,FALSE),0)</f>
        <v>0</v>
      </c>
      <c r="G536" s="46">
        <f>_xlfn.IFNA(VLOOKUP(A536,'RVI Strategy'!$A$1:$B$1000,2,FALSE),0)</f>
        <v>0</v>
      </c>
      <c r="H536" s="46">
        <f>_xlfn.IFNA(VLOOKUP(A536,'TXF0007 Strategy'!$A$1:$B$1000,2,FALSE),0)</f>
        <v>-123711.74400000001</v>
      </c>
      <c r="I536" s="55">
        <f t="shared" si="16"/>
        <v>21340.316000000003</v>
      </c>
      <c r="J536" s="1">
        <f>VLOOKUP($A536,級距!$A:$K,9,FALSE)</f>
        <v>7</v>
      </c>
      <c r="K536" s="1">
        <f>VLOOKUP($A536,級距!$A:$K,10,FALSE)</f>
        <v>4</v>
      </c>
      <c r="L536" s="1">
        <f>VLOOKUP($A536,級距!$A:$K,11,FALSE)</f>
        <v>2</v>
      </c>
      <c r="M536" s="32">
        <f t="shared" si="17"/>
        <v>2</v>
      </c>
    </row>
    <row r="537" spans="1:13">
      <c r="A537" s="47">
        <v>44862</v>
      </c>
      <c r="B537" s="46">
        <f>_xlfn.IFNA(VLOOKUP(A537,'Dual Thrust Strategy'!$A$1:$B$460,2,FALSE),0)</f>
        <v>0</v>
      </c>
      <c r="C537" s="46">
        <f>_xlfn.IFNA(VLOOKUP(A537,'Break Through Price Strategy'!$A$2:$B$742,2,FALSE),0)</f>
        <v>-6038.6639999999998</v>
      </c>
      <c r="D537" s="46">
        <f>_xlfn.IFNA(VLOOKUP(A537,'BBI Strategy'!$A$2:$B$1000,2,FALSE),0)</f>
        <v>-6451.7439999999997</v>
      </c>
      <c r="E537" s="46">
        <f>_xlfn.IFNA(VLOOKUP(A537,'Cloud Strategy'!$A$2:$B$1000,2,FALSE),0)</f>
        <v>34468.216</v>
      </c>
      <c r="F537" s="46">
        <f>_xlfn.IFNA(VLOOKUP(A537,'DMI Strategy'!$A$1:$B$1000,2,FALSE),0)</f>
        <v>145073.23199999999</v>
      </c>
      <c r="G537" s="46">
        <f>_xlfn.IFNA(VLOOKUP(A537,'RVI Strategy'!$A$1:$B$1000,2,FALSE),0)</f>
        <v>0</v>
      </c>
      <c r="H537" s="46">
        <f>_xlfn.IFNA(VLOOKUP(A537,'TXF0007 Strategy'!$A$1:$B$1000,2,FALSE),0)</f>
        <v>67099.032000000007</v>
      </c>
      <c r="I537" s="55">
        <f t="shared" si="16"/>
        <v>27841.839999999997</v>
      </c>
      <c r="J537" s="1">
        <f>VLOOKUP($A537,級距!$A:$K,9,FALSE)</f>
        <v>7</v>
      </c>
      <c r="K537" s="1">
        <f>VLOOKUP($A537,級距!$A:$K,10,FALSE)</f>
        <v>6</v>
      </c>
      <c r="L537" s="1">
        <f>VLOOKUP($A537,級距!$A:$K,11,FALSE)</f>
        <v>2</v>
      </c>
      <c r="M537" s="32">
        <f t="shared" si="17"/>
        <v>2</v>
      </c>
    </row>
    <row r="538" spans="1:13">
      <c r="A538" s="47">
        <v>44861</v>
      </c>
      <c r="B538" s="46">
        <f>_xlfn.IFNA(VLOOKUP(A538,'Dual Thrust Strategy'!$A$1:$B$460,2,FALSE),0)</f>
        <v>0</v>
      </c>
      <c r="C538" s="46">
        <f>_xlfn.IFNA(VLOOKUP(A538,'Break Through Price Strategy'!$A$2:$B$742,2,FALSE),0)</f>
        <v>5956.32</v>
      </c>
      <c r="D538" s="46">
        <f>_xlfn.IFNA(VLOOKUP(A538,'BBI Strategy'!$A$2:$B$1000,2,FALSE),0)</f>
        <v>-28172.896000000001</v>
      </c>
      <c r="E538" s="46">
        <f>_xlfn.IFNA(VLOOKUP(A538,'Cloud Strategy'!$A$2:$B$1000,2,FALSE),0)</f>
        <v>0</v>
      </c>
      <c r="F538" s="46">
        <f>_xlfn.IFNA(VLOOKUP(A538,'DMI Strategy'!$A$1:$B$1000,2,FALSE),0)</f>
        <v>-91011.775999999998</v>
      </c>
      <c r="G538" s="46">
        <f>_xlfn.IFNA(VLOOKUP(A538,'RVI Strategy'!$A$1:$B$1000,2,FALSE),0)</f>
        <v>0</v>
      </c>
      <c r="H538" s="46">
        <f>_xlfn.IFNA(VLOOKUP(A538,'TXF0007 Strategy'!$A$1:$B$1000,2,FALSE),0)</f>
        <v>0</v>
      </c>
      <c r="I538" s="55">
        <f t="shared" si="16"/>
        <v>-18871.392</v>
      </c>
      <c r="J538" s="1">
        <f>VLOOKUP($A538,級距!$A:$K,9,FALSE)</f>
        <v>4</v>
      </c>
      <c r="K538" s="1">
        <f>VLOOKUP($A538,級距!$A:$K,10,FALSE)</f>
        <v>7</v>
      </c>
      <c r="L538" s="1">
        <f>VLOOKUP($A538,級距!$A:$K,11,FALSE)</f>
        <v>3</v>
      </c>
      <c r="M538" s="32">
        <f t="shared" si="17"/>
        <v>3</v>
      </c>
    </row>
    <row r="539" spans="1:13">
      <c r="A539" s="47">
        <v>44860</v>
      </c>
      <c r="B539" s="46">
        <f>_xlfn.IFNA(VLOOKUP(A539,'Dual Thrust Strategy'!$A$1:$B$460,2,FALSE),0)</f>
        <v>0</v>
      </c>
      <c r="C539" s="46">
        <f>_xlfn.IFNA(VLOOKUP(A539,'Break Through Price Strategy'!$A$2:$B$742,2,FALSE),0)</f>
        <v>0</v>
      </c>
      <c r="D539" s="46">
        <f>_xlfn.IFNA(VLOOKUP(A539,'BBI Strategy'!$A$2:$B$1000,2,FALSE),0)</f>
        <v>0</v>
      </c>
      <c r="E539" s="46">
        <f>_xlfn.IFNA(VLOOKUP(A539,'Cloud Strategy'!$A$2:$B$1000,2,FALSE),0)</f>
        <v>176059.48</v>
      </c>
      <c r="F539" s="46">
        <f>_xlfn.IFNA(VLOOKUP(A539,'DMI Strategy'!$A$1:$B$1000,2,FALSE),0)</f>
        <v>73526.512000000002</v>
      </c>
      <c r="G539" s="46">
        <f>_xlfn.IFNA(VLOOKUP(A539,'RVI Strategy'!$A$1:$B$1000,2,FALSE),0)</f>
        <v>0</v>
      </c>
      <c r="H539" s="46">
        <f>_xlfn.IFNA(VLOOKUP(A539,'TXF0007 Strategy'!$A$1:$B$1000,2,FALSE),0)</f>
        <v>-28044.16</v>
      </c>
      <c r="I539" s="55">
        <f t="shared" si="16"/>
        <v>41597.665333333338</v>
      </c>
      <c r="J539" s="1">
        <f>VLOOKUP($A539,級距!$A:$K,9,FALSE)</f>
        <v>7</v>
      </c>
      <c r="K539" s="1">
        <f>VLOOKUP($A539,級距!$A:$K,10,FALSE)</f>
        <v>2</v>
      </c>
      <c r="L539" s="1">
        <f>VLOOKUP($A539,級距!$A:$K,11,FALSE)</f>
        <v>2</v>
      </c>
      <c r="M539" s="32">
        <f t="shared" si="17"/>
        <v>2</v>
      </c>
    </row>
    <row r="540" spans="1:13">
      <c r="A540" s="47">
        <v>44859</v>
      </c>
      <c r="B540" s="46">
        <f>_xlfn.IFNA(VLOOKUP(A540,'Dual Thrust Strategy'!$A$1:$B$460,2,FALSE),0)</f>
        <v>-66717.936000000002</v>
      </c>
      <c r="C540" s="46">
        <f>_xlfn.IFNA(VLOOKUP(A540,'Break Through Price Strategy'!$A$2:$B$742,2,FALSE),0)</f>
        <v>-28388.351999999999</v>
      </c>
      <c r="D540" s="46">
        <f>_xlfn.IFNA(VLOOKUP(A540,'BBI Strategy'!$A$2:$B$1000,2,FALSE),0)</f>
        <v>27949.48</v>
      </c>
      <c r="E540" s="46">
        <f>_xlfn.IFNA(VLOOKUP(A540,'Cloud Strategy'!$A$2:$B$1000,2,FALSE),0)</f>
        <v>-121902.52800000001</v>
      </c>
      <c r="F540" s="46">
        <f>_xlfn.IFNA(VLOOKUP(A540,'DMI Strategy'!$A$1:$B$1000,2,FALSE),0)</f>
        <v>-62443.872000000003</v>
      </c>
      <c r="G540" s="46">
        <f>_xlfn.IFNA(VLOOKUP(A540,'RVI Strategy'!$A$1:$B$1000,2,FALSE),0)</f>
        <v>78735.584000000003</v>
      </c>
      <c r="H540" s="46">
        <f>_xlfn.IFNA(VLOOKUP(A540,'TXF0007 Strategy'!$A$1:$B$1000,2,FALSE),0)</f>
        <v>90343.360000000001</v>
      </c>
      <c r="I540" s="55">
        <f t="shared" si="16"/>
        <v>-28794.604000000003</v>
      </c>
      <c r="J540" s="1">
        <f>VLOOKUP($A540,級距!$A:$K,9,FALSE)</f>
        <v>10</v>
      </c>
      <c r="K540" s="1">
        <f>VLOOKUP($A540,級距!$A:$K,10,FALSE)</f>
        <v>8</v>
      </c>
      <c r="L540" s="1">
        <f>VLOOKUP($A540,級距!$A:$K,11,FALSE)</f>
        <v>4</v>
      </c>
      <c r="M540" s="32">
        <f t="shared" si="17"/>
        <v>4</v>
      </c>
    </row>
    <row r="541" spans="1:13">
      <c r="A541" s="47">
        <v>44858</v>
      </c>
      <c r="B541" s="46">
        <f>_xlfn.IFNA(VLOOKUP(A541,'Dual Thrust Strategy'!$A$1:$B$460,2,FALSE),0)</f>
        <v>0</v>
      </c>
      <c r="C541" s="46">
        <f>_xlfn.IFNA(VLOOKUP(A541,'Break Through Price Strategy'!$A$2:$B$742,2,FALSE),0)</f>
        <v>0</v>
      </c>
      <c r="D541" s="46">
        <f>_xlfn.IFNA(VLOOKUP(A541,'BBI Strategy'!$A$2:$B$1000,2,FALSE),0)</f>
        <v>-60666.527999999998</v>
      </c>
      <c r="E541" s="46">
        <f>_xlfn.IFNA(VLOOKUP(A541,'Cloud Strategy'!$A$2:$B$1000,2,FALSE),0)</f>
        <v>-50519.663999999997</v>
      </c>
      <c r="F541" s="46">
        <f>_xlfn.IFNA(VLOOKUP(A541,'DMI Strategy'!$A$1:$B$1000,2,FALSE),0)</f>
        <v>32722.432000000001</v>
      </c>
      <c r="G541" s="46">
        <f>_xlfn.IFNA(VLOOKUP(A541,'RVI Strategy'!$A$1:$B$1000,2,FALSE),0)</f>
        <v>140258.592</v>
      </c>
      <c r="H541" s="46">
        <f>_xlfn.IFNA(VLOOKUP(A541,'TXF0007 Strategy'!$A$1:$B$1000,2,FALSE),0)</f>
        <v>89076.64</v>
      </c>
      <c r="I541" s="55">
        <f t="shared" si="16"/>
        <v>10299.138666666668</v>
      </c>
      <c r="J541" s="1">
        <f>VLOOKUP($A541,級距!$A:$K,9,FALSE)</f>
        <v>10</v>
      </c>
      <c r="K541" s="1">
        <f>VLOOKUP($A541,級距!$A:$K,10,FALSE)</f>
        <v>9</v>
      </c>
      <c r="L541" s="1">
        <f>VLOOKUP($A541,級距!$A:$K,11,FALSE)</f>
        <v>4</v>
      </c>
      <c r="M541" s="32">
        <f t="shared" si="17"/>
        <v>4</v>
      </c>
    </row>
    <row r="542" spans="1:13">
      <c r="A542" s="47">
        <v>44855</v>
      </c>
      <c r="B542" s="46">
        <f>_xlfn.IFNA(VLOOKUP(A542,'Dual Thrust Strategy'!$A$1:$B$460,2,FALSE),0)</f>
        <v>0</v>
      </c>
      <c r="C542" s="46">
        <f>_xlfn.IFNA(VLOOKUP(A542,'Break Through Price Strategy'!$A$2:$B$742,2,FALSE),0)</f>
        <v>0</v>
      </c>
      <c r="D542" s="46">
        <f>_xlfn.IFNA(VLOOKUP(A542,'BBI Strategy'!$A$2:$B$1000,2,FALSE),0)</f>
        <v>0</v>
      </c>
      <c r="E542" s="46">
        <f>_xlfn.IFNA(VLOOKUP(A542,'Cloud Strategy'!$A$2:$B$1000,2,FALSE),0)</f>
        <v>1447.36</v>
      </c>
      <c r="F542" s="46">
        <f>_xlfn.IFNA(VLOOKUP(A542,'DMI Strategy'!$A$1:$B$1000,2,FALSE),0)</f>
        <v>-63708.576000000001</v>
      </c>
      <c r="G542" s="46">
        <f>_xlfn.IFNA(VLOOKUP(A542,'RVI Strategy'!$A$1:$B$1000,2,FALSE),0)</f>
        <v>0</v>
      </c>
      <c r="H542" s="46">
        <f>_xlfn.IFNA(VLOOKUP(A542,'TXF0007 Strategy'!$A$1:$B$1000,2,FALSE),0)</f>
        <v>67101.072</v>
      </c>
      <c r="I542" s="55">
        <f t="shared" si="16"/>
        <v>-10376.869333333334</v>
      </c>
      <c r="J542" s="1">
        <f>VLOOKUP($A542,級距!$A:$K,9,FALSE)</f>
        <v>6</v>
      </c>
      <c r="K542" s="1">
        <f>VLOOKUP($A542,級距!$A:$K,10,FALSE)</f>
        <v>8</v>
      </c>
      <c r="L542" s="1">
        <f>VLOOKUP($A542,級距!$A:$K,11,FALSE)</f>
        <v>3</v>
      </c>
      <c r="M542" s="32">
        <f t="shared" si="17"/>
        <v>3</v>
      </c>
    </row>
    <row r="543" spans="1:13">
      <c r="A543" s="47">
        <v>44854</v>
      </c>
      <c r="B543" s="46">
        <f>_xlfn.IFNA(VLOOKUP(A543,'Dual Thrust Strategy'!$A$1:$B$460,2,FALSE),0)</f>
        <v>-20233.943999999996</v>
      </c>
      <c r="C543" s="46">
        <f>_xlfn.IFNA(VLOOKUP(A543,'Break Through Price Strategy'!$A$2:$B$742,2,FALSE),0)</f>
        <v>-70980.288</v>
      </c>
      <c r="D543" s="46">
        <f>_xlfn.IFNA(VLOOKUP(A543,'BBI Strategy'!$A$2:$B$1000,2,FALSE),0)</f>
        <v>-49059.519999999997</v>
      </c>
      <c r="E543" s="46">
        <f>_xlfn.IFNA(VLOOKUP(A543,'Cloud Strategy'!$A$2:$B$1000,2,FALSE),0)</f>
        <v>-61099.983999999997</v>
      </c>
      <c r="F543" s="46">
        <f>_xlfn.IFNA(VLOOKUP(A543,'DMI Strategy'!$A$1:$B$1000,2,FALSE),0)</f>
        <v>-65679.487999999998</v>
      </c>
      <c r="G543" s="46">
        <f>_xlfn.IFNA(VLOOKUP(A543,'RVI Strategy'!$A$1:$B$1000,2,FALSE),0)</f>
        <v>-46881.504000000001</v>
      </c>
      <c r="H543" s="46">
        <f>_xlfn.IFNA(VLOOKUP(A543,'TXF0007 Strategy'!$A$1:$B$1000,2,FALSE),0)</f>
        <v>-123066.95999999999</v>
      </c>
      <c r="I543" s="55">
        <f t="shared" si="16"/>
        <v>-52322.454666666665</v>
      </c>
      <c r="J543" s="1">
        <f>VLOOKUP($A543,級距!$A:$K,9,FALSE)</f>
        <v>10</v>
      </c>
      <c r="K543" s="1">
        <f>VLOOKUP($A543,級距!$A:$K,10,FALSE)</f>
        <v>4</v>
      </c>
      <c r="L543" s="1">
        <f>VLOOKUP($A543,級距!$A:$K,11,FALSE)</f>
        <v>1</v>
      </c>
      <c r="M543" s="32">
        <f t="shared" si="17"/>
        <v>1</v>
      </c>
    </row>
    <row r="544" spans="1:13">
      <c r="A544" s="47">
        <v>44853</v>
      </c>
      <c r="B544" s="46">
        <f>_xlfn.IFNA(VLOOKUP(A544,'Dual Thrust Strategy'!$A$1:$B$460,2,FALSE),0)</f>
        <v>-66878.64</v>
      </c>
      <c r="C544" s="46">
        <f>_xlfn.IFNA(VLOOKUP(A544,'Break Through Price Strategy'!$A$2:$B$742,2,FALSE),0)</f>
        <v>0</v>
      </c>
      <c r="D544" s="46">
        <f>_xlfn.IFNA(VLOOKUP(A544,'BBI Strategy'!$A$2:$B$1000,2,FALSE),0)</f>
        <v>0</v>
      </c>
      <c r="E544" s="46">
        <f>_xlfn.IFNA(VLOOKUP(A544,'Cloud Strategy'!$A$2:$B$1000,2,FALSE),0)</f>
        <v>0</v>
      </c>
      <c r="F544" s="46">
        <f>_xlfn.IFNA(VLOOKUP(A544,'DMI Strategy'!$A$1:$B$1000,2,FALSE),0)</f>
        <v>44600.896000000001</v>
      </c>
      <c r="G544" s="46">
        <f>_xlfn.IFNA(VLOOKUP(A544,'RVI Strategy'!$A$1:$B$1000,2,FALSE),0)</f>
        <v>73045.631999999998</v>
      </c>
      <c r="H544" s="46">
        <f>_xlfn.IFNA(VLOOKUP(A544,'TXF0007 Strategy'!$A$1:$B$1000,2,FALSE),0)</f>
        <v>-3744.576</v>
      </c>
      <c r="I544" s="55">
        <f t="shared" si="16"/>
        <v>8461.3146666666671</v>
      </c>
      <c r="J544" s="1">
        <f>VLOOKUP($A544,級距!$A:$K,9,FALSE)</f>
        <v>8</v>
      </c>
      <c r="K544" s="1">
        <f>VLOOKUP($A544,級距!$A:$K,10,FALSE)</f>
        <v>7</v>
      </c>
      <c r="L544" s="1">
        <f>VLOOKUP($A544,級距!$A:$K,11,FALSE)</f>
        <v>3</v>
      </c>
      <c r="M544" s="32">
        <f t="shared" si="17"/>
        <v>3</v>
      </c>
    </row>
    <row r="545" spans="1:13">
      <c r="A545" s="47">
        <v>44852</v>
      </c>
      <c r="B545" s="46">
        <f>_xlfn.IFNA(VLOOKUP(A545,'Dual Thrust Strategy'!$A$1:$B$460,2,FALSE),0)</f>
        <v>0</v>
      </c>
      <c r="C545" s="46">
        <f>_xlfn.IFNA(VLOOKUP(A545,'Break Through Price Strategy'!$A$2:$B$742,2,FALSE),0)</f>
        <v>0</v>
      </c>
      <c r="D545" s="46">
        <f>_xlfn.IFNA(VLOOKUP(A545,'BBI Strategy'!$A$2:$B$1000,2,FALSE),0)</f>
        <v>0</v>
      </c>
      <c r="E545" s="46">
        <f>_xlfn.IFNA(VLOOKUP(A545,'Cloud Strategy'!$A$2:$B$1000,2,FALSE),0)</f>
        <v>0</v>
      </c>
      <c r="F545" s="46">
        <f>_xlfn.IFNA(VLOOKUP(A545,'DMI Strategy'!$A$1:$B$1000,2,FALSE),0)</f>
        <v>-36182.160000000003</v>
      </c>
      <c r="G545" s="46">
        <f>_xlfn.IFNA(VLOOKUP(A545,'RVI Strategy'!$A$1:$B$1000,2,FALSE),0)</f>
        <v>0</v>
      </c>
      <c r="H545" s="46">
        <f>_xlfn.IFNA(VLOOKUP(A545,'TXF0007 Strategy'!$A$1:$B$1000,2,FALSE),0)</f>
        <v>104606.10400000001</v>
      </c>
      <c r="I545" s="55">
        <f t="shared" si="16"/>
        <v>-6030.3600000000006</v>
      </c>
      <c r="J545" s="1">
        <f>VLOOKUP($A545,級距!$A:$K,9,FALSE)</f>
        <v>8</v>
      </c>
      <c r="K545" s="1">
        <f>VLOOKUP($A545,級距!$A:$K,10,FALSE)</f>
        <v>3</v>
      </c>
      <c r="L545" s="1">
        <f>VLOOKUP($A545,級距!$A:$K,11,FALSE)</f>
        <v>2</v>
      </c>
      <c r="M545" s="32">
        <f t="shared" si="17"/>
        <v>2</v>
      </c>
    </row>
    <row r="546" spans="1:13">
      <c r="A546" s="47">
        <v>44851</v>
      </c>
      <c r="B546" s="46">
        <f>_xlfn.IFNA(VLOOKUP(A546,'Dual Thrust Strategy'!$A$1:$B$460,2,FALSE),0)</f>
        <v>67014.167999999991</v>
      </c>
      <c r="C546" s="46">
        <f>_xlfn.IFNA(VLOOKUP(A546,'Break Through Price Strategy'!$A$2:$B$742,2,FALSE),0)</f>
        <v>30761.504000000001</v>
      </c>
      <c r="D546" s="46">
        <f>_xlfn.IFNA(VLOOKUP(A546,'BBI Strategy'!$A$2:$B$1000,2,FALSE),0)</f>
        <v>0</v>
      </c>
      <c r="E546" s="46">
        <f>_xlfn.IFNA(VLOOKUP(A546,'Cloud Strategy'!$A$2:$B$1000,2,FALSE),0)</f>
        <v>112613.36</v>
      </c>
      <c r="F546" s="46">
        <f>_xlfn.IFNA(VLOOKUP(A546,'DMI Strategy'!$A$1:$B$1000,2,FALSE),0)</f>
        <v>-65765.504000000001</v>
      </c>
      <c r="G546" s="46">
        <f>_xlfn.IFNA(VLOOKUP(A546,'RVI Strategy'!$A$1:$B$1000,2,FALSE),0)</f>
        <v>0</v>
      </c>
      <c r="H546" s="46">
        <f>_xlfn.IFNA(VLOOKUP(A546,'TXF0007 Strategy'!$A$1:$B$1000,2,FALSE),0)</f>
        <v>0</v>
      </c>
      <c r="I546" s="55">
        <f t="shared" si="16"/>
        <v>24103.921333333332</v>
      </c>
      <c r="J546" s="1">
        <f>VLOOKUP($A546,級距!$A:$K,9,FALSE)</f>
        <v>8</v>
      </c>
      <c r="K546" s="1">
        <f>VLOOKUP($A546,級距!$A:$K,10,FALSE)</f>
        <v>1</v>
      </c>
      <c r="L546" s="1">
        <f>VLOOKUP($A546,級距!$A:$K,11,FALSE)</f>
        <v>2</v>
      </c>
      <c r="M546" s="32">
        <f t="shared" si="17"/>
        <v>2</v>
      </c>
    </row>
    <row r="547" spans="1:13">
      <c r="A547" s="47">
        <v>44848</v>
      </c>
      <c r="B547" s="46">
        <f>_xlfn.IFNA(VLOOKUP(A547,'Dual Thrust Strategy'!$A$1:$B$460,2,FALSE),0)</f>
        <v>-7163.6320000000014</v>
      </c>
      <c r="C547" s="46">
        <f>_xlfn.IFNA(VLOOKUP(A547,'Break Through Price Strategy'!$A$2:$B$742,2,FALSE),0)</f>
        <v>-85947.687999999995</v>
      </c>
      <c r="D547" s="46">
        <f>_xlfn.IFNA(VLOOKUP(A547,'BBI Strategy'!$A$2:$B$1000,2,FALSE),0)</f>
        <v>-35336.415999999997</v>
      </c>
      <c r="E547" s="46">
        <f>_xlfn.IFNA(VLOOKUP(A547,'Cloud Strategy'!$A$2:$B$1000,2,FALSE),0)</f>
        <v>0</v>
      </c>
      <c r="F547" s="46">
        <f>_xlfn.IFNA(VLOOKUP(A547,'DMI Strategy'!$A$1:$B$1000,2,FALSE),0)</f>
        <v>57934.063999999998</v>
      </c>
      <c r="G547" s="46">
        <f>_xlfn.IFNA(VLOOKUP(A547,'RVI Strategy'!$A$1:$B$1000,2,FALSE),0)</f>
        <v>0</v>
      </c>
      <c r="H547" s="46">
        <f>_xlfn.IFNA(VLOOKUP(A547,'TXF0007 Strategy'!$A$1:$B$1000,2,FALSE),0)</f>
        <v>-123786.91200000001</v>
      </c>
      <c r="I547" s="55">
        <f t="shared" si="16"/>
        <v>-11752.278666666665</v>
      </c>
      <c r="J547" s="1">
        <f>VLOOKUP($A547,級距!$A:$K,9,FALSE)</f>
        <v>7</v>
      </c>
      <c r="K547" s="1">
        <f>VLOOKUP($A547,級距!$A:$K,10,FALSE)</f>
        <v>1</v>
      </c>
      <c r="L547" s="1">
        <f>VLOOKUP($A547,級距!$A:$K,11,FALSE)</f>
        <v>2</v>
      </c>
      <c r="M547" s="32">
        <f t="shared" si="17"/>
        <v>2</v>
      </c>
    </row>
    <row r="548" spans="1:13">
      <c r="A548" s="47">
        <v>44847</v>
      </c>
      <c r="B548" s="46">
        <f>_xlfn.IFNA(VLOOKUP(A548,'Dual Thrust Strategy'!$A$1:$B$460,2,FALSE),0)</f>
        <v>72427.488000000012</v>
      </c>
      <c r="C548" s="46">
        <f>_xlfn.IFNA(VLOOKUP(A548,'Break Through Price Strategy'!$A$2:$B$742,2,FALSE),0)</f>
        <v>22744.488000000001</v>
      </c>
      <c r="D548" s="46">
        <f>_xlfn.IFNA(VLOOKUP(A548,'BBI Strategy'!$A$2:$B$1000,2,FALSE),0)</f>
        <v>144289.04800000001</v>
      </c>
      <c r="E548" s="46">
        <f>_xlfn.IFNA(VLOOKUP(A548,'Cloud Strategy'!$A$2:$B$1000,2,FALSE),0)</f>
        <v>-76872.864000000001</v>
      </c>
      <c r="F548" s="46">
        <f>_xlfn.IFNA(VLOOKUP(A548,'DMI Strategy'!$A$1:$B$1000,2,FALSE),0)</f>
        <v>0</v>
      </c>
      <c r="G548" s="46">
        <f>_xlfn.IFNA(VLOOKUP(A548,'RVI Strategy'!$A$1:$B$1000,2,FALSE),0)</f>
        <v>51528.527999999998</v>
      </c>
      <c r="H548" s="46">
        <f>_xlfn.IFNA(VLOOKUP(A548,'TXF0007 Strategy'!$A$1:$B$1000,2,FALSE),0)</f>
        <v>103100.90399999999</v>
      </c>
      <c r="I548" s="55">
        <f t="shared" si="16"/>
        <v>35686.114666666668</v>
      </c>
      <c r="J548" s="1">
        <f>VLOOKUP($A548,級距!$A:$K,9,FALSE)</f>
        <v>10</v>
      </c>
      <c r="K548" s="1">
        <f>VLOOKUP($A548,級距!$A:$K,10,FALSE)</f>
        <v>6</v>
      </c>
      <c r="L548" s="1">
        <f>VLOOKUP($A548,級距!$A:$K,11,FALSE)</f>
        <v>1</v>
      </c>
      <c r="M548" s="32">
        <f t="shared" si="17"/>
        <v>1</v>
      </c>
    </row>
    <row r="549" spans="1:13">
      <c r="A549" s="47">
        <v>44846</v>
      </c>
      <c r="B549" s="46">
        <f>_xlfn.IFNA(VLOOKUP(A549,'Dual Thrust Strategy'!$A$1:$B$460,2,FALSE),0)</f>
        <v>15981.183999999996</v>
      </c>
      <c r="C549" s="46">
        <f>_xlfn.IFNA(VLOOKUP(A549,'Break Through Price Strategy'!$A$2:$B$742,2,FALSE),0)</f>
        <v>-61877.760000000002</v>
      </c>
      <c r="D549" s="46">
        <f>_xlfn.IFNA(VLOOKUP(A549,'BBI Strategy'!$A$2:$B$1000,2,FALSE),0)</f>
        <v>-19339.464</v>
      </c>
      <c r="E549" s="46">
        <f>_xlfn.IFNA(VLOOKUP(A549,'Cloud Strategy'!$A$2:$B$1000,2,FALSE),0)</f>
        <v>17499.871999999999</v>
      </c>
      <c r="F549" s="46">
        <f>_xlfn.IFNA(VLOOKUP(A549,'DMI Strategy'!$A$1:$B$1000,2,FALSE),0)</f>
        <v>0</v>
      </c>
      <c r="G549" s="46">
        <f>_xlfn.IFNA(VLOOKUP(A549,'RVI Strategy'!$A$1:$B$1000,2,FALSE),0)</f>
        <v>0</v>
      </c>
      <c r="H549" s="46">
        <f>_xlfn.IFNA(VLOOKUP(A549,'TXF0007 Strategy'!$A$1:$B$1000,2,FALSE),0)</f>
        <v>3860.68</v>
      </c>
      <c r="I549" s="55">
        <f t="shared" si="16"/>
        <v>-7956.0280000000012</v>
      </c>
      <c r="J549" s="1">
        <f>VLOOKUP($A549,級距!$A:$K,9,FALSE)</f>
        <v>7</v>
      </c>
      <c r="K549" s="1">
        <f>VLOOKUP($A549,級距!$A:$K,10,FALSE)</f>
        <v>2</v>
      </c>
      <c r="L549" s="1">
        <f>VLOOKUP($A549,級距!$A:$K,11,FALSE)</f>
        <v>2</v>
      </c>
      <c r="M549" s="32">
        <f t="shared" si="17"/>
        <v>2</v>
      </c>
    </row>
    <row r="550" spans="1:13">
      <c r="A550" s="47">
        <v>44845</v>
      </c>
      <c r="B550" s="46">
        <f>_xlfn.IFNA(VLOOKUP(A550,'Dual Thrust Strategy'!$A$1:$B$460,2,FALSE),0)</f>
        <v>0</v>
      </c>
      <c r="C550" s="46">
        <f>_xlfn.IFNA(VLOOKUP(A550,'Break Through Price Strategy'!$A$2:$B$742,2,FALSE),0)</f>
        <v>11300.64</v>
      </c>
      <c r="D550" s="46">
        <f>_xlfn.IFNA(VLOOKUP(A550,'BBI Strategy'!$A$2:$B$1000,2,FALSE),0)</f>
        <v>98643.975999999995</v>
      </c>
      <c r="E550" s="46">
        <f>_xlfn.IFNA(VLOOKUP(A550,'Cloud Strategy'!$A$2:$B$1000,2,FALSE),0)</f>
        <v>-60195.12</v>
      </c>
      <c r="F550" s="46">
        <f>_xlfn.IFNA(VLOOKUP(A550,'DMI Strategy'!$A$1:$B$1000,2,FALSE),0)</f>
        <v>205739.6</v>
      </c>
      <c r="G550" s="46">
        <f>_xlfn.IFNA(VLOOKUP(A550,'RVI Strategy'!$A$1:$B$1000,2,FALSE),0)</f>
        <v>0</v>
      </c>
      <c r="H550" s="46">
        <f>_xlfn.IFNA(VLOOKUP(A550,'TXF0007 Strategy'!$A$1:$B$1000,2,FALSE),0)</f>
        <v>84362.66399999999</v>
      </c>
      <c r="I550" s="55">
        <f t="shared" si="16"/>
        <v>42581.515999999996</v>
      </c>
      <c r="J550" s="1">
        <f>VLOOKUP($A550,級距!$A:$K,9,FALSE)</f>
        <v>8</v>
      </c>
      <c r="K550" s="1">
        <f>VLOOKUP($A550,級距!$A:$K,10,FALSE)</f>
        <v>8</v>
      </c>
      <c r="L550" s="1">
        <f>VLOOKUP($A550,級距!$A:$K,11,FALSE)</f>
        <v>3</v>
      </c>
      <c r="M550" s="32">
        <f t="shared" si="17"/>
        <v>3</v>
      </c>
    </row>
    <row r="551" spans="1:13">
      <c r="A551" s="47">
        <v>44841</v>
      </c>
      <c r="B551" s="46">
        <f>_xlfn.IFNA(VLOOKUP(A551,'Dual Thrust Strategy'!$A$1:$B$460,2,FALSE),0)</f>
        <v>0</v>
      </c>
      <c r="C551" s="46">
        <f>_xlfn.IFNA(VLOOKUP(A551,'Break Through Price Strategy'!$A$2:$B$742,2,FALSE),0)</f>
        <v>-49742.232000000004</v>
      </c>
      <c r="D551" s="46">
        <f>_xlfn.IFNA(VLOOKUP(A551,'BBI Strategy'!$A$2:$B$1000,2,FALSE),0)</f>
        <v>37710.68</v>
      </c>
      <c r="E551" s="46">
        <f>_xlfn.IFNA(VLOOKUP(A551,'Cloud Strategy'!$A$2:$B$1000,2,FALSE),0)</f>
        <v>-24487.68</v>
      </c>
      <c r="F551" s="46">
        <f>_xlfn.IFNA(VLOOKUP(A551,'DMI Strategy'!$A$1:$B$1000,2,FALSE),0)</f>
        <v>0</v>
      </c>
      <c r="G551" s="46">
        <f>_xlfn.IFNA(VLOOKUP(A551,'RVI Strategy'!$A$1:$B$1000,2,FALSE),0)</f>
        <v>36853.824000000001</v>
      </c>
      <c r="H551" s="46">
        <f>_xlfn.IFNA(VLOOKUP(A551,'TXF0007 Strategy'!$A$1:$B$1000,2,FALSE),0)</f>
        <v>41108.928</v>
      </c>
      <c r="I551" s="55">
        <f t="shared" si="16"/>
        <v>55.765333333332819</v>
      </c>
      <c r="J551" s="1">
        <f>VLOOKUP($A551,級距!$A:$K,9,FALSE)</f>
        <v>5</v>
      </c>
      <c r="K551" s="1">
        <f>VLOOKUP($A551,級距!$A:$K,10,FALSE)</f>
        <v>7</v>
      </c>
      <c r="L551" s="1">
        <f>VLOOKUP($A551,級距!$A:$K,11,FALSE)</f>
        <v>3</v>
      </c>
      <c r="M551" s="32">
        <f t="shared" si="17"/>
        <v>3</v>
      </c>
    </row>
    <row r="552" spans="1:13">
      <c r="A552" s="47">
        <v>44840</v>
      </c>
      <c r="B552" s="46">
        <f>_xlfn.IFNA(VLOOKUP(A552,'Dual Thrust Strategy'!$A$1:$B$460,2,FALSE),0)</f>
        <v>0</v>
      </c>
      <c r="C552" s="46">
        <f>_xlfn.IFNA(VLOOKUP(A552,'Break Through Price Strategy'!$A$2:$B$742,2,FALSE),0)</f>
        <v>0</v>
      </c>
      <c r="D552" s="46">
        <f>_xlfn.IFNA(VLOOKUP(A552,'BBI Strategy'!$A$2:$B$1000,2,FALSE),0)</f>
        <v>0</v>
      </c>
      <c r="E552" s="46">
        <f>_xlfn.IFNA(VLOOKUP(A552,'Cloud Strategy'!$A$2:$B$1000,2,FALSE),0)</f>
        <v>-4258.4319999999998</v>
      </c>
      <c r="F552" s="46">
        <f>_xlfn.IFNA(VLOOKUP(A552,'DMI Strategy'!$A$1:$B$1000,2,FALSE),0)</f>
        <v>-51452.127999999997</v>
      </c>
      <c r="G552" s="46">
        <f>_xlfn.IFNA(VLOOKUP(A552,'RVI Strategy'!$A$1:$B$1000,2,FALSE),0)</f>
        <v>0</v>
      </c>
      <c r="H552" s="46">
        <f>_xlfn.IFNA(VLOOKUP(A552,'TXF0007 Strategy'!$A$1:$B$1000,2,FALSE),0)</f>
        <v>0</v>
      </c>
      <c r="I552" s="55">
        <f t="shared" si="16"/>
        <v>-9285.0933333333323</v>
      </c>
      <c r="J552" s="1">
        <f>VLOOKUP($A552,級距!$A:$K,9,FALSE)</f>
        <v>5</v>
      </c>
      <c r="K552" s="1">
        <f>VLOOKUP($A552,級距!$A:$K,10,FALSE)</f>
        <v>5</v>
      </c>
      <c r="L552" s="1">
        <f>VLOOKUP($A552,級距!$A:$K,11,FALSE)</f>
        <v>2</v>
      </c>
      <c r="M552" s="32">
        <f t="shared" si="17"/>
        <v>2</v>
      </c>
    </row>
    <row r="553" spans="1:13">
      <c r="A553" s="47">
        <v>44839</v>
      </c>
      <c r="B553" s="46">
        <f>_xlfn.IFNA(VLOOKUP(A553,'Dual Thrust Strategy'!$A$1:$B$460,2,FALSE),0)</f>
        <v>0</v>
      </c>
      <c r="C553" s="46">
        <f>_xlfn.IFNA(VLOOKUP(A553,'Break Through Price Strategy'!$A$2:$B$742,2,FALSE),0)</f>
        <v>81284.088000000003</v>
      </c>
      <c r="D553" s="46">
        <f>_xlfn.IFNA(VLOOKUP(A553,'BBI Strategy'!$A$2:$B$1000,2,FALSE),0)</f>
        <v>66958.623999999996</v>
      </c>
      <c r="E553" s="46">
        <f>_xlfn.IFNA(VLOOKUP(A553,'Cloud Strategy'!$A$2:$B$1000,2,FALSE),0)</f>
        <v>-56247.584000000003</v>
      </c>
      <c r="F553" s="46">
        <f>_xlfn.IFNA(VLOOKUP(A553,'DMI Strategy'!$A$1:$B$1000,2,FALSE),0)</f>
        <v>5625.8879999999999</v>
      </c>
      <c r="G553" s="46">
        <f>_xlfn.IFNA(VLOOKUP(A553,'RVI Strategy'!$A$1:$B$1000,2,FALSE),0)</f>
        <v>0</v>
      </c>
      <c r="H553" s="46">
        <f>_xlfn.IFNA(VLOOKUP(A553,'TXF0007 Strategy'!$A$1:$B$1000,2,FALSE),0)</f>
        <v>-38768.495999999999</v>
      </c>
      <c r="I553" s="55">
        <f t="shared" si="16"/>
        <v>16270.169333333333</v>
      </c>
      <c r="J553" s="1">
        <f>VLOOKUP($A553,級距!$A:$K,9,FALSE)</f>
        <v>6</v>
      </c>
      <c r="K553" s="1">
        <f>VLOOKUP($A553,級距!$A:$K,10,FALSE)</f>
        <v>5</v>
      </c>
      <c r="L553" s="1">
        <f>VLOOKUP($A553,級距!$A:$K,11,FALSE)</f>
        <v>2</v>
      </c>
      <c r="M553" s="32">
        <f t="shared" si="17"/>
        <v>2</v>
      </c>
    </row>
    <row r="554" spans="1:13">
      <c r="A554" s="47">
        <v>44838</v>
      </c>
      <c r="B554" s="46">
        <f>_xlfn.IFNA(VLOOKUP(A554,'Dual Thrust Strategy'!$A$1:$B$460,2,FALSE),0)</f>
        <v>0</v>
      </c>
      <c r="C554" s="46">
        <f>_xlfn.IFNA(VLOOKUP(A554,'Break Through Price Strategy'!$A$2:$B$742,2,FALSE),0)</f>
        <v>0</v>
      </c>
      <c r="D554" s="46">
        <f>_xlfn.IFNA(VLOOKUP(A554,'BBI Strategy'!$A$2:$B$1000,2,FALSE),0)</f>
        <v>33635.752</v>
      </c>
      <c r="E554" s="46">
        <f>_xlfn.IFNA(VLOOKUP(A554,'Cloud Strategy'!$A$2:$B$1000,2,FALSE),0)</f>
        <v>0</v>
      </c>
      <c r="F554" s="46">
        <f>_xlfn.IFNA(VLOOKUP(A554,'DMI Strategy'!$A$1:$B$1000,2,FALSE),0)</f>
        <v>0</v>
      </c>
      <c r="G554" s="46">
        <f>_xlfn.IFNA(VLOOKUP(A554,'RVI Strategy'!$A$1:$B$1000,2,FALSE),0)</f>
        <v>0</v>
      </c>
      <c r="H554" s="46">
        <f>_xlfn.IFNA(VLOOKUP(A554,'TXF0007 Strategy'!$A$1:$B$1000,2,FALSE),0)</f>
        <v>0</v>
      </c>
      <c r="I554" s="55">
        <f t="shared" si="16"/>
        <v>5605.9586666666664</v>
      </c>
      <c r="J554" s="1">
        <f>VLOOKUP($A554,級距!$A:$K,9,FALSE)</f>
        <v>5</v>
      </c>
      <c r="K554" s="1">
        <f>VLOOKUP($A554,級距!$A:$K,10,FALSE)</f>
        <v>6</v>
      </c>
      <c r="L554" s="1">
        <f>VLOOKUP($A554,級距!$A:$K,11,FALSE)</f>
        <v>2</v>
      </c>
      <c r="M554" s="32">
        <f t="shared" si="17"/>
        <v>2</v>
      </c>
    </row>
    <row r="555" spans="1:13">
      <c r="A555" s="47">
        <v>44837</v>
      </c>
      <c r="B555" s="46">
        <f>_xlfn.IFNA(VLOOKUP(A555,'Dual Thrust Strategy'!$A$1:$B$460,2,FALSE),0)</f>
        <v>-66973.248000000007</v>
      </c>
      <c r="C555" s="46">
        <f>_xlfn.IFNA(VLOOKUP(A555,'Break Through Price Strategy'!$A$2:$B$742,2,FALSE),0)</f>
        <v>0</v>
      </c>
      <c r="D555" s="46">
        <f>_xlfn.IFNA(VLOOKUP(A555,'BBI Strategy'!$A$2:$B$1000,2,FALSE),0)</f>
        <v>-103200.64</v>
      </c>
      <c r="E555" s="46">
        <f>_xlfn.IFNA(VLOOKUP(A555,'Cloud Strategy'!$A$2:$B$1000,2,FALSE),0)</f>
        <v>0</v>
      </c>
      <c r="F555" s="46">
        <f>_xlfn.IFNA(VLOOKUP(A555,'DMI Strategy'!$A$1:$B$1000,2,FALSE),0)</f>
        <v>0</v>
      </c>
      <c r="G555" s="46">
        <f>_xlfn.IFNA(VLOOKUP(A555,'RVI Strategy'!$A$1:$B$1000,2,FALSE),0)</f>
        <v>0</v>
      </c>
      <c r="H555" s="46">
        <f>_xlfn.IFNA(VLOOKUP(A555,'TXF0007 Strategy'!$A$1:$B$1000,2,FALSE),0)</f>
        <v>47366.239999999998</v>
      </c>
      <c r="I555" s="55">
        <f t="shared" si="16"/>
        <v>-28362.314666666669</v>
      </c>
      <c r="J555" s="1">
        <f>VLOOKUP($A555,級距!$A:$K,9,FALSE)</f>
        <v>9</v>
      </c>
      <c r="K555" s="1">
        <f>VLOOKUP($A555,級距!$A:$K,10,FALSE)</f>
        <v>3</v>
      </c>
      <c r="L555" s="1">
        <f>VLOOKUP($A555,級距!$A:$K,11,FALSE)</f>
        <v>2</v>
      </c>
      <c r="M555" s="32">
        <f t="shared" si="17"/>
        <v>2</v>
      </c>
    </row>
    <row r="556" spans="1:13">
      <c r="A556" s="47">
        <v>44834</v>
      </c>
      <c r="B556" s="46">
        <f>_xlfn.IFNA(VLOOKUP(A556,'Dual Thrust Strategy'!$A$1:$B$460,2,FALSE),0)</f>
        <v>46406.664000000004</v>
      </c>
      <c r="C556" s="46">
        <f>_xlfn.IFNA(VLOOKUP(A556,'Break Through Price Strategy'!$A$2:$B$742,2,FALSE),0)</f>
        <v>-57722.328000000001</v>
      </c>
      <c r="D556" s="46">
        <f>_xlfn.IFNA(VLOOKUP(A556,'BBI Strategy'!$A$2:$B$1000,2,FALSE),0)</f>
        <v>-123413.88</v>
      </c>
      <c r="E556" s="46">
        <f>_xlfn.IFNA(VLOOKUP(A556,'Cloud Strategy'!$A$2:$B$1000,2,FALSE),0)</f>
        <v>0</v>
      </c>
      <c r="F556" s="46">
        <f>_xlfn.IFNA(VLOOKUP(A556,'DMI Strategy'!$A$1:$B$1000,2,FALSE),0)</f>
        <v>-64864.904000000002</v>
      </c>
      <c r="G556" s="46">
        <f>_xlfn.IFNA(VLOOKUP(A556,'RVI Strategy'!$A$1:$B$1000,2,FALSE),0)</f>
        <v>0</v>
      </c>
      <c r="H556" s="46">
        <f>_xlfn.IFNA(VLOOKUP(A556,'TXF0007 Strategy'!$A$1:$B$1000,2,FALSE),0)</f>
        <v>0</v>
      </c>
      <c r="I556" s="55">
        <f t="shared" si="16"/>
        <v>-33265.741333333332</v>
      </c>
      <c r="J556" s="1">
        <f>VLOOKUP($A556,級距!$A:$K,9,FALSE)</f>
        <v>6</v>
      </c>
      <c r="K556" s="1">
        <f>VLOOKUP($A556,級距!$A:$K,10,FALSE)</f>
        <v>3</v>
      </c>
      <c r="L556" s="1">
        <f>VLOOKUP($A556,級距!$A:$K,11,FALSE)</f>
        <v>2</v>
      </c>
      <c r="M556" s="32">
        <f t="shared" si="17"/>
        <v>2</v>
      </c>
    </row>
    <row r="557" spans="1:13">
      <c r="A557" s="47">
        <v>44833</v>
      </c>
      <c r="B557" s="46">
        <f>_xlfn.IFNA(VLOOKUP(A557,'Dual Thrust Strategy'!$A$1:$B$460,2,FALSE),0)</f>
        <v>0</v>
      </c>
      <c r="C557" s="46">
        <f>_xlfn.IFNA(VLOOKUP(A557,'Break Through Price Strategy'!$A$2:$B$742,2,FALSE),0)</f>
        <v>0</v>
      </c>
      <c r="D557" s="46">
        <f>_xlfn.IFNA(VLOOKUP(A557,'BBI Strategy'!$A$2:$B$1000,2,FALSE),0)</f>
        <v>0</v>
      </c>
      <c r="E557" s="46">
        <f>_xlfn.IFNA(VLOOKUP(A557,'Cloud Strategy'!$A$2:$B$1000,2,FALSE),0)</f>
        <v>78392.376000000004</v>
      </c>
      <c r="F557" s="46">
        <f>_xlfn.IFNA(VLOOKUP(A557,'DMI Strategy'!$A$1:$B$1000,2,FALSE),0)</f>
        <v>-66000.512000000002</v>
      </c>
      <c r="G557" s="46">
        <f>_xlfn.IFNA(VLOOKUP(A557,'RVI Strategy'!$A$1:$B$1000,2,FALSE),0)</f>
        <v>-8693.76</v>
      </c>
      <c r="H557" s="46">
        <f>_xlfn.IFNA(VLOOKUP(A557,'TXF0007 Strategy'!$A$1:$B$1000,2,FALSE),0)</f>
        <v>24904.799999999999</v>
      </c>
      <c r="I557" s="55">
        <f t="shared" si="16"/>
        <v>616.35066666666683</v>
      </c>
      <c r="J557" s="1">
        <f>VLOOKUP($A557,級距!$A:$K,9,FALSE)</f>
        <v>8</v>
      </c>
      <c r="K557" s="1">
        <f>VLOOKUP($A557,級距!$A:$K,10,FALSE)</f>
        <v>7</v>
      </c>
      <c r="L557" s="1">
        <f>VLOOKUP($A557,級距!$A:$K,11,FALSE)</f>
        <v>3</v>
      </c>
      <c r="M557" s="32">
        <f t="shared" si="17"/>
        <v>3</v>
      </c>
    </row>
    <row r="558" spans="1:13">
      <c r="A558" s="47">
        <v>44832</v>
      </c>
      <c r="B558" s="46">
        <f>_xlfn.IFNA(VLOOKUP(A558,'Dual Thrust Strategy'!$A$1:$B$460,2,FALSE),0)</f>
        <v>63663.167999999998</v>
      </c>
      <c r="C558" s="46">
        <f>_xlfn.IFNA(VLOOKUP(A558,'Break Through Price Strategy'!$A$2:$B$742,2,FALSE),0)</f>
        <v>35678.472000000002</v>
      </c>
      <c r="D558" s="46">
        <f>_xlfn.IFNA(VLOOKUP(A558,'BBI Strategy'!$A$2:$B$1000,2,FALSE),0)</f>
        <v>172805.408</v>
      </c>
      <c r="E558" s="46">
        <f>_xlfn.IFNA(VLOOKUP(A558,'Cloud Strategy'!$A$2:$B$1000,2,FALSE),0)</f>
        <v>180358.51199999999</v>
      </c>
      <c r="F558" s="46">
        <f>_xlfn.IFNA(VLOOKUP(A558,'DMI Strategy'!$A$1:$B$1000,2,FALSE),0)</f>
        <v>64648.784</v>
      </c>
      <c r="G558" s="46">
        <f>_xlfn.IFNA(VLOOKUP(A558,'RVI Strategy'!$A$1:$B$1000,2,FALSE),0)</f>
        <v>79794.080000000002</v>
      </c>
      <c r="H558" s="46">
        <f>_xlfn.IFNA(VLOOKUP(A558,'TXF0007 Strategy'!$A$1:$B$1000,2,FALSE),0)</f>
        <v>310342.51199999999</v>
      </c>
      <c r="I558" s="55">
        <f t="shared" si="16"/>
        <v>99491.403999999995</v>
      </c>
      <c r="J558" s="1">
        <f>VLOOKUP($A558,級距!$A:$K,9,FALSE)</f>
        <v>10</v>
      </c>
      <c r="K558" s="1">
        <f>VLOOKUP($A558,級距!$A:$K,10,FALSE)</f>
        <v>8</v>
      </c>
      <c r="L558" s="1">
        <f>VLOOKUP($A558,級距!$A:$K,11,FALSE)</f>
        <v>4</v>
      </c>
      <c r="M558" s="32">
        <f t="shared" si="17"/>
        <v>4</v>
      </c>
    </row>
    <row r="559" spans="1:13">
      <c r="A559" s="47">
        <v>44831</v>
      </c>
      <c r="B559" s="46">
        <f>_xlfn.IFNA(VLOOKUP(A559,'Dual Thrust Strategy'!$A$1:$B$460,2,FALSE),0)</f>
        <v>-70083.584000000003</v>
      </c>
      <c r="C559" s="46">
        <f>_xlfn.IFNA(VLOOKUP(A559,'Break Through Price Strategy'!$A$2:$B$742,2,FALSE),0)</f>
        <v>0</v>
      </c>
      <c r="D559" s="46">
        <f>_xlfn.IFNA(VLOOKUP(A559,'BBI Strategy'!$A$2:$B$1000,2,FALSE),0)</f>
        <v>0</v>
      </c>
      <c r="E559" s="46">
        <f>_xlfn.IFNA(VLOOKUP(A559,'Cloud Strategy'!$A$2:$B$1000,2,FALSE),0)</f>
        <v>-40497.856</v>
      </c>
      <c r="F559" s="46">
        <f>_xlfn.IFNA(VLOOKUP(A559,'DMI Strategy'!$A$1:$B$1000,2,FALSE),0)</f>
        <v>0</v>
      </c>
      <c r="G559" s="46">
        <f>_xlfn.IFNA(VLOOKUP(A559,'RVI Strategy'!$A$1:$B$1000,2,FALSE),0)</f>
        <v>-36372.527999999998</v>
      </c>
      <c r="H559" s="46">
        <f>_xlfn.IFNA(VLOOKUP(A559,'TXF0007 Strategy'!$A$1:$B$1000,2,FALSE),0)</f>
        <v>0</v>
      </c>
      <c r="I559" s="55">
        <f t="shared" si="16"/>
        <v>-24492.327999999998</v>
      </c>
      <c r="J559" s="1">
        <f>VLOOKUP($A559,級距!$A:$K,9,FALSE)</f>
        <v>4</v>
      </c>
      <c r="K559" s="1">
        <f>VLOOKUP($A559,級距!$A:$K,10,FALSE)</f>
        <v>2</v>
      </c>
      <c r="L559" s="1">
        <f>VLOOKUP($A559,級距!$A:$K,11,FALSE)</f>
        <v>2</v>
      </c>
      <c r="M559" s="32">
        <f t="shared" si="17"/>
        <v>2</v>
      </c>
    </row>
    <row r="560" spans="1:13">
      <c r="A560" s="47">
        <v>44830</v>
      </c>
      <c r="B560" s="46">
        <f>_xlfn.IFNA(VLOOKUP(A560,'Dual Thrust Strategy'!$A$1:$B$460,2,FALSE),0)</f>
        <v>1215.5039999999999</v>
      </c>
      <c r="C560" s="46">
        <f>_xlfn.IFNA(VLOOKUP(A560,'Break Through Price Strategy'!$A$2:$B$742,2,FALSE),0)</f>
        <v>24270.016</v>
      </c>
      <c r="D560" s="46">
        <f>_xlfn.IFNA(VLOOKUP(A560,'BBI Strategy'!$A$2:$B$1000,2,FALSE),0)</f>
        <v>98479.576000000001</v>
      </c>
      <c r="E560" s="46">
        <f>_xlfn.IFNA(VLOOKUP(A560,'Cloud Strategy'!$A$2:$B$1000,2,FALSE),0)</f>
        <v>107886.928</v>
      </c>
      <c r="F560" s="46">
        <f>_xlfn.IFNA(VLOOKUP(A560,'DMI Strategy'!$A$1:$B$1000,2,FALSE),0)</f>
        <v>114694.08</v>
      </c>
      <c r="G560" s="46">
        <f>_xlfn.IFNA(VLOOKUP(A560,'RVI Strategy'!$A$1:$B$1000,2,FALSE),0)</f>
        <v>0</v>
      </c>
      <c r="H560" s="46">
        <f>_xlfn.IFNA(VLOOKUP(A560,'TXF0007 Strategy'!$A$1:$B$1000,2,FALSE),0)</f>
        <v>209074.37599999999</v>
      </c>
      <c r="I560" s="55">
        <f t="shared" si="16"/>
        <v>57757.684000000001</v>
      </c>
      <c r="J560" s="1">
        <f>VLOOKUP($A560,級距!$A:$K,9,FALSE)</f>
        <v>8</v>
      </c>
      <c r="K560" s="1">
        <f>VLOOKUP($A560,級距!$A:$K,10,FALSE)</f>
        <v>8</v>
      </c>
      <c r="L560" s="1">
        <f>VLOOKUP($A560,級距!$A:$K,11,FALSE)</f>
        <v>3</v>
      </c>
      <c r="M560" s="32">
        <f t="shared" si="17"/>
        <v>3</v>
      </c>
    </row>
    <row r="561" spans="1:13">
      <c r="A561" s="47">
        <v>44827</v>
      </c>
      <c r="B561" s="46">
        <f>_xlfn.IFNA(VLOOKUP(A561,'Dual Thrust Strategy'!$A$1:$B$460,2,FALSE),0)</f>
        <v>-16900.272000000001</v>
      </c>
      <c r="C561" s="46">
        <f>_xlfn.IFNA(VLOOKUP(A561,'Break Through Price Strategy'!$A$2:$B$742,2,FALSE),0)</f>
        <v>0</v>
      </c>
      <c r="D561" s="46">
        <f>_xlfn.IFNA(VLOOKUP(A561,'BBI Strategy'!$A$2:$B$1000,2,FALSE),0)</f>
        <v>69214.720000000001</v>
      </c>
      <c r="E561" s="46">
        <f>_xlfn.IFNA(VLOOKUP(A561,'Cloud Strategy'!$A$2:$B$1000,2,FALSE),0)</f>
        <v>42485.167999999998</v>
      </c>
      <c r="F561" s="46">
        <f>_xlfn.IFNA(VLOOKUP(A561,'DMI Strategy'!$A$1:$B$1000,2,FALSE),0)</f>
        <v>68570.288</v>
      </c>
      <c r="G561" s="46">
        <f>_xlfn.IFNA(VLOOKUP(A561,'RVI Strategy'!$A$1:$B$1000,2,FALSE),0)</f>
        <v>-20864.256000000001</v>
      </c>
      <c r="H561" s="46">
        <f>_xlfn.IFNA(VLOOKUP(A561,'TXF0007 Strategy'!$A$1:$B$1000,2,FALSE),0)</f>
        <v>28132.12</v>
      </c>
      <c r="I561" s="55">
        <f t="shared" si="16"/>
        <v>23750.941333333336</v>
      </c>
      <c r="J561" s="1">
        <f>VLOOKUP($A561,級距!$A:$K,9,FALSE)</f>
        <v>7</v>
      </c>
      <c r="K561" s="1">
        <f>VLOOKUP($A561,級距!$A:$K,10,FALSE)</f>
        <v>6</v>
      </c>
      <c r="L561" s="1">
        <f>VLOOKUP($A561,級距!$A:$K,11,FALSE)</f>
        <v>2</v>
      </c>
      <c r="M561" s="32">
        <f t="shared" si="17"/>
        <v>2</v>
      </c>
    </row>
    <row r="562" spans="1:13">
      <c r="A562" s="47">
        <v>44826</v>
      </c>
      <c r="B562" s="46">
        <f>_xlfn.IFNA(VLOOKUP(A562,'Dual Thrust Strategy'!$A$1:$B$460,2,FALSE),0)</f>
        <v>0</v>
      </c>
      <c r="C562" s="46">
        <f>_xlfn.IFNA(VLOOKUP(A562,'Break Through Price Strategy'!$A$2:$B$742,2,FALSE),0)</f>
        <v>-32563.392</v>
      </c>
      <c r="D562" s="46">
        <f>_xlfn.IFNA(VLOOKUP(A562,'BBI Strategy'!$A$2:$B$1000,2,FALSE),0)</f>
        <v>-50404.76</v>
      </c>
      <c r="E562" s="46">
        <f>_xlfn.IFNA(VLOOKUP(A562,'Cloud Strategy'!$A$2:$B$1000,2,FALSE),0)</f>
        <v>18873.504000000001</v>
      </c>
      <c r="F562" s="46">
        <f>_xlfn.IFNA(VLOOKUP(A562,'DMI Strategy'!$A$1:$B$1000,2,FALSE),0)</f>
        <v>-62716.512000000002</v>
      </c>
      <c r="G562" s="46">
        <f>_xlfn.IFNA(VLOOKUP(A562,'RVI Strategy'!$A$1:$B$1000,2,FALSE),0)</f>
        <v>-104322.08</v>
      </c>
      <c r="H562" s="46">
        <f>_xlfn.IFNA(VLOOKUP(A562,'TXF0007 Strategy'!$A$1:$B$1000,2,FALSE),0)</f>
        <v>-125172.88</v>
      </c>
      <c r="I562" s="55">
        <f t="shared" si="16"/>
        <v>-38522.206666666665</v>
      </c>
      <c r="J562" s="1">
        <f>VLOOKUP($A562,級距!$A:$K,9,FALSE)</f>
        <v>5</v>
      </c>
      <c r="K562" s="1">
        <f>VLOOKUP($A562,級距!$A:$K,10,FALSE)</f>
        <v>2</v>
      </c>
      <c r="L562" s="1">
        <f>VLOOKUP($A562,級距!$A:$K,11,FALSE)</f>
        <v>2</v>
      </c>
      <c r="M562" s="32">
        <f t="shared" si="17"/>
        <v>2</v>
      </c>
    </row>
    <row r="563" spans="1:13">
      <c r="A563" s="47">
        <v>44825</v>
      </c>
      <c r="B563" s="46">
        <f>_xlfn.IFNA(VLOOKUP(A563,'Dual Thrust Strategy'!$A$1:$B$460,2,FALSE),0)</f>
        <v>0</v>
      </c>
      <c r="C563" s="46">
        <f>_xlfn.IFNA(VLOOKUP(A563,'Break Through Price Strategy'!$A$2:$B$742,2,FALSE),0)</f>
        <v>-72475.008000000002</v>
      </c>
      <c r="D563" s="46">
        <f>_xlfn.IFNA(VLOOKUP(A563,'BBI Strategy'!$A$2:$B$1000,2,FALSE),0)</f>
        <v>-14456.84</v>
      </c>
      <c r="E563" s="46">
        <f>_xlfn.IFNA(VLOOKUP(A563,'Cloud Strategy'!$A$2:$B$1000,2,FALSE),0)</f>
        <v>-16081.88</v>
      </c>
      <c r="F563" s="46">
        <f>_xlfn.IFNA(VLOOKUP(A563,'DMI Strategy'!$A$1:$B$1000,2,FALSE),0)</f>
        <v>64461.904000000002</v>
      </c>
      <c r="G563" s="46">
        <f>_xlfn.IFNA(VLOOKUP(A563,'RVI Strategy'!$A$1:$B$1000,2,FALSE),0)</f>
        <v>0</v>
      </c>
      <c r="H563" s="46">
        <f>_xlfn.IFNA(VLOOKUP(A563,'TXF0007 Strategy'!$A$1:$B$1000,2,FALSE),0)</f>
        <v>68554.28</v>
      </c>
      <c r="I563" s="55">
        <f t="shared" si="16"/>
        <v>-6425.3040000000001</v>
      </c>
      <c r="J563" s="1">
        <f>VLOOKUP($A563,級距!$A:$K,9,FALSE)</f>
        <v>4</v>
      </c>
      <c r="K563" s="1">
        <f>VLOOKUP($A563,級距!$A:$K,10,FALSE)</f>
        <v>6</v>
      </c>
      <c r="L563" s="1">
        <f>VLOOKUP($A563,級距!$A:$K,11,FALSE)</f>
        <v>2</v>
      </c>
      <c r="M563" s="32">
        <f t="shared" si="17"/>
        <v>2</v>
      </c>
    </row>
    <row r="564" spans="1:13">
      <c r="A564" s="47">
        <v>44824</v>
      </c>
      <c r="B564" s="46">
        <f>_xlfn.IFNA(VLOOKUP(A564,'Dual Thrust Strategy'!$A$1:$B$460,2,FALSE),0)</f>
        <v>0</v>
      </c>
      <c r="C564" s="46">
        <f>_xlfn.IFNA(VLOOKUP(A564,'Break Through Price Strategy'!$A$2:$B$742,2,FALSE),0)</f>
        <v>0</v>
      </c>
      <c r="D564" s="46">
        <f>_xlfn.IFNA(VLOOKUP(A564,'BBI Strategy'!$A$2:$B$1000,2,FALSE),0)</f>
        <v>0</v>
      </c>
      <c r="E564" s="46">
        <f>_xlfn.IFNA(VLOOKUP(A564,'Cloud Strategy'!$A$2:$B$1000,2,FALSE),0)</f>
        <v>0</v>
      </c>
      <c r="F564" s="46">
        <f>_xlfn.IFNA(VLOOKUP(A564,'DMI Strategy'!$A$1:$B$1000,2,FALSE),0)</f>
        <v>-63659.311999999998</v>
      </c>
      <c r="G564" s="46">
        <f>_xlfn.IFNA(VLOOKUP(A564,'RVI Strategy'!$A$1:$B$1000,2,FALSE),0)</f>
        <v>-83381.183999999994</v>
      </c>
      <c r="H564" s="46">
        <f>_xlfn.IFNA(VLOOKUP(A564,'TXF0007 Strategy'!$A$1:$B$1000,2,FALSE),0)</f>
        <v>-86079.055999999997</v>
      </c>
      <c r="I564" s="55">
        <f t="shared" si="16"/>
        <v>-24506.74933333333</v>
      </c>
      <c r="J564" s="1">
        <f>VLOOKUP($A564,級距!$A:$K,9,FALSE)</f>
        <v>3</v>
      </c>
      <c r="K564" s="1">
        <f>VLOOKUP($A564,級距!$A:$K,10,FALSE)</f>
        <v>2</v>
      </c>
      <c r="L564" s="1">
        <f>VLOOKUP($A564,級距!$A:$K,11,FALSE)</f>
        <v>2</v>
      </c>
      <c r="M564" s="32">
        <f t="shared" si="17"/>
        <v>2</v>
      </c>
    </row>
    <row r="565" spans="1:13">
      <c r="A565" s="47">
        <v>44823</v>
      </c>
      <c r="B565" s="46">
        <f>_xlfn.IFNA(VLOOKUP(A565,'Dual Thrust Strategy'!$A$1:$B$460,2,FALSE),0)</f>
        <v>0</v>
      </c>
      <c r="C565" s="46">
        <f>_xlfn.IFNA(VLOOKUP(A565,'Break Through Price Strategy'!$A$2:$B$742,2,FALSE),0)</f>
        <v>15813.712</v>
      </c>
      <c r="D565" s="46">
        <f>_xlfn.IFNA(VLOOKUP(A565,'BBI Strategy'!$A$2:$B$1000,2,FALSE),0)</f>
        <v>-16370.08</v>
      </c>
      <c r="E565" s="46">
        <f>_xlfn.IFNA(VLOOKUP(A565,'Cloud Strategy'!$A$2:$B$1000,2,FALSE),0)</f>
        <v>-74531.343999999997</v>
      </c>
      <c r="F565" s="46">
        <f>_xlfn.IFNA(VLOOKUP(A565,'DMI Strategy'!$A$1:$B$1000,2,FALSE),0)</f>
        <v>42223.896000000001</v>
      </c>
      <c r="G565" s="46">
        <f>_xlfn.IFNA(VLOOKUP(A565,'RVI Strategy'!$A$1:$B$1000,2,FALSE),0)</f>
        <v>22826.367999999999</v>
      </c>
      <c r="H565" s="46">
        <f>_xlfn.IFNA(VLOOKUP(A565,'TXF0007 Strategy'!$A$1:$B$1000,2,FALSE),0)</f>
        <v>115136.01599999999</v>
      </c>
      <c r="I565" s="55">
        <f t="shared" si="16"/>
        <v>-1672.9080000000001</v>
      </c>
      <c r="J565" s="1">
        <f>VLOOKUP($A565,級距!$A:$K,9,FALSE)</f>
        <v>6</v>
      </c>
      <c r="K565" s="1">
        <f>VLOOKUP($A565,級距!$A:$K,10,FALSE)</f>
        <v>8</v>
      </c>
      <c r="L565" s="1">
        <f>VLOOKUP($A565,級距!$A:$K,11,FALSE)</f>
        <v>3</v>
      </c>
      <c r="M565" s="32">
        <f t="shared" si="17"/>
        <v>3</v>
      </c>
    </row>
    <row r="566" spans="1:13">
      <c r="A566" s="47">
        <v>44820</v>
      </c>
      <c r="B566" s="46">
        <f>_xlfn.IFNA(VLOOKUP(A566,'Dual Thrust Strategy'!$A$1:$B$460,2,FALSE),0)</f>
        <v>0</v>
      </c>
      <c r="C566" s="46">
        <f>_xlfn.IFNA(VLOOKUP(A566,'Break Through Price Strategy'!$A$2:$B$742,2,FALSE),0)</f>
        <v>-14685.335999999999</v>
      </c>
      <c r="D566" s="46">
        <f>_xlfn.IFNA(VLOOKUP(A566,'BBI Strategy'!$A$2:$B$1000,2,FALSE),0)</f>
        <v>33521.08</v>
      </c>
      <c r="E566" s="46">
        <f>_xlfn.IFNA(VLOOKUP(A566,'Cloud Strategy'!$A$2:$B$1000,2,FALSE),0)</f>
        <v>-6532</v>
      </c>
      <c r="F566" s="46">
        <f>_xlfn.IFNA(VLOOKUP(A566,'DMI Strategy'!$A$1:$B$1000,2,FALSE),0)</f>
        <v>-21563.008000000002</v>
      </c>
      <c r="G566" s="46">
        <f>_xlfn.IFNA(VLOOKUP(A566,'RVI Strategy'!$A$1:$B$1000,2,FALSE),0)</f>
        <v>0</v>
      </c>
      <c r="H566" s="46">
        <f>_xlfn.IFNA(VLOOKUP(A566,'TXF0007 Strategy'!$A$1:$B$1000,2,FALSE),0)</f>
        <v>-3467.4639999999995</v>
      </c>
      <c r="I566" s="55">
        <f t="shared" si="16"/>
        <v>-1543.2106666666666</v>
      </c>
      <c r="J566" s="1">
        <f>VLOOKUP($A566,級距!$A:$K,9,FALSE)</f>
        <v>1</v>
      </c>
      <c r="K566" s="1">
        <f>VLOOKUP($A566,級距!$A:$K,10,FALSE)</f>
        <v>3</v>
      </c>
      <c r="L566" s="1">
        <f>VLOOKUP($A566,級距!$A:$K,11,FALSE)</f>
        <v>2</v>
      </c>
      <c r="M566" s="32">
        <f t="shared" si="17"/>
        <v>2</v>
      </c>
    </row>
    <row r="567" spans="1:13">
      <c r="A567" s="47">
        <v>44819</v>
      </c>
      <c r="B567" s="46">
        <f>_xlfn.IFNA(VLOOKUP(A567,'Dual Thrust Strategy'!$A$1:$B$460,2,FALSE),0)</f>
        <v>0</v>
      </c>
      <c r="C567" s="46">
        <f>_xlfn.IFNA(VLOOKUP(A567,'Break Through Price Strategy'!$A$2:$B$742,2,FALSE),0)</f>
        <v>49479.32</v>
      </c>
      <c r="D567" s="46">
        <f>_xlfn.IFNA(VLOOKUP(A567,'BBI Strategy'!$A$2:$B$1000,2,FALSE),0)</f>
        <v>0</v>
      </c>
      <c r="E567" s="46">
        <f>_xlfn.IFNA(VLOOKUP(A567,'Cloud Strategy'!$A$2:$B$1000,2,FALSE),0)</f>
        <v>-22802.144</v>
      </c>
      <c r="F567" s="46">
        <f>_xlfn.IFNA(VLOOKUP(A567,'DMI Strategy'!$A$1:$B$1000,2,FALSE),0)</f>
        <v>-64229.856</v>
      </c>
      <c r="G567" s="46">
        <f>_xlfn.IFNA(VLOOKUP(A567,'RVI Strategy'!$A$1:$B$1000,2,FALSE),0)</f>
        <v>0</v>
      </c>
      <c r="H567" s="46">
        <f>_xlfn.IFNA(VLOOKUP(A567,'TXF0007 Strategy'!$A$1:$B$1000,2,FALSE),0)</f>
        <v>13278.44</v>
      </c>
      <c r="I567" s="55">
        <f t="shared" si="16"/>
        <v>-6258.78</v>
      </c>
      <c r="J567" s="1">
        <f>VLOOKUP($A567,級距!$A:$K,9,FALSE)</f>
        <v>5</v>
      </c>
      <c r="K567" s="1">
        <f>VLOOKUP($A567,級距!$A:$K,10,FALSE)</f>
        <v>5</v>
      </c>
      <c r="L567" s="1">
        <f>VLOOKUP($A567,級距!$A:$K,11,FALSE)</f>
        <v>2</v>
      </c>
      <c r="M567" s="32">
        <f t="shared" si="17"/>
        <v>2</v>
      </c>
    </row>
    <row r="568" spans="1:13">
      <c r="A568" s="47">
        <v>44818</v>
      </c>
      <c r="B568" s="46">
        <f>_xlfn.IFNA(VLOOKUP(A568,'Dual Thrust Strategy'!$A$1:$B$460,2,FALSE),0)</f>
        <v>0</v>
      </c>
      <c r="C568" s="46">
        <f>_xlfn.IFNA(VLOOKUP(A568,'Break Through Price Strategy'!$A$2:$B$742,2,FALSE),0)</f>
        <v>-14202.848</v>
      </c>
      <c r="D568" s="46">
        <f>_xlfn.IFNA(VLOOKUP(A568,'BBI Strategy'!$A$2:$B$1000,2,FALSE),0)</f>
        <v>-10801.664000000001</v>
      </c>
      <c r="E568" s="46">
        <f>_xlfn.IFNA(VLOOKUP(A568,'Cloud Strategy'!$A$2:$B$1000,2,FALSE),0)</f>
        <v>0</v>
      </c>
      <c r="F568" s="46">
        <f>_xlfn.IFNA(VLOOKUP(A568,'DMI Strategy'!$A$1:$B$1000,2,FALSE),0)</f>
        <v>-5404.08</v>
      </c>
      <c r="G568" s="46">
        <f>_xlfn.IFNA(VLOOKUP(A568,'RVI Strategy'!$A$1:$B$1000,2,FALSE),0)</f>
        <v>0</v>
      </c>
      <c r="H568" s="46">
        <f>_xlfn.IFNA(VLOOKUP(A568,'TXF0007 Strategy'!$A$1:$B$1000,2,FALSE),0)</f>
        <v>-49708.288</v>
      </c>
      <c r="I568" s="55">
        <f t="shared" si="16"/>
        <v>-5068.0986666666677</v>
      </c>
      <c r="J568" s="1">
        <f>VLOOKUP($A568,級距!$A:$K,9,FALSE)</f>
        <v>7</v>
      </c>
      <c r="K568" s="1">
        <f>VLOOKUP($A568,級距!$A:$K,10,FALSE)</f>
        <v>7</v>
      </c>
      <c r="L568" s="1">
        <f>VLOOKUP($A568,級距!$A:$K,11,FALSE)</f>
        <v>3</v>
      </c>
      <c r="M568" s="32">
        <f t="shared" si="17"/>
        <v>3</v>
      </c>
    </row>
    <row r="569" spans="1:13">
      <c r="A569" s="47">
        <v>44817</v>
      </c>
      <c r="B569" s="46">
        <f>_xlfn.IFNA(VLOOKUP(A569,'Dual Thrust Strategy'!$A$1:$B$460,2,FALSE),0)</f>
        <v>0</v>
      </c>
      <c r="C569" s="46">
        <f>_xlfn.IFNA(VLOOKUP(A569,'Break Through Price Strategy'!$A$2:$B$742,2,FALSE),0)</f>
        <v>-67638.096000000005</v>
      </c>
      <c r="D569" s="46">
        <f>_xlfn.IFNA(VLOOKUP(A569,'BBI Strategy'!$A$2:$B$1000,2,FALSE),0)</f>
        <v>-33260.224000000002</v>
      </c>
      <c r="E569" s="46">
        <f>_xlfn.IFNA(VLOOKUP(A569,'Cloud Strategy'!$A$2:$B$1000,2,FALSE),0)</f>
        <v>19889.919999999998</v>
      </c>
      <c r="F569" s="46">
        <f>_xlfn.IFNA(VLOOKUP(A569,'DMI Strategy'!$A$1:$B$1000,2,FALSE),0)</f>
        <v>0</v>
      </c>
      <c r="G569" s="46">
        <f>_xlfn.IFNA(VLOOKUP(A569,'RVI Strategy'!$A$1:$B$1000,2,FALSE),0)</f>
        <v>0</v>
      </c>
      <c r="H569" s="46">
        <f>_xlfn.IFNA(VLOOKUP(A569,'TXF0007 Strategy'!$A$1:$B$1000,2,FALSE),0)</f>
        <v>-24592.959999999999</v>
      </c>
      <c r="I569" s="55">
        <f t="shared" si="16"/>
        <v>-13501.400000000001</v>
      </c>
      <c r="J569" s="1">
        <f>VLOOKUP($A569,級距!$A:$K,9,FALSE)</f>
        <v>2</v>
      </c>
      <c r="K569" s="1">
        <f>VLOOKUP($A569,級距!$A:$K,10,FALSE)</f>
        <v>1</v>
      </c>
      <c r="L569" s="1">
        <f>VLOOKUP($A569,級距!$A:$K,11,FALSE)</f>
        <v>2</v>
      </c>
      <c r="M569" s="32">
        <f t="shared" si="17"/>
        <v>2</v>
      </c>
    </row>
    <row r="570" spans="1:13">
      <c r="A570" s="47">
        <v>44816</v>
      </c>
      <c r="B570" s="46">
        <f>_xlfn.IFNA(VLOOKUP(A570,'Dual Thrust Strategy'!$A$1:$B$460,2,FALSE),0)</f>
        <v>0</v>
      </c>
      <c r="C570" s="46">
        <f>_xlfn.IFNA(VLOOKUP(A570,'Break Through Price Strategy'!$A$2:$B$742,2,FALSE),0)</f>
        <v>0</v>
      </c>
      <c r="D570" s="46">
        <f>_xlfn.IFNA(VLOOKUP(A570,'BBI Strategy'!$A$2:$B$1000,2,FALSE),0)</f>
        <v>34562.936000000002</v>
      </c>
      <c r="E570" s="46">
        <f>_xlfn.IFNA(VLOOKUP(A570,'Cloud Strategy'!$A$2:$B$1000,2,FALSE),0)</f>
        <v>72242.864000000001</v>
      </c>
      <c r="F570" s="46">
        <f>_xlfn.IFNA(VLOOKUP(A570,'DMI Strategy'!$A$1:$B$1000,2,FALSE),0)</f>
        <v>0</v>
      </c>
      <c r="G570" s="46">
        <f>_xlfn.IFNA(VLOOKUP(A570,'RVI Strategy'!$A$1:$B$1000,2,FALSE),0)</f>
        <v>0</v>
      </c>
      <c r="H570" s="46">
        <f>_xlfn.IFNA(VLOOKUP(A570,'TXF0007 Strategy'!$A$1:$B$1000,2,FALSE),0)</f>
        <v>0</v>
      </c>
      <c r="I570" s="55">
        <f t="shared" si="16"/>
        <v>17800.966666666667</v>
      </c>
      <c r="J570" s="1">
        <f>VLOOKUP($A570,級距!$A:$K,9,FALSE)</f>
        <v>2</v>
      </c>
      <c r="K570" s="1">
        <f>VLOOKUP($A570,級距!$A:$K,10,FALSE)</f>
        <v>3</v>
      </c>
      <c r="L570" s="1">
        <f>VLOOKUP($A570,級距!$A:$K,11,FALSE)</f>
        <v>2</v>
      </c>
      <c r="M570" s="32">
        <f t="shared" si="17"/>
        <v>2</v>
      </c>
    </row>
    <row r="571" spans="1:13">
      <c r="A571" s="47">
        <v>44812</v>
      </c>
      <c r="B571" s="46">
        <f>_xlfn.IFNA(VLOOKUP(A571,'Dual Thrust Strategy'!$A$1:$B$460,2,FALSE),0)</f>
        <v>29110.127999999997</v>
      </c>
      <c r="C571" s="46">
        <f>_xlfn.IFNA(VLOOKUP(A571,'Break Through Price Strategy'!$A$2:$B$742,2,FALSE),0)</f>
        <v>0</v>
      </c>
      <c r="D571" s="46">
        <f>_xlfn.IFNA(VLOOKUP(A571,'BBI Strategy'!$A$2:$B$1000,2,FALSE),0)</f>
        <v>0</v>
      </c>
      <c r="E571" s="46">
        <f>_xlfn.IFNA(VLOOKUP(A571,'Cloud Strategy'!$A$2:$B$1000,2,FALSE),0)</f>
        <v>-16542.439999999999</v>
      </c>
      <c r="F571" s="46">
        <f>_xlfn.IFNA(VLOOKUP(A571,'DMI Strategy'!$A$1:$B$1000,2,FALSE),0)</f>
        <v>21018.096000000001</v>
      </c>
      <c r="G571" s="46">
        <f>_xlfn.IFNA(VLOOKUP(A571,'RVI Strategy'!$A$1:$B$1000,2,FALSE),0)</f>
        <v>0</v>
      </c>
      <c r="H571" s="46">
        <f>_xlfn.IFNA(VLOOKUP(A571,'TXF0007 Strategy'!$A$1:$B$1000,2,FALSE),0)</f>
        <v>-126850.39200000001</v>
      </c>
      <c r="I571" s="55">
        <f t="shared" si="16"/>
        <v>5597.6306666666669</v>
      </c>
      <c r="J571" s="1">
        <f>VLOOKUP($A571,級距!$A:$K,9,FALSE)</f>
        <v>5</v>
      </c>
      <c r="K571" s="1">
        <f>VLOOKUP($A571,級距!$A:$K,10,FALSE)</f>
        <v>6</v>
      </c>
      <c r="L571" s="1">
        <f>VLOOKUP($A571,級距!$A:$K,11,FALSE)</f>
        <v>2</v>
      </c>
      <c r="M571" s="32">
        <f t="shared" si="17"/>
        <v>2</v>
      </c>
    </row>
    <row r="572" spans="1:13">
      <c r="A572" s="47">
        <v>44811</v>
      </c>
      <c r="B572" s="46">
        <f>_xlfn.IFNA(VLOOKUP(A572,'Dual Thrust Strategy'!$A$1:$B$460,2,FALSE),0)</f>
        <v>53196.263999999996</v>
      </c>
      <c r="C572" s="46">
        <f>_xlfn.IFNA(VLOOKUP(A572,'Break Through Price Strategy'!$A$2:$B$742,2,FALSE),0)</f>
        <v>39929.567999999999</v>
      </c>
      <c r="D572" s="46">
        <f>_xlfn.IFNA(VLOOKUP(A572,'BBI Strategy'!$A$2:$B$1000,2,FALSE),0)</f>
        <v>66549.279999999999</v>
      </c>
      <c r="E572" s="46">
        <f>_xlfn.IFNA(VLOOKUP(A572,'Cloud Strategy'!$A$2:$B$1000,2,FALSE),0)</f>
        <v>38892.832000000002</v>
      </c>
      <c r="F572" s="46">
        <f>_xlfn.IFNA(VLOOKUP(A572,'DMI Strategy'!$A$1:$B$1000,2,FALSE),0)</f>
        <v>-65876.928</v>
      </c>
      <c r="G572" s="46">
        <f>_xlfn.IFNA(VLOOKUP(A572,'RVI Strategy'!$A$1:$B$1000,2,FALSE),0)</f>
        <v>-10754.816000000001</v>
      </c>
      <c r="H572" s="46">
        <f>_xlfn.IFNA(VLOOKUP(A572,'TXF0007 Strategy'!$A$1:$B$1000,2,FALSE),0)</f>
        <v>-4818.576</v>
      </c>
      <c r="I572" s="55">
        <f t="shared" si="16"/>
        <v>20322.7</v>
      </c>
      <c r="J572" s="1">
        <f>VLOOKUP($A572,級距!$A:$K,9,FALSE)</f>
        <v>4</v>
      </c>
      <c r="K572" s="1">
        <f>VLOOKUP($A572,級距!$A:$K,10,FALSE)</f>
        <v>7</v>
      </c>
      <c r="L572" s="1">
        <f>VLOOKUP($A572,級距!$A:$K,11,FALSE)</f>
        <v>3</v>
      </c>
      <c r="M572" s="32">
        <f t="shared" si="17"/>
        <v>3</v>
      </c>
    </row>
    <row r="573" spans="1:13">
      <c r="A573" s="47">
        <v>44810</v>
      </c>
      <c r="B573" s="46">
        <f>_xlfn.IFNA(VLOOKUP(A573,'Dual Thrust Strategy'!$A$1:$B$460,2,FALSE),0)</f>
        <v>0</v>
      </c>
      <c r="C573" s="46">
        <f>_xlfn.IFNA(VLOOKUP(A573,'Break Through Price Strategy'!$A$2:$B$742,2,FALSE),0)</f>
        <v>-67571.135999999999</v>
      </c>
      <c r="D573" s="46">
        <f>_xlfn.IFNA(VLOOKUP(A573,'BBI Strategy'!$A$2:$B$1000,2,FALSE),0)</f>
        <v>-78412.639999999999</v>
      </c>
      <c r="E573" s="46">
        <f>_xlfn.IFNA(VLOOKUP(A573,'Cloud Strategy'!$A$2:$B$1000,2,FALSE),0)</f>
        <v>39397.879999999997</v>
      </c>
      <c r="F573" s="46">
        <f>_xlfn.IFNA(VLOOKUP(A573,'DMI Strategy'!$A$1:$B$1000,2,FALSE),0)</f>
        <v>0</v>
      </c>
      <c r="G573" s="46">
        <f>_xlfn.IFNA(VLOOKUP(A573,'RVI Strategy'!$A$1:$B$1000,2,FALSE),0)</f>
        <v>18989.632000000001</v>
      </c>
      <c r="H573" s="46">
        <f>_xlfn.IFNA(VLOOKUP(A573,'TXF0007 Strategy'!$A$1:$B$1000,2,FALSE),0)</f>
        <v>-45202.144</v>
      </c>
      <c r="I573" s="55">
        <f t="shared" si="16"/>
        <v>-14599.377333333336</v>
      </c>
      <c r="J573" s="1">
        <f>VLOOKUP($A573,級距!$A:$K,9,FALSE)</f>
        <v>8</v>
      </c>
      <c r="K573" s="1">
        <f>VLOOKUP($A573,級距!$A:$K,10,FALSE)</f>
        <v>4</v>
      </c>
      <c r="L573" s="1">
        <f>VLOOKUP($A573,級距!$A:$K,11,FALSE)</f>
        <v>2</v>
      </c>
      <c r="M573" s="32">
        <f t="shared" si="17"/>
        <v>2</v>
      </c>
    </row>
    <row r="574" spans="1:13">
      <c r="A574" s="47">
        <v>44809</v>
      </c>
      <c r="B574" s="46">
        <f>_xlfn.IFNA(VLOOKUP(A574,'Dual Thrust Strategy'!$A$1:$B$460,2,FALSE),0)</f>
        <v>-49503.311999999998</v>
      </c>
      <c r="C574" s="46">
        <f>_xlfn.IFNA(VLOOKUP(A574,'Break Through Price Strategy'!$A$2:$B$742,2,FALSE),0)</f>
        <v>0</v>
      </c>
      <c r="D574" s="46">
        <f>_xlfn.IFNA(VLOOKUP(A574,'BBI Strategy'!$A$2:$B$1000,2,FALSE),0)</f>
        <v>-27509.040000000001</v>
      </c>
      <c r="E574" s="46">
        <f>_xlfn.IFNA(VLOOKUP(A574,'Cloud Strategy'!$A$2:$B$1000,2,FALSE),0)</f>
        <v>0</v>
      </c>
      <c r="F574" s="46">
        <f>_xlfn.IFNA(VLOOKUP(A574,'DMI Strategy'!$A$1:$B$1000,2,FALSE),0)</f>
        <v>-66411.392000000007</v>
      </c>
      <c r="G574" s="46">
        <f>_xlfn.IFNA(VLOOKUP(A574,'RVI Strategy'!$A$1:$B$1000,2,FALSE),0)</f>
        <v>0</v>
      </c>
      <c r="H574" s="46">
        <f>_xlfn.IFNA(VLOOKUP(A574,'TXF0007 Strategy'!$A$1:$B$1000,2,FALSE),0)</f>
        <v>-55915.08</v>
      </c>
      <c r="I574" s="55">
        <f t="shared" si="16"/>
        <v>-23903.957333333336</v>
      </c>
      <c r="J574" s="1">
        <f>VLOOKUP($A574,級距!$A:$K,9,FALSE)</f>
        <v>5</v>
      </c>
      <c r="K574" s="1">
        <f>VLOOKUP($A574,級距!$A:$K,10,FALSE)</f>
        <v>2</v>
      </c>
      <c r="L574" s="1">
        <f>VLOOKUP($A574,級距!$A:$K,11,FALSE)</f>
        <v>2</v>
      </c>
      <c r="M574" s="32">
        <f t="shared" si="17"/>
        <v>2</v>
      </c>
    </row>
    <row r="575" spans="1:13">
      <c r="A575" s="47">
        <v>44806</v>
      </c>
      <c r="B575" s="46">
        <f>_xlfn.IFNA(VLOOKUP(A575,'Dual Thrust Strategy'!$A$1:$B$460,2,FALSE),0)</f>
        <v>0</v>
      </c>
      <c r="C575" s="46">
        <f>_xlfn.IFNA(VLOOKUP(A575,'Break Through Price Strategy'!$A$2:$B$742,2,FALSE),0)</f>
        <v>30295.871999999999</v>
      </c>
      <c r="D575" s="46">
        <f>_xlfn.IFNA(VLOOKUP(A575,'BBI Strategy'!$A$2:$B$1000,2,FALSE),0)</f>
        <v>-16525.96</v>
      </c>
      <c r="E575" s="46">
        <f>_xlfn.IFNA(VLOOKUP(A575,'Cloud Strategy'!$A$2:$B$1000,2,FALSE),0)</f>
        <v>0</v>
      </c>
      <c r="F575" s="46">
        <f>_xlfn.IFNA(VLOOKUP(A575,'DMI Strategy'!$A$1:$B$1000,2,FALSE),0)</f>
        <v>135177.856</v>
      </c>
      <c r="G575" s="46">
        <f>_xlfn.IFNA(VLOOKUP(A575,'RVI Strategy'!$A$1:$B$1000,2,FALSE),0)</f>
        <v>0</v>
      </c>
      <c r="H575" s="46">
        <f>_xlfn.IFNA(VLOOKUP(A575,'TXF0007 Strategy'!$A$1:$B$1000,2,FALSE),0)</f>
        <v>46979.928</v>
      </c>
      <c r="I575" s="55">
        <f t="shared" si="16"/>
        <v>24824.628000000001</v>
      </c>
      <c r="J575" s="1">
        <f>VLOOKUP($A575,級距!$A:$K,9,FALSE)</f>
        <v>7</v>
      </c>
      <c r="K575" s="1">
        <f>VLOOKUP($A575,級距!$A:$K,10,FALSE)</f>
        <v>10</v>
      </c>
      <c r="L575" s="1">
        <f>VLOOKUP($A575,級距!$A:$K,11,FALSE)</f>
        <v>3</v>
      </c>
      <c r="M575" s="32">
        <f t="shared" si="17"/>
        <v>3</v>
      </c>
    </row>
    <row r="576" spans="1:13">
      <c r="A576" s="47">
        <v>44805</v>
      </c>
      <c r="B576" s="46">
        <f>_xlfn.IFNA(VLOOKUP(A576,'Dual Thrust Strategy'!$A$1:$B$460,2,FALSE),0)</f>
        <v>0</v>
      </c>
      <c r="C576" s="46">
        <f>_xlfn.IFNA(VLOOKUP(A576,'Break Through Price Strategy'!$A$2:$B$742,2,FALSE),0)</f>
        <v>-67562.063999999998</v>
      </c>
      <c r="D576" s="46">
        <f>_xlfn.IFNA(VLOOKUP(A576,'BBI Strategy'!$A$2:$B$1000,2,FALSE),0)</f>
        <v>-15535.44</v>
      </c>
      <c r="E576" s="46">
        <f>_xlfn.IFNA(VLOOKUP(A576,'Cloud Strategy'!$A$2:$B$1000,2,FALSE),0)</f>
        <v>-17443.824000000001</v>
      </c>
      <c r="F576" s="46">
        <f>_xlfn.IFNA(VLOOKUP(A576,'DMI Strategy'!$A$1:$B$1000,2,FALSE),0)</f>
        <v>-7255.7439999999997</v>
      </c>
      <c r="G576" s="46">
        <f>_xlfn.IFNA(VLOOKUP(A576,'RVI Strategy'!$A$1:$B$1000,2,FALSE),0)</f>
        <v>-26830.848000000002</v>
      </c>
      <c r="H576" s="46">
        <f>_xlfn.IFNA(VLOOKUP(A576,'TXF0007 Strategy'!$A$1:$B$1000,2,FALSE),0)</f>
        <v>-39529.199999999997</v>
      </c>
      <c r="I576" s="55">
        <f t="shared" si="16"/>
        <v>-22437.986666666668</v>
      </c>
      <c r="J576" s="1">
        <f>VLOOKUP($A576,級距!$A:$K,9,FALSE)</f>
        <v>5</v>
      </c>
      <c r="K576" s="1">
        <f>VLOOKUP($A576,級距!$A:$K,10,FALSE)</f>
        <v>7</v>
      </c>
      <c r="L576" s="1">
        <f>VLOOKUP($A576,級距!$A:$K,11,FALSE)</f>
        <v>3</v>
      </c>
      <c r="M576" s="32">
        <f t="shared" si="17"/>
        <v>3</v>
      </c>
    </row>
    <row r="577" spans="1:13">
      <c r="A577" s="47">
        <v>44804</v>
      </c>
      <c r="B577" s="46">
        <f>_xlfn.IFNA(VLOOKUP(A577,'Dual Thrust Strategy'!$A$1:$B$460,2,FALSE),0)</f>
        <v>-67643.28</v>
      </c>
      <c r="C577" s="46">
        <f>_xlfn.IFNA(VLOOKUP(A577,'Break Through Price Strategy'!$A$2:$B$742,2,FALSE),0)</f>
        <v>13758.464</v>
      </c>
      <c r="D577" s="46">
        <f>_xlfn.IFNA(VLOOKUP(A577,'BBI Strategy'!$A$2:$B$1000,2,FALSE),0)</f>
        <v>30069.248</v>
      </c>
      <c r="E577" s="46">
        <f>_xlfn.IFNA(VLOOKUP(A577,'Cloud Strategy'!$A$2:$B$1000,2,FALSE),0)</f>
        <v>0</v>
      </c>
      <c r="F577" s="46">
        <f>_xlfn.IFNA(VLOOKUP(A577,'DMI Strategy'!$A$1:$B$1000,2,FALSE),0)</f>
        <v>-38878.216</v>
      </c>
      <c r="G577" s="46">
        <f>_xlfn.IFNA(VLOOKUP(A577,'RVI Strategy'!$A$1:$B$1000,2,FALSE),0)</f>
        <v>0</v>
      </c>
      <c r="H577" s="46">
        <f>_xlfn.IFNA(VLOOKUP(A577,'TXF0007 Strategy'!$A$1:$B$1000,2,FALSE),0)</f>
        <v>202081.728</v>
      </c>
      <c r="I577" s="55">
        <f t="shared" si="16"/>
        <v>-10448.964</v>
      </c>
      <c r="J577" s="1">
        <f>VLOOKUP($A577,級距!$A:$K,9,FALSE)</f>
        <v>9</v>
      </c>
      <c r="K577" s="1">
        <f>VLOOKUP($A577,級距!$A:$K,10,FALSE)</f>
        <v>7</v>
      </c>
      <c r="L577" s="1">
        <f>VLOOKUP($A577,級距!$A:$K,11,FALSE)</f>
        <v>4</v>
      </c>
      <c r="M577" s="32">
        <f t="shared" si="17"/>
        <v>4</v>
      </c>
    </row>
    <row r="578" spans="1:13">
      <c r="A578" s="47">
        <v>44803</v>
      </c>
      <c r="B578" s="46">
        <f>_xlfn.IFNA(VLOOKUP(A578,'Dual Thrust Strategy'!$A$1:$B$460,2,FALSE),0)</f>
        <v>0</v>
      </c>
      <c r="C578" s="46">
        <f>_xlfn.IFNA(VLOOKUP(A578,'Break Through Price Strategy'!$A$2:$B$742,2,FALSE),0)</f>
        <v>0</v>
      </c>
      <c r="D578" s="46">
        <f>_xlfn.IFNA(VLOOKUP(A578,'BBI Strategy'!$A$2:$B$1000,2,FALSE),0)</f>
        <v>0</v>
      </c>
      <c r="E578" s="46">
        <f>_xlfn.IFNA(VLOOKUP(A578,'Cloud Strategy'!$A$2:$B$1000,2,FALSE),0)</f>
        <v>-14053.312</v>
      </c>
      <c r="F578" s="46">
        <f>_xlfn.IFNA(VLOOKUP(A578,'DMI Strategy'!$A$1:$B$1000,2,FALSE),0)</f>
        <v>23295.984</v>
      </c>
      <c r="G578" s="46">
        <f>_xlfn.IFNA(VLOOKUP(A578,'RVI Strategy'!$A$1:$B$1000,2,FALSE),0)</f>
        <v>0</v>
      </c>
      <c r="H578" s="46">
        <f>_xlfn.IFNA(VLOOKUP(A578,'TXF0007 Strategy'!$A$1:$B$1000,2,FALSE),0)</f>
        <v>-74545.216</v>
      </c>
      <c r="I578" s="55">
        <f t="shared" si="16"/>
        <v>1540.4453333333333</v>
      </c>
      <c r="J578" s="1">
        <f>VLOOKUP($A578,級距!$A:$K,9,FALSE)</f>
        <v>5</v>
      </c>
      <c r="K578" s="1">
        <f>VLOOKUP($A578,級距!$A:$K,10,FALSE)</f>
        <v>7</v>
      </c>
      <c r="L578" s="1">
        <f>VLOOKUP($A578,級距!$A:$K,11,FALSE)</f>
        <v>3</v>
      </c>
      <c r="M578" s="32">
        <f t="shared" si="17"/>
        <v>3</v>
      </c>
    </row>
    <row r="579" spans="1:13">
      <c r="A579" s="47">
        <v>44802</v>
      </c>
      <c r="B579" s="46">
        <f>_xlfn.IFNA(VLOOKUP(A579,'Dual Thrust Strategy'!$A$1:$B$460,2,FALSE),0)</f>
        <v>0</v>
      </c>
      <c r="C579" s="46">
        <f>_xlfn.IFNA(VLOOKUP(A579,'Break Through Price Strategy'!$A$2:$B$742,2,FALSE),0)</f>
        <v>-44850.192000000003</v>
      </c>
      <c r="D579" s="46">
        <f>_xlfn.IFNA(VLOOKUP(A579,'BBI Strategy'!$A$2:$B$1000,2,FALSE),0)</f>
        <v>0</v>
      </c>
      <c r="E579" s="46">
        <f>_xlfn.IFNA(VLOOKUP(A579,'Cloud Strategy'!$A$2:$B$1000,2,FALSE),0)</f>
        <v>33454.32</v>
      </c>
      <c r="F579" s="46">
        <f>_xlfn.IFNA(VLOOKUP(A579,'DMI Strategy'!$A$1:$B$1000,2,FALSE),0)</f>
        <v>-66487.808000000005</v>
      </c>
      <c r="G579" s="46">
        <f>_xlfn.IFNA(VLOOKUP(A579,'RVI Strategy'!$A$1:$B$1000,2,FALSE),0)</f>
        <v>0</v>
      </c>
      <c r="H579" s="46">
        <f>_xlfn.IFNA(VLOOKUP(A579,'TXF0007 Strategy'!$A$1:$B$1000,2,FALSE),0)</f>
        <v>0</v>
      </c>
      <c r="I579" s="55">
        <f t="shared" si="16"/>
        <v>-12980.613333333335</v>
      </c>
      <c r="J579" s="1">
        <f>VLOOKUP($A579,級距!$A:$K,9,FALSE)</f>
        <v>5</v>
      </c>
      <c r="K579" s="1">
        <f>VLOOKUP($A579,級距!$A:$K,10,FALSE)</f>
        <v>2</v>
      </c>
      <c r="L579" s="1">
        <f>VLOOKUP($A579,級距!$A:$K,11,FALSE)</f>
        <v>2</v>
      </c>
      <c r="M579" s="32">
        <f t="shared" si="17"/>
        <v>2</v>
      </c>
    </row>
    <row r="580" spans="1:13">
      <c r="A580" s="47">
        <v>44799</v>
      </c>
      <c r="B580" s="46">
        <f>_xlfn.IFNA(VLOOKUP(A580,'Dual Thrust Strategy'!$A$1:$B$460,2,FALSE),0)</f>
        <v>0</v>
      </c>
      <c r="C580" s="46">
        <f>_xlfn.IFNA(VLOOKUP(A580,'Break Through Price Strategy'!$A$2:$B$742,2,FALSE),0)</f>
        <v>-18266.975999999999</v>
      </c>
      <c r="D580" s="46">
        <f>_xlfn.IFNA(VLOOKUP(A580,'BBI Strategy'!$A$2:$B$1000,2,FALSE),0)</f>
        <v>-82661.759999999995</v>
      </c>
      <c r="E580" s="46">
        <f>_xlfn.IFNA(VLOOKUP(A580,'Cloud Strategy'!$A$2:$B$1000,2,FALSE),0)</f>
        <v>0</v>
      </c>
      <c r="F580" s="46">
        <f>_xlfn.IFNA(VLOOKUP(A580,'DMI Strategy'!$A$1:$B$1000,2,FALSE),0)</f>
        <v>-64399.487999999998</v>
      </c>
      <c r="G580" s="46">
        <f>_xlfn.IFNA(VLOOKUP(A580,'RVI Strategy'!$A$1:$B$1000,2,FALSE),0)</f>
        <v>0</v>
      </c>
      <c r="H580" s="46">
        <f>_xlfn.IFNA(VLOOKUP(A580,'TXF0007 Strategy'!$A$1:$B$1000,2,FALSE),0)</f>
        <v>-74662.887999999992</v>
      </c>
      <c r="I580" s="55">
        <f t="shared" ref="I580:I643" si="18">(B580+C580+D580+E580+F580+G580)/6</f>
        <v>-27554.703999999998</v>
      </c>
      <c r="J580" s="1">
        <f>VLOOKUP($A580,級距!$A:$K,9,FALSE)</f>
        <v>1</v>
      </c>
      <c r="K580" s="1">
        <f>VLOOKUP($A580,級距!$A:$K,10,FALSE)</f>
        <v>4</v>
      </c>
      <c r="L580" s="1">
        <f>VLOOKUP($A580,級距!$A:$K,11,FALSE)</f>
        <v>2</v>
      </c>
      <c r="M580" s="32">
        <f t="shared" ref="M580:M643" si="19">_xlfn.IFNA(L580,0)</f>
        <v>2</v>
      </c>
    </row>
    <row r="581" spans="1:13">
      <c r="A581" s="47">
        <v>44798</v>
      </c>
      <c r="B581" s="46">
        <f>_xlfn.IFNA(VLOOKUP(A581,'Dual Thrust Strategy'!$A$1:$B$460,2,FALSE),0)</f>
        <v>0</v>
      </c>
      <c r="C581" s="46">
        <f>_xlfn.IFNA(VLOOKUP(A581,'Break Through Price Strategy'!$A$2:$B$742,2,FALSE),0)</f>
        <v>0</v>
      </c>
      <c r="D581" s="46">
        <f>_xlfn.IFNA(VLOOKUP(A581,'BBI Strategy'!$A$2:$B$1000,2,FALSE),0)</f>
        <v>-42114.847999999998</v>
      </c>
      <c r="E581" s="46">
        <f>_xlfn.IFNA(VLOOKUP(A581,'Cloud Strategy'!$A$2:$B$1000,2,FALSE),0)</f>
        <v>0</v>
      </c>
      <c r="F581" s="46">
        <f>_xlfn.IFNA(VLOOKUP(A581,'DMI Strategy'!$A$1:$B$1000,2,FALSE),0)</f>
        <v>-64364.639999999999</v>
      </c>
      <c r="G581" s="46">
        <f>_xlfn.IFNA(VLOOKUP(A581,'RVI Strategy'!$A$1:$B$1000,2,FALSE),0)</f>
        <v>0</v>
      </c>
      <c r="H581" s="46">
        <f>_xlfn.IFNA(VLOOKUP(A581,'TXF0007 Strategy'!$A$1:$B$1000,2,FALSE),0)</f>
        <v>26203.071999999996</v>
      </c>
      <c r="I581" s="55">
        <f t="shared" si="18"/>
        <v>-17746.581333333332</v>
      </c>
      <c r="J581" s="1">
        <f>VLOOKUP($A581,級距!$A:$K,9,FALSE)</f>
        <v>3</v>
      </c>
      <c r="K581" s="1">
        <f>VLOOKUP($A581,級距!$A:$K,10,FALSE)</f>
        <v>4</v>
      </c>
      <c r="L581" s="1">
        <f>VLOOKUP($A581,級距!$A:$K,11,FALSE)</f>
        <v>2</v>
      </c>
      <c r="M581" s="32">
        <f t="shared" si="19"/>
        <v>2</v>
      </c>
    </row>
    <row r="582" spans="1:13">
      <c r="A582" s="47">
        <v>44797</v>
      </c>
      <c r="B582" s="46">
        <f>_xlfn.IFNA(VLOOKUP(A582,'Dual Thrust Strategy'!$A$1:$B$460,2,FALSE),0)</f>
        <v>0</v>
      </c>
      <c r="C582" s="46">
        <f>_xlfn.IFNA(VLOOKUP(A582,'Break Through Price Strategy'!$A$2:$B$742,2,FALSE),0)</f>
        <v>0</v>
      </c>
      <c r="D582" s="46">
        <f>_xlfn.IFNA(VLOOKUP(A582,'BBI Strategy'!$A$2:$B$1000,2,FALSE),0)</f>
        <v>-19683.936000000002</v>
      </c>
      <c r="E582" s="46">
        <f>_xlfn.IFNA(VLOOKUP(A582,'Cloud Strategy'!$A$2:$B$1000,2,FALSE),0)</f>
        <v>0</v>
      </c>
      <c r="F582" s="46">
        <f>_xlfn.IFNA(VLOOKUP(A582,'DMI Strategy'!$A$1:$B$1000,2,FALSE),0)</f>
        <v>0</v>
      </c>
      <c r="G582" s="46">
        <f>_xlfn.IFNA(VLOOKUP(A582,'RVI Strategy'!$A$1:$B$1000,2,FALSE),0)</f>
        <v>0</v>
      </c>
      <c r="H582" s="46">
        <f>_xlfn.IFNA(VLOOKUP(A582,'TXF0007 Strategy'!$A$1:$B$1000,2,FALSE),0)</f>
        <v>-127091.44799999999</v>
      </c>
      <c r="I582" s="55">
        <f t="shared" si="18"/>
        <v>-3280.6560000000004</v>
      </c>
      <c r="J582" s="1">
        <f>VLOOKUP($A582,級距!$A:$K,9,FALSE)</f>
        <v>4</v>
      </c>
      <c r="K582" s="1">
        <f>VLOOKUP($A582,級距!$A:$K,10,FALSE)</f>
        <v>4</v>
      </c>
      <c r="L582" s="1">
        <f>VLOOKUP($A582,級距!$A:$K,11,FALSE)</f>
        <v>2</v>
      </c>
      <c r="M582" s="32">
        <f t="shared" si="19"/>
        <v>2</v>
      </c>
    </row>
    <row r="583" spans="1:13">
      <c r="A583" s="47">
        <v>44796</v>
      </c>
      <c r="B583" s="46">
        <f>_xlfn.IFNA(VLOOKUP(A583,'Dual Thrust Strategy'!$A$1:$B$460,2,FALSE),0)</f>
        <v>0</v>
      </c>
      <c r="C583" s="46">
        <f>_xlfn.IFNA(VLOOKUP(A583,'Break Through Price Strategy'!$A$2:$B$742,2,FALSE),0)</f>
        <v>0</v>
      </c>
      <c r="D583" s="46">
        <f>_xlfn.IFNA(VLOOKUP(A583,'BBI Strategy'!$A$2:$B$1000,2,FALSE),0)</f>
        <v>32779.360000000001</v>
      </c>
      <c r="E583" s="46">
        <f>_xlfn.IFNA(VLOOKUP(A583,'Cloud Strategy'!$A$2:$B$1000,2,FALSE),0)</f>
        <v>0</v>
      </c>
      <c r="F583" s="46">
        <f>_xlfn.IFNA(VLOOKUP(A583,'DMI Strategy'!$A$1:$B$1000,2,FALSE),0)</f>
        <v>0</v>
      </c>
      <c r="G583" s="46">
        <f>_xlfn.IFNA(VLOOKUP(A583,'RVI Strategy'!$A$1:$B$1000,2,FALSE),0)</f>
        <v>0</v>
      </c>
      <c r="H583" s="46">
        <f>_xlfn.IFNA(VLOOKUP(A583,'TXF0007 Strategy'!$A$1:$B$1000,2,FALSE),0)</f>
        <v>0</v>
      </c>
      <c r="I583" s="55">
        <f t="shared" si="18"/>
        <v>5463.2266666666665</v>
      </c>
      <c r="J583" s="1">
        <f>VLOOKUP($A583,級距!$A:$K,9,FALSE)</f>
        <v>1</v>
      </c>
      <c r="K583" s="1">
        <f>VLOOKUP($A583,級距!$A:$K,10,FALSE)</f>
        <v>4</v>
      </c>
      <c r="L583" s="1">
        <f>VLOOKUP($A583,級距!$A:$K,11,FALSE)</f>
        <v>2</v>
      </c>
      <c r="M583" s="32">
        <f t="shared" si="19"/>
        <v>2</v>
      </c>
    </row>
    <row r="584" spans="1:13">
      <c r="A584" s="47">
        <v>44795</v>
      </c>
      <c r="B584" s="46">
        <f>_xlfn.IFNA(VLOOKUP(A584,'Dual Thrust Strategy'!$A$1:$B$460,2,FALSE),0)</f>
        <v>0</v>
      </c>
      <c r="C584" s="46">
        <f>_xlfn.IFNA(VLOOKUP(A584,'Break Through Price Strategy'!$A$2:$B$742,2,FALSE),0)</f>
        <v>0</v>
      </c>
      <c r="D584" s="46">
        <f>_xlfn.IFNA(VLOOKUP(A584,'BBI Strategy'!$A$2:$B$1000,2,FALSE),0)</f>
        <v>14708.08</v>
      </c>
      <c r="E584" s="46">
        <f>_xlfn.IFNA(VLOOKUP(A584,'Cloud Strategy'!$A$2:$B$1000,2,FALSE),0)</f>
        <v>35648.400000000001</v>
      </c>
      <c r="F584" s="46">
        <f>_xlfn.IFNA(VLOOKUP(A584,'DMI Strategy'!$A$1:$B$1000,2,FALSE),0)</f>
        <v>0</v>
      </c>
      <c r="G584" s="46">
        <f>_xlfn.IFNA(VLOOKUP(A584,'RVI Strategy'!$A$1:$B$1000,2,FALSE),0)</f>
        <v>0</v>
      </c>
      <c r="H584" s="46">
        <f>_xlfn.IFNA(VLOOKUP(A584,'TXF0007 Strategy'!$A$1:$B$1000,2,FALSE),0)</f>
        <v>-129034.31200000001</v>
      </c>
      <c r="I584" s="55">
        <f t="shared" si="18"/>
        <v>8392.7466666666678</v>
      </c>
      <c r="J584" s="1">
        <f>VLOOKUP($A584,級距!$A:$K,9,FALSE)</f>
        <v>2</v>
      </c>
      <c r="K584" s="1">
        <f>VLOOKUP($A584,級距!$A:$K,10,FALSE)</f>
        <v>1</v>
      </c>
      <c r="L584" s="1">
        <f>VLOOKUP($A584,級距!$A:$K,11,FALSE)</f>
        <v>2</v>
      </c>
      <c r="M584" s="32">
        <f t="shared" si="19"/>
        <v>2</v>
      </c>
    </row>
    <row r="585" spans="1:13">
      <c r="A585" s="47">
        <v>44792</v>
      </c>
      <c r="B585" s="46">
        <f>_xlfn.IFNA(VLOOKUP(A585,'Dual Thrust Strategy'!$A$1:$B$460,2,FALSE),0)</f>
        <v>0</v>
      </c>
      <c r="C585" s="46">
        <f>_xlfn.IFNA(VLOOKUP(A585,'Break Through Price Strategy'!$A$2:$B$742,2,FALSE),0)</f>
        <v>4255.6639999999998</v>
      </c>
      <c r="D585" s="46">
        <f>_xlfn.IFNA(VLOOKUP(A585,'BBI Strategy'!$A$2:$B$1000,2,FALSE),0)</f>
        <v>0</v>
      </c>
      <c r="E585" s="46">
        <f>_xlfn.IFNA(VLOOKUP(A585,'Cloud Strategy'!$A$2:$B$1000,2,FALSE),0)</f>
        <v>154364.736</v>
      </c>
      <c r="F585" s="46">
        <f>_xlfn.IFNA(VLOOKUP(A585,'DMI Strategy'!$A$1:$B$1000,2,FALSE),0)</f>
        <v>-9225.4079999999994</v>
      </c>
      <c r="G585" s="46">
        <f>_xlfn.IFNA(VLOOKUP(A585,'RVI Strategy'!$A$1:$B$1000,2,FALSE),0)</f>
        <v>0</v>
      </c>
      <c r="H585" s="46">
        <f>_xlfn.IFNA(VLOOKUP(A585,'TXF0007 Strategy'!$A$1:$B$1000,2,FALSE),0)</f>
        <v>-1230.9839999999999</v>
      </c>
      <c r="I585" s="55">
        <f t="shared" si="18"/>
        <v>24899.165333333334</v>
      </c>
      <c r="J585" s="1">
        <f>VLOOKUP($A585,級距!$A:$K,9,FALSE)</f>
        <v>4</v>
      </c>
      <c r="K585" s="1">
        <f>VLOOKUP($A585,級距!$A:$K,10,FALSE)</f>
        <v>4</v>
      </c>
      <c r="L585" s="1">
        <f>VLOOKUP($A585,級距!$A:$K,11,FALSE)</f>
        <v>2</v>
      </c>
      <c r="M585" s="32">
        <f t="shared" si="19"/>
        <v>2</v>
      </c>
    </row>
    <row r="586" spans="1:13">
      <c r="A586" s="47">
        <v>44791</v>
      </c>
      <c r="B586" s="46">
        <f>_xlfn.IFNA(VLOOKUP(A586,'Dual Thrust Strategy'!$A$1:$B$460,2,FALSE),0)</f>
        <v>0</v>
      </c>
      <c r="C586" s="46">
        <f>_xlfn.IFNA(VLOOKUP(A586,'Break Through Price Strategy'!$A$2:$B$742,2,FALSE),0)</f>
        <v>61715.616000000002</v>
      </c>
      <c r="D586" s="46">
        <f>_xlfn.IFNA(VLOOKUP(A586,'BBI Strategy'!$A$2:$B$1000,2,FALSE),0)</f>
        <v>-107340.64</v>
      </c>
      <c r="E586" s="46">
        <f>_xlfn.IFNA(VLOOKUP(A586,'Cloud Strategy'!$A$2:$B$1000,2,FALSE),0)</f>
        <v>-93999.216</v>
      </c>
      <c r="F586" s="46">
        <f>_xlfn.IFNA(VLOOKUP(A586,'DMI Strategy'!$A$1:$B$1000,2,FALSE),0)</f>
        <v>0</v>
      </c>
      <c r="G586" s="46">
        <f>_xlfn.IFNA(VLOOKUP(A586,'RVI Strategy'!$A$1:$B$1000,2,FALSE),0)</f>
        <v>0</v>
      </c>
      <c r="H586" s="46">
        <f>_xlfn.IFNA(VLOOKUP(A586,'TXF0007 Strategy'!$A$1:$B$1000,2,FALSE),0)</f>
        <v>0</v>
      </c>
      <c r="I586" s="55">
        <f t="shared" si="18"/>
        <v>-23270.706666666665</v>
      </c>
      <c r="J586" s="1">
        <f>VLOOKUP($A586,級距!$A:$K,9,FALSE)</f>
        <v>2</v>
      </c>
      <c r="K586" s="1">
        <f>VLOOKUP($A586,級距!$A:$K,10,FALSE)</f>
        <v>7</v>
      </c>
      <c r="L586" s="1">
        <f>VLOOKUP($A586,級距!$A:$K,11,FALSE)</f>
        <v>3</v>
      </c>
      <c r="M586" s="32">
        <f t="shared" si="19"/>
        <v>3</v>
      </c>
    </row>
    <row r="587" spans="1:13">
      <c r="A587" s="47">
        <v>44790</v>
      </c>
      <c r="B587" s="46">
        <f>_xlfn.IFNA(VLOOKUP(A587,'Dual Thrust Strategy'!$A$1:$B$460,2,FALSE),0)</f>
        <v>0</v>
      </c>
      <c r="C587" s="46">
        <f>_xlfn.IFNA(VLOOKUP(A587,'Break Through Price Strategy'!$A$2:$B$742,2,FALSE),0)</f>
        <v>0</v>
      </c>
      <c r="D587" s="46">
        <f>_xlfn.IFNA(VLOOKUP(A587,'BBI Strategy'!$A$2:$B$1000,2,FALSE),0)</f>
        <v>0</v>
      </c>
      <c r="E587" s="46">
        <f>_xlfn.IFNA(VLOOKUP(A587,'Cloud Strategy'!$A$2:$B$1000,2,FALSE),0)</f>
        <v>-16549.407999999999</v>
      </c>
      <c r="F587" s="46">
        <f>_xlfn.IFNA(VLOOKUP(A587,'DMI Strategy'!$A$1:$B$1000,2,FALSE),0)</f>
        <v>0</v>
      </c>
      <c r="G587" s="46">
        <f>_xlfn.IFNA(VLOOKUP(A587,'RVI Strategy'!$A$1:$B$1000,2,FALSE),0)</f>
        <v>0</v>
      </c>
      <c r="H587" s="46">
        <f>_xlfn.IFNA(VLOOKUP(A587,'TXF0007 Strategy'!$A$1:$B$1000,2,FALSE),0)</f>
        <v>0</v>
      </c>
      <c r="I587" s="55">
        <f t="shared" si="18"/>
        <v>-2758.2346666666667</v>
      </c>
      <c r="J587" s="1">
        <f>VLOOKUP($A587,級距!$A:$K,9,FALSE)</f>
        <v>1</v>
      </c>
      <c r="K587" s="1">
        <f>VLOOKUP($A587,級距!$A:$K,10,FALSE)</f>
        <v>8</v>
      </c>
      <c r="L587" s="1">
        <f>VLOOKUP($A587,級距!$A:$K,11,FALSE)</f>
        <v>3</v>
      </c>
      <c r="M587" s="32">
        <f t="shared" si="19"/>
        <v>3</v>
      </c>
    </row>
    <row r="588" spans="1:13">
      <c r="A588" s="47">
        <v>44789</v>
      </c>
      <c r="B588" s="46">
        <f>_xlfn.IFNA(VLOOKUP(A588,'Dual Thrust Strategy'!$A$1:$B$460,2,FALSE),0)</f>
        <v>0</v>
      </c>
      <c r="C588" s="46">
        <f>_xlfn.IFNA(VLOOKUP(A588,'Break Through Price Strategy'!$A$2:$B$742,2,FALSE),0)</f>
        <v>0</v>
      </c>
      <c r="D588" s="46">
        <f>_xlfn.IFNA(VLOOKUP(A588,'BBI Strategy'!$A$2:$B$1000,2,FALSE),0)</f>
        <v>-61121.375999999997</v>
      </c>
      <c r="E588" s="46">
        <f>_xlfn.IFNA(VLOOKUP(A588,'Cloud Strategy'!$A$2:$B$1000,2,FALSE),0)</f>
        <v>0</v>
      </c>
      <c r="F588" s="46">
        <f>_xlfn.IFNA(VLOOKUP(A588,'DMI Strategy'!$A$1:$B$1000,2,FALSE),0)</f>
        <v>-26041.824000000001</v>
      </c>
      <c r="G588" s="46">
        <f>_xlfn.IFNA(VLOOKUP(A588,'RVI Strategy'!$A$1:$B$1000,2,FALSE),0)</f>
        <v>0</v>
      </c>
      <c r="H588" s="46">
        <f>_xlfn.IFNA(VLOOKUP(A588,'TXF0007 Strategy'!$A$1:$B$1000,2,FALSE),0)</f>
        <v>-31396.319999999996</v>
      </c>
      <c r="I588" s="55">
        <f t="shared" si="18"/>
        <v>-14527.199999999999</v>
      </c>
      <c r="J588" s="1">
        <f>VLOOKUP($A588,級距!$A:$K,9,FALSE)</f>
        <v>1</v>
      </c>
      <c r="K588" s="1">
        <f>VLOOKUP($A588,級距!$A:$K,10,FALSE)</f>
        <v>5</v>
      </c>
      <c r="L588" s="1">
        <f>VLOOKUP($A588,級距!$A:$K,11,FALSE)</f>
        <v>2</v>
      </c>
      <c r="M588" s="32">
        <f t="shared" si="19"/>
        <v>2</v>
      </c>
    </row>
    <row r="589" spans="1:13">
      <c r="A589" s="47">
        <v>44788</v>
      </c>
      <c r="B589" s="46">
        <f>_xlfn.IFNA(VLOOKUP(A589,'Dual Thrust Strategy'!$A$1:$B$460,2,FALSE),0)</f>
        <v>0</v>
      </c>
      <c r="C589" s="46">
        <f>_xlfn.IFNA(VLOOKUP(A589,'Break Through Price Strategy'!$A$2:$B$742,2,FALSE),0)</f>
        <v>13301</v>
      </c>
      <c r="D589" s="46">
        <f>_xlfn.IFNA(VLOOKUP(A589,'BBI Strategy'!$A$2:$B$1000,2,FALSE),0)</f>
        <v>55695.328000000001</v>
      </c>
      <c r="E589" s="46">
        <f>_xlfn.IFNA(VLOOKUP(A589,'Cloud Strategy'!$A$2:$B$1000,2,FALSE),0)</f>
        <v>135149.18400000001</v>
      </c>
      <c r="F589" s="46">
        <f>_xlfn.IFNA(VLOOKUP(A589,'DMI Strategy'!$A$1:$B$1000,2,FALSE),0)</f>
        <v>3967.8240000000001</v>
      </c>
      <c r="G589" s="46">
        <f>_xlfn.IFNA(VLOOKUP(A589,'RVI Strategy'!$A$1:$B$1000,2,FALSE),0)</f>
        <v>40849.656000000003</v>
      </c>
      <c r="H589" s="46">
        <f>_xlfn.IFNA(VLOOKUP(A589,'TXF0007 Strategy'!$A$1:$B$1000,2,FALSE),0)</f>
        <v>0</v>
      </c>
      <c r="I589" s="55">
        <f t="shared" si="18"/>
        <v>41493.832000000002</v>
      </c>
      <c r="J589" s="1">
        <f>VLOOKUP($A589,級距!$A:$K,9,FALSE)</f>
        <v>3</v>
      </c>
      <c r="K589" s="1">
        <f>VLOOKUP($A589,級距!$A:$K,10,FALSE)</f>
        <v>2</v>
      </c>
      <c r="L589" s="1">
        <f>VLOOKUP($A589,級距!$A:$K,11,FALSE)</f>
        <v>2</v>
      </c>
      <c r="M589" s="32">
        <f t="shared" si="19"/>
        <v>2</v>
      </c>
    </row>
    <row r="590" spans="1:13">
      <c r="A590" s="47">
        <v>44785</v>
      </c>
      <c r="B590" s="46">
        <f>_xlfn.IFNA(VLOOKUP(A590,'Dual Thrust Strategy'!$A$1:$B$460,2,FALSE),0)</f>
        <v>0</v>
      </c>
      <c r="C590" s="46">
        <f>_xlfn.IFNA(VLOOKUP(A590,'Break Through Price Strategy'!$A$2:$B$742,2,FALSE),0)</f>
        <v>-16807.536</v>
      </c>
      <c r="D590" s="46">
        <f>_xlfn.IFNA(VLOOKUP(A590,'BBI Strategy'!$A$2:$B$1000,2,FALSE),0)</f>
        <v>29070.072</v>
      </c>
      <c r="E590" s="46">
        <f>_xlfn.IFNA(VLOOKUP(A590,'Cloud Strategy'!$A$2:$B$1000,2,FALSE),0)</f>
        <v>-26925.119999999999</v>
      </c>
      <c r="F590" s="46">
        <f>_xlfn.IFNA(VLOOKUP(A590,'DMI Strategy'!$A$1:$B$1000,2,FALSE),0)</f>
        <v>0</v>
      </c>
      <c r="G590" s="46">
        <f>_xlfn.IFNA(VLOOKUP(A590,'RVI Strategy'!$A$1:$B$1000,2,FALSE),0)</f>
        <v>0</v>
      </c>
      <c r="H590" s="46">
        <f>_xlfn.IFNA(VLOOKUP(A590,'TXF0007 Strategy'!$A$1:$B$1000,2,FALSE),0)</f>
        <v>6400.9439999999995</v>
      </c>
      <c r="I590" s="55">
        <f t="shared" si="18"/>
        <v>-2443.7639999999997</v>
      </c>
      <c r="J590" s="1">
        <f>VLOOKUP($A590,級距!$A:$K,9,FALSE)</f>
        <v>2</v>
      </c>
      <c r="K590" s="1">
        <f>VLOOKUP($A590,級距!$A:$K,10,FALSE)</f>
        <v>4</v>
      </c>
      <c r="L590" s="1">
        <f>VLOOKUP($A590,級距!$A:$K,11,FALSE)</f>
        <v>2</v>
      </c>
      <c r="M590" s="32">
        <f t="shared" si="19"/>
        <v>2</v>
      </c>
    </row>
    <row r="591" spans="1:13">
      <c r="A591" s="47">
        <v>44784</v>
      </c>
      <c r="B591" s="46">
        <f>_xlfn.IFNA(VLOOKUP(A591,'Dual Thrust Strategy'!$A$1:$B$460,2,FALSE),0)</f>
        <v>0</v>
      </c>
      <c r="C591" s="46">
        <f>_xlfn.IFNA(VLOOKUP(A591,'Break Through Price Strategy'!$A$2:$B$742,2,FALSE),0)</f>
        <v>0</v>
      </c>
      <c r="D591" s="46">
        <f>_xlfn.IFNA(VLOOKUP(A591,'BBI Strategy'!$A$2:$B$1000,2,FALSE),0)</f>
        <v>5375.68</v>
      </c>
      <c r="E591" s="46">
        <f>_xlfn.IFNA(VLOOKUP(A591,'Cloud Strategy'!$A$2:$B$1000,2,FALSE),0)</f>
        <v>0</v>
      </c>
      <c r="F591" s="46">
        <f>_xlfn.IFNA(VLOOKUP(A591,'DMI Strategy'!$A$1:$B$1000,2,FALSE),0)</f>
        <v>-10367.664000000001</v>
      </c>
      <c r="G591" s="46">
        <f>_xlfn.IFNA(VLOOKUP(A591,'RVI Strategy'!$A$1:$B$1000,2,FALSE),0)</f>
        <v>0</v>
      </c>
      <c r="H591" s="46">
        <f>_xlfn.IFNA(VLOOKUP(A591,'TXF0007 Strategy'!$A$1:$B$1000,2,FALSE),0)</f>
        <v>0</v>
      </c>
      <c r="I591" s="55">
        <f t="shared" si="18"/>
        <v>-831.99733333333336</v>
      </c>
      <c r="J591" s="1">
        <f>VLOOKUP($A591,級距!$A:$K,9,FALSE)</f>
        <v>2</v>
      </c>
      <c r="K591" s="1">
        <f>VLOOKUP($A591,級距!$A:$K,10,FALSE)</f>
        <v>7</v>
      </c>
      <c r="L591" s="1">
        <f>VLOOKUP($A591,級距!$A:$K,11,FALSE)</f>
        <v>3</v>
      </c>
      <c r="M591" s="32">
        <f t="shared" si="19"/>
        <v>3</v>
      </c>
    </row>
    <row r="592" spans="1:13">
      <c r="A592" s="47">
        <v>44783</v>
      </c>
      <c r="B592" s="46">
        <f>_xlfn.IFNA(VLOOKUP(A592,'Dual Thrust Strategy'!$A$1:$B$460,2,FALSE),0)</f>
        <v>0</v>
      </c>
      <c r="C592" s="46">
        <f>_xlfn.IFNA(VLOOKUP(A592,'Break Through Price Strategy'!$A$2:$B$742,2,FALSE),0)</f>
        <v>0</v>
      </c>
      <c r="D592" s="46">
        <f>_xlfn.IFNA(VLOOKUP(A592,'BBI Strategy'!$A$2:$B$1000,2,FALSE),0)</f>
        <v>0</v>
      </c>
      <c r="E592" s="46">
        <f>_xlfn.IFNA(VLOOKUP(A592,'Cloud Strategy'!$A$2:$B$1000,2,FALSE),0)</f>
        <v>37656.544000000002</v>
      </c>
      <c r="F592" s="46">
        <f>_xlfn.IFNA(VLOOKUP(A592,'DMI Strategy'!$A$1:$B$1000,2,FALSE),0)</f>
        <v>-19893.648000000001</v>
      </c>
      <c r="G592" s="46">
        <f>_xlfn.IFNA(VLOOKUP(A592,'RVI Strategy'!$A$1:$B$1000,2,FALSE),0)</f>
        <v>0</v>
      </c>
      <c r="H592" s="46">
        <f>_xlfn.IFNA(VLOOKUP(A592,'TXF0007 Strategy'!$A$1:$B$1000,2,FALSE),0)</f>
        <v>-60683.28</v>
      </c>
      <c r="I592" s="55">
        <f t="shared" si="18"/>
        <v>2960.4826666666668</v>
      </c>
      <c r="J592" s="1">
        <f>VLOOKUP($A592,級距!$A:$K,9,FALSE)</f>
        <v>3</v>
      </c>
      <c r="K592" s="1">
        <f>VLOOKUP($A592,級距!$A:$K,10,FALSE)</f>
        <v>1</v>
      </c>
      <c r="L592" s="1">
        <f>VLOOKUP($A592,級距!$A:$K,11,FALSE)</f>
        <v>2</v>
      </c>
      <c r="M592" s="32">
        <f t="shared" si="19"/>
        <v>2</v>
      </c>
    </row>
    <row r="593" spans="1:13">
      <c r="A593" s="47">
        <v>44782</v>
      </c>
      <c r="B593" s="46">
        <f>_xlfn.IFNA(VLOOKUP(A593,'Dual Thrust Strategy'!$A$1:$B$460,2,FALSE),0)</f>
        <v>-5162.5199999999995</v>
      </c>
      <c r="C593" s="46">
        <f>_xlfn.IFNA(VLOOKUP(A593,'Break Through Price Strategy'!$A$2:$B$742,2,FALSE),0)</f>
        <v>0</v>
      </c>
      <c r="D593" s="46">
        <f>_xlfn.IFNA(VLOOKUP(A593,'BBI Strategy'!$A$2:$B$1000,2,FALSE),0)</f>
        <v>0</v>
      </c>
      <c r="E593" s="46">
        <f>_xlfn.IFNA(VLOOKUP(A593,'Cloud Strategy'!$A$2:$B$1000,2,FALSE),0)</f>
        <v>0</v>
      </c>
      <c r="F593" s="46">
        <f>_xlfn.IFNA(VLOOKUP(A593,'DMI Strategy'!$A$1:$B$1000,2,FALSE),0)</f>
        <v>-41529.360000000001</v>
      </c>
      <c r="G593" s="46">
        <f>_xlfn.IFNA(VLOOKUP(A593,'RVI Strategy'!$A$1:$B$1000,2,FALSE),0)</f>
        <v>0</v>
      </c>
      <c r="H593" s="46">
        <f>_xlfn.IFNA(VLOOKUP(A593,'TXF0007 Strategy'!$A$1:$B$1000,2,FALSE),0)</f>
        <v>-124297.82399999999</v>
      </c>
      <c r="I593" s="55">
        <f t="shared" si="18"/>
        <v>-7781.98</v>
      </c>
      <c r="J593" s="1">
        <f>VLOOKUP($A593,級距!$A:$K,9,FALSE)</f>
        <v>8</v>
      </c>
      <c r="K593" s="1">
        <f>VLOOKUP($A593,級距!$A:$K,10,FALSE)</f>
        <v>6</v>
      </c>
      <c r="L593" s="1">
        <f>VLOOKUP($A593,級距!$A:$K,11,FALSE)</f>
        <v>2</v>
      </c>
      <c r="M593" s="32">
        <f t="shared" si="19"/>
        <v>2</v>
      </c>
    </row>
    <row r="594" spans="1:13">
      <c r="A594" s="47">
        <v>44781</v>
      </c>
      <c r="B594" s="46">
        <f>_xlfn.IFNA(VLOOKUP(A594,'Dual Thrust Strategy'!$A$1:$B$460,2,FALSE),0)</f>
        <v>0</v>
      </c>
      <c r="C594" s="46">
        <f>_xlfn.IFNA(VLOOKUP(A594,'Break Through Price Strategy'!$A$2:$B$742,2,FALSE),0)</f>
        <v>0</v>
      </c>
      <c r="D594" s="46">
        <f>_xlfn.IFNA(VLOOKUP(A594,'BBI Strategy'!$A$2:$B$1000,2,FALSE),0)</f>
        <v>0</v>
      </c>
      <c r="E594" s="46">
        <f>_xlfn.IFNA(VLOOKUP(A594,'Cloud Strategy'!$A$2:$B$1000,2,FALSE),0)</f>
        <v>-7404.1440000000002</v>
      </c>
      <c r="F594" s="46">
        <f>_xlfn.IFNA(VLOOKUP(A594,'DMI Strategy'!$A$1:$B$1000,2,FALSE),0)</f>
        <v>-66529.279999999999</v>
      </c>
      <c r="G594" s="46">
        <f>_xlfn.IFNA(VLOOKUP(A594,'RVI Strategy'!$A$1:$B$1000,2,FALSE),0)</f>
        <v>0</v>
      </c>
      <c r="H594" s="46">
        <f>_xlfn.IFNA(VLOOKUP(A594,'TXF0007 Strategy'!$A$1:$B$1000,2,FALSE),0)</f>
        <v>-50066.847999999998</v>
      </c>
      <c r="I594" s="55">
        <f t="shared" si="18"/>
        <v>-12322.237333333333</v>
      </c>
      <c r="J594" s="1">
        <f>VLOOKUP($A594,級距!$A:$K,9,FALSE)</f>
        <v>2</v>
      </c>
      <c r="K594" s="1">
        <f>VLOOKUP($A594,級距!$A:$K,10,FALSE)</f>
        <v>3</v>
      </c>
      <c r="L594" s="1">
        <f>VLOOKUP($A594,級距!$A:$K,11,FALSE)</f>
        <v>2</v>
      </c>
      <c r="M594" s="32">
        <f t="shared" si="19"/>
        <v>2</v>
      </c>
    </row>
    <row r="595" spans="1:13">
      <c r="A595" s="47">
        <v>44778</v>
      </c>
      <c r="B595" s="46">
        <f>_xlfn.IFNA(VLOOKUP(A595,'Dual Thrust Strategy'!$A$1:$B$460,2,FALSE),0)</f>
        <v>0</v>
      </c>
      <c r="C595" s="46">
        <f>_xlfn.IFNA(VLOOKUP(A595,'Break Through Price Strategy'!$A$2:$B$742,2,FALSE),0)</f>
        <v>28165.856</v>
      </c>
      <c r="D595" s="46">
        <f>_xlfn.IFNA(VLOOKUP(A595,'BBI Strategy'!$A$2:$B$1000,2,FALSE),0)</f>
        <v>75846.528000000006</v>
      </c>
      <c r="E595" s="46">
        <f>_xlfn.IFNA(VLOOKUP(A595,'Cloud Strategy'!$A$2:$B$1000,2,FALSE),0)</f>
        <v>0</v>
      </c>
      <c r="F595" s="46">
        <f>_xlfn.IFNA(VLOOKUP(A595,'DMI Strategy'!$A$1:$B$1000,2,FALSE),0)</f>
        <v>105297.376</v>
      </c>
      <c r="G595" s="46">
        <f>_xlfn.IFNA(VLOOKUP(A595,'RVI Strategy'!$A$1:$B$1000,2,FALSE),0)</f>
        <v>0</v>
      </c>
      <c r="H595" s="46">
        <f>_xlfn.IFNA(VLOOKUP(A595,'TXF0007 Strategy'!$A$1:$B$1000,2,FALSE),0)</f>
        <v>10719.328</v>
      </c>
      <c r="I595" s="55">
        <f t="shared" si="18"/>
        <v>34884.959999999999</v>
      </c>
      <c r="J595" s="1">
        <f>VLOOKUP($A595,級距!$A:$K,9,FALSE)</f>
        <v>9</v>
      </c>
      <c r="K595" s="1">
        <f>VLOOKUP($A595,級距!$A:$K,10,FALSE)</f>
        <v>10</v>
      </c>
      <c r="L595" s="1">
        <f>VLOOKUP($A595,級距!$A:$K,11,FALSE)</f>
        <v>3</v>
      </c>
      <c r="M595" s="32">
        <f t="shared" si="19"/>
        <v>3</v>
      </c>
    </row>
    <row r="596" spans="1:13">
      <c r="A596" s="47">
        <v>44777</v>
      </c>
      <c r="B596" s="46">
        <f>_xlfn.IFNA(VLOOKUP(A596,'Dual Thrust Strategy'!$A$1:$B$460,2,FALSE),0)</f>
        <v>154222.31999999998</v>
      </c>
      <c r="C596" s="46">
        <f>_xlfn.IFNA(VLOOKUP(A596,'Break Through Price Strategy'!$A$2:$B$742,2,FALSE),0)</f>
        <v>-98980.008000000002</v>
      </c>
      <c r="D596" s="46">
        <f>_xlfn.IFNA(VLOOKUP(A596,'BBI Strategy'!$A$2:$B$1000,2,FALSE),0)</f>
        <v>62493.84</v>
      </c>
      <c r="E596" s="46">
        <f>_xlfn.IFNA(VLOOKUP(A596,'Cloud Strategy'!$A$2:$B$1000,2,FALSE),0)</f>
        <v>38993.56</v>
      </c>
      <c r="F596" s="46">
        <f>_xlfn.IFNA(VLOOKUP(A596,'DMI Strategy'!$A$1:$B$1000,2,FALSE),0)</f>
        <v>-29625.792000000001</v>
      </c>
      <c r="G596" s="46">
        <f>_xlfn.IFNA(VLOOKUP(A596,'RVI Strategy'!$A$1:$B$1000,2,FALSE),0)</f>
        <v>4398.0479999999998</v>
      </c>
      <c r="H596" s="46">
        <f>_xlfn.IFNA(VLOOKUP(A596,'TXF0007 Strategy'!$A$1:$B$1000,2,FALSE),0)</f>
        <v>-30604.423999999999</v>
      </c>
      <c r="I596" s="55">
        <f t="shared" si="18"/>
        <v>21916.994666666662</v>
      </c>
      <c r="J596" s="1">
        <f>VLOOKUP($A596,級距!$A:$K,9,FALSE)</f>
        <v>9</v>
      </c>
      <c r="K596" s="1">
        <f>VLOOKUP($A596,級距!$A:$K,10,FALSE)</f>
        <v>2</v>
      </c>
      <c r="L596" s="1">
        <f>VLOOKUP($A596,級距!$A:$K,11,FALSE)</f>
        <v>2</v>
      </c>
      <c r="M596" s="32">
        <f t="shared" si="19"/>
        <v>2</v>
      </c>
    </row>
    <row r="597" spans="1:13">
      <c r="A597" s="47">
        <v>44776</v>
      </c>
      <c r="B597" s="46">
        <f>_xlfn.IFNA(VLOOKUP(A597,'Dual Thrust Strategy'!$A$1:$B$460,2,FALSE),0)</f>
        <v>-67524.48000000001</v>
      </c>
      <c r="C597" s="46">
        <f>_xlfn.IFNA(VLOOKUP(A597,'Break Through Price Strategy'!$A$2:$B$742,2,FALSE),0)</f>
        <v>0</v>
      </c>
      <c r="D597" s="46">
        <f>_xlfn.IFNA(VLOOKUP(A597,'BBI Strategy'!$A$2:$B$1000,2,FALSE),0)</f>
        <v>0</v>
      </c>
      <c r="E597" s="46">
        <f>_xlfn.IFNA(VLOOKUP(A597,'Cloud Strategy'!$A$2:$B$1000,2,FALSE),0)</f>
        <v>-32416.736000000001</v>
      </c>
      <c r="F597" s="46">
        <f>_xlfn.IFNA(VLOOKUP(A597,'DMI Strategy'!$A$1:$B$1000,2,FALSE),0)</f>
        <v>-26436.16</v>
      </c>
      <c r="G597" s="46">
        <f>_xlfn.IFNA(VLOOKUP(A597,'RVI Strategy'!$A$1:$B$1000,2,FALSE),0)</f>
        <v>0</v>
      </c>
      <c r="H597" s="46">
        <f>_xlfn.IFNA(VLOOKUP(A597,'TXF0007 Strategy'!$A$1:$B$1000,2,FALSE),0)</f>
        <v>-45213.663999999997</v>
      </c>
      <c r="I597" s="55">
        <f t="shared" si="18"/>
        <v>-21062.896000000004</v>
      </c>
      <c r="J597" s="1">
        <f>VLOOKUP($A597,級距!$A:$K,9,FALSE)</f>
        <v>4</v>
      </c>
      <c r="K597" s="1">
        <f>VLOOKUP($A597,級距!$A:$K,10,FALSE)</f>
        <v>4</v>
      </c>
      <c r="L597" s="1">
        <f>VLOOKUP($A597,級距!$A:$K,11,FALSE)</f>
        <v>2</v>
      </c>
      <c r="M597" s="32">
        <f t="shared" si="19"/>
        <v>2</v>
      </c>
    </row>
    <row r="598" spans="1:13">
      <c r="A598" s="47">
        <v>44775</v>
      </c>
      <c r="B598" s="46">
        <f>_xlfn.IFNA(VLOOKUP(A598,'Dual Thrust Strategy'!$A$1:$B$460,2,FALSE),0)</f>
        <v>-67539.167999999991</v>
      </c>
      <c r="C598" s="46">
        <f>_xlfn.IFNA(VLOOKUP(A598,'Break Through Price Strategy'!$A$2:$B$742,2,FALSE),0)</f>
        <v>-31749.344000000001</v>
      </c>
      <c r="D598" s="46">
        <f>_xlfn.IFNA(VLOOKUP(A598,'BBI Strategy'!$A$2:$B$1000,2,FALSE),0)</f>
        <v>53548.84</v>
      </c>
      <c r="E598" s="46">
        <f>_xlfn.IFNA(VLOOKUP(A598,'Cloud Strategy'!$A$2:$B$1000,2,FALSE),0)</f>
        <v>-70723.240000000005</v>
      </c>
      <c r="F598" s="46">
        <f>_xlfn.IFNA(VLOOKUP(A598,'DMI Strategy'!$A$1:$B$1000,2,FALSE),0)</f>
        <v>0</v>
      </c>
      <c r="G598" s="46">
        <f>_xlfn.IFNA(VLOOKUP(A598,'RVI Strategy'!$A$1:$B$1000,2,FALSE),0)</f>
        <v>-16411.36</v>
      </c>
      <c r="H598" s="46">
        <f>_xlfn.IFNA(VLOOKUP(A598,'TXF0007 Strategy'!$A$1:$B$1000,2,FALSE),0)</f>
        <v>0</v>
      </c>
      <c r="I598" s="55">
        <f t="shared" si="18"/>
        <v>-22145.712</v>
      </c>
      <c r="J598" s="1">
        <f>VLOOKUP($A598,級距!$A:$K,9,FALSE)</f>
        <v>7</v>
      </c>
      <c r="K598" s="1">
        <f>VLOOKUP($A598,級距!$A:$K,10,FALSE)</f>
        <v>7</v>
      </c>
      <c r="L598" s="1">
        <f>VLOOKUP($A598,級距!$A:$K,11,FALSE)</f>
        <v>3</v>
      </c>
      <c r="M598" s="32">
        <f t="shared" si="19"/>
        <v>3</v>
      </c>
    </row>
    <row r="599" spans="1:13">
      <c r="A599" s="47">
        <v>44774</v>
      </c>
      <c r="B599" s="46">
        <f>_xlfn.IFNA(VLOOKUP(A599,'Dual Thrust Strategy'!$A$1:$B$460,2,FALSE),0)</f>
        <v>0</v>
      </c>
      <c r="C599" s="46">
        <f>_xlfn.IFNA(VLOOKUP(A599,'Break Through Price Strategy'!$A$2:$B$742,2,FALSE),0)</f>
        <v>0</v>
      </c>
      <c r="D599" s="46">
        <f>_xlfn.IFNA(VLOOKUP(A599,'BBI Strategy'!$A$2:$B$1000,2,FALSE),0)</f>
        <v>0</v>
      </c>
      <c r="E599" s="46">
        <f>_xlfn.IFNA(VLOOKUP(A599,'Cloud Strategy'!$A$2:$B$1000,2,FALSE),0)</f>
        <v>75656.016000000003</v>
      </c>
      <c r="F599" s="46">
        <f>_xlfn.IFNA(VLOOKUP(A599,'DMI Strategy'!$A$1:$B$1000,2,FALSE),0)</f>
        <v>-64290.048000000003</v>
      </c>
      <c r="G599" s="46">
        <f>_xlfn.IFNA(VLOOKUP(A599,'RVI Strategy'!$A$1:$B$1000,2,FALSE),0)</f>
        <v>0</v>
      </c>
      <c r="H599" s="46">
        <f>_xlfn.IFNA(VLOOKUP(A599,'TXF0007 Strategy'!$A$1:$B$1000,2,FALSE),0)</f>
        <v>29113.96</v>
      </c>
      <c r="I599" s="55">
        <f t="shared" si="18"/>
        <v>1894.3280000000002</v>
      </c>
      <c r="J599" s="1">
        <f>VLOOKUP($A599,級距!$A:$K,9,FALSE)</f>
        <v>4</v>
      </c>
      <c r="K599" s="1">
        <f>VLOOKUP($A599,級距!$A:$K,10,FALSE)</f>
        <v>4</v>
      </c>
      <c r="L599" s="1">
        <f>VLOOKUP($A599,級距!$A:$K,11,FALSE)</f>
        <v>2</v>
      </c>
      <c r="M599" s="32">
        <f t="shared" si="19"/>
        <v>2</v>
      </c>
    </row>
    <row r="600" spans="1:13">
      <c r="A600" s="47">
        <v>44771</v>
      </c>
      <c r="B600" s="46">
        <f>_xlfn.IFNA(VLOOKUP(A600,'Dual Thrust Strategy'!$A$1:$B$460,2,FALSE),0)</f>
        <v>0</v>
      </c>
      <c r="C600" s="46">
        <f>_xlfn.IFNA(VLOOKUP(A600,'Break Through Price Strategy'!$A$2:$B$742,2,FALSE),0)</f>
        <v>0</v>
      </c>
      <c r="D600" s="46">
        <f>_xlfn.IFNA(VLOOKUP(A600,'BBI Strategy'!$A$2:$B$1000,2,FALSE),0)</f>
        <v>-54071.360000000001</v>
      </c>
      <c r="E600" s="46">
        <f>_xlfn.IFNA(VLOOKUP(A600,'Cloud Strategy'!$A$2:$B$1000,2,FALSE),0)</f>
        <v>0</v>
      </c>
      <c r="F600" s="46">
        <f>_xlfn.IFNA(VLOOKUP(A600,'DMI Strategy'!$A$1:$B$1000,2,FALSE),0)</f>
        <v>40265.487999999998</v>
      </c>
      <c r="G600" s="46">
        <f>_xlfn.IFNA(VLOOKUP(A600,'RVI Strategy'!$A$1:$B$1000,2,FALSE),0)</f>
        <v>0</v>
      </c>
      <c r="H600" s="46">
        <f>_xlfn.IFNA(VLOOKUP(A600,'TXF0007 Strategy'!$A$1:$B$1000,2,FALSE),0)</f>
        <v>-49895.519999999997</v>
      </c>
      <c r="I600" s="55">
        <f t="shared" si="18"/>
        <v>-2300.9786666666673</v>
      </c>
      <c r="J600" s="1">
        <f>VLOOKUP($A600,級距!$A:$K,9,FALSE)</f>
        <v>3</v>
      </c>
      <c r="K600" s="1">
        <f>VLOOKUP($A600,級距!$A:$K,10,FALSE)</f>
        <v>1</v>
      </c>
      <c r="L600" s="1">
        <f>VLOOKUP($A600,級距!$A:$K,11,FALSE)</f>
        <v>2</v>
      </c>
      <c r="M600" s="32">
        <f t="shared" si="19"/>
        <v>2</v>
      </c>
    </row>
    <row r="601" spans="1:13">
      <c r="A601" s="47">
        <v>44770</v>
      </c>
      <c r="B601" s="46">
        <f>_xlfn.IFNA(VLOOKUP(A601,'Dual Thrust Strategy'!$A$1:$B$460,2,FALSE),0)</f>
        <v>0</v>
      </c>
      <c r="C601" s="46">
        <f>_xlfn.IFNA(VLOOKUP(A601,'Break Through Price Strategy'!$A$2:$B$742,2,FALSE),0)</f>
        <v>24531.552</v>
      </c>
      <c r="D601" s="46">
        <f>_xlfn.IFNA(VLOOKUP(A601,'BBI Strategy'!$A$2:$B$1000,2,FALSE),0)</f>
        <v>-23648.704000000002</v>
      </c>
      <c r="E601" s="46">
        <f>_xlfn.IFNA(VLOOKUP(A601,'Cloud Strategy'!$A$2:$B$1000,2,FALSE),0)</f>
        <v>-35479.392</v>
      </c>
      <c r="F601" s="46">
        <f>_xlfn.IFNA(VLOOKUP(A601,'DMI Strategy'!$A$1:$B$1000,2,FALSE),0)</f>
        <v>-64270.175999999999</v>
      </c>
      <c r="G601" s="46">
        <f>_xlfn.IFNA(VLOOKUP(A601,'RVI Strategy'!$A$1:$B$1000,2,FALSE),0)</f>
        <v>-5467.7280000000001</v>
      </c>
      <c r="H601" s="46">
        <f>_xlfn.IFNA(VLOOKUP(A601,'TXF0007 Strategy'!$A$1:$B$1000,2,FALSE),0)</f>
        <v>-13867.295999999998</v>
      </c>
      <c r="I601" s="55">
        <f t="shared" si="18"/>
        <v>-17389.074666666667</v>
      </c>
      <c r="J601" s="1">
        <f>VLOOKUP($A601,級距!$A:$K,9,FALSE)</f>
        <v>5</v>
      </c>
      <c r="K601" s="1">
        <f>VLOOKUP($A601,級距!$A:$K,10,FALSE)</f>
        <v>6</v>
      </c>
      <c r="L601" s="1">
        <f>VLOOKUP($A601,級距!$A:$K,11,FALSE)</f>
        <v>2</v>
      </c>
      <c r="M601" s="32">
        <f t="shared" si="19"/>
        <v>2</v>
      </c>
    </row>
    <row r="602" spans="1:13">
      <c r="A602" s="47">
        <v>44769</v>
      </c>
      <c r="B602" s="46">
        <f>_xlfn.IFNA(VLOOKUP(A602,'Dual Thrust Strategy'!$A$1:$B$460,2,FALSE),0)</f>
        <v>0</v>
      </c>
      <c r="C602" s="46">
        <f>_xlfn.IFNA(VLOOKUP(A602,'Break Through Price Strategy'!$A$2:$B$742,2,FALSE),0)</f>
        <v>4595.5680000000002</v>
      </c>
      <c r="D602" s="46">
        <f>_xlfn.IFNA(VLOOKUP(A602,'BBI Strategy'!$A$2:$B$1000,2,FALSE),0)</f>
        <v>-71521.759999999995</v>
      </c>
      <c r="E602" s="46">
        <f>_xlfn.IFNA(VLOOKUP(A602,'Cloud Strategy'!$A$2:$B$1000,2,FALSE),0)</f>
        <v>0</v>
      </c>
      <c r="F602" s="46">
        <f>_xlfn.IFNA(VLOOKUP(A602,'DMI Strategy'!$A$1:$B$1000,2,FALSE),0)</f>
        <v>-32360.952000000001</v>
      </c>
      <c r="G602" s="46">
        <f>_xlfn.IFNA(VLOOKUP(A602,'RVI Strategy'!$A$1:$B$1000,2,FALSE),0)</f>
        <v>0</v>
      </c>
      <c r="H602" s="46">
        <f>_xlfn.IFNA(VLOOKUP(A602,'TXF0007 Strategy'!$A$1:$B$1000,2,FALSE),0)</f>
        <v>92752.455999999991</v>
      </c>
      <c r="I602" s="55">
        <f t="shared" si="18"/>
        <v>-16547.857333333333</v>
      </c>
      <c r="J602" s="1">
        <f>VLOOKUP($A602,級距!$A:$K,9,FALSE)</f>
        <v>7</v>
      </c>
      <c r="K602" s="1">
        <f>VLOOKUP($A602,級距!$A:$K,10,FALSE)</f>
        <v>7</v>
      </c>
      <c r="L602" s="1">
        <f>VLOOKUP($A602,級距!$A:$K,11,FALSE)</f>
        <v>3</v>
      </c>
      <c r="M602" s="32">
        <f t="shared" si="19"/>
        <v>3</v>
      </c>
    </row>
    <row r="603" spans="1:13">
      <c r="A603" s="47">
        <v>44768</v>
      </c>
      <c r="B603" s="46">
        <f>_xlfn.IFNA(VLOOKUP(A603,'Dual Thrust Strategy'!$A$1:$B$460,2,FALSE),0)</f>
        <v>0</v>
      </c>
      <c r="C603" s="46">
        <f>_xlfn.IFNA(VLOOKUP(A603,'Break Through Price Strategy'!$A$2:$B$742,2,FALSE),0)</f>
        <v>0</v>
      </c>
      <c r="D603" s="46">
        <f>_xlfn.IFNA(VLOOKUP(A603,'BBI Strategy'!$A$2:$B$1000,2,FALSE),0)</f>
        <v>-45525.120000000003</v>
      </c>
      <c r="E603" s="46">
        <f>_xlfn.IFNA(VLOOKUP(A603,'Cloud Strategy'!$A$2:$B$1000,2,FALSE),0)</f>
        <v>-29638.080000000002</v>
      </c>
      <c r="F603" s="46">
        <f>_xlfn.IFNA(VLOOKUP(A603,'DMI Strategy'!$A$1:$B$1000,2,FALSE),0)</f>
        <v>100724.016</v>
      </c>
      <c r="G603" s="46">
        <f>_xlfn.IFNA(VLOOKUP(A603,'RVI Strategy'!$A$1:$B$1000,2,FALSE),0)</f>
        <v>5176.8320000000003</v>
      </c>
      <c r="H603" s="46">
        <f>_xlfn.IFNA(VLOOKUP(A603,'TXF0007 Strategy'!$A$1:$B$1000,2,FALSE),0)</f>
        <v>-59428.704000000005</v>
      </c>
      <c r="I603" s="55">
        <f t="shared" si="18"/>
        <v>5122.9413333333323</v>
      </c>
      <c r="J603" s="1">
        <f>VLOOKUP($A603,級距!$A:$K,9,FALSE)</f>
        <v>5</v>
      </c>
      <c r="K603" s="1">
        <f>VLOOKUP($A603,級距!$A:$K,10,FALSE)</f>
        <v>4</v>
      </c>
      <c r="L603" s="1">
        <f>VLOOKUP($A603,級距!$A:$K,11,FALSE)</f>
        <v>2</v>
      </c>
      <c r="M603" s="32">
        <f t="shared" si="19"/>
        <v>2</v>
      </c>
    </row>
    <row r="604" spans="1:13">
      <c r="A604" s="47">
        <v>44767</v>
      </c>
      <c r="B604" s="46">
        <f>_xlfn.IFNA(VLOOKUP(A604,'Dual Thrust Strategy'!$A$1:$B$460,2,FALSE),0)</f>
        <v>-67574.159999999989</v>
      </c>
      <c r="C604" s="46">
        <f>_xlfn.IFNA(VLOOKUP(A604,'Break Through Price Strategy'!$A$2:$B$742,2,FALSE),0)</f>
        <v>0</v>
      </c>
      <c r="D604" s="46">
        <f>_xlfn.IFNA(VLOOKUP(A604,'BBI Strategy'!$A$2:$B$1000,2,FALSE),0)</f>
        <v>-11461.536</v>
      </c>
      <c r="E604" s="46">
        <f>_xlfn.IFNA(VLOOKUP(A604,'Cloud Strategy'!$A$2:$B$1000,2,FALSE),0)</f>
        <v>-48430.752</v>
      </c>
      <c r="F604" s="46">
        <f>_xlfn.IFNA(VLOOKUP(A604,'DMI Strategy'!$A$1:$B$1000,2,FALSE),0)</f>
        <v>-66465.919999999998</v>
      </c>
      <c r="G604" s="46">
        <f>_xlfn.IFNA(VLOOKUP(A604,'RVI Strategy'!$A$1:$B$1000,2,FALSE),0)</f>
        <v>0</v>
      </c>
      <c r="H604" s="46">
        <f>_xlfn.IFNA(VLOOKUP(A604,'TXF0007 Strategy'!$A$1:$B$1000,2,FALSE),0)</f>
        <v>0</v>
      </c>
      <c r="I604" s="55">
        <f t="shared" si="18"/>
        <v>-32322.061333333335</v>
      </c>
      <c r="J604" s="1">
        <f>VLOOKUP($A604,級距!$A:$K,9,FALSE)</f>
        <v>5</v>
      </c>
      <c r="K604" s="1">
        <f>VLOOKUP($A604,級距!$A:$K,10,FALSE)</f>
        <v>3</v>
      </c>
      <c r="L604" s="1">
        <f>VLOOKUP($A604,級距!$A:$K,11,FALSE)</f>
        <v>2</v>
      </c>
      <c r="M604" s="32">
        <f t="shared" si="19"/>
        <v>2</v>
      </c>
    </row>
    <row r="605" spans="1:13">
      <c r="A605" s="47">
        <v>44764</v>
      </c>
      <c r="B605" s="46">
        <f>_xlfn.IFNA(VLOOKUP(A605,'Dual Thrust Strategy'!$A$1:$B$460,2,FALSE),0)</f>
        <v>0</v>
      </c>
      <c r="C605" s="46">
        <f>_xlfn.IFNA(VLOOKUP(A605,'Break Through Price Strategy'!$A$2:$B$742,2,FALSE),0)</f>
        <v>0</v>
      </c>
      <c r="D605" s="46">
        <f>_xlfn.IFNA(VLOOKUP(A605,'BBI Strategy'!$A$2:$B$1000,2,FALSE),0)</f>
        <v>-5435.9120000000003</v>
      </c>
      <c r="E605" s="46">
        <f>_xlfn.IFNA(VLOOKUP(A605,'Cloud Strategy'!$A$2:$B$1000,2,FALSE),0)</f>
        <v>12762.96</v>
      </c>
      <c r="F605" s="46">
        <f>_xlfn.IFNA(VLOOKUP(A605,'DMI Strategy'!$A$1:$B$1000,2,FALSE),0)</f>
        <v>0</v>
      </c>
      <c r="G605" s="46">
        <f>_xlfn.IFNA(VLOOKUP(A605,'RVI Strategy'!$A$1:$B$1000,2,FALSE),0)</f>
        <v>-52246.847999999998</v>
      </c>
      <c r="H605" s="46">
        <f>_xlfn.IFNA(VLOOKUP(A605,'TXF0007 Strategy'!$A$1:$B$1000,2,FALSE),0)</f>
        <v>26438.024000000001</v>
      </c>
      <c r="I605" s="55">
        <f t="shared" si="18"/>
        <v>-7486.6333333333341</v>
      </c>
      <c r="J605" s="1">
        <f>VLOOKUP($A605,級距!$A:$K,9,FALSE)</f>
        <v>4</v>
      </c>
      <c r="K605" s="1">
        <f>VLOOKUP($A605,級距!$A:$K,10,FALSE)</f>
        <v>4</v>
      </c>
      <c r="L605" s="1">
        <f>VLOOKUP($A605,級距!$A:$K,11,FALSE)</f>
        <v>2</v>
      </c>
      <c r="M605" s="32">
        <f t="shared" si="19"/>
        <v>2</v>
      </c>
    </row>
    <row r="606" spans="1:13">
      <c r="A606" s="47">
        <v>44763</v>
      </c>
      <c r="B606" s="46">
        <f>_xlfn.IFNA(VLOOKUP(A606,'Dual Thrust Strategy'!$A$1:$B$460,2,FALSE),0)</f>
        <v>0</v>
      </c>
      <c r="C606" s="46">
        <f>_xlfn.IFNA(VLOOKUP(A606,'Break Through Price Strategy'!$A$2:$B$742,2,FALSE),0)</f>
        <v>0</v>
      </c>
      <c r="D606" s="46">
        <f>_xlfn.IFNA(VLOOKUP(A606,'BBI Strategy'!$A$2:$B$1000,2,FALSE),0)</f>
        <v>0</v>
      </c>
      <c r="E606" s="46">
        <f>_xlfn.IFNA(VLOOKUP(A606,'Cloud Strategy'!$A$2:$B$1000,2,FALSE),0)</f>
        <v>0</v>
      </c>
      <c r="F606" s="46">
        <f>_xlfn.IFNA(VLOOKUP(A606,'DMI Strategy'!$A$1:$B$1000,2,FALSE),0)</f>
        <v>0</v>
      </c>
      <c r="G606" s="46">
        <f>_xlfn.IFNA(VLOOKUP(A606,'RVI Strategy'!$A$1:$B$1000,2,FALSE),0)</f>
        <v>0</v>
      </c>
      <c r="H606" s="46">
        <f>_xlfn.IFNA(VLOOKUP(A606,'TXF0007 Strategy'!$A$1:$B$1000,2,FALSE),0)</f>
        <v>123059.88800000001</v>
      </c>
      <c r="I606" s="55">
        <f t="shared" si="18"/>
        <v>0</v>
      </c>
      <c r="J606" s="1">
        <f>VLOOKUP($A606,級距!$A:$K,9,FALSE)</f>
        <v>7</v>
      </c>
      <c r="K606" s="1">
        <f>VLOOKUP($A606,級距!$A:$K,10,FALSE)</f>
        <v>8</v>
      </c>
      <c r="L606" s="1">
        <f>VLOOKUP($A606,級距!$A:$K,11,FALSE)</f>
        <v>3</v>
      </c>
      <c r="M606" s="32">
        <f t="shared" si="19"/>
        <v>3</v>
      </c>
    </row>
    <row r="607" spans="1:13">
      <c r="A607" s="47">
        <v>44762</v>
      </c>
      <c r="B607" s="46">
        <f>_xlfn.IFNA(VLOOKUP(A607,'Dual Thrust Strategy'!$A$1:$B$460,2,FALSE),0)</f>
        <v>29097.599999999999</v>
      </c>
      <c r="C607" s="46">
        <f>_xlfn.IFNA(VLOOKUP(A607,'Break Through Price Strategy'!$A$2:$B$742,2,FALSE),0)</f>
        <v>0</v>
      </c>
      <c r="D607" s="46">
        <f>_xlfn.IFNA(VLOOKUP(A607,'BBI Strategy'!$A$2:$B$1000,2,FALSE),0)</f>
        <v>-50018.656000000003</v>
      </c>
      <c r="E607" s="46">
        <f>_xlfn.IFNA(VLOOKUP(A607,'Cloud Strategy'!$A$2:$B$1000,2,FALSE),0)</f>
        <v>75588.160000000003</v>
      </c>
      <c r="F607" s="46">
        <f>_xlfn.IFNA(VLOOKUP(A607,'DMI Strategy'!$A$1:$B$1000,2,FALSE),0)</f>
        <v>53594.559999999998</v>
      </c>
      <c r="G607" s="46">
        <f>_xlfn.IFNA(VLOOKUP(A607,'RVI Strategy'!$A$1:$B$1000,2,FALSE),0)</f>
        <v>0</v>
      </c>
      <c r="H607" s="46">
        <f>_xlfn.IFNA(VLOOKUP(A607,'TXF0007 Strategy'!$A$1:$B$1000,2,FALSE),0)</f>
        <v>119188.60799999999</v>
      </c>
      <c r="I607" s="55">
        <f t="shared" si="18"/>
        <v>18043.610666666664</v>
      </c>
      <c r="J607" s="1">
        <f>VLOOKUP($A607,級距!$A:$K,9,FALSE)</f>
        <v>8</v>
      </c>
      <c r="K607" s="1">
        <f>VLOOKUP($A607,級距!$A:$K,10,FALSE)</f>
        <v>7</v>
      </c>
      <c r="L607" s="1">
        <f>VLOOKUP($A607,級距!$A:$K,11,FALSE)</f>
        <v>3</v>
      </c>
      <c r="M607" s="32">
        <f t="shared" si="19"/>
        <v>3</v>
      </c>
    </row>
    <row r="608" spans="1:13">
      <c r="A608" s="47">
        <v>44761</v>
      </c>
      <c r="B608" s="46">
        <f>_xlfn.IFNA(VLOOKUP(A608,'Dual Thrust Strategy'!$A$1:$B$460,2,FALSE),0)</f>
        <v>0</v>
      </c>
      <c r="C608" s="46">
        <f>_xlfn.IFNA(VLOOKUP(A608,'Break Through Price Strategy'!$A$2:$B$742,2,FALSE),0)</f>
        <v>0</v>
      </c>
      <c r="D608" s="46">
        <f>_xlfn.IFNA(VLOOKUP(A608,'BBI Strategy'!$A$2:$B$1000,2,FALSE),0)</f>
        <v>1773.1679999999999</v>
      </c>
      <c r="E608" s="46">
        <f>_xlfn.IFNA(VLOOKUP(A608,'Cloud Strategy'!$A$2:$B$1000,2,FALSE),0)</f>
        <v>0</v>
      </c>
      <c r="F608" s="46">
        <f>_xlfn.IFNA(VLOOKUP(A608,'DMI Strategy'!$A$1:$B$1000,2,FALSE),0)</f>
        <v>-12625.103999999999</v>
      </c>
      <c r="G608" s="46">
        <f>_xlfn.IFNA(VLOOKUP(A608,'RVI Strategy'!$A$1:$B$1000,2,FALSE),0)</f>
        <v>0</v>
      </c>
      <c r="H608" s="46">
        <f>_xlfn.IFNA(VLOOKUP(A608,'TXF0007 Strategy'!$A$1:$B$1000,2,FALSE),0)</f>
        <v>-10533.824000000001</v>
      </c>
      <c r="I608" s="55">
        <f t="shared" si="18"/>
        <v>-1808.6559999999999</v>
      </c>
      <c r="J608" s="1">
        <f>VLOOKUP($A608,級距!$A:$K,9,FALSE)</f>
        <v>5</v>
      </c>
      <c r="K608" s="1">
        <f>VLOOKUP($A608,級距!$A:$K,10,FALSE)</f>
        <v>8</v>
      </c>
      <c r="L608" s="1">
        <f>VLOOKUP($A608,級距!$A:$K,11,FALSE)</f>
        <v>3</v>
      </c>
      <c r="M608" s="32">
        <f t="shared" si="19"/>
        <v>3</v>
      </c>
    </row>
    <row r="609" spans="1:13">
      <c r="A609" s="47">
        <v>44760</v>
      </c>
      <c r="B609" s="46">
        <f>_xlfn.IFNA(VLOOKUP(A609,'Dual Thrust Strategy'!$A$1:$B$460,2,FALSE),0)</f>
        <v>0</v>
      </c>
      <c r="C609" s="46">
        <f>_xlfn.IFNA(VLOOKUP(A609,'Break Through Price Strategy'!$A$2:$B$742,2,FALSE),0)</f>
        <v>0</v>
      </c>
      <c r="D609" s="46">
        <f>_xlfn.IFNA(VLOOKUP(A609,'BBI Strategy'!$A$2:$B$1000,2,FALSE),0)</f>
        <v>45285.928</v>
      </c>
      <c r="E609" s="46">
        <f>_xlfn.IFNA(VLOOKUP(A609,'Cloud Strategy'!$A$2:$B$1000,2,FALSE),0)</f>
        <v>0</v>
      </c>
      <c r="F609" s="46">
        <f>_xlfn.IFNA(VLOOKUP(A609,'DMI Strategy'!$A$1:$B$1000,2,FALSE),0)</f>
        <v>-24220.720000000001</v>
      </c>
      <c r="G609" s="46">
        <f>_xlfn.IFNA(VLOOKUP(A609,'RVI Strategy'!$A$1:$B$1000,2,FALSE),0)</f>
        <v>8389.6959999999999</v>
      </c>
      <c r="H609" s="46">
        <f>_xlfn.IFNA(VLOOKUP(A609,'TXF0007 Strategy'!$A$1:$B$1000,2,FALSE),0)</f>
        <v>0</v>
      </c>
      <c r="I609" s="55">
        <f t="shared" si="18"/>
        <v>4909.1506666666664</v>
      </c>
      <c r="J609" s="1">
        <f>VLOOKUP($A609,級距!$A:$K,9,FALSE)</f>
        <v>4</v>
      </c>
      <c r="K609" s="1">
        <f>VLOOKUP($A609,級距!$A:$K,10,FALSE)</f>
        <v>6</v>
      </c>
      <c r="L609" s="1">
        <f>VLOOKUP($A609,級距!$A:$K,11,FALSE)</f>
        <v>2</v>
      </c>
      <c r="M609" s="32">
        <f t="shared" si="19"/>
        <v>2</v>
      </c>
    </row>
    <row r="610" spans="1:13">
      <c r="A610" s="47">
        <v>44757</v>
      </c>
      <c r="B610" s="46">
        <f>_xlfn.IFNA(VLOOKUP(A610,'Dual Thrust Strategy'!$A$1:$B$460,2,FALSE),0)</f>
        <v>6316.1760000000004</v>
      </c>
      <c r="C610" s="46">
        <f>_xlfn.IFNA(VLOOKUP(A610,'Break Through Price Strategy'!$A$2:$B$742,2,FALSE),0)</f>
        <v>-59347.44</v>
      </c>
      <c r="D610" s="46">
        <f>_xlfn.IFNA(VLOOKUP(A610,'BBI Strategy'!$A$2:$B$1000,2,FALSE),0)</f>
        <v>35529.536</v>
      </c>
      <c r="E610" s="46">
        <f>_xlfn.IFNA(VLOOKUP(A610,'Cloud Strategy'!$A$2:$B$1000,2,FALSE),0)</f>
        <v>0</v>
      </c>
      <c r="F610" s="46">
        <f>_xlfn.IFNA(VLOOKUP(A610,'DMI Strategy'!$A$1:$B$1000,2,FALSE),0)</f>
        <v>-66333.055999999997</v>
      </c>
      <c r="G610" s="46">
        <f>_xlfn.IFNA(VLOOKUP(A610,'RVI Strategy'!$A$1:$B$1000,2,FALSE),0)</f>
        <v>0</v>
      </c>
      <c r="H610" s="46">
        <f>_xlfn.IFNA(VLOOKUP(A610,'TXF0007 Strategy'!$A$1:$B$1000,2,FALSE),0)</f>
        <v>-46159.44</v>
      </c>
      <c r="I610" s="55">
        <f t="shared" si="18"/>
        <v>-13972.464</v>
      </c>
      <c r="J610" s="1">
        <f>VLOOKUP($A610,級距!$A:$K,9,FALSE)</f>
        <v>8</v>
      </c>
      <c r="K610" s="1">
        <f>VLOOKUP($A610,級距!$A:$K,10,FALSE)</f>
        <v>3</v>
      </c>
      <c r="L610" s="1">
        <f>VLOOKUP($A610,級距!$A:$K,11,FALSE)</f>
        <v>2</v>
      </c>
      <c r="M610" s="32">
        <f t="shared" si="19"/>
        <v>2</v>
      </c>
    </row>
    <row r="611" spans="1:13">
      <c r="A611" s="47">
        <v>44756</v>
      </c>
      <c r="B611" s="46">
        <f>_xlfn.IFNA(VLOOKUP(A611,'Dual Thrust Strategy'!$A$1:$B$460,2,FALSE),0)</f>
        <v>190760.448</v>
      </c>
      <c r="C611" s="46">
        <f>_xlfn.IFNA(VLOOKUP(A611,'Break Through Price Strategy'!$A$2:$B$742,2,FALSE),0)</f>
        <v>0</v>
      </c>
      <c r="D611" s="46">
        <f>_xlfn.IFNA(VLOOKUP(A611,'BBI Strategy'!$A$2:$B$1000,2,FALSE),0)</f>
        <v>-24273.096000000001</v>
      </c>
      <c r="E611" s="46">
        <f>_xlfn.IFNA(VLOOKUP(A611,'Cloud Strategy'!$A$2:$B$1000,2,FALSE),0)</f>
        <v>0</v>
      </c>
      <c r="F611" s="46">
        <f>_xlfn.IFNA(VLOOKUP(A611,'DMI Strategy'!$A$1:$B$1000,2,FALSE),0)</f>
        <v>-65529.887999999999</v>
      </c>
      <c r="G611" s="46">
        <f>_xlfn.IFNA(VLOOKUP(A611,'RVI Strategy'!$A$1:$B$1000,2,FALSE),0)</f>
        <v>0</v>
      </c>
      <c r="H611" s="46">
        <f>_xlfn.IFNA(VLOOKUP(A611,'TXF0007 Strategy'!$A$1:$B$1000,2,FALSE),0)</f>
        <v>0</v>
      </c>
      <c r="I611" s="55">
        <f t="shared" si="18"/>
        <v>16826.244000000002</v>
      </c>
      <c r="J611" s="1">
        <f>VLOOKUP($A611,級距!$A:$K,9,FALSE)</f>
        <v>10</v>
      </c>
      <c r="K611" s="1">
        <f>VLOOKUP($A611,級距!$A:$K,10,FALSE)</f>
        <v>5</v>
      </c>
      <c r="L611" s="1">
        <f>VLOOKUP($A611,級距!$A:$K,11,FALSE)</f>
        <v>1</v>
      </c>
      <c r="M611" s="32">
        <f t="shared" si="19"/>
        <v>1</v>
      </c>
    </row>
    <row r="612" spans="1:13">
      <c r="A612" s="47">
        <v>44755</v>
      </c>
      <c r="B612" s="46">
        <f>_xlfn.IFNA(VLOOKUP(A612,'Dual Thrust Strategy'!$A$1:$B$460,2,FALSE),0)</f>
        <v>0</v>
      </c>
      <c r="C612" s="46">
        <f>_xlfn.IFNA(VLOOKUP(A612,'Break Through Price Strategy'!$A$2:$B$742,2,FALSE),0)</f>
        <v>0</v>
      </c>
      <c r="D612" s="46">
        <f>_xlfn.IFNA(VLOOKUP(A612,'BBI Strategy'!$A$2:$B$1000,2,FALSE),0)</f>
        <v>0</v>
      </c>
      <c r="E612" s="46">
        <f>_xlfn.IFNA(VLOOKUP(A612,'Cloud Strategy'!$A$2:$B$1000,2,FALSE),0)</f>
        <v>0</v>
      </c>
      <c r="F612" s="46">
        <f>_xlfn.IFNA(VLOOKUP(A612,'DMI Strategy'!$A$1:$B$1000,2,FALSE),0)</f>
        <v>0</v>
      </c>
      <c r="G612" s="46">
        <f>_xlfn.IFNA(VLOOKUP(A612,'RVI Strategy'!$A$1:$B$1000,2,FALSE),0)</f>
        <v>0</v>
      </c>
      <c r="H612" s="46">
        <f>_xlfn.IFNA(VLOOKUP(A612,'TXF0007 Strategy'!$A$1:$B$1000,2,FALSE),0)</f>
        <v>-49145.599999999999</v>
      </c>
      <c r="I612" s="55">
        <f t="shared" si="18"/>
        <v>0</v>
      </c>
      <c r="J612" s="1">
        <f>VLOOKUP($A612,級距!$A:$K,9,FALSE)</f>
        <v>5</v>
      </c>
      <c r="K612" s="1">
        <f>VLOOKUP($A612,級距!$A:$K,10,FALSE)</f>
        <v>3</v>
      </c>
      <c r="L612" s="1">
        <f>VLOOKUP($A612,級距!$A:$K,11,FALSE)</f>
        <v>2</v>
      </c>
      <c r="M612" s="32">
        <f t="shared" si="19"/>
        <v>2</v>
      </c>
    </row>
    <row r="613" spans="1:13">
      <c r="A613" s="47">
        <v>44754</v>
      </c>
      <c r="B613" s="46">
        <f>_xlfn.IFNA(VLOOKUP(A613,'Dual Thrust Strategy'!$A$1:$B$460,2,FALSE),0)</f>
        <v>-67206.096000000005</v>
      </c>
      <c r="C613" s="46">
        <f>_xlfn.IFNA(VLOOKUP(A613,'Break Through Price Strategy'!$A$2:$B$742,2,FALSE),0)</f>
        <v>117048.848</v>
      </c>
      <c r="D613" s="46">
        <f>_xlfn.IFNA(VLOOKUP(A613,'BBI Strategy'!$A$2:$B$1000,2,FALSE),0)</f>
        <v>138572.66399999999</v>
      </c>
      <c r="E613" s="46">
        <f>_xlfn.IFNA(VLOOKUP(A613,'Cloud Strategy'!$A$2:$B$1000,2,FALSE),0)</f>
        <v>-121394.048</v>
      </c>
      <c r="F613" s="46">
        <f>_xlfn.IFNA(VLOOKUP(A613,'DMI Strategy'!$A$1:$B$1000,2,FALSE),0)</f>
        <v>-797.56</v>
      </c>
      <c r="G613" s="46">
        <f>_xlfn.IFNA(VLOOKUP(A613,'RVI Strategy'!$A$1:$B$1000,2,FALSE),0)</f>
        <v>122176.232</v>
      </c>
      <c r="H613" s="46">
        <f>_xlfn.IFNA(VLOOKUP(A613,'TXF0007 Strategy'!$A$1:$B$1000,2,FALSE),0)</f>
        <v>-32266.975999999999</v>
      </c>
      <c r="I613" s="55">
        <f t="shared" si="18"/>
        <v>31400.006666666664</v>
      </c>
      <c r="J613" s="1">
        <f>VLOOKUP($A613,級距!$A:$K,9,FALSE)</f>
        <v>10</v>
      </c>
      <c r="K613" s="1">
        <f>VLOOKUP($A613,級距!$A:$K,10,FALSE)</f>
        <v>8</v>
      </c>
      <c r="L613" s="1">
        <f>VLOOKUP($A613,級距!$A:$K,11,FALSE)</f>
        <v>4</v>
      </c>
      <c r="M613" s="32">
        <f t="shared" si="19"/>
        <v>4</v>
      </c>
    </row>
    <row r="614" spans="1:13">
      <c r="A614" s="47">
        <v>44753</v>
      </c>
      <c r="B614" s="46">
        <f>_xlfn.IFNA(VLOOKUP(A614,'Dual Thrust Strategy'!$A$1:$B$460,2,FALSE),0)</f>
        <v>-2671.6559999999999</v>
      </c>
      <c r="C614" s="46">
        <f>_xlfn.IFNA(VLOOKUP(A614,'Break Through Price Strategy'!$A$2:$B$742,2,FALSE),0)</f>
        <v>-6970.0159999999996</v>
      </c>
      <c r="D614" s="46">
        <f>_xlfn.IFNA(VLOOKUP(A614,'BBI Strategy'!$A$2:$B$1000,2,FALSE),0)</f>
        <v>0</v>
      </c>
      <c r="E614" s="46">
        <f>_xlfn.IFNA(VLOOKUP(A614,'Cloud Strategy'!$A$2:$B$1000,2,FALSE),0)</f>
        <v>84049.072</v>
      </c>
      <c r="F614" s="46">
        <f>_xlfn.IFNA(VLOOKUP(A614,'DMI Strategy'!$A$1:$B$1000,2,FALSE),0)</f>
        <v>0</v>
      </c>
      <c r="G614" s="46">
        <f>_xlfn.IFNA(VLOOKUP(A614,'RVI Strategy'!$A$1:$B$1000,2,FALSE),0)</f>
        <v>78079.08</v>
      </c>
      <c r="H614" s="46">
        <f>_xlfn.IFNA(VLOOKUP(A614,'TXF0007 Strategy'!$A$1:$B$1000,2,FALSE),0)</f>
        <v>58651.4</v>
      </c>
      <c r="I614" s="55">
        <f t="shared" si="18"/>
        <v>25414.41333333333</v>
      </c>
      <c r="J614" s="1">
        <f>VLOOKUP($A614,級距!$A:$K,9,FALSE)</f>
        <v>9</v>
      </c>
      <c r="K614" s="1">
        <f>VLOOKUP($A614,級距!$A:$K,10,FALSE)</f>
        <v>8</v>
      </c>
      <c r="L614" s="1">
        <f>VLOOKUP($A614,級距!$A:$K,11,FALSE)</f>
        <v>4</v>
      </c>
      <c r="M614" s="32">
        <f t="shared" si="19"/>
        <v>4</v>
      </c>
    </row>
    <row r="615" spans="1:13">
      <c r="A615" s="47">
        <v>44750</v>
      </c>
      <c r="B615" s="46">
        <f>_xlfn.IFNA(VLOOKUP(A615,'Dual Thrust Strategy'!$A$1:$B$460,2,FALSE),0)</f>
        <v>-4069.0879999999993</v>
      </c>
      <c r="C615" s="46">
        <f>_xlfn.IFNA(VLOOKUP(A615,'Break Through Price Strategy'!$A$2:$B$742,2,FALSE),0)</f>
        <v>0</v>
      </c>
      <c r="D615" s="46">
        <f>_xlfn.IFNA(VLOOKUP(A615,'BBI Strategy'!$A$2:$B$1000,2,FALSE),0)</f>
        <v>-11614.191999999999</v>
      </c>
      <c r="E615" s="46">
        <f>_xlfn.IFNA(VLOOKUP(A615,'Cloud Strategy'!$A$2:$B$1000,2,FALSE),0)</f>
        <v>0</v>
      </c>
      <c r="F615" s="46">
        <f>_xlfn.IFNA(VLOOKUP(A615,'DMI Strategy'!$A$1:$B$1000,2,FALSE),0)</f>
        <v>0</v>
      </c>
      <c r="G615" s="46">
        <f>_xlfn.IFNA(VLOOKUP(A615,'RVI Strategy'!$A$1:$B$1000,2,FALSE),0)</f>
        <v>-59332.224000000002</v>
      </c>
      <c r="H615" s="46">
        <f>_xlfn.IFNA(VLOOKUP(A615,'TXF0007 Strategy'!$A$1:$B$1000,2,FALSE),0)</f>
        <v>-35557.216</v>
      </c>
      <c r="I615" s="55">
        <f t="shared" si="18"/>
        <v>-12502.584000000001</v>
      </c>
      <c r="J615" s="1">
        <f>VLOOKUP($A615,級距!$A:$K,9,FALSE)</f>
        <v>8</v>
      </c>
      <c r="K615" s="1">
        <f>VLOOKUP($A615,級距!$A:$K,10,FALSE)</f>
        <v>3</v>
      </c>
      <c r="L615" s="1">
        <f>VLOOKUP($A615,級距!$A:$K,11,FALSE)</f>
        <v>2</v>
      </c>
      <c r="M615" s="32">
        <f t="shared" si="19"/>
        <v>2</v>
      </c>
    </row>
    <row r="616" spans="1:13">
      <c r="A616" s="47">
        <v>44749</v>
      </c>
      <c r="B616" s="46">
        <f>_xlfn.IFNA(VLOOKUP(A616,'Dual Thrust Strategy'!$A$1:$B$460,2,FALSE),0)</f>
        <v>361765.08</v>
      </c>
      <c r="C616" s="46">
        <f>_xlfn.IFNA(VLOOKUP(A616,'Break Through Price Strategy'!$A$2:$B$742,2,FALSE),0)</f>
        <v>-69607.304000000004</v>
      </c>
      <c r="D616" s="46">
        <f>_xlfn.IFNA(VLOOKUP(A616,'BBI Strategy'!$A$2:$B$1000,2,FALSE),0)</f>
        <v>-103351.84</v>
      </c>
      <c r="E616" s="46">
        <f>_xlfn.IFNA(VLOOKUP(A616,'Cloud Strategy'!$A$2:$B$1000,2,FALSE),0)</f>
        <v>-27691.191999999999</v>
      </c>
      <c r="F616" s="46">
        <f>_xlfn.IFNA(VLOOKUP(A616,'DMI Strategy'!$A$1:$B$1000,2,FALSE),0)</f>
        <v>-64094.207999999999</v>
      </c>
      <c r="G616" s="46">
        <f>_xlfn.IFNA(VLOOKUP(A616,'RVI Strategy'!$A$1:$B$1000,2,FALSE),0)</f>
        <v>-124020.48</v>
      </c>
      <c r="H616" s="46">
        <f>_xlfn.IFNA(VLOOKUP(A616,'TXF0007 Strategy'!$A$1:$B$1000,2,FALSE),0)</f>
        <v>-122676.864</v>
      </c>
      <c r="I616" s="55">
        <f t="shared" si="18"/>
        <v>-4499.9906666666648</v>
      </c>
      <c r="J616" s="1">
        <f>VLOOKUP($A616,級距!$A:$K,9,FALSE)</f>
        <v>10</v>
      </c>
      <c r="K616" s="1">
        <f>VLOOKUP($A616,級距!$A:$K,10,FALSE)</f>
        <v>3</v>
      </c>
      <c r="L616" s="1">
        <f>VLOOKUP($A616,級距!$A:$K,11,FALSE)</f>
        <v>1</v>
      </c>
      <c r="M616" s="32">
        <f t="shared" si="19"/>
        <v>1</v>
      </c>
    </row>
    <row r="617" spans="1:13">
      <c r="A617" s="47">
        <v>44748</v>
      </c>
      <c r="B617" s="46">
        <f>_xlfn.IFNA(VLOOKUP(A617,'Dual Thrust Strategy'!$A$1:$B$460,2,FALSE),0)</f>
        <v>-47888.232000000004</v>
      </c>
      <c r="C617" s="46">
        <f>_xlfn.IFNA(VLOOKUP(A617,'Break Through Price Strategy'!$A$2:$B$742,2,FALSE),0)</f>
        <v>41194.944000000003</v>
      </c>
      <c r="D617" s="46">
        <f>_xlfn.IFNA(VLOOKUP(A617,'BBI Strategy'!$A$2:$B$1000,2,FALSE),0)</f>
        <v>265305.92</v>
      </c>
      <c r="E617" s="46">
        <f>_xlfn.IFNA(VLOOKUP(A617,'Cloud Strategy'!$A$2:$B$1000,2,FALSE),0)</f>
        <v>32085.328000000001</v>
      </c>
      <c r="F617" s="46">
        <f>_xlfn.IFNA(VLOOKUP(A617,'DMI Strategy'!$A$1:$B$1000,2,FALSE),0)</f>
        <v>204615.024</v>
      </c>
      <c r="G617" s="46">
        <f>_xlfn.IFNA(VLOOKUP(A617,'RVI Strategy'!$A$1:$B$1000,2,FALSE),0)</f>
        <v>0</v>
      </c>
      <c r="H617" s="46">
        <f>_xlfn.IFNA(VLOOKUP(A617,'TXF0007 Strategy'!$A$1:$B$1000,2,FALSE),0)</f>
        <v>159304.94399999999</v>
      </c>
      <c r="I617" s="55">
        <f t="shared" si="18"/>
        <v>82552.16399999999</v>
      </c>
      <c r="J617" s="1">
        <f>VLOOKUP($A617,級距!$A:$K,9,FALSE)</f>
        <v>10</v>
      </c>
      <c r="K617" s="1">
        <f>VLOOKUP($A617,級距!$A:$K,10,FALSE)</f>
        <v>9</v>
      </c>
      <c r="L617" s="1">
        <f>VLOOKUP($A617,級距!$A:$K,11,FALSE)</f>
        <v>4</v>
      </c>
      <c r="M617" s="32">
        <f t="shared" si="19"/>
        <v>4</v>
      </c>
    </row>
    <row r="618" spans="1:13">
      <c r="A618" s="47">
        <v>44747</v>
      </c>
      <c r="B618" s="46">
        <f>_xlfn.IFNA(VLOOKUP(A618,'Dual Thrust Strategy'!$A$1:$B$460,2,FALSE),0)</f>
        <v>106486.50400000002</v>
      </c>
      <c r="C618" s="46">
        <f>_xlfn.IFNA(VLOOKUP(A618,'Break Through Price Strategy'!$A$2:$B$742,2,FALSE),0)</f>
        <v>-62023.775999999998</v>
      </c>
      <c r="D618" s="46">
        <f>_xlfn.IFNA(VLOOKUP(A618,'BBI Strategy'!$A$2:$B$1000,2,FALSE),0)</f>
        <v>0</v>
      </c>
      <c r="E618" s="46">
        <f>_xlfn.IFNA(VLOOKUP(A618,'Cloud Strategy'!$A$2:$B$1000,2,FALSE),0)</f>
        <v>-602.49599999999998</v>
      </c>
      <c r="F618" s="46">
        <f>_xlfn.IFNA(VLOOKUP(A618,'DMI Strategy'!$A$1:$B$1000,2,FALSE),0)</f>
        <v>-50905.88</v>
      </c>
      <c r="G618" s="46">
        <f>_xlfn.IFNA(VLOOKUP(A618,'RVI Strategy'!$A$1:$B$1000,2,FALSE),0)</f>
        <v>132116.66399999999</v>
      </c>
      <c r="H618" s="46">
        <f>_xlfn.IFNA(VLOOKUP(A618,'TXF0007 Strategy'!$A$1:$B$1000,2,FALSE),0)</f>
        <v>-73514.736000000004</v>
      </c>
      <c r="I618" s="55">
        <f t="shared" si="18"/>
        <v>20845.169333333335</v>
      </c>
      <c r="J618" s="1">
        <f>VLOOKUP($A618,級距!$A:$K,9,FALSE)</f>
        <v>10</v>
      </c>
      <c r="K618" s="1">
        <f>VLOOKUP($A618,級距!$A:$K,10,FALSE)</f>
        <v>3</v>
      </c>
      <c r="L618" s="1">
        <f>VLOOKUP($A618,級距!$A:$K,11,FALSE)</f>
        <v>1</v>
      </c>
      <c r="M618" s="32">
        <f t="shared" si="19"/>
        <v>1</v>
      </c>
    </row>
    <row r="619" spans="1:13">
      <c r="A619" s="47">
        <v>44746</v>
      </c>
      <c r="B619" s="46">
        <f>_xlfn.IFNA(VLOOKUP(A619,'Dual Thrust Strategy'!$A$1:$B$460,2,FALSE),0)</f>
        <v>-127499.47199999999</v>
      </c>
      <c r="C619" s="46">
        <f>_xlfn.IFNA(VLOOKUP(A619,'Break Through Price Strategy'!$A$2:$B$742,2,FALSE),0)</f>
        <v>0</v>
      </c>
      <c r="D619" s="46">
        <f>_xlfn.IFNA(VLOOKUP(A619,'BBI Strategy'!$A$2:$B$1000,2,FALSE),0)</f>
        <v>20410.216</v>
      </c>
      <c r="E619" s="46">
        <f>_xlfn.IFNA(VLOOKUP(A619,'Cloud Strategy'!$A$2:$B$1000,2,FALSE),0)</f>
        <v>140902.20000000001</v>
      </c>
      <c r="F619" s="46">
        <f>_xlfn.IFNA(VLOOKUP(A619,'DMI Strategy'!$A$1:$B$1000,2,FALSE),0)</f>
        <v>83777.872000000003</v>
      </c>
      <c r="G619" s="46">
        <f>_xlfn.IFNA(VLOOKUP(A619,'RVI Strategy'!$A$1:$B$1000,2,FALSE),0)</f>
        <v>0</v>
      </c>
      <c r="H619" s="46">
        <f>_xlfn.IFNA(VLOOKUP(A619,'TXF0007 Strategy'!$A$1:$B$1000,2,FALSE),0)</f>
        <v>-16907.752</v>
      </c>
      <c r="I619" s="55">
        <f t="shared" si="18"/>
        <v>19598.469333333338</v>
      </c>
      <c r="J619" s="1">
        <f>VLOOKUP($A619,級距!$A:$K,9,FALSE)</f>
        <v>10</v>
      </c>
      <c r="K619" s="1">
        <f>VLOOKUP($A619,級距!$A:$K,10,FALSE)</f>
        <v>3</v>
      </c>
      <c r="L619" s="1">
        <f>VLOOKUP($A619,級距!$A:$K,11,FALSE)</f>
        <v>1</v>
      </c>
      <c r="M619" s="32">
        <f t="shared" si="19"/>
        <v>1</v>
      </c>
    </row>
    <row r="620" spans="1:13">
      <c r="A620" s="47">
        <v>44743</v>
      </c>
      <c r="B620" s="46">
        <f>_xlfn.IFNA(VLOOKUP(A620,'Dual Thrust Strategy'!$A$1:$B$460,2,FALSE),0)</f>
        <v>96516.000000000015</v>
      </c>
      <c r="C620" s="46">
        <f>_xlfn.IFNA(VLOOKUP(A620,'Break Through Price Strategy'!$A$2:$B$742,2,FALSE),0)</f>
        <v>405040.92800000001</v>
      </c>
      <c r="D620" s="46">
        <f>_xlfn.IFNA(VLOOKUP(A620,'BBI Strategy'!$A$2:$B$1000,2,FALSE),0)</f>
        <v>263182.44</v>
      </c>
      <c r="E620" s="46">
        <f>_xlfn.IFNA(VLOOKUP(A620,'Cloud Strategy'!$A$2:$B$1000,2,FALSE),0)</f>
        <v>18282</v>
      </c>
      <c r="F620" s="46">
        <f>_xlfn.IFNA(VLOOKUP(A620,'DMI Strategy'!$A$1:$B$1000,2,FALSE),0)</f>
        <v>103258.67200000001</v>
      </c>
      <c r="G620" s="46">
        <f>_xlfn.IFNA(VLOOKUP(A620,'RVI Strategy'!$A$1:$B$1000,2,FALSE),0)</f>
        <v>196438.856</v>
      </c>
      <c r="H620" s="46">
        <f>_xlfn.IFNA(VLOOKUP(A620,'TXF0007 Strategy'!$A$1:$B$1000,2,FALSE),0)</f>
        <v>311534.76</v>
      </c>
      <c r="I620" s="55">
        <f t="shared" si="18"/>
        <v>180453.14933333333</v>
      </c>
      <c r="J620" s="1">
        <f>VLOOKUP($A620,級距!$A:$K,9,FALSE)</f>
        <v>10</v>
      </c>
      <c r="K620" s="1">
        <f>VLOOKUP($A620,級距!$A:$K,10,FALSE)</f>
        <v>9</v>
      </c>
      <c r="L620" s="1">
        <f>VLOOKUP($A620,級距!$A:$K,11,FALSE)</f>
        <v>4</v>
      </c>
      <c r="M620" s="32">
        <f t="shared" si="19"/>
        <v>4</v>
      </c>
    </row>
    <row r="621" spans="1:13">
      <c r="A621" s="47">
        <v>44742</v>
      </c>
      <c r="B621" s="46">
        <f>_xlfn.IFNA(VLOOKUP(A621,'Dual Thrust Strategy'!$A$1:$B$460,2,FALSE),0)</f>
        <v>81214.751999999993</v>
      </c>
      <c r="C621" s="46">
        <f>_xlfn.IFNA(VLOOKUP(A621,'Break Through Price Strategy'!$A$2:$B$742,2,FALSE),0)</f>
        <v>41674.303999999996</v>
      </c>
      <c r="D621" s="46">
        <f>_xlfn.IFNA(VLOOKUP(A621,'BBI Strategy'!$A$2:$B$1000,2,FALSE),0)</f>
        <v>139448.136</v>
      </c>
      <c r="E621" s="46">
        <f>_xlfn.IFNA(VLOOKUP(A621,'Cloud Strategy'!$A$2:$B$1000,2,FALSE),0)</f>
        <v>-122182.296</v>
      </c>
      <c r="F621" s="46">
        <f>_xlfn.IFNA(VLOOKUP(A621,'DMI Strategy'!$A$1:$B$1000,2,FALSE),0)</f>
        <v>164462.408</v>
      </c>
      <c r="G621" s="46">
        <f>_xlfn.IFNA(VLOOKUP(A621,'RVI Strategy'!$A$1:$B$1000,2,FALSE),0)</f>
        <v>94969.176000000007</v>
      </c>
      <c r="H621" s="46">
        <f>_xlfn.IFNA(VLOOKUP(A621,'TXF0007 Strategy'!$A$1:$B$1000,2,FALSE),0)</f>
        <v>276422.96799999999</v>
      </c>
      <c r="I621" s="55">
        <f t="shared" si="18"/>
        <v>66597.746666666659</v>
      </c>
      <c r="J621" s="1">
        <f>VLOOKUP($A621,級距!$A:$K,9,FALSE)</f>
        <v>10</v>
      </c>
      <c r="K621" s="1">
        <f>VLOOKUP($A621,級距!$A:$K,10,FALSE)</f>
        <v>10</v>
      </c>
      <c r="L621" s="1">
        <f>VLOOKUP($A621,級距!$A:$K,11,FALSE)</f>
        <v>4</v>
      </c>
      <c r="M621" s="32">
        <f t="shared" si="19"/>
        <v>4</v>
      </c>
    </row>
    <row r="622" spans="1:13">
      <c r="A622" s="47">
        <v>44741</v>
      </c>
      <c r="B622" s="46">
        <f>_xlfn.IFNA(VLOOKUP(A622,'Dual Thrust Strategy'!$A$1:$B$460,2,FALSE),0)</f>
        <v>0</v>
      </c>
      <c r="C622" s="46">
        <f>_xlfn.IFNA(VLOOKUP(A622,'Break Through Price Strategy'!$A$2:$B$742,2,FALSE),0)</f>
        <v>-11847.103999999999</v>
      </c>
      <c r="D622" s="46">
        <f>_xlfn.IFNA(VLOOKUP(A622,'BBI Strategy'!$A$2:$B$1000,2,FALSE),0)</f>
        <v>25392.68</v>
      </c>
      <c r="E622" s="46">
        <f>_xlfn.IFNA(VLOOKUP(A622,'Cloud Strategy'!$A$2:$B$1000,2,FALSE),0)</f>
        <v>34341.160000000003</v>
      </c>
      <c r="F622" s="46">
        <f>_xlfn.IFNA(VLOOKUP(A622,'DMI Strategy'!$A$1:$B$1000,2,FALSE),0)</f>
        <v>-66577.279999999999</v>
      </c>
      <c r="G622" s="46">
        <f>_xlfn.IFNA(VLOOKUP(A622,'RVI Strategy'!$A$1:$B$1000,2,FALSE),0)</f>
        <v>0</v>
      </c>
      <c r="H622" s="46">
        <f>_xlfn.IFNA(VLOOKUP(A622,'TXF0007 Strategy'!$A$1:$B$1000,2,FALSE),0)</f>
        <v>-10324.464</v>
      </c>
      <c r="I622" s="55">
        <f t="shared" si="18"/>
        <v>-3115.0906666666656</v>
      </c>
      <c r="J622" s="1">
        <f>VLOOKUP($A622,級距!$A:$K,9,FALSE)</f>
        <v>4</v>
      </c>
      <c r="K622" s="1">
        <f>VLOOKUP($A622,級距!$A:$K,10,FALSE)</f>
        <v>1</v>
      </c>
      <c r="L622" s="1">
        <f>VLOOKUP($A622,級距!$A:$K,11,FALSE)</f>
        <v>2</v>
      </c>
      <c r="M622" s="32">
        <f t="shared" si="19"/>
        <v>2</v>
      </c>
    </row>
    <row r="623" spans="1:13">
      <c r="A623" s="47">
        <v>44740</v>
      </c>
      <c r="B623" s="46">
        <f>_xlfn.IFNA(VLOOKUP(A623,'Dual Thrust Strategy'!$A$1:$B$460,2,FALSE),0)</f>
        <v>22853.975999999999</v>
      </c>
      <c r="C623" s="46">
        <f>_xlfn.IFNA(VLOOKUP(A623,'Break Through Price Strategy'!$A$2:$B$742,2,FALSE),0)</f>
        <v>-74297.808000000005</v>
      </c>
      <c r="D623" s="46">
        <f>_xlfn.IFNA(VLOOKUP(A623,'BBI Strategy'!$A$2:$B$1000,2,FALSE),0)</f>
        <v>0</v>
      </c>
      <c r="E623" s="46">
        <f>_xlfn.IFNA(VLOOKUP(A623,'Cloud Strategy'!$A$2:$B$1000,2,FALSE),0)</f>
        <v>-6766.08</v>
      </c>
      <c r="F623" s="46">
        <f>_xlfn.IFNA(VLOOKUP(A623,'DMI Strategy'!$A$1:$B$1000,2,FALSE),0)</f>
        <v>-62909.088000000003</v>
      </c>
      <c r="G623" s="46">
        <f>_xlfn.IFNA(VLOOKUP(A623,'RVI Strategy'!$A$1:$B$1000,2,FALSE),0)</f>
        <v>-52366.080000000002</v>
      </c>
      <c r="H623" s="46">
        <f>_xlfn.IFNA(VLOOKUP(A623,'TXF0007 Strategy'!$A$1:$B$1000,2,FALSE),0)</f>
        <v>-37969.248</v>
      </c>
      <c r="I623" s="55">
        <f t="shared" si="18"/>
        <v>-28914.180000000004</v>
      </c>
      <c r="J623" s="1">
        <f>VLOOKUP($A623,級距!$A:$K,9,FALSE)</f>
        <v>7</v>
      </c>
      <c r="K623" s="1">
        <f>VLOOKUP($A623,級距!$A:$K,10,FALSE)</f>
        <v>6</v>
      </c>
      <c r="L623" s="1">
        <f>VLOOKUP($A623,級距!$A:$K,11,FALSE)</f>
        <v>2</v>
      </c>
      <c r="M623" s="32">
        <f t="shared" si="19"/>
        <v>2</v>
      </c>
    </row>
    <row r="624" spans="1:13">
      <c r="A624" s="47">
        <v>44739</v>
      </c>
      <c r="B624" s="46">
        <f>_xlfn.IFNA(VLOOKUP(A624,'Dual Thrust Strategy'!$A$1:$B$460,2,FALSE),0)</f>
        <v>0</v>
      </c>
      <c r="C624" s="46">
        <f>_xlfn.IFNA(VLOOKUP(A624,'Break Through Price Strategy'!$A$2:$B$742,2,FALSE),0)</f>
        <v>77525.695999999996</v>
      </c>
      <c r="D624" s="46">
        <f>_xlfn.IFNA(VLOOKUP(A624,'BBI Strategy'!$A$2:$B$1000,2,FALSE),0)</f>
        <v>29310.207999999999</v>
      </c>
      <c r="E624" s="46">
        <f>_xlfn.IFNA(VLOOKUP(A624,'Cloud Strategy'!$A$2:$B$1000,2,FALSE),0)</f>
        <v>0</v>
      </c>
      <c r="F624" s="46">
        <f>_xlfn.IFNA(VLOOKUP(A624,'DMI Strategy'!$A$1:$B$1000,2,FALSE),0)</f>
        <v>33991.296000000002</v>
      </c>
      <c r="G624" s="46">
        <f>_xlfn.IFNA(VLOOKUP(A624,'RVI Strategy'!$A$1:$B$1000,2,FALSE),0)</f>
        <v>0</v>
      </c>
      <c r="H624" s="46">
        <f>_xlfn.IFNA(VLOOKUP(A624,'TXF0007 Strategy'!$A$1:$B$1000,2,FALSE),0)</f>
        <v>0</v>
      </c>
      <c r="I624" s="55">
        <f t="shared" si="18"/>
        <v>23471.200000000001</v>
      </c>
      <c r="J624" s="1">
        <f>VLOOKUP($A624,級距!$A:$K,9,FALSE)</f>
        <v>7</v>
      </c>
      <c r="K624" s="1">
        <f>VLOOKUP($A624,級距!$A:$K,10,FALSE)</f>
        <v>4</v>
      </c>
      <c r="L624" s="1">
        <f>VLOOKUP($A624,級距!$A:$K,11,FALSE)</f>
        <v>2</v>
      </c>
      <c r="M624" s="32">
        <f t="shared" si="19"/>
        <v>2</v>
      </c>
    </row>
    <row r="625" spans="1:13">
      <c r="A625" s="47">
        <v>44736</v>
      </c>
      <c r="B625" s="46">
        <f>_xlfn.IFNA(VLOOKUP(A625,'Dual Thrust Strategy'!$A$1:$B$460,2,FALSE),0)</f>
        <v>46302.144</v>
      </c>
      <c r="C625" s="46">
        <f>_xlfn.IFNA(VLOOKUP(A625,'Break Through Price Strategy'!$A$2:$B$742,2,FALSE),0)</f>
        <v>0</v>
      </c>
      <c r="D625" s="46">
        <f>_xlfn.IFNA(VLOOKUP(A625,'BBI Strategy'!$A$2:$B$1000,2,FALSE),0)</f>
        <v>0</v>
      </c>
      <c r="E625" s="46">
        <f>_xlfn.IFNA(VLOOKUP(A625,'Cloud Strategy'!$A$2:$B$1000,2,FALSE),0)</f>
        <v>0</v>
      </c>
      <c r="F625" s="46">
        <f>_xlfn.IFNA(VLOOKUP(A625,'DMI Strategy'!$A$1:$B$1000,2,FALSE),0)</f>
        <v>-66562.304000000004</v>
      </c>
      <c r="G625" s="46">
        <f>_xlfn.IFNA(VLOOKUP(A625,'RVI Strategy'!$A$1:$B$1000,2,FALSE),0)</f>
        <v>-40318.847999999998</v>
      </c>
      <c r="H625" s="46">
        <f>_xlfn.IFNA(VLOOKUP(A625,'TXF0007 Strategy'!$A$1:$B$1000,2,FALSE),0)</f>
        <v>20034.599999999999</v>
      </c>
      <c r="I625" s="55">
        <f t="shared" si="18"/>
        <v>-10096.501333333334</v>
      </c>
      <c r="J625" s="1">
        <f>VLOOKUP($A625,級距!$A:$K,9,FALSE)</f>
        <v>7</v>
      </c>
      <c r="K625" s="1">
        <f>VLOOKUP($A625,級距!$A:$K,10,FALSE)</f>
        <v>3</v>
      </c>
      <c r="L625" s="1">
        <f>VLOOKUP($A625,級距!$A:$K,11,FALSE)</f>
        <v>2</v>
      </c>
      <c r="M625" s="32">
        <f t="shared" si="19"/>
        <v>2</v>
      </c>
    </row>
    <row r="626" spans="1:13">
      <c r="A626" s="47">
        <v>44735</v>
      </c>
      <c r="B626" s="46">
        <f>_xlfn.IFNA(VLOOKUP(A626,'Dual Thrust Strategy'!$A$1:$B$460,2,FALSE),0)</f>
        <v>125703</v>
      </c>
      <c r="C626" s="46">
        <f>_xlfn.IFNA(VLOOKUP(A626,'Break Through Price Strategy'!$A$2:$B$742,2,FALSE),0)</f>
        <v>-79191.456000000006</v>
      </c>
      <c r="D626" s="46">
        <f>_xlfn.IFNA(VLOOKUP(A626,'BBI Strategy'!$A$2:$B$1000,2,FALSE),0)</f>
        <v>70226.856</v>
      </c>
      <c r="E626" s="46">
        <f>_xlfn.IFNA(VLOOKUP(A626,'Cloud Strategy'!$A$2:$B$1000,2,FALSE),0)</f>
        <v>80731.759999999995</v>
      </c>
      <c r="F626" s="46">
        <f>_xlfn.IFNA(VLOOKUP(A626,'DMI Strategy'!$A$1:$B$1000,2,FALSE),0)</f>
        <v>0</v>
      </c>
      <c r="G626" s="46">
        <f>_xlfn.IFNA(VLOOKUP(A626,'RVI Strategy'!$A$1:$B$1000,2,FALSE),0)</f>
        <v>0</v>
      </c>
      <c r="H626" s="46">
        <f>_xlfn.IFNA(VLOOKUP(A626,'TXF0007 Strategy'!$A$1:$B$1000,2,FALSE),0)</f>
        <v>90405.28</v>
      </c>
      <c r="I626" s="55">
        <f t="shared" si="18"/>
        <v>32911.693333333329</v>
      </c>
      <c r="J626" s="1">
        <f>VLOOKUP($A626,級距!$A:$K,9,FALSE)</f>
        <v>10</v>
      </c>
      <c r="K626" s="1">
        <f>VLOOKUP($A626,級距!$A:$K,10,FALSE)</f>
        <v>4</v>
      </c>
      <c r="L626" s="1">
        <f>VLOOKUP($A626,級距!$A:$K,11,FALSE)</f>
        <v>1</v>
      </c>
      <c r="M626" s="32">
        <f t="shared" si="19"/>
        <v>1</v>
      </c>
    </row>
    <row r="627" spans="1:13">
      <c r="A627" s="47">
        <v>44734</v>
      </c>
      <c r="B627" s="46">
        <f>_xlfn.IFNA(VLOOKUP(A627,'Dual Thrust Strategy'!$A$1:$B$460,2,FALSE),0)</f>
        <v>0</v>
      </c>
      <c r="C627" s="46">
        <f>_xlfn.IFNA(VLOOKUP(A627,'Break Through Price Strategy'!$A$2:$B$742,2,FALSE),0)</f>
        <v>223399.53599999999</v>
      </c>
      <c r="D627" s="46">
        <f>_xlfn.IFNA(VLOOKUP(A627,'BBI Strategy'!$A$2:$B$1000,2,FALSE),0)</f>
        <v>0</v>
      </c>
      <c r="E627" s="46">
        <f>_xlfn.IFNA(VLOOKUP(A627,'Cloud Strategy'!$A$2:$B$1000,2,FALSE),0)</f>
        <v>103678.92</v>
      </c>
      <c r="F627" s="46">
        <f>_xlfn.IFNA(VLOOKUP(A627,'DMI Strategy'!$A$1:$B$1000,2,FALSE),0)</f>
        <v>195402.32</v>
      </c>
      <c r="G627" s="46">
        <f>_xlfn.IFNA(VLOOKUP(A627,'RVI Strategy'!$A$1:$B$1000,2,FALSE),0)</f>
        <v>156830.79999999999</v>
      </c>
      <c r="H627" s="46">
        <f>_xlfn.IFNA(VLOOKUP(A627,'TXF0007 Strategy'!$A$1:$B$1000,2,FALSE),0)</f>
        <v>125421.568</v>
      </c>
      <c r="I627" s="55">
        <f t="shared" si="18"/>
        <v>113218.59600000001</v>
      </c>
      <c r="J627" s="1">
        <f>VLOOKUP($A627,級距!$A:$K,9,FALSE)</f>
        <v>10</v>
      </c>
      <c r="K627" s="1">
        <f>VLOOKUP($A627,級距!$A:$K,10,FALSE)</f>
        <v>10</v>
      </c>
      <c r="L627" s="1">
        <f>VLOOKUP($A627,級距!$A:$K,11,FALSE)</f>
        <v>4</v>
      </c>
      <c r="M627" s="32">
        <f t="shared" si="19"/>
        <v>4</v>
      </c>
    </row>
    <row r="628" spans="1:13">
      <c r="A628" s="47">
        <v>44733</v>
      </c>
      <c r="B628" s="46">
        <f>_xlfn.IFNA(VLOOKUP(A628,'Dual Thrust Strategy'!$A$1:$B$460,2,FALSE),0)</f>
        <v>200400.984</v>
      </c>
      <c r="C628" s="46">
        <f>_xlfn.IFNA(VLOOKUP(A628,'Break Through Price Strategy'!$A$2:$B$742,2,FALSE),0)</f>
        <v>0</v>
      </c>
      <c r="D628" s="46">
        <f>_xlfn.IFNA(VLOOKUP(A628,'BBI Strategy'!$A$2:$B$1000,2,FALSE),0)</f>
        <v>18909.727999999999</v>
      </c>
      <c r="E628" s="46">
        <f>_xlfn.IFNA(VLOOKUP(A628,'Cloud Strategy'!$A$2:$B$1000,2,FALSE),0)</f>
        <v>134268.46400000001</v>
      </c>
      <c r="F628" s="46">
        <f>_xlfn.IFNA(VLOOKUP(A628,'DMI Strategy'!$A$1:$B$1000,2,FALSE),0)</f>
        <v>37585.103999999999</v>
      </c>
      <c r="G628" s="46">
        <f>_xlfn.IFNA(VLOOKUP(A628,'RVI Strategy'!$A$1:$B$1000,2,FALSE),0)</f>
        <v>0</v>
      </c>
      <c r="H628" s="46">
        <f>_xlfn.IFNA(VLOOKUP(A628,'TXF0007 Strategy'!$A$1:$B$1000,2,FALSE),0)</f>
        <v>0</v>
      </c>
      <c r="I628" s="55">
        <f t="shared" si="18"/>
        <v>65194.046666666662</v>
      </c>
      <c r="J628" s="1">
        <f>VLOOKUP($A628,級距!$A:$K,9,FALSE)</f>
        <v>8</v>
      </c>
      <c r="K628" s="1">
        <f>VLOOKUP($A628,級距!$A:$K,10,FALSE)</f>
        <v>7</v>
      </c>
      <c r="L628" s="1">
        <f>VLOOKUP($A628,級距!$A:$K,11,FALSE)</f>
        <v>3</v>
      </c>
      <c r="M628" s="32">
        <f t="shared" si="19"/>
        <v>3</v>
      </c>
    </row>
    <row r="629" spans="1:13">
      <c r="A629" s="47">
        <v>44732</v>
      </c>
      <c r="B629" s="46">
        <f>_xlfn.IFNA(VLOOKUP(A629,'Dual Thrust Strategy'!$A$1:$B$460,2,FALSE),0)</f>
        <v>-67724.928</v>
      </c>
      <c r="C629" s="46">
        <f>_xlfn.IFNA(VLOOKUP(A629,'Break Through Price Strategy'!$A$2:$B$742,2,FALSE),0)</f>
        <v>32032.008000000002</v>
      </c>
      <c r="D629" s="46">
        <f>_xlfn.IFNA(VLOOKUP(A629,'BBI Strategy'!$A$2:$B$1000,2,FALSE),0)</f>
        <v>44379.839999999997</v>
      </c>
      <c r="E629" s="46">
        <f>_xlfn.IFNA(VLOOKUP(A629,'Cloud Strategy'!$A$2:$B$1000,2,FALSE),0)</f>
        <v>-68493.255999999994</v>
      </c>
      <c r="F629" s="46">
        <f>_xlfn.IFNA(VLOOKUP(A629,'DMI Strategy'!$A$1:$B$1000,2,FALSE),0)</f>
        <v>270259.28000000003</v>
      </c>
      <c r="G629" s="46">
        <f>_xlfn.IFNA(VLOOKUP(A629,'RVI Strategy'!$A$1:$B$1000,2,FALSE),0)</f>
        <v>12316.255999999999</v>
      </c>
      <c r="H629" s="46">
        <f>_xlfn.IFNA(VLOOKUP(A629,'TXF0007 Strategy'!$A$1:$B$1000,2,FALSE),0)</f>
        <v>77070.471999999994</v>
      </c>
      <c r="I629" s="55">
        <f t="shared" si="18"/>
        <v>37128.200000000004</v>
      </c>
      <c r="J629" s="1">
        <f>VLOOKUP($A629,級距!$A:$K,9,FALSE)</f>
        <v>9</v>
      </c>
      <c r="K629" s="1">
        <f>VLOOKUP($A629,級距!$A:$K,10,FALSE)</f>
        <v>6</v>
      </c>
      <c r="L629" s="1">
        <f>VLOOKUP($A629,級距!$A:$K,11,FALSE)</f>
        <v>2</v>
      </c>
      <c r="M629" s="32">
        <f t="shared" si="19"/>
        <v>2</v>
      </c>
    </row>
    <row r="630" spans="1:13">
      <c r="A630" s="47">
        <v>44729</v>
      </c>
      <c r="B630" s="46">
        <f>_xlfn.IFNA(VLOOKUP(A630,'Dual Thrust Strategy'!$A$1:$B$460,2,FALSE),0)</f>
        <v>0</v>
      </c>
      <c r="C630" s="46">
        <f>_xlfn.IFNA(VLOOKUP(A630,'Break Through Price Strategy'!$A$2:$B$742,2,FALSE),0)</f>
        <v>0</v>
      </c>
      <c r="D630" s="46">
        <f>_xlfn.IFNA(VLOOKUP(A630,'BBI Strategy'!$A$2:$B$1000,2,FALSE),0)</f>
        <v>-123972.68</v>
      </c>
      <c r="E630" s="46">
        <f>_xlfn.IFNA(VLOOKUP(A630,'Cloud Strategy'!$A$2:$B$1000,2,FALSE),0)</f>
        <v>0</v>
      </c>
      <c r="F630" s="46">
        <f>_xlfn.IFNA(VLOOKUP(A630,'DMI Strategy'!$A$1:$B$1000,2,FALSE),0)</f>
        <v>156546.592</v>
      </c>
      <c r="G630" s="46">
        <f>_xlfn.IFNA(VLOOKUP(A630,'RVI Strategy'!$A$1:$B$1000,2,FALSE),0)</f>
        <v>0</v>
      </c>
      <c r="H630" s="46">
        <f>_xlfn.IFNA(VLOOKUP(A630,'TXF0007 Strategy'!$A$1:$B$1000,2,FALSE),0)</f>
        <v>13306.471999999996</v>
      </c>
      <c r="I630" s="55">
        <f t="shared" si="18"/>
        <v>5428.9853333333349</v>
      </c>
      <c r="J630" s="1">
        <f>VLOOKUP($A630,級距!$A:$K,9,FALSE)</f>
        <v>5</v>
      </c>
      <c r="K630" s="1">
        <f>VLOOKUP($A630,級距!$A:$K,10,FALSE)</f>
        <v>1</v>
      </c>
      <c r="L630" s="1">
        <f>VLOOKUP($A630,級距!$A:$K,11,FALSE)</f>
        <v>2</v>
      </c>
      <c r="M630" s="32">
        <f t="shared" si="19"/>
        <v>2</v>
      </c>
    </row>
    <row r="631" spans="1:13">
      <c r="A631" s="47">
        <v>44728</v>
      </c>
      <c r="B631" s="46">
        <f>_xlfn.IFNA(VLOOKUP(A631,'Dual Thrust Strategy'!$A$1:$B$460,2,FALSE),0)</f>
        <v>153410.304</v>
      </c>
      <c r="C631" s="46">
        <f>_xlfn.IFNA(VLOOKUP(A631,'Break Through Price Strategy'!$A$2:$B$742,2,FALSE),0)</f>
        <v>0</v>
      </c>
      <c r="D631" s="46">
        <f>_xlfn.IFNA(VLOOKUP(A631,'BBI Strategy'!$A$2:$B$1000,2,FALSE),0)</f>
        <v>250577.52</v>
      </c>
      <c r="E631" s="46">
        <f>_xlfn.IFNA(VLOOKUP(A631,'Cloud Strategy'!$A$2:$B$1000,2,FALSE),0)</f>
        <v>0</v>
      </c>
      <c r="F631" s="46">
        <f>_xlfn.IFNA(VLOOKUP(A631,'DMI Strategy'!$A$1:$B$1000,2,FALSE),0)</f>
        <v>152061.96799999999</v>
      </c>
      <c r="G631" s="46">
        <f>_xlfn.IFNA(VLOOKUP(A631,'RVI Strategy'!$A$1:$B$1000,2,FALSE),0)</f>
        <v>171113.008</v>
      </c>
      <c r="H631" s="46">
        <f>_xlfn.IFNA(VLOOKUP(A631,'TXF0007 Strategy'!$A$1:$B$1000,2,FALSE),0)</f>
        <v>24703.48</v>
      </c>
      <c r="I631" s="55">
        <f t="shared" si="18"/>
        <v>121193.8</v>
      </c>
      <c r="J631" s="1">
        <f>VLOOKUP($A631,級距!$A:$K,9,FALSE)</f>
        <v>10</v>
      </c>
      <c r="K631" s="1">
        <f>VLOOKUP($A631,級距!$A:$K,10,FALSE)</f>
        <v>9</v>
      </c>
      <c r="L631" s="1">
        <f>VLOOKUP($A631,級距!$A:$K,11,FALSE)</f>
        <v>4</v>
      </c>
      <c r="M631" s="32">
        <f t="shared" si="19"/>
        <v>4</v>
      </c>
    </row>
    <row r="632" spans="1:13">
      <c r="A632" s="47">
        <v>44727</v>
      </c>
      <c r="B632" s="46">
        <f>_xlfn.IFNA(VLOOKUP(A632,'Dual Thrust Strategy'!$A$1:$B$460,2,FALSE),0)</f>
        <v>0</v>
      </c>
      <c r="C632" s="46">
        <f>_xlfn.IFNA(VLOOKUP(A632,'Break Through Price Strategy'!$A$2:$B$742,2,FALSE),0)</f>
        <v>0</v>
      </c>
      <c r="D632" s="46">
        <f>_xlfn.IFNA(VLOOKUP(A632,'BBI Strategy'!$A$2:$B$1000,2,FALSE),0)</f>
        <v>61627.696000000004</v>
      </c>
      <c r="E632" s="46">
        <f>_xlfn.IFNA(VLOOKUP(A632,'Cloud Strategy'!$A$2:$B$1000,2,FALSE),0)</f>
        <v>-127373.31200000001</v>
      </c>
      <c r="F632" s="46">
        <f>_xlfn.IFNA(VLOOKUP(A632,'DMI Strategy'!$A$1:$B$1000,2,FALSE),0)</f>
        <v>2013.2719999999999</v>
      </c>
      <c r="G632" s="46">
        <f>_xlfn.IFNA(VLOOKUP(A632,'RVI Strategy'!$A$1:$B$1000,2,FALSE),0)</f>
        <v>0</v>
      </c>
      <c r="H632" s="46">
        <f>_xlfn.IFNA(VLOOKUP(A632,'TXF0007 Strategy'!$A$1:$B$1000,2,FALSE),0)</f>
        <v>6054.9920000000002</v>
      </c>
      <c r="I632" s="55">
        <f t="shared" si="18"/>
        <v>-10622.057333333336</v>
      </c>
      <c r="J632" s="1">
        <f>VLOOKUP($A632,級距!$A:$K,9,FALSE)</f>
        <v>2</v>
      </c>
      <c r="K632" s="1">
        <f>VLOOKUP($A632,級距!$A:$K,10,FALSE)</f>
        <v>1</v>
      </c>
      <c r="L632" s="1">
        <f>VLOOKUP($A632,級距!$A:$K,11,FALSE)</f>
        <v>2</v>
      </c>
      <c r="M632" s="32">
        <f t="shared" si="19"/>
        <v>2</v>
      </c>
    </row>
    <row r="633" spans="1:13">
      <c r="A633" s="47">
        <v>44726</v>
      </c>
      <c r="B633" s="46">
        <f>_xlfn.IFNA(VLOOKUP(A633,'Dual Thrust Strategy'!$A$1:$B$460,2,FALSE),0)</f>
        <v>6009.0479999999952</v>
      </c>
      <c r="C633" s="46">
        <f>_xlfn.IFNA(VLOOKUP(A633,'Break Through Price Strategy'!$A$2:$B$742,2,FALSE),0)</f>
        <v>-64583.807999999997</v>
      </c>
      <c r="D633" s="46">
        <f>_xlfn.IFNA(VLOOKUP(A633,'BBI Strategy'!$A$2:$B$1000,2,FALSE),0)</f>
        <v>73777.952000000005</v>
      </c>
      <c r="E633" s="46">
        <f>_xlfn.IFNA(VLOOKUP(A633,'Cloud Strategy'!$A$2:$B$1000,2,FALSE),0)</f>
        <v>0</v>
      </c>
      <c r="F633" s="46">
        <f>_xlfn.IFNA(VLOOKUP(A633,'DMI Strategy'!$A$1:$B$1000,2,FALSE),0)</f>
        <v>-73767.648000000001</v>
      </c>
      <c r="G633" s="46">
        <f>_xlfn.IFNA(VLOOKUP(A633,'RVI Strategy'!$A$1:$B$1000,2,FALSE),0)</f>
        <v>0</v>
      </c>
      <c r="H633" s="46">
        <f>_xlfn.IFNA(VLOOKUP(A633,'TXF0007 Strategy'!$A$1:$B$1000,2,FALSE),0)</f>
        <v>0</v>
      </c>
      <c r="I633" s="55">
        <f t="shared" si="18"/>
        <v>-9760.742666666667</v>
      </c>
      <c r="J633" s="1">
        <f>VLOOKUP($A633,級距!$A:$K,9,FALSE)</f>
        <v>8</v>
      </c>
      <c r="K633" s="1">
        <f>VLOOKUP($A633,級距!$A:$K,10,FALSE)</f>
        <v>5</v>
      </c>
      <c r="L633" s="1">
        <f>VLOOKUP($A633,級距!$A:$K,11,FALSE)</f>
        <v>2</v>
      </c>
      <c r="M633" s="32">
        <f t="shared" si="19"/>
        <v>2</v>
      </c>
    </row>
    <row r="634" spans="1:13">
      <c r="A634" s="47">
        <v>44725</v>
      </c>
      <c r="B634" s="46">
        <f>_xlfn.IFNA(VLOOKUP(A634,'Dual Thrust Strategy'!$A$1:$B$460,2,FALSE),0)</f>
        <v>0</v>
      </c>
      <c r="C634" s="46">
        <f>_xlfn.IFNA(VLOOKUP(A634,'Break Through Price Strategy'!$A$2:$B$742,2,FALSE),0)</f>
        <v>13260.976000000001</v>
      </c>
      <c r="D634" s="46">
        <f>_xlfn.IFNA(VLOOKUP(A634,'BBI Strategy'!$A$2:$B$1000,2,FALSE),0)</f>
        <v>5147.3999999999996</v>
      </c>
      <c r="E634" s="46">
        <f>_xlfn.IFNA(VLOOKUP(A634,'Cloud Strategy'!$A$2:$B$1000,2,FALSE),0)</f>
        <v>-107036.664</v>
      </c>
      <c r="F634" s="46">
        <f>_xlfn.IFNA(VLOOKUP(A634,'DMI Strategy'!$A$1:$B$1000,2,FALSE),0)</f>
        <v>-66957.055999999997</v>
      </c>
      <c r="G634" s="46">
        <f>_xlfn.IFNA(VLOOKUP(A634,'RVI Strategy'!$A$1:$B$1000,2,FALSE),0)</f>
        <v>-53818.512000000002</v>
      </c>
      <c r="H634" s="46">
        <f>_xlfn.IFNA(VLOOKUP(A634,'TXF0007 Strategy'!$A$1:$B$1000,2,FALSE),0)</f>
        <v>3778.0320000000002</v>
      </c>
      <c r="I634" s="55">
        <f t="shared" si="18"/>
        <v>-34900.642666666659</v>
      </c>
      <c r="J634" s="1">
        <f>VLOOKUP($A634,級距!$A:$K,9,FALSE)</f>
        <v>3</v>
      </c>
      <c r="K634" s="1">
        <f>VLOOKUP($A634,級距!$A:$K,10,FALSE)</f>
        <v>5</v>
      </c>
      <c r="L634" s="1">
        <f>VLOOKUP($A634,級距!$A:$K,11,FALSE)</f>
        <v>2</v>
      </c>
      <c r="M634" s="32">
        <f t="shared" si="19"/>
        <v>2</v>
      </c>
    </row>
    <row r="635" spans="1:13">
      <c r="A635" s="47">
        <v>44722</v>
      </c>
      <c r="B635" s="46">
        <f>_xlfn.IFNA(VLOOKUP(A635,'Dual Thrust Strategy'!$A$1:$B$460,2,FALSE),0)</f>
        <v>0</v>
      </c>
      <c r="C635" s="46">
        <f>_xlfn.IFNA(VLOOKUP(A635,'Break Through Price Strategy'!$A$2:$B$742,2,FALSE),0)</f>
        <v>-59456.752</v>
      </c>
      <c r="D635" s="46">
        <f>_xlfn.IFNA(VLOOKUP(A635,'BBI Strategy'!$A$2:$B$1000,2,FALSE),0)</f>
        <v>-107873.92</v>
      </c>
      <c r="E635" s="46">
        <f>_xlfn.IFNA(VLOOKUP(A635,'Cloud Strategy'!$A$2:$B$1000,2,FALSE),0)</f>
        <v>103298.08</v>
      </c>
      <c r="F635" s="46">
        <f>_xlfn.IFNA(VLOOKUP(A635,'DMI Strategy'!$A$1:$B$1000,2,FALSE),0)</f>
        <v>-37559.648000000001</v>
      </c>
      <c r="G635" s="46">
        <f>_xlfn.IFNA(VLOOKUP(A635,'RVI Strategy'!$A$1:$B$1000,2,FALSE),0)</f>
        <v>0</v>
      </c>
      <c r="H635" s="46">
        <f>_xlfn.IFNA(VLOOKUP(A635,'TXF0007 Strategy'!$A$1:$B$1000,2,FALSE),0)</f>
        <v>0</v>
      </c>
      <c r="I635" s="55">
        <f t="shared" si="18"/>
        <v>-16932.039999999997</v>
      </c>
      <c r="J635" s="1">
        <f>VLOOKUP($A635,級距!$A:$K,9,FALSE)</f>
        <v>4</v>
      </c>
      <c r="K635" s="1">
        <f>VLOOKUP($A635,級距!$A:$K,10,FALSE)</f>
        <v>7</v>
      </c>
      <c r="L635" s="1">
        <f>VLOOKUP($A635,級距!$A:$K,11,FALSE)</f>
        <v>3</v>
      </c>
      <c r="M635" s="32">
        <f t="shared" si="19"/>
        <v>3</v>
      </c>
    </row>
    <row r="636" spans="1:13">
      <c r="A636" s="47">
        <v>44721</v>
      </c>
      <c r="B636" s="46">
        <f>_xlfn.IFNA(VLOOKUP(A636,'Dual Thrust Strategy'!$A$1:$B$460,2,FALSE),0)</f>
        <v>0</v>
      </c>
      <c r="C636" s="46">
        <f>_xlfn.IFNA(VLOOKUP(A636,'Break Through Price Strategy'!$A$2:$B$742,2,FALSE),0)</f>
        <v>0</v>
      </c>
      <c r="D636" s="46">
        <f>_xlfn.IFNA(VLOOKUP(A636,'BBI Strategy'!$A$2:$B$1000,2,FALSE),0)</f>
        <v>0</v>
      </c>
      <c r="E636" s="46">
        <f>_xlfn.IFNA(VLOOKUP(A636,'Cloud Strategy'!$A$2:$B$1000,2,FALSE),0)</f>
        <v>61254.96</v>
      </c>
      <c r="F636" s="46">
        <f>_xlfn.IFNA(VLOOKUP(A636,'DMI Strategy'!$A$1:$B$1000,2,FALSE),0)</f>
        <v>0</v>
      </c>
      <c r="G636" s="46">
        <f>_xlfn.IFNA(VLOOKUP(A636,'RVI Strategy'!$A$1:$B$1000,2,FALSE),0)</f>
        <v>0</v>
      </c>
      <c r="H636" s="46">
        <f>_xlfn.IFNA(VLOOKUP(A636,'TXF0007 Strategy'!$A$1:$B$1000,2,FALSE),0)</f>
        <v>0</v>
      </c>
      <c r="I636" s="55">
        <f t="shared" si="18"/>
        <v>10209.16</v>
      </c>
      <c r="J636" s="1">
        <f>VLOOKUP($A636,級距!$A:$K,9,FALSE)</f>
        <v>1</v>
      </c>
      <c r="K636" s="1">
        <f>VLOOKUP($A636,級距!$A:$K,10,FALSE)</f>
        <v>2</v>
      </c>
      <c r="L636" s="1">
        <f>VLOOKUP($A636,級距!$A:$K,11,FALSE)</f>
        <v>2</v>
      </c>
      <c r="M636" s="32">
        <f t="shared" si="19"/>
        <v>2</v>
      </c>
    </row>
    <row r="637" spans="1:13">
      <c r="A637" s="47">
        <v>44720</v>
      </c>
      <c r="B637" s="46">
        <f>_xlfn.IFNA(VLOOKUP(A637,'Dual Thrust Strategy'!$A$1:$B$460,2,FALSE),0)</f>
        <v>0</v>
      </c>
      <c r="C637" s="46">
        <f>_xlfn.IFNA(VLOOKUP(A637,'Break Through Price Strategy'!$A$2:$B$742,2,FALSE),0)</f>
        <v>-3781.192</v>
      </c>
      <c r="D637" s="46">
        <f>_xlfn.IFNA(VLOOKUP(A637,'BBI Strategy'!$A$2:$B$1000,2,FALSE),0)</f>
        <v>0</v>
      </c>
      <c r="E637" s="46">
        <f>_xlfn.IFNA(VLOOKUP(A637,'Cloud Strategy'!$A$2:$B$1000,2,FALSE),0)</f>
        <v>0</v>
      </c>
      <c r="F637" s="46">
        <f>_xlfn.IFNA(VLOOKUP(A637,'DMI Strategy'!$A$1:$B$1000,2,FALSE),0)</f>
        <v>-20397.072</v>
      </c>
      <c r="G637" s="46">
        <f>_xlfn.IFNA(VLOOKUP(A637,'RVI Strategy'!$A$1:$B$1000,2,FALSE),0)</f>
        <v>0</v>
      </c>
      <c r="H637" s="46">
        <f>_xlfn.IFNA(VLOOKUP(A637,'TXF0007 Strategy'!$A$1:$B$1000,2,FALSE),0)</f>
        <v>0</v>
      </c>
      <c r="I637" s="55">
        <f t="shared" si="18"/>
        <v>-4029.7106666666664</v>
      </c>
      <c r="J637" s="1">
        <f>VLOOKUP($A637,級距!$A:$K,9,FALSE)</f>
        <v>4</v>
      </c>
      <c r="K637" s="1">
        <f>VLOOKUP($A637,級距!$A:$K,10,FALSE)</f>
        <v>7</v>
      </c>
      <c r="L637" s="1">
        <f>VLOOKUP($A637,級距!$A:$K,11,FALSE)</f>
        <v>3</v>
      </c>
      <c r="M637" s="32">
        <f t="shared" si="19"/>
        <v>3</v>
      </c>
    </row>
    <row r="638" spans="1:13">
      <c r="A638" s="47">
        <v>44719</v>
      </c>
      <c r="B638" s="46">
        <f>_xlfn.IFNA(VLOOKUP(A638,'Dual Thrust Strategy'!$A$1:$B$460,2,FALSE),0)</f>
        <v>0</v>
      </c>
      <c r="C638" s="46">
        <f>_xlfn.IFNA(VLOOKUP(A638,'Break Through Price Strategy'!$A$2:$B$742,2,FALSE),0)</f>
        <v>1830.2639999999999</v>
      </c>
      <c r="D638" s="46">
        <f>_xlfn.IFNA(VLOOKUP(A638,'BBI Strategy'!$A$2:$B$1000,2,FALSE),0)</f>
        <v>0</v>
      </c>
      <c r="E638" s="46">
        <f>_xlfn.IFNA(VLOOKUP(A638,'Cloud Strategy'!$A$2:$B$1000,2,FALSE),0)</f>
        <v>64071.68</v>
      </c>
      <c r="F638" s="46">
        <f>_xlfn.IFNA(VLOOKUP(A638,'DMI Strategy'!$A$1:$B$1000,2,FALSE),0)</f>
        <v>-68687.104000000007</v>
      </c>
      <c r="G638" s="46">
        <f>_xlfn.IFNA(VLOOKUP(A638,'RVI Strategy'!$A$1:$B$1000,2,FALSE),0)</f>
        <v>15641.263999999999</v>
      </c>
      <c r="H638" s="46">
        <f>_xlfn.IFNA(VLOOKUP(A638,'TXF0007 Strategy'!$A$1:$B$1000,2,FALSE),0)</f>
        <v>20047.439999999999</v>
      </c>
      <c r="I638" s="55">
        <f t="shared" si="18"/>
        <v>2142.6839999999993</v>
      </c>
      <c r="J638" s="1">
        <f>VLOOKUP($A638,級距!$A:$K,9,FALSE)</f>
        <v>3</v>
      </c>
      <c r="K638" s="1">
        <f>VLOOKUP($A638,級距!$A:$K,10,FALSE)</f>
        <v>5</v>
      </c>
      <c r="L638" s="1">
        <f>VLOOKUP($A638,級距!$A:$K,11,FALSE)</f>
        <v>2</v>
      </c>
      <c r="M638" s="32">
        <f t="shared" si="19"/>
        <v>2</v>
      </c>
    </row>
    <row r="639" spans="1:13">
      <c r="A639" s="47">
        <v>44718</v>
      </c>
      <c r="B639" s="46">
        <f>_xlfn.IFNA(VLOOKUP(A639,'Dual Thrust Strategy'!$A$1:$B$460,2,FALSE),0)</f>
        <v>0</v>
      </c>
      <c r="C639" s="46">
        <f>_xlfn.IFNA(VLOOKUP(A639,'Break Through Price Strategy'!$A$2:$B$742,2,FALSE),0)</f>
        <v>-64753.440000000002</v>
      </c>
      <c r="D639" s="46">
        <f>_xlfn.IFNA(VLOOKUP(A639,'BBI Strategy'!$A$2:$B$1000,2,FALSE),0)</f>
        <v>0</v>
      </c>
      <c r="E639" s="46">
        <f>_xlfn.IFNA(VLOOKUP(A639,'Cloud Strategy'!$A$2:$B$1000,2,FALSE),0)</f>
        <v>-60336.303999999996</v>
      </c>
      <c r="F639" s="46">
        <f>_xlfn.IFNA(VLOOKUP(A639,'DMI Strategy'!$A$1:$B$1000,2,FALSE),0)</f>
        <v>0</v>
      </c>
      <c r="G639" s="46">
        <f>_xlfn.IFNA(VLOOKUP(A639,'RVI Strategy'!$A$1:$B$1000,2,FALSE),0)</f>
        <v>98830.384000000005</v>
      </c>
      <c r="H639" s="46">
        <f>_xlfn.IFNA(VLOOKUP(A639,'TXF0007 Strategy'!$A$1:$B$1000,2,FALSE),0)</f>
        <v>-42980.04</v>
      </c>
      <c r="I639" s="55">
        <f t="shared" si="18"/>
        <v>-4376.5600000000004</v>
      </c>
      <c r="J639" s="1">
        <f>VLOOKUP($A639,級距!$A:$K,9,FALSE)</f>
        <v>5</v>
      </c>
      <c r="K639" s="1">
        <f>VLOOKUP($A639,級距!$A:$K,10,FALSE)</f>
        <v>1</v>
      </c>
      <c r="L639" s="1">
        <f>VLOOKUP($A639,級距!$A:$K,11,FALSE)</f>
        <v>2</v>
      </c>
      <c r="M639" s="32">
        <f t="shared" si="19"/>
        <v>2</v>
      </c>
    </row>
    <row r="640" spans="1:13">
      <c r="A640" s="47">
        <v>44714</v>
      </c>
      <c r="B640" s="46">
        <f>_xlfn.IFNA(VLOOKUP(A640,'Dual Thrust Strategy'!$A$1:$B$460,2,FALSE),0)</f>
        <v>0</v>
      </c>
      <c r="C640" s="46">
        <f>_xlfn.IFNA(VLOOKUP(A640,'Break Through Price Strategy'!$A$2:$B$742,2,FALSE),0)</f>
        <v>0</v>
      </c>
      <c r="D640" s="46">
        <f>_xlfn.IFNA(VLOOKUP(A640,'BBI Strategy'!$A$2:$B$1000,2,FALSE),0)</f>
        <v>0</v>
      </c>
      <c r="E640" s="46">
        <f>_xlfn.IFNA(VLOOKUP(A640,'Cloud Strategy'!$A$2:$B$1000,2,FALSE),0)</f>
        <v>0</v>
      </c>
      <c r="F640" s="46">
        <f>_xlfn.IFNA(VLOOKUP(A640,'DMI Strategy'!$A$1:$B$1000,2,FALSE),0)</f>
        <v>24048.063999999998</v>
      </c>
      <c r="G640" s="46">
        <f>_xlfn.IFNA(VLOOKUP(A640,'RVI Strategy'!$A$1:$B$1000,2,FALSE),0)</f>
        <v>0</v>
      </c>
      <c r="H640" s="46">
        <f>_xlfn.IFNA(VLOOKUP(A640,'TXF0007 Strategy'!$A$1:$B$1000,2,FALSE),0)</f>
        <v>0</v>
      </c>
      <c r="I640" s="55">
        <f t="shared" si="18"/>
        <v>4008.0106666666666</v>
      </c>
      <c r="J640" s="1">
        <f>VLOOKUP($A640,級距!$A:$K,9,FALSE)</f>
        <v>2</v>
      </c>
      <c r="K640" s="1">
        <f>VLOOKUP($A640,級距!$A:$K,10,FALSE)</f>
        <v>1</v>
      </c>
      <c r="L640" s="1">
        <f>VLOOKUP($A640,級距!$A:$K,11,FALSE)</f>
        <v>2</v>
      </c>
      <c r="M640" s="32">
        <f t="shared" si="19"/>
        <v>2</v>
      </c>
    </row>
    <row r="641" spans="1:13">
      <c r="A641" s="47">
        <v>44713</v>
      </c>
      <c r="B641" s="46">
        <f>_xlfn.IFNA(VLOOKUP(A641,'Dual Thrust Strategy'!$A$1:$B$460,2,FALSE),0)</f>
        <v>1185.4720000000016</v>
      </c>
      <c r="C641" s="46">
        <f>_xlfn.IFNA(VLOOKUP(A641,'Break Through Price Strategy'!$A$2:$B$742,2,FALSE),0)</f>
        <v>0</v>
      </c>
      <c r="D641" s="46">
        <f>_xlfn.IFNA(VLOOKUP(A641,'BBI Strategy'!$A$2:$B$1000,2,FALSE),0)</f>
        <v>-68003.104000000007</v>
      </c>
      <c r="E641" s="46">
        <f>_xlfn.IFNA(VLOOKUP(A641,'Cloud Strategy'!$A$2:$B$1000,2,FALSE),0)</f>
        <v>0</v>
      </c>
      <c r="F641" s="46">
        <f>_xlfn.IFNA(VLOOKUP(A641,'DMI Strategy'!$A$1:$B$1000,2,FALSE),0)</f>
        <v>0</v>
      </c>
      <c r="G641" s="46">
        <f>_xlfn.IFNA(VLOOKUP(A641,'RVI Strategy'!$A$1:$B$1000,2,FALSE),0)</f>
        <v>0</v>
      </c>
      <c r="H641" s="46">
        <f>_xlfn.IFNA(VLOOKUP(A641,'TXF0007 Strategy'!$A$1:$B$1000,2,FALSE),0)</f>
        <v>97613.504000000001</v>
      </c>
      <c r="I641" s="55">
        <f t="shared" si="18"/>
        <v>-11136.272000000003</v>
      </c>
      <c r="J641" s="1">
        <f>VLOOKUP($A641,級距!$A:$K,9,FALSE)</f>
        <v>5</v>
      </c>
      <c r="K641" s="1">
        <f>VLOOKUP($A641,級距!$A:$K,10,FALSE)</f>
        <v>3</v>
      </c>
      <c r="L641" s="1">
        <f>VLOOKUP($A641,級距!$A:$K,11,FALSE)</f>
        <v>2</v>
      </c>
      <c r="M641" s="32">
        <f t="shared" si="19"/>
        <v>2</v>
      </c>
    </row>
    <row r="642" spans="1:13">
      <c r="A642" s="47">
        <v>44712</v>
      </c>
      <c r="B642" s="46">
        <f>_xlfn.IFNA(VLOOKUP(A642,'Dual Thrust Strategy'!$A$1:$B$460,2,FALSE),0)</f>
        <v>0</v>
      </c>
      <c r="C642" s="46">
        <f>_xlfn.IFNA(VLOOKUP(A642,'Break Through Price Strategy'!$A$2:$B$742,2,FALSE),0)</f>
        <v>-13361.175999999999</v>
      </c>
      <c r="D642" s="46">
        <f>_xlfn.IFNA(VLOOKUP(A642,'BBI Strategy'!$A$2:$B$1000,2,FALSE),0)</f>
        <v>118405.24800000001</v>
      </c>
      <c r="E642" s="46">
        <f>_xlfn.IFNA(VLOOKUP(A642,'Cloud Strategy'!$A$2:$B$1000,2,FALSE),0)</f>
        <v>466842.576</v>
      </c>
      <c r="F642" s="46">
        <f>_xlfn.IFNA(VLOOKUP(A642,'DMI Strategy'!$A$1:$B$1000,2,FALSE),0)</f>
        <v>0</v>
      </c>
      <c r="G642" s="46">
        <f>_xlfn.IFNA(VLOOKUP(A642,'RVI Strategy'!$A$1:$B$1000,2,FALSE),0)</f>
        <v>0</v>
      </c>
      <c r="H642" s="46">
        <f>_xlfn.IFNA(VLOOKUP(A642,'TXF0007 Strategy'!$A$1:$B$1000,2,FALSE),0)</f>
        <v>0</v>
      </c>
      <c r="I642" s="55">
        <f t="shared" si="18"/>
        <v>95314.441333333336</v>
      </c>
      <c r="J642" s="1">
        <f>VLOOKUP($A642,級距!$A:$K,9,FALSE)</f>
        <v>8</v>
      </c>
      <c r="K642" s="1">
        <f>VLOOKUP($A642,級距!$A:$K,10,FALSE)</f>
        <v>8</v>
      </c>
      <c r="L642" s="1">
        <f>VLOOKUP($A642,級距!$A:$K,11,FALSE)</f>
        <v>3</v>
      </c>
      <c r="M642" s="32">
        <f t="shared" si="19"/>
        <v>3</v>
      </c>
    </row>
    <row r="643" spans="1:13">
      <c r="A643" s="47">
        <v>44711</v>
      </c>
      <c r="B643" s="46">
        <f>_xlfn.IFNA(VLOOKUP(A643,'Dual Thrust Strategy'!$A$1:$B$460,2,FALSE),0)</f>
        <v>0</v>
      </c>
      <c r="C643" s="46">
        <f>_xlfn.IFNA(VLOOKUP(A643,'Break Through Price Strategy'!$A$2:$B$742,2,FALSE),0)</f>
        <v>9823.6080000000002</v>
      </c>
      <c r="D643" s="46">
        <f>_xlfn.IFNA(VLOOKUP(A643,'BBI Strategy'!$A$2:$B$1000,2,FALSE),0)</f>
        <v>89049.207999999999</v>
      </c>
      <c r="E643" s="46">
        <f>_xlfn.IFNA(VLOOKUP(A643,'Cloud Strategy'!$A$2:$B$1000,2,FALSE),0)</f>
        <v>0</v>
      </c>
      <c r="F643" s="46">
        <f>_xlfn.IFNA(VLOOKUP(A643,'DMI Strategy'!$A$1:$B$1000,2,FALSE),0)</f>
        <v>102046.416</v>
      </c>
      <c r="G643" s="46">
        <f>_xlfn.IFNA(VLOOKUP(A643,'RVI Strategy'!$A$1:$B$1000,2,FALSE),0)</f>
        <v>0</v>
      </c>
      <c r="H643" s="46">
        <f>_xlfn.IFNA(VLOOKUP(A643,'TXF0007 Strategy'!$A$1:$B$1000,2,FALSE),0)</f>
        <v>-18167.016</v>
      </c>
      <c r="I643" s="55">
        <f t="shared" si="18"/>
        <v>33486.538666666667</v>
      </c>
      <c r="J643" s="1">
        <f>VLOOKUP($A643,級距!$A:$K,9,FALSE)</f>
        <v>6</v>
      </c>
      <c r="K643" s="1">
        <f>VLOOKUP($A643,級距!$A:$K,10,FALSE)</f>
        <v>9</v>
      </c>
      <c r="L643" s="1">
        <f>VLOOKUP($A643,級距!$A:$K,11,FALSE)</f>
        <v>3</v>
      </c>
      <c r="M643" s="32">
        <f t="shared" si="19"/>
        <v>3</v>
      </c>
    </row>
    <row r="644" spans="1:13">
      <c r="A644" s="47">
        <v>44708</v>
      </c>
      <c r="B644" s="46">
        <f>_xlfn.IFNA(VLOOKUP(A644,'Dual Thrust Strategy'!$A$1:$B$460,2,FALSE),0)</f>
        <v>8464.0320000000011</v>
      </c>
      <c r="C644" s="46">
        <f>_xlfn.IFNA(VLOOKUP(A644,'Break Through Price Strategy'!$A$2:$B$742,2,FALSE),0)</f>
        <v>-745.72</v>
      </c>
      <c r="D644" s="46">
        <f>_xlfn.IFNA(VLOOKUP(A644,'BBI Strategy'!$A$2:$B$1000,2,FALSE),0)</f>
        <v>8970.6560000000009</v>
      </c>
      <c r="E644" s="46">
        <f>_xlfn.IFNA(VLOOKUP(A644,'Cloud Strategy'!$A$2:$B$1000,2,FALSE),0)</f>
        <v>0</v>
      </c>
      <c r="F644" s="46">
        <f>_xlfn.IFNA(VLOOKUP(A644,'DMI Strategy'!$A$1:$B$1000,2,FALSE),0)</f>
        <v>47331.616000000002</v>
      </c>
      <c r="G644" s="46">
        <f>_xlfn.IFNA(VLOOKUP(A644,'RVI Strategy'!$A$1:$B$1000,2,FALSE),0)</f>
        <v>0</v>
      </c>
      <c r="H644" s="46">
        <f>_xlfn.IFNA(VLOOKUP(A644,'TXF0007 Strategy'!$A$1:$B$1000,2,FALSE),0)</f>
        <v>0</v>
      </c>
      <c r="I644" s="55">
        <f t="shared" ref="I644:I707" si="20">(B644+C644+D644+E644+F644+G644)/6</f>
        <v>10670.097333333333</v>
      </c>
      <c r="J644" s="1">
        <f>VLOOKUP($A644,級距!$A:$K,9,FALSE)</f>
        <v>4</v>
      </c>
      <c r="K644" s="1">
        <f>VLOOKUP($A644,級距!$A:$K,10,FALSE)</f>
        <v>9</v>
      </c>
      <c r="L644" s="1">
        <f>VLOOKUP($A644,級距!$A:$K,11,FALSE)</f>
        <v>3</v>
      </c>
      <c r="M644" s="32">
        <f t="shared" ref="M644:M707" si="21">_xlfn.IFNA(L644,0)</f>
        <v>3</v>
      </c>
    </row>
    <row r="645" spans="1:13">
      <c r="A645" s="47">
        <v>44707</v>
      </c>
      <c r="B645" s="46">
        <f>_xlfn.IFNA(VLOOKUP(A645,'Dual Thrust Strategy'!$A$1:$B$460,2,FALSE),0)</f>
        <v>0</v>
      </c>
      <c r="C645" s="46">
        <f>_xlfn.IFNA(VLOOKUP(A645,'Break Through Price Strategy'!$A$2:$B$742,2,FALSE),0)</f>
        <v>0</v>
      </c>
      <c r="D645" s="46">
        <f>_xlfn.IFNA(VLOOKUP(A645,'BBI Strategy'!$A$2:$B$1000,2,FALSE),0)</f>
        <v>-52692.351999999999</v>
      </c>
      <c r="E645" s="46">
        <f>_xlfn.IFNA(VLOOKUP(A645,'Cloud Strategy'!$A$2:$B$1000,2,FALSE),0)</f>
        <v>89119.288</v>
      </c>
      <c r="F645" s="46">
        <f>_xlfn.IFNA(VLOOKUP(A645,'DMI Strategy'!$A$1:$B$1000,2,FALSE),0)</f>
        <v>169851.39199999999</v>
      </c>
      <c r="G645" s="46">
        <f>_xlfn.IFNA(VLOOKUP(A645,'RVI Strategy'!$A$1:$B$1000,2,FALSE),0)</f>
        <v>103587.704</v>
      </c>
      <c r="H645" s="46">
        <f>_xlfn.IFNA(VLOOKUP(A645,'TXF0007 Strategy'!$A$1:$B$1000,2,FALSE),0)</f>
        <v>89729.288</v>
      </c>
      <c r="I645" s="55">
        <f t="shared" si="20"/>
        <v>51644.33866666667</v>
      </c>
      <c r="J645" s="1">
        <f>VLOOKUP($A645,級距!$A:$K,9,FALSE)</f>
        <v>8</v>
      </c>
      <c r="K645" s="1">
        <f>VLOOKUP($A645,級距!$A:$K,10,FALSE)</f>
        <v>8</v>
      </c>
      <c r="L645" s="1">
        <f>VLOOKUP($A645,級距!$A:$K,11,FALSE)</f>
        <v>3</v>
      </c>
      <c r="M645" s="32">
        <f t="shared" si="21"/>
        <v>3</v>
      </c>
    </row>
    <row r="646" spans="1:13">
      <c r="A646" s="47">
        <v>44706</v>
      </c>
      <c r="B646" s="46">
        <f>_xlfn.IFNA(VLOOKUP(A646,'Dual Thrust Strategy'!$A$1:$B$460,2,FALSE),0)</f>
        <v>0</v>
      </c>
      <c r="C646" s="46">
        <f>_xlfn.IFNA(VLOOKUP(A646,'Break Through Price Strategy'!$A$2:$B$742,2,FALSE),0)</f>
        <v>0</v>
      </c>
      <c r="D646" s="46">
        <f>_xlfn.IFNA(VLOOKUP(A646,'BBI Strategy'!$A$2:$B$1000,2,FALSE),0)</f>
        <v>0</v>
      </c>
      <c r="E646" s="46">
        <f>_xlfn.IFNA(VLOOKUP(A646,'Cloud Strategy'!$A$2:$B$1000,2,FALSE),0)</f>
        <v>0</v>
      </c>
      <c r="F646" s="46">
        <f>_xlfn.IFNA(VLOOKUP(A646,'DMI Strategy'!$A$1:$B$1000,2,FALSE),0)</f>
        <v>-64637.375999999997</v>
      </c>
      <c r="G646" s="46">
        <f>_xlfn.IFNA(VLOOKUP(A646,'RVI Strategy'!$A$1:$B$1000,2,FALSE),0)</f>
        <v>0</v>
      </c>
      <c r="H646" s="46">
        <f>_xlfn.IFNA(VLOOKUP(A646,'TXF0007 Strategy'!$A$1:$B$1000,2,FALSE),0)</f>
        <v>0</v>
      </c>
      <c r="I646" s="55">
        <f t="shared" si="20"/>
        <v>-10772.895999999999</v>
      </c>
      <c r="J646" s="1">
        <f>VLOOKUP($A646,級距!$A:$K,9,FALSE)</f>
        <v>5</v>
      </c>
      <c r="K646" s="1">
        <f>VLOOKUP($A646,級距!$A:$K,10,FALSE)</f>
        <v>4</v>
      </c>
      <c r="L646" s="1">
        <f>VLOOKUP($A646,級距!$A:$K,11,FALSE)</f>
        <v>2</v>
      </c>
      <c r="M646" s="32">
        <f t="shared" si="21"/>
        <v>2</v>
      </c>
    </row>
    <row r="647" spans="1:13">
      <c r="A647" s="47">
        <v>44705</v>
      </c>
      <c r="B647" s="46">
        <f>_xlfn.IFNA(VLOOKUP(A647,'Dual Thrust Strategy'!$A$1:$B$460,2,FALSE),0)</f>
        <v>0</v>
      </c>
      <c r="C647" s="46">
        <f>_xlfn.IFNA(VLOOKUP(A647,'Break Through Price Strategy'!$A$2:$B$742,2,FALSE),0)</f>
        <v>94164.767999999996</v>
      </c>
      <c r="D647" s="46">
        <f>_xlfn.IFNA(VLOOKUP(A647,'BBI Strategy'!$A$2:$B$1000,2,FALSE),0)</f>
        <v>82168.160000000003</v>
      </c>
      <c r="E647" s="46">
        <f>_xlfn.IFNA(VLOOKUP(A647,'Cloud Strategy'!$A$2:$B$1000,2,FALSE),0)</f>
        <v>101912.18399999999</v>
      </c>
      <c r="F647" s="46">
        <f>_xlfn.IFNA(VLOOKUP(A647,'DMI Strategy'!$A$1:$B$1000,2,FALSE),0)</f>
        <v>156567.51999999999</v>
      </c>
      <c r="G647" s="46">
        <f>_xlfn.IFNA(VLOOKUP(A647,'RVI Strategy'!$A$1:$B$1000,2,FALSE),0)</f>
        <v>99997.928</v>
      </c>
      <c r="H647" s="46">
        <f>_xlfn.IFNA(VLOOKUP(A647,'TXF0007 Strategy'!$A$1:$B$1000,2,FALSE),0)</f>
        <v>151459.4</v>
      </c>
      <c r="I647" s="55">
        <f t="shared" si="20"/>
        <v>89135.093333333323</v>
      </c>
      <c r="J647" s="1">
        <f>VLOOKUP($A647,級距!$A:$K,9,FALSE)</f>
        <v>8</v>
      </c>
      <c r="K647" s="1">
        <f>VLOOKUP($A647,級距!$A:$K,10,FALSE)</f>
        <v>9</v>
      </c>
      <c r="L647" s="1">
        <f>VLOOKUP($A647,級距!$A:$K,11,FALSE)</f>
        <v>3</v>
      </c>
      <c r="M647" s="32">
        <f t="shared" si="21"/>
        <v>3</v>
      </c>
    </row>
    <row r="648" spans="1:13">
      <c r="A648" s="47">
        <v>44704</v>
      </c>
      <c r="B648" s="46">
        <f>_xlfn.IFNA(VLOOKUP(A648,'Dual Thrust Strategy'!$A$1:$B$460,2,FALSE),0)</f>
        <v>0</v>
      </c>
      <c r="C648" s="46">
        <f>_xlfn.IFNA(VLOOKUP(A648,'Break Through Price Strategy'!$A$2:$B$742,2,FALSE),0)</f>
        <v>0</v>
      </c>
      <c r="D648" s="46">
        <f>_xlfn.IFNA(VLOOKUP(A648,'BBI Strategy'!$A$2:$B$1000,2,FALSE),0)</f>
        <v>-125761.45600000001</v>
      </c>
      <c r="E648" s="46">
        <f>_xlfn.IFNA(VLOOKUP(A648,'Cloud Strategy'!$A$2:$B$1000,2,FALSE),0)</f>
        <v>-35866.175999999999</v>
      </c>
      <c r="F648" s="46">
        <f>_xlfn.IFNA(VLOOKUP(A648,'DMI Strategy'!$A$1:$B$1000,2,FALSE),0)</f>
        <v>0</v>
      </c>
      <c r="G648" s="46">
        <f>_xlfn.IFNA(VLOOKUP(A648,'RVI Strategy'!$A$1:$B$1000,2,FALSE),0)</f>
        <v>0</v>
      </c>
      <c r="H648" s="46">
        <f>_xlfn.IFNA(VLOOKUP(A648,'TXF0007 Strategy'!$A$1:$B$1000,2,FALSE),0)</f>
        <v>-91362.511999999988</v>
      </c>
      <c r="I648" s="55">
        <f t="shared" si="20"/>
        <v>-26937.938666666669</v>
      </c>
      <c r="J648" s="1">
        <f>VLOOKUP($A648,級距!$A:$K,9,FALSE)</f>
        <v>6</v>
      </c>
      <c r="K648" s="1">
        <f>VLOOKUP($A648,級距!$A:$K,10,FALSE)</f>
        <v>4</v>
      </c>
      <c r="L648" s="1">
        <f>VLOOKUP($A648,級距!$A:$K,11,FALSE)</f>
        <v>2</v>
      </c>
      <c r="M648" s="32">
        <f t="shared" si="21"/>
        <v>2</v>
      </c>
    </row>
    <row r="649" spans="1:13">
      <c r="A649" s="47">
        <v>44701</v>
      </c>
      <c r="B649" s="46">
        <f>_xlfn.IFNA(VLOOKUP(A649,'Dual Thrust Strategy'!$A$1:$B$460,2,FALSE),0)</f>
        <v>26131.439999999999</v>
      </c>
      <c r="C649" s="46">
        <f>_xlfn.IFNA(VLOOKUP(A649,'Break Through Price Strategy'!$A$2:$B$742,2,FALSE),0)</f>
        <v>19252.768</v>
      </c>
      <c r="D649" s="46">
        <f>_xlfn.IFNA(VLOOKUP(A649,'BBI Strategy'!$A$2:$B$1000,2,FALSE),0)</f>
        <v>-34089.248</v>
      </c>
      <c r="E649" s="46">
        <f>_xlfn.IFNA(VLOOKUP(A649,'Cloud Strategy'!$A$2:$B$1000,2,FALSE),0)</f>
        <v>0</v>
      </c>
      <c r="F649" s="46">
        <f>_xlfn.IFNA(VLOOKUP(A649,'DMI Strategy'!$A$1:$B$1000,2,FALSE),0)</f>
        <v>0</v>
      </c>
      <c r="G649" s="46">
        <f>_xlfn.IFNA(VLOOKUP(A649,'RVI Strategy'!$A$1:$B$1000,2,FALSE),0)</f>
        <v>0</v>
      </c>
      <c r="H649" s="46">
        <f>_xlfn.IFNA(VLOOKUP(A649,'TXF0007 Strategy'!$A$1:$B$1000,2,FALSE),0)</f>
        <v>0</v>
      </c>
      <c r="I649" s="55">
        <f t="shared" si="20"/>
        <v>1882.4933333333331</v>
      </c>
      <c r="J649" s="1">
        <f>VLOOKUP($A649,級距!$A:$K,9,FALSE)</f>
        <v>4</v>
      </c>
      <c r="K649" s="1">
        <f>VLOOKUP($A649,級距!$A:$K,10,FALSE)</f>
        <v>6</v>
      </c>
      <c r="L649" s="1">
        <f>VLOOKUP($A649,級距!$A:$K,11,FALSE)</f>
        <v>2</v>
      </c>
      <c r="M649" s="32">
        <f t="shared" si="21"/>
        <v>2</v>
      </c>
    </row>
    <row r="650" spans="1:13">
      <c r="A650" s="47">
        <v>44700</v>
      </c>
      <c r="B650" s="46">
        <f>_xlfn.IFNA(VLOOKUP(A650,'Dual Thrust Strategy'!$A$1:$B$460,2,FALSE),0)</f>
        <v>-68085.216</v>
      </c>
      <c r="C650" s="46">
        <f>_xlfn.IFNA(VLOOKUP(A650,'Break Through Price Strategy'!$A$2:$B$742,2,FALSE),0)</f>
        <v>-66855.12</v>
      </c>
      <c r="D650" s="46">
        <f>_xlfn.IFNA(VLOOKUP(A650,'BBI Strategy'!$A$2:$B$1000,2,FALSE),0)</f>
        <v>0</v>
      </c>
      <c r="E650" s="46">
        <f>_xlfn.IFNA(VLOOKUP(A650,'Cloud Strategy'!$A$2:$B$1000,2,FALSE),0)</f>
        <v>8308.0319999999992</v>
      </c>
      <c r="F650" s="46">
        <f>_xlfn.IFNA(VLOOKUP(A650,'DMI Strategy'!$A$1:$B$1000,2,FALSE),0)</f>
        <v>-63048.095999999998</v>
      </c>
      <c r="G650" s="46">
        <f>_xlfn.IFNA(VLOOKUP(A650,'RVI Strategy'!$A$1:$B$1000,2,FALSE),0)</f>
        <v>0</v>
      </c>
      <c r="H650" s="46">
        <f>_xlfn.IFNA(VLOOKUP(A650,'TXF0007 Strategy'!$A$1:$B$1000,2,FALSE),0)</f>
        <v>-126098.11199999999</v>
      </c>
      <c r="I650" s="55">
        <f t="shared" si="20"/>
        <v>-31613.399999999998</v>
      </c>
      <c r="J650" s="1">
        <f>VLOOKUP($A650,級距!$A:$K,9,FALSE)</f>
        <v>4</v>
      </c>
      <c r="K650" s="1">
        <f>VLOOKUP($A650,級距!$A:$K,10,FALSE)</f>
        <v>3</v>
      </c>
      <c r="L650" s="1">
        <f>VLOOKUP($A650,級距!$A:$K,11,FALSE)</f>
        <v>2</v>
      </c>
      <c r="M650" s="32">
        <f t="shared" si="21"/>
        <v>2</v>
      </c>
    </row>
    <row r="651" spans="1:13">
      <c r="A651" s="47">
        <v>44699</v>
      </c>
      <c r="B651" s="46">
        <f>_xlfn.IFNA(VLOOKUP(A651,'Dual Thrust Strategy'!$A$1:$B$460,2,FALSE),0)</f>
        <v>0</v>
      </c>
      <c r="C651" s="46">
        <f>_xlfn.IFNA(VLOOKUP(A651,'Break Through Price Strategy'!$A$2:$B$742,2,FALSE),0)</f>
        <v>4268.28</v>
      </c>
      <c r="D651" s="46">
        <f>_xlfn.IFNA(VLOOKUP(A651,'BBI Strategy'!$A$2:$B$1000,2,FALSE),0)</f>
        <v>44296.2</v>
      </c>
      <c r="E651" s="46">
        <f>_xlfn.IFNA(VLOOKUP(A651,'Cloud Strategy'!$A$2:$B$1000,2,FALSE),0)</f>
        <v>0</v>
      </c>
      <c r="F651" s="46">
        <f>_xlfn.IFNA(VLOOKUP(A651,'DMI Strategy'!$A$1:$B$1000,2,FALSE),0)</f>
        <v>-3466.8960000000002</v>
      </c>
      <c r="G651" s="46">
        <f>_xlfn.IFNA(VLOOKUP(A651,'RVI Strategy'!$A$1:$B$1000,2,FALSE),0)</f>
        <v>0</v>
      </c>
      <c r="H651" s="46">
        <f>_xlfn.IFNA(VLOOKUP(A651,'TXF0007 Strategy'!$A$1:$B$1000,2,FALSE),0)</f>
        <v>0</v>
      </c>
      <c r="I651" s="55">
        <f t="shared" si="20"/>
        <v>7516.2639999999992</v>
      </c>
      <c r="J651" s="1">
        <f>VLOOKUP($A651,級距!$A:$K,9,FALSE)</f>
        <v>5</v>
      </c>
      <c r="K651" s="1">
        <f>VLOOKUP($A651,級距!$A:$K,10,FALSE)</f>
        <v>8</v>
      </c>
      <c r="L651" s="1">
        <f>VLOOKUP($A651,級距!$A:$K,11,FALSE)</f>
        <v>3</v>
      </c>
      <c r="M651" s="32">
        <f t="shared" si="21"/>
        <v>3</v>
      </c>
    </row>
    <row r="652" spans="1:13">
      <c r="A652" s="47">
        <v>44698</v>
      </c>
      <c r="B652" s="46">
        <f>_xlfn.IFNA(VLOOKUP(A652,'Dual Thrust Strategy'!$A$1:$B$460,2,FALSE),0)</f>
        <v>0</v>
      </c>
      <c r="C652" s="46">
        <f>_xlfn.IFNA(VLOOKUP(A652,'Break Through Price Strategy'!$A$2:$B$742,2,FALSE),0)</f>
        <v>0</v>
      </c>
      <c r="D652" s="46">
        <f>_xlfn.IFNA(VLOOKUP(A652,'BBI Strategy'!$A$2:$B$1000,2,FALSE),0)</f>
        <v>60804.968000000001</v>
      </c>
      <c r="E652" s="46">
        <f>_xlfn.IFNA(VLOOKUP(A652,'Cloud Strategy'!$A$2:$B$1000,2,FALSE),0)</f>
        <v>0</v>
      </c>
      <c r="F652" s="46">
        <f>_xlfn.IFNA(VLOOKUP(A652,'DMI Strategy'!$A$1:$B$1000,2,FALSE),0)</f>
        <v>-64621.536</v>
      </c>
      <c r="G652" s="46">
        <f>_xlfn.IFNA(VLOOKUP(A652,'RVI Strategy'!$A$1:$B$1000,2,FALSE),0)</f>
        <v>0</v>
      </c>
      <c r="H652" s="46">
        <f>_xlfn.IFNA(VLOOKUP(A652,'TXF0007 Strategy'!$A$1:$B$1000,2,FALSE),0)</f>
        <v>0</v>
      </c>
      <c r="I652" s="55">
        <f t="shared" si="20"/>
        <v>-636.09466666666651</v>
      </c>
      <c r="J652" s="1">
        <f>VLOOKUP($A652,級距!$A:$K,9,FALSE)</f>
        <v>4</v>
      </c>
      <c r="K652" s="1">
        <f>VLOOKUP($A652,級距!$A:$K,10,FALSE)</f>
        <v>8</v>
      </c>
      <c r="L652" s="1">
        <f>VLOOKUP($A652,級距!$A:$K,11,FALSE)</f>
        <v>3</v>
      </c>
      <c r="M652" s="32">
        <f t="shared" si="21"/>
        <v>3</v>
      </c>
    </row>
    <row r="653" spans="1:13">
      <c r="A653" s="47">
        <v>44697</v>
      </c>
      <c r="B653" s="46">
        <f>_xlfn.IFNA(VLOOKUP(A653,'Dual Thrust Strategy'!$A$1:$B$460,2,FALSE),0)</f>
        <v>0</v>
      </c>
      <c r="C653" s="46">
        <f>_xlfn.IFNA(VLOOKUP(A653,'Break Through Price Strategy'!$A$2:$B$742,2,FALSE),0)</f>
        <v>357985.75199999998</v>
      </c>
      <c r="D653" s="46">
        <f>_xlfn.IFNA(VLOOKUP(A653,'BBI Strategy'!$A$2:$B$1000,2,FALSE),0)</f>
        <v>0</v>
      </c>
      <c r="E653" s="46">
        <f>_xlfn.IFNA(VLOOKUP(A653,'Cloud Strategy'!$A$2:$B$1000,2,FALSE),0)</f>
        <v>-59776.608</v>
      </c>
      <c r="F653" s="46">
        <f>_xlfn.IFNA(VLOOKUP(A653,'DMI Strategy'!$A$1:$B$1000,2,FALSE),0)</f>
        <v>0</v>
      </c>
      <c r="G653" s="46">
        <f>_xlfn.IFNA(VLOOKUP(A653,'RVI Strategy'!$A$1:$B$1000,2,FALSE),0)</f>
        <v>66817.271999999997</v>
      </c>
      <c r="H653" s="46">
        <f>_xlfn.IFNA(VLOOKUP(A653,'TXF0007 Strategy'!$A$1:$B$1000,2,FALSE),0)</f>
        <v>-126141.12</v>
      </c>
      <c r="I653" s="55">
        <f t="shared" si="20"/>
        <v>60837.735999999997</v>
      </c>
      <c r="J653" s="1">
        <f>VLOOKUP($A653,級距!$A:$K,9,FALSE)</f>
        <v>7</v>
      </c>
      <c r="K653" s="1">
        <f>VLOOKUP($A653,級距!$A:$K,10,FALSE)</f>
        <v>4</v>
      </c>
      <c r="L653" s="1">
        <f>VLOOKUP($A653,級距!$A:$K,11,FALSE)</f>
        <v>2</v>
      </c>
      <c r="M653" s="32">
        <f t="shared" si="21"/>
        <v>2</v>
      </c>
    </row>
    <row r="654" spans="1:13">
      <c r="A654" s="47">
        <v>44694</v>
      </c>
      <c r="B654" s="46">
        <f>_xlfn.IFNA(VLOOKUP(A654,'Dual Thrust Strategy'!$A$1:$B$460,2,FALSE),0)</f>
        <v>0</v>
      </c>
      <c r="C654" s="46">
        <f>_xlfn.IFNA(VLOOKUP(A654,'Break Through Price Strategy'!$A$2:$B$742,2,FALSE),0)</f>
        <v>0</v>
      </c>
      <c r="D654" s="46">
        <f>_xlfn.IFNA(VLOOKUP(A654,'BBI Strategy'!$A$2:$B$1000,2,FALSE),0)</f>
        <v>0</v>
      </c>
      <c r="E654" s="46">
        <f>_xlfn.IFNA(VLOOKUP(A654,'Cloud Strategy'!$A$2:$B$1000,2,FALSE),0)</f>
        <v>0</v>
      </c>
      <c r="F654" s="46">
        <f>_xlfn.IFNA(VLOOKUP(A654,'DMI Strategy'!$A$1:$B$1000,2,FALSE),0)</f>
        <v>-8157.4560000000001</v>
      </c>
      <c r="G654" s="46">
        <f>_xlfn.IFNA(VLOOKUP(A654,'RVI Strategy'!$A$1:$B$1000,2,FALSE),0)</f>
        <v>0</v>
      </c>
      <c r="H654" s="46">
        <f>_xlfn.IFNA(VLOOKUP(A654,'TXF0007 Strategy'!$A$1:$B$1000,2,FALSE),0)</f>
        <v>-41798</v>
      </c>
      <c r="I654" s="55">
        <f t="shared" si="20"/>
        <v>-1359.576</v>
      </c>
      <c r="J654" s="1">
        <f>VLOOKUP($A654,級距!$A:$K,9,FALSE)</f>
        <v>2</v>
      </c>
      <c r="K654" s="1">
        <f>VLOOKUP($A654,級距!$A:$K,10,FALSE)</f>
        <v>7</v>
      </c>
      <c r="L654" s="1">
        <f>VLOOKUP($A654,級距!$A:$K,11,FALSE)</f>
        <v>3</v>
      </c>
      <c r="M654" s="32">
        <f t="shared" si="21"/>
        <v>3</v>
      </c>
    </row>
    <row r="655" spans="1:13">
      <c r="A655" s="47">
        <v>44693</v>
      </c>
      <c r="B655" s="46">
        <f>_xlfn.IFNA(VLOOKUP(A655,'Dual Thrust Strategy'!$A$1:$B$460,2,FALSE),0)</f>
        <v>0</v>
      </c>
      <c r="C655" s="46">
        <f>_xlfn.IFNA(VLOOKUP(A655,'Break Through Price Strategy'!$A$2:$B$742,2,FALSE),0)</f>
        <v>13286.992</v>
      </c>
      <c r="D655" s="46">
        <f>_xlfn.IFNA(VLOOKUP(A655,'BBI Strategy'!$A$2:$B$1000,2,FALSE),0)</f>
        <v>336462.08000000002</v>
      </c>
      <c r="E655" s="46">
        <f>_xlfn.IFNA(VLOOKUP(A655,'Cloud Strategy'!$A$2:$B$1000,2,FALSE),0)</f>
        <v>0</v>
      </c>
      <c r="F655" s="46">
        <f>_xlfn.IFNA(VLOOKUP(A655,'DMI Strategy'!$A$1:$B$1000,2,FALSE),0)</f>
        <v>217937.79199999999</v>
      </c>
      <c r="G655" s="46">
        <f>_xlfn.IFNA(VLOOKUP(A655,'RVI Strategy'!$A$1:$B$1000,2,FALSE),0)</f>
        <v>141273.144</v>
      </c>
      <c r="H655" s="46">
        <f>_xlfn.IFNA(VLOOKUP(A655,'TXF0007 Strategy'!$A$1:$B$1000,2,FALSE),0)</f>
        <v>96017.096000000005</v>
      </c>
      <c r="I655" s="55">
        <f t="shared" si="20"/>
        <v>118160.00133333333</v>
      </c>
      <c r="J655" s="1">
        <f>VLOOKUP($A655,級距!$A:$K,9,FALSE)</f>
        <v>9</v>
      </c>
      <c r="K655" s="1">
        <f>VLOOKUP($A655,級距!$A:$K,10,FALSE)</f>
        <v>6</v>
      </c>
      <c r="L655" s="1">
        <f>VLOOKUP($A655,級距!$A:$K,11,FALSE)</f>
        <v>2</v>
      </c>
      <c r="M655" s="32">
        <f t="shared" si="21"/>
        <v>2</v>
      </c>
    </row>
    <row r="656" spans="1:13">
      <c r="A656" s="47">
        <v>44692</v>
      </c>
      <c r="B656" s="46">
        <f>_xlfn.IFNA(VLOOKUP(A656,'Dual Thrust Strategy'!$A$1:$B$460,2,FALSE),0)</f>
        <v>0</v>
      </c>
      <c r="C656" s="46">
        <f>_xlfn.IFNA(VLOOKUP(A656,'Break Through Price Strategy'!$A$2:$B$742,2,FALSE),0)</f>
        <v>-72773.551999999996</v>
      </c>
      <c r="D656" s="46">
        <f>_xlfn.IFNA(VLOOKUP(A656,'BBI Strategy'!$A$2:$B$1000,2,FALSE),0)</f>
        <v>0</v>
      </c>
      <c r="E656" s="46">
        <f>_xlfn.IFNA(VLOOKUP(A656,'Cloud Strategy'!$A$2:$B$1000,2,FALSE),0)</f>
        <v>0</v>
      </c>
      <c r="F656" s="46">
        <f>_xlfn.IFNA(VLOOKUP(A656,'DMI Strategy'!$A$1:$B$1000,2,FALSE),0)</f>
        <v>0</v>
      </c>
      <c r="G656" s="46">
        <f>_xlfn.IFNA(VLOOKUP(A656,'RVI Strategy'!$A$1:$B$1000,2,FALSE),0)</f>
        <v>0</v>
      </c>
      <c r="H656" s="46">
        <f>_xlfn.IFNA(VLOOKUP(A656,'TXF0007 Strategy'!$A$1:$B$1000,2,FALSE),0)</f>
        <v>0</v>
      </c>
      <c r="I656" s="55">
        <f t="shared" si="20"/>
        <v>-12128.925333333333</v>
      </c>
      <c r="J656" s="1">
        <f>VLOOKUP($A656,級距!$A:$K,9,FALSE)</f>
        <v>5</v>
      </c>
      <c r="K656" s="1">
        <f>VLOOKUP($A656,級距!$A:$K,10,FALSE)</f>
        <v>2</v>
      </c>
      <c r="L656" s="1">
        <f>VLOOKUP($A656,級距!$A:$K,11,FALSE)</f>
        <v>2</v>
      </c>
      <c r="M656" s="32">
        <f t="shared" si="21"/>
        <v>2</v>
      </c>
    </row>
    <row r="657" spans="1:13">
      <c r="A657" s="47">
        <v>44691</v>
      </c>
      <c r="B657" s="46">
        <f>_xlfn.IFNA(VLOOKUP(A657,'Dual Thrust Strategy'!$A$1:$B$460,2,FALSE),0)</f>
        <v>202292.04</v>
      </c>
      <c r="C657" s="46">
        <f>_xlfn.IFNA(VLOOKUP(A657,'Break Through Price Strategy'!$A$2:$B$742,2,FALSE),0)</f>
        <v>5438.7439999999997</v>
      </c>
      <c r="D657" s="46">
        <f>_xlfn.IFNA(VLOOKUP(A657,'BBI Strategy'!$A$2:$B$1000,2,FALSE),0)</f>
        <v>-103788.16</v>
      </c>
      <c r="E657" s="46">
        <f>_xlfn.IFNA(VLOOKUP(A657,'Cloud Strategy'!$A$2:$B$1000,2,FALSE),0)</f>
        <v>103517.53599999999</v>
      </c>
      <c r="F657" s="46">
        <f>_xlfn.IFNA(VLOOKUP(A657,'DMI Strategy'!$A$1:$B$1000,2,FALSE),0)</f>
        <v>-66882.176000000007</v>
      </c>
      <c r="G657" s="46">
        <f>_xlfn.IFNA(VLOOKUP(A657,'RVI Strategy'!$A$1:$B$1000,2,FALSE),0)</f>
        <v>0</v>
      </c>
      <c r="H657" s="46">
        <f>_xlfn.IFNA(VLOOKUP(A657,'TXF0007 Strategy'!$A$1:$B$1000,2,FALSE),0)</f>
        <v>-123798.48</v>
      </c>
      <c r="I657" s="55">
        <f t="shared" si="20"/>
        <v>23429.664000000001</v>
      </c>
      <c r="J657" s="1">
        <f>VLOOKUP($A657,級距!$A:$K,9,FALSE)</f>
        <v>10</v>
      </c>
      <c r="K657" s="1">
        <f>VLOOKUP($A657,級距!$A:$K,10,FALSE)</f>
        <v>8</v>
      </c>
      <c r="L657" s="1">
        <f>VLOOKUP($A657,級距!$A:$K,11,FALSE)</f>
        <v>4</v>
      </c>
      <c r="M657" s="32">
        <f t="shared" si="21"/>
        <v>4</v>
      </c>
    </row>
    <row r="658" spans="1:13">
      <c r="A658" s="47">
        <v>44690</v>
      </c>
      <c r="B658" s="46">
        <f>_xlfn.IFNA(VLOOKUP(A658,'Dual Thrust Strategy'!$A$1:$B$460,2,FALSE),0)</f>
        <v>0</v>
      </c>
      <c r="C658" s="46">
        <f>_xlfn.IFNA(VLOOKUP(A658,'Break Through Price Strategy'!$A$2:$B$742,2,FALSE),0)</f>
        <v>41485.127999999997</v>
      </c>
      <c r="D658" s="46">
        <f>_xlfn.IFNA(VLOOKUP(A658,'BBI Strategy'!$A$2:$B$1000,2,FALSE),0)</f>
        <v>132290.23999999999</v>
      </c>
      <c r="E658" s="46">
        <f>_xlfn.IFNA(VLOOKUP(A658,'Cloud Strategy'!$A$2:$B$1000,2,FALSE),0)</f>
        <v>-99353.327999999994</v>
      </c>
      <c r="F658" s="46">
        <f>_xlfn.IFNA(VLOOKUP(A658,'DMI Strategy'!$A$1:$B$1000,2,FALSE),0)</f>
        <v>0</v>
      </c>
      <c r="G658" s="46">
        <f>_xlfn.IFNA(VLOOKUP(A658,'RVI Strategy'!$A$1:$B$1000,2,FALSE),0)</f>
        <v>0</v>
      </c>
      <c r="H658" s="46">
        <f>_xlfn.IFNA(VLOOKUP(A658,'TXF0007 Strategy'!$A$1:$B$1000,2,FALSE),0)</f>
        <v>15781.487999999999</v>
      </c>
      <c r="I658" s="55">
        <f t="shared" si="20"/>
        <v>12403.673333333332</v>
      </c>
      <c r="J658" s="1">
        <f>VLOOKUP($A658,級距!$A:$K,9,FALSE)</f>
        <v>5</v>
      </c>
      <c r="K658" s="1">
        <f>VLOOKUP($A658,級距!$A:$K,10,FALSE)</f>
        <v>8</v>
      </c>
      <c r="L658" s="1">
        <f>VLOOKUP($A658,級距!$A:$K,11,FALSE)</f>
        <v>3</v>
      </c>
      <c r="M658" s="32">
        <f t="shared" si="21"/>
        <v>3</v>
      </c>
    </row>
    <row r="659" spans="1:13">
      <c r="A659" s="47">
        <v>44687</v>
      </c>
      <c r="B659" s="46">
        <f>_xlfn.IFNA(VLOOKUP(A659,'Dual Thrust Strategy'!$A$1:$B$460,2,FALSE),0)</f>
        <v>19958.616000000002</v>
      </c>
      <c r="C659" s="46">
        <f>_xlfn.IFNA(VLOOKUP(A659,'Break Through Price Strategy'!$A$2:$B$742,2,FALSE),0)</f>
        <v>1230.2560000000001</v>
      </c>
      <c r="D659" s="46">
        <f>_xlfn.IFNA(VLOOKUP(A659,'BBI Strategy'!$A$2:$B$1000,2,FALSE),0)</f>
        <v>-45911.040000000001</v>
      </c>
      <c r="E659" s="46">
        <f>_xlfn.IFNA(VLOOKUP(A659,'Cloud Strategy'!$A$2:$B$1000,2,FALSE),0)</f>
        <v>141.184</v>
      </c>
      <c r="F659" s="46">
        <f>_xlfn.IFNA(VLOOKUP(A659,'DMI Strategy'!$A$1:$B$1000,2,FALSE),0)</f>
        <v>-67065.343999999997</v>
      </c>
      <c r="G659" s="46">
        <f>_xlfn.IFNA(VLOOKUP(A659,'RVI Strategy'!$A$1:$B$1000,2,FALSE),0)</f>
        <v>0</v>
      </c>
      <c r="H659" s="46">
        <f>_xlfn.IFNA(VLOOKUP(A659,'TXF0007 Strategy'!$A$1:$B$1000,2,FALSE),0)</f>
        <v>-125887.55200000001</v>
      </c>
      <c r="I659" s="55">
        <f t="shared" si="20"/>
        <v>-15274.387999999999</v>
      </c>
      <c r="J659" s="1">
        <f>VLOOKUP($A659,級距!$A:$K,9,FALSE)</f>
        <v>2</v>
      </c>
      <c r="K659" s="1">
        <f>VLOOKUP($A659,級距!$A:$K,10,FALSE)</f>
        <v>4</v>
      </c>
      <c r="L659" s="1">
        <f>VLOOKUP($A659,級距!$A:$K,11,FALSE)</f>
        <v>2</v>
      </c>
      <c r="M659" s="32">
        <f t="shared" si="21"/>
        <v>2</v>
      </c>
    </row>
    <row r="660" spans="1:13">
      <c r="A660" s="47">
        <v>44686</v>
      </c>
      <c r="B660" s="46">
        <f>_xlfn.IFNA(VLOOKUP(A660,'Dual Thrust Strategy'!$A$1:$B$460,2,FALSE),0)</f>
        <v>0</v>
      </c>
      <c r="C660" s="46">
        <f>_xlfn.IFNA(VLOOKUP(A660,'Break Through Price Strategy'!$A$2:$B$742,2,FALSE),0)</f>
        <v>0</v>
      </c>
      <c r="D660" s="46">
        <f>_xlfn.IFNA(VLOOKUP(A660,'BBI Strategy'!$A$2:$B$1000,2,FALSE),0)</f>
        <v>-106414.048</v>
      </c>
      <c r="E660" s="46">
        <f>_xlfn.IFNA(VLOOKUP(A660,'Cloud Strategy'!$A$2:$B$1000,2,FALSE),0)</f>
        <v>0</v>
      </c>
      <c r="F660" s="46">
        <f>_xlfn.IFNA(VLOOKUP(A660,'DMI Strategy'!$A$1:$B$1000,2,FALSE),0)</f>
        <v>-64813.343999999997</v>
      </c>
      <c r="G660" s="46">
        <f>_xlfn.IFNA(VLOOKUP(A660,'RVI Strategy'!$A$1:$B$1000,2,FALSE),0)</f>
        <v>0</v>
      </c>
      <c r="H660" s="46">
        <f>_xlfn.IFNA(VLOOKUP(A660,'TXF0007 Strategy'!$A$1:$B$1000,2,FALSE),0)</f>
        <v>34388.959999999999</v>
      </c>
      <c r="I660" s="55">
        <f t="shared" si="20"/>
        <v>-28537.898666666664</v>
      </c>
      <c r="J660" s="1">
        <f>VLOOKUP($A660,級距!$A:$K,9,FALSE)</f>
        <v>3</v>
      </c>
      <c r="K660" s="1">
        <f>VLOOKUP($A660,級距!$A:$K,10,FALSE)</f>
        <v>6</v>
      </c>
      <c r="L660" s="1">
        <f>VLOOKUP($A660,級距!$A:$K,11,FALSE)</f>
        <v>2</v>
      </c>
      <c r="M660" s="32">
        <f t="shared" si="21"/>
        <v>2</v>
      </c>
    </row>
    <row r="661" spans="1:13">
      <c r="A661" s="47">
        <v>44685</v>
      </c>
      <c r="B661" s="46">
        <f>_xlfn.IFNA(VLOOKUP(A661,'Dual Thrust Strategy'!$A$1:$B$460,2,FALSE),0)</f>
        <v>0</v>
      </c>
      <c r="C661" s="46">
        <f>_xlfn.IFNA(VLOOKUP(A661,'Break Through Price Strategy'!$A$2:$B$742,2,FALSE),0)</f>
        <v>0</v>
      </c>
      <c r="D661" s="46">
        <f>_xlfn.IFNA(VLOOKUP(A661,'BBI Strategy'!$A$2:$B$1000,2,FALSE),0)</f>
        <v>0</v>
      </c>
      <c r="E661" s="46">
        <f>_xlfn.IFNA(VLOOKUP(A661,'Cloud Strategy'!$A$2:$B$1000,2,FALSE),0)</f>
        <v>0</v>
      </c>
      <c r="F661" s="46">
        <f>_xlfn.IFNA(VLOOKUP(A661,'DMI Strategy'!$A$1:$B$1000,2,FALSE),0)</f>
        <v>0</v>
      </c>
      <c r="G661" s="46">
        <f>_xlfn.IFNA(VLOOKUP(A661,'RVI Strategy'!$A$1:$B$1000,2,FALSE),0)</f>
        <v>-29954.736000000001</v>
      </c>
      <c r="H661" s="46">
        <f>_xlfn.IFNA(VLOOKUP(A661,'TXF0007 Strategy'!$A$1:$B$1000,2,FALSE),0)</f>
        <v>-1963.6</v>
      </c>
      <c r="I661" s="55">
        <f t="shared" si="20"/>
        <v>-4992.4560000000001</v>
      </c>
      <c r="J661" s="1">
        <f>VLOOKUP($A661,級距!$A:$K,9,FALSE)</f>
        <v>2</v>
      </c>
      <c r="K661" s="1">
        <f>VLOOKUP($A661,級距!$A:$K,10,FALSE)</f>
        <v>2</v>
      </c>
      <c r="L661" s="1">
        <f>VLOOKUP($A661,級距!$A:$K,11,FALSE)</f>
        <v>2</v>
      </c>
      <c r="M661" s="32">
        <f t="shared" si="21"/>
        <v>2</v>
      </c>
    </row>
    <row r="662" spans="1:13">
      <c r="A662" s="47">
        <v>44684</v>
      </c>
      <c r="B662" s="46">
        <f>_xlfn.IFNA(VLOOKUP(A662,'Dual Thrust Strategy'!$A$1:$B$460,2,FALSE),0)</f>
        <v>-68324.97600000001</v>
      </c>
      <c r="C662" s="46">
        <f>_xlfn.IFNA(VLOOKUP(A662,'Break Through Price Strategy'!$A$2:$B$742,2,FALSE),0)</f>
        <v>0</v>
      </c>
      <c r="D662" s="46">
        <f>_xlfn.IFNA(VLOOKUP(A662,'BBI Strategy'!$A$2:$B$1000,2,FALSE),0)</f>
        <v>0</v>
      </c>
      <c r="E662" s="46">
        <f>_xlfn.IFNA(VLOOKUP(A662,'Cloud Strategy'!$A$2:$B$1000,2,FALSE),0)</f>
        <v>0</v>
      </c>
      <c r="F662" s="46">
        <f>_xlfn.IFNA(VLOOKUP(A662,'DMI Strategy'!$A$1:$B$1000,2,FALSE),0)</f>
        <v>0</v>
      </c>
      <c r="G662" s="46">
        <f>_xlfn.IFNA(VLOOKUP(A662,'RVI Strategy'!$A$1:$B$1000,2,FALSE),0)</f>
        <v>0</v>
      </c>
      <c r="H662" s="46">
        <f>_xlfn.IFNA(VLOOKUP(A662,'TXF0007 Strategy'!$A$1:$B$1000,2,FALSE),0)</f>
        <v>0</v>
      </c>
      <c r="I662" s="55">
        <f t="shared" si="20"/>
        <v>-11387.496000000001</v>
      </c>
      <c r="J662" s="1">
        <f>VLOOKUP($A662,級距!$A:$K,9,FALSE)</f>
        <v>4</v>
      </c>
      <c r="K662" s="1">
        <f>VLOOKUP($A662,級距!$A:$K,10,FALSE)</f>
        <v>2</v>
      </c>
      <c r="L662" s="1">
        <f>VLOOKUP($A662,級距!$A:$K,11,FALSE)</f>
        <v>2</v>
      </c>
      <c r="M662" s="32">
        <f t="shared" si="21"/>
        <v>2</v>
      </c>
    </row>
    <row r="663" spans="1:13">
      <c r="A663" s="47">
        <v>44680</v>
      </c>
      <c r="B663" s="46">
        <f>_xlfn.IFNA(VLOOKUP(A663,'Dual Thrust Strategy'!$A$1:$B$460,2,FALSE),0)</f>
        <v>0</v>
      </c>
      <c r="C663" s="46">
        <f>_xlfn.IFNA(VLOOKUP(A663,'Break Through Price Strategy'!$A$2:$B$742,2,FALSE),0)</f>
        <v>-5187.12</v>
      </c>
      <c r="D663" s="46">
        <f>_xlfn.IFNA(VLOOKUP(A663,'BBI Strategy'!$A$2:$B$1000,2,FALSE),0)</f>
        <v>-13579.808000000001</v>
      </c>
      <c r="E663" s="46">
        <f>_xlfn.IFNA(VLOOKUP(A663,'Cloud Strategy'!$A$2:$B$1000,2,FALSE),0)</f>
        <v>36435.728000000003</v>
      </c>
      <c r="F663" s="46">
        <f>_xlfn.IFNA(VLOOKUP(A663,'DMI Strategy'!$A$1:$B$1000,2,FALSE),0)</f>
        <v>0</v>
      </c>
      <c r="G663" s="46">
        <f>_xlfn.IFNA(VLOOKUP(A663,'RVI Strategy'!$A$1:$B$1000,2,FALSE),0)</f>
        <v>13621.343999999999</v>
      </c>
      <c r="H663" s="46">
        <f>_xlfn.IFNA(VLOOKUP(A663,'TXF0007 Strategy'!$A$1:$B$1000,2,FALSE),0)</f>
        <v>-23763.992000000002</v>
      </c>
      <c r="I663" s="55">
        <f t="shared" si="20"/>
        <v>5215.0240000000003</v>
      </c>
      <c r="J663" s="1">
        <f>VLOOKUP($A663,級距!$A:$K,9,FALSE)</f>
        <v>4</v>
      </c>
      <c r="K663" s="1">
        <f>VLOOKUP($A663,級距!$A:$K,10,FALSE)</f>
        <v>2</v>
      </c>
      <c r="L663" s="1">
        <f>VLOOKUP($A663,級距!$A:$K,11,FALSE)</f>
        <v>2</v>
      </c>
      <c r="M663" s="32">
        <f t="shared" si="21"/>
        <v>2</v>
      </c>
    </row>
    <row r="664" spans="1:13">
      <c r="A664" s="47">
        <v>44679</v>
      </c>
      <c r="B664" s="46">
        <f>_xlfn.IFNA(VLOOKUP(A664,'Dual Thrust Strategy'!$A$1:$B$460,2,FALSE),0)</f>
        <v>0</v>
      </c>
      <c r="C664" s="46">
        <f>_xlfn.IFNA(VLOOKUP(A664,'Break Through Price Strategy'!$A$2:$B$742,2,FALSE),0)</f>
        <v>-17206.808000000001</v>
      </c>
      <c r="D664" s="46">
        <f>_xlfn.IFNA(VLOOKUP(A664,'BBI Strategy'!$A$2:$B$1000,2,FALSE),0)</f>
        <v>0</v>
      </c>
      <c r="E664" s="46">
        <f>_xlfn.IFNA(VLOOKUP(A664,'Cloud Strategy'!$A$2:$B$1000,2,FALSE),0)</f>
        <v>-36727.872000000003</v>
      </c>
      <c r="F664" s="46">
        <f>_xlfn.IFNA(VLOOKUP(A664,'DMI Strategy'!$A$1:$B$1000,2,FALSE),0)</f>
        <v>0</v>
      </c>
      <c r="G664" s="46">
        <f>_xlfn.IFNA(VLOOKUP(A664,'RVI Strategy'!$A$1:$B$1000,2,FALSE),0)</f>
        <v>0</v>
      </c>
      <c r="H664" s="46">
        <f>_xlfn.IFNA(VLOOKUP(A664,'TXF0007 Strategy'!$A$1:$B$1000,2,FALSE),0)</f>
        <v>0</v>
      </c>
      <c r="I664" s="55">
        <f t="shared" si="20"/>
        <v>-8989.1133333333346</v>
      </c>
      <c r="J664" s="1">
        <f>VLOOKUP($A664,級距!$A:$K,9,FALSE)</f>
        <v>6</v>
      </c>
      <c r="K664" s="1">
        <f>VLOOKUP($A664,級距!$A:$K,10,FALSE)</f>
        <v>4</v>
      </c>
      <c r="L664" s="1">
        <f>VLOOKUP($A664,級距!$A:$K,11,FALSE)</f>
        <v>2</v>
      </c>
      <c r="M664" s="32">
        <f t="shared" si="21"/>
        <v>2</v>
      </c>
    </row>
    <row r="665" spans="1:13">
      <c r="A665" s="47">
        <v>44678</v>
      </c>
      <c r="B665" s="46">
        <f>_xlfn.IFNA(VLOOKUP(A665,'Dual Thrust Strategy'!$A$1:$B$460,2,FALSE),0)</f>
        <v>66765.959999999992</v>
      </c>
      <c r="C665" s="46">
        <f>_xlfn.IFNA(VLOOKUP(A665,'Break Through Price Strategy'!$A$2:$B$742,2,FALSE),0)</f>
        <v>-34746.048000000003</v>
      </c>
      <c r="D665" s="46">
        <f>_xlfn.IFNA(VLOOKUP(A665,'BBI Strategy'!$A$2:$B$1000,2,FALSE),0)</f>
        <v>-103905.28</v>
      </c>
      <c r="E665" s="46">
        <f>_xlfn.IFNA(VLOOKUP(A665,'Cloud Strategy'!$A$2:$B$1000,2,FALSE),0)</f>
        <v>73947.88</v>
      </c>
      <c r="F665" s="46">
        <f>_xlfn.IFNA(VLOOKUP(A665,'DMI Strategy'!$A$1:$B$1000,2,FALSE),0)</f>
        <v>-53174.663999999997</v>
      </c>
      <c r="G665" s="46">
        <f>_xlfn.IFNA(VLOOKUP(A665,'RVI Strategy'!$A$1:$B$1000,2,FALSE),0)</f>
        <v>30112.367999999999</v>
      </c>
      <c r="H665" s="46">
        <f>_xlfn.IFNA(VLOOKUP(A665,'TXF0007 Strategy'!$A$1:$B$1000,2,FALSE),0)</f>
        <v>-125858.32</v>
      </c>
      <c r="I665" s="55">
        <f t="shared" si="20"/>
        <v>-3499.9640000000018</v>
      </c>
      <c r="J665" s="1">
        <f>VLOOKUP($A665,級距!$A:$K,9,FALSE)</f>
        <v>5</v>
      </c>
      <c r="K665" s="1">
        <f>VLOOKUP($A665,級距!$A:$K,10,FALSE)</f>
        <v>4</v>
      </c>
      <c r="L665" s="1">
        <f>VLOOKUP($A665,級距!$A:$K,11,FALSE)</f>
        <v>2</v>
      </c>
      <c r="M665" s="32">
        <f t="shared" si="21"/>
        <v>2</v>
      </c>
    </row>
    <row r="666" spans="1:13">
      <c r="A666" s="47">
        <v>44677</v>
      </c>
      <c r="B666" s="46">
        <f>_xlfn.IFNA(VLOOKUP(A666,'Dual Thrust Strategy'!$A$1:$B$460,2,FALSE),0)</f>
        <v>0</v>
      </c>
      <c r="C666" s="46">
        <f>_xlfn.IFNA(VLOOKUP(A666,'Break Through Price Strategy'!$A$2:$B$742,2,FALSE),0)</f>
        <v>0</v>
      </c>
      <c r="D666" s="46">
        <f>_xlfn.IFNA(VLOOKUP(A666,'BBI Strategy'!$A$2:$B$1000,2,FALSE),0)</f>
        <v>0</v>
      </c>
      <c r="E666" s="46">
        <f>_xlfn.IFNA(VLOOKUP(A666,'Cloud Strategy'!$A$2:$B$1000,2,FALSE),0)</f>
        <v>0</v>
      </c>
      <c r="F666" s="46">
        <f>_xlfn.IFNA(VLOOKUP(A666,'DMI Strategy'!$A$1:$B$1000,2,FALSE),0)</f>
        <v>0</v>
      </c>
      <c r="G666" s="46">
        <f>_xlfn.IFNA(VLOOKUP(A666,'RVI Strategy'!$A$1:$B$1000,2,FALSE),0)</f>
        <v>-124777.056</v>
      </c>
      <c r="H666" s="46">
        <f>_xlfn.IFNA(VLOOKUP(A666,'TXF0007 Strategy'!$A$1:$B$1000,2,FALSE),0)</f>
        <v>50217.16</v>
      </c>
      <c r="I666" s="55">
        <f t="shared" si="20"/>
        <v>-20796.175999999999</v>
      </c>
      <c r="J666" s="1">
        <f>VLOOKUP($A666,級距!$A:$K,9,FALSE)</f>
        <v>3</v>
      </c>
      <c r="K666" s="1">
        <f>VLOOKUP($A666,級距!$A:$K,10,FALSE)</f>
        <v>5</v>
      </c>
      <c r="L666" s="1">
        <f>VLOOKUP($A666,級距!$A:$K,11,FALSE)</f>
        <v>2</v>
      </c>
      <c r="M666" s="32">
        <f t="shared" si="21"/>
        <v>2</v>
      </c>
    </row>
    <row r="667" spans="1:13">
      <c r="A667" s="47">
        <v>44676</v>
      </c>
      <c r="B667" s="46">
        <f>_xlfn.IFNA(VLOOKUP(A667,'Dual Thrust Strategy'!$A$1:$B$460,2,FALSE),0)</f>
        <v>77423.832000000009</v>
      </c>
      <c r="C667" s="46">
        <f>_xlfn.IFNA(VLOOKUP(A667,'Break Through Price Strategy'!$A$2:$B$742,2,FALSE),0)</f>
        <v>466878.48</v>
      </c>
      <c r="D667" s="46">
        <f>_xlfn.IFNA(VLOOKUP(A667,'BBI Strategy'!$A$2:$B$1000,2,FALSE),0)</f>
        <v>80617.751999999993</v>
      </c>
      <c r="E667" s="46">
        <f>_xlfn.IFNA(VLOOKUP(A667,'Cloud Strategy'!$A$2:$B$1000,2,FALSE),0)</f>
        <v>-122386.17600000001</v>
      </c>
      <c r="F667" s="46">
        <f>_xlfn.IFNA(VLOOKUP(A667,'DMI Strategy'!$A$1:$B$1000,2,FALSE),0)</f>
        <v>-14379.712</v>
      </c>
      <c r="G667" s="46">
        <f>_xlfn.IFNA(VLOOKUP(A667,'RVI Strategy'!$A$1:$B$1000,2,FALSE),0)</f>
        <v>-31977.599999999999</v>
      </c>
      <c r="H667" s="46">
        <f>_xlfn.IFNA(VLOOKUP(A667,'TXF0007 Strategy'!$A$1:$B$1000,2,FALSE),0)</f>
        <v>44020.08</v>
      </c>
      <c r="I667" s="55">
        <f t="shared" si="20"/>
        <v>76029.429333333348</v>
      </c>
      <c r="J667" s="1">
        <f>VLOOKUP($A667,級距!$A:$K,9,FALSE)</f>
        <v>7</v>
      </c>
      <c r="K667" s="1">
        <f>VLOOKUP($A667,級距!$A:$K,10,FALSE)</f>
        <v>6</v>
      </c>
      <c r="L667" s="1">
        <f>VLOOKUP($A667,級距!$A:$K,11,FALSE)</f>
        <v>2</v>
      </c>
      <c r="M667" s="32">
        <f t="shared" si="21"/>
        <v>2</v>
      </c>
    </row>
    <row r="668" spans="1:13">
      <c r="A668" s="47">
        <v>44673</v>
      </c>
      <c r="B668" s="46">
        <f>_xlfn.IFNA(VLOOKUP(A668,'Dual Thrust Strategy'!$A$1:$B$460,2,FALSE),0)</f>
        <v>0</v>
      </c>
      <c r="C668" s="46">
        <f>_xlfn.IFNA(VLOOKUP(A668,'Break Through Price Strategy'!$A$2:$B$742,2,FALSE),0)</f>
        <v>4770.88</v>
      </c>
      <c r="D668" s="46">
        <f>_xlfn.IFNA(VLOOKUP(A668,'BBI Strategy'!$A$2:$B$1000,2,FALSE),0)</f>
        <v>-28848.831999999999</v>
      </c>
      <c r="E668" s="46">
        <f>_xlfn.IFNA(VLOOKUP(A668,'Cloud Strategy'!$A$2:$B$1000,2,FALSE),0)</f>
        <v>-35288.832000000002</v>
      </c>
      <c r="F668" s="46">
        <f>_xlfn.IFNA(VLOOKUP(A668,'DMI Strategy'!$A$1:$B$1000,2,FALSE),0)</f>
        <v>0</v>
      </c>
      <c r="G668" s="46">
        <f>_xlfn.IFNA(VLOOKUP(A668,'RVI Strategy'!$A$1:$B$1000,2,FALSE),0)</f>
        <v>0</v>
      </c>
      <c r="H668" s="46">
        <f>_xlfn.IFNA(VLOOKUP(A668,'TXF0007 Strategy'!$A$1:$B$1000,2,FALSE),0)</f>
        <v>0</v>
      </c>
      <c r="I668" s="55">
        <f t="shared" si="20"/>
        <v>-9894.4639999999999</v>
      </c>
      <c r="J668" s="1">
        <f>VLOOKUP($A668,級距!$A:$K,9,FALSE)</f>
        <v>5</v>
      </c>
      <c r="K668" s="1">
        <f>VLOOKUP($A668,級距!$A:$K,10,FALSE)</f>
        <v>8</v>
      </c>
      <c r="L668" s="1">
        <f>VLOOKUP($A668,級距!$A:$K,11,FALSE)</f>
        <v>3</v>
      </c>
      <c r="M668" s="32">
        <f t="shared" si="21"/>
        <v>3</v>
      </c>
    </row>
    <row r="669" spans="1:13">
      <c r="A669" s="47">
        <v>44672</v>
      </c>
      <c r="B669" s="46">
        <f>_xlfn.IFNA(VLOOKUP(A669,'Dual Thrust Strategy'!$A$1:$B$460,2,FALSE),0)</f>
        <v>2334.7200000000003</v>
      </c>
      <c r="C669" s="46">
        <f>_xlfn.IFNA(VLOOKUP(A669,'Break Through Price Strategy'!$A$2:$B$742,2,FALSE),0)</f>
        <v>0</v>
      </c>
      <c r="D669" s="46">
        <f>_xlfn.IFNA(VLOOKUP(A669,'BBI Strategy'!$A$2:$B$1000,2,FALSE),0)</f>
        <v>-63386.271999999997</v>
      </c>
      <c r="E669" s="46">
        <f>_xlfn.IFNA(VLOOKUP(A669,'Cloud Strategy'!$A$2:$B$1000,2,FALSE),0)</f>
        <v>0</v>
      </c>
      <c r="F669" s="46">
        <f>_xlfn.IFNA(VLOOKUP(A669,'DMI Strategy'!$A$1:$B$1000,2,FALSE),0)</f>
        <v>-64950.432000000001</v>
      </c>
      <c r="G669" s="46">
        <f>_xlfn.IFNA(VLOOKUP(A669,'RVI Strategy'!$A$1:$B$1000,2,FALSE),0)</f>
        <v>-3731.28</v>
      </c>
      <c r="H669" s="46">
        <f>_xlfn.IFNA(VLOOKUP(A669,'TXF0007 Strategy'!$A$1:$B$1000,2,FALSE),0)</f>
        <v>92572.896000000008</v>
      </c>
      <c r="I669" s="55">
        <f t="shared" si="20"/>
        <v>-21622.210666666666</v>
      </c>
      <c r="J669" s="1">
        <f>VLOOKUP($A669,級距!$A:$K,9,FALSE)</f>
        <v>3</v>
      </c>
      <c r="K669" s="1">
        <f>VLOOKUP($A669,級距!$A:$K,10,FALSE)</f>
        <v>5</v>
      </c>
      <c r="L669" s="1">
        <f>VLOOKUP($A669,級距!$A:$K,11,FALSE)</f>
        <v>2</v>
      </c>
      <c r="M669" s="32">
        <f t="shared" si="21"/>
        <v>2</v>
      </c>
    </row>
    <row r="670" spans="1:13">
      <c r="A670" s="47">
        <v>44671</v>
      </c>
      <c r="B670" s="46">
        <f>_xlfn.IFNA(VLOOKUP(A670,'Dual Thrust Strategy'!$A$1:$B$460,2,FALSE),0)</f>
        <v>0</v>
      </c>
      <c r="C670" s="46">
        <f>_xlfn.IFNA(VLOOKUP(A670,'Break Through Price Strategy'!$A$2:$B$742,2,FALSE),0)</f>
        <v>0</v>
      </c>
      <c r="D670" s="46">
        <f>_xlfn.IFNA(VLOOKUP(A670,'BBI Strategy'!$A$2:$B$1000,2,FALSE),0)</f>
        <v>13452.512000000001</v>
      </c>
      <c r="E670" s="46">
        <f>_xlfn.IFNA(VLOOKUP(A670,'Cloud Strategy'!$A$2:$B$1000,2,FALSE),0)</f>
        <v>0</v>
      </c>
      <c r="F670" s="46">
        <f>_xlfn.IFNA(VLOOKUP(A670,'DMI Strategy'!$A$1:$B$1000,2,FALSE),0)</f>
        <v>0</v>
      </c>
      <c r="G670" s="46">
        <f>_xlfn.IFNA(VLOOKUP(A670,'RVI Strategy'!$A$1:$B$1000,2,FALSE),0)</f>
        <v>0</v>
      </c>
      <c r="H670" s="46">
        <f>_xlfn.IFNA(VLOOKUP(A670,'TXF0007 Strategy'!$A$1:$B$1000,2,FALSE),0)</f>
        <v>-54104.208000000006</v>
      </c>
      <c r="I670" s="55">
        <f t="shared" si="20"/>
        <v>2242.0853333333334</v>
      </c>
      <c r="J670" s="1">
        <f>VLOOKUP($A670,級距!$A:$K,9,FALSE)</f>
        <v>4</v>
      </c>
      <c r="K670" s="1">
        <f>VLOOKUP($A670,級距!$A:$K,10,FALSE)</f>
        <v>4</v>
      </c>
      <c r="L670" s="1">
        <f>VLOOKUP($A670,級距!$A:$K,11,FALSE)</f>
        <v>2</v>
      </c>
      <c r="M670" s="32">
        <f t="shared" si="21"/>
        <v>2</v>
      </c>
    </row>
    <row r="671" spans="1:13">
      <c r="A671" s="47">
        <v>44670</v>
      </c>
      <c r="B671" s="46">
        <f>_xlfn.IFNA(VLOOKUP(A671,'Dual Thrust Strategy'!$A$1:$B$460,2,FALSE),0)</f>
        <v>-64295.144000000008</v>
      </c>
      <c r="C671" s="46">
        <f>_xlfn.IFNA(VLOOKUP(A671,'Break Through Price Strategy'!$A$2:$B$742,2,FALSE),0)</f>
        <v>-64093.440000000002</v>
      </c>
      <c r="D671" s="46">
        <f>_xlfn.IFNA(VLOOKUP(A671,'BBI Strategy'!$A$2:$B$1000,2,FALSE),0)</f>
        <v>0</v>
      </c>
      <c r="E671" s="46">
        <f>_xlfn.IFNA(VLOOKUP(A671,'Cloud Strategy'!$A$2:$B$1000,2,FALSE),0)</f>
        <v>0</v>
      </c>
      <c r="F671" s="46">
        <f>_xlfn.IFNA(VLOOKUP(A671,'DMI Strategy'!$A$1:$B$1000,2,FALSE),0)</f>
        <v>-64922.784</v>
      </c>
      <c r="G671" s="46">
        <f>_xlfn.IFNA(VLOOKUP(A671,'RVI Strategy'!$A$1:$B$1000,2,FALSE),0)</f>
        <v>0</v>
      </c>
      <c r="H671" s="46">
        <f>_xlfn.IFNA(VLOOKUP(A671,'TXF0007 Strategy'!$A$1:$B$1000,2,FALSE),0)</f>
        <v>0</v>
      </c>
      <c r="I671" s="55">
        <f t="shared" si="20"/>
        <v>-32218.561333333335</v>
      </c>
      <c r="J671" s="1">
        <f>VLOOKUP($A671,級距!$A:$K,9,FALSE)</f>
        <v>3</v>
      </c>
      <c r="K671" s="1">
        <f>VLOOKUP($A671,級距!$A:$K,10,FALSE)</f>
        <v>5</v>
      </c>
      <c r="L671" s="1">
        <f>VLOOKUP($A671,級距!$A:$K,11,FALSE)</f>
        <v>2</v>
      </c>
      <c r="M671" s="32">
        <f t="shared" si="21"/>
        <v>2</v>
      </c>
    </row>
    <row r="672" spans="1:13">
      <c r="A672" s="47">
        <v>44669</v>
      </c>
      <c r="B672" s="46">
        <f>_xlfn.IFNA(VLOOKUP(A672,'Dual Thrust Strategy'!$A$1:$B$460,2,FALSE),0)</f>
        <v>0</v>
      </c>
      <c r="C672" s="46">
        <f>_xlfn.IFNA(VLOOKUP(A672,'Break Through Price Strategy'!$A$2:$B$742,2,FALSE),0)</f>
        <v>0</v>
      </c>
      <c r="D672" s="46">
        <f>_xlfn.IFNA(VLOOKUP(A672,'BBI Strategy'!$A$2:$B$1000,2,FALSE),0)</f>
        <v>-124112.48</v>
      </c>
      <c r="E672" s="46">
        <f>_xlfn.IFNA(VLOOKUP(A672,'Cloud Strategy'!$A$2:$B$1000,2,FALSE),0)</f>
        <v>-86091.088000000003</v>
      </c>
      <c r="F672" s="46">
        <f>_xlfn.IFNA(VLOOKUP(A672,'DMI Strategy'!$A$1:$B$1000,2,FALSE),0)</f>
        <v>-67306.495999999999</v>
      </c>
      <c r="G672" s="46">
        <f>_xlfn.IFNA(VLOOKUP(A672,'RVI Strategy'!$A$1:$B$1000,2,FALSE),0)</f>
        <v>-43236.544000000002</v>
      </c>
      <c r="H672" s="46">
        <f>_xlfn.IFNA(VLOOKUP(A672,'TXF0007 Strategy'!$A$1:$B$1000,2,FALSE),0)</f>
        <v>-14658.584000000003</v>
      </c>
      <c r="I672" s="55">
        <f t="shared" si="20"/>
        <v>-53457.768000000004</v>
      </c>
      <c r="J672" s="1">
        <f>VLOOKUP($A672,級距!$A:$K,9,FALSE)</f>
        <v>5</v>
      </c>
      <c r="K672" s="1">
        <f>VLOOKUP($A672,級距!$A:$K,10,FALSE)</f>
        <v>2</v>
      </c>
      <c r="L672" s="1">
        <f>VLOOKUP($A672,級距!$A:$K,11,FALSE)</f>
        <v>2</v>
      </c>
      <c r="M672" s="32">
        <f t="shared" si="21"/>
        <v>2</v>
      </c>
    </row>
    <row r="673" spans="1:13">
      <c r="A673" s="47">
        <v>44666</v>
      </c>
      <c r="B673" s="46">
        <f>_xlfn.IFNA(VLOOKUP(A673,'Dual Thrust Strategy'!$A$1:$B$460,2,FALSE),0)</f>
        <v>0</v>
      </c>
      <c r="C673" s="46">
        <f>_xlfn.IFNA(VLOOKUP(A673,'Break Through Price Strategy'!$A$2:$B$742,2,FALSE),0)</f>
        <v>-67967.399999999994</v>
      </c>
      <c r="D673" s="46">
        <f>_xlfn.IFNA(VLOOKUP(A673,'BBI Strategy'!$A$2:$B$1000,2,FALSE),0)</f>
        <v>23938.880000000001</v>
      </c>
      <c r="E673" s="46">
        <f>_xlfn.IFNA(VLOOKUP(A673,'Cloud Strategy'!$A$2:$B$1000,2,FALSE),0)</f>
        <v>-8222.9120000000003</v>
      </c>
      <c r="F673" s="46">
        <f>_xlfn.IFNA(VLOOKUP(A673,'DMI Strategy'!$A$1:$B$1000,2,FALSE),0)</f>
        <v>0</v>
      </c>
      <c r="G673" s="46">
        <f>_xlfn.IFNA(VLOOKUP(A673,'RVI Strategy'!$A$1:$B$1000,2,FALSE),0)</f>
        <v>0</v>
      </c>
      <c r="H673" s="46">
        <f>_xlfn.IFNA(VLOOKUP(A673,'TXF0007 Strategy'!$A$1:$B$1000,2,FALSE),0)</f>
        <v>83512.271999999997</v>
      </c>
      <c r="I673" s="55">
        <f t="shared" si="20"/>
        <v>-8708.5719999999983</v>
      </c>
      <c r="J673" s="1">
        <f>VLOOKUP($A673,級距!$A:$K,9,FALSE)</f>
        <v>5</v>
      </c>
      <c r="K673" s="1">
        <f>VLOOKUP($A673,級距!$A:$K,10,FALSE)</f>
        <v>8</v>
      </c>
      <c r="L673" s="1">
        <f>VLOOKUP($A673,級距!$A:$K,11,FALSE)</f>
        <v>3</v>
      </c>
      <c r="M673" s="32">
        <f t="shared" si="21"/>
        <v>3</v>
      </c>
    </row>
    <row r="674" spans="1:13">
      <c r="A674" s="47">
        <v>44665</v>
      </c>
      <c r="B674" s="46">
        <f>_xlfn.IFNA(VLOOKUP(A674,'Dual Thrust Strategy'!$A$1:$B$460,2,FALSE),0)</f>
        <v>0</v>
      </c>
      <c r="C674" s="46">
        <f>_xlfn.IFNA(VLOOKUP(A674,'Break Through Price Strategy'!$A$2:$B$742,2,FALSE),0)</f>
        <v>0</v>
      </c>
      <c r="D674" s="46">
        <f>_xlfn.IFNA(VLOOKUP(A674,'BBI Strategy'!$A$2:$B$1000,2,FALSE),0)</f>
        <v>0</v>
      </c>
      <c r="E674" s="46">
        <f>_xlfn.IFNA(VLOOKUP(A674,'Cloud Strategy'!$A$2:$B$1000,2,FALSE),0)</f>
        <v>-25037.727999999999</v>
      </c>
      <c r="F674" s="46">
        <f>_xlfn.IFNA(VLOOKUP(A674,'DMI Strategy'!$A$1:$B$1000,2,FALSE),0)</f>
        <v>-1835.712</v>
      </c>
      <c r="G674" s="46">
        <f>_xlfn.IFNA(VLOOKUP(A674,'RVI Strategy'!$A$1:$B$1000,2,FALSE),0)</f>
        <v>0</v>
      </c>
      <c r="H674" s="46">
        <f>_xlfn.IFNA(VLOOKUP(A674,'TXF0007 Strategy'!$A$1:$B$1000,2,FALSE),0)</f>
        <v>12450.951999999999</v>
      </c>
      <c r="I674" s="55">
        <f t="shared" si="20"/>
        <v>-4478.9066666666668</v>
      </c>
      <c r="J674" s="1">
        <f>VLOOKUP($A674,級距!$A:$K,9,FALSE)</f>
        <v>1</v>
      </c>
      <c r="K674" s="1">
        <f>VLOOKUP($A674,級距!$A:$K,10,FALSE)</f>
        <v>6</v>
      </c>
      <c r="L674" s="1">
        <f>VLOOKUP($A674,級距!$A:$K,11,FALSE)</f>
        <v>2</v>
      </c>
      <c r="M674" s="32">
        <f t="shared" si="21"/>
        <v>2</v>
      </c>
    </row>
    <row r="675" spans="1:13">
      <c r="A675" s="47">
        <v>44664</v>
      </c>
      <c r="B675" s="46">
        <f>_xlfn.IFNA(VLOOKUP(A675,'Dual Thrust Strategy'!$A$1:$B$460,2,FALSE),0)</f>
        <v>0</v>
      </c>
      <c r="C675" s="46">
        <f>_xlfn.IFNA(VLOOKUP(A675,'Break Through Price Strategy'!$A$2:$B$742,2,FALSE),0)</f>
        <v>34345.919999999998</v>
      </c>
      <c r="D675" s="46">
        <f>_xlfn.IFNA(VLOOKUP(A675,'BBI Strategy'!$A$2:$B$1000,2,FALSE),0)</f>
        <v>14309.808000000001</v>
      </c>
      <c r="E675" s="46">
        <f>_xlfn.IFNA(VLOOKUP(A675,'Cloud Strategy'!$A$2:$B$1000,2,FALSE),0)</f>
        <v>0</v>
      </c>
      <c r="F675" s="46">
        <f>_xlfn.IFNA(VLOOKUP(A675,'DMI Strategy'!$A$1:$B$1000,2,FALSE),0)</f>
        <v>100632.864</v>
      </c>
      <c r="G675" s="46">
        <f>_xlfn.IFNA(VLOOKUP(A675,'RVI Strategy'!$A$1:$B$1000,2,FALSE),0)</f>
        <v>0</v>
      </c>
      <c r="H675" s="46">
        <f>_xlfn.IFNA(VLOOKUP(A675,'TXF0007 Strategy'!$A$1:$B$1000,2,FALSE),0)</f>
        <v>0</v>
      </c>
      <c r="I675" s="55">
        <f t="shared" si="20"/>
        <v>24881.432000000001</v>
      </c>
      <c r="J675" s="1">
        <f>VLOOKUP($A675,級距!$A:$K,9,FALSE)</f>
        <v>8</v>
      </c>
      <c r="K675" s="1">
        <f>VLOOKUP($A675,級距!$A:$K,10,FALSE)</f>
        <v>10</v>
      </c>
      <c r="L675" s="1">
        <f>VLOOKUP($A675,級距!$A:$K,11,FALSE)</f>
        <v>3</v>
      </c>
      <c r="M675" s="32">
        <f t="shared" si="21"/>
        <v>3</v>
      </c>
    </row>
    <row r="676" spans="1:13">
      <c r="A676" s="47">
        <v>44663</v>
      </c>
      <c r="B676" s="46">
        <f>_xlfn.IFNA(VLOOKUP(A676,'Dual Thrust Strategy'!$A$1:$B$460,2,FALSE),0)</f>
        <v>-68563.872000000003</v>
      </c>
      <c r="C676" s="46">
        <f>_xlfn.IFNA(VLOOKUP(A676,'Break Through Price Strategy'!$A$2:$B$742,2,FALSE),0)</f>
        <v>-64883.040000000001</v>
      </c>
      <c r="D676" s="46">
        <f>_xlfn.IFNA(VLOOKUP(A676,'BBI Strategy'!$A$2:$B$1000,2,FALSE),0)</f>
        <v>-124148.72</v>
      </c>
      <c r="E676" s="46">
        <f>_xlfn.IFNA(VLOOKUP(A676,'Cloud Strategy'!$A$2:$B$1000,2,FALSE),0)</f>
        <v>-32136</v>
      </c>
      <c r="F676" s="46">
        <f>_xlfn.IFNA(VLOOKUP(A676,'DMI Strategy'!$A$1:$B$1000,2,FALSE),0)</f>
        <v>0</v>
      </c>
      <c r="G676" s="46">
        <f>_xlfn.IFNA(VLOOKUP(A676,'RVI Strategy'!$A$1:$B$1000,2,FALSE),0)</f>
        <v>0</v>
      </c>
      <c r="H676" s="46">
        <f>_xlfn.IFNA(VLOOKUP(A676,'TXF0007 Strategy'!$A$1:$B$1000,2,FALSE),0)</f>
        <v>-27692.399999999998</v>
      </c>
      <c r="I676" s="55">
        <f t="shared" si="20"/>
        <v>-48288.605333333333</v>
      </c>
      <c r="J676" s="1">
        <f>VLOOKUP($A676,級距!$A:$K,9,FALSE)</f>
        <v>5</v>
      </c>
      <c r="K676" s="1">
        <f>VLOOKUP($A676,級距!$A:$K,10,FALSE)</f>
        <v>3</v>
      </c>
      <c r="L676" s="1">
        <f>VLOOKUP($A676,級距!$A:$K,11,FALSE)</f>
        <v>2</v>
      </c>
      <c r="M676" s="32">
        <f t="shared" si="21"/>
        <v>2</v>
      </c>
    </row>
    <row r="677" spans="1:13">
      <c r="A677" s="47">
        <v>44662</v>
      </c>
      <c r="B677" s="46">
        <f>_xlfn.IFNA(VLOOKUP(A677,'Dual Thrust Strategy'!$A$1:$B$460,2,FALSE),0)</f>
        <v>0</v>
      </c>
      <c r="C677" s="46">
        <f>_xlfn.IFNA(VLOOKUP(A677,'Break Through Price Strategy'!$A$2:$B$742,2,FALSE),0)</f>
        <v>281108.33600000001</v>
      </c>
      <c r="D677" s="46">
        <f>_xlfn.IFNA(VLOOKUP(A677,'BBI Strategy'!$A$2:$B$1000,2,FALSE),0)</f>
        <v>34329.375999999997</v>
      </c>
      <c r="E677" s="46">
        <f>_xlfn.IFNA(VLOOKUP(A677,'Cloud Strategy'!$A$2:$B$1000,2,FALSE),0)</f>
        <v>105357.152</v>
      </c>
      <c r="F677" s="46">
        <f>_xlfn.IFNA(VLOOKUP(A677,'DMI Strategy'!$A$1:$B$1000,2,FALSE),0)</f>
        <v>733.6</v>
      </c>
      <c r="G677" s="46">
        <f>_xlfn.IFNA(VLOOKUP(A677,'RVI Strategy'!$A$1:$B$1000,2,FALSE),0)</f>
        <v>77721.72</v>
      </c>
      <c r="H677" s="46">
        <f>_xlfn.IFNA(VLOOKUP(A677,'TXF0007 Strategy'!$A$1:$B$1000,2,FALSE),0)</f>
        <v>189463.37599999999</v>
      </c>
      <c r="I677" s="55">
        <f t="shared" si="20"/>
        <v>83208.364000000001</v>
      </c>
      <c r="J677" s="1">
        <f>VLOOKUP($A677,級距!$A:$K,9,FALSE)</f>
        <v>9</v>
      </c>
      <c r="K677" s="1">
        <f>VLOOKUP($A677,級距!$A:$K,10,FALSE)</f>
        <v>6</v>
      </c>
      <c r="L677" s="1">
        <f>VLOOKUP($A677,級距!$A:$K,11,FALSE)</f>
        <v>1</v>
      </c>
      <c r="M677" s="32">
        <f t="shared" si="21"/>
        <v>1</v>
      </c>
    </row>
    <row r="678" spans="1:13">
      <c r="A678" s="47">
        <v>44659</v>
      </c>
      <c r="B678" s="46">
        <f>_xlfn.IFNA(VLOOKUP(A678,'Dual Thrust Strategy'!$A$1:$B$460,2,FALSE),0)</f>
        <v>0</v>
      </c>
      <c r="C678" s="46">
        <f>_xlfn.IFNA(VLOOKUP(A678,'Break Through Price Strategy'!$A$2:$B$742,2,FALSE),0)</f>
        <v>0</v>
      </c>
      <c r="D678" s="46">
        <f>_xlfn.IFNA(VLOOKUP(A678,'BBI Strategy'!$A$2:$B$1000,2,FALSE),0)</f>
        <v>0</v>
      </c>
      <c r="E678" s="46">
        <f>_xlfn.IFNA(VLOOKUP(A678,'Cloud Strategy'!$A$2:$B$1000,2,FALSE),0)</f>
        <v>0</v>
      </c>
      <c r="F678" s="46">
        <f>_xlfn.IFNA(VLOOKUP(A678,'DMI Strategy'!$A$1:$B$1000,2,FALSE),0)</f>
        <v>0</v>
      </c>
      <c r="G678" s="46">
        <f>_xlfn.IFNA(VLOOKUP(A678,'RVI Strategy'!$A$1:$B$1000,2,FALSE),0)</f>
        <v>0</v>
      </c>
      <c r="H678" s="46">
        <f>_xlfn.IFNA(VLOOKUP(A678,'TXF0007 Strategy'!$A$1:$B$1000,2,FALSE),0)</f>
        <v>-126609.60000000001</v>
      </c>
      <c r="I678" s="55">
        <f t="shared" si="20"/>
        <v>0</v>
      </c>
      <c r="J678" s="1">
        <f>VLOOKUP($A678,級距!$A:$K,9,FALSE)</f>
        <v>4</v>
      </c>
      <c r="K678" s="1">
        <f>VLOOKUP($A678,級距!$A:$K,10,FALSE)</f>
        <v>8</v>
      </c>
      <c r="L678" s="1">
        <f>VLOOKUP($A678,級距!$A:$K,11,FALSE)</f>
        <v>3</v>
      </c>
      <c r="M678" s="32">
        <f t="shared" si="21"/>
        <v>3</v>
      </c>
    </row>
    <row r="679" spans="1:13">
      <c r="A679" s="47">
        <v>44658</v>
      </c>
      <c r="B679" s="46">
        <f>_xlfn.IFNA(VLOOKUP(A679,'Dual Thrust Strategy'!$A$1:$B$460,2,FALSE),0)</f>
        <v>0</v>
      </c>
      <c r="C679" s="46">
        <f>_xlfn.IFNA(VLOOKUP(A679,'Break Through Price Strategy'!$A$2:$B$742,2,FALSE),0)</f>
        <v>14315.424000000001</v>
      </c>
      <c r="D679" s="46">
        <f>_xlfn.IFNA(VLOOKUP(A679,'BBI Strategy'!$A$2:$B$1000,2,FALSE),0)</f>
        <v>375732</v>
      </c>
      <c r="E679" s="46">
        <f>_xlfn.IFNA(VLOOKUP(A679,'Cloud Strategy'!$A$2:$B$1000,2,FALSE),0)</f>
        <v>18227.831999999999</v>
      </c>
      <c r="F679" s="46">
        <f>_xlfn.IFNA(VLOOKUP(A679,'DMI Strategy'!$A$1:$B$1000,2,FALSE),0)</f>
        <v>200967.50399999999</v>
      </c>
      <c r="G679" s="46">
        <f>_xlfn.IFNA(VLOOKUP(A679,'RVI Strategy'!$A$1:$B$1000,2,FALSE),0)</f>
        <v>119842.944</v>
      </c>
      <c r="H679" s="46">
        <f>_xlfn.IFNA(VLOOKUP(A679,'TXF0007 Strategy'!$A$1:$B$1000,2,FALSE),0)</f>
        <v>125359.232</v>
      </c>
      <c r="I679" s="55">
        <f t="shared" si="20"/>
        <v>121514.284</v>
      </c>
      <c r="J679" s="1">
        <f>VLOOKUP($A679,級距!$A:$K,9,FALSE)</f>
        <v>8</v>
      </c>
      <c r="K679" s="1">
        <f>VLOOKUP($A679,級距!$A:$K,10,FALSE)</f>
        <v>8</v>
      </c>
      <c r="L679" s="1">
        <f>VLOOKUP($A679,級距!$A:$K,11,FALSE)</f>
        <v>3</v>
      </c>
      <c r="M679" s="32">
        <f t="shared" si="21"/>
        <v>3</v>
      </c>
    </row>
    <row r="680" spans="1:13">
      <c r="A680" s="47">
        <v>44657</v>
      </c>
      <c r="B680" s="46">
        <f>_xlfn.IFNA(VLOOKUP(A680,'Dual Thrust Strategy'!$A$1:$B$460,2,FALSE),0)</f>
        <v>0</v>
      </c>
      <c r="C680" s="46">
        <f>_xlfn.IFNA(VLOOKUP(A680,'Break Through Price Strategy'!$A$2:$B$742,2,FALSE),0)</f>
        <v>-43670.351999999999</v>
      </c>
      <c r="D680" s="46">
        <f>_xlfn.IFNA(VLOOKUP(A680,'BBI Strategy'!$A$2:$B$1000,2,FALSE),0)</f>
        <v>-104175.28</v>
      </c>
      <c r="E680" s="46">
        <f>_xlfn.IFNA(VLOOKUP(A680,'Cloud Strategy'!$A$2:$B$1000,2,FALSE),0)</f>
        <v>123171.12</v>
      </c>
      <c r="F680" s="46">
        <f>_xlfn.IFNA(VLOOKUP(A680,'DMI Strategy'!$A$1:$B$1000,2,FALSE),0)</f>
        <v>-67482.368000000002</v>
      </c>
      <c r="G680" s="46">
        <f>_xlfn.IFNA(VLOOKUP(A680,'RVI Strategy'!$A$1:$B$1000,2,FALSE),0)</f>
        <v>0</v>
      </c>
      <c r="H680" s="46">
        <f>_xlfn.IFNA(VLOOKUP(A680,'TXF0007 Strategy'!$A$1:$B$1000,2,FALSE),0)</f>
        <v>59608.423999999999</v>
      </c>
      <c r="I680" s="55">
        <f t="shared" si="20"/>
        <v>-15359.479999999998</v>
      </c>
      <c r="J680" s="1">
        <f>VLOOKUP($A680,級距!$A:$K,9,FALSE)</f>
        <v>5</v>
      </c>
      <c r="K680" s="1">
        <f>VLOOKUP($A680,級距!$A:$K,10,FALSE)</f>
        <v>4</v>
      </c>
      <c r="L680" s="1">
        <f>VLOOKUP($A680,級距!$A:$K,11,FALSE)</f>
        <v>2</v>
      </c>
      <c r="M680" s="32">
        <f t="shared" si="21"/>
        <v>2</v>
      </c>
    </row>
    <row r="681" spans="1:13">
      <c r="A681" s="47">
        <v>44652</v>
      </c>
      <c r="B681" s="46">
        <f>_xlfn.IFNA(VLOOKUP(A681,'Dual Thrust Strategy'!$A$1:$B$460,2,FALSE),0)</f>
        <v>0</v>
      </c>
      <c r="C681" s="46">
        <f>_xlfn.IFNA(VLOOKUP(A681,'Break Through Price Strategy'!$A$2:$B$742,2,FALSE),0)</f>
        <v>-1206.3599999999999</v>
      </c>
      <c r="D681" s="46">
        <f>_xlfn.IFNA(VLOOKUP(A681,'BBI Strategy'!$A$2:$B$1000,2,FALSE),0)</f>
        <v>0</v>
      </c>
      <c r="E681" s="46">
        <f>_xlfn.IFNA(VLOOKUP(A681,'Cloud Strategy'!$A$2:$B$1000,2,FALSE),0)</f>
        <v>55044.512000000002</v>
      </c>
      <c r="F681" s="46">
        <f>_xlfn.IFNA(VLOOKUP(A681,'DMI Strategy'!$A$1:$B$1000,2,FALSE),0)</f>
        <v>46548.911999999997</v>
      </c>
      <c r="G681" s="46">
        <f>_xlfn.IFNA(VLOOKUP(A681,'RVI Strategy'!$A$1:$B$1000,2,FALSE),0)</f>
        <v>0</v>
      </c>
      <c r="H681" s="46">
        <f>_xlfn.IFNA(VLOOKUP(A681,'TXF0007 Strategy'!$A$1:$B$1000,2,FALSE),0)</f>
        <v>0</v>
      </c>
      <c r="I681" s="55">
        <f t="shared" si="20"/>
        <v>16731.177333333333</v>
      </c>
      <c r="J681" s="1">
        <f>VLOOKUP($A681,級距!$A:$K,9,FALSE)</f>
        <v>4</v>
      </c>
      <c r="K681" s="1">
        <f>VLOOKUP($A681,級距!$A:$K,10,FALSE)</f>
        <v>6</v>
      </c>
      <c r="L681" s="1">
        <f>VLOOKUP($A681,級距!$A:$K,11,FALSE)</f>
        <v>2</v>
      </c>
      <c r="M681" s="32">
        <f t="shared" si="21"/>
        <v>2</v>
      </c>
    </row>
    <row r="682" spans="1:13">
      <c r="A682" s="47">
        <v>44651</v>
      </c>
      <c r="B682" s="46">
        <f>_xlfn.IFNA(VLOOKUP(A682,'Dual Thrust Strategy'!$A$1:$B$460,2,FALSE),0)</f>
        <v>0</v>
      </c>
      <c r="C682" s="46">
        <f>_xlfn.IFNA(VLOOKUP(A682,'Break Through Price Strategy'!$A$2:$B$742,2,FALSE),0)</f>
        <v>0</v>
      </c>
      <c r="D682" s="46">
        <f>_xlfn.IFNA(VLOOKUP(A682,'BBI Strategy'!$A$2:$B$1000,2,FALSE),0)</f>
        <v>0</v>
      </c>
      <c r="E682" s="46">
        <f>_xlfn.IFNA(VLOOKUP(A682,'Cloud Strategy'!$A$2:$B$1000,2,FALSE),0)</f>
        <v>0</v>
      </c>
      <c r="F682" s="46">
        <f>_xlfn.IFNA(VLOOKUP(A682,'DMI Strategy'!$A$1:$B$1000,2,FALSE),0)</f>
        <v>95611.263999999996</v>
      </c>
      <c r="G682" s="46">
        <f>_xlfn.IFNA(VLOOKUP(A682,'RVI Strategy'!$A$1:$B$1000,2,FALSE),0)</f>
        <v>0</v>
      </c>
      <c r="H682" s="46">
        <f>_xlfn.IFNA(VLOOKUP(A682,'TXF0007 Strategy'!$A$1:$B$1000,2,FALSE),0)</f>
        <v>0</v>
      </c>
      <c r="I682" s="55">
        <f t="shared" si="20"/>
        <v>15935.210666666666</v>
      </c>
      <c r="J682" s="1">
        <f>VLOOKUP($A682,級距!$A:$K,9,FALSE)</f>
        <v>4</v>
      </c>
      <c r="K682" s="1">
        <f>VLOOKUP($A682,級距!$A:$K,10,FALSE)</f>
        <v>8</v>
      </c>
      <c r="L682" s="1">
        <f>VLOOKUP($A682,級距!$A:$K,11,FALSE)</f>
        <v>3</v>
      </c>
      <c r="M682" s="32">
        <f t="shared" si="21"/>
        <v>3</v>
      </c>
    </row>
    <row r="683" spans="1:13">
      <c r="A683" s="47">
        <v>44650</v>
      </c>
      <c r="B683" s="46">
        <f>_xlfn.IFNA(VLOOKUP(A683,'Dual Thrust Strategy'!$A$1:$B$460,2,FALSE),0)</f>
        <v>0</v>
      </c>
      <c r="C683" s="46">
        <f>_xlfn.IFNA(VLOOKUP(A683,'Break Through Price Strategy'!$A$2:$B$742,2,FALSE),0)</f>
        <v>0</v>
      </c>
      <c r="D683" s="46">
        <f>_xlfn.IFNA(VLOOKUP(A683,'BBI Strategy'!$A$2:$B$1000,2,FALSE),0)</f>
        <v>-69400.384000000005</v>
      </c>
      <c r="E683" s="46">
        <f>_xlfn.IFNA(VLOOKUP(A683,'Cloud Strategy'!$A$2:$B$1000,2,FALSE),0)</f>
        <v>0</v>
      </c>
      <c r="F683" s="46">
        <f>_xlfn.IFNA(VLOOKUP(A683,'DMI Strategy'!$A$1:$B$1000,2,FALSE),0)</f>
        <v>39699.040000000001</v>
      </c>
      <c r="G683" s="46">
        <f>_xlfn.IFNA(VLOOKUP(A683,'RVI Strategy'!$A$1:$B$1000,2,FALSE),0)</f>
        <v>0</v>
      </c>
      <c r="H683" s="46">
        <f>_xlfn.IFNA(VLOOKUP(A683,'TXF0007 Strategy'!$A$1:$B$1000,2,FALSE),0)</f>
        <v>-73148.544000000009</v>
      </c>
      <c r="I683" s="55">
        <f t="shared" si="20"/>
        <v>-4950.2240000000011</v>
      </c>
      <c r="J683" s="1">
        <f>VLOOKUP($A683,級距!$A:$K,9,FALSE)</f>
        <v>1</v>
      </c>
      <c r="K683" s="1">
        <f>VLOOKUP($A683,級距!$A:$K,10,FALSE)</f>
        <v>8</v>
      </c>
      <c r="L683" s="1">
        <f>VLOOKUP($A683,級距!$A:$K,11,FALSE)</f>
        <v>3</v>
      </c>
      <c r="M683" s="32">
        <f t="shared" si="21"/>
        <v>3</v>
      </c>
    </row>
    <row r="684" spans="1:13">
      <c r="A684" s="47">
        <v>44649</v>
      </c>
      <c r="B684" s="46">
        <f>_xlfn.IFNA(VLOOKUP(A684,'Dual Thrust Strategy'!$A$1:$B$460,2,FALSE),0)</f>
        <v>0</v>
      </c>
      <c r="C684" s="46">
        <f>_xlfn.IFNA(VLOOKUP(A684,'Break Through Price Strategy'!$A$2:$B$742,2,FALSE),0)</f>
        <v>0</v>
      </c>
      <c r="D684" s="46">
        <f>_xlfn.IFNA(VLOOKUP(A684,'BBI Strategy'!$A$2:$B$1000,2,FALSE),0)</f>
        <v>0</v>
      </c>
      <c r="E684" s="46">
        <f>_xlfn.IFNA(VLOOKUP(A684,'Cloud Strategy'!$A$2:$B$1000,2,FALSE),0)</f>
        <v>11837.6</v>
      </c>
      <c r="F684" s="46">
        <f>_xlfn.IFNA(VLOOKUP(A684,'DMI Strategy'!$A$1:$B$1000,2,FALSE),0)</f>
        <v>-32335.360000000001</v>
      </c>
      <c r="G684" s="46">
        <f>_xlfn.IFNA(VLOOKUP(A684,'RVI Strategy'!$A$1:$B$1000,2,FALSE),0)</f>
        <v>-55447.775999999998</v>
      </c>
      <c r="H684" s="46">
        <f>_xlfn.IFNA(VLOOKUP(A684,'TXF0007 Strategy'!$A$1:$B$1000,2,FALSE),0)</f>
        <v>-21724.32</v>
      </c>
      <c r="I684" s="55">
        <f t="shared" si="20"/>
        <v>-12657.589333333332</v>
      </c>
      <c r="J684" s="1">
        <f>VLOOKUP($A684,級距!$A:$K,9,FALSE)</f>
        <v>1</v>
      </c>
      <c r="K684" s="1">
        <f>VLOOKUP($A684,級距!$A:$K,10,FALSE)</f>
        <v>2</v>
      </c>
      <c r="L684" s="1">
        <f>VLOOKUP($A684,級距!$A:$K,11,FALSE)</f>
        <v>2</v>
      </c>
      <c r="M684" s="32">
        <f t="shared" si="21"/>
        <v>2</v>
      </c>
    </row>
    <row r="685" spans="1:13">
      <c r="A685" s="47">
        <v>44648</v>
      </c>
      <c r="B685" s="46">
        <f>_xlfn.IFNA(VLOOKUP(A685,'Dual Thrust Strategy'!$A$1:$B$460,2,FALSE),0)</f>
        <v>0</v>
      </c>
      <c r="C685" s="46">
        <f>_xlfn.IFNA(VLOOKUP(A685,'Break Through Price Strategy'!$A$2:$B$742,2,FALSE),0)</f>
        <v>-40071.648000000001</v>
      </c>
      <c r="D685" s="46">
        <f>_xlfn.IFNA(VLOOKUP(A685,'BBI Strategy'!$A$2:$B$1000,2,FALSE),0)</f>
        <v>-44939.072</v>
      </c>
      <c r="E685" s="46">
        <f>_xlfn.IFNA(VLOOKUP(A685,'Cloud Strategy'!$A$2:$B$1000,2,FALSE),0)</f>
        <v>-66069.576000000001</v>
      </c>
      <c r="F685" s="46">
        <f>_xlfn.IFNA(VLOOKUP(A685,'DMI Strategy'!$A$1:$B$1000,2,FALSE),0)</f>
        <v>-24472.6</v>
      </c>
      <c r="G685" s="46">
        <f>_xlfn.IFNA(VLOOKUP(A685,'RVI Strategy'!$A$1:$B$1000,2,FALSE),0)</f>
        <v>3588.1039999999998</v>
      </c>
      <c r="H685" s="46">
        <f>_xlfn.IFNA(VLOOKUP(A685,'TXF0007 Strategy'!$A$1:$B$1000,2,FALSE),0)</f>
        <v>49850.704000000005</v>
      </c>
      <c r="I685" s="55">
        <f t="shared" si="20"/>
        <v>-28660.798666666669</v>
      </c>
      <c r="J685" s="1">
        <f>VLOOKUP($A685,級距!$A:$K,9,FALSE)</f>
        <v>7</v>
      </c>
      <c r="K685" s="1">
        <f>VLOOKUP($A685,級距!$A:$K,10,FALSE)</f>
        <v>4</v>
      </c>
      <c r="L685" s="1">
        <f>VLOOKUP($A685,級距!$A:$K,11,FALSE)</f>
        <v>2</v>
      </c>
      <c r="M685" s="32">
        <f t="shared" si="21"/>
        <v>2</v>
      </c>
    </row>
    <row r="686" spans="1:13">
      <c r="A686" s="47">
        <v>44645</v>
      </c>
      <c r="B686" s="46">
        <f>_xlfn.IFNA(VLOOKUP(A686,'Dual Thrust Strategy'!$A$1:$B$460,2,FALSE),0)</f>
        <v>0</v>
      </c>
      <c r="C686" s="46">
        <f>_xlfn.IFNA(VLOOKUP(A686,'Break Through Price Strategy'!$A$2:$B$742,2,FALSE),0)</f>
        <v>0</v>
      </c>
      <c r="D686" s="46">
        <f>_xlfn.IFNA(VLOOKUP(A686,'BBI Strategy'!$A$2:$B$1000,2,FALSE),0)</f>
        <v>-56467.68</v>
      </c>
      <c r="E686" s="46">
        <f>_xlfn.IFNA(VLOOKUP(A686,'Cloud Strategy'!$A$2:$B$1000,2,FALSE),0)</f>
        <v>9677.4240000000009</v>
      </c>
      <c r="F686" s="46">
        <f>_xlfn.IFNA(VLOOKUP(A686,'DMI Strategy'!$A$1:$B$1000,2,FALSE),0)</f>
        <v>-14771.263999999999</v>
      </c>
      <c r="G686" s="46">
        <f>_xlfn.IFNA(VLOOKUP(A686,'RVI Strategy'!$A$1:$B$1000,2,FALSE),0)</f>
        <v>-279.74400000000003</v>
      </c>
      <c r="H686" s="46">
        <f>_xlfn.IFNA(VLOOKUP(A686,'TXF0007 Strategy'!$A$1:$B$1000,2,FALSE),0)</f>
        <v>39116.343999999997</v>
      </c>
      <c r="I686" s="55">
        <f t="shared" si="20"/>
        <v>-10306.877333333334</v>
      </c>
      <c r="J686" s="1">
        <f>VLOOKUP($A686,級距!$A:$K,9,FALSE)</f>
        <v>3</v>
      </c>
      <c r="K686" s="1">
        <f>VLOOKUP($A686,級距!$A:$K,10,FALSE)</f>
        <v>8</v>
      </c>
      <c r="L686" s="1">
        <f>VLOOKUP($A686,級距!$A:$K,11,FALSE)</f>
        <v>3</v>
      </c>
      <c r="M686" s="32">
        <f t="shared" si="21"/>
        <v>3</v>
      </c>
    </row>
    <row r="687" spans="1:13">
      <c r="A687" s="47">
        <v>44644</v>
      </c>
      <c r="B687" s="46">
        <f>_xlfn.IFNA(VLOOKUP(A687,'Dual Thrust Strategy'!$A$1:$B$460,2,FALSE),0)</f>
        <v>0</v>
      </c>
      <c r="C687" s="46">
        <f>_xlfn.IFNA(VLOOKUP(A687,'Break Through Price Strategy'!$A$2:$B$742,2,FALSE),0)</f>
        <v>-43332.383999999998</v>
      </c>
      <c r="D687" s="46">
        <f>_xlfn.IFNA(VLOOKUP(A687,'BBI Strategy'!$A$2:$B$1000,2,FALSE),0)</f>
        <v>0</v>
      </c>
      <c r="E687" s="46">
        <f>_xlfn.IFNA(VLOOKUP(A687,'Cloud Strategy'!$A$2:$B$1000,2,FALSE),0)</f>
        <v>0</v>
      </c>
      <c r="F687" s="46">
        <f>_xlfn.IFNA(VLOOKUP(A687,'DMI Strategy'!$A$1:$B$1000,2,FALSE),0)</f>
        <v>-68908.448000000004</v>
      </c>
      <c r="G687" s="46">
        <f>_xlfn.IFNA(VLOOKUP(A687,'RVI Strategy'!$A$1:$B$1000,2,FALSE),0)</f>
        <v>0</v>
      </c>
      <c r="H687" s="46">
        <f>_xlfn.IFNA(VLOOKUP(A687,'TXF0007 Strategy'!$A$1:$B$1000,2,FALSE),0)</f>
        <v>0</v>
      </c>
      <c r="I687" s="55">
        <f t="shared" si="20"/>
        <v>-18706.805333333334</v>
      </c>
      <c r="J687" s="1">
        <f>VLOOKUP($A687,級距!$A:$K,9,FALSE)</f>
        <v>3</v>
      </c>
      <c r="K687" s="1">
        <f>VLOOKUP($A687,級距!$A:$K,10,FALSE)</f>
        <v>8</v>
      </c>
      <c r="L687" s="1">
        <f>VLOOKUP($A687,級距!$A:$K,11,FALSE)</f>
        <v>3</v>
      </c>
      <c r="M687" s="32">
        <f t="shared" si="21"/>
        <v>3</v>
      </c>
    </row>
    <row r="688" spans="1:13">
      <c r="A688" s="47">
        <v>44643</v>
      </c>
      <c r="B688" s="46">
        <f>_xlfn.IFNA(VLOOKUP(A688,'Dual Thrust Strategy'!$A$1:$B$460,2,FALSE),0)</f>
        <v>-16339.367999999999</v>
      </c>
      <c r="C688" s="46">
        <f>_xlfn.IFNA(VLOOKUP(A688,'Break Through Price Strategy'!$A$2:$B$742,2,FALSE),0)</f>
        <v>44751.16</v>
      </c>
      <c r="D688" s="46">
        <f>_xlfn.IFNA(VLOOKUP(A688,'BBI Strategy'!$A$2:$B$1000,2,FALSE),0)</f>
        <v>-26936.423999999999</v>
      </c>
      <c r="E688" s="46">
        <f>_xlfn.IFNA(VLOOKUP(A688,'Cloud Strategy'!$A$2:$B$1000,2,FALSE),0)</f>
        <v>0</v>
      </c>
      <c r="F688" s="46">
        <f>_xlfn.IFNA(VLOOKUP(A688,'DMI Strategy'!$A$1:$B$1000,2,FALSE),0)</f>
        <v>34903.360000000001</v>
      </c>
      <c r="G688" s="46">
        <f>_xlfn.IFNA(VLOOKUP(A688,'RVI Strategy'!$A$1:$B$1000,2,FALSE),0)</f>
        <v>0</v>
      </c>
      <c r="H688" s="46">
        <f>_xlfn.IFNA(VLOOKUP(A688,'TXF0007 Strategy'!$A$1:$B$1000,2,FALSE),0)</f>
        <v>-2296.112000000001</v>
      </c>
      <c r="I688" s="55">
        <f t="shared" si="20"/>
        <v>6063.1213333333335</v>
      </c>
      <c r="J688" s="1">
        <f>VLOOKUP($A688,級距!$A:$K,9,FALSE)</f>
        <v>2</v>
      </c>
      <c r="K688" s="1">
        <f>VLOOKUP($A688,級距!$A:$K,10,FALSE)</f>
        <v>5</v>
      </c>
      <c r="L688" s="1">
        <f>VLOOKUP($A688,級距!$A:$K,11,FALSE)</f>
        <v>2</v>
      </c>
      <c r="M688" s="32">
        <f t="shared" si="21"/>
        <v>2</v>
      </c>
    </row>
    <row r="689" spans="1:13">
      <c r="A689" s="47">
        <v>44642</v>
      </c>
      <c r="B689" s="46">
        <f>_xlfn.IFNA(VLOOKUP(A689,'Dual Thrust Strategy'!$A$1:$B$460,2,FALSE),0)</f>
        <v>0</v>
      </c>
      <c r="C689" s="46">
        <f>_xlfn.IFNA(VLOOKUP(A689,'Break Through Price Strategy'!$A$2:$B$742,2,FALSE),0)</f>
        <v>0</v>
      </c>
      <c r="D689" s="46">
        <f>_xlfn.IFNA(VLOOKUP(A689,'BBI Strategy'!$A$2:$B$1000,2,FALSE),0)</f>
        <v>0</v>
      </c>
      <c r="E689" s="46">
        <f>_xlfn.IFNA(VLOOKUP(A689,'Cloud Strategy'!$A$2:$B$1000,2,FALSE),0)</f>
        <v>-18557.599999999999</v>
      </c>
      <c r="F689" s="46">
        <f>_xlfn.IFNA(VLOOKUP(A689,'DMI Strategy'!$A$1:$B$1000,2,FALSE),0)</f>
        <v>-27839.279999999999</v>
      </c>
      <c r="G689" s="46">
        <f>_xlfn.IFNA(VLOOKUP(A689,'RVI Strategy'!$A$1:$B$1000,2,FALSE),0)</f>
        <v>0</v>
      </c>
      <c r="H689" s="46">
        <f>_xlfn.IFNA(VLOOKUP(A689,'TXF0007 Strategy'!$A$1:$B$1000,2,FALSE),0)</f>
        <v>-40160.576000000001</v>
      </c>
      <c r="I689" s="55">
        <f t="shared" si="20"/>
        <v>-7732.8133333333326</v>
      </c>
      <c r="J689" s="1">
        <f>VLOOKUP($A689,級距!$A:$K,9,FALSE)</f>
        <v>1</v>
      </c>
      <c r="K689" s="1">
        <f>VLOOKUP($A689,級距!$A:$K,10,FALSE)</f>
        <v>2</v>
      </c>
      <c r="L689" s="1">
        <f>VLOOKUP($A689,級距!$A:$K,11,FALSE)</f>
        <v>2</v>
      </c>
      <c r="M689" s="32">
        <f t="shared" si="21"/>
        <v>2</v>
      </c>
    </row>
    <row r="690" spans="1:13">
      <c r="A690" s="47">
        <v>44641</v>
      </c>
      <c r="B690" s="46">
        <f>_xlfn.IFNA(VLOOKUP(A690,'Dual Thrust Strategy'!$A$1:$B$460,2,FALSE),0)</f>
        <v>0</v>
      </c>
      <c r="C690" s="46">
        <f>_xlfn.IFNA(VLOOKUP(A690,'Break Through Price Strategy'!$A$2:$B$742,2,FALSE),0)</f>
        <v>0</v>
      </c>
      <c r="D690" s="46">
        <f>_xlfn.IFNA(VLOOKUP(A690,'BBI Strategy'!$A$2:$B$1000,2,FALSE),0)</f>
        <v>-21131.328000000001</v>
      </c>
      <c r="E690" s="46">
        <f>_xlfn.IFNA(VLOOKUP(A690,'Cloud Strategy'!$A$2:$B$1000,2,FALSE),0)</f>
        <v>0</v>
      </c>
      <c r="F690" s="46">
        <f>_xlfn.IFNA(VLOOKUP(A690,'DMI Strategy'!$A$1:$B$1000,2,FALSE),0)</f>
        <v>0</v>
      </c>
      <c r="G690" s="46">
        <f>_xlfn.IFNA(VLOOKUP(A690,'RVI Strategy'!$A$1:$B$1000,2,FALSE),0)</f>
        <v>0</v>
      </c>
      <c r="H690" s="46">
        <f>_xlfn.IFNA(VLOOKUP(A690,'TXF0007 Strategy'!$A$1:$B$1000,2,FALSE),0)</f>
        <v>0</v>
      </c>
      <c r="I690" s="55">
        <f t="shared" si="20"/>
        <v>-3521.8880000000004</v>
      </c>
      <c r="J690" s="1">
        <f>VLOOKUP($A690,級距!$A:$K,9,FALSE)</f>
        <v>3</v>
      </c>
      <c r="K690" s="1">
        <f>VLOOKUP($A690,級距!$A:$K,10,FALSE)</f>
        <v>4</v>
      </c>
      <c r="L690" s="1">
        <f>VLOOKUP($A690,級距!$A:$K,11,FALSE)</f>
        <v>2</v>
      </c>
      <c r="M690" s="32">
        <f t="shared" si="21"/>
        <v>2</v>
      </c>
    </row>
    <row r="691" spans="1:13">
      <c r="A691" s="47">
        <v>44638</v>
      </c>
      <c r="B691" s="46">
        <f>_xlfn.IFNA(VLOOKUP(A691,'Dual Thrust Strategy'!$A$1:$B$460,2,FALSE),0)</f>
        <v>0</v>
      </c>
      <c r="C691" s="46">
        <f>_xlfn.IFNA(VLOOKUP(A691,'Break Through Price Strategy'!$A$2:$B$742,2,FALSE),0)</f>
        <v>0</v>
      </c>
      <c r="D691" s="46">
        <f>_xlfn.IFNA(VLOOKUP(A691,'BBI Strategy'!$A$2:$B$1000,2,FALSE),0)</f>
        <v>0</v>
      </c>
      <c r="E691" s="46">
        <f>_xlfn.IFNA(VLOOKUP(A691,'Cloud Strategy'!$A$2:$B$1000,2,FALSE),0)</f>
        <v>147202.79999999999</v>
      </c>
      <c r="F691" s="46">
        <f>_xlfn.IFNA(VLOOKUP(A691,'DMI Strategy'!$A$1:$B$1000,2,FALSE),0)</f>
        <v>0</v>
      </c>
      <c r="G691" s="46">
        <f>_xlfn.IFNA(VLOOKUP(A691,'RVI Strategy'!$A$1:$B$1000,2,FALSE),0)</f>
        <v>0</v>
      </c>
      <c r="H691" s="46">
        <f>_xlfn.IFNA(VLOOKUP(A691,'TXF0007 Strategy'!$A$1:$B$1000,2,FALSE),0)</f>
        <v>-9804.5760000000009</v>
      </c>
      <c r="I691" s="55">
        <f t="shared" si="20"/>
        <v>24533.8</v>
      </c>
      <c r="J691" s="1">
        <f>VLOOKUP($A691,級距!$A:$K,9,FALSE)</f>
        <v>4</v>
      </c>
      <c r="K691" s="1">
        <f>VLOOKUP($A691,級距!$A:$K,10,FALSE)</f>
        <v>4</v>
      </c>
      <c r="L691" s="1">
        <f>VLOOKUP($A691,級距!$A:$K,11,FALSE)</f>
        <v>2</v>
      </c>
      <c r="M691" s="32">
        <f t="shared" si="21"/>
        <v>2</v>
      </c>
    </row>
    <row r="692" spans="1:13">
      <c r="A692" s="47">
        <v>44637</v>
      </c>
      <c r="B692" s="46">
        <f>_xlfn.IFNA(VLOOKUP(A692,'Dual Thrust Strategy'!$A$1:$B$460,2,FALSE),0)</f>
        <v>0</v>
      </c>
      <c r="C692" s="46">
        <f>_xlfn.IFNA(VLOOKUP(A692,'Break Through Price Strategy'!$A$2:$B$742,2,FALSE),0)</f>
        <v>11029.28</v>
      </c>
      <c r="D692" s="46">
        <f>_xlfn.IFNA(VLOOKUP(A692,'BBI Strategy'!$A$2:$B$1000,2,FALSE),0)</f>
        <v>86116.864000000001</v>
      </c>
      <c r="E692" s="46">
        <f>_xlfn.IFNA(VLOOKUP(A692,'Cloud Strategy'!$A$2:$B$1000,2,FALSE),0)</f>
        <v>0</v>
      </c>
      <c r="F692" s="46">
        <f>_xlfn.IFNA(VLOOKUP(A692,'DMI Strategy'!$A$1:$B$1000,2,FALSE),0)</f>
        <v>66988.800000000003</v>
      </c>
      <c r="G692" s="46">
        <f>_xlfn.IFNA(VLOOKUP(A692,'RVI Strategy'!$A$1:$B$1000,2,FALSE),0)</f>
        <v>0</v>
      </c>
      <c r="H692" s="46">
        <f>_xlfn.IFNA(VLOOKUP(A692,'TXF0007 Strategy'!$A$1:$B$1000,2,FALSE),0)</f>
        <v>18982.175999999999</v>
      </c>
      <c r="I692" s="55">
        <f t="shared" si="20"/>
        <v>27355.824000000004</v>
      </c>
      <c r="J692" s="1">
        <f>VLOOKUP($A692,級距!$A:$K,9,FALSE)</f>
        <v>6</v>
      </c>
      <c r="K692" s="1">
        <f>VLOOKUP($A692,級距!$A:$K,10,FALSE)</f>
        <v>6</v>
      </c>
      <c r="L692" s="1">
        <f>VLOOKUP($A692,級距!$A:$K,11,FALSE)</f>
        <v>2</v>
      </c>
      <c r="M692" s="32">
        <f t="shared" si="21"/>
        <v>2</v>
      </c>
    </row>
    <row r="693" spans="1:13">
      <c r="A693" s="47">
        <v>44636</v>
      </c>
      <c r="B693" s="46">
        <f>_xlfn.IFNA(VLOOKUP(A693,'Dual Thrust Strategy'!$A$1:$B$460,2,FALSE),0)</f>
        <v>64095.671999999999</v>
      </c>
      <c r="C693" s="46">
        <f>_xlfn.IFNA(VLOOKUP(A693,'Break Through Price Strategy'!$A$2:$B$742,2,FALSE),0)</f>
        <v>-64865.184000000001</v>
      </c>
      <c r="D693" s="46">
        <f>_xlfn.IFNA(VLOOKUP(A693,'BBI Strategy'!$A$2:$B$1000,2,FALSE),0)</f>
        <v>42155.063999999998</v>
      </c>
      <c r="E693" s="46">
        <f>_xlfn.IFNA(VLOOKUP(A693,'Cloud Strategy'!$A$2:$B$1000,2,FALSE),0)</f>
        <v>106948.84</v>
      </c>
      <c r="F693" s="46">
        <f>_xlfn.IFNA(VLOOKUP(A693,'DMI Strategy'!$A$1:$B$1000,2,FALSE),0)</f>
        <v>36323.983999999997</v>
      </c>
      <c r="G693" s="46">
        <f>_xlfn.IFNA(VLOOKUP(A693,'RVI Strategy'!$A$1:$B$1000,2,FALSE),0)</f>
        <v>1750.5840000000001</v>
      </c>
      <c r="H693" s="46">
        <f>_xlfn.IFNA(VLOOKUP(A693,'TXF0007 Strategy'!$A$1:$B$1000,2,FALSE),0)</f>
        <v>13964.64</v>
      </c>
      <c r="I693" s="55">
        <f t="shared" si="20"/>
        <v>31068.16</v>
      </c>
      <c r="J693" s="1">
        <f>VLOOKUP($A693,級距!$A:$K,9,FALSE)</f>
        <v>9</v>
      </c>
      <c r="K693" s="1">
        <f>VLOOKUP($A693,級距!$A:$K,10,FALSE)</f>
        <v>5</v>
      </c>
      <c r="L693" s="1">
        <f>VLOOKUP($A693,級距!$A:$K,11,FALSE)</f>
        <v>2</v>
      </c>
      <c r="M693" s="32">
        <f t="shared" si="21"/>
        <v>2</v>
      </c>
    </row>
    <row r="694" spans="1:13">
      <c r="A694" s="47">
        <v>44635</v>
      </c>
      <c r="B694" s="46">
        <f>_xlfn.IFNA(VLOOKUP(A694,'Dual Thrust Strategy'!$A$1:$B$460,2,FALSE),0)</f>
        <v>-16294.968000000001</v>
      </c>
      <c r="C694" s="46">
        <f>_xlfn.IFNA(VLOOKUP(A694,'Break Through Price Strategy'!$A$2:$B$742,2,FALSE),0)</f>
        <v>46373.088000000003</v>
      </c>
      <c r="D694" s="46">
        <f>_xlfn.IFNA(VLOOKUP(A694,'BBI Strategy'!$A$2:$B$1000,2,FALSE),0)</f>
        <v>145275.46400000001</v>
      </c>
      <c r="E694" s="46">
        <f>_xlfn.IFNA(VLOOKUP(A694,'Cloud Strategy'!$A$2:$B$1000,2,FALSE),0)</f>
        <v>-123309.75999999999</v>
      </c>
      <c r="F694" s="46">
        <f>_xlfn.IFNA(VLOOKUP(A694,'DMI Strategy'!$A$1:$B$1000,2,FALSE),0)</f>
        <v>88309.695999999996</v>
      </c>
      <c r="G694" s="46">
        <f>_xlfn.IFNA(VLOOKUP(A694,'RVI Strategy'!$A$1:$B$1000,2,FALSE),0)</f>
        <v>129511.776</v>
      </c>
      <c r="H694" s="46">
        <f>_xlfn.IFNA(VLOOKUP(A694,'TXF0007 Strategy'!$A$1:$B$1000,2,FALSE),0)</f>
        <v>197722.37600000002</v>
      </c>
      <c r="I694" s="55">
        <f t="shared" si="20"/>
        <v>44977.549333333336</v>
      </c>
      <c r="J694" s="1">
        <f>VLOOKUP($A694,級距!$A:$K,9,FALSE)</f>
        <v>10</v>
      </c>
      <c r="K694" s="1">
        <f>VLOOKUP($A694,級距!$A:$K,10,FALSE)</f>
        <v>9</v>
      </c>
      <c r="L694" s="1">
        <f>VLOOKUP($A694,級距!$A:$K,11,FALSE)</f>
        <v>4</v>
      </c>
      <c r="M694" s="32">
        <f t="shared" si="21"/>
        <v>4</v>
      </c>
    </row>
    <row r="695" spans="1:13">
      <c r="A695" s="47">
        <v>44634</v>
      </c>
      <c r="B695" s="46">
        <f>_xlfn.IFNA(VLOOKUP(A695,'Dual Thrust Strategy'!$A$1:$B$460,2,FALSE),0)</f>
        <v>0</v>
      </c>
      <c r="C695" s="46">
        <f>_xlfn.IFNA(VLOOKUP(A695,'Break Through Price Strategy'!$A$2:$B$742,2,FALSE),0)</f>
        <v>-64953.023999999998</v>
      </c>
      <c r="D695" s="46">
        <f>_xlfn.IFNA(VLOOKUP(A695,'BBI Strategy'!$A$2:$B$1000,2,FALSE),0)</f>
        <v>0</v>
      </c>
      <c r="E695" s="46">
        <f>_xlfn.IFNA(VLOOKUP(A695,'Cloud Strategy'!$A$2:$B$1000,2,FALSE),0)</f>
        <v>14086.464</v>
      </c>
      <c r="F695" s="46">
        <f>_xlfn.IFNA(VLOOKUP(A695,'DMI Strategy'!$A$1:$B$1000,2,FALSE),0)</f>
        <v>-39894.544000000002</v>
      </c>
      <c r="G695" s="46">
        <f>_xlfn.IFNA(VLOOKUP(A695,'RVI Strategy'!$A$1:$B$1000,2,FALSE),0)</f>
        <v>-79352.736000000004</v>
      </c>
      <c r="H695" s="46">
        <f>_xlfn.IFNA(VLOOKUP(A695,'TXF0007 Strategy'!$A$1:$B$1000,2,FALSE),0)</f>
        <v>-42130.399999999994</v>
      </c>
      <c r="I695" s="55">
        <f t="shared" si="20"/>
        <v>-28352.306666666667</v>
      </c>
      <c r="J695" s="1">
        <f>VLOOKUP($A695,級距!$A:$K,9,FALSE)</f>
        <v>6</v>
      </c>
      <c r="K695" s="1">
        <f>VLOOKUP($A695,級距!$A:$K,10,FALSE)</f>
        <v>3</v>
      </c>
      <c r="L695" s="1">
        <f>VLOOKUP($A695,級距!$A:$K,11,FALSE)</f>
        <v>2</v>
      </c>
      <c r="M695" s="32">
        <f t="shared" si="21"/>
        <v>2</v>
      </c>
    </row>
    <row r="696" spans="1:13">
      <c r="A696" s="47">
        <v>44631</v>
      </c>
      <c r="B696" s="46">
        <f>_xlfn.IFNA(VLOOKUP(A696,'Dual Thrust Strategy'!$A$1:$B$460,2,FALSE),0)</f>
        <v>0</v>
      </c>
      <c r="C696" s="46">
        <f>_xlfn.IFNA(VLOOKUP(A696,'Break Through Price Strategy'!$A$2:$B$742,2,FALSE),0)</f>
        <v>0</v>
      </c>
      <c r="D696" s="46">
        <f>_xlfn.IFNA(VLOOKUP(A696,'BBI Strategy'!$A$2:$B$1000,2,FALSE),0)</f>
        <v>0</v>
      </c>
      <c r="E696" s="46">
        <f>_xlfn.IFNA(VLOOKUP(A696,'Cloud Strategy'!$A$2:$B$1000,2,FALSE),0)</f>
        <v>-40954.752</v>
      </c>
      <c r="F696" s="46">
        <f>_xlfn.IFNA(VLOOKUP(A696,'DMI Strategy'!$A$1:$B$1000,2,FALSE),0)</f>
        <v>-8904.0319999999992</v>
      </c>
      <c r="G696" s="46">
        <f>_xlfn.IFNA(VLOOKUP(A696,'RVI Strategy'!$A$1:$B$1000,2,FALSE),0)</f>
        <v>0</v>
      </c>
      <c r="H696" s="46">
        <f>_xlfn.IFNA(VLOOKUP(A696,'TXF0007 Strategy'!$A$1:$B$1000,2,FALSE),0)</f>
        <v>0</v>
      </c>
      <c r="I696" s="55">
        <f t="shared" si="20"/>
        <v>-8309.7973333333339</v>
      </c>
      <c r="J696" s="1">
        <f>VLOOKUP($A696,級距!$A:$K,9,FALSE)</f>
        <v>7</v>
      </c>
      <c r="K696" s="1">
        <f>VLOOKUP($A696,級距!$A:$K,10,FALSE)</f>
        <v>8</v>
      </c>
      <c r="L696" s="1">
        <f>VLOOKUP($A696,級距!$A:$K,11,FALSE)</f>
        <v>3</v>
      </c>
      <c r="M696" s="32">
        <f t="shared" si="21"/>
        <v>3</v>
      </c>
    </row>
    <row r="697" spans="1:13">
      <c r="A697" s="47">
        <v>44630</v>
      </c>
      <c r="B697" s="46">
        <f>_xlfn.IFNA(VLOOKUP(A697,'Dual Thrust Strategy'!$A$1:$B$460,2,FALSE),0)</f>
        <v>0</v>
      </c>
      <c r="C697" s="46">
        <f>_xlfn.IFNA(VLOOKUP(A697,'Break Through Price Strategy'!$A$2:$B$742,2,FALSE),0)</f>
        <v>141298.17600000001</v>
      </c>
      <c r="D697" s="46">
        <f>_xlfn.IFNA(VLOOKUP(A697,'BBI Strategy'!$A$2:$B$1000,2,FALSE),0)</f>
        <v>76434.728000000003</v>
      </c>
      <c r="E697" s="46">
        <f>_xlfn.IFNA(VLOOKUP(A697,'Cloud Strategy'!$A$2:$B$1000,2,FALSE),0)</f>
        <v>0</v>
      </c>
      <c r="F697" s="46">
        <f>_xlfn.IFNA(VLOOKUP(A697,'DMI Strategy'!$A$1:$B$1000,2,FALSE),0)</f>
        <v>92192.975999999995</v>
      </c>
      <c r="G697" s="46">
        <f>_xlfn.IFNA(VLOOKUP(A697,'RVI Strategy'!$A$1:$B$1000,2,FALSE),0)</f>
        <v>0</v>
      </c>
      <c r="H697" s="46">
        <f>_xlfn.IFNA(VLOOKUP(A697,'TXF0007 Strategy'!$A$1:$B$1000,2,FALSE),0)</f>
        <v>0</v>
      </c>
      <c r="I697" s="55">
        <f t="shared" si="20"/>
        <v>51654.313333333332</v>
      </c>
      <c r="J697" s="1">
        <f>VLOOKUP($A697,級距!$A:$K,9,FALSE)</f>
        <v>5</v>
      </c>
      <c r="K697" s="1">
        <f>VLOOKUP($A697,級距!$A:$K,10,FALSE)</f>
        <v>8</v>
      </c>
      <c r="L697" s="1">
        <f>VLOOKUP($A697,級距!$A:$K,11,FALSE)</f>
        <v>3</v>
      </c>
      <c r="M697" s="32">
        <f t="shared" si="21"/>
        <v>3</v>
      </c>
    </row>
    <row r="698" spans="1:13">
      <c r="A698" s="47">
        <v>44629</v>
      </c>
      <c r="B698" s="46">
        <f>_xlfn.IFNA(VLOOKUP(A698,'Dual Thrust Strategy'!$A$1:$B$460,2,FALSE),0)</f>
        <v>0</v>
      </c>
      <c r="C698" s="46">
        <f>_xlfn.IFNA(VLOOKUP(A698,'Break Through Price Strategy'!$A$2:$B$742,2,FALSE),0)</f>
        <v>0</v>
      </c>
      <c r="D698" s="46">
        <f>_xlfn.IFNA(VLOOKUP(A698,'BBI Strategy'!$A$2:$B$1000,2,FALSE),0)</f>
        <v>0</v>
      </c>
      <c r="E698" s="46">
        <f>_xlfn.IFNA(VLOOKUP(A698,'Cloud Strategy'!$A$2:$B$1000,2,FALSE),0)</f>
        <v>0</v>
      </c>
      <c r="F698" s="46">
        <f>_xlfn.IFNA(VLOOKUP(A698,'DMI Strategy'!$A$1:$B$1000,2,FALSE),0)</f>
        <v>-67307.648000000001</v>
      </c>
      <c r="G698" s="46">
        <f>_xlfn.IFNA(VLOOKUP(A698,'RVI Strategy'!$A$1:$B$1000,2,FALSE),0)</f>
        <v>0</v>
      </c>
      <c r="H698" s="46">
        <f>_xlfn.IFNA(VLOOKUP(A698,'TXF0007 Strategy'!$A$1:$B$1000,2,FALSE),0)</f>
        <v>961.33600000000069</v>
      </c>
      <c r="I698" s="55">
        <f t="shared" si="20"/>
        <v>-11217.941333333334</v>
      </c>
      <c r="J698" s="1">
        <f>VLOOKUP($A698,級距!$A:$K,9,FALSE)</f>
        <v>5</v>
      </c>
      <c r="K698" s="1">
        <f>VLOOKUP($A698,級距!$A:$K,10,FALSE)</f>
        <v>4</v>
      </c>
      <c r="L698" s="1">
        <f>VLOOKUP($A698,級距!$A:$K,11,FALSE)</f>
        <v>2</v>
      </c>
      <c r="M698" s="32">
        <f t="shared" si="21"/>
        <v>2</v>
      </c>
    </row>
    <row r="699" spans="1:13">
      <c r="A699" s="47">
        <v>44628</v>
      </c>
      <c r="B699" s="46">
        <f>_xlfn.IFNA(VLOOKUP(A699,'Dual Thrust Strategy'!$A$1:$B$460,2,FALSE),0)</f>
        <v>-2525.4239999999982</v>
      </c>
      <c r="C699" s="46">
        <f>_xlfn.IFNA(VLOOKUP(A699,'Break Through Price Strategy'!$A$2:$B$742,2,FALSE),0)</f>
        <v>-51654.8</v>
      </c>
      <c r="D699" s="46">
        <f>_xlfn.IFNA(VLOOKUP(A699,'BBI Strategy'!$A$2:$B$1000,2,FALSE),0)</f>
        <v>364844.84</v>
      </c>
      <c r="E699" s="46">
        <f>_xlfn.IFNA(VLOOKUP(A699,'Cloud Strategy'!$A$2:$B$1000,2,FALSE),0)</f>
        <v>0</v>
      </c>
      <c r="F699" s="46">
        <f>_xlfn.IFNA(VLOOKUP(A699,'DMI Strategy'!$A$1:$B$1000,2,FALSE),0)</f>
        <v>-67259.648000000001</v>
      </c>
      <c r="G699" s="46">
        <f>_xlfn.IFNA(VLOOKUP(A699,'RVI Strategy'!$A$1:$B$1000,2,FALSE),0)</f>
        <v>88574.248000000007</v>
      </c>
      <c r="H699" s="46">
        <f>_xlfn.IFNA(VLOOKUP(A699,'TXF0007 Strategy'!$A$1:$B$1000,2,FALSE),0)</f>
        <v>75177.440000000002</v>
      </c>
      <c r="I699" s="55">
        <f t="shared" si="20"/>
        <v>55329.869333333343</v>
      </c>
      <c r="J699" s="1">
        <f>VLOOKUP($A699,級距!$A:$K,9,FALSE)</f>
        <v>10</v>
      </c>
      <c r="K699" s="1">
        <f>VLOOKUP($A699,級距!$A:$K,10,FALSE)</f>
        <v>4</v>
      </c>
      <c r="L699" s="1">
        <f>VLOOKUP($A699,級距!$A:$K,11,FALSE)</f>
        <v>1</v>
      </c>
      <c r="M699" s="32">
        <f t="shared" si="21"/>
        <v>1</v>
      </c>
    </row>
    <row r="700" spans="1:13">
      <c r="A700" s="47">
        <v>44627</v>
      </c>
      <c r="B700" s="46">
        <f>_xlfn.IFNA(VLOOKUP(A700,'Dual Thrust Strategy'!$A$1:$B$460,2,FALSE),0)</f>
        <v>-2248.0559999999969</v>
      </c>
      <c r="C700" s="46">
        <f>_xlfn.IFNA(VLOOKUP(A700,'Break Through Price Strategy'!$A$2:$B$742,2,FALSE),0)</f>
        <v>573950.52800000005</v>
      </c>
      <c r="D700" s="46">
        <f>_xlfn.IFNA(VLOOKUP(A700,'BBI Strategy'!$A$2:$B$1000,2,FALSE),0)</f>
        <v>132385.51199999999</v>
      </c>
      <c r="E700" s="46">
        <f>_xlfn.IFNA(VLOOKUP(A700,'Cloud Strategy'!$A$2:$B$1000,2,FALSE),0)</f>
        <v>74393.207999999999</v>
      </c>
      <c r="F700" s="46">
        <f>_xlfn.IFNA(VLOOKUP(A700,'DMI Strategy'!$A$1:$B$1000,2,FALSE),0)</f>
        <v>190214.976</v>
      </c>
      <c r="G700" s="46">
        <f>_xlfn.IFNA(VLOOKUP(A700,'RVI Strategy'!$A$1:$B$1000,2,FALSE),0)</f>
        <v>141052.976</v>
      </c>
      <c r="H700" s="46">
        <f>_xlfn.IFNA(VLOOKUP(A700,'TXF0007 Strategy'!$A$1:$B$1000,2,FALSE),0)</f>
        <v>0</v>
      </c>
      <c r="I700" s="55">
        <f t="shared" si="20"/>
        <v>184958.19066666669</v>
      </c>
      <c r="J700" s="1">
        <f>VLOOKUP($A700,級距!$A:$K,9,FALSE)</f>
        <v>10</v>
      </c>
      <c r="K700" s="1">
        <f>VLOOKUP($A700,級距!$A:$K,10,FALSE)</f>
        <v>9</v>
      </c>
      <c r="L700" s="1">
        <f>VLOOKUP($A700,級距!$A:$K,11,FALSE)</f>
        <v>4</v>
      </c>
      <c r="M700" s="32">
        <f t="shared" si="21"/>
        <v>4</v>
      </c>
    </row>
    <row r="701" spans="1:13">
      <c r="A701" s="47">
        <v>44624</v>
      </c>
      <c r="B701" s="46">
        <f>_xlfn.IFNA(VLOOKUP(A701,'Dual Thrust Strategy'!$A$1:$B$460,2,FALSE),0)</f>
        <v>0</v>
      </c>
      <c r="C701" s="46">
        <f>_xlfn.IFNA(VLOOKUP(A701,'Break Through Price Strategy'!$A$2:$B$742,2,FALSE),0)</f>
        <v>0</v>
      </c>
      <c r="D701" s="46">
        <f>_xlfn.IFNA(VLOOKUP(A701,'BBI Strategy'!$A$2:$B$1000,2,FALSE),0)</f>
        <v>24401.376</v>
      </c>
      <c r="E701" s="46">
        <f>_xlfn.IFNA(VLOOKUP(A701,'Cloud Strategy'!$A$2:$B$1000,2,FALSE),0)</f>
        <v>0</v>
      </c>
      <c r="F701" s="46">
        <f>_xlfn.IFNA(VLOOKUP(A701,'DMI Strategy'!$A$1:$B$1000,2,FALSE),0)</f>
        <v>18199.968000000001</v>
      </c>
      <c r="G701" s="46">
        <f>_xlfn.IFNA(VLOOKUP(A701,'RVI Strategy'!$A$1:$B$1000,2,FALSE),0)</f>
        <v>0</v>
      </c>
      <c r="H701" s="46">
        <f>_xlfn.IFNA(VLOOKUP(A701,'TXF0007 Strategy'!$A$1:$B$1000,2,FALSE),0)</f>
        <v>0</v>
      </c>
      <c r="I701" s="55">
        <f t="shared" si="20"/>
        <v>7100.2239999999993</v>
      </c>
      <c r="J701" s="1">
        <f>VLOOKUP($A701,級距!$A:$K,9,FALSE)</f>
        <v>8</v>
      </c>
      <c r="K701" s="1">
        <f>VLOOKUP($A701,級距!$A:$K,10,FALSE)</f>
        <v>3</v>
      </c>
      <c r="L701" s="1">
        <f>VLOOKUP($A701,級距!$A:$K,11,FALSE)</f>
        <v>2</v>
      </c>
      <c r="M701" s="32">
        <f t="shared" si="21"/>
        <v>2</v>
      </c>
    </row>
    <row r="702" spans="1:13">
      <c r="A702" s="47">
        <v>44623</v>
      </c>
      <c r="B702" s="46">
        <f>_xlfn.IFNA(VLOOKUP(A702,'Dual Thrust Strategy'!$A$1:$B$460,2,FALSE),0)</f>
        <v>0</v>
      </c>
      <c r="C702" s="46">
        <f>_xlfn.IFNA(VLOOKUP(A702,'Break Through Price Strategy'!$A$2:$B$742,2,FALSE),0)</f>
        <v>0</v>
      </c>
      <c r="D702" s="46">
        <f>_xlfn.IFNA(VLOOKUP(A702,'BBI Strategy'!$A$2:$B$1000,2,FALSE),0)</f>
        <v>-53840.928</v>
      </c>
      <c r="E702" s="46">
        <f>_xlfn.IFNA(VLOOKUP(A702,'Cloud Strategy'!$A$2:$B$1000,2,FALSE),0)</f>
        <v>-20239.583999999999</v>
      </c>
      <c r="F702" s="46">
        <f>_xlfn.IFNA(VLOOKUP(A702,'DMI Strategy'!$A$1:$B$1000,2,FALSE),0)</f>
        <v>0</v>
      </c>
      <c r="G702" s="46">
        <f>_xlfn.IFNA(VLOOKUP(A702,'RVI Strategy'!$A$1:$B$1000,2,FALSE),0)</f>
        <v>0</v>
      </c>
      <c r="H702" s="46">
        <f>_xlfn.IFNA(VLOOKUP(A702,'TXF0007 Strategy'!$A$1:$B$1000,2,FALSE),0)</f>
        <v>-111538.77600000001</v>
      </c>
      <c r="I702" s="55">
        <f t="shared" si="20"/>
        <v>-12346.752</v>
      </c>
      <c r="J702" s="1">
        <f>VLOOKUP($A702,級距!$A:$K,9,FALSE)</f>
        <v>1</v>
      </c>
      <c r="K702" s="1">
        <f>VLOOKUP($A702,級距!$A:$K,10,FALSE)</f>
        <v>2</v>
      </c>
      <c r="L702" s="1">
        <f>VLOOKUP($A702,級距!$A:$K,11,FALSE)</f>
        <v>2</v>
      </c>
      <c r="M702" s="32">
        <f t="shared" si="21"/>
        <v>2</v>
      </c>
    </row>
    <row r="703" spans="1:13">
      <c r="A703" s="47">
        <v>44622</v>
      </c>
      <c r="B703" s="46">
        <f>_xlfn.IFNA(VLOOKUP(A703,'Dual Thrust Strategy'!$A$1:$B$460,2,FALSE),0)</f>
        <v>0</v>
      </c>
      <c r="C703" s="46">
        <f>_xlfn.IFNA(VLOOKUP(A703,'Break Through Price Strategy'!$A$2:$B$742,2,FALSE),0)</f>
        <v>0</v>
      </c>
      <c r="D703" s="46">
        <f>_xlfn.IFNA(VLOOKUP(A703,'BBI Strategy'!$A$2:$B$1000,2,FALSE),0)</f>
        <v>0</v>
      </c>
      <c r="E703" s="46">
        <f>_xlfn.IFNA(VLOOKUP(A703,'Cloud Strategy'!$A$2:$B$1000,2,FALSE),0)</f>
        <v>0</v>
      </c>
      <c r="F703" s="46">
        <f>_xlfn.IFNA(VLOOKUP(A703,'DMI Strategy'!$A$1:$B$1000,2,FALSE),0)</f>
        <v>-67644.032000000007</v>
      </c>
      <c r="G703" s="46">
        <f>_xlfn.IFNA(VLOOKUP(A703,'RVI Strategy'!$A$1:$B$1000,2,FALSE),0)</f>
        <v>0</v>
      </c>
      <c r="H703" s="46">
        <f>_xlfn.IFNA(VLOOKUP(A703,'TXF0007 Strategy'!$A$1:$B$1000,2,FALSE),0)</f>
        <v>0</v>
      </c>
      <c r="I703" s="55">
        <f t="shared" si="20"/>
        <v>-11274.005333333334</v>
      </c>
      <c r="J703" s="1">
        <f>VLOOKUP($A703,級距!$A:$K,9,FALSE)</f>
        <v>3</v>
      </c>
      <c r="K703" s="1">
        <f>VLOOKUP($A703,級距!$A:$K,10,FALSE)</f>
        <v>5</v>
      </c>
      <c r="L703" s="1">
        <f>VLOOKUP($A703,級距!$A:$K,11,FALSE)</f>
        <v>2</v>
      </c>
      <c r="M703" s="32">
        <f t="shared" si="21"/>
        <v>2</v>
      </c>
    </row>
    <row r="704" spans="1:13">
      <c r="A704" s="47">
        <v>44621</v>
      </c>
      <c r="B704" s="46">
        <f>_xlfn.IFNA(VLOOKUP(A704,'Dual Thrust Strategy'!$A$1:$B$460,2,FALSE),0)</f>
        <v>35504.648000000001</v>
      </c>
      <c r="C704" s="46">
        <f>_xlfn.IFNA(VLOOKUP(A704,'Break Through Price Strategy'!$A$2:$B$742,2,FALSE),0)</f>
        <v>0</v>
      </c>
      <c r="D704" s="46">
        <f>_xlfn.IFNA(VLOOKUP(A704,'BBI Strategy'!$A$2:$B$1000,2,FALSE),0)</f>
        <v>-355.77600000000001</v>
      </c>
      <c r="E704" s="46">
        <f>_xlfn.IFNA(VLOOKUP(A704,'Cloud Strategy'!$A$2:$B$1000,2,FALSE),0)</f>
        <v>0</v>
      </c>
      <c r="F704" s="46">
        <f>_xlfn.IFNA(VLOOKUP(A704,'DMI Strategy'!$A$1:$B$1000,2,FALSE),0)</f>
        <v>46848.351999999999</v>
      </c>
      <c r="G704" s="46">
        <f>_xlfn.IFNA(VLOOKUP(A704,'RVI Strategy'!$A$1:$B$1000,2,FALSE),0)</f>
        <v>0</v>
      </c>
      <c r="H704" s="46">
        <f>_xlfn.IFNA(VLOOKUP(A704,'TXF0007 Strategy'!$A$1:$B$1000,2,FALSE),0)</f>
        <v>0</v>
      </c>
      <c r="I704" s="55">
        <f t="shared" si="20"/>
        <v>13666.204</v>
      </c>
      <c r="J704" s="1">
        <f>VLOOKUP($A704,級距!$A:$K,9,FALSE)</f>
        <v>8</v>
      </c>
      <c r="K704" s="1">
        <f>VLOOKUP($A704,級距!$A:$K,10,FALSE)</f>
        <v>7</v>
      </c>
      <c r="L704" s="1">
        <f>VLOOKUP($A704,級距!$A:$K,11,FALSE)</f>
        <v>3</v>
      </c>
      <c r="M704" s="32">
        <f t="shared" si="21"/>
        <v>3</v>
      </c>
    </row>
    <row r="705" spans="1:13">
      <c r="A705" s="47">
        <v>44617</v>
      </c>
      <c r="B705" s="46">
        <f>_xlfn.IFNA(VLOOKUP(A705,'Dual Thrust Strategy'!$A$1:$B$460,2,FALSE),0)</f>
        <v>63813.576000000001</v>
      </c>
      <c r="C705" s="46">
        <f>_xlfn.IFNA(VLOOKUP(A705,'Break Through Price Strategy'!$A$2:$B$742,2,FALSE),0)</f>
        <v>0</v>
      </c>
      <c r="D705" s="46">
        <f>_xlfn.IFNA(VLOOKUP(A705,'BBI Strategy'!$A$2:$B$1000,2,FALSE),0)</f>
        <v>-109439.24</v>
      </c>
      <c r="E705" s="46">
        <f>_xlfn.IFNA(VLOOKUP(A705,'Cloud Strategy'!$A$2:$B$1000,2,FALSE),0)</f>
        <v>0</v>
      </c>
      <c r="F705" s="46">
        <f>_xlfn.IFNA(VLOOKUP(A705,'DMI Strategy'!$A$1:$B$1000,2,FALSE),0)</f>
        <v>-95735.967999999993</v>
      </c>
      <c r="G705" s="46">
        <f>_xlfn.IFNA(VLOOKUP(A705,'RVI Strategy'!$A$1:$B$1000,2,FALSE),0)</f>
        <v>-45786.016000000003</v>
      </c>
      <c r="H705" s="46">
        <f>_xlfn.IFNA(VLOOKUP(A705,'TXF0007 Strategy'!$A$1:$B$1000,2,FALSE),0)</f>
        <v>-56974.112000000001</v>
      </c>
      <c r="I705" s="55">
        <f t="shared" si="20"/>
        <v>-31191.274666666664</v>
      </c>
      <c r="J705" s="1">
        <f>VLOOKUP($A705,級距!$A:$K,9,FALSE)</f>
        <v>5</v>
      </c>
      <c r="K705" s="1">
        <f>VLOOKUP($A705,級距!$A:$K,10,FALSE)</f>
        <v>3</v>
      </c>
      <c r="L705" s="1">
        <f>VLOOKUP($A705,級距!$A:$K,11,FALSE)</f>
        <v>2</v>
      </c>
      <c r="M705" s="32">
        <f t="shared" si="21"/>
        <v>2</v>
      </c>
    </row>
    <row r="706" spans="1:13">
      <c r="A706" s="47">
        <v>44616</v>
      </c>
      <c r="B706" s="46">
        <f>_xlfn.IFNA(VLOOKUP(A706,'Dual Thrust Strategy'!$A$1:$B$460,2,FALSE),0)</f>
        <v>-128719.368</v>
      </c>
      <c r="C706" s="46">
        <f>_xlfn.IFNA(VLOOKUP(A706,'Break Through Price Strategy'!$A$2:$B$742,2,FALSE),0)</f>
        <v>84865.567999999999</v>
      </c>
      <c r="D706" s="46">
        <f>_xlfn.IFNA(VLOOKUP(A706,'BBI Strategy'!$A$2:$B$1000,2,FALSE),0)</f>
        <v>161753.92000000001</v>
      </c>
      <c r="E706" s="46">
        <f>_xlfn.IFNA(VLOOKUP(A706,'Cloud Strategy'!$A$2:$B$1000,2,FALSE),0)</f>
        <v>15371.584000000001</v>
      </c>
      <c r="F706" s="46">
        <f>_xlfn.IFNA(VLOOKUP(A706,'DMI Strategy'!$A$1:$B$1000,2,FALSE),0)</f>
        <v>433956.99200000003</v>
      </c>
      <c r="G706" s="46">
        <f>_xlfn.IFNA(VLOOKUP(A706,'RVI Strategy'!$A$1:$B$1000,2,FALSE),0)</f>
        <v>85012.592000000004</v>
      </c>
      <c r="H706" s="46">
        <f>_xlfn.IFNA(VLOOKUP(A706,'TXF0007 Strategy'!$A$1:$B$1000,2,FALSE),0)</f>
        <v>206599.24000000002</v>
      </c>
      <c r="I706" s="55">
        <f t="shared" si="20"/>
        <v>108706.88133333332</v>
      </c>
      <c r="J706" s="1">
        <f>VLOOKUP($A706,級距!$A:$K,9,FALSE)</f>
        <v>10</v>
      </c>
      <c r="K706" s="1">
        <f>VLOOKUP($A706,級距!$A:$K,10,FALSE)</f>
        <v>9</v>
      </c>
      <c r="L706" s="1">
        <f>VLOOKUP($A706,級距!$A:$K,11,FALSE)</f>
        <v>4</v>
      </c>
      <c r="M706" s="32">
        <f t="shared" si="21"/>
        <v>4</v>
      </c>
    </row>
    <row r="707" spans="1:13">
      <c r="A707" s="47">
        <v>44615</v>
      </c>
      <c r="B707" s="46">
        <f>_xlfn.IFNA(VLOOKUP(A707,'Dual Thrust Strategy'!$A$1:$B$460,2,FALSE),0)</f>
        <v>0</v>
      </c>
      <c r="C707" s="46">
        <f>_xlfn.IFNA(VLOOKUP(A707,'Break Through Price Strategy'!$A$2:$B$742,2,FALSE),0)</f>
        <v>0</v>
      </c>
      <c r="D707" s="46">
        <f>_xlfn.IFNA(VLOOKUP(A707,'BBI Strategy'!$A$2:$B$1000,2,FALSE),0)</f>
        <v>0</v>
      </c>
      <c r="E707" s="46">
        <f>_xlfn.IFNA(VLOOKUP(A707,'Cloud Strategy'!$A$2:$B$1000,2,FALSE),0)</f>
        <v>0</v>
      </c>
      <c r="F707" s="46">
        <f>_xlfn.IFNA(VLOOKUP(A707,'DMI Strategy'!$A$1:$B$1000,2,FALSE),0)</f>
        <v>0</v>
      </c>
      <c r="G707" s="46">
        <f>_xlfn.IFNA(VLOOKUP(A707,'RVI Strategy'!$A$1:$B$1000,2,FALSE),0)</f>
        <v>0</v>
      </c>
      <c r="H707" s="46">
        <f>_xlfn.IFNA(VLOOKUP(A707,'TXF0007 Strategy'!$A$1:$B$1000,2,FALSE),0)</f>
        <v>0</v>
      </c>
      <c r="I707" s="55">
        <f t="shared" si="20"/>
        <v>0</v>
      </c>
      <c r="J707" s="1">
        <f>VLOOKUP($A707,級距!$A:$K,9,FALSE)</f>
        <v>2</v>
      </c>
      <c r="K707" s="1">
        <f>VLOOKUP($A707,級距!$A:$K,10,FALSE)</f>
        <v>8</v>
      </c>
      <c r="L707" s="1">
        <f>VLOOKUP($A707,級距!$A:$K,11,FALSE)</f>
        <v>3</v>
      </c>
      <c r="M707" s="32">
        <f t="shared" si="21"/>
        <v>3</v>
      </c>
    </row>
    <row r="708" spans="1:13">
      <c r="A708" s="47">
        <v>44614</v>
      </c>
      <c r="B708" s="46">
        <f>_xlfn.IFNA(VLOOKUP(A708,'Dual Thrust Strategy'!$A$1:$B$460,2,FALSE),0)</f>
        <v>-68944.896000000008</v>
      </c>
      <c r="C708" s="46">
        <f>_xlfn.IFNA(VLOOKUP(A708,'Break Through Price Strategy'!$A$2:$B$742,2,FALSE),0)</f>
        <v>-43747.656000000003</v>
      </c>
      <c r="D708" s="46">
        <f>_xlfn.IFNA(VLOOKUP(A708,'BBI Strategy'!$A$2:$B$1000,2,FALSE),0)</f>
        <v>101412.56</v>
      </c>
      <c r="E708" s="46">
        <f>_xlfn.IFNA(VLOOKUP(A708,'Cloud Strategy'!$A$2:$B$1000,2,FALSE),0)</f>
        <v>141293.39199999999</v>
      </c>
      <c r="F708" s="46">
        <f>_xlfn.IFNA(VLOOKUP(A708,'DMI Strategy'!$A$1:$B$1000,2,FALSE),0)</f>
        <v>70326.831999999995</v>
      </c>
      <c r="G708" s="46">
        <f>_xlfn.IFNA(VLOOKUP(A708,'RVI Strategy'!$A$1:$B$1000,2,FALSE),0)</f>
        <v>-123429.88800000001</v>
      </c>
      <c r="H708" s="46">
        <f>_xlfn.IFNA(VLOOKUP(A708,'TXF0007 Strategy'!$A$1:$B$1000,2,FALSE),0)</f>
        <v>33051.543999999994</v>
      </c>
      <c r="I708" s="55">
        <f t="shared" ref="I708:I771" si="22">(B708+C708+D708+E708+F708+G708)/6</f>
        <v>12818.390666666659</v>
      </c>
      <c r="J708" s="1">
        <f>VLOOKUP($A708,級距!$A:$K,9,FALSE)</f>
        <v>9</v>
      </c>
      <c r="K708" s="1">
        <f>VLOOKUP($A708,級距!$A:$K,10,FALSE)</f>
        <v>4</v>
      </c>
      <c r="L708" s="1">
        <f>VLOOKUP($A708,級距!$A:$K,11,FALSE)</f>
        <v>2</v>
      </c>
      <c r="M708" s="32">
        <f t="shared" ref="M708:M771" si="23">_xlfn.IFNA(L708,0)</f>
        <v>2</v>
      </c>
    </row>
    <row r="709" spans="1:13">
      <c r="A709" s="47">
        <v>44613</v>
      </c>
      <c r="B709" s="46">
        <f>_xlfn.IFNA(VLOOKUP(A709,'Dual Thrust Strategy'!$A$1:$B$460,2,FALSE),0)</f>
        <v>0</v>
      </c>
      <c r="C709" s="46">
        <f>_xlfn.IFNA(VLOOKUP(A709,'Break Through Price Strategy'!$A$2:$B$742,2,FALSE),0)</f>
        <v>0</v>
      </c>
      <c r="D709" s="46">
        <f>_xlfn.IFNA(VLOOKUP(A709,'BBI Strategy'!$A$2:$B$1000,2,FALSE),0)</f>
        <v>0</v>
      </c>
      <c r="E709" s="46">
        <f>_xlfn.IFNA(VLOOKUP(A709,'Cloud Strategy'!$A$2:$B$1000,2,FALSE),0)</f>
        <v>0</v>
      </c>
      <c r="F709" s="46">
        <f>_xlfn.IFNA(VLOOKUP(A709,'DMI Strategy'!$A$1:$B$1000,2,FALSE),0)</f>
        <v>64363.584000000003</v>
      </c>
      <c r="G709" s="46">
        <f>_xlfn.IFNA(VLOOKUP(A709,'RVI Strategy'!$A$1:$B$1000,2,FALSE),0)</f>
        <v>0</v>
      </c>
      <c r="H709" s="46">
        <f>_xlfn.IFNA(VLOOKUP(A709,'TXF0007 Strategy'!$A$1:$B$1000,2,FALSE),0)</f>
        <v>0</v>
      </c>
      <c r="I709" s="55">
        <f t="shared" si="22"/>
        <v>10727.264000000001</v>
      </c>
      <c r="J709" s="1">
        <f>VLOOKUP($A709,級距!$A:$K,9,FALSE)</f>
        <v>8</v>
      </c>
      <c r="K709" s="1">
        <f>VLOOKUP($A709,級距!$A:$K,10,FALSE)</f>
        <v>8</v>
      </c>
      <c r="L709" s="1">
        <f>VLOOKUP($A709,級距!$A:$K,11,FALSE)</f>
        <v>3</v>
      </c>
      <c r="M709" s="32">
        <f t="shared" si="23"/>
        <v>3</v>
      </c>
    </row>
    <row r="710" spans="1:13">
      <c r="A710" s="47">
        <v>44610</v>
      </c>
      <c r="B710" s="46">
        <f>_xlfn.IFNA(VLOOKUP(A710,'Dual Thrust Strategy'!$A$1:$B$460,2,FALSE),0)</f>
        <v>0</v>
      </c>
      <c r="C710" s="46">
        <f>_xlfn.IFNA(VLOOKUP(A710,'Break Through Price Strategy'!$A$2:$B$742,2,FALSE),0)</f>
        <v>0</v>
      </c>
      <c r="D710" s="46">
        <f>_xlfn.IFNA(VLOOKUP(A710,'BBI Strategy'!$A$2:$B$1000,2,FALSE),0)</f>
        <v>0</v>
      </c>
      <c r="E710" s="46">
        <f>_xlfn.IFNA(VLOOKUP(A710,'Cloud Strategy'!$A$2:$B$1000,2,FALSE),0)</f>
        <v>0</v>
      </c>
      <c r="F710" s="46">
        <f>_xlfn.IFNA(VLOOKUP(A710,'DMI Strategy'!$A$1:$B$1000,2,FALSE),0)</f>
        <v>0</v>
      </c>
      <c r="G710" s="46">
        <f>_xlfn.IFNA(VLOOKUP(A710,'RVI Strategy'!$A$1:$B$1000,2,FALSE),0)</f>
        <v>0</v>
      </c>
      <c r="H710" s="46">
        <f>_xlfn.IFNA(VLOOKUP(A710,'TXF0007 Strategy'!$A$1:$B$1000,2,FALSE),0)</f>
        <v>0</v>
      </c>
      <c r="I710" s="55">
        <f t="shared" si="22"/>
        <v>0</v>
      </c>
      <c r="J710" s="1">
        <f>VLOOKUP($A710,級距!$A:$K,9,FALSE)</f>
        <v>6</v>
      </c>
      <c r="K710" s="1">
        <f>VLOOKUP($A710,級距!$A:$K,10,FALSE)</f>
        <v>8</v>
      </c>
      <c r="L710" s="1">
        <f>VLOOKUP($A710,級距!$A:$K,11,FALSE)</f>
        <v>3</v>
      </c>
      <c r="M710" s="32">
        <f t="shared" si="23"/>
        <v>3</v>
      </c>
    </row>
    <row r="711" spans="1:13">
      <c r="A711" s="47">
        <v>44609</v>
      </c>
      <c r="B711" s="46">
        <f>_xlfn.IFNA(VLOOKUP(A711,'Dual Thrust Strategy'!$A$1:$B$460,2,FALSE),0)</f>
        <v>17176.103999999999</v>
      </c>
      <c r="C711" s="46">
        <f>_xlfn.IFNA(VLOOKUP(A711,'Break Through Price Strategy'!$A$2:$B$742,2,FALSE),0)</f>
        <v>0</v>
      </c>
      <c r="D711" s="46">
        <f>_xlfn.IFNA(VLOOKUP(A711,'BBI Strategy'!$A$2:$B$1000,2,FALSE),0)</f>
        <v>-86206.368000000002</v>
      </c>
      <c r="E711" s="46">
        <f>_xlfn.IFNA(VLOOKUP(A711,'Cloud Strategy'!$A$2:$B$1000,2,FALSE),0)</f>
        <v>-5901.9840000000004</v>
      </c>
      <c r="F711" s="46">
        <f>_xlfn.IFNA(VLOOKUP(A711,'DMI Strategy'!$A$1:$B$1000,2,FALSE),0)</f>
        <v>-65259.743999999999</v>
      </c>
      <c r="G711" s="46">
        <f>_xlfn.IFNA(VLOOKUP(A711,'RVI Strategy'!$A$1:$B$1000,2,FALSE),0)</f>
        <v>0</v>
      </c>
      <c r="H711" s="46">
        <f>_xlfn.IFNA(VLOOKUP(A711,'TXF0007 Strategy'!$A$1:$B$1000,2,FALSE),0)</f>
        <v>-39726.623999999996</v>
      </c>
      <c r="I711" s="55">
        <f t="shared" si="22"/>
        <v>-23365.331999999999</v>
      </c>
      <c r="J711" s="1">
        <f>VLOOKUP($A711,級距!$A:$K,9,FALSE)</f>
        <v>4</v>
      </c>
      <c r="K711" s="1">
        <f>VLOOKUP($A711,級距!$A:$K,10,FALSE)</f>
        <v>2</v>
      </c>
      <c r="L711" s="1">
        <f>VLOOKUP($A711,級距!$A:$K,11,FALSE)</f>
        <v>2</v>
      </c>
      <c r="M711" s="32">
        <f t="shared" si="23"/>
        <v>2</v>
      </c>
    </row>
    <row r="712" spans="1:13">
      <c r="A712" s="47">
        <v>44608</v>
      </c>
      <c r="B712" s="46">
        <f>_xlfn.IFNA(VLOOKUP(A712,'Dual Thrust Strategy'!$A$1:$B$460,2,FALSE),0)</f>
        <v>1581.576</v>
      </c>
      <c r="C712" s="46">
        <f>_xlfn.IFNA(VLOOKUP(A712,'Break Through Price Strategy'!$A$2:$B$742,2,FALSE),0)</f>
        <v>-64359.839999999997</v>
      </c>
      <c r="D712" s="46">
        <f>_xlfn.IFNA(VLOOKUP(A712,'BBI Strategy'!$A$2:$B$1000,2,FALSE),0)</f>
        <v>-41088.928</v>
      </c>
      <c r="E712" s="46">
        <f>_xlfn.IFNA(VLOOKUP(A712,'Cloud Strategy'!$A$2:$B$1000,2,FALSE),0)</f>
        <v>0</v>
      </c>
      <c r="F712" s="46">
        <f>_xlfn.IFNA(VLOOKUP(A712,'DMI Strategy'!$A$1:$B$1000,2,FALSE),0)</f>
        <v>40766.127999999997</v>
      </c>
      <c r="G712" s="46">
        <f>_xlfn.IFNA(VLOOKUP(A712,'RVI Strategy'!$A$1:$B$1000,2,FALSE),0)</f>
        <v>0</v>
      </c>
      <c r="H712" s="46">
        <f>_xlfn.IFNA(VLOOKUP(A712,'TXF0007 Strategy'!$A$1:$B$1000,2,FALSE),0)</f>
        <v>1783.6159999999993</v>
      </c>
      <c r="I712" s="55">
        <f t="shared" si="22"/>
        <v>-10516.843999999999</v>
      </c>
      <c r="J712" s="1">
        <f>VLOOKUP($A712,級距!$A:$K,9,FALSE)</f>
        <v>1</v>
      </c>
      <c r="K712" s="1">
        <f>VLOOKUP($A712,級距!$A:$K,10,FALSE)</f>
        <v>3</v>
      </c>
      <c r="L712" s="1">
        <f>VLOOKUP($A712,級距!$A:$K,11,FALSE)</f>
        <v>2</v>
      </c>
      <c r="M712" s="32">
        <f t="shared" si="23"/>
        <v>2</v>
      </c>
    </row>
    <row r="713" spans="1:13">
      <c r="A713" s="47">
        <v>44607</v>
      </c>
      <c r="B713" s="46">
        <f>_xlfn.IFNA(VLOOKUP(A713,'Dual Thrust Strategy'!$A$1:$B$460,2,FALSE),0)</f>
        <v>0</v>
      </c>
      <c r="C713" s="46">
        <f>_xlfn.IFNA(VLOOKUP(A713,'Break Through Price Strategy'!$A$2:$B$742,2,FALSE),0)</f>
        <v>0</v>
      </c>
      <c r="D713" s="46">
        <f>_xlfn.IFNA(VLOOKUP(A713,'BBI Strategy'!$A$2:$B$1000,2,FALSE),0)</f>
        <v>0</v>
      </c>
      <c r="E713" s="46">
        <f>_xlfn.IFNA(VLOOKUP(A713,'Cloud Strategy'!$A$2:$B$1000,2,FALSE),0)</f>
        <v>0</v>
      </c>
      <c r="F713" s="46">
        <f>_xlfn.IFNA(VLOOKUP(A713,'DMI Strategy'!$A$1:$B$1000,2,FALSE),0)</f>
        <v>66142.751999999993</v>
      </c>
      <c r="G713" s="46">
        <f>_xlfn.IFNA(VLOOKUP(A713,'RVI Strategy'!$A$1:$B$1000,2,FALSE),0)</f>
        <v>0</v>
      </c>
      <c r="H713" s="46">
        <f>_xlfn.IFNA(VLOOKUP(A713,'TXF0007 Strategy'!$A$1:$B$1000,2,FALSE),0)</f>
        <v>7815.4959999999992</v>
      </c>
      <c r="I713" s="55">
        <f t="shared" si="22"/>
        <v>11023.791999999999</v>
      </c>
      <c r="J713" s="1">
        <f>VLOOKUP($A713,級距!$A:$K,9,FALSE)</f>
        <v>6</v>
      </c>
      <c r="K713" s="1">
        <f>VLOOKUP($A713,級距!$A:$K,10,FALSE)</f>
        <v>2</v>
      </c>
      <c r="L713" s="1">
        <f>VLOOKUP($A713,級距!$A:$K,11,FALSE)</f>
        <v>2</v>
      </c>
      <c r="M713" s="32">
        <f t="shared" si="23"/>
        <v>2</v>
      </c>
    </row>
    <row r="714" spans="1:13">
      <c r="A714" s="47">
        <v>44606</v>
      </c>
      <c r="B714" s="46">
        <f>_xlfn.IFNA(VLOOKUP(A714,'Dual Thrust Strategy'!$A$1:$B$460,2,FALSE),0)</f>
        <v>0</v>
      </c>
      <c r="C714" s="46">
        <f>_xlfn.IFNA(VLOOKUP(A714,'Break Through Price Strategy'!$A$2:$B$742,2,FALSE),0)</f>
        <v>-83342.831999999995</v>
      </c>
      <c r="D714" s="46">
        <f>_xlfn.IFNA(VLOOKUP(A714,'BBI Strategy'!$A$2:$B$1000,2,FALSE),0)</f>
        <v>-30652.351999999999</v>
      </c>
      <c r="E714" s="46">
        <f>_xlfn.IFNA(VLOOKUP(A714,'Cloud Strategy'!$A$2:$B$1000,2,FALSE),0)</f>
        <v>-59969.536</v>
      </c>
      <c r="F714" s="46">
        <f>_xlfn.IFNA(VLOOKUP(A714,'DMI Strategy'!$A$1:$B$1000,2,FALSE),0)</f>
        <v>47293.928</v>
      </c>
      <c r="G714" s="46">
        <f>_xlfn.IFNA(VLOOKUP(A714,'RVI Strategy'!$A$1:$B$1000,2,FALSE),0)</f>
        <v>-30650.432000000001</v>
      </c>
      <c r="H714" s="46">
        <f>_xlfn.IFNA(VLOOKUP(A714,'TXF0007 Strategy'!$A$1:$B$1000,2,FALSE),0)</f>
        <v>28617.464</v>
      </c>
      <c r="I714" s="55">
        <f t="shared" si="22"/>
        <v>-26220.203999999998</v>
      </c>
      <c r="J714" s="1">
        <f>VLOOKUP($A714,級距!$A:$K,9,FALSE)</f>
        <v>5</v>
      </c>
      <c r="K714" s="1">
        <f>VLOOKUP($A714,級距!$A:$K,10,FALSE)</f>
        <v>7</v>
      </c>
      <c r="L714" s="1">
        <f>VLOOKUP($A714,級距!$A:$K,11,FALSE)</f>
        <v>3</v>
      </c>
      <c r="M714" s="32">
        <f t="shared" si="23"/>
        <v>3</v>
      </c>
    </row>
    <row r="715" spans="1:13">
      <c r="A715" s="47">
        <v>44603</v>
      </c>
      <c r="B715" s="46">
        <f>_xlfn.IFNA(VLOOKUP(A715,'Dual Thrust Strategy'!$A$1:$B$460,2,FALSE),0)</f>
        <v>0</v>
      </c>
      <c r="C715" s="46">
        <f>_xlfn.IFNA(VLOOKUP(A715,'Break Through Price Strategy'!$A$2:$B$742,2,FALSE),0)</f>
        <v>0</v>
      </c>
      <c r="D715" s="46">
        <f>_xlfn.IFNA(VLOOKUP(A715,'BBI Strategy'!$A$2:$B$1000,2,FALSE),0)</f>
        <v>-26707.168000000001</v>
      </c>
      <c r="E715" s="46">
        <f>_xlfn.IFNA(VLOOKUP(A715,'Cloud Strategy'!$A$2:$B$1000,2,FALSE),0)</f>
        <v>0</v>
      </c>
      <c r="F715" s="46">
        <f>_xlfn.IFNA(VLOOKUP(A715,'DMI Strategy'!$A$1:$B$1000,2,FALSE),0)</f>
        <v>0</v>
      </c>
      <c r="G715" s="46">
        <f>_xlfn.IFNA(VLOOKUP(A715,'RVI Strategy'!$A$1:$B$1000,2,FALSE),0)</f>
        <v>0</v>
      </c>
      <c r="H715" s="46">
        <f>_xlfn.IFNA(VLOOKUP(A715,'TXF0007 Strategy'!$A$1:$B$1000,2,FALSE),0)</f>
        <v>0</v>
      </c>
      <c r="I715" s="55">
        <f t="shared" si="22"/>
        <v>-4451.1946666666672</v>
      </c>
      <c r="J715" s="1">
        <f>VLOOKUP($A715,級距!$A:$K,9,FALSE)</f>
        <v>1</v>
      </c>
      <c r="K715" s="1">
        <f>VLOOKUP($A715,級距!$A:$K,10,FALSE)</f>
        <v>7</v>
      </c>
      <c r="L715" s="1">
        <f>VLOOKUP($A715,級距!$A:$K,11,FALSE)</f>
        <v>3</v>
      </c>
      <c r="M715" s="32">
        <f t="shared" si="23"/>
        <v>3</v>
      </c>
    </row>
    <row r="716" spans="1:13">
      <c r="A716" s="47">
        <v>44602</v>
      </c>
      <c r="B716" s="46">
        <f>_xlfn.IFNA(VLOOKUP(A716,'Dual Thrust Strategy'!$A$1:$B$460,2,FALSE),0)</f>
        <v>0</v>
      </c>
      <c r="C716" s="46">
        <f>_xlfn.IFNA(VLOOKUP(A716,'Break Through Price Strategy'!$A$2:$B$742,2,FALSE),0)</f>
        <v>3971.4960000000001</v>
      </c>
      <c r="D716" s="46">
        <f>_xlfn.IFNA(VLOOKUP(A716,'BBI Strategy'!$A$2:$B$1000,2,FALSE),0)</f>
        <v>137387.92000000001</v>
      </c>
      <c r="E716" s="46">
        <f>_xlfn.IFNA(VLOOKUP(A716,'Cloud Strategy'!$A$2:$B$1000,2,FALSE),0)</f>
        <v>354288.576</v>
      </c>
      <c r="F716" s="46">
        <f>_xlfn.IFNA(VLOOKUP(A716,'DMI Strategy'!$A$1:$B$1000,2,FALSE),0)</f>
        <v>-67781.504000000001</v>
      </c>
      <c r="G716" s="46">
        <f>_xlfn.IFNA(VLOOKUP(A716,'RVI Strategy'!$A$1:$B$1000,2,FALSE),0)</f>
        <v>0</v>
      </c>
      <c r="H716" s="46">
        <f>_xlfn.IFNA(VLOOKUP(A716,'TXF0007 Strategy'!$A$1:$B$1000,2,FALSE),0)</f>
        <v>-113255.712</v>
      </c>
      <c r="I716" s="55">
        <f t="shared" si="22"/>
        <v>71311.081333333335</v>
      </c>
      <c r="J716" s="1">
        <f>VLOOKUP($A716,級距!$A:$K,9,FALSE)</f>
        <v>5</v>
      </c>
      <c r="K716" s="1">
        <f>VLOOKUP($A716,級距!$A:$K,10,FALSE)</f>
        <v>6</v>
      </c>
      <c r="L716" s="1">
        <f>VLOOKUP($A716,級距!$A:$K,11,FALSE)</f>
        <v>2</v>
      </c>
      <c r="M716" s="32">
        <f t="shared" si="23"/>
        <v>2</v>
      </c>
    </row>
    <row r="717" spans="1:13">
      <c r="A717" s="47">
        <v>44601</v>
      </c>
      <c r="B717" s="46">
        <f>_xlfn.IFNA(VLOOKUP(A717,'Dual Thrust Strategy'!$A$1:$B$460,2,FALSE),0)</f>
        <v>-6814.8240000000005</v>
      </c>
      <c r="C717" s="46">
        <f>_xlfn.IFNA(VLOOKUP(A717,'Break Through Price Strategy'!$A$2:$B$742,2,FALSE),0)</f>
        <v>-54356.36</v>
      </c>
      <c r="D717" s="46">
        <f>_xlfn.IFNA(VLOOKUP(A717,'BBI Strategy'!$A$2:$B$1000,2,FALSE),0)</f>
        <v>107844.272</v>
      </c>
      <c r="E717" s="46">
        <f>_xlfn.IFNA(VLOOKUP(A717,'Cloud Strategy'!$A$2:$B$1000,2,FALSE),0)</f>
        <v>0</v>
      </c>
      <c r="F717" s="46">
        <f>_xlfn.IFNA(VLOOKUP(A717,'DMI Strategy'!$A$1:$B$1000,2,FALSE),0)</f>
        <v>0</v>
      </c>
      <c r="G717" s="46">
        <f>_xlfn.IFNA(VLOOKUP(A717,'RVI Strategy'!$A$1:$B$1000,2,FALSE),0)</f>
        <v>0</v>
      </c>
      <c r="H717" s="46">
        <f>_xlfn.IFNA(VLOOKUP(A717,'TXF0007 Strategy'!$A$1:$B$1000,2,FALSE),0)</f>
        <v>57777.912000000004</v>
      </c>
      <c r="I717" s="55">
        <f t="shared" si="22"/>
        <v>7778.847999999999</v>
      </c>
      <c r="J717" s="1">
        <f>VLOOKUP($A717,級距!$A:$K,9,FALSE)</f>
        <v>2</v>
      </c>
      <c r="K717" s="1">
        <f>VLOOKUP($A717,級距!$A:$K,10,FALSE)</f>
        <v>9</v>
      </c>
      <c r="L717" s="1">
        <f>VLOOKUP($A717,級距!$A:$K,11,FALSE)</f>
        <v>3</v>
      </c>
      <c r="M717" s="32">
        <f t="shared" si="23"/>
        <v>3</v>
      </c>
    </row>
    <row r="718" spans="1:13">
      <c r="A718" s="47">
        <v>44600</v>
      </c>
      <c r="B718" s="46">
        <f>_xlfn.IFNA(VLOOKUP(A718,'Dual Thrust Strategy'!$A$1:$B$460,2,FALSE),0)</f>
        <v>0</v>
      </c>
      <c r="C718" s="46">
        <f>_xlfn.IFNA(VLOOKUP(A718,'Break Through Price Strategy'!$A$2:$B$742,2,FALSE),0)</f>
        <v>21673.759999999998</v>
      </c>
      <c r="D718" s="46">
        <f>_xlfn.IFNA(VLOOKUP(A718,'BBI Strategy'!$A$2:$B$1000,2,FALSE),0)</f>
        <v>-59454.847999999998</v>
      </c>
      <c r="E718" s="46">
        <f>_xlfn.IFNA(VLOOKUP(A718,'Cloud Strategy'!$A$2:$B$1000,2,FALSE),0)</f>
        <v>0</v>
      </c>
      <c r="F718" s="46">
        <f>_xlfn.IFNA(VLOOKUP(A718,'DMI Strategy'!$A$1:$B$1000,2,FALSE),0)</f>
        <v>-65184.288</v>
      </c>
      <c r="G718" s="46">
        <f>_xlfn.IFNA(VLOOKUP(A718,'RVI Strategy'!$A$1:$B$1000,2,FALSE),0)</f>
        <v>0</v>
      </c>
      <c r="H718" s="46">
        <f>_xlfn.IFNA(VLOOKUP(A718,'TXF0007 Strategy'!$A$1:$B$1000,2,FALSE),0)</f>
        <v>0</v>
      </c>
      <c r="I718" s="55">
        <f t="shared" si="22"/>
        <v>-17160.896000000001</v>
      </c>
      <c r="J718" s="1">
        <f>VLOOKUP($A718,級距!$A:$K,9,FALSE)</f>
        <v>2</v>
      </c>
      <c r="K718" s="1">
        <f>VLOOKUP($A718,級距!$A:$K,10,FALSE)</f>
        <v>2</v>
      </c>
      <c r="L718" s="1">
        <f>VLOOKUP($A718,級距!$A:$K,11,FALSE)</f>
        <v>2</v>
      </c>
      <c r="M718" s="32">
        <f t="shared" si="23"/>
        <v>2</v>
      </c>
    </row>
    <row r="719" spans="1:13">
      <c r="A719" s="47">
        <v>44599</v>
      </c>
      <c r="B719" s="46">
        <f>_xlfn.IFNA(VLOOKUP(A719,'Dual Thrust Strategy'!$A$1:$B$460,2,FALSE),0)</f>
        <v>0</v>
      </c>
      <c r="C719" s="46">
        <f>_xlfn.IFNA(VLOOKUP(A719,'Break Through Price Strategy'!$A$2:$B$742,2,FALSE),0)</f>
        <v>-64271.28</v>
      </c>
      <c r="D719" s="46">
        <f>_xlfn.IFNA(VLOOKUP(A719,'BBI Strategy'!$A$2:$B$1000,2,FALSE),0)</f>
        <v>80259.751999999993</v>
      </c>
      <c r="E719" s="46">
        <f>_xlfn.IFNA(VLOOKUP(A719,'Cloud Strategy'!$A$2:$B$1000,2,FALSE),0)</f>
        <v>-30623.567999999999</v>
      </c>
      <c r="F719" s="46">
        <f>_xlfn.IFNA(VLOOKUP(A719,'DMI Strategy'!$A$1:$B$1000,2,FALSE),0)</f>
        <v>-25697.952000000001</v>
      </c>
      <c r="G719" s="46">
        <f>_xlfn.IFNA(VLOOKUP(A719,'RVI Strategy'!$A$1:$B$1000,2,FALSE),0)</f>
        <v>64177.743999999999</v>
      </c>
      <c r="H719" s="46">
        <f>_xlfn.IFNA(VLOOKUP(A719,'TXF0007 Strategy'!$A$1:$B$1000,2,FALSE),0)</f>
        <v>78775.991999999998</v>
      </c>
      <c r="I719" s="55">
        <f t="shared" si="22"/>
        <v>3974.1159999999982</v>
      </c>
      <c r="J719" s="1">
        <f>VLOOKUP($A719,級距!$A:$K,9,FALSE)</f>
        <v>6</v>
      </c>
      <c r="K719" s="1">
        <f>VLOOKUP($A719,級距!$A:$K,10,FALSE)</f>
        <v>5</v>
      </c>
      <c r="L719" s="1">
        <f>VLOOKUP($A719,級距!$A:$K,11,FALSE)</f>
        <v>2</v>
      </c>
      <c r="M719" s="32">
        <f t="shared" si="23"/>
        <v>2</v>
      </c>
    </row>
    <row r="720" spans="1:13">
      <c r="A720" s="47">
        <v>44587</v>
      </c>
      <c r="B720" s="46">
        <f>_xlfn.IFNA(VLOOKUP(A720,'Dual Thrust Strategy'!$A$1:$B$460,2,FALSE),0)</f>
        <v>0</v>
      </c>
      <c r="C720" s="46">
        <f>_xlfn.IFNA(VLOOKUP(A720,'Break Through Price Strategy'!$A$2:$B$742,2,FALSE),0)</f>
        <v>0</v>
      </c>
      <c r="D720" s="46">
        <f>_xlfn.IFNA(VLOOKUP(A720,'BBI Strategy'!$A$2:$B$1000,2,FALSE),0)</f>
        <v>0</v>
      </c>
      <c r="E720" s="46">
        <f>_xlfn.IFNA(VLOOKUP(A720,'Cloud Strategy'!$A$2:$B$1000,2,FALSE),0)</f>
        <v>0</v>
      </c>
      <c r="F720" s="46">
        <f>_xlfn.IFNA(VLOOKUP(A720,'DMI Strategy'!$A$1:$B$1000,2,FALSE),0)</f>
        <v>0</v>
      </c>
      <c r="G720" s="46">
        <f>_xlfn.IFNA(VLOOKUP(A720,'RVI Strategy'!$A$1:$B$1000,2,FALSE),0)</f>
        <v>0</v>
      </c>
      <c r="H720" s="46">
        <f>_xlfn.IFNA(VLOOKUP(A720,'TXF0007 Strategy'!$A$1:$B$1000,2,FALSE),0)</f>
        <v>52408.680000000008</v>
      </c>
      <c r="I720" s="55">
        <f t="shared" si="22"/>
        <v>0</v>
      </c>
      <c r="J720" s="1">
        <f>VLOOKUP($A720,級距!$A:$K,9,FALSE)</f>
        <v>4</v>
      </c>
      <c r="K720" s="1">
        <f>VLOOKUP($A720,級距!$A:$K,10,FALSE)</f>
        <v>4</v>
      </c>
      <c r="L720" s="1">
        <f>VLOOKUP($A720,級距!$A:$K,11,FALSE)</f>
        <v>2</v>
      </c>
      <c r="M720" s="32">
        <f t="shared" si="23"/>
        <v>2</v>
      </c>
    </row>
    <row r="721" spans="1:13">
      <c r="A721" s="47">
        <v>44586</v>
      </c>
      <c r="B721" s="46">
        <f>_xlfn.IFNA(VLOOKUP(A721,'Dual Thrust Strategy'!$A$1:$B$460,2,FALSE),0)</f>
        <v>0</v>
      </c>
      <c r="C721" s="46">
        <f>_xlfn.IFNA(VLOOKUP(A721,'Break Through Price Strategy'!$A$2:$B$742,2,FALSE),0)</f>
        <v>-67644.384000000005</v>
      </c>
      <c r="D721" s="46">
        <f>_xlfn.IFNA(VLOOKUP(A721,'BBI Strategy'!$A$2:$B$1000,2,FALSE),0)</f>
        <v>55535.199999999997</v>
      </c>
      <c r="E721" s="46">
        <f>_xlfn.IFNA(VLOOKUP(A721,'Cloud Strategy'!$A$2:$B$1000,2,FALSE),0)</f>
        <v>0</v>
      </c>
      <c r="F721" s="46">
        <f>_xlfn.IFNA(VLOOKUP(A721,'DMI Strategy'!$A$1:$B$1000,2,FALSE),0)</f>
        <v>85215.392000000007</v>
      </c>
      <c r="G721" s="46">
        <f>_xlfn.IFNA(VLOOKUP(A721,'RVI Strategy'!$A$1:$B$1000,2,FALSE),0)</f>
        <v>-123394.17600000001</v>
      </c>
      <c r="H721" s="46">
        <f>_xlfn.IFNA(VLOOKUP(A721,'TXF0007 Strategy'!$A$1:$B$1000,2,FALSE),0)</f>
        <v>-43384.768000000004</v>
      </c>
      <c r="I721" s="55">
        <f t="shared" si="22"/>
        <v>-8381.3280000000013</v>
      </c>
      <c r="J721" s="1">
        <f>VLOOKUP($A721,級距!$A:$K,9,FALSE)</f>
        <v>7</v>
      </c>
      <c r="K721" s="1">
        <f>VLOOKUP($A721,級距!$A:$K,10,FALSE)</f>
        <v>6</v>
      </c>
      <c r="L721" s="1">
        <f>VLOOKUP($A721,級距!$A:$K,11,FALSE)</f>
        <v>2</v>
      </c>
      <c r="M721" s="32">
        <f t="shared" si="23"/>
        <v>2</v>
      </c>
    </row>
    <row r="722" spans="1:13">
      <c r="A722" s="47">
        <v>44585</v>
      </c>
      <c r="B722" s="46">
        <f>_xlfn.IFNA(VLOOKUP(A722,'Dual Thrust Strategy'!$A$1:$B$460,2,FALSE),0)</f>
        <v>0</v>
      </c>
      <c r="C722" s="46">
        <f>_xlfn.IFNA(VLOOKUP(A722,'Break Through Price Strategy'!$A$2:$B$742,2,FALSE),0)</f>
        <v>24431.112000000001</v>
      </c>
      <c r="D722" s="46">
        <f>_xlfn.IFNA(VLOOKUP(A722,'BBI Strategy'!$A$2:$B$1000,2,FALSE),0)</f>
        <v>-64274.400000000001</v>
      </c>
      <c r="E722" s="46">
        <f>_xlfn.IFNA(VLOOKUP(A722,'Cloud Strategy'!$A$2:$B$1000,2,FALSE),0)</f>
        <v>-38122.591999999997</v>
      </c>
      <c r="F722" s="46">
        <f>_xlfn.IFNA(VLOOKUP(A722,'DMI Strategy'!$A$1:$B$1000,2,FALSE),0)</f>
        <v>0</v>
      </c>
      <c r="G722" s="46">
        <f>_xlfn.IFNA(VLOOKUP(A722,'RVI Strategy'!$A$1:$B$1000,2,FALSE),0)</f>
        <v>0</v>
      </c>
      <c r="H722" s="46">
        <f>_xlfn.IFNA(VLOOKUP(A722,'TXF0007 Strategy'!$A$1:$B$1000,2,FALSE),0)</f>
        <v>65637.455999999991</v>
      </c>
      <c r="I722" s="55">
        <f t="shared" si="22"/>
        <v>-12994.313333333334</v>
      </c>
      <c r="J722" s="1">
        <f>VLOOKUP($A722,級距!$A:$K,9,FALSE)</f>
        <v>8</v>
      </c>
      <c r="K722" s="1">
        <f>VLOOKUP($A722,級距!$A:$K,10,FALSE)</f>
        <v>9</v>
      </c>
      <c r="L722" s="1">
        <f>VLOOKUP($A722,級距!$A:$K,11,FALSE)</f>
        <v>3</v>
      </c>
      <c r="M722" s="32">
        <f t="shared" si="23"/>
        <v>3</v>
      </c>
    </row>
    <row r="723" spans="1:13">
      <c r="A723" s="47">
        <v>44582</v>
      </c>
      <c r="B723" s="46">
        <f>_xlfn.IFNA(VLOOKUP(A723,'Dual Thrust Strategy'!$A$1:$B$460,2,FALSE),0)</f>
        <v>0</v>
      </c>
      <c r="C723" s="46">
        <f>_xlfn.IFNA(VLOOKUP(A723,'Break Through Price Strategy'!$A$2:$B$742,2,FALSE),0)</f>
        <v>33421.392</v>
      </c>
      <c r="D723" s="46">
        <f>_xlfn.IFNA(VLOOKUP(A723,'BBI Strategy'!$A$2:$B$1000,2,FALSE),0)</f>
        <v>89097.448000000004</v>
      </c>
      <c r="E723" s="46">
        <f>_xlfn.IFNA(VLOOKUP(A723,'Cloud Strategy'!$A$2:$B$1000,2,FALSE),0)</f>
        <v>-50288.023999999998</v>
      </c>
      <c r="F723" s="46">
        <f>_xlfn.IFNA(VLOOKUP(A723,'DMI Strategy'!$A$1:$B$1000,2,FALSE),0)</f>
        <v>110715.16800000001</v>
      </c>
      <c r="G723" s="46">
        <f>_xlfn.IFNA(VLOOKUP(A723,'RVI Strategy'!$A$1:$B$1000,2,FALSE),0)</f>
        <v>0</v>
      </c>
      <c r="H723" s="46">
        <f>_xlfn.IFNA(VLOOKUP(A723,'TXF0007 Strategy'!$A$1:$B$1000,2,FALSE),0)</f>
        <v>13704.720000000001</v>
      </c>
      <c r="I723" s="55">
        <f t="shared" si="22"/>
        <v>30490.997333333333</v>
      </c>
      <c r="J723" s="1">
        <f>VLOOKUP($A723,級距!$A:$K,9,FALSE)</f>
        <v>6</v>
      </c>
      <c r="K723" s="1">
        <f>VLOOKUP($A723,級距!$A:$K,10,FALSE)</f>
        <v>7</v>
      </c>
      <c r="L723" s="1">
        <f>VLOOKUP($A723,級距!$A:$K,11,FALSE)</f>
        <v>3</v>
      </c>
      <c r="M723" s="32">
        <f t="shared" si="23"/>
        <v>3</v>
      </c>
    </row>
    <row r="724" spans="1:13">
      <c r="A724" s="47">
        <v>44581</v>
      </c>
      <c r="B724" s="46">
        <f>_xlfn.IFNA(VLOOKUP(A724,'Dual Thrust Strategy'!$A$1:$B$460,2,FALSE),0)</f>
        <v>-69020.495999999999</v>
      </c>
      <c r="C724" s="46">
        <f>_xlfn.IFNA(VLOOKUP(A724,'Break Through Price Strategy'!$A$2:$B$742,2,FALSE),0)</f>
        <v>0</v>
      </c>
      <c r="D724" s="46">
        <f>_xlfn.IFNA(VLOOKUP(A724,'BBI Strategy'!$A$2:$B$1000,2,FALSE),0)</f>
        <v>-104357.92</v>
      </c>
      <c r="E724" s="46">
        <f>_xlfn.IFNA(VLOOKUP(A724,'Cloud Strategy'!$A$2:$B$1000,2,FALSE),0)</f>
        <v>40495.343999999997</v>
      </c>
      <c r="F724" s="46">
        <f>_xlfn.IFNA(VLOOKUP(A724,'DMI Strategy'!$A$1:$B$1000,2,FALSE),0)</f>
        <v>-67752.320000000007</v>
      </c>
      <c r="G724" s="46">
        <f>_xlfn.IFNA(VLOOKUP(A724,'RVI Strategy'!$A$1:$B$1000,2,FALSE),0)</f>
        <v>40506.847999999998</v>
      </c>
      <c r="H724" s="46">
        <f>_xlfn.IFNA(VLOOKUP(A724,'TXF0007 Strategy'!$A$1:$B$1000,2,FALSE),0)</f>
        <v>56030.032000000007</v>
      </c>
      <c r="I724" s="55">
        <f t="shared" si="22"/>
        <v>-26688.090666666667</v>
      </c>
      <c r="J724" s="1">
        <f>VLOOKUP($A724,級距!$A:$K,9,FALSE)</f>
        <v>5</v>
      </c>
      <c r="K724" s="1">
        <f>VLOOKUP($A724,級距!$A:$K,10,FALSE)</f>
        <v>2</v>
      </c>
      <c r="L724" s="1">
        <f>VLOOKUP($A724,級距!$A:$K,11,FALSE)</f>
        <v>2</v>
      </c>
      <c r="M724" s="32">
        <f t="shared" si="23"/>
        <v>2</v>
      </c>
    </row>
    <row r="725" spans="1:13">
      <c r="A725" s="47">
        <v>44580</v>
      </c>
      <c r="B725" s="46">
        <f>_xlfn.IFNA(VLOOKUP(A725,'Dual Thrust Strategy'!$A$1:$B$460,2,FALSE),0)</f>
        <v>0</v>
      </c>
      <c r="C725" s="46">
        <f>_xlfn.IFNA(VLOOKUP(A725,'Break Through Price Strategy'!$A$2:$B$742,2,FALSE),0)</f>
        <v>-62626.847999999998</v>
      </c>
      <c r="D725" s="46">
        <f>_xlfn.IFNA(VLOOKUP(A725,'BBI Strategy'!$A$2:$B$1000,2,FALSE),0)</f>
        <v>130254.52</v>
      </c>
      <c r="E725" s="46">
        <f>_xlfn.IFNA(VLOOKUP(A725,'Cloud Strategy'!$A$2:$B$1000,2,FALSE),0)</f>
        <v>4208.9759999999997</v>
      </c>
      <c r="F725" s="46">
        <f>_xlfn.IFNA(VLOOKUP(A725,'DMI Strategy'!$A$1:$B$1000,2,FALSE),0)</f>
        <v>0</v>
      </c>
      <c r="G725" s="46">
        <f>_xlfn.IFNA(VLOOKUP(A725,'RVI Strategy'!$A$1:$B$1000,2,FALSE),0)</f>
        <v>-77899.296000000002</v>
      </c>
      <c r="H725" s="46">
        <f>_xlfn.IFNA(VLOOKUP(A725,'TXF0007 Strategy'!$A$1:$B$1000,2,FALSE),0)</f>
        <v>83082.399999999994</v>
      </c>
      <c r="I725" s="55">
        <f t="shared" si="22"/>
        <v>-1010.4413333333335</v>
      </c>
      <c r="J725" s="1">
        <f>VLOOKUP($A725,級距!$A:$K,9,FALSE)</f>
        <v>3</v>
      </c>
      <c r="K725" s="1">
        <f>VLOOKUP($A725,級距!$A:$K,10,FALSE)</f>
        <v>4</v>
      </c>
      <c r="L725" s="1">
        <f>VLOOKUP($A725,級距!$A:$K,11,FALSE)</f>
        <v>2</v>
      </c>
      <c r="M725" s="32">
        <f t="shared" si="23"/>
        <v>2</v>
      </c>
    </row>
    <row r="726" spans="1:13">
      <c r="A726" s="47">
        <v>44579</v>
      </c>
      <c r="B726" s="46">
        <f>_xlfn.IFNA(VLOOKUP(A726,'Dual Thrust Strategy'!$A$1:$B$460,2,FALSE),0)</f>
        <v>0</v>
      </c>
      <c r="C726" s="46">
        <f>_xlfn.IFNA(VLOOKUP(A726,'Break Through Price Strategy'!$A$2:$B$742,2,FALSE),0)</f>
        <v>0</v>
      </c>
      <c r="D726" s="46">
        <f>_xlfn.IFNA(VLOOKUP(A726,'BBI Strategy'!$A$2:$B$1000,2,FALSE),0)</f>
        <v>-61958.815999999999</v>
      </c>
      <c r="E726" s="46">
        <f>_xlfn.IFNA(VLOOKUP(A726,'Cloud Strategy'!$A$2:$B$1000,2,FALSE),0)</f>
        <v>0</v>
      </c>
      <c r="F726" s="46">
        <f>_xlfn.IFNA(VLOOKUP(A726,'DMI Strategy'!$A$1:$B$1000,2,FALSE),0)</f>
        <v>-8068.0959999999995</v>
      </c>
      <c r="G726" s="46">
        <f>_xlfn.IFNA(VLOOKUP(A726,'RVI Strategy'!$A$1:$B$1000,2,FALSE),0)</f>
        <v>0</v>
      </c>
      <c r="H726" s="46">
        <f>_xlfn.IFNA(VLOOKUP(A726,'TXF0007 Strategy'!$A$1:$B$1000,2,FALSE),0)</f>
        <v>110174.47199999999</v>
      </c>
      <c r="I726" s="55">
        <f t="shared" si="22"/>
        <v>-11671.152</v>
      </c>
      <c r="J726" s="1">
        <f>VLOOKUP($A726,級距!$A:$K,9,FALSE)</f>
        <v>7</v>
      </c>
      <c r="K726" s="1">
        <f>VLOOKUP($A726,級距!$A:$K,10,FALSE)</f>
        <v>8</v>
      </c>
      <c r="L726" s="1">
        <f>VLOOKUP($A726,級距!$A:$K,11,FALSE)</f>
        <v>3</v>
      </c>
      <c r="M726" s="32">
        <f t="shared" si="23"/>
        <v>3</v>
      </c>
    </row>
    <row r="727" spans="1:13">
      <c r="A727" s="47">
        <v>44578</v>
      </c>
      <c r="B727" s="46">
        <f>_xlfn.IFNA(VLOOKUP(A727,'Dual Thrust Strategy'!$A$1:$B$460,2,FALSE),0)</f>
        <v>0</v>
      </c>
      <c r="C727" s="46">
        <f>_xlfn.IFNA(VLOOKUP(A727,'Break Through Price Strategy'!$A$2:$B$742,2,FALSE),0)</f>
        <v>0</v>
      </c>
      <c r="D727" s="46">
        <f>_xlfn.IFNA(VLOOKUP(A727,'BBI Strategy'!$A$2:$B$1000,2,FALSE),0)</f>
        <v>6048</v>
      </c>
      <c r="E727" s="46">
        <f>_xlfn.IFNA(VLOOKUP(A727,'Cloud Strategy'!$A$2:$B$1000,2,FALSE),0)</f>
        <v>0</v>
      </c>
      <c r="F727" s="46">
        <f>_xlfn.IFNA(VLOOKUP(A727,'DMI Strategy'!$A$1:$B$1000,2,FALSE),0)</f>
        <v>0</v>
      </c>
      <c r="G727" s="46">
        <f>_xlfn.IFNA(VLOOKUP(A727,'RVI Strategy'!$A$1:$B$1000,2,FALSE),0)</f>
        <v>0</v>
      </c>
      <c r="H727" s="46">
        <f>_xlfn.IFNA(VLOOKUP(A727,'TXF0007 Strategy'!$A$1:$B$1000,2,FALSE),0)</f>
        <v>0</v>
      </c>
      <c r="I727" s="55">
        <f t="shared" si="22"/>
        <v>1008</v>
      </c>
      <c r="J727" s="1">
        <f>VLOOKUP($A727,級距!$A:$K,9,FALSE)</f>
        <v>3</v>
      </c>
      <c r="K727" s="1">
        <f>VLOOKUP($A727,級距!$A:$K,10,FALSE)</f>
        <v>7</v>
      </c>
      <c r="L727" s="1">
        <f>VLOOKUP($A727,級距!$A:$K,11,FALSE)</f>
        <v>3</v>
      </c>
      <c r="M727" s="32">
        <f t="shared" si="23"/>
        <v>3</v>
      </c>
    </row>
    <row r="728" spans="1:13">
      <c r="A728" s="47">
        <v>44575</v>
      </c>
      <c r="B728" s="46">
        <f>_xlfn.IFNA(VLOOKUP(A728,'Dual Thrust Strategy'!$A$1:$B$460,2,FALSE),0)</f>
        <v>0</v>
      </c>
      <c r="C728" s="46">
        <f>_xlfn.IFNA(VLOOKUP(A728,'Break Through Price Strategy'!$A$2:$B$742,2,FALSE),0)</f>
        <v>11043.968000000001</v>
      </c>
      <c r="D728" s="46">
        <f>_xlfn.IFNA(VLOOKUP(A728,'BBI Strategy'!$A$2:$B$1000,2,FALSE),0)</f>
        <v>0</v>
      </c>
      <c r="E728" s="46">
        <f>_xlfn.IFNA(VLOOKUP(A728,'Cloud Strategy'!$A$2:$B$1000,2,FALSE),0)</f>
        <v>-122095.74400000001</v>
      </c>
      <c r="F728" s="46">
        <f>_xlfn.IFNA(VLOOKUP(A728,'DMI Strategy'!$A$1:$B$1000,2,FALSE),0)</f>
        <v>0</v>
      </c>
      <c r="G728" s="46">
        <f>_xlfn.IFNA(VLOOKUP(A728,'RVI Strategy'!$A$1:$B$1000,2,FALSE),0)</f>
        <v>62476.464</v>
      </c>
      <c r="H728" s="46">
        <f>_xlfn.IFNA(VLOOKUP(A728,'TXF0007 Strategy'!$A$1:$B$1000,2,FALSE),0)</f>
        <v>-80316.672000000006</v>
      </c>
      <c r="I728" s="55">
        <f t="shared" si="22"/>
        <v>-8095.8853333333354</v>
      </c>
      <c r="J728" s="1">
        <f>VLOOKUP($A728,級距!$A:$K,9,FALSE)</f>
        <v>9</v>
      </c>
      <c r="K728" s="1">
        <f>VLOOKUP($A728,級距!$A:$K,10,FALSE)</f>
        <v>6</v>
      </c>
      <c r="L728" s="1">
        <f>VLOOKUP($A728,級距!$A:$K,11,FALSE)</f>
        <v>1</v>
      </c>
      <c r="M728" s="32">
        <f t="shared" si="23"/>
        <v>1</v>
      </c>
    </row>
    <row r="729" spans="1:13">
      <c r="A729" s="47">
        <v>44574</v>
      </c>
      <c r="B729" s="46">
        <f>_xlfn.IFNA(VLOOKUP(A729,'Dual Thrust Strategy'!$A$1:$B$460,2,FALSE),0)</f>
        <v>26547.567999999999</v>
      </c>
      <c r="C729" s="46">
        <f>_xlfn.IFNA(VLOOKUP(A729,'Break Through Price Strategy'!$A$2:$B$742,2,FALSE),0)</f>
        <v>0</v>
      </c>
      <c r="D729" s="46">
        <f>_xlfn.IFNA(VLOOKUP(A729,'BBI Strategy'!$A$2:$B$1000,2,FALSE),0)</f>
        <v>-207.52</v>
      </c>
      <c r="E729" s="46">
        <f>_xlfn.IFNA(VLOOKUP(A729,'Cloud Strategy'!$A$2:$B$1000,2,FALSE),0)</f>
        <v>-55874.144</v>
      </c>
      <c r="F729" s="46">
        <f>_xlfn.IFNA(VLOOKUP(A729,'DMI Strategy'!$A$1:$B$1000,2,FALSE),0)</f>
        <v>-67868.288</v>
      </c>
      <c r="G729" s="46">
        <f>_xlfn.IFNA(VLOOKUP(A729,'RVI Strategy'!$A$1:$B$1000,2,FALSE),0)</f>
        <v>0</v>
      </c>
      <c r="H729" s="46">
        <f>_xlfn.IFNA(VLOOKUP(A729,'TXF0007 Strategy'!$A$1:$B$1000,2,FALSE),0)</f>
        <v>-64103.376000000004</v>
      </c>
      <c r="I729" s="55">
        <f t="shared" si="22"/>
        <v>-16233.730666666668</v>
      </c>
      <c r="J729" s="1">
        <f>VLOOKUP($A729,級距!$A:$K,9,FALSE)</f>
        <v>2</v>
      </c>
      <c r="K729" s="1">
        <f>VLOOKUP($A729,級距!$A:$K,10,FALSE)</f>
        <v>1</v>
      </c>
      <c r="L729" s="1">
        <f>VLOOKUP($A729,級距!$A:$K,11,FALSE)</f>
        <v>2</v>
      </c>
      <c r="M729" s="32">
        <f t="shared" si="23"/>
        <v>2</v>
      </c>
    </row>
    <row r="730" spans="1:13">
      <c r="A730" s="47">
        <v>44573</v>
      </c>
      <c r="B730" s="46">
        <f>_xlfn.IFNA(VLOOKUP(A730,'Dual Thrust Strategy'!$A$1:$B$460,2,FALSE),0)</f>
        <v>0</v>
      </c>
      <c r="C730" s="46">
        <f>_xlfn.IFNA(VLOOKUP(A730,'Break Through Price Strategy'!$A$2:$B$742,2,FALSE),0)</f>
        <v>0</v>
      </c>
      <c r="D730" s="46">
        <f>_xlfn.IFNA(VLOOKUP(A730,'BBI Strategy'!$A$2:$B$1000,2,FALSE),0)</f>
        <v>-48319.936000000002</v>
      </c>
      <c r="E730" s="46">
        <f>_xlfn.IFNA(VLOOKUP(A730,'Cloud Strategy'!$A$2:$B$1000,2,FALSE),0)</f>
        <v>0</v>
      </c>
      <c r="F730" s="46">
        <f>_xlfn.IFNA(VLOOKUP(A730,'DMI Strategy'!$A$1:$B$1000,2,FALSE),0)</f>
        <v>-67834.495999999999</v>
      </c>
      <c r="G730" s="46">
        <f>_xlfn.IFNA(VLOOKUP(A730,'RVI Strategy'!$A$1:$B$1000,2,FALSE),0)</f>
        <v>0</v>
      </c>
      <c r="H730" s="46">
        <f>_xlfn.IFNA(VLOOKUP(A730,'TXF0007 Strategy'!$A$1:$B$1000,2,FALSE),0)</f>
        <v>-53278.175999999999</v>
      </c>
      <c r="I730" s="55">
        <f t="shared" si="22"/>
        <v>-19359.072</v>
      </c>
      <c r="J730" s="1">
        <f>VLOOKUP($A730,級距!$A:$K,9,FALSE)</f>
        <v>3</v>
      </c>
      <c r="K730" s="1">
        <f>VLOOKUP($A730,級距!$A:$K,10,FALSE)</f>
        <v>3</v>
      </c>
      <c r="L730" s="1">
        <f>VLOOKUP($A730,級距!$A:$K,11,FALSE)</f>
        <v>2</v>
      </c>
      <c r="M730" s="32">
        <f t="shared" si="23"/>
        <v>2</v>
      </c>
    </row>
    <row r="731" spans="1:13">
      <c r="A731" s="47">
        <v>44572</v>
      </c>
      <c r="B731" s="46">
        <f>_xlfn.IFNA(VLOOKUP(A731,'Dual Thrust Strategy'!$A$1:$B$460,2,FALSE),0)</f>
        <v>87530.471999999994</v>
      </c>
      <c r="C731" s="46">
        <f>_xlfn.IFNA(VLOOKUP(A731,'Break Through Price Strategy'!$A$2:$B$742,2,FALSE),0)</f>
        <v>-69093.936000000002</v>
      </c>
      <c r="D731" s="46">
        <f>_xlfn.IFNA(VLOOKUP(A731,'BBI Strategy'!$A$2:$B$1000,2,FALSE),0)</f>
        <v>-104356.96</v>
      </c>
      <c r="E731" s="46">
        <f>_xlfn.IFNA(VLOOKUP(A731,'Cloud Strategy'!$A$2:$B$1000,2,FALSE),0)</f>
        <v>0</v>
      </c>
      <c r="F731" s="46">
        <f>_xlfn.IFNA(VLOOKUP(A731,'DMI Strategy'!$A$1:$B$1000,2,FALSE),0)</f>
        <v>-113349.82399999999</v>
      </c>
      <c r="G731" s="46">
        <f>_xlfn.IFNA(VLOOKUP(A731,'RVI Strategy'!$A$1:$B$1000,2,FALSE),0)</f>
        <v>0</v>
      </c>
      <c r="H731" s="46">
        <f>_xlfn.IFNA(VLOOKUP(A731,'TXF0007 Strategy'!$A$1:$B$1000,2,FALSE),0)</f>
        <v>0</v>
      </c>
      <c r="I731" s="55">
        <f t="shared" si="22"/>
        <v>-33211.708000000006</v>
      </c>
      <c r="J731" s="1">
        <f>VLOOKUP($A731,級距!$A:$K,9,FALSE)</f>
        <v>5</v>
      </c>
      <c r="K731" s="1">
        <f>VLOOKUP($A731,級距!$A:$K,10,FALSE)</f>
        <v>5</v>
      </c>
      <c r="L731" s="1">
        <f>VLOOKUP($A731,級距!$A:$K,11,FALSE)</f>
        <v>2</v>
      </c>
      <c r="M731" s="32">
        <f t="shared" si="23"/>
        <v>2</v>
      </c>
    </row>
    <row r="732" spans="1:13">
      <c r="A732" s="47">
        <v>44571</v>
      </c>
      <c r="B732" s="46">
        <f>_xlfn.IFNA(VLOOKUP(A732,'Dual Thrust Strategy'!$A$1:$B$460,2,FALSE),0)</f>
        <v>-69073.2</v>
      </c>
      <c r="C732" s="46">
        <f>_xlfn.IFNA(VLOOKUP(A732,'Break Through Price Strategy'!$A$2:$B$742,2,FALSE),0)</f>
        <v>59184.455999999998</v>
      </c>
      <c r="D732" s="46">
        <f>_xlfn.IFNA(VLOOKUP(A732,'BBI Strategy'!$A$2:$B$1000,2,FALSE),0)</f>
        <v>-104342.8</v>
      </c>
      <c r="E732" s="46">
        <f>_xlfn.IFNA(VLOOKUP(A732,'Cloud Strategy'!$A$2:$B$1000,2,FALSE),0)</f>
        <v>153685.94399999999</v>
      </c>
      <c r="F732" s="46">
        <f>_xlfn.IFNA(VLOOKUP(A732,'DMI Strategy'!$A$1:$B$1000,2,FALSE),0)</f>
        <v>0</v>
      </c>
      <c r="G732" s="46">
        <f>_xlfn.IFNA(VLOOKUP(A732,'RVI Strategy'!$A$1:$B$1000,2,FALSE),0)</f>
        <v>0</v>
      </c>
      <c r="H732" s="46">
        <f>_xlfn.IFNA(VLOOKUP(A732,'TXF0007 Strategy'!$A$1:$B$1000,2,FALSE),0)</f>
        <v>0</v>
      </c>
      <c r="I732" s="55">
        <f t="shared" si="22"/>
        <v>6575.7333333333327</v>
      </c>
      <c r="J732" s="1">
        <f>VLOOKUP($A732,級距!$A:$K,9,FALSE)</f>
        <v>7</v>
      </c>
      <c r="K732" s="1">
        <f>VLOOKUP($A732,級距!$A:$K,10,FALSE)</f>
        <v>8</v>
      </c>
      <c r="L732" s="1">
        <f>VLOOKUP($A732,級距!$A:$K,11,FALSE)</f>
        <v>3</v>
      </c>
      <c r="M732" s="32">
        <f t="shared" si="23"/>
        <v>3</v>
      </c>
    </row>
    <row r="733" spans="1:13">
      <c r="A733" s="47">
        <v>44568</v>
      </c>
      <c r="B733" s="46">
        <f>_xlfn.IFNA(VLOOKUP(A733,'Dual Thrust Strategy'!$A$1:$B$460,2,FALSE),0)</f>
        <v>0</v>
      </c>
      <c r="C733" s="46">
        <f>_xlfn.IFNA(VLOOKUP(A733,'Break Through Price Strategy'!$A$2:$B$742,2,FALSE),0)</f>
        <v>22581.504000000001</v>
      </c>
      <c r="D733" s="46">
        <f>_xlfn.IFNA(VLOOKUP(A733,'BBI Strategy'!$A$2:$B$1000,2,FALSE),0)</f>
        <v>17024.448</v>
      </c>
      <c r="E733" s="46">
        <f>_xlfn.IFNA(VLOOKUP(A733,'Cloud Strategy'!$A$2:$B$1000,2,FALSE),0)</f>
        <v>-127880.4</v>
      </c>
      <c r="F733" s="46">
        <f>_xlfn.IFNA(VLOOKUP(A733,'DMI Strategy'!$A$1:$B$1000,2,FALSE),0)</f>
        <v>33309.248</v>
      </c>
      <c r="G733" s="46">
        <f>_xlfn.IFNA(VLOOKUP(A733,'RVI Strategy'!$A$1:$B$1000,2,FALSE),0)</f>
        <v>159734.424</v>
      </c>
      <c r="H733" s="46">
        <f>_xlfn.IFNA(VLOOKUP(A733,'TXF0007 Strategy'!$A$1:$B$1000,2,FALSE),0)</f>
        <v>253457.82399999999</v>
      </c>
      <c r="I733" s="55">
        <f t="shared" si="22"/>
        <v>17461.537333333337</v>
      </c>
      <c r="J733" s="1">
        <f>VLOOKUP($A733,級距!$A:$K,9,FALSE)</f>
        <v>10</v>
      </c>
      <c r="K733" s="1">
        <f>VLOOKUP($A733,級距!$A:$K,10,FALSE)</f>
        <v>9</v>
      </c>
      <c r="L733" s="1">
        <f>VLOOKUP($A733,級距!$A:$K,11,FALSE)</f>
        <v>4</v>
      </c>
      <c r="M733" s="32">
        <f t="shared" si="23"/>
        <v>4</v>
      </c>
    </row>
    <row r="734" spans="1:13">
      <c r="A734" s="47">
        <v>44567</v>
      </c>
      <c r="B734" s="46">
        <f>_xlfn.IFNA(VLOOKUP(A734,'Dual Thrust Strategy'!$A$1:$B$460,2,FALSE),0)</f>
        <v>0</v>
      </c>
      <c r="C734" s="46">
        <f>_xlfn.IFNA(VLOOKUP(A734,'Break Through Price Strategy'!$A$2:$B$742,2,FALSE),0)</f>
        <v>-49572.552000000003</v>
      </c>
      <c r="D734" s="46">
        <f>_xlfn.IFNA(VLOOKUP(A734,'BBI Strategy'!$A$2:$B$1000,2,FALSE),0)</f>
        <v>-1319.672</v>
      </c>
      <c r="E734" s="46">
        <f>_xlfn.IFNA(VLOOKUP(A734,'Cloud Strategy'!$A$2:$B$1000,2,FALSE),0)</f>
        <v>-21036.848000000002</v>
      </c>
      <c r="F734" s="46">
        <f>_xlfn.IFNA(VLOOKUP(A734,'DMI Strategy'!$A$1:$B$1000,2,FALSE),0)</f>
        <v>0</v>
      </c>
      <c r="G734" s="46">
        <f>_xlfn.IFNA(VLOOKUP(A734,'RVI Strategy'!$A$1:$B$1000,2,FALSE),0)</f>
        <v>-61916.959999999999</v>
      </c>
      <c r="H734" s="46">
        <f>_xlfn.IFNA(VLOOKUP(A734,'TXF0007 Strategy'!$A$1:$B$1000,2,FALSE),0)</f>
        <v>39011.288</v>
      </c>
      <c r="I734" s="55">
        <f t="shared" si="22"/>
        <v>-22307.672000000002</v>
      </c>
      <c r="J734" s="1">
        <f>VLOOKUP($A734,級距!$A:$K,9,FALSE)</f>
        <v>5</v>
      </c>
      <c r="K734" s="1">
        <f>VLOOKUP($A734,級距!$A:$K,10,FALSE)</f>
        <v>1</v>
      </c>
      <c r="L734" s="1">
        <f>VLOOKUP($A734,級距!$A:$K,11,FALSE)</f>
        <v>2</v>
      </c>
      <c r="M734" s="32">
        <f t="shared" si="23"/>
        <v>2</v>
      </c>
    </row>
    <row r="735" spans="1:13">
      <c r="A735" s="47">
        <v>44566</v>
      </c>
      <c r="B735" s="46">
        <f>_xlfn.IFNA(VLOOKUP(A735,'Dual Thrust Strategy'!$A$1:$B$460,2,FALSE),0)</f>
        <v>0</v>
      </c>
      <c r="C735" s="46">
        <f>_xlfn.IFNA(VLOOKUP(A735,'Break Through Price Strategy'!$A$2:$B$742,2,FALSE),0)</f>
        <v>0</v>
      </c>
      <c r="D735" s="46">
        <f>_xlfn.IFNA(VLOOKUP(A735,'BBI Strategy'!$A$2:$B$1000,2,FALSE),0)</f>
        <v>-57506.591999999997</v>
      </c>
      <c r="E735" s="46">
        <f>_xlfn.IFNA(VLOOKUP(A735,'Cloud Strategy'!$A$2:$B$1000,2,FALSE),0)</f>
        <v>-46591.536</v>
      </c>
      <c r="F735" s="46">
        <f>_xlfn.IFNA(VLOOKUP(A735,'DMI Strategy'!$A$1:$B$1000,2,FALSE),0)</f>
        <v>0</v>
      </c>
      <c r="G735" s="46">
        <f>_xlfn.IFNA(VLOOKUP(A735,'RVI Strategy'!$A$1:$B$1000,2,FALSE),0)</f>
        <v>-38918.207999999999</v>
      </c>
      <c r="H735" s="46">
        <f>_xlfn.IFNA(VLOOKUP(A735,'TXF0007 Strategy'!$A$1:$B$1000,2,FALSE),0)</f>
        <v>-18520.079999999998</v>
      </c>
      <c r="I735" s="55">
        <f t="shared" si="22"/>
        <v>-23836.056</v>
      </c>
      <c r="J735" s="1">
        <f>VLOOKUP($A735,級距!$A:$K,9,FALSE)</f>
        <v>1</v>
      </c>
      <c r="K735" s="1">
        <f>VLOOKUP($A735,級距!$A:$K,10,FALSE)</f>
        <v>1</v>
      </c>
      <c r="L735" s="1">
        <f>VLOOKUP($A735,級距!$A:$K,11,FALSE)</f>
        <v>2</v>
      </c>
      <c r="M735" s="32">
        <f t="shared" si="23"/>
        <v>2</v>
      </c>
    </row>
    <row r="736" spans="1:13">
      <c r="A736" s="47">
        <v>44565</v>
      </c>
      <c r="B736" s="46">
        <f>_xlfn.IFNA(VLOOKUP(A736,'Dual Thrust Strategy'!$A$1:$B$460,2,FALSE),0)</f>
        <v>0</v>
      </c>
      <c r="C736" s="46">
        <f>_xlfn.IFNA(VLOOKUP(A736,'Break Through Price Strategy'!$A$2:$B$742,2,FALSE),0)</f>
        <v>70373.343999999997</v>
      </c>
      <c r="D736" s="46">
        <f>_xlfn.IFNA(VLOOKUP(A736,'BBI Strategy'!$A$2:$B$1000,2,FALSE),0)</f>
        <v>72898.304000000004</v>
      </c>
      <c r="E736" s="46">
        <f>_xlfn.IFNA(VLOOKUP(A736,'Cloud Strategy'!$A$2:$B$1000,2,FALSE),0)</f>
        <v>0</v>
      </c>
      <c r="F736" s="46">
        <f>_xlfn.IFNA(VLOOKUP(A736,'DMI Strategy'!$A$1:$B$1000,2,FALSE),0)</f>
        <v>17889.088</v>
      </c>
      <c r="G736" s="46">
        <f>_xlfn.IFNA(VLOOKUP(A736,'RVI Strategy'!$A$1:$B$1000,2,FALSE),0)</f>
        <v>0</v>
      </c>
      <c r="H736" s="46">
        <f>_xlfn.IFNA(VLOOKUP(A736,'TXF0007 Strategy'!$A$1:$B$1000,2,FALSE),0)</f>
        <v>0</v>
      </c>
      <c r="I736" s="55">
        <f t="shared" si="22"/>
        <v>26860.122666666663</v>
      </c>
      <c r="J736" s="1">
        <f>VLOOKUP($A736,級距!$A:$K,9,FALSE)</f>
        <v>4</v>
      </c>
      <c r="K736" s="1">
        <f>VLOOKUP($A736,級距!$A:$K,10,FALSE)</f>
        <v>10</v>
      </c>
      <c r="L736" s="1">
        <f>VLOOKUP($A736,級距!$A:$K,11,FALSE)</f>
        <v>3</v>
      </c>
      <c r="M736" s="32">
        <f t="shared" si="23"/>
        <v>3</v>
      </c>
    </row>
    <row r="737" spans="1:13">
      <c r="A737" s="47">
        <v>44564</v>
      </c>
      <c r="B737" s="46">
        <f>_xlfn.IFNA(VLOOKUP(A737,'Dual Thrust Strategy'!$A$1:$B$460,2,FALSE),0)</f>
        <v>3538.8640000000009</v>
      </c>
      <c r="C737" s="46">
        <f>_xlfn.IFNA(VLOOKUP(A737,'Break Through Price Strategy'!$A$2:$B$742,2,FALSE),0)</f>
        <v>-62637.36</v>
      </c>
      <c r="D737" s="46">
        <f>_xlfn.IFNA(VLOOKUP(A737,'BBI Strategy'!$A$2:$B$1000,2,FALSE),0)</f>
        <v>0</v>
      </c>
      <c r="E737" s="46">
        <f>_xlfn.IFNA(VLOOKUP(A737,'Cloud Strategy'!$A$2:$B$1000,2,FALSE),0)</f>
        <v>64991.232000000004</v>
      </c>
      <c r="F737" s="46">
        <f>_xlfn.IFNA(VLOOKUP(A737,'DMI Strategy'!$A$1:$B$1000,2,FALSE),0)</f>
        <v>-65285.951999999997</v>
      </c>
      <c r="G737" s="46">
        <f>_xlfn.IFNA(VLOOKUP(A737,'RVI Strategy'!$A$1:$B$1000,2,FALSE),0)</f>
        <v>-46702.271999999997</v>
      </c>
      <c r="H737" s="46">
        <f>_xlfn.IFNA(VLOOKUP(A737,'TXF0007 Strategy'!$A$1:$B$1000,2,FALSE),0)</f>
        <v>-74207.232000000004</v>
      </c>
      <c r="I737" s="55">
        <f t="shared" si="22"/>
        <v>-17682.581333333332</v>
      </c>
      <c r="J737" s="1">
        <f>VLOOKUP($A737,級距!$A:$K,9,FALSE)</f>
        <v>5</v>
      </c>
      <c r="K737" s="1">
        <f>VLOOKUP($A737,級距!$A:$K,10,FALSE)</f>
        <v>1</v>
      </c>
      <c r="L737" s="1">
        <f>VLOOKUP($A737,級距!$A:$K,11,FALSE)</f>
        <v>2</v>
      </c>
      <c r="M737" s="32">
        <f t="shared" si="23"/>
        <v>2</v>
      </c>
    </row>
    <row r="738" spans="1:13">
      <c r="A738" s="47">
        <v>44560</v>
      </c>
      <c r="B738" s="46">
        <f>_xlfn.IFNA(VLOOKUP(A738,'Dual Thrust Strategy'!$A$1:$B$460,2,FALSE),0)</f>
        <v>0</v>
      </c>
      <c r="C738" s="46">
        <f>_xlfn.IFNA(VLOOKUP(A738,'Break Through Price Strategy'!$A$2:$B$742,2,FALSE),0)</f>
        <v>0</v>
      </c>
      <c r="D738" s="46">
        <f>_xlfn.IFNA(VLOOKUP(A738,'BBI Strategy'!$A$2:$B$1000,2,FALSE),0)</f>
        <v>0</v>
      </c>
      <c r="E738" s="46">
        <f>_xlfn.IFNA(VLOOKUP(A738,'Cloud Strategy'!$A$2:$B$1000,2,FALSE),0)</f>
        <v>-14203.296</v>
      </c>
      <c r="F738" s="46">
        <f>_xlfn.IFNA(VLOOKUP(A738,'DMI Strategy'!$A$1:$B$1000,2,FALSE),0)</f>
        <v>-13391.103999999999</v>
      </c>
      <c r="G738" s="46">
        <f>_xlfn.IFNA(VLOOKUP(A738,'RVI Strategy'!$A$1:$B$1000,2,FALSE),0)</f>
        <v>0</v>
      </c>
      <c r="H738" s="46">
        <f>_xlfn.IFNA(VLOOKUP(A738,'TXF0007 Strategy'!$A$1:$B$1000,2,FALSE),0)</f>
        <v>33528.743999999999</v>
      </c>
      <c r="I738" s="55">
        <f t="shared" si="22"/>
        <v>-4599.0666666666666</v>
      </c>
      <c r="J738" s="1">
        <f>VLOOKUP($A738,級距!$A:$K,9,FALSE)</f>
        <v>1</v>
      </c>
      <c r="K738" s="1">
        <f>VLOOKUP($A738,級距!$A:$K,10,FALSE)</f>
        <v>4</v>
      </c>
      <c r="L738" s="1">
        <f>VLOOKUP($A738,級距!$A:$K,11,FALSE)</f>
        <v>2</v>
      </c>
      <c r="M738" s="32">
        <f t="shared" si="23"/>
        <v>2</v>
      </c>
    </row>
    <row r="739" spans="1:13">
      <c r="A739" s="47">
        <v>44559</v>
      </c>
      <c r="B739" s="46">
        <f>_xlfn.IFNA(VLOOKUP(A739,'Dual Thrust Strategy'!$A$1:$B$460,2,FALSE),0)</f>
        <v>0</v>
      </c>
      <c r="C739" s="46">
        <f>_xlfn.IFNA(VLOOKUP(A739,'Break Through Price Strategy'!$A$2:$B$742,2,FALSE),0)</f>
        <v>-6579.4</v>
      </c>
      <c r="D739" s="46">
        <f>_xlfn.IFNA(VLOOKUP(A739,'BBI Strategy'!$A$2:$B$1000,2,FALSE),0)</f>
        <v>49791.328000000001</v>
      </c>
      <c r="E739" s="46">
        <f>_xlfn.IFNA(VLOOKUP(A739,'Cloud Strategy'!$A$2:$B$1000,2,FALSE),0)</f>
        <v>0</v>
      </c>
      <c r="F739" s="46">
        <f>_xlfn.IFNA(VLOOKUP(A739,'DMI Strategy'!$A$1:$B$1000,2,FALSE),0)</f>
        <v>-68476.44</v>
      </c>
      <c r="G739" s="46">
        <f>_xlfn.IFNA(VLOOKUP(A739,'RVI Strategy'!$A$1:$B$1000,2,FALSE),0)</f>
        <v>0</v>
      </c>
      <c r="H739" s="46">
        <f>_xlfn.IFNA(VLOOKUP(A739,'TXF0007 Strategy'!$A$1:$B$1000,2,FALSE),0)</f>
        <v>49639.712</v>
      </c>
      <c r="I739" s="55">
        <f t="shared" si="22"/>
        <v>-4210.7520000000004</v>
      </c>
      <c r="J739" s="1">
        <f>VLOOKUP($A739,級距!$A:$K,9,FALSE)</f>
        <v>1</v>
      </c>
      <c r="K739" s="1">
        <f>VLOOKUP($A739,級距!$A:$K,10,FALSE)</f>
        <v>9</v>
      </c>
      <c r="L739" s="1">
        <f>VLOOKUP($A739,級距!$A:$K,11,FALSE)</f>
        <v>3</v>
      </c>
      <c r="M739" s="32">
        <f t="shared" si="23"/>
        <v>3</v>
      </c>
    </row>
    <row r="740" spans="1:13">
      <c r="A740" s="47">
        <v>44558</v>
      </c>
      <c r="B740" s="46">
        <f>_xlfn.IFNA(VLOOKUP(A740,'Dual Thrust Strategy'!$A$1:$B$460,2,FALSE),0)</f>
        <v>0</v>
      </c>
      <c r="C740" s="46">
        <f>_xlfn.IFNA(VLOOKUP(A740,'Break Through Price Strategy'!$A$2:$B$742,2,FALSE),0)</f>
        <v>67105.008000000002</v>
      </c>
      <c r="D740" s="46">
        <f>_xlfn.IFNA(VLOOKUP(A740,'BBI Strategy'!$A$2:$B$1000,2,FALSE),0)</f>
        <v>78621.088000000003</v>
      </c>
      <c r="E740" s="46">
        <f>_xlfn.IFNA(VLOOKUP(A740,'Cloud Strategy'!$A$2:$B$1000,2,FALSE),0)</f>
        <v>0</v>
      </c>
      <c r="F740" s="46">
        <f>_xlfn.IFNA(VLOOKUP(A740,'DMI Strategy'!$A$1:$B$1000,2,FALSE),0)</f>
        <v>13960.415999999999</v>
      </c>
      <c r="G740" s="46">
        <f>_xlfn.IFNA(VLOOKUP(A740,'RVI Strategy'!$A$1:$B$1000,2,FALSE),0)</f>
        <v>0</v>
      </c>
      <c r="H740" s="46">
        <f>_xlfn.IFNA(VLOOKUP(A740,'TXF0007 Strategy'!$A$1:$B$1000,2,FALSE),0)</f>
        <v>70346.36</v>
      </c>
      <c r="I740" s="55">
        <f t="shared" si="22"/>
        <v>26614.418666666668</v>
      </c>
      <c r="J740" s="1">
        <f>VLOOKUP($A740,級距!$A:$K,9,FALSE)</f>
        <v>1</v>
      </c>
      <c r="K740" s="1">
        <f>VLOOKUP($A740,級距!$A:$K,10,FALSE)</f>
        <v>9</v>
      </c>
      <c r="L740" s="1">
        <f>VLOOKUP($A740,級距!$A:$K,11,FALSE)</f>
        <v>3</v>
      </c>
      <c r="M740" s="32">
        <f t="shared" si="23"/>
        <v>3</v>
      </c>
    </row>
    <row r="741" spans="1:13">
      <c r="A741" s="47">
        <v>44557</v>
      </c>
      <c r="B741" s="46">
        <f>_xlfn.IFNA(VLOOKUP(A741,'Dual Thrust Strategy'!$A$1:$B$460,2,FALSE),0)</f>
        <v>12400.584000000001</v>
      </c>
      <c r="C741" s="46">
        <f>_xlfn.IFNA(VLOOKUP(A741,'Break Through Price Strategy'!$A$2:$B$742,2,FALSE),0)</f>
        <v>0</v>
      </c>
      <c r="D741" s="46">
        <f>_xlfn.IFNA(VLOOKUP(A741,'BBI Strategy'!$A$2:$B$1000,2,FALSE),0)</f>
        <v>-7606.7520000000004</v>
      </c>
      <c r="E741" s="46">
        <f>_xlfn.IFNA(VLOOKUP(A741,'Cloud Strategy'!$A$2:$B$1000,2,FALSE),0)</f>
        <v>0</v>
      </c>
      <c r="F741" s="46">
        <f>_xlfn.IFNA(VLOOKUP(A741,'DMI Strategy'!$A$1:$B$1000,2,FALSE),0)</f>
        <v>-11202.864</v>
      </c>
      <c r="G741" s="46">
        <f>_xlfn.IFNA(VLOOKUP(A741,'RVI Strategy'!$A$1:$B$1000,2,FALSE),0)</f>
        <v>0</v>
      </c>
      <c r="H741" s="46">
        <f>_xlfn.IFNA(VLOOKUP(A741,'TXF0007 Strategy'!$A$1:$B$1000,2,FALSE),0)</f>
        <v>0</v>
      </c>
      <c r="I741" s="55">
        <f t="shared" si="22"/>
        <v>-1068.1719999999998</v>
      </c>
      <c r="J741" s="1">
        <f>VLOOKUP($A741,級距!$A:$K,9,FALSE)</f>
        <v>3</v>
      </c>
      <c r="K741" s="1">
        <f>VLOOKUP($A741,級距!$A:$K,10,FALSE)</f>
        <v>7</v>
      </c>
      <c r="L741" s="1">
        <f>VLOOKUP($A741,級距!$A:$K,11,FALSE)</f>
        <v>3</v>
      </c>
      <c r="M741" s="32">
        <f t="shared" si="23"/>
        <v>3</v>
      </c>
    </row>
    <row r="742" spans="1:13">
      <c r="A742" s="47">
        <v>44554</v>
      </c>
      <c r="B742" s="46">
        <f>_xlfn.IFNA(VLOOKUP(A742,'Dual Thrust Strategy'!$A$1:$B$460,2,FALSE),0)</f>
        <v>0</v>
      </c>
      <c r="C742" s="46">
        <f>_xlfn.IFNA(VLOOKUP(A742,'Break Through Price Strategy'!$A$2:$B$742,2,FALSE),0)</f>
        <v>0</v>
      </c>
      <c r="D742" s="46">
        <f>_xlfn.IFNA(VLOOKUP(A742,'BBI Strategy'!$A$2:$B$1000,2,FALSE),0)</f>
        <v>-16257.152</v>
      </c>
      <c r="E742" s="46">
        <f>_xlfn.IFNA(VLOOKUP(A742,'Cloud Strategy'!$A$2:$B$1000,2,FALSE),0)</f>
        <v>-1856</v>
      </c>
      <c r="F742" s="46">
        <f>_xlfn.IFNA(VLOOKUP(A742,'DMI Strategy'!$A$1:$B$1000,2,FALSE),0)</f>
        <v>-5037.9359999999997</v>
      </c>
      <c r="G742" s="46">
        <f>_xlfn.IFNA(VLOOKUP(A742,'RVI Strategy'!$A$1:$B$1000,2,FALSE),0)</f>
        <v>0</v>
      </c>
      <c r="H742" s="46">
        <f>_xlfn.IFNA(VLOOKUP(A742,'TXF0007 Strategy'!$A$1:$B$1000,2,FALSE),0)</f>
        <v>83246.112000000008</v>
      </c>
      <c r="I742" s="55">
        <f t="shared" si="22"/>
        <v>-3858.5146666666674</v>
      </c>
      <c r="J742" s="1">
        <f>VLOOKUP($A742,級距!$A:$K,9,FALSE)</f>
        <v>1</v>
      </c>
      <c r="K742" s="1">
        <f>VLOOKUP($A742,級距!$A:$K,10,FALSE)</f>
        <v>7</v>
      </c>
      <c r="L742" s="1">
        <f>VLOOKUP($A742,級距!$A:$K,11,FALSE)</f>
        <v>3</v>
      </c>
      <c r="M742" s="32">
        <f t="shared" si="23"/>
        <v>3</v>
      </c>
    </row>
    <row r="743" spans="1:13">
      <c r="A743" s="47">
        <v>44553</v>
      </c>
      <c r="B743" s="46">
        <f>_xlfn.IFNA(VLOOKUP(A743,'Dual Thrust Strategy'!$A$1:$B$460,2,FALSE),0)</f>
        <v>0</v>
      </c>
      <c r="C743" s="46">
        <f>_xlfn.IFNA(VLOOKUP(A743,'Break Through Price Strategy'!$A$2:$B$742,2,FALSE),0)</f>
        <v>0</v>
      </c>
      <c r="D743" s="46">
        <f>_xlfn.IFNA(VLOOKUP(A743,'BBI Strategy'!$A$2:$B$1000,2,FALSE),0)</f>
        <v>-47686.175999999999</v>
      </c>
      <c r="E743" s="46">
        <f>_xlfn.IFNA(VLOOKUP(A743,'Cloud Strategy'!$A$2:$B$1000,2,FALSE),0)</f>
        <v>-16483.968000000001</v>
      </c>
      <c r="F743" s="46">
        <f>_xlfn.IFNA(VLOOKUP(A743,'DMI Strategy'!$A$1:$B$1000,2,FALSE),0)</f>
        <v>-20242.655999999999</v>
      </c>
      <c r="G743" s="46">
        <f>_xlfn.IFNA(VLOOKUP(A743,'RVI Strategy'!$A$1:$B$1000,2,FALSE),0)</f>
        <v>0</v>
      </c>
      <c r="H743" s="46">
        <f>_xlfn.IFNA(VLOOKUP(A743,'TXF0007 Strategy'!$A$1:$B$1000,2,FALSE),0)</f>
        <v>0</v>
      </c>
      <c r="I743" s="55">
        <f t="shared" si="22"/>
        <v>-14068.800000000001</v>
      </c>
      <c r="J743" s="1">
        <f>VLOOKUP($A743,級距!$A:$K,9,FALSE)</f>
        <v>1</v>
      </c>
      <c r="K743" s="1">
        <f>VLOOKUP($A743,級距!$A:$K,10,FALSE)</f>
        <v>3</v>
      </c>
      <c r="L743" s="1">
        <f>VLOOKUP($A743,級距!$A:$K,11,FALSE)</f>
        <v>2</v>
      </c>
      <c r="M743" s="32">
        <f t="shared" si="23"/>
        <v>2</v>
      </c>
    </row>
    <row r="744" spans="1:13">
      <c r="A744" s="47">
        <v>44552</v>
      </c>
      <c r="B744" s="46">
        <f>_xlfn.IFNA(VLOOKUP(A744,'Dual Thrust Strategy'!$A$1:$B$460,2,FALSE),0)</f>
        <v>0</v>
      </c>
      <c r="C744" s="46">
        <f>_xlfn.IFNA(VLOOKUP(A744,'Break Through Price Strategy'!$A$2:$B$742,2,FALSE),0)</f>
        <v>0</v>
      </c>
      <c r="D744" s="46">
        <f>_xlfn.IFNA(VLOOKUP(A744,'BBI Strategy'!$A$2:$B$1000,2,FALSE),0)</f>
        <v>-13820.384</v>
      </c>
      <c r="E744" s="46">
        <f>_xlfn.IFNA(VLOOKUP(A744,'Cloud Strategy'!$A$2:$B$1000,2,FALSE),0)</f>
        <v>0</v>
      </c>
      <c r="F744" s="46">
        <f>_xlfn.IFNA(VLOOKUP(A744,'DMI Strategy'!$A$1:$B$1000,2,FALSE),0)</f>
        <v>-50041.536</v>
      </c>
      <c r="G744" s="46">
        <f>_xlfn.IFNA(VLOOKUP(A744,'RVI Strategy'!$A$1:$B$1000,2,FALSE),0)</f>
        <v>-26732.448</v>
      </c>
      <c r="H744" s="46">
        <f>_xlfn.IFNA(VLOOKUP(A744,'TXF0007 Strategy'!$A$1:$B$1000,2,FALSE),0)</f>
        <v>-5277.4</v>
      </c>
      <c r="I744" s="55">
        <f t="shared" si="22"/>
        <v>-15099.061333333333</v>
      </c>
      <c r="J744" s="32">
        <f>VLOOKUP($A744,級距!$A:$K,9,FALSE)</f>
        <v>1</v>
      </c>
      <c r="K744" s="32">
        <f>VLOOKUP($A744,級距!$A:$K,10,FALSE)</f>
        <v>3</v>
      </c>
      <c r="L744" s="32">
        <f>VLOOKUP($A744,級距!$A:$K,11,FALSE)</f>
        <v>2</v>
      </c>
      <c r="M744" s="32">
        <f t="shared" si="23"/>
        <v>2</v>
      </c>
    </row>
    <row r="745" spans="1:13">
      <c r="A745" s="47">
        <v>44551</v>
      </c>
      <c r="B745" s="46">
        <f>_xlfn.IFNA(VLOOKUP(A745,'Dual Thrust Strategy'!$A$1:$B$460,2,FALSE),0)</f>
        <v>208068.15999999997</v>
      </c>
      <c r="C745" s="46">
        <f>_xlfn.IFNA(VLOOKUP(A745,'Break Through Price Strategy'!$A$2:$B$742,2,FALSE),0)</f>
        <v>28734.84</v>
      </c>
      <c r="D745" s="46">
        <f>_xlfn.IFNA(VLOOKUP(A745,'BBI Strategy'!$A$2:$B$1000,2,FALSE),0)</f>
        <v>0</v>
      </c>
      <c r="E745" s="46">
        <f>_xlfn.IFNA(VLOOKUP(A745,'Cloud Strategy'!$A$2:$B$1000,2,FALSE),0)</f>
        <v>0</v>
      </c>
      <c r="F745" s="46">
        <f>_xlfn.IFNA(VLOOKUP(A745,'DMI Strategy'!$A$1:$B$1000,2,FALSE),0)</f>
        <v>44079.504000000001</v>
      </c>
      <c r="G745" s="46">
        <f>_xlfn.IFNA(VLOOKUP(A745,'RVI Strategy'!$A$1:$B$1000,2,FALSE),0)</f>
        <v>0</v>
      </c>
      <c r="H745" s="46">
        <f>_xlfn.IFNA(VLOOKUP(A745,'TXF0007 Strategy'!$A$1:$B$1000,2,FALSE),0)</f>
        <v>-13271.88</v>
      </c>
      <c r="I745" s="55">
        <f t="shared" si="22"/>
        <v>46813.75066666666</v>
      </c>
      <c r="J745" s="32">
        <f>VLOOKUP($A745,級距!$A:$K,9,FALSE)</f>
        <v>6</v>
      </c>
      <c r="K745" s="32">
        <f>VLOOKUP($A745,級距!$A:$K,10,FALSE)</f>
        <v>7</v>
      </c>
      <c r="L745" s="32">
        <f>VLOOKUP($A745,級距!$A:$K,11,FALSE)</f>
        <v>3</v>
      </c>
      <c r="M745" s="32">
        <f t="shared" si="23"/>
        <v>3</v>
      </c>
    </row>
    <row r="746" spans="1:13">
      <c r="A746" s="47">
        <v>44550</v>
      </c>
      <c r="B746" s="46">
        <f>_xlfn.IFNA(VLOOKUP(A746,'Dual Thrust Strategy'!$A$1:$B$460,2,FALSE),0)</f>
        <v>9197.52</v>
      </c>
      <c r="C746" s="46">
        <f>_xlfn.IFNA(VLOOKUP(A746,'Break Through Price Strategy'!$A$2:$B$742,2,FALSE),0)</f>
        <v>-12734.04</v>
      </c>
      <c r="D746" s="46">
        <f>_xlfn.IFNA(VLOOKUP(A746,'BBI Strategy'!$A$2:$B$1000,2,FALSE),0)</f>
        <v>3014.848</v>
      </c>
      <c r="E746" s="46">
        <f>_xlfn.IFNA(VLOOKUP(A746,'Cloud Strategy'!$A$2:$B$1000,2,FALSE),0)</f>
        <v>66249.104000000007</v>
      </c>
      <c r="F746" s="46">
        <f>_xlfn.IFNA(VLOOKUP(A746,'DMI Strategy'!$A$1:$B$1000,2,FALSE),0)</f>
        <v>-16977.567999999999</v>
      </c>
      <c r="G746" s="46">
        <f>_xlfn.IFNA(VLOOKUP(A746,'RVI Strategy'!$A$1:$B$1000,2,FALSE),0)</f>
        <v>-12178.144</v>
      </c>
      <c r="H746" s="46">
        <f>_xlfn.IFNA(VLOOKUP(A746,'TXF0007 Strategy'!$A$1:$B$1000,2,FALSE),0)</f>
        <v>23482.2</v>
      </c>
      <c r="I746" s="55">
        <f t="shared" si="22"/>
        <v>6095.2866666666669</v>
      </c>
      <c r="J746" s="32">
        <f>VLOOKUP($A746,級距!$A:$K,9,FALSE)</f>
        <v>5</v>
      </c>
      <c r="K746" s="32">
        <f>VLOOKUP($A746,級距!$A:$K,10,FALSE)</f>
        <v>8</v>
      </c>
      <c r="L746" s="32">
        <f>VLOOKUP($A746,級距!$A:$K,11,FALSE)</f>
        <v>3</v>
      </c>
      <c r="M746" s="32">
        <f t="shared" si="23"/>
        <v>3</v>
      </c>
    </row>
    <row r="747" spans="1:13">
      <c r="A747" s="47">
        <v>44547</v>
      </c>
      <c r="B747" s="46">
        <f>_xlfn.IFNA(VLOOKUP(A747,'Dual Thrust Strategy'!$A$1:$B$460,2,FALSE),0)</f>
        <v>0</v>
      </c>
      <c r="C747" s="46">
        <f>_xlfn.IFNA(VLOOKUP(A747,'Break Through Price Strategy'!$A$2:$B$742,2,FALSE),0)</f>
        <v>0</v>
      </c>
      <c r="D747" s="46">
        <f>_xlfn.IFNA(VLOOKUP(A747,'BBI Strategy'!$A$2:$B$1000,2,FALSE),0)</f>
        <v>-65218.784</v>
      </c>
      <c r="E747" s="46">
        <f>_xlfn.IFNA(VLOOKUP(A747,'Cloud Strategy'!$A$2:$B$1000,2,FALSE),0)</f>
        <v>0</v>
      </c>
      <c r="F747" s="46">
        <f>_xlfn.IFNA(VLOOKUP(A747,'DMI Strategy'!$A$1:$B$1000,2,FALSE),0)</f>
        <v>-65116.32</v>
      </c>
      <c r="G747" s="46">
        <f>_xlfn.IFNA(VLOOKUP(A747,'RVI Strategy'!$A$1:$B$1000,2,FALSE),0)</f>
        <v>18189.792000000001</v>
      </c>
      <c r="H747" s="46">
        <f>_xlfn.IFNA(VLOOKUP(A747,'TXF0007 Strategy'!$A$1:$B$1000,2,FALSE),0)</f>
        <v>-53419.672000000006</v>
      </c>
      <c r="I747" s="55">
        <f t="shared" si="22"/>
        <v>-18690.885333333332</v>
      </c>
      <c r="J747" s="32">
        <f>VLOOKUP($A747,級距!$A:$K,9,FALSE)</f>
        <v>1</v>
      </c>
      <c r="K747" s="32">
        <f>VLOOKUP($A747,級距!$A:$K,10,FALSE)</f>
        <v>8</v>
      </c>
      <c r="L747" s="32">
        <f>VLOOKUP($A747,級距!$A:$K,11,FALSE)</f>
        <v>3</v>
      </c>
      <c r="M747" s="32">
        <f t="shared" si="23"/>
        <v>3</v>
      </c>
    </row>
    <row r="748" spans="1:13">
      <c r="A748" s="47">
        <v>44546</v>
      </c>
      <c r="B748" s="46">
        <f>_xlfn.IFNA(VLOOKUP(A748,'Dual Thrust Strategy'!$A$1:$B$460,2,FALSE),0)</f>
        <v>8837.8799999999992</v>
      </c>
      <c r="C748" s="46">
        <f>_xlfn.IFNA(VLOOKUP(A748,'Break Through Price Strategy'!$A$2:$B$742,2,FALSE),0)</f>
        <v>0</v>
      </c>
      <c r="D748" s="46">
        <f>_xlfn.IFNA(VLOOKUP(A748,'BBI Strategy'!$A$2:$B$1000,2,FALSE),0)</f>
        <v>83580.255999999994</v>
      </c>
      <c r="E748" s="46">
        <f>_xlfn.IFNA(VLOOKUP(A748,'Cloud Strategy'!$A$2:$B$1000,2,FALSE),0)</f>
        <v>0</v>
      </c>
      <c r="F748" s="46">
        <f>_xlfn.IFNA(VLOOKUP(A748,'DMI Strategy'!$A$1:$B$1000,2,FALSE),0)</f>
        <v>0</v>
      </c>
      <c r="G748" s="46">
        <f>_xlfn.IFNA(VLOOKUP(A748,'RVI Strategy'!$A$1:$B$1000,2,FALSE),0)</f>
        <v>0</v>
      </c>
      <c r="H748" s="46">
        <f>_xlfn.IFNA(VLOOKUP(A748,'TXF0007 Strategy'!$A$1:$B$1000,2,FALSE),0)</f>
        <v>44080.064000000006</v>
      </c>
      <c r="I748" s="55">
        <f t="shared" si="22"/>
        <v>15403.022666666666</v>
      </c>
      <c r="J748" s="32">
        <f>VLOOKUP($A748,級距!$A:$K,9,FALSE)</f>
        <v>3</v>
      </c>
      <c r="K748" s="32">
        <f>VLOOKUP($A748,級距!$A:$K,10,FALSE)</f>
        <v>3</v>
      </c>
      <c r="L748" s="32">
        <f>VLOOKUP($A748,級距!$A:$K,11,FALSE)</f>
        <v>2</v>
      </c>
      <c r="M748" s="32">
        <f t="shared" si="23"/>
        <v>2</v>
      </c>
    </row>
    <row r="749" spans="1:13">
      <c r="A749" s="47">
        <v>44545</v>
      </c>
      <c r="B749" s="46">
        <f>_xlfn.IFNA(VLOOKUP(A749,'Dual Thrust Strategy'!$A$1:$B$460,2,FALSE),0)</f>
        <v>34998</v>
      </c>
      <c r="C749" s="46">
        <f>_xlfn.IFNA(VLOOKUP(A749,'Break Through Price Strategy'!$A$2:$B$742,2,FALSE),0)</f>
        <v>0</v>
      </c>
      <c r="D749" s="46">
        <f>_xlfn.IFNA(VLOOKUP(A749,'BBI Strategy'!$A$2:$B$1000,2,FALSE),0)</f>
        <v>-109416.2</v>
      </c>
      <c r="E749" s="46">
        <f>_xlfn.IFNA(VLOOKUP(A749,'Cloud Strategy'!$A$2:$B$1000,2,FALSE),0)</f>
        <v>68518.384000000005</v>
      </c>
      <c r="F749" s="46">
        <f>_xlfn.IFNA(VLOOKUP(A749,'DMI Strategy'!$A$1:$B$1000,2,FALSE),0)</f>
        <v>0</v>
      </c>
      <c r="G749" s="46">
        <f>_xlfn.IFNA(VLOOKUP(A749,'RVI Strategy'!$A$1:$B$1000,2,FALSE),0)</f>
        <v>0</v>
      </c>
      <c r="H749" s="46">
        <f>_xlfn.IFNA(VLOOKUP(A749,'TXF0007 Strategy'!$A$1:$B$1000,2,FALSE),0)</f>
        <v>0</v>
      </c>
      <c r="I749" s="55">
        <f t="shared" si="22"/>
        <v>-983.30266666666523</v>
      </c>
      <c r="J749" s="32">
        <f>VLOOKUP($A749,級距!$A:$K,9,FALSE)</f>
        <v>3</v>
      </c>
      <c r="K749" s="32">
        <f>VLOOKUP($A749,級距!$A:$K,10,FALSE)</f>
        <v>4</v>
      </c>
      <c r="L749" s="32">
        <f>VLOOKUP($A749,級距!$A:$K,11,FALSE)</f>
        <v>2</v>
      </c>
      <c r="M749" s="32">
        <f t="shared" si="23"/>
        <v>2</v>
      </c>
    </row>
    <row r="750" spans="1:13">
      <c r="A750" s="47">
        <v>44544</v>
      </c>
      <c r="B750" s="46">
        <f>_xlfn.IFNA(VLOOKUP(A750,'Dual Thrust Strategy'!$A$1:$B$460,2,FALSE),0)</f>
        <v>0</v>
      </c>
      <c r="C750" s="46">
        <f>_xlfn.IFNA(VLOOKUP(A750,'Break Through Price Strategy'!$A$2:$B$742,2,FALSE),0)</f>
        <v>52662.864000000001</v>
      </c>
      <c r="D750" s="46">
        <f>_xlfn.IFNA(VLOOKUP(A750,'BBI Strategy'!$A$2:$B$1000,2,FALSE),0)</f>
        <v>86965.823999999993</v>
      </c>
      <c r="E750" s="46">
        <f>_xlfn.IFNA(VLOOKUP(A750,'Cloud Strategy'!$A$2:$B$1000,2,FALSE),0)</f>
        <v>-25974.527999999998</v>
      </c>
      <c r="F750" s="46">
        <f>_xlfn.IFNA(VLOOKUP(A750,'DMI Strategy'!$A$1:$B$1000,2,FALSE),0)</f>
        <v>91228.4</v>
      </c>
      <c r="G750" s="46">
        <f>_xlfn.IFNA(VLOOKUP(A750,'RVI Strategy'!$A$1:$B$1000,2,FALSE),0)</f>
        <v>76122.224000000002</v>
      </c>
      <c r="H750" s="46">
        <f>_xlfn.IFNA(VLOOKUP(A750,'TXF0007 Strategy'!$A$1:$B$1000,2,FALSE),0)</f>
        <v>38530.383999999998</v>
      </c>
      <c r="I750" s="55">
        <f t="shared" si="22"/>
        <v>46834.130666666664</v>
      </c>
      <c r="J750" s="32">
        <f>VLOOKUP($A750,級距!$A:$K,9,FALSE)</f>
        <v>4</v>
      </c>
      <c r="K750" s="32">
        <f>VLOOKUP($A750,級距!$A:$K,10,FALSE)</f>
        <v>6</v>
      </c>
      <c r="L750" s="32">
        <f>VLOOKUP($A750,級距!$A:$K,11,FALSE)</f>
        <v>2</v>
      </c>
      <c r="M750" s="32">
        <f t="shared" si="23"/>
        <v>2</v>
      </c>
    </row>
    <row r="751" spans="1:13">
      <c r="A751" s="47">
        <v>44543</v>
      </c>
      <c r="B751" s="46">
        <f>_xlfn.IFNA(VLOOKUP(A751,'Dual Thrust Strategy'!$A$1:$B$460,2,FALSE),0)</f>
        <v>0</v>
      </c>
      <c r="C751" s="46">
        <f>_xlfn.IFNA(VLOOKUP(A751,'Break Through Price Strategy'!$A$2:$B$742,2,FALSE),0)</f>
        <v>0</v>
      </c>
      <c r="D751" s="46">
        <f>_xlfn.IFNA(VLOOKUP(A751,'BBI Strategy'!$A$2:$B$1000,2,FALSE),0)</f>
        <v>0</v>
      </c>
      <c r="E751" s="46">
        <f>_xlfn.IFNA(VLOOKUP(A751,'Cloud Strategy'!$A$2:$B$1000,2,FALSE),0)</f>
        <v>-3604.2719999999999</v>
      </c>
      <c r="F751" s="46">
        <f>_xlfn.IFNA(VLOOKUP(A751,'DMI Strategy'!$A$1:$B$1000,2,FALSE),0)</f>
        <v>0</v>
      </c>
      <c r="G751" s="46">
        <f>_xlfn.IFNA(VLOOKUP(A751,'RVI Strategy'!$A$1:$B$1000,2,FALSE),0)</f>
        <v>0</v>
      </c>
      <c r="H751" s="46">
        <f>_xlfn.IFNA(VLOOKUP(A751,'TXF0007 Strategy'!$A$1:$B$1000,2,FALSE),0)</f>
        <v>80270.312000000005</v>
      </c>
      <c r="I751" s="55">
        <f t="shared" si="22"/>
        <v>-600.71199999999999</v>
      </c>
      <c r="J751" s="32">
        <f>VLOOKUP($A751,級距!$A:$K,9,FALSE)</f>
        <v>5</v>
      </c>
      <c r="K751" s="32">
        <f>VLOOKUP($A751,級距!$A:$K,10,FALSE)</f>
        <v>8</v>
      </c>
      <c r="L751" s="32">
        <f>VLOOKUP($A751,級距!$A:$K,11,FALSE)</f>
        <v>3</v>
      </c>
      <c r="M751" s="32">
        <f t="shared" si="23"/>
        <v>3</v>
      </c>
    </row>
    <row r="752" spans="1:13">
      <c r="A752" s="47">
        <v>44540</v>
      </c>
      <c r="B752" s="46">
        <f>_xlfn.IFNA(VLOOKUP(A752,'Dual Thrust Strategy'!$A$1:$B$460,2,FALSE),0)</f>
        <v>0</v>
      </c>
      <c r="C752" s="46">
        <f>_xlfn.IFNA(VLOOKUP(A752,'Break Through Price Strategy'!$A$2:$B$742,2,FALSE),0)</f>
        <v>-32109.567999999999</v>
      </c>
      <c r="D752" s="46">
        <f>_xlfn.IFNA(VLOOKUP(A752,'BBI Strategy'!$A$2:$B$1000,2,FALSE),0)</f>
        <v>-19281.240000000002</v>
      </c>
      <c r="E752" s="46">
        <f>_xlfn.IFNA(VLOOKUP(A752,'Cloud Strategy'!$A$2:$B$1000,2,FALSE),0)</f>
        <v>67354.024000000005</v>
      </c>
      <c r="F752" s="46">
        <f>_xlfn.IFNA(VLOOKUP(A752,'DMI Strategy'!$A$1:$B$1000,2,FALSE),0)</f>
        <v>0</v>
      </c>
      <c r="G752" s="46">
        <f>_xlfn.IFNA(VLOOKUP(A752,'RVI Strategy'!$A$1:$B$1000,2,FALSE),0)</f>
        <v>0</v>
      </c>
      <c r="H752" s="46">
        <f>_xlfn.IFNA(VLOOKUP(A752,'TXF0007 Strategy'!$A$1:$B$1000,2,FALSE),0)</f>
        <v>-126838.07999999999</v>
      </c>
      <c r="I752" s="55">
        <f t="shared" si="22"/>
        <v>2660.5360000000001</v>
      </c>
      <c r="J752" s="32">
        <f>VLOOKUP($A752,級距!$A:$K,9,FALSE)</f>
        <v>2</v>
      </c>
      <c r="K752" s="32">
        <f>VLOOKUP($A752,級距!$A:$K,10,FALSE)</f>
        <v>1</v>
      </c>
      <c r="L752" s="32">
        <f>VLOOKUP($A752,級距!$A:$K,11,FALSE)</f>
        <v>2</v>
      </c>
      <c r="M752" s="32">
        <f t="shared" si="23"/>
        <v>2</v>
      </c>
    </row>
    <row r="753" spans="1:13">
      <c r="A753" s="47">
        <v>44539</v>
      </c>
      <c r="B753" s="46">
        <f>_xlfn.IFNA(VLOOKUP(A753,'Dual Thrust Strategy'!$A$1:$B$460,2,FALSE),0)</f>
        <v>0</v>
      </c>
      <c r="C753" s="46">
        <f>_xlfn.IFNA(VLOOKUP(A753,'Break Through Price Strategy'!$A$2:$B$742,2,FALSE),0)</f>
        <v>0</v>
      </c>
      <c r="D753" s="46">
        <f>_xlfn.IFNA(VLOOKUP(A753,'BBI Strategy'!$A$2:$B$1000,2,FALSE),0)</f>
        <v>0</v>
      </c>
      <c r="E753" s="46">
        <f>_xlfn.IFNA(VLOOKUP(A753,'Cloud Strategy'!$A$2:$B$1000,2,FALSE),0)</f>
        <v>26769.128000000001</v>
      </c>
      <c r="F753" s="46">
        <f>_xlfn.IFNA(VLOOKUP(A753,'DMI Strategy'!$A$1:$B$1000,2,FALSE),0)</f>
        <v>18731.776000000002</v>
      </c>
      <c r="G753" s="46">
        <f>_xlfn.IFNA(VLOOKUP(A753,'RVI Strategy'!$A$1:$B$1000,2,FALSE),0)</f>
        <v>-54348.144</v>
      </c>
      <c r="H753" s="46">
        <f>_xlfn.IFNA(VLOOKUP(A753,'TXF0007 Strategy'!$A$1:$B$1000,2,FALSE),0)</f>
        <v>-24609.239999999998</v>
      </c>
      <c r="I753" s="55">
        <f t="shared" si="22"/>
        <v>-1474.5399999999997</v>
      </c>
      <c r="J753" s="32">
        <f>VLOOKUP($A753,級距!$A:$K,9,FALSE)</f>
        <v>3</v>
      </c>
      <c r="K753" s="32">
        <f>VLOOKUP($A753,級距!$A:$K,10,FALSE)</f>
        <v>2</v>
      </c>
      <c r="L753" s="32">
        <f>VLOOKUP($A753,級距!$A:$K,11,FALSE)</f>
        <v>2</v>
      </c>
      <c r="M753" s="32">
        <f t="shared" si="23"/>
        <v>2</v>
      </c>
    </row>
    <row r="754" spans="1:13">
      <c r="A754" s="47">
        <v>44538</v>
      </c>
      <c r="B754" s="46">
        <f>_xlfn.IFNA(VLOOKUP(A754,'Dual Thrust Strategy'!$A$1:$B$460,2,FALSE),0)</f>
        <v>0</v>
      </c>
      <c r="C754" s="46">
        <f>_xlfn.IFNA(VLOOKUP(A754,'Break Through Price Strategy'!$A$2:$B$742,2,FALSE),0)</f>
        <v>0</v>
      </c>
      <c r="D754" s="46">
        <f>_xlfn.IFNA(VLOOKUP(A754,'BBI Strategy'!$A$2:$B$1000,2,FALSE),0)</f>
        <v>-39443.807999999997</v>
      </c>
      <c r="E754" s="46">
        <f>_xlfn.IFNA(VLOOKUP(A754,'Cloud Strategy'!$A$2:$B$1000,2,FALSE),0)</f>
        <v>0</v>
      </c>
      <c r="F754" s="46">
        <f>_xlfn.IFNA(VLOOKUP(A754,'DMI Strategy'!$A$1:$B$1000,2,FALSE),0)</f>
        <v>-57393.343999999997</v>
      </c>
      <c r="G754" s="46">
        <f>_xlfn.IFNA(VLOOKUP(A754,'RVI Strategy'!$A$1:$B$1000,2,FALSE),0)</f>
        <v>24855.887999999999</v>
      </c>
      <c r="H754" s="46">
        <f>_xlfn.IFNA(VLOOKUP(A754,'TXF0007 Strategy'!$A$1:$B$1000,2,FALSE),0)</f>
        <v>34739.839999999997</v>
      </c>
      <c r="I754" s="55">
        <f t="shared" si="22"/>
        <v>-11996.877333333332</v>
      </c>
      <c r="J754" s="32">
        <f>VLOOKUP($A754,級距!$A:$K,9,FALSE)</f>
        <v>4</v>
      </c>
      <c r="K754" s="32">
        <f>VLOOKUP($A754,級距!$A:$K,10,FALSE)</f>
        <v>7</v>
      </c>
      <c r="L754" s="32">
        <f>VLOOKUP($A754,級距!$A:$K,11,FALSE)</f>
        <v>3</v>
      </c>
      <c r="M754" s="32">
        <f t="shared" si="23"/>
        <v>3</v>
      </c>
    </row>
    <row r="755" spans="1:13">
      <c r="A755" s="47">
        <v>44537</v>
      </c>
      <c r="B755" s="46">
        <f>_xlfn.IFNA(VLOOKUP(A755,'Dual Thrust Strategy'!$A$1:$B$460,2,FALSE),0)</f>
        <v>0</v>
      </c>
      <c r="C755" s="46">
        <f>_xlfn.IFNA(VLOOKUP(A755,'Break Through Price Strategy'!$A$2:$B$742,2,FALSE),0)</f>
        <v>0</v>
      </c>
      <c r="D755" s="46">
        <f>_xlfn.IFNA(VLOOKUP(A755,'BBI Strategy'!$A$2:$B$1000,2,FALSE),0)</f>
        <v>-52229.52</v>
      </c>
      <c r="E755" s="46">
        <f>_xlfn.IFNA(VLOOKUP(A755,'Cloud Strategy'!$A$2:$B$1000,2,FALSE),0)</f>
        <v>136914.448</v>
      </c>
      <c r="F755" s="46">
        <f>_xlfn.IFNA(VLOOKUP(A755,'DMI Strategy'!$A$1:$B$1000,2,FALSE),0)</f>
        <v>-67573.759999999995</v>
      </c>
      <c r="G755" s="46">
        <f>_xlfn.IFNA(VLOOKUP(A755,'RVI Strategy'!$A$1:$B$1000,2,FALSE),0)</f>
        <v>0</v>
      </c>
      <c r="H755" s="46">
        <f>_xlfn.IFNA(VLOOKUP(A755,'TXF0007 Strategy'!$A$1:$B$1000,2,FALSE),0)</f>
        <v>-115697.624</v>
      </c>
      <c r="I755" s="55">
        <f t="shared" si="22"/>
        <v>2851.8613333333365</v>
      </c>
      <c r="J755" s="32">
        <f>VLOOKUP($A755,級距!$A:$K,9,FALSE)</f>
        <v>6</v>
      </c>
      <c r="K755" s="32">
        <f>VLOOKUP($A755,級距!$A:$K,10,FALSE)</f>
        <v>6</v>
      </c>
      <c r="L755" s="32">
        <f>VLOOKUP($A755,級距!$A:$K,11,FALSE)</f>
        <v>2</v>
      </c>
      <c r="M755" s="32">
        <f t="shared" si="23"/>
        <v>2</v>
      </c>
    </row>
    <row r="756" spans="1:13">
      <c r="A756" s="47">
        <v>44536</v>
      </c>
      <c r="B756" s="46">
        <f>_xlfn.IFNA(VLOOKUP(A756,'Dual Thrust Strategy'!$A$1:$B$460,2,FALSE),0)</f>
        <v>0</v>
      </c>
      <c r="C756" s="46">
        <f>_xlfn.IFNA(VLOOKUP(A756,'Break Through Price Strategy'!$A$2:$B$742,2,FALSE),0)</f>
        <v>0</v>
      </c>
      <c r="D756" s="46">
        <f>_xlfn.IFNA(VLOOKUP(A756,'BBI Strategy'!$A$2:$B$1000,2,FALSE),0)</f>
        <v>-27750.240000000002</v>
      </c>
      <c r="E756" s="46">
        <f>_xlfn.IFNA(VLOOKUP(A756,'Cloud Strategy'!$A$2:$B$1000,2,FALSE),0)</f>
        <v>134380.432</v>
      </c>
      <c r="F756" s="46">
        <f>_xlfn.IFNA(VLOOKUP(A756,'DMI Strategy'!$A$1:$B$1000,2,FALSE),0)</f>
        <v>-52722.055999999997</v>
      </c>
      <c r="G756" s="46">
        <f>_xlfn.IFNA(VLOOKUP(A756,'RVI Strategy'!$A$1:$B$1000,2,FALSE),0)</f>
        <v>0</v>
      </c>
      <c r="H756" s="46">
        <f>_xlfn.IFNA(VLOOKUP(A756,'TXF0007 Strategy'!$A$1:$B$1000,2,FALSE),0)</f>
        <v>0</v>
      </c>
      <c r="I756" s="55">
        <f t="shared" si="22"/>
        <v>8984.6893333333337</v>
      </c>
      <c r="J756" s="32">
        <f>VLOOKUP($A756,級距!$A:$K,9,FALSE)</f>
        <v>6</v>
      </c>
      <c r="K756" s="32">
        <f>VLOOKUP($A756,級距!$A:$K,10,FALSE)</f>
        <v>4</v>
      </c>
      <c r="L756" s="32">
        <f>VLOOKUP($A756,級距!$A:$K,11,FALSE)</f>
        <v>2</v>
      </c>
      <c r="M756" s="32">
        <f t="shared" si="23"/>
        <v>2</v>
      </c>
    </row>
    <row r="757" spans="1:13">
      <c r="A757" s="47">
        <v>44533</v>
      </c>
      <c r="B757" s="46">
        <f>_xlfn.IFNA(VLOOKUP(A757,'Dual Thrust Strategy'!$A$1:$B$460,2,FALSE),0)</f>
        <v>0</v>
      </c>
      <c r="C757" s="46">
        <f>_xlfn.IFNA(VLOOKUP(A757,'Break Through Price Strategy'!$A$2:$B$742,2,FALSE),0)</f>
        <v>-73707.191999999995</v>
      </c>
      <c r="D757" s="46">
        <f>_xlfn.IFNA(VLOOKUP(A757,'BBI Strategy'!$A$2:$B$1000,2,FALSE),0)</f>
        <v>-46994.815999999999</v>
      </c>
      <c r="E757" s="46">
        <f>_xlfn.IFNA(VLOOKUP(A757,'Cloud Strategy'!$A$2:$B$1000,2,FALSE),0)</f>
        <v>81008.255999999994</v>
      </c>
      <c r="F757" s="46">
        <f>_xlfn.IFNA(VLOOKUP(A757,'DMI Strategy'!$A$1:$B$1000,2,FALSE),0)</f>
        <v>-82739.047999999995</v>
      </c>
      <c r="G757" s="46">
        <f>_xlfn.IFNA(VLOOKUP(A757,'RVI Strategy'!$A$1:$B$1000,2,FALSE),0)</f>
        <v>0</v>
      </c>
      <c r="H757" s="46">
        <f>_xlfn.IFNA(VLOOKUP(A757,'TXF0007 Strategy'!$A$1:$B$1000,2,FALSE),0)</f>
        <v>-35254.120000000003</v>
      </c>
      <c r="I757" s="55">
        <f t="shared" si="22"/>
        <v>-20405.466666666667</v>
      </c>
      <c r="J757" s="32">
        <f>VLOOKUP($A757,級距!$A:$K,9,FALSE)</f>
        <v>2</v>
      </c>
      <c r="K757" s="32">
        <f>VLOOKUP($A757,級距!$A:$K,10,FALSE)</f>
        <v>1</v>
      </c>
      <c r="L757" s="32">
        <f>VLOOKUP($A757,級距!$A:$K,11,FALSE)</f>
        <v>2</v>
      </c>
      <c r="M757" s="32">
        <f t="shared" si="23"/>
        <v>2</v>
      </c>
    </row>
    <row r="758" spans="1:13">
      <c r="A758" s="47">
        <v>44532</v>
      </c>
      <c r="B758" s="46">
        <f>_xlfn.IFNA(VLOOKUP(A758,'Dual Thrust Strategy'!$A$1:$B$460,2,FALSE),0)</f>
        <v>38559.343999999997</v>
      </c>
      <c r="C758" s="46">
        <f>_xlfn.IFNA(VLOOKUP(A758,'Break Through Price Strategy'!$A$2:$B$742,2,FALSE),0)</f>
        <v>0</v>
      </c>
      <c r="D758" s="46">
        <f>_xlfn.IFNA(VLOOKUP(A758,'BBI Strategy'!$A$2:$B$1000,2,FALSE),0)</f>
        <v>31612.416000000001</v>
      </c>
      <c r="E758" s="46">
        <f>_xlfn.IFNA(VLOOKUP(A758,'Cloud Strategy'!$A$2:$B$1000,2,FALSE),0)</f>
        <v>0</v>
      </c>
      <c r="F758" s="46">
        <f>_xlfn.IFNA(VLOOKUP(A758,'DMI Strategy'!$A$1:$B$1000,2,FALSE),0)</f>
        <v>-67582.207999999999</v>
      </c>
      <c r="G758" s="46">
        <f>_xlfn.IFNA(VLOOKUP(A758,'RVI Strategy'!$A$1:$B$1000,2,FALSE),0)</f>
        <v>0</v>
      </c>
      <c r="H758" s="46">
        <f>_xlfn.IFNA(VLOOKUP(A758,'TXF0007 Strategy'!$A$1:$B$1000,2,FALSE),0)</f>
        <v>0</v>
      </c>
      <c r="I758" s="55">
        <f t="shared" si="22"/>
        <v>431.59199999999936</v>
      </c>
      <c r="J758" s="32">
        <f>VLOOKUP($A758,級距!$A:$K,9,FALSE)</f>
        <v>5</v>
      </c>
      <c r="K758" s="32">
        <f>VLOOKUP($A758,級距!$A:$K,10,FALSE)</f>
        <v>7</v>
      </c>
      <c r="L758" s="32">
        <f>VLOOKUP($A758,級距!$A:$K,11,FALSE)</f>
        <v>3</v>
      </c>
      <c r="M758" s="32">
        <f t="shared" si="23"/>
        <v>3</v>
      </c>
    </row>
    <row r="759" spans="1:13">
      <c r="A759" s="47">
        <v>44531</v>
      </c>
      <c r="B759" s="46">
        <f>_xlfn.IFNA(VLOOKUP(A759,'Dual Thrust Strategy'!$A$1:$B$460,2,FALSE),0)</f>
        <v>0</v>
      </c>
      <c r="C759" s="46">
        <f>_xlfn.IFNA(VLOOKUP(A759,'Break Through Price Strategy'!$A$2:$B$742,2,FALSE),0)</f>
        <v>7114.5280000000002</v>
      </c>
      <c r="D759" s="46">
        <f>_xlfn.IFNA(VLOOKUP(A759,'BBI Strategy'!$A$2:$B$1000,2,FALSE),0)</f>
        <v>0</v>
      </c>
      <c r="E759" s="46">
        <f>_xlfn.IFNA(VLOOKUP(A759,'Cloud Strategy'!$A$2:$B$1000,2,FALSE),0)</f>
        <v>0</v>
      </c>
      <c r="F759" s="46">
        <f>_xlfn.IFNA(VLOOKUP(A759,'DMI Strategy'!$A$1:$B$1000,2,FALSE),0)</f>
        <v>-56409.712</v>
      </c>
      <c r="G759" s="46">
        <f>_xlfn.IFNA(VLOOKUP(A759,'RVI Strategy'!$A$1:$B$1000,2,FALSE),0)</f>
        <v>0</v>
      </c>
      <c r="H759" s="46">
        <f>_xlfn.IFNA(VLOOKUP(A759,'TXF0007 Strategy'!$A$1:$B$1000,2,FALSE),0)</f>
        <v>34856.191999999995</v>
      </c>
      <c r="I759" s="55">
        <f t="shared" si="22"/>
        <v>-8215.8639999999996</v>
      </c>
      <c r="J759" s="32">
        <f>VLOOKUP($A759,級距!$A:$K,9,FALSE)</f>
        <v>8</v>
      </c>
      <c r="K759" s="32">
        <f>VLOOKUP($A759,級距!$A:$K,10,FALSE)</f>
        <v>9</v>
      </c>
      <c r="L759" s="32">
        <f>VLOOKUP($A759,級距!$A:$K,11,FALSE)</f>
        <v>3</v>
      </c>
      <c r="M759" s="32">
        <f t="shared" si="23"/>
        <v>3</v>
      </c>
    </row>
    <row r="760" spans="1:13">
      <c r="A760" s="47">
        <v>44530</v>
      </c>
      <c r="B760" s="46">
        <f>_xlfn.IFNA(VLOOKUP(A760,'Dual Thrust Strategy'!$A$1:$B$460,2,FALSE),0)</f>
        <v>0</v>
      </c>
      <c r="C760" s="46">
        <f>_xlfn.IFNA(VLOOKUP(A760,'Break Through Price Strategy'!$A$2:$B$742,2,FALSE),0)</f>
        <v>-64191.6</v>
      </c>
      <c r="D760" s="46">
        <f>_xlfn.IFNA(VLOOKUP(A760,'BBI Strategy'!$A$2:$B$1000,2,FALSE),0)</f>
        <v>0</v>
      </c>
      <c r="E760" s="46">
        <f>_xlfn.IFNA(VLOOKUP(A760,'Cloud Strategy'!$A$2:$B$1000,2,FALSE),0)</f>
        <v>0</v>
      </c>
      <c r="F760" s="46">
        <f>_xlfn.IFNA(VLOOKUP(A760,'DMI Strategy'!$A$1:$B$1000,2,FALSE),0)</f>
        <v>40379.127999999997</v>
      </c>
      <c r="G760" s="46">
        <f>_xlfn.IFNA(VLOOKUP(A760,'RVI Strategy'!$A$1:$B$1000,2,FALSE),0)</f>
        <v>0</v>
      </c>
      <c r="H760" s="46">
        <f>_xlfn.IFNA(VLOOKUP(A760,'TXF0007 Strategy'!$A$1:$B$1000,2,FALSE),0)</f>
        <v>-15321.623999999996</v>
      </c>
      <c r="I760" s="55">
        <f t="shared" si="22"/>
        <v>-3968.7453333333337</v>
      </c>
      <c r="J760" s="32">
        <f>VLOOKUP($A760,級距!$A:$K,9,FALSE)</f>
        <v>7</v>
      </c>
      <c r="K760" s="32">
        <f>VLOOKUP($A760,級距!$A:$K,10,FALSE)</f>
        <v>5</v>
      </c>
      <c r="L760" s="32">
        <f>VLOOKUP($A760,級距!$A:$K,11,FALSE)</f>
        <v>2</v>
      </c>
      <c r="M760" s="32">
        <f t="shared" si="23"/>
        <v>2</v>
      </c>
    </row>
    <row r="761" spans="1:13">
      <c r="A761" s="47">
        <v>44529</v>
      </c>
      <c r="B761" s="46">
        <f>_xlfn.IFNA(VLOOKUP(A761,'Dual Thrust Strategy'!$A$1:$B$460,2,FALSE),0)</f>
        <v>41402.656000000003</v>
      </c>
      <c r="C761" s="46">
        <f>_xlfn.IFNA(VLOOKUP(A761,'Break Through Price Strategy'!$A$2:$B$742,2,FALSE),0)</f>
        <v>-64966.559999999998</v>
      </c>
      <c r="D761" s="46">
        <f>_xlfn.IFNA(VLOOKUP(A761,'BBI Strategy'!$A$2:$B$1000,2,FALSE),0)</f>
        <v>-37756.031999999999</v>
      </c>
      <c r="E761" s="46">
        <f>_xlfn.IFNA(VLOOKUP(A761,'Cloud Strategy'!$A$2:$B$1000,2,FALSE),0)</f>
        <v>0</v>
      </c>
      <c r="F761" s="46">
        <f>_xlfn.IFNA(VLOOKUP(A761,'DMI Strategy'!$A$1:$B$1000,2,FALSE),0)</f>
        <v>0</v>
      </c>
      <c r="G761" s="46">
        <f>_xlfn.IFNA(VLOOKUP(A761,'RVI Strategy'!$A$1:$B$1000,2,FALSE),0)</f>
        <v>0</v>
      </c>
      <c r="H761" s="46">
        <f>_xlfn.IFNA(VLOOKUP(A761,'TXF0007 Strategy'!$A$1:$B$1000,2,FALSE),0)</f>
        <v>19871.008000000002</v>
      </c>
      <c r="I761" s="55">
        <f t="shared" si="22"/>
        <v>-10219.989333333333</v>
      </c>
      <c r="J761" s="32">
        <f>VLOOKUP($A761,級距!$A:$K,9,FALSE)</f>
        <v>7</v>
      </c>
      <c r="K761" s="32">
        <f>VLOOKUP($A761,級距!$A:$K,10,FALSE)</f>
        <v>3</v>
      </c>
      <c r="L761" s="32">
        <f>VLOOKUP($A761,級距!$A:$K,11,FALSE)</f>
        <v>2</v>
      </c>
      <c r="M761" s="32">
        <f t="shared" si="23"/>
        <v>2</v>
      </c>
    </row>
    <row r="762" spans="1:13">
      <c r="A762" s="47">
        <v>44526</v>
      </c>
      <c r="B762" s="46">
        <f>_xlfn.IFNA(VLOOKUP(A762,'Dual Thrust Strategy'!$A$1:$B$460,2,FALSE),0)</f>
        <v>13747.391999999991</v>
      </c>
      <c r="C762" s="46">
        <f>_xlfn.IFNA(VLOOKUP(A762,'Break Through Price Strategy'!$A$2:$B$742,2,FALSE),0)</f>
        <v>35931.904000000002</v>
      </c>
      <c r="D762" s="46">
        <f>_xlfn.IFNA(VLOOKUP(A762,'BBI Strategy'!$A$2:$B$1000,2,FALSE),0)</f>
        <v>107312.496</v>
      </c>
      <c r="E762" s="46">
        <f>_xlfn.IFNA(VLOOKUP(A762,'Cloud Strategy'!$A$2:$B$1000,2,FALSE),0)</f>
        <v>-93400.016000000003</v>
      </c>
      <c r="F762" s="46">
        <f>_xlfn.IFNA(VLOOKUP(A762,'DMI Strategy'!$A$1:$B$1000,2,FALSE),0)</f>
        <v>0</v>
      </c>
      <c r="G762" s="46">
        <f>_xlfn.IFNA(VLOOKUP(A762,'RVI Strategy'!$A$1:$B$1000,2,FALSE),0)</f>
        <v>29466.592000000001</v>
      </c>
      <c r="H762" s="46">
        <f>_xlfn.IFNA(VLOOKUP(A762,'TXF0007 Strategy'!$A$1:$B$1000,2,FALSE),0)</f>
        <v>0</v>
      </c>
      <c r="I762" s="55">
        <f t="shared" si="22"/>
        <v>15509.727999999997</v>
      </c>
      <c r="J762" s="32">
        <f>VLOOKUP($A762,級距!$A:$K,9,FALSE)</f>
        <v>8</v>
      </c>
      <c r="K762" s="32">
        <f>VLOOKUP($A762,級距!$A:$K,10,FALSE)</f>
        <v>8</v>
      </c>
      <c r="L762" s="32">
        <f>VLOOKUP($A762,級距!$A:$K,11,FALSE)</f>
        <v>3</v>
      </c>
      <c r="M762" s="32">
        <f t="shared" si="23"/>
        <v>3</v>
      </c>
    </row>
    <row r="763" spans="1:13">
      <c r="A763" s="47">
        <v>44525</v>
      </c>
      <c r="B763" s="46">
        <f>_xlfn.IFNA(VLOOKUP(A763,'Dual Thrust Strategy'!$A$1:$B$460,2,FALSE),0)</f>
        <v>0</v>
      </c>
      <c r="C763" s="46">
        <f>_xlfn.IFNA(VLOOKUP(A763,'Break Through Price Strategy'!$A$2:$B$742,2,FALSE),0)</f>
        <v>0</v>
      </c>
      <c r="D763" s="46">
        <f>_xlfn.IFNA(VLOOKUP(A763,'BBI Strategy'!$A$2:$B$1000,2,FALSE),0)</f>
        <v>0</v>
      </c>
      <c r="E763" s="46">
        <f>_xlfn.IFNA(VLOOKUP(A763,'Cloud Strategy'!$A$2:$B$1000,2,FALSE),0)</f>
        <v>-12187.168</v>
      </c>
      <c r="F763" s="46">
        <f>_xlfn.IFNA(VLOOKUP(A763,'DMI Strategy'!$A$1:$B$1000,2,FALSE),0)</f>
        <v>-51388.415999999997</v>
      </c>
      <c r="G763" s="46">
        <f>_xlfn.IFNA(VLOOKUP(A763,'RVI Strategy'!$A$1:$B$1000,2,FALSE),0)</f>
        <v>0</v>
      </c>
      <c r="H763" s="46">
        <f>_xlfn.IFNA(VLOOKUP(A763,'TXF0007 Strategy'!$A$1:$B$1000,2,FALSE),0)</f>
        <v>-54285.36</v>
      </c>
      <c r="I763" s="55">
        <f t="shared" si="22"/>
        <v>-10595.930666666665</v>
      </c>
      <c r="J763" s="32">
        <f>VLOOKUP($A763,級距!$A:$K,9,FALSE)</f>
        <v>2</v>
      </c>
      <c r="K763" s="32">
        <f>VLOOKUP($A763,級距!$A:$K,10,FALSE)</f>
        <v>2</v>
      </c>
      <c r="L763" s="32">
        <f>VLOOKUP($A763,級距!$A:$K,11,FALSE)</f>
        <v>2</v>
      </c>
      <c r="M763" s="32">
        <f t="shared" si="23"/>
        <v>2</v>
      </c>
    </row>
    <row r="764" spans="1:13">
      <c r="A764" s="47">
        <v>44524</v>
      </c>
      <c r="B764" s="46">
        <f>_xlfn.IFNA(VLOOKUP(A764,'Dual Thrust Strategy'!$A$1:$B$460,2,FALSE),0)</f>
        <v>0</v>
      </c>
      <c r="C764" s="46">
        <f>_xlfn.IFNA(VLOOKUP(A764,'Break Through Price Strategy'!$A$2:$B$742,2,FALSE),0)</f>
        <v>0</v>
      </c>
      <c r="D764" s="46">
        <f>_xlfn.IFNA(VLOOKUP(A764,'BBI Strategy'!$A$2:$B$1000,2,FALSE),0)</f>
        <v>-54233.120000000003</v>
      </c>
      <c r="E764" s="46">
        <f>_xlfn.IFNA(VLOOKUP(A764,'Cloud Strategy'!$A$2:$B$1000,2,FALSE),0)</f>
        <v>0</v>
      </c>
      <c r="F764" s="46">
        <f>_xlfn.IFNA(VLOOKUP(A764,'DMI Strategy'!$A$1:$B$1000,2,FALSE),0)</f>
        <v>-67574.911999999997</v>
      </c>
      <c r="G764" s="46">
        <f>_xlfn.IFNA(VLOOKUP(A764,'RVI Strategy'!$A$1:$B$1000,2,FALSE),0)</f>
        <v>35010.239999999998</v>
      </c>
      <c r="H764" s="46">
        <f>_xlfn.IFNA(VLOOKUP(A764,'TXF0007 Strategy'!$A$1:$B$1000,2,FALSE),0)</f>
        <v>-96927.207999999999</v>
      </c>
      <c r="I764" s="55">
        <f t="shared" si="22"/>
        <v>-14466.298666666669</v>
      </c>
      <c r="J764" s="32">
        <f>VLOOKUP($A764,級距!$A:$K,9,FALSE)</f>
        <v>1</v>
      </c>
      <c r="K764" s="32">
        <f>VLOOKUP($A764,級距!$A:$K,10,FALSE)</f>
        <v>8</v>
      </c>
      <c r="L764" s="32">
        <f>VLOOKUP($A764,級距!$A:$K,11,FALSE)</f>
        <v>3</v>
      </c>
      <c r="M764" s="32">
        <f t="shared" si="23"/>
        <v>3</v>
      </c>
    </row>
    <row r="765" spans="1:13">
      <c r="A765" s="47">
        <v>44523</v>
      </c>
      <c r="B765" s="46">
        <f>_xlfn.IFNA(VLOOKUP(A765,'Dual Thrust Strategy'!$A$1:$B$460,2,FALSE),0)</f>
        <v>0</v>
      </c>
      <c r="C765" s="46">
        <f>_xlfn.IFNA(VLOOKUP(A765,'Break Through Price Strategy'!$A$2:$B$742,2,FALSE),0)</f>
        <v>-58883.055999999997</v>
      </c>
      <c r="D765" s="46">
        <f>_xlfn.IFNA(VLOOKUP(A765,'BBI Strategy'!$A$2:$B$1000,2,FALSE),0)</f>
        <v>80511.56</v>
      </c>
      <c r="E765" s="46">
        <f>_xlfn.IFNA(VLOOKUP(A765,'Cloud Strategy'!$A$2:$B$1000,2,FALSE),0)</f>
        <v>-57396.063999999998</v>
      </c>
      <c r="F765" s="46">
        <f>_xlfn.IFNA(VLOOKUP(A765,'DMI Strategy'!$A$1:$B$1000,2,FALSE),0)</f>
        <v>-67601.024000000005</v>
      </c>
      <c r="G765" s="46">
        <f>_xlfn.IFNA(VLOOKUP(A765,'RVI Strategy'!$A$1:$B$1000,2,FALSE),0)</f>
        <v>55506.792000000001</v>
      </c>
      <c r="H765" s="46">
        <f>_xlfn.IFNA(VLOOKUP(A765,'TXF0007 Strategy'!$A$1:$B$1000,2,FALSE),0)</f>
        <v>8064.8960000000006</v>
      </c>
      <c r="I765" s="55">
        <f t="shared" si="22"/>
        <v>-7976.9653333333335</v>
      </c>
      <c r="J765" s="32">
        <f>VLOOKUP($A765,級距!$A:$K,9,FALSE)</f>
        <v>3</v>
      </c>
      <c r="K765" s="32">
        <f>VLOOKUP($A765,級距!$A:$K,10,FALSE)</f>
        <v>9</v>
      </c>
      <c r="L765" s="32">
        <f>VLOOKUP($A765,級距!$A:$K,11,FALSE)</f>
        <v>3</v>
      </c>
      <c r="M765" s="32">
        <f t="shared" si="23"/>
        <v>3</v>
      </c>
    </row>
    <row r="766" spans="1:13">
      <c r="A766" s="47">
        <v>44522</v>
      </c>
      <c r="B766" s="46">
        <f>_xlfn.IFNA(VLOOKUP(A766,'Dual Thrust Strategy'!$A$1:$B$460,2,FALSE),0)</f>
        <v>0</v>
      </c>
      <c r="C766" s="46">
        <f>_xlfn.IFNA(VLOOKUP(A766,'Break Through Price Strategy'!$A$2:$B$742,2,FALSE),0)</f>
        <v>0</v>
      </c>
      <c r="D766" s="46">
        <f>_xlfn.IFNA(VLOOKUP(A766,'BBI Strategy'!$A$2:$B$1000,2,FALSE),0)</f>
        <v>0</v>
      </c>
      <c r="E766" s="46">
        <f>_xlfn.IFNA(VLOOKUP(A766,'Cloud Strategy'!$A$2:$B$1000,2,FALSE),0)</f>
        <v>0</v>
      </c>
      <c r="F766" s="46">
        <f>_xlfn.IFNA(VLOOKUP(A766,'DMI Strategy'!$A$1:$B$1000,2,FALSE),0)</f>
        <v>-11141.52</v>
      </c>
      <c r="G766" s="46">
        <f>_xlfn.IFNA(VLOOKUP(A766,'RVI Strategy'!$A$1:$B$1000,2,FALSE),0)</f>
        <v>0</v>
      </c>
      <c r="H766" s="46">
        <f>_xlfn.IFNA(VLOOKUP(A766,'TXF0007 Strategy'!$A$1:$B$1000,2,FALSE),0)</f>
        <v>-82996.423999999999</v>
      </c>
      <c r="I766" s="55">
        <f t="shared" si="22"/>
        <v>-1856.92</v>
      </c>
      <c r="J766" s="32">
        <f>VLOOKUP($A766,級距!$A:$K,9,FALSE)</f>
        <v>1</v>
      </c>
      <c r="K766" s="32">
        <f>VLOOKUP($A766,級距!$A:$K,10,FALSE)</f>
        <v>6</v>
      </c>
      <c r="L766" s="32">
        <f>VLOOKUP($A766,級距!$A:$K,11,FALSE)</f>
        <v>2</v>
      </c>
      <c r="M766" s="32">
        <f t="shared" si="23"/>
        <v>2</v>
      </c>
    </row>
    <row r="767" spans="1:13">
      <c r="A767" s="47">
        <v>44519</v>
      </c>
      <c r="B767" s="46">
        <f>_xlfn.IFNA(VLOOKUP(A767,'Dual Thrust Strategy'!$A$1:$B$460,2,FALSE),0)</f>
        <v>30627.104000000003</v>
      </c>
      <c r="C767" s="46">
        <f>_xlfn.IFNA(VLOOKUP(A767,'Break Through Price Strategy'!$A$2:$B$742,2,FALSE),0)</f>
        <v>0</v>
      </c>
      <c r="D767" s="46">
        <f>_xlfn.IFNA(VLOOKUP(A767,'BBI Strategy'!$A$2:$B$1000,2,FALSE),0)</f>
        <v>-60234.591999999997</v>
      </c>
      <c r="E767" s="46">
        <f>_xlfn.IFNA(VLOOKUP(A767,'Cloud Strategy'!$A$2:$B$1000,2,FALSE),0)</f>
        <v>32371.912</v>
      </c>
      <c r="F767" s="46">
        <f>_xlfn.IFNA(VLOOKUP(A767,'DMI Strategy'!$A$1:$B$1000,2,FALSE),0)</f>
        <v>68344.255999999994</v>
      </c>
      <c r="G767" s="46">
        <f>_xlfn.IFNA(VLOOKUP(A767,'RVI Strategy'!$A$1:$B$1000,2,FALSE),0)</f>
        <v>-8222.7839999999997</v>
      </c>
      <c r="H767" s="46">
        <f>_xlfn.IFNA(VLOOKUP(A767,'TXF0007 Strategy'!$A$1:$B$1000,2,FALSE),0)</f>
        <v>-27646.143999999997</v>
      </c>
      <c r="I767" s="55">
        <f t="shared" si="22"/>
        <v>10480.982666666665</v>
      </c>
      <c r="J767" s="32">
        <f>VLOOKUP($A767,級距!$A:$K,9,FALSE)</f>
        <v>3</v>
      </c>
      <c r="K767" s="32">
        <f>VLOOKUP($A767,級距!$A:$K,10,FALSE)</f>
        <v>6</v>
      </c>
      <c r="L767" s="32">
        <f>VLOOKUP($A767,級距!$A:$K,11,FALSE)</f>
        <v>2</v>
      </c>
      <c r="M767" s="32">
        <f t="shared" si="23"/>
        <v>2</v>
      </c>
    </row>
    <row r="768" spans="1:13">
      <c r="A768" s="47">
        <v>44518</v>
      </c>
      <c r="B768" s="46">
        <f>_xlfn.IFNA(VLOOKUP(A768,'Dual Thrust Strategy'!$A$1:$B$460,2,FALSE),0)</f>
        <v>0</v>
      </c>
      <c r="C768" s="46">
        <f>_xlfn.IFNA(VLOOKUP(A768,'Break Through Price Strategy'!$A$2:$B$742,2,FALSE),0)</f>
        <v>16347.232</v>
      </c>
      <c r="D768" s="46">
        <f>_xlfn.IFNA(VLOOKUP(A768,'BBI Strategy'!$A$2:$B$1000,2,FALSE),0)</f>
        <v>85156.448000000004</v>
      </c>
      <c r="E768" s="46">
        <f>_xlfn.IFNA(VLOOKUP(A768,'Cloud Strategy'!$A$2:$B$1000,2,FALSE),0)</f>
        <v>0</v>
      </c>
      <c r="F768" s="46">
        <f>_xlfn.IFNA(VLOOKUP(A768,'DMI Strategy'!$A$1:$B$1000,2,FALSE),0)</f>
        <v>74067.263999999996</v>
      </c>
      <c r="G768" s="46">
        <f>_xlfn.IFNA(VLOOKUP(A768,'RVI Strategy'!$A$1:$B$1000,2,FALSE),0)</f>
        <v>0</v>
      </c>
      <c r="H768" s="46">
        <f>_xlfn.IFNA(VLOOKUP(A768,'TXF0007 Strategy'!$A$1:$B$1000,2,FALSE),0)</f>
        <v>0</v>
      </c>
      <c r="I768" s="55">
        <f t="shared" si="22"/>
        <v>29261.824000000004</v>
      </c>
      <c r="J768" s="32">
        <f>VLOOKUP($A768,級距!$A:$K,9,FALSE)</f>
        <v>1</v>
      </c>
      <c r="K768" s="32">
        <f>VLOOKUP($A768,級距!$A:$K,10,FALSE)</f>
        <v>9</v>
      </c>
      <c r="L768" s="32">
        <f>VLOOKUP($A768,級距!$A:$K,11,FALSE)</f>
        <v>3</v>
      </c>
      <c r="M768" s="32">
        <f t="shared" si="23"/>
        <v>3</v>
      </c>
    </row>
    <row r="769" spans="1:13">
      <c r="A769" s="47">
        <v>44517</v>
      </c>
      <c r="B769" s="46">
        <f>_xlfn.IFNA(VLOOKUP(A769,'Dual Thrust Strategy'!$A$1:$B$460,2,FALSE),0)</f>
        <v>0</v>
      </c>
      <c r="C769" s="46">
        <f>_xlfn.IFNA(VLOOKUP(A769,'Break Through Price Strategy'!$A$2:$B$742,2,FALSE),0)</f>
        <v>14229.088</v>
      </c>
      <c r="D769" s="46">
        <f>_xlfn.IFNA(VLOOKUP(A769,'BBI Strategy'!$A$2:$B$1000,2,FALSE),0)</f>
        <v>5693.616</v>
      </c>
      <c r="E769" s="46">
        <f>_xlfn.IFNA(VLOOKUP(A769,'Cloud Strategy'!$A$2:$B$1000,2,FALSE),0)</f>
        <v>3800.5439999999999</v>
      </c>
      <c r="F769" s="46">
        <f>_xlfn.IFNA(VLOOKUP(A769,'DMI Strategy'!$A$1:$B$1000,2,FALSE),0)</f>
        <v>-67595.263999999996</v>
      </c>
      <c r="G769" s="46">
        <f>_xlfn.IFNA(VLOOKUP(A769,'RVI Strategy'!$A$1:$B$1000,2,FALSE),0)</f>
        <v>0</v>
      </c>
      <c r="H769" s="46">
        <f>_xlfn.IFNA(VLOOKUP(A769,'TXF0007 Strategy'!$A$1:$B$1000,2,FALSE),0)</f>
        <v>0</v>
      </c>
      <c r="I769" s="55">
        <f t="shared" si="22"/>
        <v>-7312.0026666666663</v>
      </c>
      <c r="J769" s="32">
        <f>VLOOKUP($A769,級距!$A:$K,9,FALSE)</f>
        <v>1</v>
      </c>
      <c r="K769" s="32">
        <f>VLOOKUP($A769,級距!$A:$K,10,FALSE)</f>
        <v>2</v>
      </c>
      <c r="L769" s="32">
        <f>VLOOKUP($A769,級距!$A:$K,11,FALSE)</f>
        <v>2</v>
      </c>
      <c r="M769" s="32">
        <f t="shared" si="23"/>
        <v>2</v>
      </c>
    </row>
    <row r="770" spans="1:13">
      <c r="A770" s="47">
        <v>44516</v>
      </c>
      <c r="B770" s="46">
        <f>_xlfn.IFNA(VLOOKUP(A770,'Dual Thrust Strategy'!$A$1:$B$460,2,FALSE),0)</f>
        <v>0</v>
      </c>
      <c r="C770" s="46">
        <f>_xlfn.IFNA(VLOOKUP(A770,'Break Through Price Strategy'!$A$2:$B$742,2,FALSE),0)</f>
        <v>0</v>
      </c>
      <c r="D770" s="46">
        <f>_xlfn.IFNA(VLOOKUP(A770,'BBI Strategy'!$A$2:$B$1000,2,FALSE),0)</f>
        <v>-18594.848000000002</v>
      </c>
      <c r="E770" s="46">
        <f>_xlfn.IFNA(VLOOKUP(A770,'Cloud Strategy'!$A$2:$B$1000,2,FALSE),0)</f>
        <v>0</v>
      </c>
      <c r="F770" s="46">
        <f>_xlfn.IFNA(VLOOKUP(A770,'DMI Strategy'!$A$1:$B$1000,2,FALSE),0)</f>
        <v>0</v>
      </c>
      <c r="G770" s="46">
        <f>_xlfn.IFNA(VLOOKUP(A770,'RVI Strategy'!$A$1:$B$1000,2,FALSE),0)</f>
        <v>0</v>
      </c>
      <c r="H770" s="46">
        <f>_xlfn.IFNA(VLOOKUP(A770,'TXF0007 Strategy'!$A$1:$B$1000,2,FALSE),0)</f>
        <v>-40037.759999999995</v>
      </c>
      <c r="I770" s="55">
        <f t="shared" si="22"/>
        <v>-3099.1413333333335</v>
      </c>
      <c r="J770" s="32">
        <f>VLOOKUP($A770,級距!$A:$K,9,FALSE)</f>
        <v>1</v>
      </c>
      <c r="K770" s="32">
        <f>VLOOKUP($A770,級距!$A:$K,10,FALSE)</f>
        <v>7</v>
      </c>
      <c r="L770" s="32">
        <f>VLOOKUP($A770,級距!$A:$K,11,FALSE)</f>
        <v>3</v>
      </c>
      <c r="M770" s="32">
        <f t="shared" si="23"/>
        <v>3</v>
      </c>
    </row>
    <row r="771" spans="1:13">
      <c r="A771" s="47">
        <v>44515</v>
      </c>
      <c r="B771" s="46">
        <f>_xlfn.IFNA(VLOOKUP(A771,'Dual Thrust Strategy'!$A$1:$B$460,2,FALSE),0)</f>
        <v>0</v>
      </c>
      <c r="C771" s="46">
        <f>_xlfn.IFNA(VLOOKUP(A771,'Break Through Price Strategy'!$A$2:$B$742,2,FALSE),0)</f>
        <v>-25939.08</v>
      </c>
      <c r="D771" s="46">
        <f>_xlfn.IFNA(VLOOKUP(A771,'BBI Strategy'!$A$2:$B$1000,2,FALSE),0)</f>
        <v>-40193.408000000003</v>
      </c>
      <c r="E771" s="46">
        <f>_xlfn.IFNA(VLOOKUP(A771,'Cloud Strategy'!$A$2:$B$1000,2,FALSE),0)</f>
        <v>0</v>
      </c>
      <c r="F771" s="46">
        <f>_xlfn.IFNA(VLOOKUP(A771,'DMI Strategy'!$A$1:$B$1000,2,FALSE),0)</f>
        <v>-13675.984</v>
      </c>
      <c r="G771" s="46">
        <f>_xlfn.IFNA(VLOOKUP(A771,'RVI Strategy'!$A$1:$B$1000,2,FALSE),0)</f>
        <v>0</v>
      </c>
      <c r="H771" s="46">
        <f>_xlfn.IFNA(VLOOKUP(A771,'TXF0007 Strategy'!$A$1:$B$1000,2,FALSE),0)</f>
        <v>-130312.07199999999</v>
      </c>
      <c r="I771" s="55">
        <f t="shared" si="22"/>
        <v>-13301.412000000002</v>
      </c>
      <c r="J771" s="32">
        <f>VLOOKUP($A771,級距!$A:$K,9,FALSE)</f>
        <v>1</v>
      </c>
      <c r="K771" s="32">
        <f>VLOOKUP($A771,級距!$A:$K,10,FALSE)</f>
        <v>5</v>
      </c>
      <c r="L771" s="32">
        <f>VLOOKUP($A771,級距!$A:$K,11,FALSE)</f>
        <v>2</v>
      </c>
      <c r="M771" s="32">
        <f t="shared" si="23"/>
        <v>2</v>
      </c>
    </row>
    <row r="772" spans="1:13">
      <c r="A772" s="47">
        <v>44512</v>
      </c>
      <c r="B772" s="46">
        <f>_xlfn.IFNA(VLOOKUP(A772,'Dual Thrust Strategy'!$A$1:$B$460,2,FALSE),0)</f>
        <v>-64620.928</v>
      </c>
      <c r="C772" s="46">
        <f>_xlfn.IFNA(VLOOKUP(A772,'Break Through Price Strategy'!$A$2:$B$742,2,FALSE),0)</f>
        <v>40995.72</v>
      </c>
      <c r="D772" s="46">
        <f>_xlfn.IFNA(VLOOKUP(A772,'BBI Strategy'!$A$2:$B$1000,2,FALSE),0)</f>
        <v>-67375.168000000005</v>
      </c>
      <c r="E772" s="46">
        <f>_xlfn.IFNA(VLOOKUP(A772,'Cloud Strategy'!$A$2:$B$1000,2,FALSE),0)</f>
        <v>-15366.624</v>
      </c>
      <c r="F772" s="46">
        <f>_xlfn.IFNA(VLOOKUP(A772,'DMI Strategy'!$A$1:$B$1000,2,FALSE),0)</f>
        <v>-65066.207999999999</v>
      </c>
      <c r="G772" s="46">
        <f>_xlfn.IFNA(VLOOKUP(A772,'RVI Strategy'!$A$1:$B$1000,2,FALSE),0)</f>
        <v>0</v>
      </c>
      <c r="H772" s="46">
        <f>_xlfn.IFNA(VLOOKUP(A772,'TXF0007 Strategy'!$A$1:$B$1000,2,FALSE),0)</f>
        <v>20621.784</v>
      </c>
      <c r="I772" s="55">
        <f t="shared" ref="I772:I835" si="24">(B772+C772+D772+E772+F772+G772)/6</f>
        <v>-28572.201333333331</v>
      </c>
      <c r="J772" s="32">
        <f>VLOOKUP($A772,級距!$A:$K,9,FALSE)</f>
        <v>4</v>
      </c>
      <c r="K772" s="32">
        <f>VLOOKUP($A772,級距!$A:$K,10,FALSE)</f>
        <v>2</v>
      </c>
      <c r="L772" s="32">
        <f>VLOOKUP($A772,級距!$A:$K,11,FALSE)</f>
        <v>2</v>
      </c>
      <c r="M772" s="32">
        <f t="shared" ref="M772:M835" si="25">_xlfn.IFNA(L772,0)</f>
        <v>2</v>
      </c>
    </row>
    <row r="773" spans="1:13">
      <c r="A773" s="47">
        <v>44511</v>
      </c>
      <c r="B773" s="46">
        <f>_xlfn.IFNA(VLOOKUP(A773,'Dual Thrust Strategy'!$A$1:$B$460,2,FALSE),0)</f>
        <v>0</v>
      </c>
      <c r="C773" s="46">
        <f>_xlfn.IFNA(VLOOKUP(A773,'Break Through Price Strategy'!$A$2:$B$742,2,FALSE),0)</f>
        <v>-43219.983999999997</v>
      </c>
      <c r="D773" s="46">
        <f>_xlfn.IFNA(VLOOKUP(A773,'BBI Strategy'!$A$2:$B$1000,2,FALSE),0)</f>
        <v>0</v>
      </c>
      <c r="E773" s="46">
        <f>_xlfn.IFNA(VLOOKUP(A773,'Cloud Strategy'!$A$2:$B$1000,2,FALSE),0)</f>
        <v>98329.456000000006</v>
      </c>
      <c r="F773" s="46">
        <f>_xlfn.IFNA(VLOOKUP(A773,'DMI Strategy'!$A$1:$B$1000,2,FALSE),0)</f>
        <v>0</v>
      </c>
      <c r="G773" s="46">
        <f>_xlfn.IFNA(VLOOKUP(A773,'RVI Strategy'!$A$1:$B$1000,2,FALSE),0)</f>
        <v>0</v>
      </c>
      <c r="H773" s="46">
        <f>_xlfn.IFNA(VLOOKUP(A773,'TXF0007 Strategy'!$A$1:$B$1000,2,FALSE),0)</f>
        <v>12487.68</v>
      </c>
      <c r="I773" s="55">
        <f t="shared" si="24"/>
        <v>9184.9120000000021</v>
      </c>
      <c r="J773" s="32">
        <f>VLOOKUP($A773,級距!$A:$K,9,FALSE)</f>
        <v>3</v>
      </c>
      <c r="K773" s="32">
        <f>VLOOKUP($A773,級距!$A:$K,10,FALSE)</f>
        <v>3</v>
      </c>
      <c r="L773" s="32">
        <f>VLOOKUP($A773,級距!$A:$K,11,FALSE)</f>
        <v>2</v>
      </c>
      <c r="M773" s="32">
        <f t="shared" si="25"/>
        <v>2</v>
      </c>
    </row>
    <row r="774" spans="1:13">
      <c r="A774" s="47">
        <v>44510</v>
      </c>
      <c r="B774" s="46">
        <f>_xlfn.IFNA(VLOOKUP(A774,'Dual Thrust Strategy'!$A$1:$B$460,2,FALSE),0)</f>
        <v>0</v>
      </c>
      <c r="C774" s="46">
        <f>_xlfn.IFNA(VLOOKUP(A774,'Break Through Price Strategy'!$A$2:$B$742,2,FALSE),0)</f>
        <v>0</v>
      </c>
      <c r="D774" s="46">
        <f>_xlfn.IFNA(VLOOKUP(A774,'BBI Strategy'!$A$2:$B$1000,2,FALSE),0)</f>
        <v>0</v>
      </c>
      <c r="E774" s="46">
        <f>_xlfn.IFNA(VLOOKUP(A774,'Cloud Strategy'!$A$2:$B$1000,2,FALSE),0)</f>
        <v>-4332.768</v>
      </c>
      <c r="F774" s="46">
        <f>_xlfn.IFNA(VLOOKUP(A774,'DMI Strategy'!$A$1:$B$1000,2,FALSE),0)</f>
        <v>0</v>
      </c>
      <c r="G774" s="46">
        <f>_xlfn.IFNA(VLOOKUP(A774,'RVI Strategy'!$A$1:$B$1000,2,FALSE),0)</f>
        <v>0</v>
      </c>
      <c r="H774" s="46">
        <f>_xlfn.IFNA(VLOOKUP(A774,'TXF0007 Strategy'!$A$1:$B$1000,2,FALSE),0)</f>
        <v>-21982.464</v>
      </c>
      <c r="I774" s="55">
        <f t="shared" si="24"/>
        <v>-722.12800000000004</v>
      </c>
      <c r="J774" s="32">
        <f>VLOOKUP($A774,級距!$A:$K,9,FALSE)</f>
        <v>1</v>
      </c>
      <c r="K774" s="32">
        <f>VLOOKUP($A774,級距!$A:$K,10,FALSE)</f>
        <v>1</v>
      </c>
      <c r="L774" s="32">
        <f>VLOOKUP($A774,級距!$A:$K,11,FALSE)</f>
        <v>2</v>
      </c>
      <c r="M774" s="32">
        <f t="shared" si="25"/>
        <v>2</v>
      </c>
    </row>
    <row r="775" spans="1:13">
      <c r="A775" s="47">
        <v>44509</v>
      </c>
      <c r="B775" s="46">
        <f>_xlfn.IFNA(VLOOKUP(A775,'Dual Thrust Strategy'!$A$1:$B$460,2,FALSE),0)</f>
        <v>0</v>
      </c>
      <c r="C775" s="46">
        <f>_xlfn.IFNA(VLOOKUP(A775,'Break Through Price Strategy'!$A$2:$B$742,2,FALSE),0)</f>
        <v>26788.6</v>
      </c>
      <c r="D775" s="46">
        <f>_xlfn.IFNA(VLOOKUP(A775,'BBI Strategy'!$A$2:$B$1000,2,FALSE),0)</f>
        <v>-41138.336000000003</v>
      </c>
      <c r="E775" s="46">
        <f>_xlfn.IFNA(VLOOKUP(A775,'Cloud Strategy'!$A$2:$B$1000,2,FALSE),0)</f>
        <v>0</v>
      </c>
      <c r="F775" s="46">
        <f>_xlfn.IFNA(VLOOKUP(A775,'DMI Strategy'!$A$1:$B$1000,2,FALSE),0)</f>
        <v>28146.799999999999</v>
      </c>
      <c r="G775" s="46">
        <f>_xlfn.IFNA(VLOOKUP(A775,'RVI Strategy'!$A$1:$B$1000,2,FALSE),0)</f>
        <v>0</v>
      </c>
      <c r="H775" s="46">
        <f>_xlfn.IFNA(VLOOKUP(A775,'TXF0007 Strategy'!$A$1:$B$1000,2,FALSE),0)</f>
        <v>-35292.6</v>
      </c>
      <c r="I775" s="55">
        <f t="shared" si="24"/>
        <v>2299.5106666666657</v>
      </c>
      <c r="J775" s="32">
        <f>VLOOKUP($A775,級距!$A:$K,9,FALSE)</f>
        <v>2</v>
      </c>
      <c r="K775" s="32">
        <f>VLOOKUP($A775,級距!$A:$K,10,FALSE)</f>
        <v>5</v>
      </c>
      <c r="L775" s="32">
        <f>VLOOKUP($A775,級距!$A:$K,11,FALSE)</f>
        <v>2</v>
      </c>
      <c r="M775" s="32">
        <f t="shared" si="25"/>
        <v>2</v>
      </c>
    </row>
    <row r="776" spans="1:13">
      <c r="A776" s="47">
        <v>44508</v>
      </c>
      <c r="B776" s="46">
        <f>_xlfn.IFNA(VLOOKUP(A776,'Dual Thrust Strategy'!$A$1:$B$460,2,FALSE),0)</f>
        <v>0</v>
      </c>
      <c r="C776" s="46">
        <f>_xlfn.IFNA(VLOOKUP(A776,'Break Through Price Strategy'!$A$2:$B$742,2,FALSE),0)</f>
        <v>0</v>
      </c>
      <c r="D776" s="46">
        <f>_xlfn.IFNA(VLOOKUP(A776,'BBI Strategy'!$A$2:$B$1000,2,FALSE),0)</f>
        <v>122937.60000000001</v>
      </c>
      <c r="E776" s="46">
        <f>_xlfn.IFNA(VLOOKUP(A776,'Cloud Strategy'!$A$2:$B$1000,2,FALSE),0)</f>
        <v>0</v>
      </c>
      <c r="F776" s="46">
        <f>_xlfn.IFNA(VLOOKUP(A776,'DMI Strategy'!$A$1:$B$1000,2,FALSE),0)</f>
        <v>60799.055999999997</v>
      </c>
      <c r="G776" s="46">
        <f>_xlfn.IFNA(VLOOKUP(A776,'RVI Strategy'!$A$1:$B$1000,2,FALSE),0)</f>
        <v>0</v>
      </c>
      <c r="H776" s="46">
        <f>_xlfn.IFNA(VLOOKUP(A776,'TXF0007 Strategy'!$A$1:$B$1000,2,FALSE),0)</f>
        <v>0</v>
      </c>
      <c r="I776" s="55">
        <f t="shared" si="24"/>
        <v>30622.776000000002</v>
      </c>
      <c r="J776" s="32">
        <f>VLOOKUP($A776,級距!$A:$K,9,FALSE)</f>
        <v>5</v>
      </c>
      <c r="K776" s="32">
        <f>VLOOKUP($A776,級距!$A:$K,10,FALSE)</f>
        <v>10</v>
      </c>
      <c r="L776" s="32">
        <f>VLOOKUP($A776,級距!$A:$K,11,FALSE)</f>
        <v>3</v>
      </c>
      <c r="M776" s="32">
        <f t="shared" si="25"/>
        <v>3</v>
      </c>
    </row>
    <row r="777" spans="1:13">
      <c r="A777" s="47">
        <v>44505</v>
      </c>
      <c r="B777" s="46">
        <f>_xlfn.IFNA(VLOOKUP(A777,'Dual Thrust Strategy'!$A$1:$B$460,2,FALSE),0)</f>
        <v>42344.184000000001</v>
      </c>
      <c r="C777" s="46">
        <f>_xlfn.IFNA(VLOOKUP(A777,'Break Through Price Strategy'!$A$2:$B$742,2,FALSE),0)</f>
        <v>0</v>
      </c>
      <c r="D777" s="46">
        <f>_xlfn.IFNA(VLOOKUP(A777,'BBI Strategy'!$A$2:$B$1000,2,FALSE),0)</f>
        <v>32572.256000000001</v>
      </c>
      <c r="E777" s="46">
        <f>_xlfn.IFNA(VLOOKUP(A777,'Cloud Strategy'!$A$2:$B$1000,2,FALSE),0)</f>
        <v>0</v>
      </c>
      <c r="F777" s="46">
        <f>_xlfn.IFNA(VLOOKUP(A777,'DMI Strategy'!$A$1:$B$1000,2,FALSE),0)</f>
        <v>106247.45600000001</v>
      </c>
      <c r="G777" s="46">
        <f>_xlfn.IFNA(VLOOKUP(A777,'RVI Strategy'!$A$1:$B$1000,2,FALSE),0)</f>
        <v>0</v>
      </c>
      <c r="H777" s="46">
        <f>_xlfn.IFNA(VLOOKUP(A777,'TXF0007 Strategy'!$A$1:$B$1000,2,FALSE),0)</f>
        <v>0</v>
      </c>
      <c r="I777" s="55">
        <f t="shared" si="24"/>
        <v>30193.982666666667</v>
      </c>
      <c r="J777" s="32">
        <f>VLOOKUP($A777,級距!$A:$K,9,FALSE)</f>
        <v>5</v>
      </c>
      <c r="K777" s="32">
        <f>VLOOKUP($A777,級距!$A:$K,10,FALSE)</f>
        <v>7</v>
      </c>
      <c r="L777" s="32">
        <f>VLOOKUP($A777,級距!$A:$K,11,FALSE)</f>
        <v>3</v>
      </c>
      <c r="M777" s="32">
        <f t="shared" si="25"/>
        <v>3</v>
      </c>
    </row>
    <row r="778" spans="1:13">
      <c r="A778" s="47">
        <v>44504</v>
      </c>
      <c r="B778" s="46">
        <f>_xlfn.IFNA(VLOOKUP(A778,'Dual Thrust Strategy'!$A$1:$B$460,2,FALSE),0)</f>
        <v>0</v>
      </c>
      <c r="C778" s="46">
        <f>_xlfn.IFNA(VLOOKUP(A778,'Break Through Price Strategy'!$A$2:$B$742,2,FALSE),0)</f>
        <v>0</v>
      </c>
      <c r="D778" s="46">
        <f>_xlfn.IFNA(VLOOKUP(A778,'BBI Strategy'!$A$2:$B$1000,2,FALSE),0)</f>
        <v>-39298.464</v>
      </c>
      <c r="E778" s="46">
        <f>_xlfn.IFNA(VLOOKUP(A778,'Cloud Strategy'!$A$2:$B$1000,2,FALSE),0)</f>
        <v>0</v>
      </c>
      <c r="F778" s="46">
        <f>_xlfn.IFNA(VLOOKUP(A778,'DMI Strategy'!$A$1:$B$1000,2,FALSE),0)</f>
        <v>0</v>
      </c>
      <c r="G778" s="46">
        <f>_xlfn.IFNA(VLOOKUP(A778,'RVI Strategy'!$A$1:$B$1000,2,FALSE),0)</f>
        <v>31918.335999999999</v>
      </c>
      <c r="H778" s="46">
        <f>_xlfn.IFNA(VLOOKUP(A778,'TXF0007 Strategy'!$A$1:$B$1000,2,FALSE),0)</f>
        <v>171986.37599999999</v>
      </c>
      <c r="I778" s="55">
        <f t="shared" si="24"/>
        <v>-1230.0213333333334</v>
      </c>
      <c r="J778" s="32">
        <f>VLOOKUP($A778,級距!$A:$K,9,FALSE)</f>
        <v>7</v>
      </c>
      <c r="K778" s="32">
        <f>VLOOKUP($A778,級距!$A:$K,10,FALSE)</f>
        <v>9</v>
      </c>
      <c r="L778" s="32">
        <f>VLOOKUP($A778,級距!$A:$K,11,FALSE)</f>
        <v>3</v>
      </c>
      <c r="M778" s="32">
        <f t="shared" si="25"/>
        <v>3</v>
      </c>
    </row>
    <row r="779" spans="1:13">
      <c r="A779" s="47">
        <v>44503</v>
      </c>
      <c r="B779" s="46">
        <f>_xlfn.IFNA(VLOOKUP(A779,'Dual Thrust Strategy'!$A$1:$B$460,2,FALSE),0)</f>
        <v>0</v>
      </c>
      <c r="C779" s="46">
        <f>_xlfn.IFNA(VLOOKUP(A779,'Break Through Price Strategy'!$A$2:$B$742,2,FALSE),0)</f>
        <v>0</v>
      </c>
      <c r="D779" s="46">
        <f>_xlfn.IFNA(VLOOKUP(A779,'BBI Strategy'!$A$2:$B$1000,2,FALSE),0)</f>
        <v>0</v>
      </c>
      <c r="E779" s="46">
        <f>_xlfn.IFNA(VLOOKUP(A779,'Cloud Strategy'!$A$2:$B$1000,2,FALSE),0)</f>
        <v>-19356.416000000001</v>
      </c>
      <c r="F779" s="46">
        <f>_xlfn.IFNA(VLOOKUP(A779,'DMI Strategy'!$A$1:$B$1000,2,FALSE),0)</f>
        <v>-25760.639999999999</v>
      </c>
      <c r="G779" s="46">
        <f>_xlfn.IFNA(VLOOKUP(A779,'RVI Strategy'!$A$1:$B$1000,2,FALSE),0)</f>
        <v>0</v>
      </c>
      <c r="H779" s="46">
        <f>_xlfn.IFNA(VLOOKUP(A779,'TXF0007 Strategy'!$A$1:$B$1000,2,FALSE),0)</f>
        <v>-130019.03199999999</v>
      </c>
      <c r="I779" s="55">
        <f t="shared" si="24"/>
        <v>-7519.5093333333325</v>
      </c>
      <c r="J779" s="32">
        <f>VLOOKUP($A779,級距!$A:$K,9,FALSE)</f>
        <v>1</v>
      </c>
      <c r="K779" s="32">
        <f>VLOOKUP($A779,級距!$A:$K,10,FALSE)</f>
        <v>2</v>
      </c>
      <c r="L779" s="32">
        <f>VLOOKUP($A779,級距!$A:$K,11,FALSE)</f>
        <v>2</v>
      </c>
      <c r="M779" s="32">
        <f t="shared" si="25"/>
        <v>2</v>
      </c>
    </row>
    <row r="780" spans="1:13">
      <c r="A780" s="47">
        <v>44502</v>
      </c>
      <c r="B780" s="46">
        <f>_xlfn.IFNA(VLOOKUP(A780,'Dual Thrust Strategy'!$A$1:$B$460,2,FALSE),0)</f>
        <v>-34877.231999999996</v>
      </c>
      <c r="C780" s="46">
        <f>_xlfn.IFNA(VLOOKUP(A780,'Break Through Price Strategy'!$A$2:$B$742,2,FALSE),0)</f>
        <v>-58120.56</v>
      </c>
      <c r="D780" s="46">
        <f>_xlfn.IFNA(VLOOKUP(A780,'BBI Strategy'!$A$2:$B$1000,2,FALSE),0)</f>
        <v>0</v>
      </c>
      <c r="E780" s="46">
        <f>_xlfn.IFNA(VLOOKUP(A780,'Cloud Strategy'!$A$2:$B$1000,2,FALSE),0)</f>
        <v>-20872.256000000001</v>
      </c>
      <c r="F780" s="46">
        <f>_xlfn.IFNA(VLOOKUP(A780,'DMI Strategy'!$A$1:$B$1000,2,FALSE),0)</f>
        <v>0</v>
      </c>
      <c r="G780" s="46">
        <f>_xlfn.IFNA(VLOOKUP(A780,'RVI Strategy'!$A$1:$B$1000,2,FALSE),0)</f>
        <v>-124928.25599999999</v>
      </c>
      <c r="H780" s="46">
        <f>_xlfn.IFNA(VLOOKUP(A780,'TXF0007 Strategy'!$A$1:$B$1000,2,FALSE),0)</f>
        <v>54263.951999999997</v>
      </c>
      <c r="I780" s="55">
        <f t="shared" si="24"/>
        <v>-39799.717333333327</v>
      </c>
      <c r="J780" s="32">
        <f>VLOOKUP($A780,級距!$A:$K,9,FALSE)</f>
        <v>8</v>
      </c>
      <c r="K780" s="32">
        <f>VLOOKUP($A780,級距!$A:$K,10,FALSE)</f>
        <v>5</v>
      </c>
      <c r="L780" s="32">
        <f>VLOOKUP($A780,級距!$A:$K,11,FALSE)</f>
        <v>2</v>
      </c>
      <c r="M780" s="32">
        <f t="shared" si="25"/>
        <v>2</v>
      </c>
    </row>
    <row r="781" spans="1:13">
      <c r="A781" s="47">
        <v>44501</v>
      </c>
      <c r="B781" s="46">
        <f>_xlfn.IFNA(VLOOKUP(A781,'Dual Thrust Strategy'!$A$1:$B$460,2,FALSE),0)</f>
        <v>-21057.72</v>
      </c>
      <c r="C781" s="46">
        <f>_xlfn.IFNA(VLOOKUP(A781,'Break Through Price Strategy'!$A$2:$B$742,2,FALSE),0)</f>
        <v>0</v>
      </c>
      <c r="D781" s="46">
        <f>_xlfn.IFNA(VLOOKUP(A781,'BBI Strategy'!$A$2:$B$1000,2,FALSE),0)</f>
        <v>0</v>
      </c>
      <c r="E781" s="46">
        <f>_xlfn.IFNA(VLOOKUP(A781,'Cloud Strategy'!$A$2:$B$1000,2,FALSE),0)</f>
        <v>0</v>
      </c>
      <c r="F781" s="46">
        <f>_xlfn.IFNA(VLOOKUP(A781,'DMI Strategy'!$A$1:$B$1000,2,FALSE),0)</f>
        <v>0</v>
      </c>
      <c r="G781" s="46">
        <f>_xlfn.IFNA(VLOOKUP(A781,'RVI Strategy'!$A$1:$B$1000,2,FALSE),0)</f>
        <v>0</v>
      </c>
      <c r="H781" s="46">
        <f>_xlfn.IFNA(VLOOKUP(A781,'TXF0007 Strategy'!$A$1:$B$1000,2,FALSE),0)</f>
        <v>0</v>
      </c>
      <c r="I781" s="55">
        <f t="shared" si="24"/>
        <v>-3509.6200000000003</v>
      </c>
      <c r="J781" s="32">
        <f>VLOOKUP($A781,級距!$A:$K,9,FALSE)</f>
        <v>1</v>
      </c>
      <c r="K781" s="32">
        <f>VLOOKUP($A781,級距!$A:$K,10,FALSE)</f>
        <v>4</v>
      </c>
      <c r="L781" s="32">
        <f>VLOOKUP($A781,級距!$A:$K,11,FALSE)</f>
        <v>2</v>
      </c>
      <c r="M781" s="32">
        <f t="shared" si="25"/>
        <v>2</v>
      </c>
    </row>
    <row r="782" spans="1:13">
      <c r="A782" s="47">
        <v>44498</v>
      </c>
      <c r="B782" s="46">
        <f>_xlfn.IFNA(VLOOKUP(A782,'Dual Thrust Strategy'!$A$1:$B$460,2,FALSE),0)</f>
        <v>-8502.24</v>
      </c>
      <c r="C782" s="46">
        <f>_xlfn.IFNA(VLOOKUP(A782,'Break Through Price Strategy'!$A$2:$B$742,2,FALSE),0)</f>
        <v>0</v>
      </c>
      <c r="D782" s="46">
        <f>_xlfn.IFNA(VLOOKUP(A782,'BBI Strategy'!$A$2:$B$1000,2,FALSE),0)</f>
        <v>-28050.464</v>
      </c>
      <c r="E782" s="46">
        <f>_xlfn.IFNA(VLOOKUP(A782,'Cloud Strategy'!$A$2:$B$1000,2,FALSE),0)</f>
        <v>-126509.856</v>
      </c>
      <c r="F782" s="46">
        <f>_xlfn.IFNA(VLOOKUP(A782,'DMI Strategy'!$A$1:$B$1000,2,FALSE),0)</f>
        <v>-15252.384</v>
      </c>
      <c r="G782" s="46">
        <f>_xlfn.IFNA(VLOOKUP(A782,'RVI Strategy'!$A$1:$B$1000,2,FALSE),0)</f>
        <v>31147.232</v>
      </c>
      <c r="H782" s="46">
        <f>_xlfn.IFNA(VLOOKUP(A782,'TXF0007 Strategy'!$A$1:$B$1000,2,FALSE),0)</f>
        <v>108679.68000000001</v>
      </c>
      <c r="I782" s="55">
        <f t="shared" si="24"/>
        <v>-24527.952000000001</v>
      </c>
      <c r="J782" s="32">
        <f>VLOOKUP($A782,級距!$A:$K,9,FALSE)</f>
        <v>7</v>
      </c>
      <c r="K782" s="32">
        <f>VLOOKUP($A782,級距!$A:$K,10,FALSE)</f>
        <v>6</v>
      </c>
      <c r="L782" s="32">
        <f>VLOOKUP($A782,級距!$A:$K,11,FALSE)</f>
        <v>2</v>
      </c>
      <c r="M782" s="32">
        <f t="shared" si="25"/>
        <v>2</v>
      </c>
    </row>
    <row r="783" spans="1:13">
      <c r="A783" s="47">
        <v>44497</v>
      </c>
      <c r="B783" s="46">
        <f>_xlfn.IFNA(VLOOKUP(A783,'Dual Thrust Strategy'!$A$1:$B$460,2,FALSE),0)</f>
        <v>0</v>
      </c>
      <c r="C783" s="46">
        <f>_xlfn.IFNA(VLOOKUP(A783,'Break Through Price Strategy'!$A$2:$B$742,2,FALSE),0)</f>
        <v>0</v>
      </c>
      <c r="D783" s="46">
        <f>_xlfn.IFNA(VLOOKUP(A783,'BBI Strategy'!$A$2:$B$1000,2,FALSE),0)</f>
        <v>-67274.944000000003</v>
      </c>
      <c r="E783" s="46">
        <f>_xlfn.IFNA(VLOOKUP(A783,'Cloud Strategy'!$A$2:$B$1000,2,FALSE),0)</f>
        <v>0</v>
      </c>
      <c r="F783" s="46">
        <f>_xlfn.IFNA(VLOOKUP(A783,'DMI Strategy'!$A$1:$B$1000,2,FALSE),0)</f>
        <v>-67337.216</v>
      </c>
      <c r="G783" s="46">
        <f>_xlfn.IFNA(VLOOKUP(A783,'RVI Strategy'!$A$1:$B$1000,2,FALSE),0)</f>
        <v>1529.856</v>
      </c>
      <c r="H783" s="46">
        <f>_xlfn.IFNA(VLOOKUP(A783,'TXF0007 Strategy'!$A$1:$B$1000,2,FALSE),0)</f>
        <v>-5609.351999999998</v>
      </c>
      <c r="I783" s="55">
        <f t="shared" si="24"/>
        <v>-22180.384000000002</v>
      </c>
      <c r="J783" s="32">
        <f>VLOOKUP($A783,級距!$A:$K,9,FALSE)</f>
        <v>2</v>
      </c>
      <c r="K783" s="32">
        <f>VLOOKUP($A783,級距!$A:$K,10,FALSE)</f>
        <v>3</v>
      </c>
      <c r="L783" s="32">
        <f>VLOOKUP($A783,級距!$A:$K,11,FALSE)</f>
        <v>2</v>
      </c>
      <c r="M783" s="32">
        <f t="shared" si="25"/>
        <v>2</v>
      </c>
    </row>
    <row r="784" spans="1:13">
      <c r="A784" s="47">
        <v>44496</v>
      </c>
      <c r="B784" s="46">
        <f>_xlfn.IFNA(VLOOKUP(A784,'Dual Thrust Strategy'!$A$1:$B$460,2,FALSE),0)</f>
        <v>0</v>
      </c>
      <c r="C784" s="46">
        <f>_xlfn.IFNA(VLOOKUP(A784,'Break Through Price Strategy'!$A$2:$B$742,2,FALSE),0)</f>
        <v>0</v>
      </c>
      <c r="D784" s="46">
        <f>_xlfn.IFNA(VLOOKUP(A784,'BBI Strategy'!$A$2:$B$1000,2,FALSE),0)</f>
        <v>0</v>
      </c>
      <c r="E784" s="46">
        <f>_xlfn.IFNA(VLOOKUP(A784,'Cloud Strategy'!$A$2:$B$1000,2,FALSE),0)</f>
        <v>-21658.912</v>
      </c>
      <c r="F784" s="46">
        <f>_xlfn.IFNA(VLOOKUP(A784,'DMI Strategy'!$A$1:$B$1000,2,FALSE),0)</f>
        <v>-67331.456000000006</v>
      </c>
      <c r="G784" s="46">
        <f>_xlfn.IFNA(VLOOKUP(A784,'RVI Strategy'!$A$1:$B$1000,2,FALSE),0)</f>
        <v>0</v>
      </c>
      <c r="H784" s="46">
        <f>_xlfn.IFNA(VLOOKUP(A784,'TXF0007 Strategy'!$A$1:$B$1000,2,FALSE),0)</f>
        <v>80435.528000000006</v>
      </c>
      <c r="I784" s="55">
        <f t="shared" si="24"/>
        <v>-14831.728000000001</v>
      </c>
      <c r="J784" s="32">
        <f>VLOOKUP($A784,級距!$A:$K,9,FALSE)</f>
        <v>5</v>
      </c>
      <c r="K784" s="32">
        <f>VLOOKUP($A784,級距!$A:$K,10,FALSE)</f>
        <v>8</v>
      </c>
      <c r="L784" s="32">
        <f>VLOOKUP($A784,級距!$A:$K,11,FALSE)</f>
        <v>3</v>
      </c>
      <c r="M784" s="32">
        <f t="shared" si="25"/>
        <v>3</v>
      </c>
    </row>
    <row r="785" spans="1:13">
      <c r="A785" s="47">
        <v>44495</v>
      </c>
      <c r="B785" s="46">
        <f>_xlfn.IFNA(VLOOKUP(A785,'Dual Thrust Strategy'!$A$1:$B$460,2,FALSE),0)</f>
        <v>0</v>
      </c>
      <c r="C785" s="46">
        <f>_xlfn.IFNA(VLOOKUP(A785,'Break Through Price Strategy'!$A$2:$B$742,2,FALSE),0)</f>
        <v>-75163.72</v>
      </c>
      <c r="D785" s="46">
        <f>_xlfn.IFNA(VLOOKUP(A785,'BBI Strategy'!$A$2:$B$1000,2,FALSE),0)</f>
        <v>61079.936000000002</v>
      </c>
      <c r="E785" s="46">
        <f>_xlfn.IFNA(VLOOKUP(A785,'Cloud Strategy'!$A$2:$B$1000,2,FALSE),0)</f>
        <v>0</v>
      </c>
      <c r="F785" s="46">
        <f>_xlfn.IFNA(VLOOKUP(A785,'DMI Strategy'!$A$1:$B$1000,2,FALSE),0)</f>
        <v>-64896</v>
      </c>
      <c r="G785" s="46">
        <f>_xlfn.IFNA(VLOOKUP(A785,'RVI Strategy'!$A$1:$B$1000,2,FALSE),0)</f>
        <v>0</v>
      </c>
      <c r="H785" s="46">
        <f>_xlfn.IFNA(VLOOKUP(A785,'TXF0007 Strategy'!$A$1:$B$1000,2,FALSE),0)</f>
        <v>10845.032000000001</v>
      </c>
      <c r="I785" s="55">
        <f t="shared" si="24"/>
        <v>-13163.297333333334</v>
      </c>
      <c r="J785" s="32">
        <f>VLOOKUP($A785,級距!$A:$K,9,FALSE)</f>
        <v>3</v>
      </c>
      <c r="K785" s="32">
        <f>VLOOKUP($A785,級距!$A:$K,10,FALSE)</f>
        <v>6</v>
      </c>
      <c r="L785" s="32">
        <f>VLOOKUP($A785,級距!$A:$K,11,FALSE)</f>
        <v>2</v>
      </c>
      <c r="M785" s="32">
        <f t="shared" si="25"/>
        <v>2</v>
      </c>
    </row>
    <row r="786" spans="1:13">
      <c r="A786" s="47">
        <v>44494</v>
      </c>
      <c r="B786" s="46">
        <f>_xlfn.IFNA(VLOOKUP(A786,'Dual Thrust Strategy'!$A$1:$B$460,2,FALSE),0)</f>
        <v>-91875.144</v>
      </c>
      <c r="C786" s="46">
        <f>_xlfn.IFNA(VLOOKUP(A786,'Break Through Price Strategy'!$A$2:$B$742,2,FALSE),0)</f>
        <v>-19833.527999999998</v>
      </c>
      <c r="D786" s="46">
        <f>_xlfn.IFNA(VLOOKUP(A786,'BBI Strategy'!$A$2:$B$1000,2,FALSE),0)</f>
        <v>-80046.880000000005</v>
      </c>
      <c r="E786" s="46">
        <f>_xlfn.IFNA(VLOOKUP(A786,'Cloud Strategy'!$A$2:$B$1000,2,FALSE),0)</f>
        <v>-33623.872000000003</v>
      </c>
      <c r="F786" s="46">
        <f>_xlfn.IFNA(VLOOKUP(A786,'DMI Strategy'!$A$1:$B$1000,2,FALSE),0)</f>
        <v>-87077.816000000006</v>
      </c>
      <c r="G786" s="46">
        <f>_xlfn.IFNA(VLOOKUP(A786,'RVI Strategy'!$A$1:$B$1000,2,FALSE),0)</f>
        <v>0</v>
      </c>
      <c r="H786" s="46">
        <f>_xlfn.IFNA(VLOOKUP(A786,'TXF0007 Strategy'!$A$1:$B$1000,2,FALSE),0)</f>
        <v>35341.224000000002</v>
      </c>
      <c r="I786" s="55">
        <f t="shared" si="24"/>
        <v>-52076.206666666665</v>
      </c>
      <c r="J786" s="32">
        <f>VLOOKUP($A786,級距!$A:$K,9,FALSE)</f>
        <v>6</v>
      </c>
      <c r="K786" s="32">
        <f>VLOOKUP($A786,級距!$A:$K,10,FALSE)</f>
        <v>6</v>
      </c>
      <c r="L786" s="32">
        <f>VLOOKUP($A786,級距!$A:$K,11,FALSE)</f>
        <v>2</v>
      </c>
      <c r="M786" s="32">
        <f t="shared" si="25"/>
        <v>2</v>
      </c>
    </row>
    <row r="787" spans="1:13">
      <c r="A787" s="47">
        <v>44491</v>
      </c>
      <c r="B787" s="46">
        <f>_xlfn.IFNA(VLOOKUP(A787,'Dual Thrust Strategy'!$A$1:$B$460,2,FALSE),0)</f>
        <v>0</v>
      </c>
      <c r="C787" s="46">
        <f>_xlfn.IFNA(VLOOKUP(A787,'Break Through Price Strategy'!$A$2:$B$742,2,FALSE),0)</f>
        <v>0</v>
      </c>
      <c r="D787" s="46">
        <f>_xlfn.IFNA(VLOOKUP(A787,'BBI Strategy'!$A$2:$B$1000,2,FALSE),0)</f>
        <v>-104041.12</v>
      </c>
      <c r="E787" s="46">
        <f>_xlfn.IFNA(VLOOKUP(A787,'Cloud Strategy'!$A$2:$B$1000,2,FALSE),0)</f>
        <v>18367.583999999999</v>
      </c>
      <c r="F787" s="46">
        <f>_xlfn.IFNA(VLOOKUP(A787,'DMI Strategy'!$A$1:$B$1000,2,FALSE),0)</f>
        <v>0</v>
      </c>
      <c r="G787" s="46">
        <f>_xlfn.IFNA(VLOOKUP(A787,'RVI Strategy'!$A$1:$B$1000,2,FALSE),0)</f>
        <v>-38452.224000000002</v>
      </c>
      <c r="H787" s="46">
        <f>_xlfn.IFNA(VLOOKUP(A787,'TXF0007 Strategy'!$A$1:$B$1000,2,FALSE),0)</f>
        <v>0</v>
      </c>
      <c r="I787" s="55">
        <f t="shared" si="24"/>
        <v>-20687.626666666667</v>
      </c>
      <c r="J787" s="32">
        <f>VLOOKUP($A787,級距!$A:$K,9,FALSE)</f>
        <v>4</v>
      </c>
      <c r="K787" s="32">
        <f>VLOOKUP($A787,級距!$A:$K,10,FALSE)</f>
        <v>2</v>
      </c>
      <c r="L787" s="32">
        <f>VLOOKUP($A787,級距!$A:$K,11,FALSE)</f>
        <v>2</v>
      </c>
      <c r="M787" s="32">
        <f t="shared" si="25"/>
        <v>2</v>
      </c>
    </row>
    <row r="788" spans="1:13">
      <c r="A788" s="47">
        <v>44490</v>
      </c>
      <c r="B788" s="46">
        <f>_xlfn.IFNA(VLOOKUP(A788,'Dual Thrust Strategy'!$A$1:$B$460,2,FALSE),0)</f>
        <v>-43841.88</v>
      </c>
      <c r="C788" s="46">
        <f>_xlfn.IFNA(VLOOKUP(A788,'Break Through Price Strategy'!$A$2:$B$742,2,FALSE),0)</f>
        <v>-56843.552000000003</v>
      </c>
      <c r="D788" s="46">
        <f>_xlfn.IFNA(VLOOKUP(A788,'BBI Strategy'!$A$2:$B$1000,2,FALSE),0)</f>
        <v>-63044.904000000002</v>
      </c>
      <c r="E788" s="46">
        <f>_xlfn.IFNA(VLOOKUP(A788,'Cloud Strategy'!$A$2:$B$1000,2,FALSE),0)</f>
        <v>0</v>
      </c>
      <c r="F788" s="46">
        <f>_xlfn.IFNA(VLOOKUP(A788,'DMI Strategy'!$A$1:$B$1000,2,FALSE),0)</f>
        <v>-40711.271999999997</v>
      </c>
      <c r="G788" s="46">
        <f>_xlfn.IFNA(VLOOKUP(A788,'RVI Strategy'!$A$1:$B$1000,2,FALSE),0)</f>
        <v>0</v>
      </c>
      <c r="H788" s="46">
        <f>_xlfn.IFNA(VLOOKUP(A788,'TXF0007 Strategy'!$A$1:$B$1000,2,FALSE),0)</f>
        <v>142094.984</v>
      </c>
      <c r="I788" s="55">
        <f t="shared" si="24"/>
        <v>-34073.601333333332</v>
      </c>
      <c r="J788" s="32">
        <f>VLOOKUP($A788,級距!$A:$K,9,FALSE)</f>
        <v>8</v>
      </c>
      <c r="K788" s="32">
        <f>VLOOKUP($A788,級距!$A:$K,10,FALSE)</f>
        <v>3</v>
      </c>
      <c r="L788" s="32">
        <f>VLOOKUP($A788,級距!$A:$K,11,FALSE)</f>
        <v>2</v>
      </c>
      <c r="M788" s="32">
        <f t="shared" si="25"/>
        <v>2</v>
      </c>
    </row>
    <row r="789" spans="1:13">
      <c r="A789" s="47">
        <v>44489</v>
      </c>
      <c r="B789" s="46">
        <f>_xlfn.IFNA(VLOOKUP(A789,'Dual Thrust Strategy'!$A$1:$B$460,2,FALSE),0)</f>
        <v>0</v>
      </c>
      <c r="C789" s="46">
        <f>_xlfn.IFNA(VLOOKUP(A789,'Break Through Price Strategy'!$A$2:$B$742,2,FALSE),0)</f>
        <v>0</v>
      </c>
      <c r="D789" s="46">
        <f>_xlfn.IFNA(VLOOKUP(A789,'BBI Strategy'!$A$2:$B$1000,2,FALSE),0)</f>
        <v>0</v>
      </c>
      <c r="E789" s="46">
        <f>_xlfn.IFNA(VLOOKUP(A789,'Cloud Strategy'!$A$2:$B$1000,2,FALSE),0)</f>
        <v>25881.040000000001</v>
      </c>
      <c r="F789" s="46">
        <f>_xlfn.IFNA(VLOOKUP(A789,'DMI Strategy'!$A$1:$B$1000,2,FALSE),0)</f>
        <v>0</v>
      </c>
      <c r="G789" s="46">
        <f>_xlfn.IFNA(VLOOKUP(A789,'RVI Strategy'!$A$1:$B$1000,2,FALSE),0)</f>
        <v>0</v>
      </c>
      <c r="H789" s="46">
        <f>_xlfn.IFNA(VLOOKUP(A789,'TXF0007 Strategy'!$A$1:$B$1000,2,FALSE),0)</f>
        <v>9643.1119999999974</v>
      </c>
      <c r="I789" s="55">
        <f t="shared" si="24"/>
        <v>4313.5066666666671</v>
      </c>
      <c r="J789" s="32">
        <f>VLOOKUP($A789,級距!$A:$K,9,FALSE)</f>
        <v>3</v>
      </c>
      <c r="K789" s="32">
        <f>VLOOKUP($A789,級距!$A:$K,10,FALSE)</f>
        <v>8</v>
      </c>
      <c r="L789" s="32">
        <f>VLOOKUP($A789,級距!$A:$K,11,FALSE)</f>
        <v>3</v>
      </c>
      <c r="M789" s="32">
        <f t="shared" si="25"/>
        <v>3</v>
      </c>
    </row>
    <row r="790" spans="1:13">
      <c r="A790" s="47">
        <v>44488</v>
      </c>
      <c r="B790" s="46">
        <f>_xlfn.IFNA(VLOOKUP(A790,'Dual Thrust Strategy'!$A$1:$B$460,2,FALSE),0)</f>
        <v>19942.271999999997</v>
      </c>
      <c r="C790" s="46">
        <f>_xlfn.IFNA(VLOOKUP(A790,'Break Through Price Strategy'!$A$2:$B$742,2,FALSE),0)</f>
        <v>-9058.52</v>
      </c>
      <c r="D790" s="46">
        <f>_xlfn.IFNA(VLOOKUP(A790,'BBI Strategy'!$A$2:$B$1000,2,FALSE),0)</f>
        <v>-33700.928</v>
      </c>
      <c r="E790" s="46">
        <f>_xlfn.IFNA(VLOOKUP(A790,'Cloud Strategy'!$A$2:$B$1000,2,FALSE),0)</f>
        <v>0</v>
      </c>
      <c r="F790" s="46">
        <f>_xlfn.IFNA(VLOOKUP(A790,'DMI Strategy'!$A$1:$B$1000,2,FALSE),0)</f>
        <v>-21671.52</v>
      </c>
      <c r="G790" s="46">
        <f>_xlfn.IFNA(VLOOKUP(A790,'RVI Strategy'!$A$1:$B$1000,2,FALSE),0)</f>
        <v>0</v>
      </c>
      <c r="H790" s="46">
        <f>_xlfn.IFNA(VLOOKUP(A790,'TXF0007 Strategy'!$A$1:$B$1000,2,FALSE),0)</f>
        <v>-55310.447999999997</v>
      </c>
      <c r="I790" s="55">
        <f t="shared" si="24"/>
        <v>-7414.782666666667</v>
      </c>
      <c r="J790" s="32">
        <f>VLOOKUP($A790,級距!$A:$K,9,FALSE)</f>
        <v>5</v>
      </c>
      <c r="K790" s="32">
        <f>VLOOKUP($A790,級距!$A:$K,10,FALSE)</f>
        <v>6</v>
      </c>
      <c r="L790" s="32">
        <f>VLOOKUP($A790,級距!$A:$K,11,FALSE)</f>
        <v>2</v>
      </c>
      <c r="M790" s="32">
        <f t="shared" si="25"/>
        <v>2</v>
      </c>
    </row>
    <row r="791" spans="1:13">
      <c r="A791" s="47">
        <v>44487</v>
      </c>
      <c r="B791" s="46">
        <f>_xlfn.IFNA(VLOOKUP(A791,'Dual Thrust Strategy'!$A$1:$B$460,2,FALSE),0)</f>
        <v>0</v>
      </c>
      <c r="C791" s="46">
        <f>_xlfn.IFNA(VLOOKUP(A791,'Break Through Price Strategy'!$A$2:$B$742,2,FALSE),0)</f>
        <v>-26414.335999999999</v>
      </c>
      <c r="D791" s="46">
        <f>_xlfn.IFNA(VLOOKUP(A791,'BBI Strategy'!$A$2:$B$1000,2,FALSE),0)</f>
        <v>0</v>
      </c>
      <c r="E791" s="46">
        <f>_xlfn.IFNA(VLOOKUP(A791,'Cloud Strategy'!$A$2:$B$1000,2,FALSE),0)</f>
        <v>102710.704</v>
      </c>
      <c r="F791" s="46">
        <f>_xlfn.IFNA(VLOOKUP(A791,'DMI Strategy'!$A$1:$B$1000,2,FALSE),0)</f>
        <v>114364.83199999999</v>
      </c>
      <c r="G791" s="46">
        <f>_xlfn.IFNA(VLOOKUP(A791,'RVI Strategy'!$A$1:$B$1000,2,FALSE),0)</f>
        <v>0</v>
      </c>
      <c r="H791" s="46">
        <f>_xlfn.IFNA(VLOOKUP(A791,'TXF0007 Strategy'!$A$1:$B$1000,2,FALSE),0)</f>
        <v>41978.048000000003</v>
      </c>
      <c r="I791" s="55">
        <f t="shared" si="24"/>
        <v>31776.866666666669</v>
      </c>
      <c r="J791" s="32">
        <f>VLOOKUP($A791,級距!$A:$K,9,FALSE)</f>
        <v>5</v>
      </c>
      <c r="K791" s="32">
        <f>VLOOKUP($A791,級距!$A:$K,10,FALSE)</f>
        <v>5</v>
      </c>
      <c r="L791" s="32">
        <f>VLOOKUP($A791,級距!$A:$K,11,FALSE)</f>
        <v>2</v>
      </c>
      <c r="M791" s="32">
        <f t="shared" si="25"/>
        <v>2</v>
      </c>
    </row>
    <row r="792" spans="1:13">
      <c r="A792" s="47">
        <v>44484</v>
      </c>
      <c r="B792" s="46">
        <f>_xlfn.IFNA(VLOOKUP(A792,'Dual Thrust Strategy'!$A$1:$B$460,2,FALSE),0)</f>
        <v>0</v>
      </c>
      <c r="C792" s="46">
        <f>_xlfn.IFNA(VLOOKUP(A792,'Break Through Price Strategy'!$A$2:$B$742,2,FALSE),0)</f>
        <v>0</v>
      </c>
      <c r="D792" s="46">
        <f>_xlfn.IFNA(VLOOKUP(A792,'BBI Strategy'!$A$2:$B$1000,2,FALSE),0)</f>
        <v>151787.51199999999</v>
      </c>
      <c r="E792" s="46">
        <f>_xlfn.IFNA(VLOOKUP(A792,'Cloud Strategy'!$A$2:$B$1000,2,FALSE),0)</f>
        <v>0</v>
      </c>
      <c r="F792" s="46">
        <f>_xlfn.IFNA(VLOOKUP(A792,'DMI Strategy'!$A$1:$B$1000,2,FALSE),0)</f>
        <v>0</v>
      </c>
      <c r="G792" s="46">
        <f>_xlfn.IFNA(VLOOKUP(A792,'RVI Strategy'!$A$1:$B$1000,2,FALSE),0)</f>
        <v>79797.847999999998</v>
      </c>
      <c r="H792" s="46">
        <f>_xlfn.IFNA(VLOOKUP(A792,'TXF0007 Strategy'!$A$1:$B$1000,2,FALSE),0)</f>
        <v>0</v>
      </c>
      <c r="I792" s="55">
        <f t="shared" si="24"/>
        <v>38597.56</v>
      </c>
      <c r="J792" s="32">
        <f>VLOOKUP($A792,級距!$A:$K,9,FALSE)</f>
        <v>7</v>
      </c>
      <c r="K792" s="32">
        <f>VLOOKUP($A792,級距!$A:$K,10,FALSE)</f>
        <v>6</v>
      </c>
      <c r="L792" s="32">
        <f>VLOOKUP($A792,級距!$A:$K,11,FALSE)</f>
        <v>2</v>
      </c>
      <c r="M792" s="32">
        <f t="shared" si="25"/>
        <v>2</v>
      </c>
    </row>
    <row r="793" spans="1:13">
      <c r="A793" s="47">
        <v>44483</v>
      </c>
      <c r="B793" s="46">
        <f>_xlfn.IFNA(VLOOKUP(A793,'Dual Thrust Strategy'!$A$1:$B$460,2,FALSE),0)</f>
        <v>9802.6079999999984</v>
      </c>
      <c r="C793" s="46">
        <f>_xlfn.IFNA(VLOOKUP(A793,'Break Through Price Strategy'!$A$2:$B$742,2,FALSE),0)</f>
        <v>0</v>
      </c>
      <c r="D793" s="46">
        <f>_xlfn.IFNA(VLOOKUP(A793,'BBI Strategy'!$A$2:$B$1000,2,FALSE),0)</f>
        <v>0</v>
      </c>
      <c r="E793" s="46">
        <f>_xlfn.IFNA(VLOOKUP(A793,'Cloud Strategy'!$A$2:$B$1000,2,FALSE),0)</f>
        <v>-67107.584000000003</v>
      </c>
      <c r="F793" s="46">
        <f>_xlfn.IFNA(VLOOKUP(A793,'DMI Strategy'!$A$1:$B$1000,2,FALSE),0)</f>
        <v>0</v>
      </c>
      <c r="G793" s="46">
        <f>_xlfn.IFNA(VLOOKUP(A793,'RVI Strategy'!$A$1:$B$1000,2,FALSE),0)</f>
        <v>4875.0720000000001</v>
      </c>
      <c r="H793" s="46">
        <f>_xlfn.IFNA(VLOOKUP(A793,'TXF0007 Strategy'!$A$1:$B$1000,2,FALSE),0)</f>
        <v>0</v>
      </c>
      <c r="I793" s="55">
        <f t="shared" si="24"/>
        <v>-8738.3173333333343</v>
      </c>
      <c r="J793" s="32">
        <f>VLOOKUP($A793,級距!$A:$K,9,FALSE)</f>
        <v>6</v>
      </c>
      <c r="K793" s="32">
        <f>VLOOKUP($A793,級距!$A:$K,10,FALSE)</f>
        <v>5</v>
      </c>
      <c r="L793" s="32">
        <f>VLOOKUP($A793,級距!$A:$K,11,FALSE)</f>
        <v>2</v>
      </c>
      <c r="M793" s="32">
        <f t="shared" si="25"/>
        <v>2</v>
      </c>
    </row>
    <row r="794" spans="1:13">
      <c r="A794" s="47">
        <v>44482</v>
      </c>
      <c r="B794" s="46">
        <f>_xlfn.IFNA(VLOOKUP(A794,'Dual Thrust Strategy'!$A$1:$B$460,2,FALSE),0)</f>
        <v>0</v>
      </c>
      <c r="C794" s="46">
        <f>_xlfn.IFNA(VLOOKUP(A794,'Break Through Price Strategy'!$A$2:$B$742,2,FALSE),0)</f>
        <v>0</v>
      </c>
      <c r="D794" s="46">
        <f>_xlfn.IFNA(VLOOKUP(A794,'BBI Strategy'!$A$2:$B$1000,2,FALSE),0)</f>
        <v>-20741.504000000001</v>
      </c>
      <c r="E794" s="46">
        <f>_xlfn.IFNA(VLOOKUP(A794,'Cloud Strategy'!$A$2:$B$1000,2,FALSE),0)</f>
        <v>-27822.304</v>
      </c>
      <c r="F794" s="46">
        <f>_xlfn.IFNA(VLOOKUP(A794,'DMI Strategy'!$A$1:$B$1000,2,FALSE),0)</f>
        <v>30461.184000000001</v>
      </c>
      <c r="G794" s="46">
        <f>_xlfn.IFNA(VLOOKUP(A794,'RVI Strategy'!$A$1:$B$1000,2,FALSE),0)</f>
        <v>31261.088</v>
      </c>
      <c r="H794" s="46">
        <f>_xlfn.IFNA(VLOOKUP(A794,'TXF0007 Strategy'!$A$1:$B$1000,2,FALSE),0)</f>
        <v>16645.72</v>
      </c>
      <c r="I794" s="55">
        <f t="shared" si="24"/>
        <v>2193.0773333333327</v>
      </c>
      <c r="J794" s="32">
        <f>VLOOKUP($A794,級距!$A:$K,9,FALSE)</f>
        <v>8</v>
      </c>
      <c r="K794" s="32">
        <f>VLOOKUP($A794,級距!$A:$K,10,FALSE)</f>
        <v>8</v>
      </c>
      <c r="L794" s="32">
        <f>VLOOKUP($A794,級距!$A:$K,11,FALSE)</f>
        <v>3</v>
      </c>
      <c r="M794" s="32">
        <f t="shared" si="25"/>
        <v>3</v>
      </c>
    </row>
    <row r="795" spans="1:13">
      <c r="A795" s="47">
        <v>44481</v>
      </c>
      <c r="B795" s="46">
        <f>_xlfn.IFNA(VLOOKUP(A795,'Dual Thrust Strategy'!$A$1:$B$460,2,FALSE),0)</f>
        <v>-127523.592</v>
      </c>
      <c r="C795" s="46">
        <f>_xlfn.IFNA(VLOOKUP(A795,'Break Through Price Strategy'!$A$2:$B$742,2,FALSE),0)</f>
        <v>-62353.824000000001</v>
      </c>
      <c r="D795" s="46">
        <f>_xlfn.IFNA(VLOOKUP(A795,'BBI Strategy'!$A$2:$B$1000,2,FALSE),0)</f>
        <v>-123887.136</v>
      </c>
      <c r="E795" s="46">
        <f>_xlfn.IFNA(VLOOKUP(A795,'Cloud Strategy'!$A$2:$B$1000,2,FALSE),0)</f>
        <v>76088.351999999999</v>
      </c>
      <c r="F795" s="46">
        <f>_xlfn.IFNA(VLOOKUP(A795,'DMI Strategy'!$A$1:$B$1000,2,FALSE),0)</f>
        <v>-83928.767999999996</v>
      </c>
      <c r="G795" s="46">
        <f>_xlfn.IFNA(VLOOKUP(A795,'RVI Strategy'!$A$1:$B$1000,2,FALSE),0)</f>
        <v>0</v>
      </c>
      <c r="H795" s="46">
        <f>_xlfn.IFNA(VLOOKUP(A795,'TXF0007 Strategy'!$A$1:$B$1000,2,FALSE),0)</f>
        <v>-27949.088</v>
      </c>
      <c r="I795" s="55">
        <f t="shared" si="24"/>
        <v>-53600.828000000001</v>
      </c>
      <c r="J795" s="32">
        <f>VLOOKUP($A795,級距!$A:$K,9,FALSE)</f>
        <v>7</v>
      </c>
      <c r="K795" s="32">
        <f>VLOOKUP($A795,級距!$A:$K,10,FALSE)</f>
        <v>4</v>
      </c>
      <c r="L795" s="32">
        <f>VLOOKUP($A795,級距!$A:$K,11,FALSE)</f>
        <v>2</v>
      </c>
      <c r="M795" s="32">
        <f t="shared" si="25"/>
        <v>2</v>
      </c>
    </row>
    <row r="796" spans="1:13">
      <c r="A796" s="47">
        <v>44477</v>
      </c>
      <c r="B796" s="46">
        <f>_xlfn.IFNA(VLOOKUP(A796,'Dual Thrust Strategy'!$A$1:$B$460,2,FALSE),0)</f>
        <v>0</v>
      </c>
      <c r="C796" s="46">
        <f>_xlfn.IFNA(VLOOKUP(A796,'Break Through Price Strategy'!$A$2:$B$742,2,FALSE),0)</f>
        <v>0</v>
      </c>
      <c r="D796" s="46">
        <f>_xlfn.IFNA(VLOOKUP(A796,'BBI Strategy'!$A$2:$B$1000,2,FALSE),0)</f>
        <v>0</v>
      </c>
      <c r="E796" s="46">
        <f>_xlfn.IFNA(VLOOKUP(A796,'Cloud Strategy'!$A$2:$B$1000,2,FALSE),0)</f>
        <v>-4597.9279999999999</v>
      </c>
      <c r="F796" s="46">
        <f>_xlfn.IFNA(VLOOKUP(A796,'DMI Strategy'!$A$1:$B$1000,2,FALSE),0)</f>
        <v>99604.144</v>
      </c>
      <c r="G796" s="46">
        <f>_xlfn.IFNA(VLOOKUP(A796,'RVI Strategy'!$A$1:$B$1000,2,FALSE),0)</f>
        <v>0</v>
      </c>
      <c r="H796" s="46">
        <f>_xlfn.IFNA(VLOOKUP(A796,'TXF0007 Strategy'!$A$1:$B$1000,2,FALSE),0)</f>
        <v>62206.215999999993</v>
      </c>
      <c r="I796" s="55">
        <f t="shared" si="24"/>
        <v>15834.369333333334</v>
      </c>
      <c r="J796" s="32">
        <f>VLOOKUP($A796,級距!$A:$K,9,FALSE)</f>
        <v>5</v>
      </c>
      <c r="K796" s="32">
        <f>VLOOKUP($A796,級距!$A:$K,10,FALSE)</f>
        <v>7</v>
      </c>
      <c r="L796" s="32">
        <f>VLOOKUP($A796,級距!$A:$K,11,FALSE)</f>
        <v>3</v>
      </c>
      <c r="M796" s="32">
        <f t="shared" si="25"/>
        <v>3</v>
      </c>
    </row>
    <row r="797" spans="1:13">
      <c r="A797" s="47">
        <v>44476</v>
      </c>
      <c r="B797" s="46">
        <f>_xlfn.IFNA(VLOOKUP(A797,'Dual Thrust Strategy'!$A$1:$B$460,2,FALSE),0)</f>
        <v>0</v>
      </c>
      <c r="C797" s="46">
        <f>_xlfn.IFNA(VLOOKUP(A797,'Break Through Price Strategy'!$A$2:$B$742,2,FALSE),0)</f>
        <v>83990.415999999997</v>
      </c>
      <c r="D797" s="46">
        <f>_xlfn.IFNA(VLOOKUP(A797,'BBI Strategy'!$A$2:$B$1000,2,FALSE),0)</f>
        <v>77800.808000000005</v>
      </c>
      <c r="E797" s="46">
        <f>_xlfn.IFNA(VLOOKUP(A797,'Cloud Strategy'!$A$2:$B$1000,2,FALSE),0)</f>
        <v>0</v>
      </c>
      <c r="F797" s="46">
        <f>_xlfn.IFNA(VLOOKUP(A797,'DMI Strategy'!$A$1:$B$1000,2,FALSE),0)</f>
        <v>119206.624</v>
      </c>
      <c r="G797" s="46">
        <f>_xlfn.IFNA(VLOOKUP(A797,'RVI Strategy'!$A$1:$B$1000,2,FALSE),0)</f>
        <v>0</v>
      </c>
      <c r="H797" s="46">
        <f>_xlfn.IFNA(VLOOKUP(A797,'TXF0007 Strategy'!$A$1:$B$1000,2,FALSE),0)</f>
        <v>0</v>
      </c>
      <c r="I797" s="55">
        <f t="shared" si="24"/>
        <v>46832.974666666669</v>
      </c>
      <c r="J797" s="32">
        <f>VLOOKUP($A797,級距!$A:$K,9,FALSE)</f>
        <v>8</v>
      </c>
      <c r="K797" s="32">
        <f>VLOOKUP($A797,級距!$A:$K,10,FALSE)</f>
        <v>8</v>
      </c>
      <c r="L797" s="32">
        <f>VLOOKUP($A797,級距!$A:$K,11,FALSE)</f>
        <v>3</v>
      </c>
      <c r="M797" s="32">
        <f t="shared" si="25"/>
        <v>3</v>
      </c>
    </row>
    <row r="798" spans="1:13">
      <c r="A798" s="47">
        <v>44475</v>
      </c>
      <c r="B798" s="46">
        <f>_xlfn.IFNA(VLOOKUP(A798,'Dual Thrust Strategy'!$A$1:$B$460,2,FALSE),0)</f>
        <v>26292.040000000005</v>
      </c>
      <c r="C798" s="46">
        <f>_xlfn.IFNA(VLOOKUP(A798,'Break Through Price Strategy'!$A$2:$B$742,2,FALSE),0)</f>
        <v>0</v>
      </c>
      <c r="D798" s="46">
        <f>_xlfn.IFNA(VLOOKUP(A798,'BBI Strategy'!$A$2:$B$1000,2,FALSE),0)</f>
        <v>-103918.48</v>
      </c>
      <c r="E798" s="46">
        <f>_xlfn.IFNA(VLOOKUP(A798,'Cloud Strategy'!$A$2:$B$1000,2,FALSE),0)</f>
        <v>86451.775999999998</v>
      </c>
      <c r="F798" s="46">
        <f>_xlfn.IFNA(VLOOKUP(A798,'DMI Strategy'!$A$1:$B$1000,2,FALSE),0)</f>
        <v>37321.839999999997</v>
      </c>
      <c r="G798" s="46">
        <f>_xlfn.IFNA(VLOOKUP(A798,'RVI Strategy'!$A$1:$B$1000,2,FALSE),0)</f>
        <v>40695.495999999999</v>
      </c>
      <c r="H798" s="46">
        <f>_xlfn.IFNA(VLOOKUP(A798,'TXF0007 Strategy'!$A$1:$B$1000,2,FALSE),0)</f>
        <v>36269.56</v>
      </c>
      <c r="I798" s="55">
        <f t="shared" si="24"/>
        <v>14473.778666666667</v>
      </c>
      <c r="J798" s="32">
        <f>VLOOKUP($A798,級距!$A:$K,9,FALSE)</f>
        <v>8</v>
      </c>
      <c r="K798" s="32">
        <f>VLOOKUP($A798,級距!$A:$K,10,FALSE)</f>
        <v>5</v>
      </c>
      <c r="L798" s="32">
        <f>VLOOKUP($A798,級距!$A:$K,11,FALSE)</f>
        <v>2</v>
      </c>
      <c r="M798" s="32">
        <f t="shared" si="25"/>
        <v>2</v>
      </c>
    </row>
    <row r="799" spans="1:13">
      <c r="A799" s="47">
        <v>44474</v>
      </c>
      <c r="B799" s="46">
        <f>_xlfn.IFNA(VLOOKUP(A799,'Dual Thrust Strategy'!$A$1:$B$460,2,FALSE),0)</f>
        <v>153001.08800000002</v>
      </c>
      <c r="C799" s="46">
        <f>_xlfn.IFNA(VLOOKUP(A799,'Break Through Price Strategy'!$A$2:$B$742,2,FALSE),0)</f>
        <v>0</v>
      </c>
      <c r="D799" s="46">
        <f>_xlfn.IFNA(VLOOKUP(A799,'BBI Strategy'!$A$2:$B$1000,2,FALSE),0)</f>
        <v>-103891.84</v>
      </c>
      <c r="E799" s="46">
        <f>_xlfn.IFNA(VLOOKUP(A799,'Cloud Strategy'!$A$2:$B$1000,2,FALSE),0)</f>
        <v>132782.04</v>
      </c>
      <c r="F799" s="46">
        <f>_xlfn.IFNA(VLOOKUP(A799,'DMI Strategy'!$A$1:$B$1000,2,FALSE),0)</f>
        <v>0</v>
      </c>
      <c r="G799" s="46">
        <f>_xlfn.IFNA(VLOOKUP(A799,'RVI Strategy'!$A$1:$B$1000,2,FALSE),0)</f>
        <v>0</v>
      </c>
      <c r="H799" s="46">
        <f>_xlfn.IFNA(VLOOKUP(A799,'TXF0007 Strategy'!$A$1:$B$1000,2,FALSE),0)</f>
        <v>-115098.944</v>
      </c>
      <c r="I799" s="55">
        <f t="shared" si="24"/>
        <v>30315.21466666667</v>
      </c>
      <c r="J799" s="32">
        <f>VLOOKUP($A799,級距!$A:$K,9,FALSE)</f>
        <v>10</v>
      </c>
      <c r="K799" s="32">
        <f>VLOOKUP($A799,級距!$A:$K,10,FALSE)</f>
        <v>5</v>
      </c>
      <c r="L799" s="32">
        <f>VLOOKUP($A799,級距!$A:$K,11,FALSE)</f>
        <v>1</v>
      </c>
      <c r="M799" s="32">
        <f t="shared" si="25"/>
        <v>1</v>
      </c>
    </row>
    <row r="800" spans="1:13">
      <c r="A800" s="47">
        <v>44473</v>
      </c>
      <c r="B800" s="46">
        <f>_xlfn.IFNA(VLOOKUP(A800,'Dual Thrust Strategy'!$A$1:$B$460,2,FALSE),0)</f>
        <v>-127568.51999999999</v>
      </c>
      <c r="C800" s="46">
        <f>_xlfn.IFNA(VLOOKUP(A800,'Break Through Price Strategy'!$A$2:$B$742,2,FALSE),0)</f>
        <v>36040.127999999997</v>
      </c>
      <c r="D800" s="46">
        <f>_xlfn.IFNA(VLOOKUP(A800,'BBI Strategy'!$A$2:$B$1000,2,FALSE),0)</f>
        <v>51063.4</v>
      </c>
      <c r="E800" s="46">
        <f>_xlfn.IFNA(VLOOKUP(A800,'Cloud Strategy'!$A$2:$B$1000,2,FALSE),0)</f>
        <v>-122929.08</v>
      </c>
      <c r="F800" s="46">
        <f>_xlfn.IFNA(VLOOKUP(A800,'DMI Strategy'!$A$1:$B$1000,2,FALSE),0)</f>
        <v>0</v>
      </c>
      <c r="G800" s="46">
        <f>_xlfn.IFNA(VLOOKUP(A800,'RVI Strategy'!$A$1:$B$1000,2,FALSE),0)</f>
        <v>74480.543999999994</v>
      </c>
      <c r="H800" s="46">
        <f>_xlfn.IFNA(VLOOKUP(A800,'TXF0007 Strategy'!$A$1:$B$1000,2,FALSE),0)</f>
        <v>93732</v>
      </c>
      <c r="I800" s="55">
        <f t="shared" si="24"/>
        <v>-14818.921333333332</v>
      </c>
      <c r="J800" s="32">
        <f>VLOOKUP($A800,級距!$A:$K,9,FALSE)</f>
        <v>9</v>
      </c>
      <c r="K800" s="32">
        <f>VLOOKUP($A800,級距!$A:$K,10,FALSE)</f>
        <v>8</v>
      </c>
      <c r="L800" s="32">
        <f>VLOOKUP($A800,級距!$A:$K,11,FALSE)</f>
        <v>4</v>
      </c>
      <c r="M800" s="32">
        <f t="shared" si="25"/>
        <v>4</v>
      </c>
    </row>
    <row r="801" spans="1:13">
      <c r="A801" s="47">
        <v>44470</v>
      </c>
      <c r="B801" s="46">
        <f>_xlfn.IFNA(VLOOKUP(A801,'Dual Thrust Strategy'!$A$1:$B$460,2,FALSE),0)</f>
        <v>0</v>
      </c>
      <c r="C801" s="46">
        <f>_xlfn.IFNA(VLOOKUP(A801,'Break Through Price Strategy'!$A$2:$B$742,2,FALSE),0)</f>
        <v>1028167.08</v>
      </c>
      <c r="D801" s="46">
        <f>_xlfn.IFNA(VLOOKUP(A801,'BBI Strategy'!$A$2:$B$1000,2,FALSE),0)</f>
        <v>101029.08</v>
      </c>
      <c r="E801" s="46">
        <f>_xlfn.IFNA(VLOOKUP(A801,'Cloud Strategy'!$A$2:$B$1000,2,FALSE),0)</f>
        <v>81634.047999999995</v>
      </c>
      <c r="F801" s="46">
        <f>_xlfn.IFNA(VLOOKUP(A801,'DMI Strategy'!$A$1:$B$1000,2,FALSE),0)</f>
        <v>160843.35999999999</v>
      </c>
      <c r="G801" s="46">
        <f>_xlfn.IFNA(VLOOKUP(A801,'RVI Strategy'!$A$1:$B$1000,2,FALSE),0)</f>
        <v>166803.21599999999</v>
      </c>
      <c r="H801" s="46">
        <f>_xlfn.IFNA(VLOOKUP(A801,'TXF0007 Strategy'!$A$1:$B$1000,2,FALSE),0)</f>
        <v>176216.024</v>
      </c>
      <c r="I801" s="55">
        <f t="shared" si="24"/>
        <v>256412.79733333332</v>
      </c>
      <c r="J801" s="32">
        <f>VLOOKUP($A801,級距!$A:$K,9,FALSE)</f>
        <v>10</v>
      </c>
      <c r="K801" s="32">
        <f>VLOOKUP($A801,級距!$A:$K,10,FALSE)</f>
        <v>8</v>
      </c>
      <c r="L801" s="32">
        <f>VLOOKUP($A801,級距!$A:$K,11,FALSE)</f>
        <v>4</v>
      </c>
      <c r="M801" s="32">
        <f t="shared" si="25"/>
        <v>4</v>
      </c>
    </row>
    <row r="802" spans="1:13">
      <c r="A802" s="47">
        <v>44469</v>
      </c>
      <c r="B802" s="46">
        <f>_xlfn.IFNA(VLOOKUP(A802,'Dual Thrust Strategy'!$A$1:$B$460,2,FALSE),0)</f>
        <v>-127960.34400000001</v>
      </c>
      <c r="C802" s="46">
        <f>_xlfn.IFNA(VLOOKUP(A802,'Break Through Price Strategy'!$A$2:$B$742,2,FALSE),0)</f>
        <v>0</v>
      </c>
      <c r="D802" s="46">
        <f>_xlfn.IFNA(VLOOKUP(A802,'BBI Strategy'!$A$2:$B$1000,2,FALSE),0)</f>
        <v>-104034.64</v>
      </c>
      <c r="E802" s="46">
        <f>_xlfn.IFNA(VLOOKUP(A802,'Cloud Strategy'!$A$2:$B$1000,2,FALSE),0)</f>
        <v>0</v>
      </c>
      <c r="F802" s="46">
        <f>_xlfn.IFNA(VLOOKUP(A802,'DMI Strategy'!$A$1:$B$1000,2,FALSE),0)</f>
        <v>0</v>
      </c>
      <c r="G802" s="46">
        <f>_xlfn.IFNA(VLOOKUP(A802,'RVI Strategy'!$A$1:$B$1000,2,FALSE),0)</f>
        <v>0</v>
      </c>
      <c r="H802" s="46">
        <f>_xlfn.IFNA(VLOOKUP(A802,'TXF0007 Strategy'!$A$1:$B$1000,2,FALSE),0)</f>
        <v>0</v>
      </c>
      <c r="I802" s="55">
        <f t="shared" si="24"/>
        <v>-38665.830666666669</v>
      </c>
      <c r="J802" s="32">
        <f>VLOOKUP($A802,級距!$A:$K,9,FALSE)</f>
        <v>8</v>
      </c>
      <c r="K802" s="32">
        <f>VLOOKUP($A802,級距!$A:$K,10,FALSE)</f>
        <v>5</v>
      </c>
      <c r="L802" s="32">
        <f>VLOOKUP($A802,級距!$A:$K,11,FALSE)</f>
        <v>2</v>
      </c>
      <c r="M802" s="32">
        <f t="shared" si="25"/>
        <v>2</v>
      </c>
    </row>
    <row r="803" spans="1:13">
      <c r="A803" s="47">
        <v>44468</v>
      </c>
      <c r="B803" s="46">
        <f>_xlfn.IFNA(VLOOKUP(A803,'Dual Thrust Strategy'!$A$1:$B$460,2,FALSE),0)</f>
        <v>0</v>
      </c>
      <c r="C803" s="46">
        <f>_xlfn.IFNA(VLOOKUP(A803,'Break Through Price Strategy'!$A$2:$B$742,2,FALSE),0)</f>
        <v>3577.3440000000001</v>
      </c>
      <c r="D803" s="46">
        <f>_xlfn.IFNA(VLOOKUP(A803,'BBI Strategy'!$A$2:$B$1000,2,FALSE),0)</f>
        <v>80957.56</v>
      </c>
      <c r="E803" s="46">
        <f>_xlfn.IFNA(VLOOKUP(A803,'Cloud Strategy'!$A$2:$B$1000,2,FALSE),0)</f>
        <v>24661.792000000001</v>
      </c>
      <c r="F803" s="46">
        <f>_xlfn.IFNA(VLOOKUP(A803,'DMI Strategy'!$A$1:$B$1000,2,FALSE),0)</f>
        <v>90331.232000000004</v>
      </c>
      <c r="G803" s="46">
        <f>_xlfn.IFNA(VLOOKUP(A803,'RVI Strategy'!$A$1:$B$1000,2,FALSE),0)</f>
        <v>9552.9599999999991</v>
      </c>
      <c r="H803" s="46">
        <f>_xlfn.IFNA(VLOOKUP(A803,'TXF0007 Strategy'!$A$1:$B$1000,2,FALSE),0)</f>
        <v>34975.72</v>
      </c>
      <c r="I803" s="55">
        <f t="shared" si="24"/>
        <v>34846.814666666665</v>
      </c>
      <c r="J803" s="32">
        <f>VLOOKUP($A803,級距!$A:$K,9,FALSE)</f>
        <v>5</v>
      </c>
      <c r="K803" s="32">
        <f>VLOOKUP($A803,級距!$A:$K,10,FALSE)</f>
        <v>6</v>
      </c>
      <c r="L803" s="32">
        <f>VLOOKUP($A803,級距!$A:$K,11,FALSE)</f>
        <v>2</v>
      </c>
      <c r="M803" s="32">
        <f t="shared" si="25"/>
        <v>2</v>
      </c>
    </row>
    <row r="804" spans="1:13">
      <c r="A804" s="47">
        <v>44467</v>
      </c>
      <c r="B804" s="46">
        <f>_xlfn.IFNA(VLOOKUP(A804,'Dual Thrust Strategy'!$A$1:$B$460,2,FALSE),0)</f>
        <v>0</v>
      </c>
      <c r="C804" s="46">
        <f>_xlfn.IFNA(VLOOKUP(A804,'Break Through Price Strategy'!$A$2:$B$742,2,FALSE),0)</f>
        <v>-68583.744000000006</v>
      </c>
      <c r="D804" s="46">
        <f>_xlfn.IFNA(VLOOKUP(A804,'BBI Strategy'!$A$2:$B$1000,2,FALSE),0)</f>
        <v>-50487.135999999999</v>
      </c>
      <c r="E804" s="46">
        <f>_xlfn.IFNA(VLOOKUP(A804,'Cloud Strategy'!$A$2:$B$1000,2,FALSE),0)</f>
        <v>19848.16</v>
      </c>
      <c r="F804" s="46">
        <f>_xlfn.IFNA(VLOOKUP(A804,'DMI Strategy'!$A$1:$B$1000,2,FALSE),0)</f>
        <v>-23290.400000000001</v>
      </c>
      <c r="G804" s="46">
        <f>_xlfn.IFNA(VLOOKUP(A804,'RVI Strategy'!$A$1:$B$1000,2,FALSE),0)</f>
        <v>0</v>
      </c>
      <c r="H804" s="46">
        <f>_xlfn.IFNA(VLOOKUP(A804,'TXF0007 Strategy'!$A$1:$B$1000,2,FALSE),0)</f>
        <v>-34488.864000000001</v>
      </c>
      <c r="I804" s="55">
        <f t="shared" si="24"/>
        <v>-20418.853333333333</v>
      </c>
      <c r="J804" s="32">
        <f>VLOOKUP($A804,級距!$A:$K,9,FALSE)</f>
        <v>3</v>
      </c>
      <c r="K804" s="32">
        <f>VLOOKUP($A804,級距!$A:$K,10,FALSE)</f>
        <v>1</v>
      </c>
      <c r="L804" s="32">
        <f>VLOOKUP($A804,級距!$A:$K,11,FALSE)</f>
        <v>2</v>
      </c>
      <c r="M804" s="32">
        <f t="shared" si="25"/>
        <v>2</v>
      </c>
    </row>
    <row r="805" spans="1:13">
      <c r="A805" s="47">
        <v>44466</v>
      </c>
      <c r="B805" s="46">
        <f>_xlfn.IFNA(VLOOKUP(A805,'Dual Thrust Strategy'!$A$1:$B$460,2,FALSE),0)</f>
        <v>-64150.8</v>
      </c>
      <c r="C805" s="46">
        <f>_xlfn.IFNA(VLOOKUP(A805,'Break Through Price Strategy'!$A$2:$B$742,2,FALSE),0)</f>
        <v>0</v>
      </c>
      <c r="D805" s="46">
        <f>_xlfn.IFNA(VLOOKUP(A805,'BBI Strategy'!$A$2:$B$1000,2,FALSE),0)</f>
        <v>-54521.023999999998</v>
      </c>
      <c r="E805" s="46">
        <f>_xlfn.IFNA(VLOOKUP(A805,'Cloud Strategy'!$A$2:$B$1000,2,FALSE),0)</f>
        <v>78694.48</v>
      </c>
      <c r="F805" s="46">
        <f>_xlfn.IFNA(VLOOKUP(A805,'DMI Strategy'!$A$1:$B$1000,2,FALSE),0)</f>
        <v>0</v>
      </c>
      <c r="G805" s="46">
        <f>_xlfn.IFNA(VLOOKUP(A805,'RVI Strategy'!$A$1:$B$1000,2,FALSE),0)</f>
        <v>0</v>
      </c>
      <c r="H805" s="46">
        <f>_xlfn.IFNA(VLOOKUP(A805,'TXF0007 Strategy'!$A$1:$B$1000,2,FALSE),0)</f>
        <v>-52004.232000000004</v>
      </c>
      <c r="I805" s="55">
        <f t="shared" si="24"/>
        <v>-6662.8906666666662</v>
      </c>
      <c r="J805" s="32">
        <f>VLOOKUP($A805,級距!$A:$K,9,FALSE)</f>
        <v>2</v>
      </c>
      <c r="K805" s="32">
        <f>VLOOKUP($A805,級距!$A:$K,10,FALSE)</f>
        <v>4</v>
      </c>
      <c r="L805" s="32">
        <f>VLOOKUP($A805,級距!$A:$K,11,FALSE)</f>
        <v>2</v>
      </c>
      <c r="M805" s="32">
        <f t="shared" si="25"/>
        <v>2</v>
      </c>
    </row>
    <row r="806" spans="1:13">
      <c r="A806" s="47">
        <v>44463</v>
      </c>
      <c r="B806" s="46">
        <f>_xlfn.IFNA(VLOOKUP(A806,'Dual Thrust Strategy'!$A$1:$B$460,2,FALSE),0)</f>
        <v>0</v>
      </c>
      <c r="C806" s="46">
        <f>_xlfn.IFNA(VLOOKUP(A806,'Break Through Price Strategy'!$A$2:$B$742,2,FALSE),0)</f>
        <v>83755.631999999998</v>
      </c>
      <c r="D806" s="46">
        <f>_xlfn.IFNA(VLOOKUP(A806,'BBI Strategy'!$A$2:$B$1000,2,FALSE),0)</f>
        <v>8414.92</v>
      </c>
      <c r="E806" s="46">
        <f>_xlfn.IFNA(VLOOKUP(A806,'Cloud Strategy'!$A$2:$B$1000,2,FALSE),0)</f>
        <v>0</v>
      </c>
      <c r="F806" s="46">
        <f>_xlfn.IFNA(VLOOKUP(A806,'DMI Strategy'!$A$1:$B$1000,2,FALSE),0)</f>
        <v>25440.736000000001</v>
      </c>
      <c r="G806" s="46">
        <f>_xlfn.IFNA(VLOOKUP(A806,'RVI Strategy'!$A$1:$B$1000,2,FALSE),0)</f>
        <v>0</v>
      </c>
      <c r="H806" s="46">
        <f>_xlfn.IFNA(VLOOKUP(A806,'TXF0007 Strategy'!$A$1:$B$1000,2,FALSE),0)</f>
        <v>-1366.992</v>
      </c>
      <c r="I806" s="55">
        <f t="shared" si="24"/>
        <v>19601.881333333335</v>
      </c>
      <c r="J806" s="32">
        <f>VLOOKUP($A806,級距!$A:$K,9,FALSE)</f>
        <v>2</v>
      </c>
      <c r="K806" s="32">
        <f>VLOOKUP($A806,級距!$A:$K,10,FALSE)</f>
        <v>6</v>
      </c>
      <c r="L806" s="32">
        <f>VLOOKUP($A806,級距!$A:$K,11,FALSE)</f>
        <v>2</v>
      </c>
      <c r="M806" s="32">
        <f t="shared" si="25"/>
        <v>2</v>
      </c>
    </row>
    <row r="807" spans="1:13">
      <c r="A807" s="47">
        <v>44462</v>
      </c>
      <c r="B807" s="46">
        <f>_xlfn.IFNA(VLOOKUP(A807,'Dual Thrust Strategy'!$A$1:$B$460,2,FALSE),0)</f>
        <v>-16260.024000000001</v>
      </c>
      <c r="C807" s="46">
        <f>_xlfn.IFNA(VLOOKUP(A807,'Break Through Price Strategy'!$A$2:$B$742,2,FALSE),0)</f>
        <v>28608.047999999999</v>
      </c>
      <c r="D807" s="46">
        <f>_xlfn.IFNA(VLOOKUP(A807,'BBI Strategy'!$A$2:$B$1000,2,FALSE),0)</f>
        <v>0</v>
      </c>
      <c r="E807" s="46">
        <f>_xlfn.IFNA(VLOOKUP(A807,'Cloud Strategy'!$A$2:$B$1000,2,FALSE),0)</f>
        <v>0</v>
      </c>
      <c r="F807" s="46">
        <f>_xlfn.IFNA(VLOOKUP(A807,'DMI Strategy'!$A$1:$B$1000,2,FALSE),0)</f>
        <v>-67354.880000000005</v>
      </c>
      <c r="G807" s="46">
        <f>_xlfn.IFNA(VLOOKUP(A807,'RVI Strategy'!$A$1:$B$1000,2,FALSE),0)</f>
        <v>0</v>
      </c>
      <c r="H807" s="46">
        <f>_xlfn.IFNA(VLOOKUP(A807,'TXF0007 Strategy'!$A$1:$B$1000,2,FALSE),0)</f>
        <v>0</v>
      </c>
      <c r="I807" s="55">
        <f t="shared" si="24"/>
        <v>-9167.8093333333345</v>
      </c>
      <c r="J807" s="32">
        <f>VLOOKUP($A807,級距!$A:$K,9,FALSE)</f>
        <v>4</v>
      </c>
      <c r="K807" s="32">
        <f>VLOOKUP($A807,級距!$A:$K,10,FALSE)</f>
        <v>5</v>
      </c>
      <c r="L807" s="32">
        <f>VLOOKUP($A807,級距!$A:$K,11,FALSE)</f>
        <v>2</v>
      </c>
      <c r="M807" s="32">
        <f t="shared" si="25"/>
        <v>2</v>
      </c>
    </row>
    <row r="808" spans="1:13">
      <c r="A808" s="47">
        <v>44461</v>
      </c>
      <c r="B808" s="46">
        <f>_xlfn.IFNA(VLOOKUP(A808,'Dual Thrust Strategy'!$A$1:$B$460,2,FALSE),0)</f>
        <v>0</v>
      </c>
      <c r="C808" s="46">
        <f>_xlfn.IFNA(VLOOKUP(A808,'Break Through Price Strategy'!$A$2:$B$742,2,FALSE),0)</f>
        <v>0</v>
      </c>
      <c r="D808" s="46">
        <f>_xlfn.IFNA(VLOOKUP(A808,'BBI Strategy'!$A$2:$B$1000,2,FALSE),0)</f>
        <v>-108104.8</v>
      </c>
      <c r="E808" s="46">
        <f>_xlfn.IFNA(VLOOKUP(A808,'Cloud Strategy'!$A$2:$B$1000,2,FALSE),0)</f>
        <v>-31073.896000000001</v>
      </c>
      <c r="F808" s="46">
        <f>_xlfn.IFNA(VLOOKUP(A808,'DMI Strategy'!$A$1:$B$1000,2,FALSE),0)</f>
        <v>28675.968000000001</v>
      </c>
      <c r="G808" s="46">
        <f>_xlfn.IFNA(VLOOKUP(A808,'RVI Strategy'!$A$1:$B$1000,2,FALSE),0)</f>
        <v>0</v>
      </c>
      <c r="H808" s="46">
        <f>_xlfn.IFNA(VLOOKUP(A808,'TXF0007 Strategy'!$A$1:$B$1000,2,FALSE),0)</f>
        <v>-124038.71999999999</v>
      </c>
      <c r="I808" s="55">
        <f t="shared" si="24"/>
        <v>-18417.121333333333</v>
      </c>
      <c r="J808" s="32">
        <f>VLOOKUP($A808,級距!$A:$K,9,FALSE)</f>
        <v>5</v>
      </c>
      <c r="K808" s="32">
        <f>VLOOKUP($A808,級距!$A:$K,10,FALSE)</f>
        <v>4</v>
      </c>
      <c r="L808" s="32">
        <f>VLOOKUP($A808,級距!$A:$K,11,FALSE)</f>
        <v>2</v>
      </c>
      <c r="M808" s="32">
        <f t="shared" si="25"/>
        <v>2</v>
      </c>
    </row>
    <row r="809" spans="1:13">
      <c r="A809" s="47">
        <v>44456</v>
      </c>
      <c r="B809" s="46">
        <f>_xlfn.IFNA(VLOOKUP(A809,'Dual Thrust Strategy'!$A$1:$B$460,2,FALSE),0)</f>
        <v>-68629.103999999992</v>
      </c>
      <c r="C809" s="46">
        <f>_xlfn.IFNA(VLOOKUP(A809,'Break Through Price Strategy'!$A$2:$B$742,2,FALSE),0)</f>
        <v>0</v>
      </c>
      <c r="D809" s="46">
        <f>_xlfn.IFNA(VLOOKUP(A809,'BBI Strategy'!$A$2:$B$1000,2,FALSE),0)</f>
        <v>0</v>
      </c>
      <c r="E809" s="46">
        <f>_xlfn.IFNA(VLOOKUP(A809,'Cloud Strategy'!$A$2:$B$1000,2,FALSE),0)</f>
        <v>147949.18400000001</v>
      </c>
      <c r="F809" s="46">
        <f>_xlfn.IFNA(VLOOKUP(A809,'DMI Strategy'!$A$1:$B$1000,2,FALSE),0)</f>
        <v>-60193.919999999998</v>
      </c>
      <c r="G809" s="46">
        <f>_xlfn.IFNA(VLOOKUP(A809,'RVI Strategy'!$A$1:$B$1000,2,FALSE),0)</f>
        <v>0</v>
      </c>
      <c r="H809" s="46">
        <f>_xlfn.IFNA(VLOOKUP(A809,'TXF0007 Strategy'!$A$1:$B$1000,2,FALSE),0)</f>
        <v>-128054.376</v>
      </c>
      <c r="I809" s="55">
        <f t="shared" si="24"/>
        <v>3187.6933333333363</v>
      </c>
      <c r="J809" s="32">
        <f>VLOOKUP($A809,級距!$A:$K,9,FALSE)</f>
        <v>7</v>
      </c>
      <c r="K809" s="32">
        <f>VLOOKUP($A809,級距!$A:$K,10,FALSE)</f>
        <v>2</v>
      </c>
      <c r="L809" s="32">
        <f>VLOOKUP($A809,級距!$A:$K,11,FALSE)</f>
        <v>2</v>
      </c>
      <c r="M809" s="32">
        <f t="shared" si="25"/>
        <v>2</v>
      </c>
    </row>
    <row r="810" spans="1:13">
      <c r="A810" s="47">
        <v>44455</v>
      </c>
      <c r="B810" s="46">
        <f>_xlfn.IFNA(VLOOKUP(A810,'Dual Thrust Strategy'!$A$1:$B$460,2,FALSE),0)</f>
        <v>0</v>
      </c>
      <c r="C810" s="46">
        <f>_xlfn.IFNA(VLOOKUP(A810,'Break Through Price Strategy'!$A$2:$B$742,2,FALSE),0)</f>
        <v>7720.9679999999998</v>
      </c>
      <c r="D810" s="46">
        <f>_xlfn.IFNA(VLOOKUP(A810,'BBI Strategy'!$A$2:$B$1000,2,FALSE),0)</f>
        <v>-39271</v>
      </c>
      <c r="E810" s="46">
        <f>_xlfn.IFNA(VLOOKUP(A810,'Cloud Strategy'!$A$2:$B$1000,2,FALSE),0)</f>
        <v>-19366.560000000001</v>
      </c>
      <c r="F810" s="46">
        <f>_xlfn.IFNA(VLOOKUP(A810,'DMI Strategy'!$A$1:$B$1000,2,FALSE),0)</f>
        <v>-14618.816000000001</v>
      </c>
      <c r="G810" s="46">
        <f>_xlfn.IFNA(VLOOKUP(A810,'RVI Strategy'!$A$1:$B$1000,2,FALSE),0)</f>
        <v>0</v>
      </c>
      <c r="H810" s="46">
        <f>_xlfn.IFNA(VLOOKUP(A810,'TXF0007 Strategy'!$A$1:$B$1000,2,FALSE),0)</f>
        <v>17552.296000000002</v>
      </c>
      <c r="I810" s="55">
        <f t="shared" si="24"/>
        <v>-10922.568000000001</v>
      </c>
      <c r="J810" s="32">
        <f>VLOOKUP($A810,級距!$A:$K,9,FALSE)</f>
        <v>5</v>
      </c>
      <c r="K810" s="32">
        <f>VLOOKUP($A810,級距!$A:$K,10,FALSE)</f>
        <v>6</v>
      </c>
      <c r="L810" s="32">
        <f>VLOOKUP($A810,級距!$A:$K,11,FALSE)</f>
        <v>2</v>
      </c>
      <c r="M810" s="32">
        <f t="shared" si="25"/>
        <v>2</v>
      </c>
    </row>
    <row r="811" spans="1:13">
      <c r="A811" s="47">
        <v>44454</v>
      </c>
      <c r="B811" s="46">
        <f>_xlfn.IFNA(VLOOKUP(A811,'Dual Thrust Strategy'!$A$1:$B$460,2,FALSE),0)</f>
        <v>103096.792</v>
      </c>
      <c r="C811" s="46">
        <f>_xlfn.IFNA(VLOOKUP(A811,'Break Through Price Strategy'!$A$2:$B$742,2,FALSE),0)</f>
        <v>-123019.24800000001</v>
      </c>
      <c r="D811" s="46">
        <f>_xlfn.IFNA(VLOOKUP(A811,'BBI Strategy'!$A$2:$B$1000,2,FALSE),0)</f>
        <v>-79148.759999999995</v>
      </c>
      <c r="E811" s="46">
        <f>_xlfn.IFNA(VLOOKUP(A811,'Cloud Strategy'!$A$2:$B$1000,2,FALSE),0)</f>
        <v>-122666.25599999999</v>
      </c>
      <c r="F811" s="46">
        <f>_xlfn.IFNA(VLOOKUP(A811,'DMI Strategy'!$A$1:$B$1000,2,FALSE),0)</f>
        <v>-123798.39999999999</v>
      </c>
      <c r="G811" s="46">
        <f>_xlfn.IFNA(VLOOKUP(A811,'RVI Strategy'!$A$1:$B$1000,2,FALSE),0)</f>
        <v>-124982.11199999999</v>
      </c>
      <c r="H811" s="46">
        <f>_xlfn.IFNA(VLOOKUP(A811,'TXF0007 Strategy'!$A$1:$B$1000,2,FALSE),0)</f>
        <v>0</v>
      </c>
      <c r="I811" s="55">
        <f t="shared" si="24"/>
        <v>-78419.66399999999</v>
      </c>
      <c r="J811" s="32">
        <f>VLOOKUP($A811,級距!$A:$K,9,FALSE)</f>
        <v>4</v>
      </c>
      <c r="K811" s="32">
        <f>VLOOKUP($A811,級距!$A:$K,10,FALSE)</f>
        <v>2</v>
      </c>
      <c r="L811" s="32">
        <f>VLOOKUP($A811,級距!$A:$K,11,FALSE)</f>
        <v>2</v>
      </c>
      <c r="M811" s="32">
        <f t="shared" si="25"/>
        <v>2</v>
      </c>
    </row>
    <row r="812" spans="1:13">
      <c r="A812" s="47">
        <v>44453</v>
      </c>
      <c r="B812" s="46">
        <f>_xlfn.IFNA(VLOOKUP(A812,'Dual Thrust Strategy'!$A$1:$B$460,2,FALSE),0)</f>
        <v>0</v>
      </c>
      <c r="C812" s="46">
        <f>_xlfn.IFNA(VLOOKUP(A812,'Break Through Price Strategy'!$A$2:$B$742,2,FALSE),0)</f>
        <v>0</v>
      </c>
      <c r="D812" s="46">
        <f>_xlfn.IFNA(VLOOKUP(A812,'BBI Strategy'!$A$2:$B$1000,2,FALSE),0)</f>
        <v>-59073.279999999999</v>
      </c>
      <c r="E812" s="46">
        <f>_xlfn.IFNA(VLOOKUP(A812,'Cloud Strategy'!$A$2:$B$1000,2,FALSE),0)</f>
        <v>24448.567999999999</v>
      </c>
      <c r="F812" s="46">
        <f>_xlfn.IFNA(VLOOKUP(A812,'DMI Strategy'!$A$1:$B$1000,2,FALSE),0)</f>
        <v>0</v>
      </c>
      <c r="G812" s="46">
        <f>_xlfn.IFNA(VLOOKUP(A812,'RVI Strategy'!$A$1:$B$1000,2,FALSE),0)</f>
        <v>0</v>
      </c>
      <c r="H812" s="46">
        <f>_xlfn.IFNA(VLOOKUP(A812,'TXF0007 Strategy'!$A$1:$B$1000,2,FALSE),0)</f>
        <v>9809.84</v>
      </c>
      <c r="I812" s="55">
        <f t="shared" si="24"/>
        <v>-5770.7853333333333</v>
      </c>
      <c r="J812" s="32">
        <f>VLOOKUP($A812,級距!$A:$K,9,FALSE)</f>
        <v>3</v>
      </c>
      <c r="K812" s="32">
        <f>VLOOKUP($A812,級距!$A:$K,10,FALSE)</f>
        <v>6</v>
      </c>
      <c r="L812" s="32">
        <f>VLOOKUP($A812,級距!$A:$K,11,FALSE)</f>
        <v>2</v>
      </c>
      <c r="M812" s="32">
        <f t="shared" si="25"/>
        <v>2</v>
      </c>
    </row>
    <row r="813" spans="1:13">
      <c r="A813" s="47">
        <v>44452</v>
      </c>
      <c r="B813" s="46">
        <f>_xlfn.IFNA(VLOOKUP(A813,'Dual Thrust Strategy'!$A$1:$B$460,2,FALSE),0)</f>
        <v>0</v>
      </c>
      <c r="C813" s="46">
        <f>_xlfn.IFNA(VLOOKUP(A813,'Break Through Price Strategy'!$A$2:$B$742,2,FALSE),0)</f>
        <v>0</v>
      </c>
      <c r="D813" s="46">
        <f>_xlfn.IFNA(VLOOKUP(A813,'BBI Strategy'!$A$2:$B$1000,2,FALSE),0)</f>
        <v>0</v>
      </c>
      <c r="E813" s="46">
        <f>_xlfn.IFNA(VLOOKUP(A813,'Cloud Strategy'!$A$2:$B$1000,2,FALSE),0)</f>
        <v>64871.728000000003</v>
      </c>
      <c r="F813" s="46">
        <f>_xlfn.IFNA(VLOOKUP(A813,'DMI Strategy'!$A$1:$B$1000,2,FALSE),0)</f>
        <v>0</v>
      </c>
      <c r="G813" s="46">
        <f>_xlfn.IFNA(VLOOKUP(A813,'RVI Strategy'!$A$1:$B$1000,2,FALSE),0)</f>
        <v>0</v>
      </c>
      <c r="H813" s="46">
        <f>_xlfn.IFNA(VLOOKUP(A813,'TXF0007 Strategy'!$A$1:$B$1000,2,FALSE),0)</f>
        <v>-6217.9679999999998</v>
      </c>
      <c r="I813" s="55">
        <f t="shared" si="24"/>
        <v>10811.954666666667</v>
      </c>
      <c r="J813" s="32">
        <f>VLOOKUP($A813,級距!$A:$K,9,FALSE)</f>
        <v>3</v>
      </c>
      <c r="K813" s="32">
        <f>VLOOKUP($A813,級距!$A:$K,10,FALSE)</f>
        <v>1</v>
      </c>
      <c r="L813" s="32">
        <f>VLOOKUP($A813,級距!$A:$K,11,FALSE)</f>
        <v>2</v>
      </c>
      <c r="M813" s="32">
        <f t="shared" si="25"/>
        <v>2</v>
      </c>
    </row>
    <row r="814" spans="1:13">
      <c r="A814" s="47">
        <v>44449</v>
      </c>
      <c r="B814" s="46">
        <f>_xlfn.IFNA(VLOOKUP(A814,'Dual Thrust Strategy'!$A$1:$B$460,2,FALSE),0)</f>
        <v>16010.344000000001</v>
      </c>
      <c r="C814" s="46">
        <f>_xlfn.IFNA(VLOOKUP(A814,'Break Through Price Strategy'!$A$2:$B$742,2,FALSE),0)</f>
        <v>218705.28</v>
      </c>
      <c r="D814" s="46">
        <f>_xlfn.IFNA(VLOOKUP(A814,'BBI Strategy'!$A$2:$B$1000,2,FALSE),0)</f>
        <v>26096.991999999998</v>
      </c>
      <c r="E814" s="46">
        <f>_xlfn.IFNA(VLOOKUP(A814,'Cloud Strategy'!$A$2:$B$1000,2,FALSE),0)</f>
        <v>0</v>
      </c>
      <c r="F814" s="46">
        <f>_xlfn.IFNA(VLOOKUP(A814,'DMI Strategy'!$A$1:$B$1000,2,FALSE),0)</f>
        <v>-23021.712</v>
      </c>
      <c r="G814" s="46">
        <f>_xlfn.IFNA(VLOOKUP(A814,'RVI Strategy'!$A$1:$B$1000,2,FALSE),0)</f>
        <v>0</v>
      </c>
      <c r="H814" s="46">
        <f>_xlfn.IFNA(VLOOKUP(A814,'TXF0007 Strategy'!$A$1:$B$1000,2,FALSE),0)</f>
        <v>0</v>
      </c>
      <c r="I814" s="55">
        <f t="shared" si="24"/>
        <v>39631.817333333332</v>
      </c>
      <c r="J814" s="32">
        <f>VLOOKUP($A814,級距!$A:$K,9,FALSE)</f>
        <v>5</v>
      </c>
      <c r="K814" s="32">
        <f>VLOOKUP($A814,級距!$A:$K,10,FALSE)</f>
        <v>9</v>
      </c>
      <c r="L814" s="32">
        <f>VLOOKUP($A814,級距!$A:$K,11,FALSE)</f>
        <v>3</v>
      </c>
      <c r="M814" s="32">
        <f t="shared" si="25"/>
        <v>3</v>
      </c>
    </row>
    <row r="815" spans="1:13">
      <c r="A815" s="47">
        <v>44448</v>
      </c>
      <c r="B815" s="46">
        <f>_xlfn.IFNA(VLOOKUP(A815,'Dual Thrust Strategy'!$A$1:$B$460,2,FALSE),0)</f>
        <v>0</v>
      </c>
      <c r="C815" s="46">
        <f>_xlfn.IFNA(VLOOKUP(A815,'Break Through Price Strategy'!$A$2:$B$742,2,FALSE),0)</f>
        <v>0</v>
      </c>
      <c r="D815" s="46">
        <f>_xlfn.IFNA(VLOOKUP(A815,'BBI Strategy'!$A$2:$B$1000,2,FALSE),0)</f>
        <v>-104125.84</v>
      </c>
      <c r="E815" s="46">
        <f>_xlfn.IFNA(VLOOKUP(A815,'Cloud Strategy'!$A$2:$B$1000,2,FALSE),0)</f>
        <v>58172.415999999997</v>
      </c>
      <c r="F815" s="46">
        <f>_xlfn.IFNA(VLOOKUP(A815,'DMI Strategy'!$A$1:$B$1000,2,FALSE),0)</f>
        <v>13781.52</v>
      </c>
      <c r="G815" s="46">
        <f>_xlfn.IFNA(VLOOKUP(A815,'RVI Strategy'!$A$1:$B$1000,2,FALSE),0)</f>
        <v>0</v>
      </c>
      <c r="H815" s="46">
        <f>_xlfn.IFNA(VLOOKUP(A815,'TXF0007 Strategy'!$A$1:$B$1000,2,FALSE),0)</f>
        <v>-124950.432</v>
      </c>
      <c r="I815" s="55">
        <f t="shared" si="24"/>
        <v>-5361.9839999999995</v>
      </c>
      <c r="J815" s="32">
        <f>VLOOKUP($A815,級距!$A:$K,9,FALSE)</f>
        <v>6</v>
      </c>
      <c r="K815" s="32">
        <f>VLOOKUP($A815,級距!$A:$K,10,FALSE)</f>
        <v>5</v>
      </c>
      <c r="L815" s="32">
        <f>VLOOKUP($A815,級距!$A:$K,11,FALSE)</f>
        <v>2</v>
      </c>
      <c r="M815" s="32">
        <f t="shared" si="25"/>
        <v>2</v>
      </c>
    </row>
    <row r="816" spans="1:13">
      <c r="A816" s="47">
        <v>44447</v>
      </c>
      <c r="B816" s="46">
        <f>_xlfn.IFNA(VLOOKUP(A816,'Dual Thrust Strategy'!$A$1:$B$460,2,FALSE),0)</f>
        <v>0</v>
      </c>
      <c r="C816" s="46">
        <f>_xlfn.IFNA(VLOOKUP(A816,'Break Through Price Strategy'!$A$2:$B$742,2,FALSE),0)</f>
        <v>36359.016000000003</v>
      </c>
      <c r="D816" s="46">
        <f>_xlfn.IFNA(VLOOKUP(A816,'BBI Strategy'!$A$2:$B$1000,2,FALSE),0)</f>
        <v>244697.32</v>
      </c>
      <c r="E816" s="46">
        <f>_xlfn.IFNA(VLOOKUP(A816,'Cloud Strategy'!$A$2:$B$1000,2,FALSE),0)</f>
        <v>-125381.18399999999</v>
      </c>
      <c r="F816" s="46">
        <f>_xlfn.IFNA(VLOOKUP(A816,'DMI Strategy'!$A$1:$B$1000,2,FALSE),0)</f>
        <v>0</v>
      </c>
      <c r="G816" s="46">
        <f>_xlfn.IFNA(VLOOKUP(A816,'RVI Strategy'!$A$1:$B$1000,2,FALSE),0)</f>
        <v>3893.28</v>
      </c>
      <c r="H816" s="46">
        <f>_xlfn.IFNA(VLOOKUP(A816,'TXF0007 Strategy'!$A$1:$B$1000,2,FALSE),0)</f>
        <v>79455.432000000015</v>
      </c>
      <c r="I816" s="55">
        <f t="shared" si="24"/>
        <v>26594.738666666668</v>
      </c>
      <c r="J816" s="32">
        <f>VLOOKUP($A816,級距!$A:$K,9,FALSE)</f>
        <v>8</v>
      </c>
      <c r="K816" s="32">
        <f>VLOOKUP($A816,級距!$A:$K,10,FALSE)</f>
        <v>6</v>
      </c>
      <c r="L816" s="32">
        <f>VLOOKUP($A816,級距!$A:$K,11,FALSE)</f>
        <v>2</v>
      </c>
      <c r="M816" s="32">
        <f t="shared" si="25"/>
        <v>2</v>
      </c>
    </row>
    <row r="817" spans="1:13">
      <c r="A817" s="47">
        <v>44446</v>
      </c>
      <c r="B817" s="46">
        <f>_xlfn.IFNA(VLOOKUP(A817,'Dual Thrust Strategy'!$A$1:$B$460,2,FALSE),0)</f>
        <v>0</v>
      </c>
      <c r="C817" s="46">
        <f>_xlfn.IFNA(VLOOKUP(A817,'Break Through Price Strategy'!$A$2:$B$742,2,FALSE),0)</f>
        <v>-62507.76</v>
      </c>
      <c r="D817" s="46">
        <f>_xlfn.IFNA(VLOOKUP(A817,'BBI Strategy'!$A$2:$B$1000,2,FALSE),0)</f>
        <v>5457.9520000000002</v>
      </c>
      <c r="E817" s="46">
        <f>_xlfn.IFNA(VLOOKUP(A817,'Cloud Strategy'!$A$2:$B$1000,2,FALSE),0)</f>
        <v>-121899.648</v>
      </c>
      <c r="F817" s="46">
        <f>_xlfn.IFNA(VLOOKUP(A817,'DMI Strategy'!$A$1:$B$1000,2,FALSE),0)</f>
        <v>-8140.4160000000002</v>
      </c>
      <c r="G817" s="46">
        <f>_xlfn.IFNA(VLOOKUP(A817,'RVI Strategy'!$A$1:$B$1000,2,FALSE),0)</f>
        <v>-49735.423999999999</v>
      </c>
      <c r="H817" s="46">
        <f>_xlfn.IFNA(VLOOKUP(A817,'TXF0007 Strategy'!$A$1:$B$1000,2,FALSE),0)</f>
        <v>70036.768000000011</v>
      </c>
      <c r="I817" s="55">
        <f t="shared" si="24"/>
        <v>-39470.882666666665</v>
      </c>
      <c r="J817" s="32">
        <f>VLOOKUP($A817,級距!$A:$K,9,FALSE)</f>
        <v>5</v>
      </c>
      <c r="K817" s="32">
        <f>VLOOKUP($A817,級距!$A:$K,10,FALSE)</f>
        <v>6</v>
      </c>
      <c r="L817" s="32">
        <f>VLOOKUP($A817,級距!$A:$K,11,FALSE)</f>
        <v>2</v>
      </c>
      <c r="M817" s="32">
        <f t="shared" si="25"/>
        <v>2</v>
      </c>
    </row>
    <row r="818" spans="1:13">
      <c r="A818" s="47">
        <v>44445</v>
      </c>
      <c r="B818" s="46">
        <f>_xlfn.IFNA(VLOOKUP(A818,'Dual Thrust Strategy'!$A$1:$B$460,2,FALSE),0)</f>
        <v>21280.696</v>
      </c>
      <c r="C818" s="46">
        <f>_xlfn.IFNA(VLOOKUP(A818,'Break Through Price Strategy'!$A$2:$B$742,2,FALSE),0)</f>
        <v>-62526.192000000003</v>
      </c>
      <c r="D818" s="46">
        <f>_xlfn.IFNA(VLOOKUP(A818,'BBI Strategy'!$A$2:$B$1000,2,FALSE),0)</f>
        <v>-26747.360000000001</v>
      </c>
      <c r="E818" s="46">
        <f>_xlfn.IFNA(VLOOKUP(A818,'Cloud Strategy'!$A$2:$B$1000,2,FALSE),0)</f>
        <v>-102858.304</v>
      </c>
      <c r="F818" s="46">
        <f>_xlfn.IFNA(VLOOKUP(A818,'DMI Strategy'!$A$1:$B$1000,2,FALSE),0)</f>
        <v>0</v>
      </c>
      <c r="G818" s="46">
        <f>_xlfn.IFNA(VLOOKUP(A818,'RVI Strategy'!$A$1:$B$1000,2,FALSE),0)</f>
        <v>0</v>
      </c>
      <c r="H818" s="46">
        <f>_xlfn.IFNA(VLOOKUP(A818,'TXF0007 Strategy'!$A$1:$B$1000,2,FALSE),0)</f>
        <v>-31154.863999999998</v>
      </c>
      <c r="I818" s="55">
        <f t="shared" si="24"/>
        <v>-28475.193333333333</v>
      </c>
      <c r="J818" s="32">
        <f>VLOOKUP($A818,級距!$A:$K,9,FALSE)</f>
        <v>5</v>
      </c>
      <c r="K818" s="32">
        <f>VLOOKUP($A818,級距!$A:$K,10,FALSE)</f>
        <v>4</v>
      </c>
      <c r="L818" s="32">
        <f>VLOOKUP($A818,級距!$A:$K,11,FALSE)</f>
        <v>2</v>
      </c>
      <c r="M818" s="32">
        <f t="shared" si="25"/>
        <v>2</v>
      </c>
    </row>
    <row r="819" spans="1:13">
      <c r="A819" s="47">
        <v>44442</v>
      </c>
      <c r="B819" s="46">
        <f>_xlfn.IFNA(VLOOKUP(A819,'Dual Thrust Strategy'!$A$1:$B$460,2,FALSE),0)</f>
        <v>0</v>
      </c>
      <c r="C819" s="46">
        <f>_xlfn.IFNA(VLOOKUP(A819,'Break Through Price Strategy'!$A$2:$B$742,2,FALSE),0)</f>
        <v>12795.8</v>
      </c>
      <c r="D819" s="46">
        <f>_xlfn.IFNA(VLOOKUP(A819,'BBI Strategy'!$A$2:$B$1000,2,FALSE),0)</f>
        <v>-16161.152</v>
      </c>
      <c r="E819" s="46">
        <f>_xlfn.IFNA(VLOOKUP(A819,'Cloud Strategy'!$A$2:$B$1000,2,FALSE),0)</f>
        <v>0</v>
      </c>
      <c r="F819" s="46">
        <f>_xlfn.IFNA(VLOOKUP(A819,'DMI Strategy'!$A$1:$B$1000,2,FALSE),0)</f>
        <v>0</v>
      </c>
      <c r="G819" s="46">
        <f>_xlfn.IFNA(VLOOKUP(A819,'RVI Strategy'!$A$1:$B$1000,2,FALSE),0)</f>
        <v>0</v>
      </c>
      <c r="H819" s="46">
        <f>_xlfn.IFNA(VLOOKUP(A819,'TXF0007 Strategy'!$A$1:$B$1000,2,FALSE),0)</f>
        <v>0</v>
      </c>
      <c r="I819" s="55">
        <f t="shared" si="24"/>
        <v>-560.89200000000017</v>
      </c>
      <c r="J819" s="32">
        <f>VLOOKUP($A819,級距!$A:$K,9,FALSE)</f>
        <v>5</v>
      </c>
      <c r="K819" s="32">
        <f>VLOOKUP($A819,級距!$A:$K,10,FALSE)</f>
        <v>4</v>
      </c>
      <c r="L819" s="32">
        <f>VLOOKUP($A819,級距!$A:$K,11,FALSE)</f>
        <v>2</v>
      </c>
      <c r="M819" s="32">
        <f t="shared" si="25"/>
        <v>2</v>
      </c>
    </row>
    <row r="820" spans="1:13">
      <c r="A820" s="47">
        <v>44441</v>
      </c>
      <c r="B820" s="46">
        <f>_xlfn.IFNA(VLOOKUP(A820,'Dual Thrust Strategy'!$A$1:$B$460,2,FALSE),0)</f>
        <v>14304.911999999998</v>
      </c>
      <c r="C820" s="46">
        <f>_xlfn.IFNA(VLOOKUP(A820,'Break Through Price Strategy'!$A$2:$B$742,2,FALSE),0)</f>
        <v>-4462.384</v>
      </c>
      <c r="D820" s="46">
        <f>_xlfn.IFNA(VLOOKUP(A820,'BBI Strategy'!$A$2:$B$1000,2,FALSE),0)</f>
        <v>0</v>
      </c>
      <c r="E820" s="46">
        <f>_xlfn.IFNA(VLOOKUP(A820,'Cloud Strategy'!$A$2:$B$1000,2,FALSE),0)</f>
        <v>29314.848000000002</v>
      </c>
      <c r="F820" s="46">
        <f>_xlfn.IFNA(VLOOKUP(A820,'DMI Strategy'!$A$1:$B$1000,2,FALSE),0)</f>
        <v>16678.304</v>
      </c>
      <c r="G820" s="46">
        <f>_xlfn.IFNA(VLOOKUP(A820,'RVI Strategy'!$A$1:$B$1000,2,FALSE),0)</f>
        <v>16678.304</v>
      </c>
      <c r="H820" s="46">
        <f>_xlfn.IFNA(VLOOKUP(A820,'TXF0007 Strategy'!$A$1:$B$1000,2,FALSE),0)</f>
        <v>119765.984</v>
      </c>
      <c r="I820" s="55">
        <f t="shared" si="24"/>
        <v>12085.664000000002</v>
      </c>
      <c r="J820" s="32">
        <f>VLOOKUP($A820,級距!$A:$K,9,FALSE)</f>
        <v>8</v>
      </c>
      <c r="K820" s="32">
        <f>VLOOKUP($A820,級距!$A:$K,10,FALSE)</f>
        <v>5</v>
      </c>
      <c r="L820" s="32">
        <f>VLOOKUP($A820,級距!$A:$K,11,FALSE)</f>
        <v>2</v>
      </c>
      <c r="M820" s="32">
        <f t="shared" si="25"/>
        <v>2</v>
      </c>
    </row>
    <row r="821" spans="1:13">
      <c r="A821" s="47">
        <v>44440</v>
      </c>
      <c r="B821" s="46">
        <f>_xlfn.IFNA(VLOOKUP(A821,'Dual Thrust Strategy'!$A$1:$B$460,2,FALSE),0)</f>
        <v>-68732.351999999999</v>
      </c>
      <c r="C821" s="46">
        <f>_xlfn.IFNA(VLOOKUP(A821,'Break Through Price Strategy'!$A$2:$B$742,2,FALSE),0)</f>
        <v>-8516.5439999999999</v>
      </c>
      <c r="D821" s="46">
        <f>_xlfn.IFNA(VLOOKUP(A821,'BBI Strategy'!$A$2:$B$1000,2,FALSE),0)</f>
        <v>44897.616000000002</v>
      </c>
      <c r="E821" s="46">
        <f>_xlfn.IFNA(VLOOKUP(A821,'Cloud Strategy'!$A$2:$B$1000,2,FALSE),0)</f>
        <v>0</v>
      </c>
      <c r="F821" s="46">
        <f>_xlfn.IFNA(VLOOKUP(A821,'DMI Strategy'!$A$1:$B$1000,2,FALSE),0)</f>
        <v>-14618.688</v>
      </c>
      <c r="G821" s="46">
        <f>_xlfn.IFNA(VLOOKUP(A821,'RVI Strategy'!$A$1:$B$1000,2,FALSE),0)</f>
        <v>0</v>
      </c>
      <c r="H821" s="46">
        <f>_xlfn.IFNA(VLOOKUP(A821,'TXF0007 Strategy'!$A$1:$B$1000,2,FALSE),0)</f>
        <v>0</v>
      </c>
      <c r="I821" s="55">
        <f t="shared" si="24"/>
        <v>-7828.3279999999986</v>
      </c>
      <c r="J821" s="32">
        <f>VLOOKUP($A821,級距!$A:$K,9,FALSE)</f>
        <v>3</v>
      </c>
      <c r="K821" s="32">
        <f>VLOOKUP($A821,級距!$A:$K,10,FALSE)</f>
        <v>5</v>
      </c>
      <c r="L821" s="32">
        <f>VLOOKUP($A821,級距!$A:$K,11,FALSE)</f>
        <v>2</v>
      </c>
      <c r="M821" s="32">
        <f t="shared" si="25"/>
        <v>2</v>
      </c>
    </row>
    <row r="822" spans="1:13">
      <c r="A822" s="47">
        <v>44439</v>
      </c>
      <c r="B822" s="46">
        <f>_xlfn.IFNA(VLOOKUP(A822,'Dual Thrust Strategy'!$A$1:$B$460,2,FALSE),0)</f>
        <v>153301.48799999998</v>
      </c>
      <c r="C822" s="46">
        <f>_xlfn.IFNA(VLOOKUP(A822,'Break Through Price Strategy'!$A$2:$B$742,2,FALSE),0)</f>
        <v>6529.1760000000004</v>
      </c>
      <c r="D822" s="46">
        <f>_xlfn.IFNA(VLOOKUP(A822,'BBI Strategy'!$A$2:$B$1000,2,FALSE),0)</f>
        <v>0</v>
      </c>
      <c r="E822" s="46">
        <f>_xlfn.IFNA(VLOOKUP(A822,'Cloud Strategy'!$A$2:$B$1000,2,FALSE),0)</f>
        <v>-59053.440000000002</v>
      </c>
      <c r="F822" s="46">
        <f>_xlfn.IFNA(VLOOKUP(A822,'DMI Strategy'!$A$1:$B$1000,2,FALSE),0)</f>
        <v>-67408.639999999999</v>
      </c>
      <c r="G822" s="46">
        <f>_xlfn.IFNA(VLOOKUP(A822,'RVI Strategy'!$A$1:$B$1000,2,FALSE),0)</f>
        <v>0</v>
      </c>
      <c r="H822" s="46">
        <f>_xlfn.IFNA(VLOOKUP(A822,'TXF0007 Strategy'!$A$1:$B$1000,2,FALSE),0)</f>
        <v>-110973.232</v>
      </c>
      <c r="I822" s="55">
        <f t="shared" si="24"/>
        <v>5561.4306666666644</v>
      </c>
      <c r="J822" s="32">
        <f>VLOOKUP($A822,級距!$A:$K,9,FALSE)</f>
        <v>9</v>
      </c>
      <c r="K822" s="32">
        <f>VLOOKUP($A822,級距!$A:$K,10,FALSE)</f>
        <v>6</v>
      </c>
      <c r="L822" s="32">
        <f>VLOOKUP($A822,級距!$A:$K,11,FALSE)</f>
        <v>1</v>
      </c>
      <c r="M822" s="32">
        <f t="shared" si="25"/>
        <v>1</v>
      </c>
    </row>
    <row r="823" spans="1:13">
      <c r="A823" s="47">
        <v>44438</v>
      </c>
      <c r="B823" s="46">
        <f>_xlfn.IFNA(VLOOKUP(A823,'Dual Thrust Strategy'!$A$1:$B$460,2,FALSE),0)</f>
        <v>0</v>
      </c>
      <c r="C823" s="46">
        <f>_xlfn.IFNA(VLOOKUP(A823,'Break Through Price Strategy'!$A$2:$B$742,2,FALSE),0)</f>
        <v>0</v>
      </c>
      <c r="D823" s="46">
        <f>_xlfn.IFNA(VLOOKUP(A823,'BBI Strategy'!$A$2:$B$1000,2,FALSE),0)</f>
        <v>97367.744000000006</v>
      </c>
      <c r="E823" s="46">
        <f>_xlfn.IFNA(VLOOKUP(A823,'Cloud Strategy'!$A$2:$B$1000,2,FALSE),0)</f>
        <v>-5069.5360000000001</v>
      </c>
      <c r="F823" s="46">
        <f>_xlfn.IFNA(VLOOKUP(A823,'DMI Strategy'!$A$1:$B$1000,2,FALSE),0)</f>
        <v>0</v>
      </c>
      <c r="G823" s="46">
        <f>_xlfn.IFNA(VLOOKUP(A823,'RVI Strategy'!$A$1:$B$1000,2,FALSE),0)</f>
        <v>0</v>
      </c>
      <c r="H823" s="46">
        <f>_xlfn.IFNA(VLOOKUP(A823,'TXF0007 Strategy'!$A$1:$B$1000,2,FALSE),0)</f>
        <v>-126204.736</v>
      </c>
      <c r="I823" s="55">
        <f t="shared" si="24"/>
        <v>15383.034666666668</v>
      </c>
      <c r="J823" s="32">
        <f>VLOOKUP($A823,級距!$A:$K,9,FALSE)</f>
        <v>4</v>
      </c>
      <c r="K823" s="32">
        <f>VLOOKUP($A823,級距!$A:$K,10,FALSE)</f>
        <v>7</v>
      </c>
      <c r="L823" s="32">
        <f>VLOOKUP($A823,級距!$A:$K,11,FALSE)</f>
        <v>3</v>
      </c>
      <c r="M823" s="32">
        <f t="shared" si="25"/>
        <v>3</v>
      </c>
    </row>
    <row r="824" spans="1:13">
      <c r="A824" s="47">
        <v>44435</v>
      </c>
      <c r="B824" s="46">
        <f>_xlfn.IFNA(VLOOKUP(A824,'Dual Thrust Strategy'!$A$1:$B$460,2,FALSE),0)</f>
        <v>24881.191999999999</v>
      </c>
      <c r="C824" s="46">
        <f>_xlfn.IFNA(VLOOKUP(A824,'Break Through Price Strategy'!$A$2:$B$742,2,FALSE),0)</f>
        <v>0</v>
      </c>
      <c r="D824" s="46">
        <f>_xlfn.IFNA(VLOOKUP(A824,'BBI Strategy'!$A$2:$B$1000,2,FALSE),0)</f>
        <v>82312.479999999996</v>
      </c>
      <c r="E824" s="46">
        <f>_xlfn.IFNA(VLOOKUP(A824,'Cloud Strategy'!$A$2:$B$1000,2,FALSE),0)</f>
        <v>0</v>
      </c>
      <c r="F824" s="46">
        <f>_xlfn.IFNA(VLOOKUP(A824,'DMI Strategy'!$A$1:$B$1000,2,FALSE),0)</f>
        <v>-64947.264000000003</v>
      </c>
      <c r="G824" s="46">
        <f>_xlfn.IFNA(VLOOKUP(A824,'RVI Strategy'!$A$1:$B$1000,2,FALSE),0)</f>
        <v>0</v>
      </c>
      <c r="H824" s="46">
        <f>_xlfn.IFNA(VLOOKUP(A824,'TXF0007 Strategy'!$A$1:$B$1000,2,FALSE),0)</f>
        <v>0</v>
      </c>
      <c r="I824" s="55">
        <f t="shared" si="24"/>
        <v>7041.0679999999984</v>
      </c>
      <c r="J824" s="32">
        <f>VLOOKUP($A824,級距!$A:$K,9,FALSE)</f>
        <v>9</v>
      </c>
      <c r="K824" s="32">
        <f>VLOOKUP($A824,級距!$A:$K,10,FALSE)</f>
        <v>8</v>
      </c>
      <c r="L824" s="32">
        <f>VLOOKUP($A824,級距!$A:$K,11,FALSE)</f>
        <v>4</v>
      </c>
      <c r="M824" s="32">
        <f t="shared" si="25"/>
        <v>4</v>
      </c>
    </row>
    <row r="825" spans="1:13">
      <c r="A825" s="47">
        <v>44434</v>
      </c>
      <c r="B825" s="46">
        <f>_xlfn.IFNA(VLOOKUP(A825,'Dual Thrust Strategy'!$A$1:$B$460,2,FALSE),0)</f>
        <v>0</v>
      </c>
      <c r="C825" s="46">
        <f>_xlfn.IFNA(VLOOKUP(A825,'Break Through Price Strategy'!$A$2:$B$742,2,FALSE),0)</f>
        <v>0</v>
      </c>
      <c r="D825" s="46">
        <f>_xlfn.IFNA(VLOOKUP(A825,'BBI Strategy'!$A$2:$B$1000,2,FALSE),0)</f>
        <v>-76858.816000000006</v>
      </c>
      <c r="E825" s="46">
        <f>_xlfn.IFNA(VLOOKUP(A825,'Cloud Strategy'!$A$2:$B$1000,2,FALSE),0)</f>
        <v>27650.536</v>
      </c>
      <c r="F825" s="46">
        <f>_xlfn.IFNA(VLOOKUP(A825,'DMI Strategy'!$A$1:$B$1000,2,FALSE),0)</f>
        <v>-63256.224000000002</v>
      </c>
      <c r="G825" s="46">
        <f>_xlfn.IFNA(VLOOKUP(A825,'RVI Strategy'!$A$1:$B$1000,2,FALSE),0)</f>
        <v>-20484.047999999999</v>
      </c>
      <c r="H825" s="46">
        <f>_xlfn.IFNA(VLOOKUP(A825,'TXF0007 Strategy'!$A$1:$B$1000,2,FALSE),0)</f>
        <v>150089.89600000001</v>
      </c>
      <c r="I825" s="55">
        <f t="shared" si="24"/>
        <v>-22158.092000000004</v>
      </c>
      <c r="J825" s="32">
        <f>VLOOKUP($A825,級距!$A:$K,9,FALSE)</f>
        <v>8</v>
      </c>
      <c r="K825" s="32">
        <f>VLOOKUP($A825,級距!$A:$K,10,FALSE)</f>
        <v>5</v>
      </c>
      <c r="L825" s="32">
        <f>VLOOKUP($A825,級距!$A:$K,11,FALSE)</f>
        <v>2</v>
      </c>
      <c r="M825" s="32">
        <f t="shared" si="25"/>
        <v>2</v>
      </c>
    </row>
    <row r="826" spans="1:13">
      <c r="A826" s="47">
        <v>44433</v>
      </c>
      <c r="B826" s="46">
        <f>_xlfn.IFNA(VLOOKUP(A826,'Dual Thrust Strategy'!$A$1:$B$460,2,FALSE),0)</f>
        <v>-21033.96</v>
      </c>
      <c r="C826" s="46">
        <f>_xlfn.IFNA(VLOOKUP(A826,'Break Through Price Strategy'!$A$2:$B$742,2,FALSE),0)</f>
        <v>-70145.679999999993</v>
      </c>
      <c r="D826" s="46">
        <f>_xlfn.IFNA(VLOOKUP(A826,'BBI Strategy'!$A$2:$B$1000,2,FALSE),0)</f>
        <v>110484.952</v>
      </c>
      <c r="E826" s="46">
        <f>_xlfn.IFNA(VLOOKUP(A826,'Cloud Strategy'!$A$2:$B$1000,2,FALSE),0)</f>
        <v>0</v>
      </c>
      <c r="F826" s="46">
        <f>_xlfn.IFNA(VLOOKUP(A826,'DMI Strategy'!$A$1:$B$1000,2,FALSE),0)</f>
        <v>-64860.288</v>
      </c>
      <c r="G826" s="46">
        <f>_xlfn.IFNA(VLOOKUP(A826,'RVI Strategy'!$A$1:$B$1000,2,FALSE),0)</f>
        <v>0</v>
      </c>
      <c r="H826" s="46">
        <f>_xlfn.IFNA(VLOOKUP(A826,'TXF0007 Strategy'!$A$1:$B$1000,2,FALSE),0)</f>
        <v>60961.127999999997</v>
      </c>
      <c r="I826" s="55">
        <f t="shared" si="24"/>
        <v>-7592.4959999999965</v>
      </c>
      <c r="J826" s="32">
        <f>VLOOKUP($A826,級距!$A:$K,9,FALSE)</f>
        <v>6</v>
      </c>
      <c r="K826" s="32">
        <f>VLOOKUP($A826,級距!$A:$K,10,FALSE)</f>
        <v>9</v>
      </c>
      <c r="L826" s="32">
        <f>VLOOKUP($A826,級距!$A:$K,11,FALSE)</f>
        <v>3</v>
      </c>
      <c r="M826" s="32">
        <f t="shared" si="25"/>
        <v>3</v>
      </c>
    </row>
    <row r="827" spans="1:13">
      <c r="A827" s="47">
        <v>44432</v>
      </c>
      <c r="B827" s="46">
        <f>_xlfn.IFNA(VLOOKUP(A827,'Dual Thrust Strategy'!$A$1:$B$460,2,FALSE),0)</f>
        <v>0</v>
      </c>
      <c r="C827" s="46">
        <f>_xlfn.IFNA(VLOOKUP(A827,'Break Through Price Strategy'!$A$2:$B$742,2,FALSE),0)</f>
        <v>0</v>
      </c>
      <c r="D827" s="46">
        <f>_xlfn.IFNA(VLOOKUP(A827,'BBI Strategy'!$A$2:$B$1000,2,FALSE),0)</f>
        <v>-37616.671999999999</v>
      </c>
      <c r="E827" s="46">
        <f>_xlfn.IFNA(VLOOKUP(A827,'Cloud Strategy'!$A$2:$B$1000,2,FALSE),0)</f>
        <v>-43216.192000000003</v>
      </c>
      <c r="F827" s="46">
        <f>_xlfn.IFNA(VLOOKUP(A827,'DMI Strategy'!$A$1:$B$1000,2,FALSE),0)</f>
        <v>0</v>
      </c>
      <c r="G827" s="46">
        <f>_xlfn.IFNA(VLOOKUP(A827,'RVI Strategy'!$A$1:$B$1000,2,FALSE),0)</f>
        <v>0</v>
      </c>
      <c r="H827" s="46">
        <f>_xlfn.IFNA(VLOOKUP(A827,'TXF0007 Strategy'!$A$1:$B$1000,2,FALSE),0)</f>
        <v>0</v>
      </c>
      <c r="I827" s="55">
        <f t="shared" si="24"/>
        <v>-13472.144</v>
      </c>
      <c r="J827" s="32">
        <f>VLOOKUP($A827,級距!$A:$K,9,FALSE)</f>
        <v>3</v>
      </c>
      <c r="K827" s="32">
        <f>VLOOKUP($A827,級距!$A:$K,10,FALSE)</f>
        <v>4</v>
      </c>
      <c r="L827" s="32">
        <f>VLOOKUP($A827,級距!$A:$K,11,FALSE)</f>
        <v>2</v>
      </c>
      <c r="M827" s="32">
        <f t="shared" si="25"/>
        <v>2</v>
      </c>
    </row>
    <row r="828" spans="1:13">
      <c r="A828" s="47">
        <v>44431</v>
      </c>
      <c r="B828" s="46">
        <f>_xlfn.IFNA(VLOOKUP(A828,'Dual Thrust Strategy'!$A$1:$B$460,2,FALSE),0)</f>
        <v>0</v>
      </c>
      <c r="C828" s="46">
        <f>_xlfn.IFNA(VLOOKUP(A828,'Break Through Price Strategy'!$A$2:$B$742,2,FALSE),0)</f>
        <v>72802.224000000002</v>
      </c>
      <c r="D828" s="46">
        <f>_xlfn.IFNA(VLOOKUP(A828,'BBI Strategy'!$A$2:$B$1000,2,FALSE),0)</f>
        <v>-2405.232</v>
      </c>
      <c r="E828" s="46">
        <f>_xlfn.IFNA(VLOOKUP(A828,'Cloud Strategy'!$A$2:$B$1000,2,FALSE),0)</f>
        <v>0</v>
      </c>
      <c r="F828" s="46">
        <f>_xlfn.IFNA(VLOOKUP(A828,'DMI Strategy'!$A$1:$B$1000,2,FALSE),0)</f>
        <v>-64801.248</v>
      </c>
      <c r="G828" s="46">
        <f>_xlfn.IFNA(VLOOKUP(A828,'RVI Strategy'!$A$1:$B$1000,2,FALSE),0)</f>
        <v>0</v>
      </c>
      <c r="H828" s="46">
        <f>_xlfn.IFNA(VLOOKUP(A828,'TXF0007 Strategy'!$A$1:$B$1000,2,FALSE),0)</f>
        <v>0</v>
      </c>
      <c r="I828" s="55">
        <f t="shared" si="24"/>
        <v>932.6239999999998</v>
      </c>
      <c r="J828" s="32">
        <f>VLOOKUP($A828,級距!$A:$K,9,FALSE)</f>
        <v>10</v>
      </c>
      <c r="K828" s="32">
        <f>VLOOKUP($A828,級距!$A:$K,10,FALSE)</f>
        <v>8</v>
      </c>
      <c r="L828" s="32">
        <f>VLOOKUP($A828,級距!$A:$K,11,FALSE)</f>
        <v>4</v>
      </c>
      <c r="M828" s="32">
        <f t="shared" si="25"/>
        <v>4</v>
      </c>
    </row>
    <row r="829" spans="1:13">
      <c r="A829" s="47">
        <v>44428</v>
      </c>
      <c r="B829" s="46">
        <f>_xlfn.IFNA(VLOOKUP(A829,'Dual Thrust Strategy'!$A$1:$B$460,2,FALSE),0)</f>
        <v>15937.248</v>
      </c>
      <c r="C829" s="46">
        <f>_xlfn.IFNA(VLOOKUP(A829,'Break Through Price Strategy'!$A$2:$B$742,2,FALSE),0)</f>
        <v>-67599.767999999996</v>
      </c>
      <c r="D829" s="46">
        <f>_xlfn.IFNA(VLOOKUP(A829,'BBI Strategy'!$A$2:$B$1000,2,FALSE),0)</f>
        <v>-103894</v>
      </c>
      <c r="E829" s="46">
        <f>_xlfn.IFNA(VLOOKUP(A829,'Cloud Strategy'!$A$2:$B$1000,2,FALSE),0)</f>
        <v>0</v>
      </c>
      <c r="F829" s="46">
        <f>_xlfn.IFNA(VLOOKUP(A829,'DMI Strategy'!$A$1:$B$1000,2,FALSE),0)</f>
        <v>-67042.304000000004</v>
      </c>
      <c r="G829" s="46">
        <f>_xlfn.IFNA(VLOOKUP(A829,'RVI Strategy'!$A$1:$B$1000,2,FALSE),0)</f>
        <v>0</v>
      </c>
      <c r="H829" s="46">
        <f>_xlfn.IFNA(VLOOKUP(A829,'TXF0007 Strategy'!$A$1:$B$1000,2,FALSE),0)</f>
        <v>16084.800000000001</v>
      </c>
      <c r="I829" s="55">
        <f t="shared" si="24"/>
        <v>-37099.803999999996</v>
      </c>
      <c r="J829" s="32">
        <f>VLOOKUP($A829,級距!$A:$K,9,FALSE)</f>
        <v>9</v>
      </c>
      <c r="K829" s="32">
        <f>VLOOKUP($A829,級距!$A:$K,10,FALSE)</f>
        <v>4</v>
      </c>
      <c r="L829" s="32">
        <f>VLOOKUP($A829,級距!$A:$K,11,FALSE)</f>
        <v>2</v>
      </c>
      <c r="M829" s="32">
        <f t="shared" si="25"/>
        <v>2</v>
      </c>
    </row>
    <row r="830" spans="1:13">
      <c r="A830" s="47">
        <v>44427</v>
      </c>
      <c r="B830" s="46">
        <f>_xlfn.IFNA(VLOOKUP(A830,'Dual Thrust Strategy'!$A$1:$B$460,2,FALSE),0)</f>
        <v>-2899.4399999999928</v>
      </c>
      <c r="C830" s="46">
        <f>_xlfn.IFNA(VLOOKUP(A830,'Break Through Price Strategy'!$A$2:$B$742,2,FALSE),0)</f>
        <v>0</v>
      </c>
      <c r="D830" s="46">
        <f>_xlfn.IFNA(VLOOKUP(A830,'BBI Strategy'!$A$2:$B$1000,2,FALSE),0)</f>
        <v>296153.44</v>
      </c>
      <c r="E830" s="46">
        <f>_xlfn.IFNA(VLOOKUP(A830,'Cloud Strategy'!$A$2:$B$1000,2,FALSE),0)</f>
        <v>56926.847999999998</v>
      </c>
      <c r="F830" s="46">
        <f>_xlfn.IFNA(VLOOKUP(A830,'DMI Strategy'!$A$1:$B$1000,2,FALSE),0)</f>
        <v>79342.240000000005</v>
      </c>
      <c r="G830" s="46">
        <f>_xlfn.IFNA(VLOOKUP(A830,'RVI Strategy'!$A$1:$B$1000,2,FALSE),0)</f>
        <v>171671.18400000001</v>
      </c>
      <c r="H830" s="46">
        <f>_xlfn.IFNA(VLOOKUP(A830,'TXF0007 Strategy'!$A$1:$B$1000,2,FALSE),0)</f>
        <v>240086.47999999998</v>
      </c>
      <c r="I830" s="55">
        <f t="shared" si="24"/>
        <v>100199.04533333333</v>
      </c>
      <c r="J830" s="32">
        <f>VLOOKUP($A830,級距!$A:$K,9,FALSE)</f>
        <v>10</v>
      </c>
      <c r="K830" s="32">
        <f>VLOOKUP($A830,級距!$A:$K,10,FALSE)</f>
        <v>8</v>
      </c>
      <c r="L830" s="32">
        <f>VLOOKUP($A830,級距!$A:$K,11,FALSE)</f>
        <v>4</v>
      </c>
      <c r="M830" s="32">
        <f t="shared" si="25"/>
        <v>4</v>
      </c>
    </row>
    <row r="831" spans="1:13">
      <c r="A831" s="47">
        <v>44426</v>
      </c>
      <c r="B831" s="46">
        <f>_xlfn.IFNA(VLOOKUP(A831,'Dual Thrust Strategy'!$A$1:$B$460,2,FALSE),0)</f>
        <v>250307.44800000003</v>
      </c>
      <c r="C831" s="46">
        <f>_xlfn.IFNA(VLOOKUP(A831,'Break Through Price Strategy'!$A$2:$B$742,2,FALSE),0)</f>
        <v>156672.64799999999</v>
      </c>
      <c r="D831" s="46">
        <f>_xlfn.IFNA(VLOOKUP(A831,'BBI Strategy'!$A$2:$B$1000,2,FALSE),0)</f>
        <v>-107869.12</v>
      </c>
      <c r="E831" s="46">
        <f>_xlfn.IFNA(VLOOKUP(A831,'Cloud Strategy'!$A$2:$B$1000,2,FALSE),0)</f>
        <v>61291.631999999998</v>
      </c>
      <c r="F831" s="46">
        <f>_xlfn.IFNA(VLOOKUP(A831,'DMI Strategy'!$A$1:$B$1000,2,FALSE),0)</f>
        <v>120410.224</v>
      </c>
      <c r="G831" s="46">
        <f>_xlfn.IFNA(VLOOKUP(A831,'RVI Strategy'!$A$1:$B$1000,2,FALSE),0)</f>
        <v>0</v>
      </c>
      <c r="H831" s="46">
        <f>_xlfn.IFNA(VLOOKUP(A831,'TXF0007 Strategy'!$A$1:$B$1000,2,FALSE),0)</f>
        <v>-123148.03199999999</v>
      </c>
      <c r="I831" s="55">
        <f t="shared" si="24"/>
        <v>80135.471999999994</v>
      </c>
      <c r="J831" s="32">
        <f>VLOOKUP($A831,級距!$A:$K,9,FALSE)</f>
        <v>10</v>
      </c>
      <c r="K831" s="32">
        <f>VLOOKUP($A831,級距!$A:$K,10,FALSE)</f>
        <v>9</v>
      </c>
      <c r="L831" s="32">
        <f>VLOOKUP($A831,級距!$A:$K,11,FALSE)</f>
        <v>4</v>
      </c>
      <c r="M831" s="32">
        <f t="shared" si="25"/>
        <v>4</v>
      </c>
    </row>
    <row r="832" spans="1:13">
      <c r="A832" s="47">
        <v>44425</v>
      </c>
      <c r="B832" s="46">
        <f>_xlfn.IFNA(VLOOKUP(A832,'Dual Thrust Strategy'!$A$1:$B$460,2,FALSE),0)</f>
        <v>0</v>
      </c>
      <c r="C832" s="46">
        <f>_xlfn.IFNA(VLOOKUP(A832,'Break Through Price Strategy'!$A$2:$B$742,2,FALSE),0)</f>
        <v>19794.696</v>
      </c>
      <c r="D832" s="46">
        <f>_xlfn.IFNA(VLOOKUP(A832,'BBI Strategy'!$A$2:$B$1000,2,FALSE),0)</f>
        <v>129988.64</v>
      </c>
      <c r="E832" s="46">
        <f>_xlfn.IFNA(VLOOKUP(A832,'Cloud Strategy'!$A$2:$B$1000,2,FALSE),0)</f>
        <v>91764.423999999999</v>
      </c>
      <c r="F832" s="46">
        <f>_xlfn.IFNA(VLOOKUP(A832,'DMI Strategy'!$A$1:$B$1000,2,FALSE),0)</f>
        <v>163198.33600000001</v>
      </c>
      <c r="G832" s="46">
        <f>_xlfn.IFNA(VLOOKUP(A832,'RVI Strategy'!$A$1:$B$1000,2,FALSE),0)</f>
        <v>143978.016</v>
      </c>
      <c r="H832" s="46">
        <f>_xlfn.IFNA(VLOOKUP(A832,'TXF0007 Strategy'!$A$1:$B$1000,2,FALSE),0)</f>
        <v>49579.775999999998</v>
      </c>
      <c r="I832" s="55">
        <f t="shared" si="24"/>
        <v>91454.018666666656</v>
      </c>
      <c r="J832" s="32">
        <f>VLOOKUP($A832,級距!$A:$K,9,FALSE)</f>
        <v>9</v>
      </c>
      <c r="K832" s="32">
        <f>VLOOKUP($A832,級距!$A:$K,10,FALSE)</f>
        <v>10</v>
      </c>
      <c r="L832" s="32">
        <f>VLOOKUP($A832,級距!$A:$K,11,FALSE)</f>
        <v>3</v>
      </c>
      <c r="M832" s="32">
        <f t="shared" si="25"/>
        <v>3</v>
      </c>
    </row>
    <row r="833" spans="1:13">
      <c r="A833" s="47">
        <v>44424</v>
      </c>
      <c r="B833" s="46">
        <f>_xlfn.IFNA(VLOOKUP(A833,'Dual Thrust Strategy'!$A$1:$B$460,2,FALSE),0)</f>
        <v>29927.567999999996</v>
      </c>
      <c r="C833" s="46">
        <f>_xlfn.IFNA(VLOOKUP(A833,'Break Through Price Strategy'!$A$2:$B$742,2,FALSE),0)</f>
        <v>-61617.504000000001</v>
      </c>
      <c r="D833" s="46">
        <f>_xlfn.IFNA(VLOOKUP(A833,'BBI Strategy'!$A$2:$B$1000,2,FALSE),0)</f>
        <v>85761.736000000004</v>
      </c>
      <c r="E833" s="46">
        <f>_xlfn.IFNA(VLOOKUP(A833,'Cloud Strategy'!$A$2:$B$1000,2,FALSE),0)</f>
        <v>-73704.320000000007</v>
      </c>
      <c r="F833" s="46">
        <f>_xlfn.IFNA(VLOOKUP(A833,'DMI Strategy'!$A$1:$B$1000,2,FALSE),0)</f>
        <v>-67292.288</v>
      </c>
      <c r="G833" s="46">
        <f>_xlfn.IFNA(VLOOKUP(A833,'RVI Strategy'!$A$1:$B$1000,2,FALSE),0)</f>
        <v>0</v>
      </c>
      <c r="H833" s="46">
        <f>_xlfn.IFNA(VLOOKUP(A833,'TXF0007 Strategy'!$A$1:$B$1000,2,FALSE),0)</f>
        <v>0</v>
      </c>
      <c r="I833" s="55">
        <f t="shared" si="24"/>
        <v>-14487.468000000001</v>
      </c>
      <c r="J833" s="32">
        <f>VLOOKUP($A833,級距!$A:$K,9,FALSE)</f>
        <v>5</v>
      </c>
      <c r="K833" s="32">
        <f>VLOOKUP($A833,級距!$A:$K,10,FALSE)</f>
        <v>4</v>
      </c>
      <c r="L833" s="32">
        <f>VLOOKUP($A833,級距!$A:$K,11,FALSE)</f>
        <v>2</v>
      </c>
      <c r="M833" s="32">
        <f t="shared" si="25"/>
        <v>2</v>
      </c>
    </row>
    <row r="834" spans="1:13">
      <c r="A834" s="47">
        <v>44421</v>
      </c>
      <c r="B834" s="46">
        <f>_xlfn.IFNA(VLOOKUP(A834,'Dual Thrust Strategy'!$A$1:$B$460,2,FALSE),0)</f>
        <v>68837.495999999999</v>
      </c>
      <c r="C834" s="46">
        <f>_xlfn.IFNA(VLOOKUP(A834,'Break Through Price Strategy'!$A$2:$B$742,2,FALSE),0)</f>
        <v>-74691.168000000005</v>
      </c>
      <c r="D834" s="46">
        <f>_xlfn.IFNA(VLOOKUP(A834,'BBI Strategy'!$A$2:$B$1000,2,FALSE),0)</f>
        <v>112311.408</v>
      </c>
      <c r="E834" s="46">
        <f>_xlfn.IFNA(VLOOKUP(A834,'Cloud Strategy'!$A$2:$B$1000,2,FALSE),0)</f>
        <v>80186.351999999999</v>
      </c>
      <c r="F834" s="46">
        <f>_xlfn.IFNA(VLOOKUP(A834,'DMI Strategy'!$A$1:$B$1000,2,FALSE),0)</f>
        <v>42340.703999999998</v>
      </c>
      <c r="G834" s="46">
        <f>_xlfn.IFNA(VLOOKUP(A834,'RVI Strategy'!$A$1:$B$1000,2,FALSE),0)</f>
        <v>69932.495999999999</v>
      </c>
      <c r="H834" s="46">
        <f>_xlfn.IFNA(VLOOKUP(A834,'TXF0007 Strategy'!$A$1:$B$1000,2,FALSE),0)</f>
        <v>249046.60800000001</v>
      </c>
      <c r="I834" s="55">
        <f t="shared" si="24"/>
        <v>49819.548000000003</v>
      </c>
      <c r="J834" s="32">
        <f>VLOOKUP($A834,級距!$A:$K,9,FALSE)</f>
        <v>8</v>
      </c>
      <c r="K834" s="32">
        <f>VLOOKUP($A834,級距!$A:$K,10,FALSE)</f>
        <v>10</v>
      </c>
      <c r="L834" s="32">
        <f>VLOOKUP($A834,級距!$A:$K,11,FALSE)</f>
        <v>3</v>
      </c>
      <c r="M834" s="32">
        <f t="shared" si="25"/>
        <v>3</v>
      </c>
    </row>
    <row r="835" spans="1:13">
      <c r="A835" s="47">
        <v>44420</v>
      </c>
      <c r="B835" s="46">
        <f>_xlfn.IFNA(VLOOKUP(A835,'Dual Thrust Strategy'!$A$1:$B$460,2,FALSE),0)</f>
        <v>0</v>
      </c>
      <c r="C835" s="46">
        <f>_xlfn.IFNA(VLOOKUP(A835,'Break Through Price Strategy'!$A$2:$B$742,2,FALSE),0)</f>
        <v>0</v>
      </c>
      <c r="D835" s="46">
        <f>_xlfn.IFNA(VLOOKUP(A835,'BBI Strategy'!$A$2:$B$1000,2,FALSE),0)</f>
        <v>0</v>
      </c>
      <c r="E835" s="46">
        <f>_xlfn.IFNA(VLOOKUP(A835,'Cloud Strategy'!$A$2:$B$1000,2,FALSE),0)</f>
        <v>-24097.984</v>
      </c>
      <c r="F835" s="46">
        <f>_xlfn.IFNA(VLOOKUP(A835,'DMI Strategy'!$A$1:$B$1000,2,FALSE),0)</f>
        <v>0</v>
      </c>
      <c r="G835" s="46">
        <f>_xlfn.IFNA(VLOOKUP(A835,'RVI Strategy'!$A$1:$B$1000,2,FALSE),0)</f>
        <v>0</v>
      </c>
      <c r="H835" s="46">
        <f>_xlfn.IFNA(VLOOKUP(A835,'TXF0007 Strategy'!$A$1:$B$1000,2,FALSE),0)</f>
        <v>-35163.240000000005</v>
      </c>
      <c r="I835" s="55">
        <f t="shared" si="24"/>
        <v>-4016.3306666666667</v>
      </c>
      <c r="J835" s="32">
        <f>VLOOKUP($A835,級距!$A:$K,9,FALSE)</f>
        <v>2</v>
      </c>
      <c r="K835" s="32">
        <f>VLOOKUP($A835,級距!$A:$K,10,FALSE)</f>
        <v>5</v>
      </c>
      <c r="L835" s="32">
        <f>VLOOKUP($A835,級距!$A:$K,11,FALSE)</f>
        <v>2</v>
      </c>
      <c r="M835" s="32">
        <f t="shared" si="25"/>
        <v>2</v>
      </c>
    </row>
    <row r="836" spans="1:13">
      <c r="A836" s="47">
        <v>44419</v>
      </c>
      <c r="B836" s="46">
        <f>_xlfn.IFNA(VLOOKUP(A836,'Dual Thrust Strategy'!$A$1:$B$460,2,FALSE),0)</f>
        <v>-7422.6240000000016</v>
      </c>
      <c r="C836" s="46">
        <f>_xlfn.IFNA(VLOOKUP(A836,'Break Through Price Strategy'!$A$2:$B$742,2,FALSE),0)</f>
        <v>13956.72</v>
      </c>
      <c r="D836" s="46">
        <f>_xlfn.IFNA(VLOOKUP(A836,'BBI Strategy'!$A$2:$B$1000,2,FALSE),0)</f>
        <v>70677.135999999999</v>
      </c>
      <c r="E836" s="46">
        <f>_xlfn.IFNA(VLOOKUP(A836,'Cloud Strategy'!$A$2:$B$1000,2,FALSE),0)</f>
        <v>-230.04</v>
      </c>
      <c r="F836" s="46">
        <f>_xlfn.IFNA(VLOOKUP(A836,'DMI Strategy'!$A$1:$B$1000,2,FALSE),0)</f>
        <v>0</v>
      </c>
      <c r="G836" s="46">
        <f>_xlfn.IFNA(VLOOKUP(A836,'RVI Strategy'!$A$1:$B$1000,2,FALSE),0)</f>
        <v>0</v>
      </c>
      <c r="H836" s="46">
        <f>_xlfn.IFNA(VLOOKUP(A836,'TXF0007 Strategy'!$A$1:$B$1000,2,FALSE),0)</f>
        <v>-126186.92799999999</v>
      </c>
      <c r="I836" s="55">
        <f t="shared" ref="I836:I899" si="26">(B836+C836+D836+E836+F836+G836)/6</f>
        <v>12830.198666666665</v>
      </c>
      <c r="J836" s="32">
        <f>VLOOKUP($A836,級距!$A:$K,9,FALSE)</f>
        <v>7</v>
      </c>
      <c r="K836" s="32">
        <f>VLOOKUP($A836,級距!$A:$K,10,FALSE)</f>
        <v>3</v>
      </c>
      <c r="L836" s="32">
        <f>VLOOKUP($A836,級距!$A:$K,11,FALSE)</f>
        <v>2</v>
      </c>
      <c r="M836" s="32">
        <f t="shared" ref="M836:M899" si="27">_xlfn.IFNA(L836,0)</f>
        <v>2</v>
      </c>
    </row>
    <row r="837" spans="1:13">
      <c r="A837" s="47">
        <v>44418</v>
      </c>
      <c r="B837" s="46">
        <f>_xlfn.IFNA(VLOOKUP(A837,'Dual Thrust Strategy'!$A$1:$B$460,2,FALSE),0)</f>
        <v>0</v>
      </c>
      <c r="C837" s="46">
        <f>_xlfn.IFNA(VLOOKUP(A837,'Break Through Price Strategy'!$A$2:$B$742,2,FALSE),0)</f>
        <v>0</v>
      </c>
      <c r="D837" s="46">
        <f>_xlfn.IFNA(VLOOKUP(A837,'BBI Strategy'!$A$2:$B$1000,2,FALSE),0)</f>
        <v>63699.839999999997</v>
      </c>
      <c r="E837" s="46">
        <f>_xlfn.IFNA(VLOOKUP(A837,'Cloud Strategy'!$A$2:$B$1000,2,FALSE),0)</f>
        <v>31266.191999999999</v>
      </c>
      <c r="F837" s="46">
        <f>_xlfn.IFNA(VLOOKUP(A837,'DMI Strategy'!$A$1:$B$1000,2,FALSE),0)</f>
        <v>70957.664000000004</v>
      </c>
      <c r="G837" s="46">
        <f>_xlfn.IFNA(VLOOKUP(A837,'RVI Strategy'!$A$1:$B$1000,2,FALSE),0)</f>
        <v>13022.928</v>
      </c>
      <c r="H837" s="46">
        <f>_xlfn.IFNA(VLOOKUP(A837,'TXF0007 Strategy'!$A$1:$B$1000,2,FALSE),0)</f>
        <v>21338.6</v>
      </c>
      <c r="I837" s="55">
        <f t="shared" si="26"/>
        <v>29824.437333333335</v>
      </c>
      <c r="J837" s="32">
        <f>VLOOKUP($A837,級距!$A:$K,9,FALSE)</f>
        <v>5</v>
      </c>
      <c r="K837" s="32">
        <f>VLOOKUP($A837,級距!$A:$K,10,FALSE)</f>
        <v>6</v>
      </c>
      <c r="L837" s="32">
        <f>VLOOKUP($A837,級距!$A:$K,11,FALSE)</f>
        <v>2</v>
      </c>
      <c r="M837" s="32">
        <f t="shared" si="27"/>
        <v>2</v>
      </c>
    </row>
    <row r="838" spans="1:13">
      <c r="A838" s="47">
        <v>44417</v>
      </c>
      <c r="B838" s="46">
        <f>_xlfn.IFNA(VLOOKUP(A838,'Dual Thrust Strategy'!$A$1:$B$460,2,FALSE),0)</f>
        <v>0</v>
      </c>
      <c r="C838" s="46">
        <f>_xlfn.IFNA(VLOOKUP(A838,'Break Through Price Strategy'!$A$2:$B$742,2,FALSE),0)</f>
        <v>-61662.911999999997</v>
      </c>
      <c r="D838" s="46">
        <f>_xlfn.IFNA(VLOOKUP(A838,'BBI Strategy'!$A$2:$B$1000,2,FALSE),0)</f>
        <v>-104150.8</v>
      </c>
      <c r="E838" s="46">
        <f>_xlfn.IFNA(VLOOKUP(A838,'Cloud Strategy'!$A$2:$B$1000,2,FALSE),0)</f>
        <v>94303.623999999996</v>
      </c>
      <c r="F838" s="46">
        <f>_xlfn.IFNA(VLOOKUP(A838,'DMI Strategy'!$A$1:$B$1000,2,FALSE),0)</f>
        <v>-67434.751999999993</v>
      </c>
      <c r="G838" s="46">
        <f>_xlfn.IFNA(VLOOKUP(A838,'RVI Strategy'!$A$1:$B$1000,2,FALSE),0)</f>
        <v>-124981.53599999999</v>
      </c>
      <c r="H838" s="46">
        <f>_xlfn.IFNA(VLOOKUP(A838,'TXF0007 Strategy'!$A$1:$B$1000,2,FALSE),0)</f>
        <v>-22303.512000000002</v>
      </c>
      <c r="I838" s="55">
        <f t="shared" si="26"/>
        <v>-43987.729333333329</v>
      </c>
      <c r="J838" s="32">
        <f>VLOOKUP($A838,級距!$A:$K,9,FALSE)</f>
        <v>7</v>
      </c>
      <c r="K838" s="32">
        <f>VLOOKUP($A838,級距!$A:$K,10,FALSE)</f>
        <v>2</v>
      </c>
      <c r="L838" s="32">
        <f>VLOOKUP($A838,級距!$A:$K,11,FALSE)</f>
        <v>2</v>
      </c>
      <c r="M838" s="32">
        <f t="shared" si="27"/>
        <v>2</v>
      </c>
    </row>
    <row r="839" spans="1:13">
      <c r="A839" s="47">
        <v>44414</v>
      </c>
      <c r="B839" s="46">
        <f>_xlfn.IFNA(VLOOKUP(A839,'Dual Thrust Strategy'!$A$1:$B$460,2,FALSE),0)</f>
        <v>0</v>
      </c>
      <c r="C839" s="46">
        <f>_xlfn.IFNA(VLOOKUP(A839,'Break Through Price Strategy'!$A$2:$B$742,2,FALSE),0)</f>
        <v>-62507.184000000001</v>
      </c>
      <c r="D839" s="46">
        <f>_xlfn.IFNA(VLOOKUP(A839,'BBI Strategy'!$A$2:$B$1000,2,FALSE),0)</f>
        <v>-58548.192000000003</v>
      </c>
      <c r="E839" s="46">
        <f>_xlfn.IFNA(VLOOKUP(A839,'Cloud Strategy'!$A$2:$B$1000,2,FALSE),0)</f>
        <v>124500.352</v>
      </c>
      <c r="F839" s="46">
        <f>_xlfn.IFNA(VLOOKUP(A839,'DMI Strategy'!$A$1:$B$1000,2,FALSE),0)</f>
        <v>-7945</v>
      </c>
      <c r="G839" s="46">
        <f>_xlfn.IFNA(VLOOKUP(A839,'RVI Strategy'!$A$1:$B$1000,2,FALSE),0)</f>
        <v>-34545.887999999999</v>
      </c>
      <c r="H839" s="46">
        <f>_xlfn.IFNA(VLOOKUP(A839,'TXF0007 Strategy'!$A$1:$B$1000,2,FALSE),0)</f>
        <v>0</v>
      </c>
      <c r="I839" s="55">
        <f t="shared" si="26"/>
        <v>-6507.652000000001</v>
      </c>
      <c r="J839" s="32">
        <f>VLOOKUP($A839,級距!$A:$K,9,FALSE)</f>
        <v>6</v>
      </c>
      <c r="K839" s="32">
        <f>VLOOKUP($A839,級距!$A:$K,10,FALSE)</f>
        <v>6</v>
      </c>
      <c r="L839" s="32">
        <f>VLOOKUP($A839,級距!$A:$K,11,FALSE)</f>
        <v>2</v>
      </c>
      <c r="M839" s="32">
        <f t="shared" si="27"/>
        <v>2</v>
      </c>
    </row>
    <row r="840" spans="1:13">
      <c r="A840" s="47">
        <v>44413</v>
      </c>
      <c r="B840" s="46">
        <f>_xlfn.IFNA(VLOOKUP(A840,'Dual Thrust Strategy'!$A$1:$B$460,2,FALSE),0)</f>
        <v>0</v>
      </c>
      <c r="C840" s="46">
        <f>_xlfn.IFNA(VLOOKUP(A840,'Break Through Price Strategy'!$A$2:$B$742,2,FALSE),0)</f>
        <v>0</v>
      </c>
      <c r="D840" s="46">
        <f>_xlfn.IFNA(VLOOKUP(A840,'BBI Strategy'!$A$2:$B$1000,2,FALSE),0)</f>
        <v>0</v>
      </c>
      <c r="E840" s="46">
        <f>_xlfn.IFNA(VLOOKUP(A840,'Cloud Strategy'!$A$2:$B$1000,2,FALSE),0)</f>
        <v>-15367.392</v>
      </c>
      <c r="F840" s="46">
        <f>_xlfn.IFNA(VLOOKUP(A840,'DMI Strategy'!$A$1:$B$1000,2,FALSE),0)</f>
        <v>-66113.600000000006</v>
      </c>
      <c r="G840" s="46">
        <f>_xlfn.IFNA(VLOOKUP(A840,'RVI Strategy'!$A$1:$B$1000,2,FALSE),0)</f>
        <v>0</v>
      </c>
      <c r="H840" s="46">
        <f>_xlfn.IFNA(VLOOKUP(A840,'TXF0007 Strategy'!$A$1:$B$1000,2,FALSE),0)</f>
        <v>0</v>
      </c>
      <c r="I840" s="55">
        <f t="shared" si="26"/>
        <v>-13580.165333333332</v>
      </c>
      <c r="J840" s="32">
        <f>VLOOKUP($A840,級距!$A:$K,9,FALSE)</f>
        <v>1</v>
      </c>
      <c r="K840" s="32">
        <f>VLOOKUP($A840,級距!$A:$K,10,FALSE)</f>
        <v>5</v>
      </c>
      <c r="L840" s="32">
        <f>VLOOKUP($A840,級距!$A:$K,11,FALSE)</f>
        <v>2</v>
      </c>
      <c r="M840" s="32">
        <f t="shared" si="27"/>
        <v>2</v>
      </c>
    </row>
    <row r="841" spans="1:13">
      <c r="A841" s="47">
        <v>44412</v>
      </c>
      <c r="B841" s="46">
        <f>_xlfn.IFNA(VLOOKUP(A841,'Dual Thrust Strategy'!$A$1:$B$460,2,FALSE),0)</f>
        <v>0</v>
      </c>
      <c r="C841" s="46">
        <f>_xlfn.IFNA(VLOOKUP(A841,'Break Through Price Strategy'!$A$2:$B$742,2,FALSE),0)</f>
        <v>-63977.928</v>
      </c>
      <c r="D841" s="46">
        <f>_xlfn.IFNA(VLOOKUP(A841,'BBI Strategy'!$A$2:$B$1000,2,FALSE),0)</f>
        <v>53256.095999999998</v>
      </c>
      <c r="E841" s="46">
        <f>_xlfn.IFNA(VLOOKUP(A841,'Cloud Strategy'!$A$2:$B$1000,2,FALSE),0)</f>
        <v>0</v>
      </c>
      <c r="F841" s="46">
        <f>_xlfn.IFNA(VLOOKUP(A841,'DMI Strategy'!$A$1:$B$1000,2,FALSE),0)</f>
        <v>-65038.847999999998</v>
      </c>
      <c r="G841" s="46">
        <f>_xlfn.IFNA(VLOOKUP(A841,'RVI Strategy'!$A$1:$B$1000,2,FALSE),0)</f>
        <v>0</v>
      </c>
      <c r="H841" s="46">
        <f>_xlfn.IFNA(VLOOKUP(A841,'TXF0007 Strategy'!$A$1:$B$1000,2,FALSE),0)</f>
        <v>0</v>
      </c>
      <c r="I841" s="55">
        <f t="shared" si="26"/>
        <v>-12626.779999999999</v>
      </c>
      <c r="J841" s="32">
        <f>VLOOKUP($A841,級距!$A:$K,9,FALSE)</f>
        <v>2</v>
      </c>
      <c r="K841" s="32">
        <f>VLOOKUP($A841,級距!$A:$K,10,FALSE)</f>
        <v>7</v>
      </c>
      <c r="L841" s="32">
        <f>VLOOKUP($A841,級距!$A:$K,11,FALSE)</f>
        <v>3</v>
      </c>
      <c r="M841" s="32">
        <f t="shared" si="27"/>
        <v>3</v>
      </c>
    </row>
    <row r="842" spans="1:13">
      <c r="A842" s="47">
        <v>44411</v>
      </c>
      <c r="B842" s="46">
        <f>_xlfn.IFNA(VLOOKUP(A842,'Dual Thrust Strategy'!$A$1:$B$460,2,FALSE),0)</f>
        <v>0</v>
      </c>
      <c r="C842" s="46">
        <f>_xlfn.IFNA(VLOOKUP(A842,'Break Through Price Strategy'!$A$2:$B$742,2,FALSE),0)</f>
        <v>0</v>
      </c>
      <c r="D842" s="46">
        <f>_xlfn.IFNA(VLOOKUP(A842,'BBI Strategy'!$A$2:$B$1000,2,FALSE),0)</f>
        <v>-58545.120000000003</v>
      </c>
      <c r="E842" s="46">
        <f>_xlfn.IFNA(VLOOKUP(A842,'Cloud Strategy'!$A$2:$B$1000,2,FALSE),0)</f>
        <v>0</v>
      </c>
      <c r="F842" s="46">
        <f>_xlfn.IFNA(VLOOKUP(A842,'DMI Strategy'!$A$1:$B$1000,2,FALSE),0)</f>
        <v>-67484.288</v>
      </c>
      <c r="G842" s="46">
        <f>_xlfn.IFNA(VLOOKUP(A842,'RVI Strategy'!$A$1:$B$1000,2,FALSE),0)</f>
        <v>0</v>
      </c>
      <c r="H842" s="46">
        <f>_xlfn.IFNA(VLOOKUP(A842,'TXF0007 Strategy'!$A$1:$B$1000,2,FALSE),0)</f>
        <v>0</v>
      </c>
      <c r="I842" s="55">
        <f t="shared" si="26"/>
        <v>-21004.901333333331</v>
      </c>
      <c r="J842" s="32">
        <f>VLOOKUP($A842,級距!$A:$K,9,FALSE)</f>
        <v>3</v>
      </c>
      <c r="K842" s="32">
        <f>VLOOKUP($A842,級距!$A:$K,10,FALSE)</f>
        <v>5</v>
      </c>
      <c r="L842" s="32">
        <f>VLOOKUP($A842,級距!$A:$K,11,FALSE)</f>
        <v>2</v>
      </c>
      <c r="M842" s="32">
        <f t="shared" si="27"/>
        <v>2</v>
      </c>
    </row>
    <row r="843" spans="1:13">
      <c r="A843" s="47">
        <v>44410</v>
      </c>
      <c r="B843" s="46">
        <f>_xlfn.IFNA(VLOOKUP(A843,'Dual Thrust Strategy'!$A$1:$B$460,2,FALSE),0)</f>
        <v>65295.767999999996</v>
      </c>
      <c r="C843" s="46">
        <f>_xlfn.IFNA(VLOOKUP(A843,'Break Through Price Strategy'!$A$2:$B$742,2,FALSE),0)</f>
        <v>0</v>
      </c>
      <c r="D843" s="46">
        <f>_xlfn.IFNA(VLOOKUP(A843,'BBI Strategy'!$A$2:$B$1000,2,FALSE),0)</f>
        <v>112796.12</v>
      </c>
      <c r="E843" s="46">
        <f>_xlfn.IFNA(VLOOKUP(A843,'Cloud Strategy'!$A$2:$B$1000,2,FALSE),0)</f>
        <v>90536.376000000004</v>
      </c>
      <c r="F843" s="46">
        <f>_xlfn.IFNA(VLOOKUP(A843,'DMI Strategy'!$A$1:$B$1000,2,FALSE),0)</f>
        <v>0</v>
      </c>
      <c r="G843" s="46">
        <f>_xlfn.IFNA(VLOOKUP(A843,'RVI Strategy'!$A$1:$B$1000,2,FALSE),0)</f>
        <v>0</v>
      </c>
      <c r="H843" s="46">
        <f>_xlfn.IFNA(VLOOKUP(A843,'TXF0007 Strategy'!$A$1:$B$1000,2,FALSE),0)</f>
        <v>-124133.27999999998</v>
      </c>
      <c r="I843" s="55">
        <f t="shared" si="26"/>
        <v>44771.37733333333</v>
      </c>
      <c r="J843" s="32">
        <f>VLOOKUP($A843,級距!$A:$K,9,FALSE)</f>
        <v>9</v>
      </c>
      <c r="K843" s="32">
        <f>VLOOKUP($A843,級距!$A:$K,10,FALSE)</f>
        <v>6</v>
      </c>
      <c r="L843" s="32">
        <f>VLOOKUP($A843,級距!$A:$K,11,FALSE)</f>
        <v>2</v>
      </c>
      <c r="M843" s="32">
        <f t="shared" si="27"/>
        <v>2</v>
      </c>
    </row>
    <row r="844" spans="1:13">
      <c r="A844" s="47">
        <v>44407</v>
      </c>
      <c r="B844" s="46">
        <f>_xlfn.IFNA(VLOOKUP(A844,'Dual Thrust Strategy'!$A$1:$B$460,2,FALSE),0)</f>
        <v>0</v>
      </c>
      <c r="C844" s="46">
        <f>_xlfn.IFNA(VLOOKUP(A844,'Break Through Price Strategy'!$A$2:$B$742,2,FALSE),0)</f>
        <v>0</v>
      </c>
      <c r="D844" s="46">
        <f>_xlfn.IFNA(VLOOKUP(A844,'BBI Strategy'!$A$2:$B$1000,2,FALSE),0)</f>
        <v>0</v>
      </c>
      <c r="E844" s="46">
        <f>_xlfn.IFNA(VLOOKUP(A844,'Cloud Strategy'!$A$2:$B$1000,2,FALSE),0)</f>
        <v>-31184.848000000002</v>
      </c>
      <c r="F844" s="46">
        <f>_xlfn.IFNA(VLOOKUP(A844,'DMI Strategy'!$A$1:$B$1000,2,FALSE),0)</f>
        <v>82118.751999999993</v>
      </c>
      <c r="G844" s="46">
        <f>_xlfn.IFNA(VLOOKUP(A844,'RVI Strategy'!$A$1:$B$1000,2,FALSE),0)</f>
        <v>0</v>
      </c>
      <c r="H844" s="46">
        <f>_xlfn.IFNA(VLOOKUP(A844,'TXF0007 Strategy'!$A$1:$B$1000,2,FALSE),0)</f>
        <v>100622.81600000001</v>
      </c>
      <c r="I844" s="55">
        <f t="shared" si="26"/>
        <v>8488.9839999999986</v>
      </c>
      <c r="J844" s="32">
        <f>VLOOKUP($A844,級距!$A:$K,9,FALSE)</f>
        <v>5</v>
      </c>
      <c r="K844" s="32">
        <f>VLOOKUP($A844,級距!$A:$K,10,FALSE)</f>
        <v>7</v>
      </c>
      <c r="L844" s="32">
        <f>VLOOKUP($A844,級距!$A:$K,11,FALSE)</f>
        <v>3</v>
      </c>
      <c r="M844" s="32">
        <f t="shared" si="27"/>
        <v>3</v>
      </c>
    </row>
    <row r="845" spans="1:13">
      <c r="A845" s="47">
        <v>44406</v>
      </c>
      <c r="B845" s="46">
        <f>_xlfn.IFNA(VLOOKUP(A845,'Dual Thrust Strategy'!$A$1:$B$460,2,FALSE),0)</f>
        <v>0</v>
      </c>
      <c r="C845" s="46">
        <f>_xlfn.IFNA(VLOOKUP(A845,'Break Through Price Strategy'!$A$2:$B$742,2,FALSE),0)</f>
        <v>0</v>
      </c>
      <c r="D845" s="46">
        <f>_xlfn.IFNA(VLOOKUP(A845,'BBI Strategy'!$A$2:$B$1000,2,FALSE),0)</f>
        <v>66285.983999999997</v>
      </c>
      <c r="E845" s="46">
        <f>_xlfn.IFNA(VLOOKUP(A845,'Cloud Strategy'!$A$2:$B$1000,2,FALSE),0)</f>
        <v>0</v>
      </c>
      <c r="F845" s="46">
        <f>_xlfn.IFNA(VLOOKUP(A845,'DMI Strategy'!$A$1:$B$1000,2,FALSE),0)</f>
        <v>0</v>
      </c>
      <c r="G845" s="46">
        <f>_xlfn.IFNA(VLOOKUP(A845,'RVI Strategy'!$A$1:$B$1000,2,FALSE),0)</f>
        <v>0</v>
      </c>
      <c r="H845" s="46">
        <f>_xlfn.IFNA(VLOOKUP(A845,'TXF0007 Strategy'!$A$1:$B$1000,2,FALSE),0)</f>
        <v>-124933.728</v>
      </c>
      <c r="I845" s="55">
        <f t="shared" si="26"/>
        <v>11047.663999999999</v>
      </c>
      <c r="J845" s="32">
        <f>VLOOKUP($A845,級距!$A:$K,9,FALSE)</f>
        <v>8</v>
      </c>
      <c r="K845" s="32">
        <f>VLOOKUP($A845,級距!$A:$K,10,FALSE)</f>
        <v>8</v>
      </c>
      <c r="L845" s="32">
        <f>VLOOKUP($A845,級距!$A:$K,11,FALSE)</f>
        <v>3</v>
      </c>
      <c r="M845" s="32">
        <f t="shared" si="27"/>
        <v>3</v>
      </c>
    </row>
    <row r="846" spans="1:13">
      <c r="A846" s="47">
        <v>44405</v>
      </c>
      <c r="B846" s="46">
        <f>_xlfn.IFNA(VLOOKUP(A846,'Dual Thrust Strategy'!$A$1:$B$460,2,FALSE),0)</f>
        <v>66114.144</v>
      </c>
      <c r="C846" s="46">
        <f>_xlfn.IFNA(VLOOKUP(A846,'Break Through Price Strategy'!$A$2:$B$742,2,FALSE),0)</f>
        <v>21549.407999999999</v>
      </c>
      <c r="D846" s="46">
        <f>_xlfn.IFNA(VLOOKUP(A846,'BBI Strategy'!$A$2:$B$1000,2,FALSE),0)</f>
        <v>54851.256000000001</v>
      </c>
      <c r="E846" s="46">
        <f>_xlfn.IFNA(VLOOKUP(A846,'Cloud Strategy'!$A$2:$B$1000,2,FALSE),0)</f>
        <v>166510.424</v>
      </c>
      <c r="F846" s="46">
        <f>_xlfn.IFNA(VLOOKUP(A846,'DMI Strategy'!$A$1:$B$1000,2,FALSE),0)</f>
        <v>-63235.872000000003</v>
      </c>
      <c r="G846" s="46">
        <f>_xlfn.IFNA(VLOOKUP(A846,'RVI Strategy'!$A$1:$B$1000,2,FALSE),0)</f>
        <v>0</v>
      </c>
      <c r="H846" s="46">
        <f>_xlfn.IFNA(VLOOKUP(A846,'TXF0007 Strategy'!$A$1:$B$1000,2,FALSE),0)</f>
        <v>-124913.28000000001</v>
      </c>
      <c r="I846" s="55">
        <f t="shared" si="26"/>
        <v>40964.893333333326</v>
      </c>
      <c r="J846" s="32">
        <f>VLOOKUP($A846,級距!$A:$K,9,FALSE)</f>
        <v>10</v>
      </c>
      <c r="K846" s="32">
        <f>VLOOKUP($A846,級距!$A:$K,10,FALSE)</f>
        <v>3</v>
      </c>
      <c r="L846" s="32">
        <f>VLOOKUP($A846,級距!$A:$K,11,FALSE)</f>
        <v>1</v>
      </c>
      <c r="M846" s="32">
        <f t="shared" si="27"/>
        <v>1</v>
      </c>
    </row>
    <row r="847" spans="1:13">
      <c r="A847" s="47">
        <v>44404</v>
      </c>
      <c r="B847" s="46">
        <f>_xlfn.IFNA(VLOOKUP(A847,'Dual Thrust Strategy'!$A$1:$B$460,2,FALSE),0)</f>
        <v>-68683.536000000007</v>
      </c>
      <c r="C847" s="46">
        <f>_xlfn.IFNA(VLOOKUP(A847,'Break Through Price Strategy'!$A$2:$B$742,2,FALSE),0)</f>
        <v>23926.223999999998</v>
      </c>
      <c r="D847" s="46">
        <f>_xlfn.IFNA(VLOOKUP(A847,'BBI Strategy'!$A$2:$B$1000,2,FALSE),0)</f>
        <v>21879.200000000001</v>
      </c>
      <c r="E847" s="46">
        <f>_xlfn.IFNA(VLOOKUP(A847,'Cloud Strategy'!$A$2:$B$1000,2,FALSE),0)</f>
        <v>-8230.7199999999993</v>
      </c>
      <c r="F847" s="46">
        <f>_xlfn.IFNA(VLOOKUP(A847,'DMI Strategy'!$A$1:$B$1000,2,FALSE),0)</f>
        <v>97797.36</v>
      </c>
      <c r="G847" s="46">
        <f>_xlfn.IFNA(VLOOKUP(A847,'RVI Strategy'!$A$1:$B$1000,2,FALSE),0)</f>
        <v>96242.703999999998</v>
      </c>
      <c r="H847" s="46">
        <f>_xlfn.IFNA(VLOOKUP(A847,'TXF0007 Strategy'!$A$1:$B$1000,2,FALSE),0)</f>
        <v>139441.552</v>
      </c>
      <c r="I847" s="55">
        <f t="shared" si="26"/>
        <v>27155.205333333332</v>
      </c>
      <c r="J847" s="32">
        <f>VLOOKUP($A847,級距!$A:$K,9,FALSE)</f>
        <v>5</v>
      </c>
      <c r="K847" s="32">
        <f>VLOOKUP($A847,級距!$A:$K,10,FALSE)</f>
        <v>8</v>
      </c>
      <c r="L847" s="32">
        <f>VLOOKUP($A847,級距!$A:$K,11,FALSE)</f>
        <v>3</v>
      </c>
      <c r="M847" s="32">
        <f t="shared" si="27"/>
        <v>3</v>
      </c>
    </row>
    <row r="848" spans="1:13">
      <c r="A848" s="47">
        <v>44403</v>
      </c>
      <c r="B848" s="46">
        <f>_xlfn.IFNA(VLOOKUP(A848,'Dual Thrust Strategy'!$A$1:$B$460,2,FALSE),0)</f>
        <v>0</v>
      </c>
      <c r="C848" s="46">
        <f>_xlfn.IFNA(VLOOKUP(A848,'Break Through Price Strategy'!$A$2:$B$742,2,FALSE),0)</f>
        <v>27939.392</v>
      </c>
      <c r="D848" s="46">
        <f>_xlfn.IFNA(VLOOKUP(A848,'BBI Strategy'!$A$2:$B$1000,2,FALSE),0)</f>
        <v>169705.36</v>
      </c>
      <c r="E848" s="46">
        <f>_xlfn.IFNA(VLOOKUP(A848,'Cloud Strategy'!$A$2:$B$1000,2,FALSE),0)</f>
        <v>-121877.568</v>
      </c>
      <c r="F848" s="46">
        <f>_xlfn.IFNA(VLOOKUP(A848,'DMI Strategy'!$A$1:$B$1000,2,FALSE),0)</f>
        <v>204932.272</v>
      </c>
      <c r="G848" s="46">
        <f>_xlfn.IFNA(VLOOKUP(A848,'RVI Strategy'!$A$1:$B$1000,2,FALSE),0)</f>
        <v>84824.055999999997</v>
      </c>
      <c r="H848" s="46">
        <f>_xlfn.IFNA(VLOOKUP(A848,'TXF0007 Strategy'!$A$1:$B$1000,2,FALSE),0)</f>
        <v>278429.88799999998</v>
      </c>
      <c r="I848" s="55">
        <f t="shared" si="26"/>
        <v>60920.585333333329</v>
      </c>
      <c r="J848" s="32">
        <f>VLOOKUP($A848,級距!$A:$K,9,FALSE)</f>
        <v>8</v>
      </c>
      <c r="K848" s="32">
        <f>VLOOKUP($A848,級距!$A:$K,10,FALSE)</f>
        <v>10</v>
      </c>
      <c r="L848" s="32">
        <f>VLOOKUP($A848,級距!$A:$K,11,FALSE)</f>
        <v>3</v>
      </c>
      <c r="M848" s="32">
        <f t="shared" si="27"/>
        <v>3</v>
      </c>
    </row>
    <row r="849" spans="1:13">
      <c r="A849" s="47">
        <v>44400</v>
      </c>
      <c r="B849" s="46">
        <f>_xlfn.IFNA(VLOOKUP(A849,'Dual Thrust Strategy'!$A$1:$B$460,2,FALSE),0)</f>
        <v>22887.224000000002</v>
      </c>
      <c r="C849" s="46">
        <f>_xlfn.IFNA(VLOOKUP(A849,'Break Through Price Strategy'!$A$2:$B$742,2,FALSE),0)</f>
        <v>-64201.68</v>
      </c>
      <c r="D849" s="46">
        <f>_xlfn.IFNA(VLOOKUP(A849,'BBI Strategy'!$A$2:$B$1000,2,FALSE),0)</f>
        <v>-10542.24</v>
      </c>
      <c r="E849" s="46">
        <f>_xlfn.IFNA(VLOOKUP(A849,'Cloud Strategy'!$A$2:$B$1000,2,FALSE),0)</f>
        <v>0</v>
      </c>
      <c r="F849" s="46">
        <f>_xlfn.IFNA(VLOOKUP(A849,'DMI Strategy'!$A$1:$B$1000,2,FALSE),0)</f>
        <v>-65043.455999999998</v>
      </c>
      <c r="G849" s="46">
        <f>_xlfn.IFNA(VLOOKUP(A849,'RVI Strategy'!$A$1:$B$1000,2,FALSE),0)</f>
        <v>81776.176000000007</v>
      </c>
      <c r="H849" s="46">
        <f>_xlfn.IFNA(VLOOKUP(A849,'TXF0007 Strategy'!$A$1:$B$1000,2,FALSE),0)</f>
        <v>115558.11200000001</v>
      </c>
      <c r="I849" s="55">
        <f t="shared" si="26"/>
        <v>-5853.9959999999992</v>
      </c>
      <c r="J849" s="32">
        <f>VLOOKUP($A849,級距!$A:$K,9,FALSE)</f>
        <v>5</v>
      </c>
      <c r="K849" s="32">
        <f>VLOOKUP($A849,級距!$A:$K,10,FALSE)</f>
        <v>5</v>
      </c>
      <c r="L849" s="32">
        <f>VLOOKUP($A849,級距!$A:$K,11,FALSE)</f>
        <v>2</v>
      </c>
      <c r="M849" s="32">
        <f t="shared" si="27"/>
        <v>2</v>
      </c>
    </row>
    <row r="850" spans="1:13">
      <c r="A850" s="47">
        <v>44399</v>
      </c>
      <c r="B850" s="46">
        <f>_xlfn.IFNA(VLOOKUP(A850,'Dual Thrust Strategy'!$A$1:$B$460,2,FALSE),0)</f>
        <v>-68759.135999999999</v>
      </c>
      <c r="C850" s="46">
        <f>_xlfn.IFNA(VLOOKUP(A850,'Break Through Price Strategy'!$A$2:$B$742,2,FALSE),0)</f>
        <v>0</v>
      </c>
      <c r="D850" s="46">
        <f>_xlfn.IFNA(VLOOKUP(A850,'BBI Strategy'!$A$2:$B$1000,2,FALSE),0)</f>
        <v>-26175.040000000001</v>
      </c>
      <c r="E850" s="46">
        <f>_xlfn.IFNA(VLOOKUP(A850,'Cloud Strategy'!$A$2:$B$1000,2,FALSE),0)</f>
        <v>0</v>
      </c>
      <c r="F850" s="46">
        <f>_xlfn.IFNA(VLOOKUP(A850,'DMI Strategy'!$A$1:$B$1000,2,FALSE),0)</f>
        <v>41312.639999999999</v>
      </c>
      <c r="G850" s="46">
        <f>_xlfn.IFNA(VLOOKUP(A850,'RVI Strategy'!$A$1:$B$1000,2,FALSE),0)</f>
        <v>0</v>
      </c>
      <c r="H850" s="46">
        <f>_xlfn.IFNA(VLOOKUP(A850,'TXF0007 Strategy'!$A$1:$B$1000,2,FALSE),0)</f>
        <v>10480.608</v>
      </c>
      <c r="I850" s="55">
        <f t="shared" si="26"/>
        <v>-8936.9226666666673</v>
      </c>
      <c r="J850" s="32">
        <f>VLOOKUP($A850,級距!$A:$K,9,FALSE)</f>
        <v>5</v>
      </c>
      <c r="K850" s="32">
        <f>VLOOKUP($A850,級距!$A:$K,10,FALSE)</f>
        <v>2</v>
      </c>
      <c r="L850" s="32">
        <f>VLOOKUP($A850,級距!$A:$K,11,FALSE)</f>
        <v>2</v>
      </c>
      <c r="M850" s="32">
        <f t="shared" si="27"/>
        <v>2</v>
      </c>
    </row>
    <row r="851" spans="1:13">
      <c r="A851" s="47">
        <v>44398</v>
      </c>
      <c r="B851" s="46">
        <f>_xlfn.IFNA(VLOOKUP(A851,'Dual Thrust Strategy'!$A$1:$B$460,2,FALSE),0)</f>
        <v>0</v>
      </c>
      <c r="C851" s="46">
        <f>_xlfn.IFNA(VLOOKUP(A851,'Break Through Price Strategy'!$A$2:$B$742,2,FALSE),0)</f>
        <v>-78421.088000000003</v>
      </c>
      <c r="D851" s="46">
        <f>_xlfn.IFNA(VLOOKUP(A851,'BBI Strategy'!$A$2:$B$1000,2,FALSE),0)</f>
        <v>51011.423999999999</v>
      </c>
      <c r="E851" s="46">
        <f>_xlfn.IFNA(VLOOKUP(A851,'Cloud Strategy'!$A$2:$B$1000,2,FALSE),0)</f>
        <v>-81829.919999999998</v>
      </c>
      <c r="F851" s="46">
        <f>_xlfn.IFNA(VLOOKUP(A851,'DMI Strategy'!$A$1:$B$1000,2,FALSE),0)</f>
        <v>0</v>
      </c>
      <c r="G851" s="46">
        <f>_xlfn.IFNA(VLOOKUP(A851,'RVI Strategy'!$A$1:$B$1000,2,FALSE),0)</f>
        <v>-60953.663999999997</v>
      </c>
      <c r="H851" s="46">
        <f>_xlfn.IFNA(VLOOKUP(A851,'TXF0007 Strategy'!$A$1:$B$1000,2,FALSE),0)</f>
        <v>175675.68000000002</v>
      </c>
      <c r="I851" s="55">
        <f t="shared" si="26"/>
        <v>-28365.541333333331</v>
      </c>
      <c r="J851" s="32">
        <f>VLOOKUP($A851,級距!$A:$K,9,FALSE)</f>
        <v>9</v>
      </c>
      <c r="K851" s="32">
        <f>VLOOKUP($A851,級距!$A:$K,10,FALSE)</f>
        <v>8</v>
      </c>
      <c r="L851" s="32">
        <f>VLOOKUP($A851,級距!$A:$K,11,FALSE)</f>
        <v>3</v>
      </c>
      <c r="M851" s="32">
        <f t="shared" si="27"/>
        <v>3</v>
      </c>
    </row>
    <row r="852" spans="1:13">
      <c r="A852" s="47">
        <v>44397</v>
      </c>
      <c r="B852" s="46">
        <f>_xlfn.IFNA(VLOOKUP(A852,'Dual Thrust Strategy'!$A$1:$B$460,2,FALSE),0)</f>
        <v>-68760</v>
      </c>
      <c r="C852" s="46">
        <f>_xlfn.IFNA(VLOOKUP(A852,'Break Through Price Strategy'!$A$2:$B$742,2,FALSE),0)</f>
        <v>283658.83199999999</v>
      </c>
      <c r="D852" s="46">
        <f>_xlfn.IFNA(VLOOKUP(A852,'BBI Strategy'!$A$2:$B$1000,2,FALSE),0)</f>
        <v>169558.96</v>
      </c>
      <c r="E852" s="46">
        <f>_xlfn.IFNA(VLOOKUP(A852,'Cloud Strategy'!$A$2:$B$1000,2,FALSE),0)</f>
        <v>156847.79199999999</v>
      </c>
      <c r="F852" s="46">
        <f>_xlfn.IFNA(VLOOKUP(A852,'DMI Strategy'!$A$1:$B$1000,2,FALSE),0)</f>
        <v>-67577.983999999997</v>
      </c>
      <c r="G852" s="46">
        <f>_xlfn.IFNA(VLOOKUP(A852,'RVI Strategy'!$A$1:$B$1000,2,FALSE),0)</f>
        <v>18632.272000000001</v>
      </c>
      <c r="H852" s="46">
        <f>_xlfn.IFNA(VLOOKUP(A852,'TXF0007 Strategy'!$A$1:$B$1000,2,FALSE),0)</f>
        <v>128896.864</v>
      </c>
      <c r="I852" s="55">
        <f t="shared" si="26"/>
        <v>82059.978666666677</v>
      </c>
      <c r="J852" s="32">
        <f>VLOOKUP($A852,級距!$A:$K,9,FALSE)</f>
        <v>7</v>
      </c>
      <c r="K852" s="32">
        <f>VLOOKUP($A852,級距!$A:$K,10,FALSE)</f>
        <v>6</v>
      </c>
      <c r="L852" s="32">
        <f>VLOOKUP($A852,級距!$A:$K,11,FALSE)</f>
        <v>2</v>
      </c>
      <c r="M852" s="32">
        <f t="shared" si="27"/>
        <v>2</v>
      </c>
    </row>
    <row r="853" spans="1:13">
      <c r="A853" s="47">
        <v>44396</v>
      </c>
      <c r="B853" s="46">
        <f>_xlfn.IFNA(VLOOKUP(A853,'Dual Thrust Strategy'!$A$1:$B$460,2,FALSE),0)</f>
        <v>0</v>
      </c>
      <c r="C853" s="46">
        <f>_xlfn.IFNA(VLOOKUP(A853,'Break Through Price Strategy'!$A$2:$B$742,2,FALSE),0)</f>
        <v>10302.335999999999</v>
      </c>
      <c r="D853" s="46">
        <f>_xlfn.IFNA(VLOOKUP(A853,'BBI Strategy'!$A$2:$B$1000,2,FALSE),0)</f>
        <v>20142.687999999998</v>
      </c>
      <c r="E853" s="46">
        <f>_xlfn.IFNA(VLOOKUP(A853,'Cloud Strategy'!$A$2:$B$1000,2,FALSE),0)</f>
        <v>190171.82399999999</v>
      </c>
      <c r="F853" s="46">
        <f>_xlfn.IFNA(VLOOKUP(A853,'DMI Strategy'!$A$1:$B$1000,2,FALSE),0)</f>
        <v>69683.343999999997</v>
      </c>
      <c r="G853" s="46">
        <f>_xlfn.IFNA(VLOOKUP(A853,'RVI Strategy'!$A$1:$B$1000,2,FALSE),0)</f>
        <v>0</v>
      </c>
      <c r="H853" s="46">
        <f>_xlfn.IFNA(VLOOKUP(A853,'TXF0007 Strategy'!$A$1:$B$1000,2,FALSE),0)</f>
        <v>69573.680000000008</v>
      </c>
      <c r="I853" s="55">
        <f t="shared" si="26"/>
        <v>48383.365333333328</v>
      </c>
      <c r="J853" s="32">
        <f>VLOOKUP($A853,級距!$A:$K,9,FALSE)</f>
        <v>5</v>
      </c>
      <c r="K853" s="32">
        <f>VLOOKUP($A853,級距!$A:$K,10,FALSE)</f>
        <v>5</v>
      </c>
      <c r="L853" s="32">
        <f>VLOOKUP($A853,級距!$A:$K,11,FALSE)</f>
        <v>2</v>
      </c>
      <c r="M853" s="32">
        <f t="shared" si="27"/>
        <v>2</v>
      </c>
    </row>
    <row r="854" spans="1:13">
      <c r="A854" s="47">
        <v>44393</v>
      </c>
      <c r="B854" s="46">
        <f>_xlfn.IFNA(VLOOKUP(A854,'Dual Thrust Strategy'!$A$1:$B$460,2,FALSE),0)</f>
        <v>0</v>
      </c>
      <c r="C854" s="46">
        <f>_xlfn.IFNA(VLOOKUP(A854,'Break Through Price Strategy'!$A$2:$B$742,2,FALSE),0)</f>
        <v>-34967.232000000004</v>
      </c>
      <c r="D854" s="46">
        <f>_xlfn.IFNA(VLOOKUP(A854,'BBI Strategy'!$A$2:$B$1000,2,FALSE),0)</f>
        <v>0</v>
      </c>
      <c r="E854" s="46">
        <f>_xlfn.IFNA(VLOOKUP(A854,'Cloud Strategy'!$A$2:$B$1000,2,FALSE),0)</f>
        <v>0</v>
      </c>
      <c r="F854" s="46">
        <f>_xlfn.IFNA(VLOOKUP(A854,'DMI Strategy'!$A$1:$B$1000,2,FALSE),0)</f>
        <v>0</v>
      </c>
      <c r="G854" s="46">
        <f>_xlfn.IFNA(VLOOKUP(A854,'RVI Strategy'!$A$1:$B$1000,2,FALSE),0)</f>
        <v>0</v>
      </c>
      <c r="H854" s="46">
        <f>_xlfn.IFNA(VLOOKUP(A854,'TXF0007 Strategy'!$A$1:$B$1000,2,FALSE),0)</f>
        <v>1123.136</v>
      </c>
      <c r="I854" s="55">
        <f t="shared" si="26"/>
        <v>-5827.8720000000003</v>
      </c>
      <c r="J854" s="32">
        <f>VLOOKUP($A854,級距!$A:$K,9,FALSE)</f>
        <v>4</v>
      </c>
      <c r="K854" s="32">
        <f>VLOOKUP($A854,級距!$A:$K,10,FALSE)</f>
        <v>7</v>
      </c>
      <c r="L854" s="32">
        <f>VLOOKUP($A854,級距!$A:$K,11,FALSE)</f>
        <v>3</v>
      </c>
      <c r="M854" s="32">
        <f t="shared" si="27"/>
        <v>3</v>
      </c>
    </row>
    <row r="855" spans="1:13">
      <c r="A855" s="47">
        <v>44392</v>
      </c>
      <c r="B855" s="46">
        <f>_xlfn.IFNA(VLOOKUP(A855,'Dual Thrust Strategy'!$A$1:$B$460,2,FALSE),0)</f>
        <v>0</v>
      </c>
      <c r="C855" s="46">
        <f>_xlfn.IFNA(VLOOKUP(A855,'Break Through Price Strategy'!$A$2:$B$742,2,FALSE),0)</f>
        <v>38681.08</v>
      </c>
      <c r="D855" s="46">
        <f>_xlfn.IFNA(VLOOKUP(A855,'BBI Strategy'!$A$2:$B$1000,2,FALSE),0)</f>
        <v>12542.08</v>
      </c>
      <c r="E855" s="46">
        <f>_xlfn.IFNA(VLOOKUP(A855,'Cloud Strategy'!$A$2:$B$1000,2,FALSE),0)</f>
        <v>-33839.296000000002</v>
      </c>
      <c r="F855" s="46">
        <f>_xlfn.IFNA(VLOOKUP(A855,'DMI Strategy'!$A$1:$B$1000,2,FALSE),0)</f>
        <v>24813.84</v>
      </c>
      <c r="G855" s="46">
        <f>_xlfn.IFNA(VLOOKUP(A855,'RVI Strategy'!$A$1:$B$1000,2,FALSE),0)</f>
        <v>0</v>
      </c>
      <c r="H855" s="46">
        <f>_xlfn.IFNA(VLOOKUP(A855,'TXF0007 Strategy'!$A$1:$B$1000,2,FALSE),0)</f>
        <v>0</v>
      </c>
      <c r="I855" s="55">
        <f t="shared" si="26"/>
        <v>7032.9506666666666</v>
      </c>
      <c r="J855" s="32">
        <f>VLOOKUP($A855,級距!$A:$K,9,FALSE)</f>
        <v>5</v>
      </c>
      <c r="K855" s="32">
        <f>VLOOKUP($A855,級距!$A:$K,10,FALSE)</f>
        <v>6</v>
      </c>
      <c r="L855" s="32">
        <f>VLOOKUP($A855,級距!$A:$K,11,FALSE)</f>
        <v>2</v>
      </c>
      <c r="M855" s="32">
        <f t="shared" si="27"/>
        <v>2</v>
      </c>
    </row>
    <row r="856" spans="1:13">
      <c r="A856" s="47">
        <v>44391</v>
      </c>
      <c r="B856" s="46">
        <f>_xlfn.IFNA(VLOOKUP(A856,'Dual Thrust Strategy'!$A$1:$B$460,2,FALSE),0)</f>
        <v>188431.39199999999</v>
      </c>
      <c r="C856" s="46">
        <f>_xlfn.IFNA(VLOOKUP(A856,'Break Through Price Strategy'!$A$2:$B$742,2,FALSE),0)</f>
        <v>-17708.8</v>
      </c>
      <c r="D856" s="46">
        <f>_xlfn.IFNA(VLOOKUP(A856,'BBI Strategy'!$A$2:$B$1000,2,FALSE),0)</f>
        <v>0</v>
      </c>
      <c r="E856" s="46">
        <f>_xlfn.IFNA(VLOOKUP(A856,'Cloud Strategy'!$A$2:$B$1000,2,FALSE),0)</f>
        <v>-68813.687999999995</v>
      </c>
      <c r="F856" s="46">
        <f>_xlfn.IFNA(VLOOKUP(A856,'DMI Strategy'!$A$1:$B$1000,2,FALSE),0)</f>
        <v>0</v>
      </c>
      <c r="G856" s="46">
        <f>_xlfn.IFNA(VLOOKUP(A856,'RVI Strategy'!$A$1:$B$1000,2,FALSE),0)</f>
        <v>0</v>
      </c>
      <c r="H856" s="46">
        <f>_xlfn.IFNA(VLOOKUP(A856,'TXF0007 Strategy'!$A$1:$B$1000,2,FALSE),0)</f>
        <v>21403.335999999999</v>
      </c>
      <c r="I856" s="55">
        <f t="shared" si="26"/>
        <v>16984.817333333336</v>
      </c>
      <c r="J856" s="32">
        <f>VLOOKUP($A856,級距!$A:$K,9,FALSE)</f>
        <v>5</v>
      </c>
      <c r="K856" s="32">
        <f>VLOOKUP($A856,級距!$A:$K,10,FALSE)</f>
        <v>2</v>
      </c>
      <c r="L856" s="32">
        <f>VLOOKUP($A856,級距!$A:$K,11,FALSE)</f>
        <v>2</v>
      </c>
      <c r="M856" s="32">
        <f t="shared" si="27"/>
        <v>2</v>
      </c>
    </row>
    <row r="857" spans="1:13">
      <c r="A857" s="47">
        <v>44390</v>
      </c>
      <c r="B857" s="46">
        <f>_xlfn.IFNA(VLOOKUP(A857,'Dual Thrust Strategy'!$A$1:$B$460,2,FALSE),0)</f>
        <v>25425.183999999997</v>
      </c>
      <c r="C857" s="46">
        <f>_xlfn.IFNA(VLOOKUP(A857,'Break Through Price Strategy'!$A$2:$B$742,2,FALSE),0)</f>
        <v>0</v>
      </c>
      <c r="D857" s="46">
        <f>_xlfn.IFNA(VLOOKUP(A857,'BBI Strategy'!$A$2:$B$1000,2,FALSE),0)</f>
        <v>-17849.856</v>
      </c>
      <c r="E857" s="46">
        <f>_xlfn.IFNA(VLOOKUP(A857,'Cloud Strategy'!$A$2:$B$1000,2,FALSE),0)</f>
        <v>0</v>
      </c>
      <c r="F857" s="46">
        <f>_xlfn.IFNA(VLOOKUP(A857,'DMI Strategy'!$A$1:$B$1000,2,FALSE),0)</f>
        <v>0</v>
      </c>
      <c r="G857" s="46">
        <f>_xlfn.IFNA(VLOOKUP(A857,'RVI Strategy'!$A$1:$B$1000,2,FALSE),0)</f>
        <v>0</v>
      </c>
      <c r="H857" s="46">
        <f>_xlfn.IFNA(VLOOKUP(A857,'TXF0007 Strategy'!$A$1:$B$1000,2,FALSE),0)</f>
        <v>96636.856</v>
      </c>
      <c r="I857" s="55">
        <f t="shared" si="26"/>
        <v>1262.5546666666662</v>
      </c>
      <c r="J857" s="32">
        <f>VLOOKUP($A857,級距!$A:$K,9,FALSE)</f>
        <v>5</v>
      </c>
      <c r="K857" s="32">
        <f>VLOOKUP($A857,級距!$A:$K,10,FALSE)</f>
        <v>5</v>
      </c>
      <c r="L857" s="32">
        <f>VLOOKUP($A857,級距!$A:$K,11,FALSE)</f>
        <v>2</v>
      </c>
      <c r="M857" s="32">
        <f t="shared" si="27"/>
        <v>2</v>
      </c>
    </row>
    <row r="858" spans="1:13">
      <c r="A858" s="47">
        <v>44389</v>
      </c>
      <c r="B858" s="46">
        <f>_xlfn.IFNA(VLOOKUP(A858,'Dual Thrust Strategy'!$A$1:$B$460,2,FALSE),0)</f>
        <v>0</v>
      </c>
      <c r="C858" s="46">
        <f>_xlfn.IFNA(VLOOKUP(A858,'Break Through Price Strategy'!$A$2:$B$742,2,FALSE),0)</f>
        <v>-64298.879999999997</v>
      </c>
      <c r="D858" s="46">
        <f>_xlfn.IFNA(VLOOKUP(A858,'BBI Strategy'!$A$2:$B$1000,2,FALSE),0)</f>
        <v>0</v>
      </c>
      <c r="E858" s="46">
        <f>_xlfn.IFNA(VLOOKUP(A858,'Cloud Strategy'!$A$2:$B$1000,2,FALSE),0)</f>
        <v>32353.376</v>
      </c>
      <c r="F858" s="46">
        <f>_xlfn.IFNA(VLOOKUP(A858,'DMI Strategy'!$A$1:$B$1000,2,FALSE),0)</f>
        <v>-65153.184000000001</v>
      </c>
      <c r="G858" s="46">
        <f>_xlfn.IFNA(VLOOKUP(A858,'RVI Strategy'!$A$1:$B$1000,2,FALSE),0)</f>
        <v>0</v>
      </c>
      <c r="H858" s="46">
        <f>_xlfn.IFNA(VLOOKUP(A858,'TXF0007 Strategy'!$A$1:$B$1000,2,FALSE),0)</f>
        <v>-19531.584000000003</v>
      </c>
      <c r="I858" s="55">
        <f t="shared" si="26"/>
        <v>-16183.114666666666</v>
      </c>
      <c r="J858" s="32">
        <f>VLOOKUP($A858,級距!$A:$K,9,FALSE)</f>
        <v>5</v>
      </c>
      <c r="K858" s="32">
        <f>VLOOKUP($A858,級距!$A:$K,10,FALSE)</f>
        <v>2</v>
      </c>
      <c r="L858" s="32">
        <f>VLOOKUP($A858,級距!$A:$K,11,FALSE)</f>
        <v>2</v>
      </c>
      <c r="M858" s="32">
        <f t="shared" si="27"/>
        <v>2</v>
      </c>
    </row>
    <row r="859" spans="1:13">
      <c r="A859" s="47">
        <v>44386</v>
      </c>
      <c r="B859" s="46">
        <f>_xlfn.IFNA(VLOOKUP(A859,'Dual Thrust Strategy'!$A$1:$B$460,2,FALSE),0)</f>
        <v>58407.744000000006</v>
      </c>
      <c r="C859" s="46">
        <f>_xlfn.IFNA(VLOOKUP(A859,'Break Through Price Strategy'!$A$2:$B$742,2,FALSE),0)</f>
        <v>-21287.824000000001</v>
      </c>
      <c r="D859" s="46">
        <f>_xlfn.IFNA(VLOOKUP(A859,'BBI Strategy'!$A$2:$B$1000,2,FALSE),0)</f>
        <v>144.15199999999999</v>
      </c>
      <c r="E859" s="46">
        <f>_xlfn.IFNA(VLOOKUP(A859,'Cloud Strategy'!$A$2:$B$1000,2,FALSE),0)</f>
        <v>-133045.10399999999</v>
      </c>
      <c r="F859" s="46">
        <f>_xlfn.IFNA(VLOOKUP(A859,'DMI Strategy'!$A$1:$B$1000,2,FALSE),0)</f>
        <v>0</v>
      </c>
      <c r="G859" s="46">
        <f>_xlfn.IFNA(VLOOKUP(A859,'RVI Strategy'!$A$1:$B$1000,2,FALSE),0)</f>
        <v>0</v>
      </c>
      <c r="H859" s="46">
        <f>_xlfn.IFNA(VLOOKUP(A859,'TXF0007 Strategy'!$A$1:$B$1000,2,FALSE),0)</f>
        <v>-44232.623999999989</v>
      </c>
      <c r="I859" s="55">
        <f t="shared" si="26"/>
        <v>-15963.505333333329</v>
      </c>
      <c r="J859" s="32">
        <f>VLOOKUP($A859,級距!$A:$K,9,FALSE)</f>
        <v>5</v>
      </c>
      <c r="K859" s="32">
        <f>VLOOKUP($A859,級距!$A:$K,10,FALSE)</f>
        <v>1</v>
      </c>
      <c r="L859" s="32">
        <f>VLOOKUP($A859,級距!$A:$K,11,FALSE)</f>
        <v>2</v>
      </c>
      <c r="M859" s="32">
        <f t="shared" si="27"/>
        <v>2</v>
      </c>
    </row>
    <row r="860" spans="1:13">
      <c r="A860" s="47">
        <v>44385</v>
      </c>
      <c r="B860" s="46">
        <f>_xlfn.IFNA(VLOOKUP(A860,'Dual Thrust Strategy'!$A$1:$B$460,2,FALSE),0)</f>
        <v>-128734.48800000001</v>
      </c>
      <c r="C860" s="46">
        <f>_xlfn.IFNA(VLOOKUP(A860,'Break Through Price Strategy'!$A$2:$B$742,2,FALSE),0)</f>
        <v>-65105.375999999997</v>
      </c>
      <c r="D860" s="46">
        <f>_xlfn.IFNA(VLOOKUP(A860,'BBI Strategy'!$A$2:$B$1000,2,FALSE),0)</f>
        <v>-106823.584</v>
      </c>
      <c r="E860" s="46">
        <f>_xlfn.IFNA(VLOOKUP(A860,'Cloud Strategy'!$A$2:$B$1000,2,FALSE),0)</f>
        <v>37984.487999999998</v>
      </c>
      <c r="F860" s="46">
        <f>_xlfn.IFNA(VLOOKUP(A860,'DMI Strategy'!$A$1:$B$1000,2,FALSE),0)</f>
        <v>-41020.576000000001</v>
      </c>
      <c r="G860" s="46">
        <f>_xlfn.IFNA(VLOOKUP(A860,'RVI Strategy'!$A$1:$B$1000,2,FALSE),0)</f>
        <v>-113011.936</v>
      </c>
      <c r="H860" s="46">
        <f>_xlfn.IFNA(VLOOKUP(A860,'TXF0007 Strategy'!$A$1:$B$1000,2,FALSE),0)</f>
        <v>0</v>
      </c>
      <c r="I860" s="55">
        <f t="shared" si="26"/>
        <v>-69451.911999999997</v>
      </c>
      <c r="J860" s="32">
        <f>VLOOKUP($A860,級距!$A:$K,9,FALSE)</f>
        <v>5</v>
      </c>
      <c r="K860" s="32">
        <f>VLOOKUP($A860,級距!$A:$K,10,FALSE)</f>
        <v>3</v>
      </c>
      <c r="L860" s="32">
        <f>VLOOKUP($A860,級距!$A:$K,11,FALSE)</f>
        <v>2</v>
      </c>
      <c r="M860" s="32">
        <f t="shared" si="27"/>
        <v>2</v>
      </c>
    </row>
    <row r="861" spans="1:13">
      <c r="A861" s="47">
        <v>44384</v>
      </c>
      <c r="B861" s="46">
        <f>_xlfn.IFNA(VLOOKUP(A861,'Dual Thrust Strategy'!$A$1:$B$460,2,FALSE),0)</f>
        <v>88326.239999999991</v>
      </c>
      <c r="C861" s="46">
        <f>_xlfn.IFNA(VLOOKUP(A861,'Break Through Price Strategy'!$A$2:$B$742,2,FALSE),0)</f>
        <v>33426.720000000001</v>
      </c>
      <c r="D861" s="46">
        <f>_xlfn.IFNA(VLOOKUP(A861,'BBI Strategy'!$A$2:$B$1000,2,FALSE),0)</f>
        <v>-43415.872000000003</v>
      </c>
      <c r="E861" s="46">
        <f>_xlfn.IFNA(VLOOKUP(A861,'Cloud Strategy'!$A$2:$B$1000,2,FALSE),0)</f>
        <v>0</v>
      </c>
      <c r="F861" s="46">
        <f>_xlfn.IFNA(VLOOKUP(A861,'DMI Strategy'!$A$1:$B$1000,2,FALSE),0)</f>
        <v>0</v>
      </c>
      <c r="G861" s="46">
        <f>_xlfn.IFNA(VLOOKUP(A861,'RVI Strategy'!$A$1:$B$1000,2,FALSE),0)</f>
        <v>0</v>
      </c>
      <c r="H861" s="46">
        <f>_xlfn.IFNA(VLOOKUP(A861,'TXF0007 Strategy'!$A$1:$B$1000,2,FALSE),0)</f>
        <v>54751.840000000004</v>
      </c>
      <c r="I861" s="55">
        <f t="shared" si="26"/>
        <v>13056.181333333332</v>
      </c>
      <c r="J861" s="32">
        <f>VLOOKUP($A861,級距!$A:$K,9,FALSE)</f>
        <v>5</v>
      </c>
      <c r="K861" s="32">
        <f>VLOOKUP($A861,級距!$A:$K,10,FALSE)</f>
        <v>1</v>
      </c>
      <c r="L861" s="32">
        <f>VLOOKUP($A861,級距!$A:$K,11,FALSE)</f>
        <v>2</v>
      </c>
      <c r="M861" s="32">
        <f t="shared" si="27"/>
        <v>2</v>
      </c>
    </row>
    <row r="862" spans="1:13">
      <c r="A862" s="47">
        <v>44383</v>
      </c>
      <c r="B862" s="46">
        <f>_xlfn.IFNA(VLOOKUP(A862,'Dual Thrust Strategy'!$A$1:$B$460,2,FALSE),0)</f>
        <v>0</v>
      </c>
      <c r="C862" s="46">
        <f>_xlfn.IFNA(VLOOKUP(A862,'Break Through Price Strategy'!$A$2:$B$742,2,FALSE),0)</f>
        <v>0</v>
      </c>
      <c r="D862" s="46">
        <f>_xlfn.IFNA(VLOOKUP(A862,'BBI Strategy'!$A$2:$B$1000,2,FALSE),0)</f>
        <v>-9839.2960000000003</v>
      </c>
      <c r="E862" s="46">
        <f>_xlfn.IFNA(VLOOKUP(A862,'Cloud Strategy'!$A$2:$B$1000,2,FALSE),0)</f>
        <v>-31437.472000000002</v>
      </c>
      <c r="F862" s="46">
        <f>_xlfn.IFNA(VLOOKUP(A862,'DMI Strategy'!$A$1:$B$1000,2,FALSE),0)</f>
        <v>0</v>
      </c>
      <c r="G862" s="46">
        <f>_xlfn.IFNA(VLOOKUP(A862,'RVI Strategy'!$A$1:$B$1000,2,FALSE),0)</f>
        <v>0</v>
      </c>
      <c r="H862" s="46">
        <f>_xlfn.IFNA(VLOOKUP(A862,'TXF0007 Strategy'!$A$1:$B$1000,2,FALSE),0)</f>
        <v>0</v>
      </c>
      <c r="I862" s="55">
        <f t="shared" si="26"/>
        <v>-6879.4613333333336</v>
      </c>
      <c r="J862" s="32">
        <f>VLOOKUP($A862,級距!$A:$K,9,FALSE)</f>
        <v>2</v>
      </c>
      <c r="K862" s="32">
        <f>VLOOKUP($A862,級距!$A:$K,10,FALSE)</f>
        <v>7</v>
      </c>
      <c r="L862" s="32">
        <f>VLOOKUP($A862,級距!$A:$K,11,FALSE)</f>
        <v>3</v>
      </c>
      <c r="M862" s="32">
        <f t="shared" si="27"/>
        <v>3</v>
      </c>
    </row>
    <row r="863" spans="1:13">
      <c r="A863" s="47">
        <v>44382</v>
      </c>
      <c r="B863" s="46">
        <f>_xlfn.IFNA(VLOOKUP(A863,'Dual Thrust Strategy'!$A$1:$B$460,2,FALSE),0)</f>
        <v>-13095.856</v>
      </c>
      <c r="C863" s="46">
        <f>_xlfn.IFNA(VLOOKUP(A863,'Break Through Price Strategy'!$A$2:$B$742,2,FALSE),0)</f>
        <v>73715.520000000004</v>
      </c>
      <c r="D863" s="46">
        <f>_xlfn.IFNA(VLOOKUP(A863,'BBI Strategy'!$A$2:$B$1000,2,FALSE),0)</f>
        <v>9248.5439999999999</v>
      </c>
      <c r="E863" s="46">
        <f>_xlfn.IFNA(VLOOKUP(A863,'Cloud Strategy'!$A$2:$B$1000,2,FALSE),0)</f>
        <v>0</v>
      </c>
      <c r="F863" s="46">
        <f>_xlfn.IFNA(VLOOKUP(A863,'DMI Strategy'!$A$1:$B$1000,2,FALSE),0)</f>
        <v>58053.919999999998</v>
      </c>
      <c r="G863" s="46">
        <f>_xlfn.IFNA(VLOOKUP(A863,'RVI Strategy'!$A$1:$B$1000,2,FALSE),0)</f>
        <v>0</v>
      </c>
      <c r="H863" s="46">
        <f>_xlfn.IFNA(VLOOKUP(A863,'TXF0007 Strategy'!$A$1:$B$1000,2,FALSE),0)</f>
        <v>0</v>
      </c>
      <c r="I863" s="55">
        <f t="shared" si="26"/>
        <v>21320.354666666666</v>
      </c>
      <c r="J863" s="32">
        <f>VLOOKUP($A863,級距!$A:$K,9,FALSE)</f>
        <v>5</v>
      </c>
      <c r="K863" s="32">
        <f>VLOOKUP($A863,級距!$A:$K,10,FALSE)</f>
        <v>9</v>
      </c>
      <c r="L863" s="32">
        <f>VLOOKUP($A863,級距!$A:$K,11,FALSE)</f>
        <v>3</v>
      </c>
      <c r="M863" s="32">
        <f t="shared" si="27"/>
        <v>3</v>
      </c>
    </row>
    <row r="864" spans="1:13">
      <c r="A864" s="47">
        <v>44379</v>
      </c>
      <c r="B864" s="46">
        <f>_xlfn.IFNA(VLOOKUP(A864,'Dual Thrust Strategy'!$A$1:$B$460,2,FALSE),0)</f>
        <v>-68814.864000000001</v>
      </c>
      <c r="C864" s="46">
        <f>_xlfn.IFNA(VLOOKUP(A864,'Break Through Price Strategy'!$A$2:$B$742,2,FALSE),0)</f>
        <v>0</v>
      </c>
      <c r="D864" s="46">
        <f>_xlfn.IFNA(VLOOKUP(A864,'BBI Strategy'!$A$2:$B$1000,2,FALSE),0)</f>
        <v>0</v>
      </c>
      <c r="E864" s="46">
        <f>_xlfn.IFNA(VLOOKUP(A864,'Cloud Strategy'!$A$2:$B$1000,2,FALSE),0)</f>
        <v>0</v>
      </c>
      <c r="F864" s="46">
        <f>_xlfn.IFNA(VLOOKUP(A864,'DMI Strategy'!$A$1:$B$1000,2,FALSE),0)</f>
        <v>-67573.376000000004</v>
      </c>
      <c r="G864" s="46">
        <f>_xlfn.IFNA(VLOOKUP(A864,'RVI Strategy'!$A$1:$B$1000,2,FALSE),0)</f>
        <v>0</v>
      </c>
      <c r="H864" s="46">
        <f>_xlfn.IFNA(VLOOKUP(A864,'TXF0007 Strategy'!$A$1:$B$1000,2,FALSE),0)</f>
        <v>-128471.03999999999</v>
      </c>
      <c r="I864" s="55">
        <f t="shared" si="26"/>
        <v>-22731.373333333333</v>
      </c>
      <c r="J864" s="32">
        <f>VLOOKUP($A864,級距!$A:$K,9,FALSE)</f>
        <v>3</v>
      </c>
      <c r="K864" s="32">
        <f>VLOOKUP($A864,級距!$A:$K,10,FALSE)</f>
        <v>1</v>
      </c>
      <c r="L864" s="32">
        <f>VLOOKUP($A864,級距!$A:$K,11,FALSE)</f>
        <v>2</v>
      </c>
      <c r="M864" s="32">
        <f t="shared" si="27"/>
        <v>2</v>
      </c>
    </row>
    <row r="865" spans="1:13">
      <c r="A865" s="47">
        <v>44378</v>
      </c>
      <c r="B865" s="46">
        <f>_xlfn.IFNA(VLOOKUP(A865,'Dual Thrust Strategy'!$A$1:$B$460,2,FALSE),0)</f>
        <v>0</v>
      </c>
      <c r="C865" s="46">
        <f>_xlfn.IFNA(VLOOKUP(A865,'Break Through Price Strategy'!$A$2:$B$742,2,FALSE),0)</f>
        <v>0</v>
      </c>
      <c r="D865" s="46">
        <f>_xlfn.IFNA(VLOOKUP(A865,'BBI Strategy'!$A$2:$B$1000,2,FALSE),0)</f>
        <v>0</v>
      </c>
      <c r="E865" s="46">
        <f>_xlfn.IFNA(VLOOKUP(A865,'Cloud Strategy'!$A$2:$B$1000,2,FALSE),0)</f>
        <v>3324.4319999999998</v>
      </c>
      <c r="F865" s="46">
        <f>_xlfn.IFNA(VLOOKUP(A865,'DMI Strategy'!$A$1:$B$1000,2,FALSE),0)</f>
        <v>-123796.352</v>
      </c>
      <c r="G865" s="46">
        <f>_xlfn.IFNA(VLOOKUP(A865,'RVI Strategy'!$A$1:$B$1000,2,FALSE),0)</f>
        <v>-33878.016000000003</v>
      </c>
      <c r="H865" s="46">
        <f>_xlfn.IFNA(VLOOKUP(A865,'TXF0007 Strategy'!$A$1:$B$1000,2,FALSE),0)</f>
        <v>51528.480000000003</v>
      </c>
      <c r="I865" s="55">
        <f t="shared" si="26"/>
        <v>-25724.989333333331</v>
      </c>
      <c r="J865" s="32">
        <f>VLOOKUP($A865,級距!$A:$K,9,FALSE)</f>
        <v>7</v>
      </c>
      <c r="K865" s="32">
        <f>VLOOKUP($A865,級距!$A:$K,10,FALSE)</f>
        <v>2</v>
      </c>
      <c r="L865" s="32">
        <f>VLOOKUP($A865,級距!$A:$K,11,FALSE)</f>
        <v>2</v>
      </c>
      <c r="M865" s="32">
        <f t="shared" si="27"/>
        <v>2</v>
      </c>
    </row>
    <row r="866" spans="1:13">
      <c r="A866" s="47">
        <v>44377</v>
      </c>
      <c r="B866" s="46">
        <f>_xlfn.IFNA(VLOOKUP(A866,'Dual Thrust Strategy'!$A$1:$B$460,2,FALSE),0)</f>
        <v>0</v>
      </c>
      <c r="C866" s="46">
        <f>_xlfn.IFNA(VLOOKUP(A866,'Break Through Price Strategy'!$A$2:$B$742,2,FALSE),0)</f>
        <v>61016.048000000003</v>
      </c>
      <c r="D866" s="46">
        <f>_xlfn.IFNA(VLOOKUP(A866,'BBI Strategy'!$A$2:$B$1000,2,FALSE),0)</f>
        <v>82761.191999999995</v>
      </c>
      <c r="E866" s="46">
        <f>_xlfn.IFNA(VLOOKUP(A866,'Cloud Strategy'!$A$2:$B$1000,2,FALSE),0)</f>
        <v>0</v>
      </c>
      <c r="F866" s="46">
        <f>_xlfn.IFNA(VLOOKUP(A866,'DMI Strategy'!$A$1:$B$1000,2,FALSE),0)</f>
        <v>49304.512000000002</v>
      </c>
      <c r="G866" s="46">
        <f>_xlfn.IFNA(VLOOKUP(A866,'RVI Strategy'!$A$1:$B$1000,2,FALSE),0)</f>
        <v>0</v>
      </c>
      <c r="H866" s="46">
        <f>_xlfn.IFNA(VLOOKUP(A866,'TXF0007 Strategy'!$A$1:$B$1000,2,FALSE),0)</f>
        <v>100958.28</v>
      </c>
      <c r="I866" s="55">
        <f t="shared" si="26"/>
        <v>32180.291999999998</v>
      </c>
      <c r="J866" s="32">
        <f>VLOOKUP($A866,級距!$A:$K,9,FALSE)</f>
        <v>5</v>
      </c>
      <c r="K866" s="32">
        <f>VLOOKUP($A866,級距!$A:$K,10,FALSE)</f>
        <v>6</v>
      </c>
      <c r="L866" s="32">
        <f>VLOOKUP($A866,級距!$A:$K,11,FALSE)</f>
        <v>2</v>
      </c>
      <c r="M866" s="32">
        <f t="shared" si="27"/>
        <v>2</v>
      </c>
    </row>
    <row r="867" spans="1:13">
      <c r="A867" s="47">
        <v>44376</v>
      </c>
      <c r="B867" s="46">
        <f>_xlfn.IFNA(VLOOKUP(A867,'Dual Thrust Strategy'!$A$1:$B$460,2,FALSE),0)</f>
        <v>-8523.3119999999999</v>
      </c>
      <c r="C867" s="46">
        <f>_xlfn.IFNA(VLOOKUP(A867,'Break Through Price Strategy'!$A$2:$B$742,2,FALSE),0)</f>
        <v>0</v>
      </c>
      <c r="D867" s="46">
        <f>_xlfn.IFNA(VLOOKUP(A867,'BBI Strategy'!$A$2:$B$1000,2,FALSE),0)</f>
        <v>-106740.064</v>
      </c>
      <c r="E867" s="46">
        <f>_xlfn.IFNA(VLOOKUP(A867,'Cloud Strategy'!$A$2:$B$1000,2,FALSE),0)</f>
        <v>-26810.848000000002</v>
      </c>
      <c r="F867" s="46">
        <f>_xlfn.IFNA(VLOOKUP(A867,'DMI Strategy'!$A$1:$B$1000,2,FALSE),0)</f>
        <v>0</v>
      </c>
      <c r="G867" s="46">
        <f>_xlfn.IFNA(VLOOKUP(A867,'RVI Strategy'!$A$1:$B$1000,2,FALSE),0)</f>
        <v>0</v>
      </c>
      <c r="H867" s="46">
        <f>_xlfn.IFNA(VLOOKUP(A867,'TXF0007 Strategy'!$A$1:$B$1000,2,FALSE),0)</f>
        <v>-23842.015999999989</v>
      </c>
      <c r="I867" s="55">
        <f t="shared" si="26"/>
        <v>-23679.037333333337</v>
      </c>
      <c r="J867" s="32">
        <f>VLOOKUP($A867,級距!$A:$K,9,FALSE)</f>
        <v>5</v>
      </c>
      <c r="K867" s="32">
        <f>VLOOKUP($A867,級距!$A:$K,10,FALSE)</f>
        <v>4</v>
      </c>
      <c r="L867" s="32">
        <f>VLOOKUP($A867,級距!$A:$K,11,FALSE)</f>
        <v>2</v>
      </c>
      <c r="M867" s="32">
        <f t="shared" si="27"/>
        <v>2</v>
      </c>
    </row>
    <row r="868" spans="1:13">
      <c r="A868" s="47">
        <v>44375</v>
      </c>
      <c r="B868" s="46">
        <f>_xlfn.IFNA(VLOOKUP(A868,'Dual Thrust Strategy'!$A$1:$B$460,2,FALSE),0)</f>
        <v>0</v>
      </c>
      <c r="C868" s="46">
        <f>_xlfn.IFNA(VLOOKUP(A868,'Break Through Price Strategy'!$A$2:$B$742,2,FALSE),0)</f>
        <v>0</v>
      </c>
      <c r="D868" s="46">
        <f>_xlfn.IFNA(VLOOKUP(A868,'BBI Strategy'!$A$2:$B$1000,2,FALSE),0)</f>
        <v>0</v>
      </c>
      <c r="E868" s="46">
        <f>_xlfn.IFNA(VLOOKUP(A868,'Cloud Strategy'!$A$2:$B$1000,2,FALSE),0)</f>
        <v>11142.871999999999</v>
      </c>
      <c r="F868" s="46">
        <f>_xlfn.IFNA(VLOOKUP(A868,'DMI Strategy'!$A$1:$B$1000,2,FALSE),0)</f>
        <v>-67506.559999999998</v>
      </c>
      <c r="G868" s="46">
        <f>_xlfn.IFNA(VLOOKUP(A868,'RVI Strategy'!$A$1:$B$1000,2,FALSE),0)</f>
        <v>-125038.848</v>
      </c>
      <c r="H868" s="46">
        <f>_xlfn.IFNA(VLOOKUP(A868,'TXF0007 Strategy'!$A$1:$B$1000,2,FALSE),0)</f>
        <v>-126709.44</v>
      </c>
      <c r="I868" s="55">
        <f t="shared" si="26"/>
        <v>-30233.755999999998</v>
      </c>
      <c r="J868" s="32">
        <f>VLOOKUP($A868,級距!$A:$K,9,FALSE)</f>
        <v>5</v>
      </c>
      <c r="K868" s="32">
        <f>VLOOKUP($A868,級距!$A:$K,10,FALSE)</f>
        <v>4</v>
      </c>
      <c r="L868" s="32">
        <f>VLOOKUP($A868,級距!$A:$K,11,FALSE)</f>
        <v>2</v>
      </c>
      <c r="M868" s="32">
        <f t="shared" si="27"/>
        <v>2</v>
      </c>
    </row>
    <row r="869" spans="1:13">
      <c r="A869" s="47">
        <v>44372</v>
      </c>
      <c r="B869" s="46">
        <f>_xlfn.IFNA(VLOOKUP(A869,'Dual Thrust Strategy'!$A$1:$B$460,2,FALSE),0)</f>
        <v>0</v>
      </c>
      <c r="C869" s="46">
        <f>_xlfn.IFNA(VLOOKUP(A869,'Break Through Price Strategy'!$A$2:$B$742,2,FALSE),0)</f>
        <v>139896.50399999999</v>
      </c>
      <c r="D869" s="46">
        <f>_xlfn.IFNA(VLOOKUP(A869,'BBI Strategy'!$A$2:$B$1000,2,FALSE),0)</f>
        <v>47438.896000000001</v>
      </c>
      <c r="E869" s="46">
        <f>_xlfn.IFNA(VLOOKUP(A869,'Cloud Strategy'!$A$2:$B$1000,2,FALSE),0)</f>
        <v>0</v>
      </c>
      <c r="F869" s="46">
        <f>_xlfn.IFNA(VLOOKUP(A869,'DMI Strategy'!$A$1:$B$1000,2,FALSE),0)</f>
        <v>-122753.376</v>
      </c>
      <c r="G869" s="46">
        <f>_xlfn.IFNA(VLOOKUP(A869,'RVI Strategy'!$A$1:$B$1000,2,FALSE),0)</f>
        <v>0</v>
      </c>
      <c r="H869" s="46">
        <f>_xlfn.IFNA(VLOOKUP(A869,'TXF0007 Strategy'!$A$1:$B$1000,2,FALSE),0)</f>
        <v>83748.536000000007</v>
      </c>
      <c r="I869" s="55">
        <f t="shared" si="26"/>
        <v>10763.670666666665</v>
      </c>
      <c r="J869" s="32">
        <f>VLOOKUP($A869,級距!$A:$K,9,FALSE)</f>
        <v>5</v>
      </c>
      <c r="K869" s="32">
        <f>VLOOKUP($A869,級距!$A:$K,10,FALSE)</f>
        <v>2</v>
      </c>
      <c r="L869" s="32">
        <f>VLOOKUP($A869,級距!$A:$K,11,FALSE)</f>
        <v>2</v>
      </c>
      <c r="M869" s="32">
        <f t="shared" si="27"/>
        <v>2</v>
      </c>
    </row>
    <row r="870" spans="1:13">
      <c r="A870" s="47">
        <v>44371</v>
      </c>
      <c r="B870" s="46">
        <f>_xlfn.IFNA(VLOOKUP(A870,'Dual Thrust Strategy'!$A$1:$B$460,2,FALSE),0)</f>
        <v>-6696.4560000000001</v>
      </c>
      <c r="C870" s="46">
        <f>_xlfn.IFNA(VLOOKUP(A870,'Break Through Price Strategy'!$A$2:$B$742,2,FALSE),0)</f>
        <v>0</v>
      </c>
      <c r="D870" s="46">
        <f>_xlfn.IFNA(VLOOKUP(A870,'BBI Strategy'!$A$2:$B$1000,2,FALSE),0)</f>
        <v>-1433.104</v>
      </c>
      <c r="E870" s="46">
        <f>_xlfn.IFNA(VLOOKUP(A870,'Cloud Strategy'!$A$2:$B$1000,2,FALSE),0)</f>
        <v>0</v>
      </c>
      <c r="F870" s="46">
        <f>_xlfn.IFNA(VLOOKUP(A870,'DMI Strategy'!$A$1:$B$1000,2,FALSE),0)</f>
        <v>-21063.360000000001</v>
      </c>
      <c r="G870" s="46">
        <f>_xlfn.IFNA(VLOOKUP(A870,'RVI Strategy'!$A$1:$B$1000,2,FALSE),0)</f>
        <v>2268.1280000000002</v>
      </c>
      <c r="H870" s="46">
        <f>_xlfn.IFNA(VLOOKUP(A870,'TXF0007 Strategy'!$A$1:$B$1000,2,FALSE),0)</f>
        <v>-129999.36</v>
      </c>
      <c r="I870" s="55">
        <f t="shared" si="26"/>
        <v>-4487.4653333333335</v>
      </c>
      <c r="J870" s="32">
        <f>VLOOKUP($A870,級距!$A:$K,9,FALSE)</f>
        <v>3</v>
      </c>
      <c r="K870" s="32">
        <f>VLOOKUP($A870,級距!$A:$K,10,FALSE)</f>
        <v>3</v>
      </c>
      <c r="L870" s="32">
        <f>VLOOKUP($A870,級距!$A:$K,11,FALSE)</f>
        <v>2</v>
      </c>
      <c r="M870" s="32">
        <f t="shared" si="27"/>
        <v>2</v>
      </c>
    </row>
    <row r="871" spans="1:13">
      <c r="A871" s="47">
        <v>44370</v>
      </c>
      <c r="B871" s="46">
        <f>_xlfn.IFNA(VLOOKUP(A871,'Dual Thrust Strategy'!$A$1:$B$460,2,FALSE),0)</f>
        <v>213964.19999999998</v>
      </c>
      <c r="C871" s="46">
        <f>_xlfn.IFNA(VLOOKUP(A871,'Break Through Price Strategy'!$A$2:$B$742,2,FALSE),0)</f>
        <v>0</v>
      </c>
      <c r="D871" s="46">
        <f>_xlfn.IFNA(VLOOKUP(A871,'BBI Strategy'!$A$2:$B$1000,2,FALSE),0)</f>
        <v>39887.616000000002</v>
      </c>
      <c r="E871" s="46">
        <f>_xlfn.IFNA(VLOOKUP(A871,'Cloud Strategy'!$A$2:$B$1000,2,FALSE),0)</f>
        <v>0</v>
      </c>
      <c r="F871" s="46">
        <f>_xlfn.IFNA(VLOOKUP(A871,'DMI Strategy'!$A$1:$B$1000,2,FALSE),0)</f>
        <v>44229.264000000003</v>
      </c>
      <c r="G871" s="46">
        <f>_xlfn.IFNA(VLOOKUP(A871,'RVI Strategy'!$A$1:$B$1000,2,FALSE),0)</f>
        <v>0</v>
      </c>
      <c r="H871" s="46">
        <f>_xlfn.IFNA(VLOOKUP(A871,'TXF0007 Strategy'!$A$1:$B$1000,2,FALSE),0)</f>
        <v>0</v>
      </c>
      <c r="I871" s="55">
        <f t="shared" si="26"/>
        <v>49680.18</v>
      </c>
      <c r="J871" s="32">
        <f>VLOOKUP($A871,級距!$A:$K,9,FALSE)</f>
        <v>8</v>
      </c>
      <c r="K871" s="32">
        <f>VLOOKUP($A871,級距!$A:$K,10,FALSE)</f>
        <v>7</v>
      </c>
      <c r="L871" s="32">
        <f>VLOOKUP($A871,級距!$A:$K,11,FALSE)</f>
        <v>3</v>
      </c>
      <c r="M871" s="32">
        <f t="shared" si="27"/>
        <v>3</v>
      </c>
    </row>
    <row r="872" spans="1:13">
      <c r="A872" s="47">
        <v>44369</v>
      </c>
      <c r="B872" s="46">
        <f>_xlfn.IFNA(VLOOKUP(A872,'Dual Thrust Strategy'!$A$1:$B$460,2,FALSE),0)</f>
        <v>0</v>
      </c>
      <c r="C872" s="46">
        <f>_xlfn.IFNA(VLOOKUP(A872,'Break Through Price Strategy'!$A$2:$B$742,2,FALSE),0)</f>
        <v>0</v>
      </c>
      <c r="D872" s="46">
        <f>_xlfn.IFNA(VLOOKUP(A872,'BBI Strategy'!$A$2:$B$1000,2,FALSE),0)</f>
        <v>0</v>
      </c>
      <c r="E872" s="46">
        <f>_xlfn.IFNA(VLOOKUP(A872,'Cloud Strategy'!$A$2:$B$1000,2,FALSE),0)</f>
        <v>36293.296000000002</v>
      </c>
      <c r="F872" s="46">
        <f>_xlfn.IFNA(VLOOKUP(A872,'DMI Strategy'!$A$1:$B$1000,2,FALSE),0)</f>
        <v>0</v>
      </c>
      <c r="G872" s="46">
        <f>_xlfn.IFNA(VLOOKUP(A872,'RVI Strategy'!$A$1:$B$1000,2,FALSE),0)</f>
        <v>0</v>
      </c>
      <c r="H872" s="46">
        <f>_xlfn.IFNA(VLOOKUP(A872,'TXF0007 Strategy'!$A$1:$B$1000,2,FALSE),0)</f>
        <v>56324.911999999997</v>
      </c>
      <c r="I872" s="55">
        <f t="shared" si="26"/>
        <v>6048.8826666666673</v>
      </c>
      <c r="J872" s="32">
        <f>VLOOKUP($A872,級距!$A:$K,9,FALSE)</f>
        <v>5</v>
      </c>
      <c r="K872" s="32">
        <f>VLOOKUP($A872,級距!$A:$K,10,FALSE)</f>
        <v>7</v>
      </c>
      <c r="L872" s="32">
        <f>VLOOKUP($A872,級距!$A:$K,11,FALSE)</f>
        <v>3</v>
      </c>
      <c r="M872" s="32">
        <f t="shared" si="27"/>
        <v>3</v>
      </c>
    </row>
    <row r="873" spans="1:13">
      <c r="A873" s="47">
        <v>44368</v>
      </c>
      <c r="B873" s="46">
        <f>_xlfn.IFNA(VLOOKUP(A873,'Dual Thrust Strategy'!$A$1:$B$460,2,FALSE),0)</f>
        <v>-68508.144</v>
      </c>
      <c r="C873" s="46">
        <f>_xlfn.IFNA(VLOOKUP(A873,'Break Through Price Strategy'!$A$2:$B$742,2,FALSE),0)</f>
        <v>0</v>
      </c>
      <c r="D873" s="46">
        <f>_xlfn.IFNA(VLOOKUP(A873,'BBI Strategy'!$A$2:$B$1000,2,FALSE),0)</f>
        <v>-12057.376</v>
      </c>
      <c r="E873" s="46">
        <f>_xlfn.IFNA(VLOOKUP(A873,'Cloud Strategy'!$A$2:$B$1000,2,FALSE),0)</f>
        <v>15345.335999999999</v>
      </c>
      <c r="F873" s="46">
        <f>_xlfn.IFNA(VLOOKUP(A873,'DMI Strategy'!$A$1:$B$1000,2,FALSE),0)</f>
        <v>0</v>
      </c>
      <c r="G873" s="46">
        <f>_xlfn.IFNA(VLOOKUP(A873,'RVI Strategy'!$A$1:$B$1000,2,FALSE),0)</f>
        <v>0</v>
      </c>
      <c r="H873" s="46">
        <f>_xlfn.IFNA(VLOOKUP(A873,'TXF0007 Strategy'!$A$1:$B$1000,2,FALSE),0)</f>
        <v>-46062.240000000005</v>
      </c>
      <c r="I873" s="55">
        <f t="shared" si="26"/>
        <v>-10870.030666666667</v>
      </c>
      <c r="J873" s="32">
        <f>VLOOKUP($A873,級距!$A:$K,9,FALSE)</f>
        <v>8</v>
      </c>
      <c r="K873" s="32">
        <f>VLOOKUP($A873,級距!$A:$K,10,FALSE)</f>
        <v>4</v>
      </c>
      <c r="L873" s="32">
        <f>VLOOKUP($A873,級距!$A:$K,11,FALSE)</f>
        <v>2</v>
      </c>
      <c r="M873" s="32">
        <f t="shared" si="27"/>
        <v>2</v>
      </c>
    </row>
    <row r="874" spans="1:13">
      <c r="A874" s="47">
        <v>44365</v>
      </c>
      <c r="B874" s="46">
        <f>_xlfn.IFNA(VLOOKUP(A874,'Dual Thrust Strategy'!$A$1:$B$460,2,FALSE),0)</f>
        <v>-15686.447999999999</v>
      </c>
      <c r="C874" s="46">
        <f>_xlfn.IFNA(VLOOKUP(A874,'Break Through Price Strategy'!$A$2:$B$742,2,FALSE),0)</f>
        <v>0</v>
      </c>
      <c r="D874" s="46">
        <f>_xlfn.IFNA(VLOOKUP(A874,'BBI Strategy'!$A$2:$B$1000,2,FALSE),0)</f>
        <v>-34636.959999999999</v>
      </c>
      <c r="E874" s="46">
        <f>_xlfn.IFNA(VLOOKUP(A874,'Cloud Strategy'!$A$2:$B$1000,2,FALSE),0)</f>
        <v>0</v>
      </c>
      <c r="F874" s="46">
        <f>_xlfn.IFNA(VLOOKUP(A874,'DMI Strategy'!$A$1:$B$1000,2,FALSE),0)</f>
        <v>0</v>
      </c>
      <c r="G874" s="46">
        <f>_xlfn.IFNA(VLOOKUP(A874,'RVI Strategy'!$A$1:$B$1000,2,FALSE),0)</f>
        <v>0</v>
      </c>
      <c r="H874" s="46">
        <f>_xlfn.IFNA(VLOOKUP(A874,'TXF0007 Strategy'!$A$1:$B$1000,2,FALSE),0)</f>
        <v>7859.04</v>
      </c>
      <c r="I874" s="55">
        <f t="shared" si="26"/>
        <v>-8387.2346666666654</v>
      </c>
      <c r="J874" s="32">
        <f>VLOOKUP($A874,級距!$A:$K,9,FALSE)</f>
        <v>2</v>
      </c>
      <c r="K874" s="32">
        <f>VLOOKUP($A874,級距!$A:$K,10,FALSE)</f>
        <v>6</v>
      </c>
      <c r="L874" s="32">
        <f>VLOOKUP($A874,級距!$A:$K,11,FALSE)</f>
        <v>2</v>
      </c>
      <c r="M874" s="32">
        <f t="shared" si="27"/>
        <v>2</v>
      </c>
    </row>
    <row r="875" spans="1:13">
      <c r="A875" s="47">
        <v>44364</v>
      </c>
      <c r="B875" s="46">
        <f>_xlfn.IFNA(VLOOKUP(A875,'Dual Thrust Strategy'!$A$1:$B$460,2,FALSE),0)</f>
        <v>0</v>
      </c>
      <c r="C875" s="46">
        <f>_xlfn.IFNA(VLOOKUP(A875,'Break Through Price Strategy'!$A$2:$B$742,2,FALSE),0)</f>
        <v>76095.055999999997</v>
      </c>
      <c r="D875" s="46">
        <f>_xlfn.IFNA(VLOOKUP(A875,'BBI Strategy'!$A$2:$B$1000,2,FALSE),0)</f>
        <v>-72112.88</v>
      </c>
      <c r="E875" s="46">
        <f>_xlfn.IFNA(VLOOKUP(A875,'Cloud Strategy'!$A$2:$B$1000,2,FALSE),0)</f>
        <v>133961.976</v>
      </c>
      <c r="F875" s="46">
        <f>_xlfn.IFNA(VLOOKUP(A875,'DMI Strategy'!$A$1:$B$1000,2,FALSE),0)</f>
        <v>0</v>
      </c>
      <c r="G875" s="46">
        <f>_xlfn.IFNA(VLOOKUP(A875,'RVI Strategy'!$A$1:$B$1000,2,FALSE),0)</f>
        <v>0</v>
      </c>
      <c r="H875" s="46">
        <f>_xlfn.IFNA(VLOOKUP(A875,'TXF0007 Strategy'!$A$1:$B$1000,2,FALSE),0)</f>
        <v>55629.336000000003</v>
      </c>
      <c r="I875" s="55">
        <f t="shared" si="26"/>
        <v>22990.691999999999</v>
      </c>
      <c r="J875" s="32">
        <f>VLOOKUP($A875,級距!$A:$K,9,FALSE)</f>
        <v>8</v>
      </c>
      <c r="K875" s="32">
        <f>VLOOKUP($A875,級距!$A:$K,10,FALSE)</f>
        <v>9</v>
      </c>
      <c r="L875" s="32">
        <f>VLOOKUP($A875,級距!$A:$K,11,FALSE)</f>
        <v>3</v>
      </c>
      <c r="M875" s="32">
        <f t="shared" si="27"/>
        <v>3</v>
      </c>
    </row>
    <row r="876" spans="1:13">
      <c r="A876" s="47">
        <v>44363</v>
      </c>
      <c r="B876" s="46">
        <f>_xlfn.IFNA(VLOOKUP(A876,'Dual Thrust Strategy'!$A$1:$B$460,2,FALSE),0)</f>
        <v>20756.567999999999</v>
      </c>
      <c r="C876" s="46">
        <f>_xlfn.IFNA(VLOOKUP(A876,'Break Through Price Strategy'!$A$2:$B$742,2,FALSE),0)</f>
        <v>0</v>
      </c>
      <c r="D876" s="46">
        <f>_xlfn.IFNA(VLOOKUP(A876,'BBI Strategy'!$A$2:$B$1000,2,FALSE),0)</f>
        <v>-58134.239999999998</v>
      </c>
      <c r="E876" s="46">
        <f>_xlfn.IFNA(VLOOKUP(A876,'Cloud Strategy'!$A$2:$B$1000,2,FALSE),0)</f>
        <v>-62860.480000000003</v>
      </c>
      <c r="F876" s="46">
        <f>_xlfn.IFNA(VLOOKUP(A876,'DMI Strategy'!$A$1:$B$1000,2,FALSE),0)</f>
        <v>-75910.880000000005</v>
      </c>
      <c r="G876" s="46">
        <f>_xlfn.IFNA(VLOOKUP(A876,'RVI Strategy'!$A$1:$B$1000,2,FALSE),0)</f>
        <v>0</v>
      </c>
      <c r="H876" s="46">
        <f>_xlfn.IFNA(VLOOKUP(A876,'TXF0007 Strategy'!$A$1:$B$1000,2,FALSE),0)</f>
        <v>-36114.408000000003</v>
      </c>
      <c r="I876" s="55">
        <f t="shared" si="26"/>
        <v>-29358.172000000002</v>
      </c>
      <c r="J876" s="32">
        <f>VLOOKUP($A876,級距!$A:$K,9,FALSE)</f>
        <v>10</v>
      </c>
      <c r="K876" s="32">
        <f>VLOOKUP($A876,級距!$A:$K,10,FALSE)</f>
        <v>1</v>
      </c>
      <c r="L876" s="32">
        <f>VLOOKUP($A876,級距!$A:$K,11,FALSE)</f>
        <v>1</v>
      </c>
      <c r="M876" s="32">
        <f t="shared" si="27"/>
        <v>1</v>
      </c>
    </row>
    <row r="877" spans="1:13">
      <c r="A877" s="47">
        <v>44362</v>
      </c>
      <c r="B877" s="46">
        <f>_xlfn.IFNA(VLOOKUP(A877,'Dual Thrust Strategy'!$A$1:$B$460,2,FALSE),0)</f>
        <v>0</v>
      </c>
      <c r="C877" s="46">
        <f>_xlfn.IFNA(VLOOKUP(A877,'Break Through Price Strategy'!$A$2:$B$742,2,FALSE),0)</f>
        <v>-59867.576000000001</v>
      </c>
      <c r="D877" s="46">
        <f>_xlfn.IFNA(VLOOKUP(A877,'BBI Strategy'!$A$2:$B$1000,2,FALSE),0)</f>
        <v>47728.192000000003</v>
      </c>
      <c r="E877" s="46">
        <f>_xlfn.IFNA(VLOOKUP(A877,'Cloud Strategy'!$A$2:$B$1000,2,FALSE),0)</f>
        <v>-28990.752</v>
      </c>
      <c r="F877" s="46">
        <f>_xlfn.IFNA(VLOOKUP(A877,'DMI Strategy'!$A$1:$B$1000,2,FALSE),0)</f>
        <v>0</v>
      </c>
      <c r="G877" s="46">
        <f>_xlfn.IFNA(VLOOKUP(A877,'RVI Strategy'!$A$1:$B$1000,2,FALSE),0)</f>
        <v>0</v>
      </c>
      <c r="H877" s="46">
        <f>_xlfn.IFNA(VLOOKUP(A877,'TXF0007 Strategy'!$A$1:$B$1000,2,FALSE),0)</f>
        <v>0</v>
      </c>
      <c r="I877" s="55">
        <f t="shared" si="26"/>
        <v>-6855.0226666666667</v>
      </c>
      <c r="J877" s="32">
        <f>VLOOKUP($A877,級距!$A:$K,9,FALSE)</f>
        <v>3</v>
      </c>
      <c r="K877" s="32">
        <f>VLOOKUP($A877,級距!$A:$K,10,FALSE)</f>
        <v>7</v>
      </c>
      <c r="L877" s="32">
        <f>VLOOKUP($A877,級距!$A:$K,11,FALSE)</f>
        <v>3</v>
      </c>
      <c r="M877" s="32">
        <f t="shared" si="27"/>
        <v>3</v>
      </c>
    </row>
    <row r="878" spans="1:13">
      <c r="A878" s="47">
        <v>44358</v>
      </c>
      <c r="B878" s="46">
        <f>_xlfn.IFNA(VLOOKUP(A878,'Dual Thrust Strategy'!$A$1:$B$460,2,FALSE),0)</f>
        <v>-7279.8240000000005</v>
      </c>
      <c r="C878" s="46">
        <f>_xlfn.IFNA(VLOOKUP(A878,'Break Through Price Strategy'!$A$2:$B$742,2,FALSE),0)</f>
        <v>11142.848</v>
      </c>
      <c r="D878" s="46">
        <f>_xlfn.IFNA(VLOOKUP(A878,'BBI Strategy'!$A$2:$B$1000,2,FALSE),0)</f>
        <v>11291.432000000001</v>
      </c>
      <c r="E878" s="46">
        <f>_xlfn.IFNA(VLOOKUP(A878,'Cloud Strategy'!$A$2:$B$1000,2,FALSE),0)</f>
        <v>0</v>
      </c>
      <c r="F878" s="46">
        <f>_xlfn.IFNA(VLOOKUP(A878,'DMI Strategy'!$A$1:$B$1000,2,FALSE),0)</f>
        <v>-64963.103999999999</v>
      </c>
      <c r="G878" s="46">
        <f>_xlfn.IFNA(VLOOKUP(A878,'RVI Strategy'!$A$1:$B$1000,2,FALSE),0)</f>
        <v>0</v>
      </c>
      <c r="H878" s="46">
        <f>_xlfn.IFNA(VLOOKUP(A878,'TXF0007 Strategy'!$A$1:$B$1000,2,FALSE),0)</f>
        <v>0</v>
      </c>
      <c r="I878" s="55">
        <f t="shared" si="26"/>
        <v>-8301.4413333333341</v>
      </c>
      <c r="J878" s="32">
        <f>VLOOKUP($A878,級距!$A:$K,9,FALSE)</f>
        <v>2</v>
      </c>
      <c r="K878" s="32">
        <f>VLOOKUP($A878,級距!$A:$K,10,FALSE)</f>
        <v>3</v>
      </c>
      <c r="L878" s="32">
        <f>VLOOKUP($A878,級距!$A:$K,11,FALSE)</f>
        <v>2</v>
      </c>
      <c r="M878" s="32">
        <f t="shared" si="27"/>
        <v>2</v>
      </c>
    </row>
    <row r="879" spans="1:13">
      <c r="A879" s="47">
        <v>44357</v>
      </c>
      <c r="B879" s="46">
        <f>_xlfn.IFNA(VLOOKUP(A879,'Dual Thrust Strategy'!$A$1:$B$460,2,FALSE),0)</f>
        <v>13738.968000000001</v>
      </c>
      <c r="C879" s="46">
        <f>_xlfn.IFNA(VLOOKUP(A879,'Break Through Price Strategy'!$A$2:$B$742,2,FALSE),0)</f>
        <v>-64112.160000000003</v>
      </c>
      <c r="D879" s="46">
        <f>_xlfn.IFNA(VLOOKUP(A879,'BBI Strategy'!$A$2:$B$1000,2,FALSE),0)</f>
        <v>0</v>
      </c>
      <c r="E879" s="46">
        <f>_xlfn.IFNA(VLOOKUP(A879,'Cloud Strategy'!$A$2:$B$1000,2,FALSE),0)</f>
        <v>-29670.047999999999</v>
      </c>
      <c r="F879" s="46">
        <f>_xlfn.IFNA(VLOOKUP(A879,'DMI Strategy'!$A$1:$B$1000,2,FALSE),0)</f>
        <v>0</v>
      </c>
      <c r="G879" s="46">
        <f>_xlfn.IFNA(VLOOKUP(A879,'RVI Strategy'!$A$1:$B$1000,2,FALSE),0)</f>
        <v>66714.928</v>
      </c>
      <c r="H879" s="46">
        <f>_xlfn.IFNA(VLOOKUP(A879,'TXF0007 Strategy'!$A$1:$B$1000,2,FALSE),0)</f>
        <v>19059.072</v>
      </c>
      <c r="I879" s="55">
        <f t="shared" si="26"/>
        <v>-2221.3853333333341</v>
      </c>
      <c r="J879" s="32">
        <f>VLOOKUP($A879,級距!$A:$K,9,FALSE)</f>
        <v>5</v>
      </c>
      <c r="K879" s="32">
        <f>VLOOKUP($A879,級距!$A:$K,10,FALSE)</f>
        <v>7</v>
      </c>
      <c r="L879" s="32">
        <f>VLOOKUP($A879,級距!$A:$K,11,FALSE)</f>
        <v>3</v>
      </c>
      <c r="M879" s="32">
        <f t="shared" si="27"/>
        <v>3</v>
      </c>
    </row>
    <row r="880" spans="1:13">
      <c r="A880" s="47">
        <v>44356</v>
      </c>
      <c r="B880" s="46">
        <f>_xlfn.IFNA(VLOOKUP(A880,'Dual Thrust Strategy'!$A$1:$B$460,2,FALSE),0)</f>
        <v>0</v>
      </c>
      <c r="C880" s="46">
        <f>_xlfn.IFNA(VLOOKUP(A880,'Break Through Price Strategy'!$A$2:$B$742,2,FALSE),0)</f>
        <v>-26438.351999999999</v>
      </c>
      <c r="D880" s="46">
        <f>_xlfn.IFNA(VLOOKUP(A880,'BBI Strategy'!$A$2:$B$1000,2,FALSE),0)</f>
        <v>78852.12</v>
      </c>
      <c r="E880" s="46">
        <f>_xlfn.IFNA(VLOOKUP(A880,'Cloud Strategy'!$A$2:$B$1000,2,FALSE),0)</f>
        <v>-18639.776000000002</v>
      </c>
      <c r="F880" s="46">
        <f>_xlfn.IFNA(VLOOKUP(A880,'DMI Strategy'!$A$1:$B$1000,2,FALSE),0)</f>
        <v>77481.312000000005</v>
      </c>
      <c r="G880" s="46">
        <f>_xlfn.IFNA(VLOOKUP(A880,'RVI Strategy'!$A$1:$B$1000,2,FALSE),0)</f>
        <v>0</v>
      </c>
      <c r="H880" s="46">
        <f>_xlfn.IFNA(VLOOKUP(A880,'TXF0007 Strategy'!$A$1:$B$1000,2,FALSE),0)</f>
        <v>5520.5119999999997</v>
      </c>
      <c r="I880" s="55">
        <f t="shared" si="26"/>
        <v>18542.550666666666</v>
      </c>
      <c r="J880" s="32">
        <f>VLOOKUP($A880,級距!$A:$K,9,FALSE)</f>
        <v>5</v>
      </c>
      <c r="K880" s="32">
        <f>VLOOKUP($A880,級距!$A:$K,10,FALSE)</f>
        <v>2</v>
      </c>
      <c r="L880" s="32">
        <f>VLOOKUP($A880,級距!$A:$K,11,FALSE)</f>
        <v>2</v>
      </c>
      <c r="M880" s="32">
        <f t="shared" si="27"/>
        <v>2</v>
      </c>
    </row>
    <row r="881" spans="1:13">
      <c r="A881" s="47">
        <v>44355</v>
      </c>
      <c r="B881" s="46">
        <f>_xlfn.IFNA(VLOOKUP(A881,'Dual Thrust Strategy'!$A$1:$B$460,2,FALSE),0)</f>
        <v>-8571.3599999999988</v>
      </c>
      <c r="C881" s="46">
        <f>_xlfn.IFNA(VLOOKUP(A881,'Break Through Price Strategy'!$A$2:$B$742,2,FALSE),0)</f>
        <v>0</v>
      </c>
      <c r="D881" s="46">
        <f>_xlfn.IFNA(VLOOKUP(A881,'BBI Strategy'!$A$2:$B$1000,2,FALSE),0)</f>
        <v>0</v>
      </c>
      <c r="E881" s="46">
        <f>_xlfn.IFNA(VLOOKUP(A881,'Cloud Strategy'!$A$2:$B$1000,2,FALSE),0)</f>
        <v>-42119.184000000001</v>
      </c>
      <c r="F881" s="46">
        <f>_xlfn.IFNA(VLOOKUP(A881,'DMI Strategy'!$A$1:$B$1000,2,FALSE),0)</f>
        <v>0</v>
      </c>
      <c r="G881" s="46">
        <f>_xlfn.IFNA(VLOOKUP(A881,'RVI Strategy'!$A$1:$B$1000,2,FALSE),0)</f>
        <v>0</v>
      </c>
      <c r="H881" s="46">
        <f>_xlfn.IFNA(VLOOKUP(A881,'TXF0007 Strategy'!$A$1:$B$1000,2,FALSE),0)</f>
        <v>-60113.279999999999</v>
      </c>
      <c r="I881" s="55">
        <f t="shared" si="26"/>
        <v>-8448.4240000000009</v>
      </c>
      <c r="J881" s="32">
        <f>VLOOKUP($A881,級距!$A:$K,9,FALSE)</f>
        <v>5</v>
      </c>
      <c r="K881" s="32">
        <f>VLOOKUP($A881,級距!$A:$K,10,FALSE)</f>
        <v>6</v>
      </c>
      <c r="L881" s="32">
        <f>VLOOKUP($A881,級距!$A:$K,11,FALSE)</f>
        <v>2</v>
      </c>
      <c r="M881" s="32">
        <f t="shared" si="27"/>
        <v>2</v>
      </c>
    </row>
    <row r="882" spans="1:13">
      <c r="A882" s="47">
        <v>44354</v>
      </c>
      <c r="B882" s="46">
        <f>_xlfn.IFNA(VLOOKUP(A882,'Dual Thrust Strategy'!$A$1:$B$460,2,FALSE),0)</f>
        <v>66447.911999999997</v>
      </c>
      <c r="C882" s="46">
        <f>_xlfn.IFNA(VLOOKUP(A882,'Break Through Price Strategy'!$A$2:$B$742,2,FALSE),0)</f>
        <v>0</v>
      </c>
      <c r="D882" s="46">
        <f>_xlfn.IFNA(VLOOKUP(A882,'BBI Strategy'!$A$2:$B$1000,2,FALSE),0)</f>
        <v>-103243.74400000001</v>
      </c>
      <c r="E882" s="46">
        <f>_xlfn.IFNA(VLOOKUP(A882,'Cloud Strategy'!$A$2:$B$1000,2,FALSE),0)</f>
        <v>-8316.5040000000008</v>
      </c>
      <c r="F882" s="46">
        <f>_xlfn.IFNA(VLOOKUP(A882,'DMI Strategy'!$A$1:$B$1000,2,FALSE),0)</f>
        <v>0</v>
      </c>
      <c r="G882" s="46">
        <f>_xlfn.IFNA(VLOOKUP(A882,'RVI Strategy'!$A$1:$B$1000,2,FALSE),0)</f>
        <v>-24857.952000000001</v>
      </c>
      <c r="H882" s="46">
        <f>_xlfn.IFNA(VLOOKUP(A882,'TXF0007 Strategy'!$A$1:$B$1000,2,FALSE),0)</f>
        <v>172683.264</v>
      </c>
      <c r="I882" s="55">
        <f t="shared" si="26"/>
        <v>-11661.714666666669</v>
      </c>
      <c r="J882" s="32">
        <f>VLOOKUP($A882,級距!$A:$K,9,FALSE)</f>
        <v>10</v>
      </c>
      <c r="K882" s="32">
        <f>VLOOKUP($A882,級距!$A:$K,10,FALSE)</f>
        <v>3</v>
      </c>
      <c r="L882" s="32">
        <f>VLOOKUP($A882,級距!$A:$K,11,FALSE)</f>
        <v>1</v>
      </c>
      <c r="M882" s="32">
        <f t="shared" si="27"/>
        <v>1</v>
      </c>
    </row>
    <row r="883" spans="1:13">
      <c r="A883" s="47">
        <v>44351</v>
      </c>
      <c r="B883" s="46">
        <f>_xlfn.IFNA(VLOOKUP(A883,'Dual Thrust Strategy'!$A$1:$B$460,2,FALSE),0)</f>
        <v>0</v>
      </c>
      <c r="C883" s="46">
        <f>_xlfn.IFNA(VLOOKUP(A883,'Break Through Price Strategy'!$A$2:$B$742,2,FALSE),0)</f>
        <v>0</v>
      </c>
      <c r="D883" s="46">
        <f>_xlfn.IFNA(VLOOKUP(A883,'BBI Strategy'!$A$2:$B$1000,2,FALSE),0)</f>
        <v>0</v>
      </c>
      <c r="E883" s="46">
        <f>_xlfn.IFNA(VLOOKUP(A883,'Cloud Strategy'!$A$2:$B$1000,2,FALSE),0)</f>
        <v>0</v>
      </c>
      <c r="F883" s="46">
        <f>_xlfn.IFNA(VLOOKUP(A883,'DMI Strategy'!$A$1:$B$1000,2,FALSE),0)</f>
        <v>-67379.839999999997</v>
      </c>
      <c r="G883" s="46">
        <f>_xlfn.IFNA(VLOOKUP(A883,'RVI Strategy'!$A$1:$B$1000,2,FALSE),0)</f>
        <v>0</v>
      </c>
      <c r="H883" s="46">
        <f>_xlfn.IFNA(VLOOKUP(A883,'TXF0007 Strategy'!$A$1:$B$1000,2,FALSE),0)</f>
        <v>-126571.96799999999</v>
      </c>
      <c r="I883" s="55">
        <f t="shared" si="26"/>
        <v>-11229.973333333333</v>
      </c>
      <c r="J883" s="32">
        <f>VLOOKUP($A883,級距!$A:$K,9,FALSE)</f>
        <v>3</v>
      </c>
      <c r="K883" s="32">
        <f>VLOOKUP($A883,級距!$A:$K,10,FALSE)</f>
        <v>4</v>
      </c>
      <c r="L883" s="32">
        <f>VLOOKUP($A883,級距!$A:$K,11,FALSE)</f>
        <v>2</v>
      </c>
      <c r="M883" s="32">
        <f t="shared" si="27"/>
        <v>2</v>
      </c>
    </row>
    <row r="884" spans="1:13">
      <c r="A884" s="47">
        <v>44350</v>
      </c>
      <c r="B884" s="46">
        <f>_xlfn.IFNA(VLOOKUP(A884,'Dual Thrust Strategy'!$A$1:$B$460,2,FALSE),0)</f>
        <v>-17476.439999999999</v>
      </c>
      <c r="C884" s="46">
        <f>_xlfn.IFNA(VLOOKUP(A884,'Break Through Price Strategy'!$A$2:$B$742,2,FALSE),0)</f>
        <v>0</v>
      </c>
      <c r="D884" s="46">
        <f>_xlfn.IFNA(VLOOKUP(A884,'BBI Strategy'!$A$2:$B$1000,2,FALSE),0)</f>
        <v>-22509.119999999999</v>
      </c>
      <c r="E884" s="46">
        <f>_xlfn.IFNA(VLOOKUP(A884,'Cloud Strategy'!$A$2:$B$1000,2,FALSE),0)</f>
        <v>0</v>
      </c>
      <c r="F884" s="46">
        <f>_xlfn.IFNA(VLOOKUP(A884,'DMI Strategy'!$A$1:$B$1000,2,FALSE),0)</f>
        <v>6184.8320000000003</v>
      </c>
      <c r="G884" s="46">
        <f>_xlfn.IFNA(VLOOKUP(A884,'RVI Strategy'!$A$1:$B$1000,2,FALSE),0)</f>
        <v>21094.671999999999</v>
      </c>
      <c r="H884" s="46">
        <f>_xlfn.IFNA(VLOOKUP(A884,'TXF0007 Strategy'!$A$1:$B$1000,2,FALSE),0)</f>
        <v>-12812.072</v>
      </c>
      <c r="I884" s="55">
        <f t="shared" si="26"/>
        <v>-2117.6759999999995</v>
      </c>
      <c r="J884" s="32">
        <f>VLOOKUP($A884,級距!$A:$K,9,FALSE)</f>
        <v>5</v>
      </c>
      <c r="K884" s="32">
        <f>VLOOKUP($A884,級距!$A:$K,10,FALSE)</f>
        <v>2</v>
      </c>
      <c r="L884" s="32">
        <f>VLOOKUP($A884,級距!$A:$K,11,FALSE)</f>
        <v>2</v>
      </c>
      <c r="M884" s="32">
        <f t="shared" si="27"/>
        <v>2</v>
      </c>
    </row>
    <row r="885" spans="1:13">
      <c r="A885" s="47">
        <v>44349</v>
      </c>
      <c r="B885" s="46">
        <f>_xlfn.IFNA(VLOOKUP(A885,'Dual Thrust Strategy'!$A$1:$B$460,2,FALSE),0)</f>
        <v>-4258.4400000000005</v>
      </c>
      <c r="C885" s="46">
        <f>_xlfn.IFNA(VLOOKUP(A885,'Break Through Price Strategy'!$A$2:$B$742,2,FALSE),0)</f>
        <v>0</v>
      </c>
      <c r="D885" s="46">
        <f>_xlfn.IFNA(VLOOKUP(A885,'BBI Strategy'!$A$2:$B$1000,2,FALSE),0)</f>
        <v>-47294.048000000003</v>
      </c>
      <c r="E885" s="46">
        <f>_xlfn.IFNA(VLOOKUP(A885,'Cloud Strategy'!$A$2:$B$1000,2,FALSE),0)</f>
        <v>-24226.240000000002</v>
      </c>
      <c r="F885" s="46">
        <f>_xlfn.IFNA(VLOOKUP(A885,'DMI Strategy'!$A$1:$B$1000,2,FALSE),0)</f>
        <v>0</v>
      </c>
      <c r="G885" s="46">
        <f>_xlfn.IFNA(VLOOKUP(A885,'RVI Strategy'!$A$1:$B$1000,2,FALSE),0)</f>
        <v>-46478.976000000002</v>
      </c>
      <c r="H885" s="46">
        <f>_xlfn.IFNA(VLOOKUP(A885,'TXF0007 Strategy'!$A$1:$B$1000,2,FALSE),0)</f>
        <v>-30565.440000000002</v>
      </c>
      <c r="I885" s="55">
        <f t="shared" si="26"/>
        <v>-20376.284</v>
      </c>
      <c r="J885" s="32">
        <f>VLOOKUP($A885,級距!$A:$K,9,FALSE)</f>
        <v>5</v>
      </c>
      <c r="K885" s="32">
        <f>VLOOKUP($A885,級距!$A:$K,10,FALSE)</f>
        <v>5</v>
      </c>
      <c r="L885" s="32">
        <f>VLOOKUP($A885,級距!$A:$K,11,FALSE)</f>
        <v>2</v>
      </c>
      <c r="M885" s="32">
        <f t="shared" si="27"/>
        <v>2</v>
      </c>
    </row>
    <row r="886" spans="1:13">
      <c r="A886" s="47">
        <v>44348</v>
      </c>
      <c r="B886" s="46">
        <f>_xlfn.IFNA(VLOOKUP(A886,'Dual Thrust Strategy'!$A$1:$B$460,2,FALSE),0)</f>
        <v>0</v>
      </c>
      <c r="C886" s="46">
        <f>_xlfn.IFNA(VLOOKUP(A886,'Break Through Price Strategy'!$A$2:$B$742,2,FALSE),0)</f>
        <v>0</v>
      </c>
      <c r="D886" s="46">
        <f>_xlfn.IFNA(VLOOKUP(A886,'BBI Strategy'!$A$2:$B$1000,2,FALSE),0)</f>
        <v>75026.111999999994</v>
      </c>
      <c r="E886" s="46">
        <f>_xlfn.IFNA(VLOOKUP(A886,'Cloud Strategy'!$A$2:$B$1000,2,FALSE),0)</f>
        <v>0</v>
      </c>
      <c r="F886" s="46">
        <f>_xlfn.IFNA(VLOOKUP(A886,'DMI Strategy'!$A$1:$B$1000,2,FALSE),0)</f>
        <v>-67362.176000000007</v>
      </c>
      <c r="G886" s="46">
        <f>_xlfn.IFNA(VLOOKUP(A886,'RVI Strategy'!$A$1:$B$1000,2,FALSE),0)</f>
        <v>0</v>
      </c>
      <c r="H886" s="46">
        <f>_xlfn.IFNA(VLOOKUP(A886,'TXF0007 Strategy'!$A$1:$B$1000,2,FALSE),0)</f>
        <v>0</v>
      </c>
      <c r="I886" s="55">
        <f t="shared" si="26"/>
        <v>1277.3226666666644</v>
      </c>
      <c r="J886" s="32">
        <f>VLOOKUP($A886,級距!$A:$K,9,FALSE)</f>
        <v>3</v>
      </c>
      <c r="K886" s="32">
        <f>VLOOKUP($A886,級距!$A:$K,10,FALSE)</f>
        <v>7</v>
      </c>
      <c r="L886" s="32">
        <f>VLOOKUP($A886,級距!$A:$K,11,FALSE)</f>
        <v>3</v>
      </c>
      <c r="M886" s="32">
        <f t="shared" si="27"/>
        <v>3</v>
      </c>
    </row>
    <row r="887" spans="1:13">
      <c r="A887" s="47">
        <v>44347</v>
      </c>
      <c r="B887" s="46">
        <f>_xlfn.IFNA(VLOOKUP(A887,'Dual Thrust Strategy'!$A$1:$B$460,2,FALSE),0)</f>
        <v>-58126.320000000007</v>
      </c>
      <c r="C887" s="46">
        <f>_xlfn.IFNA(VLOOKUP(A887,'Break Through Price Strategy'!$A$2:$B$742,2,FALSE),0)</f>
        <v>0</v>
      </c>
      <c r="D887" s="46">
        <f>_xlfn.IFNA(VLOOKUP(A887,'BBI Strategy'!$A$2:$B$1000,2,FALSE),0)</f>
        <v>105874.272</v>
      </c>
      <c r="E887" s="46">
        <f>_xlfn.IFNA(VLOOKUP(A887,'Cloud Strategy'!$A$2:$B$1000,2,FALSE),0)</f>
        <v>0</v>
      </c>
      <c r="F887" s="46">
        <f>_xlfn.IFNA(VLOOKUP(A887,'DMI Strategy'!$A$1:$B$1000,2,FALSE),0)</f>
        <v>0</v>
      </c>
      <c r="G887" s="46">
        <f>_xlfn.IFNA(VLOOKUP(A887,'RVI Strategy'!$A$1:$B$1000,2,FALSE),0)</f>
        <v>0</v>
      </c>
      <c r="H887" s="46">
        <f>_xlfn.IFNA(VLOOKUP(A887,'TXF0007 Strategy'!$A$1:$B$1000,2,FALSE),0)</f>
        <v>-68707.464000000007</v>
      </c>
      <c r="I887" s="55">
        <f t="shared" si="26"/>
        <v>7957.9919999999984</v>
      </c>
      <c r="J887" s="32">
        <f>VLOOKUP($A887,級距!$A:$K,9,FALSE)</f>
        <v>7</v>
      </c>
      <c r="K887" s="32">
        <f>VLOOKUP($A887,級距!$A:$K,10,FALSE)</f>
        <v>6</v>
      </c>
      <c r="L887" s="32">
        <f>VLOOKUP($A887,級距!$A:$K,11,FALSE)</f>
        <v>2</v>
      </c>
      <c r="M887" s="32">
        <f t="shared" si="27"/>
        <v>2</v>
      </c>
    </row>
    <row r="888" spans="1:13">
      <c r="A888" s="47">
        <v>44344</v>
      </c>
      <c r="B888" s="46">
        <f>_xlfn.IFNA(VLOOKUP(A888,'Dual Thrust Strategy'!$A$1:$B$460,2,FALSE),0)</f>
        <v>52360.799999999996</v>
      </c>
      <c r="C888" s="46">
        <f>_xlfn.IFNA(VLOOKUP(A888,'Break Through Price Strategy'!$A$2:$B$742,2,FALSE),0)</f>
        <v>36956.839999999997</v>
      </c>
      <c r="D888" s="46">
        <f>_xlfn.IFNA(VLOOKUP(A888,'BBI Strategy'!$A$2:$B$1000,2,FALSE),0)</f>
        <v>45531.616000000002</v>
      </c>
      <c r="E888" s="46">
        <f>_xlfn.IFNA(VLOOKUP(A888,'Cloud Strategy'!$A$2:$B$1000,2,FALSE),0)</f>
        <v>0</v>
      </c>
      <c r="F888" s="46">
        <f>_xlfn.IFNA(VLOOKUP(A888,'DMI Strategy'!$A$1:$B$1000,2,FALSE),0)</f>
        <v>0</v>
      </c>
      <c r="G888" s="46">
        <f>_xlfn.IFNA(VLOOKUP(A888,'RVI Strategy'!$A$1:$B$1000,2,FALSE),0)</f>
        <v>0</v>
      </c>
      <c r="H888" s="46">
        <f>_xlfn.IFNA(VLOOKUP(A888,'TXF0007 Strategy'!$A$1:$B$1000,2,FALSE),0)</f>
        <v>0</v>
      </c>
      <c r="I888" s="55">
        <f t="shared" si="26"/>
        <v>22474.876</v>
      </c>
      <c r="J888" s="32">
        <f>VLOOKUP($A888,級距!$A:$K,9,FALSE)</f>
        <v>7</v>
      </c>
      <c r="K888" s="32">
        <f>VLOOKUP($A888,級距!$A:$K,10,FALSE)</f>
        <v>7</v>
      </c>
      <c r="L888" s="32">
        <f>VLOOKUP($A888,級距!$A:$K,11,FALSE)</f>
        <v>3</v>
      </c>
      <c r="M888" s="32">
        <f t="shared" si="27"/>
        <v>3</v>
      </c>
    </row>
    <row r="889" spans="1:13">
      <c r="A889" s="47">
        <v>44343</v>
      </c>
      <c r="B889" s="46">
        <f>_xlfn.IFNA(VLOOKUP(A889,'Dual Thrust Strategy'!$A$1:$B$460,2,FALSE),0)</f>
        <v>0</v>
      </c>
      <c r="C889" s="46">
        <f>_xlfn.IFNA(VLOOKUP(A889,'Break Through Price Strategy'!$A$2:$B$742,2,FALSE),0)</f>
        <v>0</v>
      </c>
      <c r="D889" s="46">
        <f>_xlfn.IFNA(VLOOKUP(A889,'BBI Strategy'!$A$2:$B$1000,2,FALSE),0)</f>
        <v>-56757.343999999997</v>
      </c>
      <c r="E889" s="46">
        <f>_xlfn.IFNA(VLOOKUP(A889,'Cloud Strategy'!$A$2:$B$1000,2,FALSE),0)</f>
        <v>-129449.47199999999</v>
      </c>
      <c r="F889" s="46">
        <f>_xlfn.IFNA(VLOOKUP(A889,'DMI Strategy'!$A$1:$B$1000,2,FALSE),0)</f>
        <v>-63160.415999999997</v>
      </c>
      <c r="G889" s="46">
        <f>_xlfn.IFNA(VLOOKUP(A889,'RVI Strategy'!$A$1:$B$1000,2,FALSE),0)</f>
        <v>0</v>
      </c>
      <c r="H889" s="46">
        <f>_xlfn.IFNA(VLOOKUP(A889,'TXF0007 Strategy'!$A$1:$B$1000,2,FALSE),0)</f>
        <v>0</v>
      </c>
      <c r="I889" s="55">
        <f t="shared" si="26"/>
        <v>-41561.205333333332</v>
      </c>
      <c r="J889" s="32">
        <f>VLOOKUP($A889,級距!$A:$K,9,FALSE)</f>
        <v>10</v>
      </c>
      <c r="K889" s="32">
        <f>VLOOKUP($A889,級距!$A:$K,10,FALSE)</f>
        <v>2</v>
      </c>
      <c r="L889" s="32">
        <f>VLOOKUP($A889,級距!$A:$K,11,FALSE)</f>
        <v>1</v>
      </c>
      <c r="M889" s="32">
        <f t="shared" si="27"/>
        <v>1</v>
      </c>
    </row>
    <row r="890" spans="1:13">
      <c r="A890" s="47">
        <v>44342</v>
      </c>
      <c r="B890" s="46">
        <f>_xlfn.IFNA(VLOOKUP(A890,'Dual Thrust Strategy'!$A$1:$B$460,2,FALSE),0)</f>
        <v>-19790.04</v>
      </c>
      <c r="C890" s="46">
        <f>_xlfn.IFNA(VLOOKUP(A890,'Break Through Price Strategy'!$A$2:$B$742,2,FALSE),0)</f>
        <v>0</v>
      </c>
      <c r="D890" s="46">
        <f>_xlfn.IFNA(VLOOKUP(A890,'BBI Strategy'!$A$2:$B$1000,2,FALSE),0)</f>
        <v>0</v>
      </c>
      <c r="E890" s="46">
        <f>_xlfn.IFNA(VLOOKUP(A890,'Cloud Strategy'!$A$2:$B$1000,2,FALSE),0)</f>
        <v>0</v>
      </c>
      <c r="F890" s="46">
        <f>_xlfn.IFNA(VLOOKUP(A890,'DMI Strategy'!$A$1:$B$1000,2,FALSE),0)</f>
        <v>0</v>
      </c>
      <c r="G890" s="46">
        <f>_xlfn.IFNA(VLOOKUP(A890,'RVI Strategy'!$A$1:$B$1000,2,FALSE),0)</f>
        <v>0</v>
      </c>
      <c r="H890" s="46">
        <f>_xlfn.IFNA(VLOOKUP(A890,'TXF0007 Strategy'!$A$1:$B$1000,2,FALSE),0)</f>
        <v>-89931.615999999995</v>
      </c>
      <c r="I890" s="55">
        <f t="shared" si="26"/>
        <v>-3298.34</v>
      </c>
      <c r="J890" s="32">
        <f>VLOOKUP($A890,級距!$A:$K,9,FALSE)</f>
        <v>5</v>
      </c>
      <c r="K890" s="32">
        <f>VLOOKUP($A890,級距!$A:$K,10,FALSE)</f>
        <v>1</v>
      </c>
      <c r="L890" s="32">
        <f>VLOOKUP($A890,級距!$A:$K,11,FALSE)</f>
        <v>2</v>
      </c>
      <c r="M890" s="32">
        <f t="shared" si="27"/>
        <v>2</v>
      </c>
    </row>
    <row r="891" spans="1:13">
      <c r="A891" s="47">
        <v>44341</v>
      </c>
      <c r="B891" s="46">
        <f>_xlfn.IFNA(VLOOKUP(A891,'Dual Thrust Strategy'!$A$1:$B$460,2,FALSE),0)</f>
        <v>0</v>
      </c>
      <c r="C891" s="46">
        <f>_xlfn.IFNA(VLOOKUP(A891,'Break Through Price Strategy'!$A$2:$B$742,2,FALSE),0)</f>
        <v>-63981.84</v>
      </c>
      <c r="D891" s="46">
        <f>_xlfn.IFNA(VLOOKUP(A891,'BBI Strategy'!$A$2:$B$1000,2,FALSE),0)</f>
        <v>70434.240000000005</v>
      </c>
      <c r="E891" s="46">
        <f>_xlfn.IFNA(VLOOKUP(A891,'Cloud Strategy'!$A$2:$B$1000,2,FALSE),0)</f>
        <v>0</v>
      </c>
      <c r="F891" s="46">
        <f>_xlfn.IFNA(VLOOKUP(A891,'DMI Strategy'!$A$1:$B$1000,2,FALSE),0)</f>
        <v>0</v>
      </c>
      <c r="G891" s="46">
        <f>_xlfn.IFNA(VLOOKUP(A891,'RVI Strategy'!$A$1:$B$1000,2,FALSE),0)</f>
        <v>0</v>
      </c>
      <c r="H891" s="46">
        <f>_xlfn.IFNA(VLOOKUP(A891,'TXF0007 Strategy'!$A$1:$B$1000,2,FALSE),0)</f>
        <v>0</v>
      </c>
      <c r="I891" s="55">
        <f t="shared" si="26"/>
        <v>1075.4000000000015</v>
      </c>
      <c r="J891" s="32">
        <f>VLOOKUP($A891,級距!$A:$K,9,FALSE)</f>
        <v>6</v>
      </c>
      <c r="K891" s="32">
        <f>VLOOKUP($A891,級距!$A:$K,10,FALSE)</f>
        <v>7</v>
      </c>
      <c r="L891" s="32">
        <f>VLOOKUP($A891,級距!$A:$K,11,FALSE)</f>
        <v>3</v>
      </c>
      <c r="M891" s="32">
        <f t="shared" si="27"/>
        <v>3</v>
      </c>
    </row>
    <row r="892" spans="1:13">
      <c r="A892" s="47">
        <v>44340</v>
      </c>
      <c r="B892" s="46">
        <f>_xlfn.IFNA(VLOOKUP(A892,'Dual Thrust Strategy'!$A$1:$B$460,2,FALSE),0)</f>
        <v>0</v>
      </c>
      <c r="C892" s="46">
        <f>_xlfn.IFNA(VLOOKUP(A892,'Break Through Price Strategy'!$A$2:$B$742,2,FALSE),0)</f>
        <v>0</v>
      </c>
      <c r="D892" s="46">
        <f>_xlfn.IFNA(VLOOKUP(A892,'BBI Strategy'!$A$2:$B$1000,2,FALSE),0)</f>
        <v>24270.567999999999</v>
      </c>
      <c r="E892" s="46">
        <f>_xlfn.IFNA(VLOOKUP(A892,'Cloud Strategy'!$A$2:$B$1000,2,FALSE),0)</f>
        <v>0</v>
      </c>
      <c r="F892" s="46">
        <f>_xlfn.IFNA(VLOOKUP(A892,'DMI Strategy'!$A$1:$B$1000,2,FALSE),0)</f>
        <v>0</v>
      </c>
      <c r="G892" s="46">
        <f>_xlfn.IFNA(VLOOKUP(A892,'RVI Strategy'!$A$1:$B$1000,2,FALSE),0)</f>
        <v>0</v>
      </c>
      <c r="H892" s="46">
        <f>_xlfn.IFNA(VLOOKUP(A892,'TXF0007 Strategy'!$A$1:$B$1000,2,FALSE),0)</f>
        <v>0</v>
      </c>
      <c r="I892" s="55">
        <f t="shared" si="26"/>
        <v>4045.0946666666664</v>
      </c>
      <c r="J892" s="32">
        <f>VLOOKUP($A892,級距!$A:$K,9,FALSE)</f>
        <v>9</v>
      </c>
      <c r="K892" s="32">
        <f>VLOOKUP($A892,級距!$A:$K,10,FALSE)</f>
        <v>8</v>
      </c>
      <c r="L892" s="32">
        <f>VLOOKUP($A892,級距!$A:$K,11,FALSE)</f>
        <v>4</v>
      </c>
      <c r="M892" s="32">
        <f t="shared" si="27"/>
        <v>4</v>
      </c>
    </row>
    <row r="893" spans="1:13">
      <c r="A893" s="47">
        <v>44337</v>
      </c>
      <c r="B893" s="46">
        <f>_xlfn.IFNA(VLOOKUP(A893,'Dual Thrust Strategy'!$A$1:$B$460,2,FALSE),0)</f>
        <v>25862.232</v>
      </c>
      <c r="C893" s="46">
        <f>_xlfn.IFNA(VLOOKUP(A893,'Break Through Price Strategy'!$A$2:$B$742,2,FALSE),0)</f>
        <v>-103122.88</v>
      </c>
      <c r="D893" s="46">
        <f>_xlfn.IFNA(VLOOKUP(A893,'BBI Strategy'!$A$2:$B$1000,2,FALSE),0)</f>
        <v>34264.248</v>
      </c>
      <c r="E893" s="46">
        <f>_xlfn.IFNA(VLOOKUP(A893,'Cloud Strategy'!$A$2:$B$1000,2,FALSE),0)</f>
        <v>0</v>
      </c>
      <c r="F893" s="46">
        <f>_xlfn.IFNA(VLOOKUP(A893,'DMI Strategy'!$A$1:$B$1000,2,FALSE),0)</f>
        <v>-27642.008000000002</v>
      </c>
      <c r="G893" s="46">
        <f>_xlfn.IFNA(VLOOKUP(A893,'RVI Strategy'!$A$1:$B$1000,2,FALSE),0)</f>
        <v>-123108.288</v>
      </c>
      <c r="H893" s="46">
        <f>_xlfn.IFNA(VLOOKUP(A893,'TXF0007 Strategy'!$A$1:$B$1000,2,FALSE),0)</f>
        <v>0</v>
      </c>
      <c r="I893" s="55">
        <f t="shared" si="26"/>
        <v>-32291.115999999998</v>
      </c>
      <c r="J893" s="32">
        <f>VLOOKUP($A893,級距!$A:$K,9,FALSE)</f>
        <v>10</v>
      </c>
      <c r="K893" s="32">
        <f>VLOOKUP($A893,級距!$A:$K,10,FALSE)</f>
        <v>1</v>
      </c>
      <c r="L893" s="32">
        <f>VLOOKUP($A893,級距!$A:$K,11,FALSE)</f>
        <v>1</v>
      </c>
      <c r="M893" s="32">
        <f t="shared" si="27"/>
        <v>1</v>
      </c>
    </row>
    <row r="894" spans="1:13">
      <c r="A894" s="47">
        <v>44336</v>
      </c>
      <c r="B894" s="46">
        <f>_xlfn.IFNA(VLOOKUP(A894,'Dual Thrust Strategy'!$A$1:$B$460,2,FALSE),0)</f>
        <v>0</v>
      </c>
      <c r="C894" s="46">
        <f>_xlfn.IFNA(VLOOKUP(A894,'Break Through Price Strategy'!$A$2:$B$742,2,FALSE),0)</f>
        <v>-62296.800000000003</v>
      </c>
      <c r="D894" s="46">
        <f>_xlfn.IFNA(VLOOKUP(A894,'BBI Strategy'!$A$2:$B$1000,2,FALSE),0)</f>
        <v>0</v>
      </c>
      <c r="E894" s="46">
        <f>_xlfn.IFNA(VLOOKUP(A894,'Cloud Strategy'!$A$2:$B$1000,2,FALSE),0)</f>
        <v>10267.183999999999</v>
      </c>
      <c r="F894" s="46">
        <f>_xlfn.IFNA(VLOOKUP(A894,'DMI Strategy'!$A$1:$B$1000,2,FALSE),0)</f>
        <v>0</v>
      </c>
      <c r="G894" s="46">
        <f>_xlfn.IFNA(VLOOKUP(A894,'RVI Strategy'!$A$1:$B$1000,2,FALSE),0)</f>
        <v>40135.872000000003</v>
      </c>
      <c r="H894" s="46">
        <f>_xlfn.IFNA(VLOOKUP(A894,'TXF0007 Strategy'!$A$1:$B$1000,2,FALSE),0)</f>
        <v>-17299.32</v>
      </c>
      <c r="I894" s="55">
        <f t="shared" si="26"/>
        <v>-1982.2906666666665</v>
      </c>
      <c r="J894" s="32">
        <f>VLOOKUP($A894,級距!$A:$K,9,FALSE)</f>
        <v>8</v>
      </c>
      <c r="K894" s="32">
        <f>VLOOKUP($A894,級距!$A:$K,10,FALSE)</f>
        <v>4</v>
      </c>
      <c r="L894" s="32">
        <f>VLOOKUP($A894,級距!$A:$K,11,FALSE)</f>
        <v>2</v>
      </c>
      <c r="M894" s="32">
        <f t="shared" si="27"/>
        <v>2</v>
      </c>
    </row>
    <row r="895" spans="1:13">
      <c r="A895" s="47">
        <v>44335</v>
      </c>
      <c r="B895" s="46">
        <f>_xlfn.IFNA(VLOOKUP(A895,'Dual Thrust Strategy'!$A$1:$B$460,2,FALSE),0)</f>
        <v>-83673.168000000005</v>
      </c>
      <c r="C895" s="46">
        <f>_xlfn.IFNA(VLOOKUP(A895,'Break Through Price Strategy'!$A$2:$B$742,2,FALSE),0)</f>
        <v>-68182.847999999998</v>
      </c>
      <c r="D895" s="46">
        <f>_xlfn.IFNA(VLOOKUP(A895,'BBI Strategy'!$A$2:$B$1000,2,FALSE),0)</f>
        <v>0</v>
      </c>
      <c r="E895" s="46">
        <f>_xlfn.IFNA(VLOOKUP(A895,'Cloud Strategy'!$A$2:$B$1000,2,FALSE),0)</f>
        <v>137915.94399999999</v>
      </c>
      <c r="F895" s="46">
        <f>_xlfn.IFNA(VLOOKUP(A895,'DMI Strategy'!$A$1:$B$1000,2,FALSE),0)</f>
        <v>0</v>
      </c>
      <c r="G895" s="46">
        <f>_xlfn.IFNA(VLOOKUP(A895,'RVI Strategy'!$A$1:$B$1000,2,FALSE),0)</f>
        <v>0</v>
      </c>
      <c r="H895" s="46">
        <f>_xlfn.IFNA(VLOOKUP(A895,'TXF0007 Strategy'!$A$1:$B$1000,2,FALSE),0)</f>
        <v>0</v>
      </c>
      <c r="I895" s="55">
        <f t="shared" si="26"/>
        <v>-2323.3453333333359</v>
      </c>
      <c r="J895" s="32">
        <f>VLOOKUP($A895,級距!$A:$K,9,FALSE)</f>
        <v>9</v>
      </c>
      <c r="K895" s="32">
        <f>VLOOKUP($A895,級距!$A:$K,10,FALSE)</f>
        <v>1</v>
      </c>
      <c r="L895" s="32">
        <f>VLOOKUP($A895,級距!$A:$K,11,FALSE)</f>
        <v>2</v>
      </c>
      <c r="M895" s="32">
        <f t="shared" si="27"/>
        <v>2</v>
      </c>
    </row>
    <row r="896" spans="1:13">
      <c r="A896" s="47">
        <v>44334</v>
      </c>
      <c r="B896" s="46">
        <f>_xlfn.IFNA(VLOOKUP(A896,'Dual Thrust Strategy'!$A$1:$B$460,2,FALSE),0)</f>
        <v>768915</v>
      </c>
      <c r="C896" s="46">
        <f>_xlfn.IFNA(VLOOKUP(A896,'Break Through Price Strategy'!$A$2:$B$742,2,FALSE),0)</f>
        <v>196860.33600000001</v>
      </c>
      <c r="D896" s="46">
        <f>_xlfn.IFNA(VLOOKUP(A896,'BBI Strategy'!$A$2:$B$1000,2,FALSE),0)</f>
        <v>0</v>
      </c>
      <c r="E896" s="46">
        <f>_xlfn.IFNA(VLOOKUP(A896,'Cloud Strategy'!$A$2:$B$1000,2,FALSE),0)</f>
        <v>0</v>
      </c>
      <c r="F896" s="46">
        <f>_xlfn.IFNA(VLOOKUP(A896,'DMI Strategy'!$A$1:$B$1000,2,FALSE),0)</f>
        <v>91387.48</v>
      </c>
      <c r="G896" s="46">
        <f>_xlfn.IFNA(VLOOKUP(A896,'RVI Strategy'!$A$1:$B$1000,2,FALSE),0)</f>
        <v>0</v>
      </c>
      <c r="H896" s="46">
        <f>_xlfn.IFNA(VLOOKUP(A896,'TXF0007 Strategy'!$A$1:$B$1000,2,FALSE),0)</f>
        <v>13628.496000000001</v>
      </c>
      <c r="I896" s="55">
        <f t="shared" si="26"/>
        <v>176193.80266666668</v>
      </c>
      <c r="J896" s="32">
        <f>VLOOKUP($A896,級距!$A:$K,9,FALSE)</f>
        <v>10</v>
      </c>
      <c r="K896" s="32">
        <f>VLOOKUP($A896,級距!$A:$K,10,FALSE)</f>
        <v>9</v>
      </c>
      <c r="L896" s="32">
        <f>VLOOKUP($A896,級距!$A:$K,11,FALSE)</f>
        <v>4</v>
      </c>
      <c r="M896" s="32">
        <f t="shared" si="27"/>
        <v>4</v>
      </c>
    </row>
    <row r="897" spans="1:13">
      <c r="A897" s="47">
        <v>44333</v>
      </c>
      <c r="B897" s="46">
        <f>_xlfn.IFNA(VLOOKUP(A897,'Dual Thrust Strategy'!$A$1:$B$460,2,FALSE),0)</f>
        <v>-51912.119999999995</v>
      </c>
      <c r="C897" s="46">
        <f>_xlfn.IFNA(VLOOKUP(A897,'Break Through Price Strategy'!$A$2:$B$742,2,FALSE),0)</f>
        <v>0</v>
      </c>
      <c r="D897" s="46">
        <f>_xlfn.IFNA(VLOOKUP(A897,'BBI Strategy'!$A$2:$B$1000,2,FALSE),0)</f>
        <v>40305.936000000002</v>
      </c>
      <c r="E897" s="46">
        <f>_xlfn.IFNA(VLOOKUP(A897,'Cloud Strategy'!$A$2:$B$1000,2,FALSE),0)</f>
        <v>218087.16800000001</v>
      </c>
      <c r="F897" s="46">
        <f>_xlfn.IFNA(VLOOKUP(A897,'DMI Strategy'!$A$1:$B$1000,2,FALSE),0)</f>
        <v>0</v>
      </c>
      <c r="G897" s="46">
        <f>_xlfn.IFNA(VLOOKUP(A897,'RVI Strategy'!$A$1:$B$1000,2,FALSE),0)</f>
        <v>0</v>
      </c>
      <c r="H897" s="46">
        <f>_xlfn.IFNA(VLOOKUP(A897,'TXF0007 Strategy'!$A$1:$B$1000,2,FALSE),0)</f>
        <v>62330.408000000003</v>
      </c>
      <c r="I897" s="55">
        <f t="shared" si="26"/>
        <v>34413.497333333333</v>
      </c>
      <c r="J897" s="32">
        <f>VLOOKUP($A897,級距!$A:$K,9,FALSE)</f>
        <v>10</v>
      </c>
      <c r="K897" s="32">
        <f>VLOOKUP($A897,級距!$A:$K,10,FALSE)</f>
        <v>2</v>
      </c>
      <c r="L897" s="32">
        <f>VLOOKUP($A897,級距!$A:$K,11,FALSE)</f>
        <v>1</v>
      </c>
      <c r="M897" s="32">
        <f t="shared" si="27"/>
        <v>1</v>
      </c>
    </row>
    <row r="898" spans="1:13">
      <c r="A898" s="47">
        <v>44330</v>
      </c>
      <c r="B898" s="46">
        <f>_xlfn.IFNA(VLOOKUP(A898,'Dual Thrust Strategy'!$A$1:$B$460,2,FALSE),0)</f>
        <v>-63025.432000000001</v>
      </c>
      <c r="C898" s="46">
        <f>_xlfn.IFNA(VLOOKUP(A898,'Break Through Price Strategy'!$A$2:$B$742,2,FALSE),0)</f>
        <v>0</v>
      </c>
      <c r="D898" s="46">
        <f>_xlfn.IFNA(VLOOKUP(A898,'BBI Strategy'!$A$2:$B$1000,2,FALSE),0)</f>
        <v>0</v>
      </c>
      <c r="E898" s="46">
        <f>_xlfn.IFNA(VLOOKUP(A898,'Cloud Strategy'!$A$2:$B$1000,2,FALSE),0)</f>
        <v>0</v>
      </c>
      <c r="F898" s="46">
        <f>_xlfn.IFNA(VLOOKUP(A898,'DMI Strategy'!$A$1:$B$1000,2,FALSE),0)</f>
        <v>0</v>
      </c>
      <c r="G898" s="46">
        <f>_xlfn.IFNA(VLOOKUP(A898,'RVI Strategy'!$A$1:$B$1000,2,FALSE),0)</f>
        <v>0</v>
      </c>
      <c r="H898" s="46">
        <f>_xlfn.IFNA(VLOOKUP(A898,'TXF0007 Strategy'!$A$1:$B$1000,2,FALSE),0)</f>
        <v>-23267.063999999998</v>
      </c>
      <c r="I898" s="55">
        <f t="shared" si="26"/>
        <v>-10504.238666666666</v>
      </c>
      <c r="J898" s="32">
        <f>VLOOKUP($A898,級距!$A:$K,9,FALSE)</f>
        <v>10</v>
      </c>
      <c r="K898" s="32">
        <f>VLOOKUP($A898,級距!$A:$K,10,FALSE)</f>
        <v>1</v>
      </c>
      <c r="L898" s="32">
        <f>VLOOKUP($A898,級距!$A:$K,11,FALSE)</f>
        <v>1</v>
      </c>
      <c r="M898" s="32">
        <f t="shared" si="27"/>
        <v>1</v>
      </c>
    </row>
    <row r="899" spans="1:13">
      <c r="A899" s="47">
        <v>44329</v>
      </c>
      <c r="B899" s="46">
        <f>_xlfn.IFNA(VLOOKUP(A899,'Dual Thrust Strategy'!$A$1:$B$460,2,FALSE),0)</f>
        <v>-54035.472000000002</v>
      </c>
      <c r="C899" s="46">
        <f>_xlfn.IFNA(VLOOKUP(A899,'Break Through Price Strategy'!$A$2:$B$742,2,FALSE),0)</f>
        <v>0</v>
      </c>
      <c r="D899" s="46">
        <f>_xlfn.IFNA(VLOOKUP(A899,'BBI Strategy'!$A$2:$B$1000,2,FALSE),0)</f>
        <v>0</v>
      </c>
      <c r="E899" s="46">
        <f>_xlfn.IFNA(VLOOKUP(A899,'Cloud Strategy'!$A$2:$B$1000,2,FALSE),0)</f>
        <v>0</v>
      </c>
      <c r="F899" s="46">
        <f>_xlfn.IFNA(VLOOKUP(A899,'DMI Strategy'!$A$1:$B$1000,2,FALSE),0)</f>
        <v>100835.8</v>
      </c>
      <c r="G899" s="46">
        <f>_xlfn.IFNA(VLOOKUP(A899,'RVI Strategy'!$A$1:$B$1000,2,FALSE),0)</f>
        <v>0</v>
      </c>
      <c r="H899" s="46">
        <f>_xlfn.IFNA(VLOOKUP(A899,'TXF0007 Strategy'!$A$1:$B$1000,2,FALSE),0)</f>
        <v>35344</v>
      </c>
      <c r="I899" s="55">
        <f t="shared" si="26"/>
        <v>7800.0546666666669</v>
      </c>
      <c r="J899" s="32">
        <f>VLOOKUP($A899,級距!$A:$K,9,FALSE)</f>
        <v>10</v>
      </c>
      <c r="K899" s="32">
        <f>VLOOKUP($A899,級距!$A:$K,10,FALSE)</f>
        <v>1</v>
      </c>
      <c r="L899" s="32">
        <f>VLOOKUP($A899,級距!$A:$K,11,FALSE)</f>
        <v>1</v>
      </c>
      <c r="M899" s="32">
        <f t="shared" si="27"/>
        <v>1</v>
      </c>
    </row>
    <row r="900" spans="1:13">
      <c r="A900" s="47">
        <v>44328</v>
      </c>
      <c r="B900" s="46">
        <f>_xlfn.IFNA(VLOOKUP(A900,'Dual Thrust Strategy'!$A$1:$B$460,2,FALSE),0)</f>
        <v>2957678.2560000001</v>
      </c>
      <c r="C900" s="46">
        <f>_xlfn.IFNA(VLOOKUP(A900,'Break Through Price Strategy'!$A$2:$B$742,2,FALSE),0)</f>
        <v>59421.144</v>
      </c>
      <c r="D900" s="46">
        <f>_xlfn.IFNA(VLOOKUP(A900,'BBI Strategy'!$A$2:$B$1000,2,FALSE),0)</f>
        <v>374253.04</v>
      </c>
      <c r="E900" s="46">
        <f>_xlfn.IFNA(VLOOKUP(A900,'Cloud Strategy'!$A$2:$B$1000,2,FALSE),0)</f>
        <v>12068.808000000001</v>
      </c>
      <c r="F900" s="46">
        <f>_xlfn.IFNA(VLOOKUP(A900,'DMI Strategy'!$A$1:$B$1000,2,FALSE),0)</f>
        <v>83222.607999999993</v>
      </c>
      <c r="G900" s="46">
        <f>_xlfn.IFNA(VLOOKUP(A900,'RVI Strategy'!$A$1:$B$1000,2,FALSE),0)</f>
        <v>595066.04</v>
      </c>
      <c r="H900" s="46">
        <f>_xlfn.IFNA(VLOOKUP(A900,'TXF0007 Strategy'!$A$1:$B$1000,2,FALSE),0)</f>
        <v>0</v>
      </c>
      <c r="I900" s="55">
        <f t="shared" ref="I900:I963" si="28">(B900+C900+D900+E900+F900+G900)/6</f>
        <v>680284.98266666674</v>
      </c>
      <c r="J900" s="32">
        <f>VLOOKUP($A900,級距!$A:$K,9,FALSE)</f>
        <v>10</v>
      </c>
      <c r="K900" s="32">
        <f>VLOOKUP($A900,級距!$A:$K,10,FALSE)</f>
        <v>6</v>
      </c>
      <c r="L900" s="32">
        <f>VLOOKUP($A900,級距!$A:$K,11,FALSE)</f>
        <v>1</v>
      </c>
      <c r="M900" s="32">
        <f t="shared" ref="M900:M963" si="29">_xlfn.IFNA(L900,0)</f>
        <v>1</v>
      </c>
    </row>
    <row r="901" spans="1:13">
      <c r="A901" s="47">
        <v>44327</v>
      </c>
      <c r="B901" s="46">
        <f>_xlfn.IFNA(VLOOKUP(A901,'Dual Thrust Strategy'!$A$1:$B$460,2,FALSE),0)</f>
        <v>101513.68799999999</v>
      </c>
      <c r="C901" s="46">
        <f>_xlfn.IFNA(VLOOKUP(A901,'Break Through Price Strategy'!$A$2:$B$742,2,FALSE),0)</f>
        <v>-9420.84</v>
      </c>
      <c r="D901" s="46">
        <f>_xlfn.IFNA(VLOOKUP(A901,'BBI Strategy'!$A$2:$B$1000,2,FALSE),0)</f>
        <v>105601.664</v>
      </c>
      <c r="E901" s="46">
        <f>_xlfn.IFNA(VLOOKUP(A901,'Cloud Strategy'!$A$2:$B$1000,2,FALSE),0)</f>
        <v>-81043.944000000003</v>
      </c>
      <c r="F901" s="46">
        <f>_xlfn.IFNA(VLOOKUP(A901,'DMI Strategy'!$A$1:$B$1000,2,FALSE),0)</f>
        <v>103590.288</v>
      </c>
      <c r="G901" s="46">
        <f>_xlfn.IFNA(VLOOKUP(A901,'RVI Strategy'!$A$1:$B$1000,2,FALSE),0)</f>
        <v>183160.83199999999</v>
      </c>
      <c r="H901" s="46">
        <f>_xlfn.IFNA(VLOOKUP(A901,'TXF0007 Strategy'!$A$1:$B$1000,2,FALSE),0)</f>
        <v>82205.767999999996</v>
      </c>
      <c r="I901" s="55">
        <f t="shared" si="28"/>
        <v>67233.614666666661</v>
      </c>
      <c r="J901" s="32">
        <f>VLOOKUP($A901,級距!$A:$K,9,FALSE)</f>
        <v>10</v>
      </c>
      <c r="K901" s="32">
        <f>VLOOKUP($A901,級距!$A:$K,10,FALSE)</f>
        <v>8</v>
      </c>
      <c r="L901" s="32">
        <f>VLOOKUP($A901,級距!$A:$K,11,FALSE)</f>
        <v>4</v>
      </c>
      <c r="M901" s="32">
        <f t="shared" si="29"/>
        <v>4</v>
      </c>
    </row>
    <row r="902" spans="1:13">
      <c r="A902" s="47">
        <v>44326</v>
      </c>
      <c r="B902" s="46">
        <f>_xlfn.IFNA(VLOOKUP(A902,'Dual Thrust Strategy'!$A$1:$B$460,2,FALSE),0)</f>
        <v>0</v>
      </c>
      <c r="C902" s="46">
        <f>_xlfn.IFNA(VLOOKUP(A902,'Break Through Price Strategy'!$A$2:$B$742,2,FALSE),0)</f>
        <v>0</v>
      </c>
      <c r="D902" s="46">
        <f>_xlfn.IFNA(VLOOKUP(A902,'BBI Strategy'!$A$2:$B$1000,2,FALSE),0)</f>
        <v>0</v>
      </c>
      <c r="E902" s="46">
        <f>_xlfn.IFNA(VLOOKUP(A902,'Cloud Strategy'!$A$2:$B$1000,2,FALSE),0)</f>
        <v>-84222.944000000003</v>
      </c>
      <c r="F902" s="46">
        <f>_xlfn.IFNA(VLOOKUP(A902,'DMI Strategy'!$A$1:$B$1000,2,FALSE),0)</f>
        <v>0</v>
      </c>
      <c r="G902" s="46">
        <f>_xlfn.IFNA(VLOOKUP(A902,'RVI Strategy'!$A$1:$B$1000,2,FALSE),0)</f>
        <v>1039.3440000000001</v>
      </c>
      <c r="H902" s="46">
        <f>_xlfn.IFNA(VLOOKUP(A902,'TXF0007 Strategy'!$A$1:$B$1000,2,FALSE),0)</f>
        <v>47832.576000000001</v>
      </c>
      <c r="I902" s="55">
        <f t="shared" si="28"/>
        <v>-13863.933333333334</v>
      </c>
      <c r="J902" s="32">
        <f>VLOOKUP($A902,級距!$A:$K,9,FALSE)</f>
        <v>5</v>
      </c>
      <c r="K902" s="32">
        <f>VLOOKUP($A902,級距!$A:$K,10,FALSE)</f>
        <v>8</v>
      </c>
      <c r="L902" s="32">
        <f>VLOOKUP($A902,級距!$A:$K,11,FALSE)</f>
        <v>3</v>
      </c>
      <c r="M902" s="32">
        <f t="shared" si="29"/>
        <v>3</v>
      </c>
    </row>
    <row r="903" spans="1:13">
      <c r="A903" s="47">
        <v>44323</v>
      </c>
      <c r="B903" s="46">
        <f>_xlfn.IFNA(VLOOKUP(A903,'Dual Thrust Strategy'!$A$1:$B$460,2,FALSE),0)</f>
        <v>-64519.168000000005</v>
      </c>
      <c r="C903" s="46">
        <f>_xlfn.IFNA(VLOOKUP(A903,'Break Through Price Strategy'!$A$2:$B$742,2,FALSE),0)</f>
        <v>10743.856</v>
      </c>
      <c r="D903" s="46">
        <f>_xlfn.IFNA(VLOOKUP(A903,'BBI Strategy'!$A$2:$B$1000,2,FALSE),0)</f>
        <v>125385.504</v>
      </c>
      <c r="E903" s="46">
        <f>_xlfn.IFNA(VLOOKUP(A903,'Cloud Strategy'!$A$2:$B$1000,2,FALSE),0)</f>
        <v>0</v>
      </c>
      <c r="F903" s="46">
        <f>_xlfn.IFNA(VLOOKUP(A903,'DMI Strategy'!$A$1:$B$1000,2,FALSE),0)</f>
        <v>92239.631999999998</v>
      </c>
      <c r="G903" s="46">
        <f>_xlfn.IFNA(VLOOKUP(A903,'RVI Strategy'!$A$1:$B$1000,2,FALSE),0)</f>
        <v>-124931.712</v>
      </c>
      <c r="H903" s="46">
        <f>_xlfn.IFNA(VLOOKUP(A903,'TXF0007 Strategy'!$A$1:$B$1000,2,FALSE),0)</f>
        <v>52571.583999999995</v>
      </c>
      <c r="I903" s="55">
        <f t="shared" si="28"/>
        <v>6486.351999999999</v>
      </c>
      <c r="J903" s="32">
        <f>VLOOKUP($A903,級距!$A:$K,9,FALSE)</f>
        <v>7</v>
      </c>
      <c r="K903" s="32">
        <f>VLOOKUP($A903,級距!$A:$K,10,FALSE)</f>
        <v>8</v>
      </c>
      <c r="L903" s="32">
        <f>VLOOKUP($A903,級距!$A:$K,11,FALSE)</f>
        <v>3</v>
      </c>
      <c r="M903" s="32">
        <f t="shared" si="29"/>
        <v>3</v>
      </c>
    </row>
    <row r="904" spans="1:13">
      <c r="A904" s="47">
        <v>44322</v>
      </c>
      <c r="B904" s="46">
        <f>_xlfn.IFNA(VLOOKUP(A904,'Dual Thrust Strategy'!$A$1:$B$460,2,FALSE),0)</f>
        <v>45377.464</v>
      </c>
      <c r="C904" s="46">
        <f>_xlfn.IFNA(VLOOKUP(A904,'Break Through Price Strategy'!$A$2:$B$742,2,FALSE),0)</f>
        <v>-122656.4</v>
      </c>
      <c r="D904" s="46">
        <f>_xlfn.IFNA(VLOOKUP(A904,'BBI Strategy'!$A$2:$B$1000,2,FALSE),0)</f>
        <v>-103235.872</v>
      </c>
      <c r="E904" s="46">
        <f>_xlfn.IFNA(VLOOKUP(A904,'Cloud Strategy'!$A$2:$B$1000,2,FALSE),0)</f>
        <v>104736.67200000001</v>
      </c>
      <c r="F904" s="46">
        <f>_xlfn.IFNA(VLOOKUP(A904,'DMI Strategy'!$A$1:$B$1000,2,FALSE),0)</f>
        <v>-121719.264</v>
      </c>
      <c r="G904" s="46">
        <f>_xlfn.IFNA(VLOOKUP(A904,'RVI Strategy'!$A$1:$B$1000,2,FALSE),0)</f>
        <v>-10257.191999999999</v>
      </c>
      <c r="H904" s="46">
        <f>_xlfn.IFNA(VLOOKUP(A904,'TXF0007 Strategy'!$A$1:$B$1000,2,FALSE),0)</f>
        <v>82371.248000000007</v>
      </c>
      <c r="I904" s="55">
        <f t="shared" si="28"/>
        <v>-34625.765333333329</v>
      </c>
      <c r="J904" s="32">
        <f>VLOOKUP($A904,級距!$A:$K,9,FALSE)</f>
        <v>10</v>
      </c>
      <c r="K904" s="32">
        <f>VLOOKUP($A904,級距!$A:$K,10,FALSE)</f>
        <v>2</v>
      </c>
      <c r="L904" s="32">
        <f>VLOOKUP($A904,級距!$A:$K,11,FALSE)</f>
        <v>1</v>
      </c>
      <c r="M904" s="32">
        <f t="shared" si="29"/>
        <v>1</v>
      </c>
    </row>
    <row r="905" spans="1:13">
      <c r="A905" s="47">
        <v>44321</v>
      </c>
      <c r="B905" s="46">
        <f>_xlfn.IFNA(VLOOKUP(A905,'Dual Thrust Strategy'!$A$1:$B$460,2,FALSE),0)</f>
        <v>55733.975999999995</v>
      </c>
      <c r="C905" s="46">
        <f>_xlfn.IFNA(VLOOKUP(A905,'Break Through Price Strategy'!$A$2:$B$742,2,FALSE),0)</f>
        <v>0</v>
      </c>
      <c r="D905" s="46">
        <f>_xlfn.IFNA(VLOOKUP(A905,'BBI Strategy'!$A$2:$B$1000,2,FALSE),0)</f>
        <v>0</v>
      </c>
      <c r="E905" s="46">
        <f>_xlfn.IFNA(VLOOKUP(A905,'Cloud Strategy'!$A$2:$B$1000,2,FALSE),0)</f>
        <v>0</v>
      </c>
      <c r="F905" s="46">
        <f>_xlfn.IFNA(VLOOKUP(A905,'DMI Strategy'!$A$1:$B$1000,2,FALSE),0)</f>
        <v>-67726.096000000005</v>
      </c>
      <c r="G905" s="46">
        <f>_xlfn.IFNA(VLOOKUP(A905,'RVI Strategy'!$A$1:$B$1000,2,FALSE),0)</f>
        <v>0</v>
      </c>
      <c r="H905" s="46">
        <f>_xlfn.IFNA(VLOOKUP(A905,'TXF0007 Strategy'!$A$1:$B$1000,2,FALSE),0)</f>
        <v>0</v>
      </c>
      <c r="I905" s="55">
        <f t="shared" si="28"/>
        <v>-1998.6866666666683</v>
      </c>
      <c r="J905" s="32">
        <f>VLOOKUP($A905,級距!$A:$K,9,FALSE)</f>
        <v>8</v>
      </c>
      <c r="K905" s="32">
        <f>VLOOKUP($A905,級距!$A:$K,10,FALSE)</f>
        <v>3</v>
      </c>
      <c r="L905" s="32">
        <f>VLOOKUP($A905,級距!$A:$K,11,FALSE)</f>
        <v>2</v>
      </c>
      <c r="M905" s="32">
        <f t="shared" si="29"/>
        <v>2</v>
      </c>
    </row>
    <row r="906" spans="1:13">
      <c r="A906" s="47">
        <v>44320</v>
      </c>
      <c r="B906" s="46">
        <f>_xlfn.IFNA(VLOOKUP(A906,'Dual Thrust Strategy'!$A$1:$B$460,2,FALSE),0)</f>
        <v>117134.592</v>
      </c>
      <c r="C906" s="46">
        <f>_xlfn.IFNA(VLOOKUP(A906,'Break Through Price Strategy'!$A$2:$B$742,2,FALSE),0)</f>
        <v>287346.8</v>
      </c>
      <c r="D906" s="46">
        <f>_xlfn.IFNA(VLOOKUP(A906,'BBI Strategy'!$A$2:$B$1000,2,FALSE),0)</f>
        <v>247074.76800000001</v>
      </c>
      <c r="E906" s="46">
        <f>_xlfn.IFNA(VLOOKUP(A906,'Cloud Strategy'!$A$2:$B$1000,2,FALSE),0)</f>
        <v>-127416.144</v>
      </c>
      <c r="F906" s="46">
        <f>_xlfn.IFNA(VLOOKUP(A906,'DMI Strategy'!$A$1:$B$1000,2,FALSE),0)</f>
        <v>458794.304</v>
      </c>
      <c r="G906" s="46">
        <f>_xlfn.IFNA(VLOOKUP(A906,'RVI Strategy'!$A$1:$B$1000,2,FALSE),0)</f>
        <v>-8828.1919999999991</v>
      </c>
      <c r="H906" s="46">
        <f>_xlfn.IFNA(VLOOKUP(A906,'TXF0007 Strategy'!$A$1:$B$1000,2,FALSE),0)</f>
        <v>423289.14400000003</v>
      </c>
      <c r="I906" s="55">
        <f t="shared" si="28"/>
        <v>162351.02133333334</v>
      </c>
      <c r="J906" s="32">
        <f>VLOOKUP($A906,級距!$A:$K,9,FALSE)</f>
        <v>10</v>
      </c>
      <c r="K906" s="32">
        <f>VLOOKUP($A906,級距!$A:$K,10,FALSE)</f>
        <v>6</v>
      </c>
      <c r="L906" s="32">
        <f>VLOOKUP($A906,級距!$A:$K,11,FALSE)</f>
        <v>1</v>
      </c>
      <c r="M906" s="32">
        <f t="shared" si="29"/>
        <v>1</v>
      </c>
    </row>
    <row r="907" spans="1:13">
      <c r="A907" s="47">
        <v>44319</v>
      </c>
      <c r="B907" s="46">
        <f>_xlfn.IFNA(VLOOKUP(A907,'Dual Thrust Strategy'!$A$1:$B$460,2,FALSE),0)</f>
        <v>132624.288</v>
      </c>
      <c r="C907" s="46">
        <f>_xlfn.IFNA(VLOOKUP(A907,'Break Through Price Strategy'!$A$2:$B$742,2,FALSE),0)</f>
        <v>56501.911999999997</v>
      </c>
      <c r="D907" s="46">
        <f>_xlfn.IFNA(VLOOKUP(A907,'BBI Strategy'!$A$2:$B$1000,2,FALSE),0)</f>
        <v>-65726.784</v>
      </c>
      <c r="E907" s="46">
        <f>_xlfn.IFNA(VLOOKUP(A907,'Cloud Strategy'!$A$2:$B$1000,2,FALSE),0)</f>
        <v>-67066.48</v>
      </c>
      <c r="F907" s="46">
        <f>_xlfn.IFNA(VLOOKUP(A907,'DMI Strategy'!$A$1:$B$1000,2,FALSE),0)</f>
        <v>67555.335999999996</v>
      </c>
      <c r="G907" s="46">
        <f>_xlfn.IFNA(VLOOKUP(A907,'RVI Strategy'!$A$1:$B$1000,2,FALSE),0)</f>
        <v>57882.288</v>
      </c>
      <c r="H907" s="46">
        <f>_xlfn.IFNA(VLOOKUP(A907,'TXF0007 Strategy'!$A$1:$B$1000,2,FALSE),0)</f>
        <v>-35020.000000000007</v>
      </c>
      <c r="I907" s="55">
        <f t="shared" si="28"/>
        <v>30295.093333333334</v>
      </c>
      <c r="J907" s="32">
        <f>VLOOKUP($A907,級距!$A:$K,9,FALSE)</f>
        <v>9</v>
      </c>
      <c r="K907" s="32">
        <f>VLOOKUP($A907,級距!$A:$K,10,FALSE)</f>
        <v>9</v>
      </c>
      <c r="L907" s="32">
        <f>VLOOKUP($A907,級距!$A:$K,11,FALSE)</f>
        <v>3</v>
      </c>
      <c r="M907" s="32">
        <f t="shared" si="29"/>
        <v>3</v>
      </c>
    </row>
    <row r="908" spans="1:13">
      <c r="A908" s="47">
        <v>44315</v>
      </c>
      <c r="B908" s="46">
        <f>_xlfn.IFNA(VLOOKUP(A908,'Dual Thrust Strategy'!$A$1:$B$460,2,FALSE),0)</f>
        <v>0</v>
      </c>
      <c r="C908" s="46">
        <f>_xlfn.IFNA(VLOOKUP(A908,'Break Through Price Strategy'!$A$2:$B$742,2,FALSE),0)</f>
        <v>-62541.167999999998</v>
      </c>
      <c r="D908" s="46">
        <f>_xlfn.IFNA(VLOOKUP(A908,'BBI Strategy'!$A$2:$B$1000,2,FALSE),0)</f>
        <v>-33980.904000000002</v>
      </c>
      <c r="E908" s="46">
        <f>_xlfn.IFNA(VLOOKUP(A908,'Cloud Strategy'!$A$2:$B$1000,2,FALSE),0)</f>
        <v>0</v>
      </c>
      <c r="F908" s="46">
        <f>_xlfn.IFNA(VLOOKUP(A908,'DMI Strategy'!$A$1:$B$1000,2,FALSE),0)</f>
        <v>0</v>
      </c>
      <c r="G908" s="46">
        <f>_xlfn.IFNA(VLOOKUP(A908,'RVI Strategy'!$A$1:$B$1000,2,FALSE),0)</f>
        <v>0</v>
      </c>
      <c r="H908" s="46">
        <f>_xlfn.IFNA(VLOOKUP(A908,'TXF0007 Strategy'!$A$1:$B$1000,2,FALSE),0)</f>
        <v>31892.28</v>
      </c>
      <c r="I908" s="55">
        <f t="shared" si="28"/>
        <v>-16087.012000000001</v>
      </c>
      <c r="J908" s="32">
        <f>VLOOKUP($A908,級距!$A:$K,9,FALSE)</f>
        <v>5</v>
      </c>
      <c r="K908" s="32">
        <f>VLOOKUP($A908,級距!$A:$K,10,FALSE)</f>
        <v>1</v>
      </c>
      <c r="L908" s="32">
        <f>VLOOKUP($A908,級距!$A:$K,11,FALSE)</f>
        <v>2</v>
      </c>
      <c r="M908" s="32">
        <f t="shared" si="29"/>
        <v>2</v>
      </c>
    </row>
    <row r="909" spans="1:13">
      <c r="A909" s="47">
        <v>44314</v>
      </c>
      <c r="B909" s="46">
        <f>_xlfn.IFNA(VLOOKUP(A909,'Dual Thrust Strategy'!$A$1:$B$460,2,FALSE),0)</f>
        <v>0</v>
      </c>
      <c r="C909" s="46">
        <f>_xlfn.IFNA(VLOOKUP(A909,'Break Through Price Strategy'!$A$2:$B$742,2,FALSE),0)</f>
        <v>0</v>
      </c>
      <c r="D909" s="46">
        <f>_xlfn.IFNA(VLOOKUP(A909,'BBI Strategy'!$A$2:$B$1000,2,FALSE),0)</f>
        <v>0</v>
      </c>
      <c r="E909" s="46">
        <f>_xlfn.IFNA(VLOOKUP(A909,'Cloud Strategy'!$A$2:$B$1000,2,FALSE),0)</f>
        <v>39745.936000000002</v>
      </c>
      <c r="F909" s="46">
        <f>_xlfn.IFNA(VLOOKUP(A909,'DMI Strategy'!$A$1:$B$1000,2,FALSE),0)</f>
        <v>0</v>
      </c>
      <c r="G909" s="46">
        <f>_xlfn.IFNA(VLOOKUP(A909,'RVI Strategy'!$A$1:$B$1000,2,FALSE),0)</f>
        <v>0</v>
      </c>
      <c r="H909" s="46">
        <f>_xlfn.IFNA(VLOOKUP(A909,'TXF0007 Strategy'!$A$1:$B$1000,2,FALSE),0)</f>
        <v>-130085.18400000001</v>
      </c>
      <c r="I909" s="55">
        <f t="shared" si="28"/>
        <v>6624.3226666666669</v>
      </c>
      <c r="J909" s="32">
        <f>VLOOKUP($A909,級距!$A:$K,9,FALSE)</f>
        <v>1</v>
      </c>
      <c r="K909" s="32">
        <f>VLOOKUP($A909,級距!$A:$K,10,FALSE)</f>
        <v>2</v>
      </c>
      <c r="L909" s="32">
        <f>VLOOKUP($A909,級距!$A:$K,11,FALSE)</f>
        <v>2</v>
      </c>
      <c r="M909" s="32">
        <f t="shared" si="29"/>
        <v>2</v>
      </c>
    </row>
    <row r="910" spans="1:13">
      <c r="A910" s="47">
        <v>44313</v>
      </c>
      <c r="B910" s="46">
        <f>_xlfn.IFNA(VLOOKUP(A910,'Dual Thrust Strategy'!$A$1:$B$460,2,FALSE),0)</f>
        <v>0</v>
      </c>
      <c r="C910" s="46">
        <f>_xlfn.IFNA(VLOOKUP(A910,'Break Through Price Strategy'!$A$2:$B$742,2,FALSE),0)</f>
        <v>0</v>
      </c>
      <c r="D910" s="46">
        <f>_xlfn.IFNA(VLOOKUP(A910,'BBI Strategy'!$A$2:$B$1000,2,FALSE),0)</f>
        <v>-57920</v>
      </c>
      <c r="E910" s="46">
        <f>_xlfn.IFNA(VLOOKUP(A910,'Cloud Strategy'!$A$2:$B$1000,2,FALSE),0)</f>
        <v>-25206.335999999999</v>
      </c>
      <c r="F910" s="46">
        <f>_xlfn.IFNA(VLOOKUP(A910,'DMI Strategy'!$A$1:$B$1000,2,FALSE),0)</f>
        <v>-13532.335999999999</v>
      </c>
      <c r="G910" s="46">
        <f>_xlfn.IFNA(VLOOKUP(A910,'RVI Strategy'!$A$1:$B$1000,2,FALSE),0)</f>
        <v>0</v>
      </c>
      <c r="H910" s="46">
        <f>_xlfn.IFNA(VLOOKUP(A910,'TXF0007 Strategy'!$A$1:$B$1000,2,FALSE),0)</f>
        <v>-128406.72</v>
      </c>
      <c r="I910" s="55">
        <f t="shared" si="28"/>
        <v>-16109.778666666665</v>
      </c>
      <c r="J910" s="32">
        <f>VLOOKUP($A910,級距!$A:$K,9,FALSE)</f>
        <v>2</v>
      </c>
      <c r="K910" s="32">
        <f>VLOOKUP($A910,級距!$A:$K,10,FALSE)</f>
        <v>4</v>
      </c>
      <c r="L910" s="32">
        <f>VLOOKUP($A910,級距!$A:$K,11,FALSE)</f>
        <v>2</v>
      </c>
      <c r="M910" s="32">
        <f t="shared" si="29"/>
        <v>2</v>
      </c>
    </row>
    <row r="911" spans="1:13">
      <c r="A911" s="47">
        <v>44312</v>
      </c>
      <c r="B911" s="46">
        <f>_xlfn.IFNA(VLOOKUP(A911,'Dual Thrust Strategy'!$A$1:$B$460,2,FALSE),0)</f>
        <v>0</v>
      </c>
      <c r="C911" s="46">
        <f>_xlfn.IFNA(VLOOKUP(A911,'Break Through Price Strategy'!$A$2:$B$742,2,FALSE),0)</f>
        <v>-43367.24</v>
      </c>
      <c r="D911" s="46">
        <f>_xlfn.IFNA(VLOOKUP(A911,'BBI Strategy'!$A$2:$B$1000,2,FALSE),0)</f>
        <v>103781.38400000001</v>
      </c>
      <c r="E911" s="46">
        <f>_xlfn.IFNA(VLOOKUP(A911,'Cloud Strategy'!$A$2:$B$1000,2,FALSE),0)</f>
        <v>119963.728</v>
      </c>
      <c r="F911" s="46">
        <f>_xlfn.IFNA(VLOOKUP(A911,'DMI Strategy'!$A$1:$B$1000,2,FALSE),0)</f>
        <v>-65003.423999999999</v>
      </c>
      <c r="G911" s="46">
        <f>_xlfn.IFNA(VLOOKUP(A911,'RVI Strategy'!$A$1:$B$1000,2,FALSE),0)</f>
        <v>0</v>
      </c>
      <c r="H911" s="46">
        <f>_xlfn.IFNA(VLOOKUP(A911,'TXF0007 Strategy'!$A$1:$B$1000,2,FALSE),0)</f>
        <v>0</v>
      </c>
      <c r="I911" s="55">
        <f t="shared" si="28"/>
        <v>19229.074666666667</v>
      </c>
      <c r="J911" s="32">
        <f>VLOOKUP($A911,級距!$A:$K,9,FALSE)</f>
        <v>7</v>
      </c>
      <c r="K911" s="32">
        <f>VLOOKUP($A911,級距!$A:$K,10,FALSE)</f>
        <v>10</v>
      </c>
      <c r="L911" s="32">
        <f>VLOOKUP($A911,級距!$A:$K,11,FALSE)</f>
        <v>3</v>
      </c>
      <c r="M911" s="32">
        <f t="shared" si="29"/>
        <v>3</v>
      </c>
    </row>
    <row r="912" spans="1:13">
      <c r="A912" s="47">
        <v>44309</v>
      </c>
      <c r="B912" s="46">
        <f>_xlfn.IFNA(VLOOKUP(A912,'Dual Thrust Strategy'!$A$1:$B$460,2,FALSE),0)</f>
        <v>0</v>
      </c>
      <c r="C912" s="46">
        <f>_xlfn.IFNA(VLOOKUP(A912,'Break Through Price Strategy'!$A$2:$B$742,2,FALSE),0)</f>
        <v>0</v>
      </c>
      <c r="D912" s="46">
        <f>_xlfn.IFNA(VLOOKUP(A912,'BBI Strategy'!$A$2:$B$1000,2,FALSE),0)</f>
        <v>0</v>
      </c>
      <c r="E912" s="46">
        <f>_xlfn.IFNA(VLOOKUP(A912,'Cloud Strategy'!$A$2:$B$1000,2,FALSE),0)</f>
        <v>0</v>
      </c>
      <c r="F912" s="46">
        <f>_xlfn.IFNA(VLOOKUP(A912,'DMI Strategy'!$A$1:$B$1000,2,FALSE),0)</f>
        <v>0</v>
      </c>
      <c r="G912" s="46">
        <f>_xlfn.IFNA(VLOOKUP(A912,'RVI Strategy'!$A$1:$B$1000,2,FALSE),0)</f>
        <v>0</v>
      </c>
      <c r="H912" s="46">
        <f>_xlfn.IFNA(VLOOKUP(A912,'TXF0007 Strategy'!$A$1:$B$1000,2,FALSE),0)</f>
        <v>70999.432000000001</v>
      </c>
      <c r="I912" s="55">
        <f t="shared" si="28"/>
        <v>0</v>
      </c>
      <c r="J912" s="32">
        <f>VLOOKUP($A912,級距!$A:$K,9,FALSE)</f>
        <v>7</v>
      </c>
      <c r="K912" s="32">
        <f>VLOOKUP($A912,級距!$A:$K,10,FALSE)</f>
        <v>9</v>
      </c>
      <c r="L912" s="32">
        <f>VLOOKUP($A912,級距!$A:$K,11,FALSE)</f>
        <v>3</v>
      </c>
      <c r="M912" s="32">
        <f t="shared" si="29"/>
        <v>3</v>
      </c>
    </row>
    <row r="913" spans="1:13">
      <c r="A913" s="47">
        <v>44308</v>
      </c>
      <c r="B913" s="46">
        <f>_xlfn.IFNA(VLOOKUP(A913,'Dual Thrust Strategy'!$A$1:$B$460,2,FALSE),0)</f>
        <v>3618.0559999999987</v>
      </c>
      <c r="C913" s="46">
        <f>_xlfn.IFNA(VLOOKUP(A913,'Break Through Price Strategy'!$A$2:$B$742,2,FALSE),0)</f>
        <v>-64923.648000000001</v>
      </c>
      <c r="D913" s="46">
        <f>_xlfn.IFNA(VLOOKUP(A913,'BBI Strategy'!$A$2:$B$1000,2,FALSE),0)</f>
        <v>0</v>
      </c>
      <c r="E913" s="46">
        <f>_xlfn.IFNA(VLOOKUP(A913,'Cloud Strategy'!$A$2:$B$1000,2,FALSE),0)</f>
        <v>103096.54399999999</v>
      </c>
      <c r="F913" s="46">
        <f>_xlfn.IFNA(VLOOKUP(A913,'DMI Strategy'!$A$1:$B$1000,2,FALSE),0)</f>
        <v>-64993.343999999997</v>
      </c>
      <c r="G913" s="46">
        <f>_xlfn.IFNA(VLOOKUP(A913,'RVI Strategy'!$A$1:$B$1000,2,FALSE),0)</f>
        <v>0</v>
      </c>
      <c r="H913" s="46">
        <f>_xlfn.IFNA(VLOOKUP(A913,'TXF0007 Strategy'!$A$1:$B$1000,2,FALSE),0)</f>
        <v>431302.54400000005</v>
      </c>
      <c r="I913" s="55">
        <f t="shared" si="28"/>
        <v>-3867.0653333333344</v>
      </c>
      <c r="J913" s="32">
        <f>VLOOKUP($A913,級距!$A:$K,9,FALSE)</f>
        <v>9</v>
      </c>
      <c r="K913" s="32">
        <f>VLOOKUP($A913,級距!$A:$K,10,FALSE)</f>
        <v>5</v>
      </c>
      <c r="L913" s="32">
        <f>VLOOKUP($A913,級距!$A:$K,11,FALSE)</f>
        <v>1</v>
      </c>
      <c r="M913" s="32">
        <f t="shared" si="29"/>
        <v>1</v>
      </c>
    </row>
    <row r="914" spans="1:13">
      <c r="A914" s="47">
        <v>44307</v>
      </c>
      <c r="B914" s="46">
        <f>_xlfn.IFNA(VLOOKUP(A914,'Dual Thrust Strategy'!$A$1:$B$460,2,FALSE),0)</f>
        <v>0</v>
      </c>
      <c r="C914" s="46">
        <f>_xlfn.IFNA(VLOOKUP(A914,'Break Through Price Strategy'!$A$2:$B$742,2,FALSE),0)</f>
        <v>6755.4719999999998</v>
      </c>
      <c r="D914" s="46">
        <f>_xlfn.IFNA(VLOOKUP(A914,'BBI Strategy'!$A$2:$B$1000,2,FALSE),0)</f>
        <v>0</v>
      </c>
      <c r="E914" s="46">
        <f>_xlfn.IFNA(VLOOKUP(A914,'Cloud Strategy'!$A$2:$B$1000,2,FALSE),0)</f>
        <v>12307.056</v>
      </c>
      <c r="F914" s="46">
        <f>_xlfn.IFNA(VLOOKUP(A914,'DMI Strategy'!$A$1:$B$1000,2,FALSE),0)</f>
        <v>0</v>
      </c>
      <c r="G914" s="46">
        <f>_xlfn.IFNA(VLOOKUP(A914,'RVI Strategy'!$A$1:$B$1000,2,FALSE),0)</f>
        <v>0</v>
      </c>
      <c r="H914" s="46">
        <f>_xlfn.IFNA(VLOOKUP(A914,'TXF0007 Strategy'!$A$1:$B$1000,2,FALSE),0)</f>
        <v>40771</v>
      </c>
      <c r="I914" s="55">
        <f t="shared" si="28"/>
        <v>3177.0879999999997</v>
      </c>
      <c r="J914" s="32">
        <f>VLOOKUP($A914,級距!$A:$K,9,FALSE)</f>
        <v>2</v>
      </c>
      <c r="K914" s="32">
        <f>VLOOKUP($A914,級距!$A:$K,10,FALSE)</f>
        <v>1</v>
      </c>
      <c r="L914" s="32">
        <f>VLOOKUP($A914,級距!$A:$K,11,FALSE)</f>
        <v>2</v>
      </c>
      <c r="M914" s="32">
        <f t="shared" si="29"/>
        <v>2</v>
      </c>
    </row>
    <row r="915" spans="1:13">
      <c r="A915" s="47">
        <v>44306</v>
      </c>
      <c r="B915" s="46">
        <f>_xlfn.IFNA(VLOOKUP(A915,'Dual Thrust Strategy'!$A$1:$B$460,2,FALSE),0)</f>
        <v>0</v>
      </c>
      <c r="C915" s="46">
        <f>_xlfn.IFNA(VLOOKUP(A915,'Break Through Price Strategy'!$A$2:$B$742,2,FALSE),0)</f>
        <v>-68667.551999999996</v>
      </c>
      <c r="D915" s="46">
        <f>_xlfn.IFNA(VLOOKUP(A915,'BBI Strategy'!$A$2:$B$1000,2,FALSE),0)</f>
        <v>12676.288</v>
      </c>
      <c r="E915" s="46">
        <f>_xlfn.IFNA(VLOOKUP(A915,'Cloud Strategy'!$A$2:$B$1000,2,FALSE),0)</f>
        <v>0</v>
      </c>
      <c r="F915" s="46">
        <f>_xlfn.IFNA(VLOOKUP(A915,'DMI Strategy'!$A$1:$B$1000,2,FALSE),0)</f>
        <v>0</v>
      </c>
      <c r="G915" s="46">
        <f>_xlfn.IFNA(VLOOKUP(A915,'RVI Strategy'!$A$1:$B$1000,2,FALSE),0)</f>
        <v>0</v>
      </c>
      <c r="H915" s="46">
        <f>_xlfn.IFNA(VLOOKUP(A915,'TXF0007 Strategy'!$A$1:$B$1000,2,FALSE),0)</f>
        <v>-99272.52</v>
      </c>
      <c r="I915" s="55">
        <f t="shared" si="28"/>
        <v>-9331.877333333332</v>
      </c>
      <c r="J915" s="32">
        <f>VLOOKUP($A915,級距!$A:$K,9,FALSE)</f>
        <v>2</v>
      </c>
      <c r="K915" s="32">
        <f>VLOOKUP($A915,級距!$A:$K,10,FALSE)</f>
        <v>7</v>
      </c>
      <c r="L915" s="32">
        <f>VLOOKUP($A915,級距!$A:$K,11,FALSE)</f>
        <v>3</v>
      </c>
      <c r="M915" s="32">
        <f t="shared" si="29"/>
        <v>3</v>
      </c>
    </row>
    <row r="916" spans="1:13">
      <c r="A916" s="47">
        <v>44305</v>
      </c>
      <c r="B916" s="46">
        <f>_xlfn.IFNA(VLOOKUP(A916,'Dual Thrust Strategy'!$A$1:$B$460,2,FALSE),0)</f>
        <v>0</v>
      </c>
      <c r="C916" s="46">
        <f>_xlfn.IFNA(VLOOKUP(A916,'Break Through Price Strategy'!$A$2:$B$742,2,FALSE),0)</f>
        <v>62780.184000000001</v>
      </c>
      <c r="D916" s="46">
        <f>_xlfn.IFNA(VLOOKUP(A916,'BBI Strategy'!$A$2:$B$1000,2,FALSE),0)</f>
        <v>22983.008000000002</v>
      </c>
      <c r="E916" s="46">
        <f>_xlfn.IFNA(VLOOKUP(A916,'Cloud Strategy'!$A$2:$B$1000,2,FALSE),0)</f>
        <v>0</v>
      </c>
      <c r="F916" s="46">
        <f>_xlfn.IFNA(VLOOKUP(A916,'DMI Strategy'!$A$1:$B$1000,2,FALSE),0)</f>
        <v>3431.5680000000002</v>
      </c>
      <c r="G916" s="46">
        <f>_xlfn.IFNA(VLOOKUP(A916,'RVI Strategy'!$A$1:$B$1000,2,FALSE),0)</f>
        <v>0</v>
      </c>
      <c r="H916" s="46">
        <f>_xlfn.IFNA(VLOOKUP(A916,'TXF0007 Strategy'!$A$1:$B$1000,2,FALSE),0)</f>
        <v>36234.544000000002</v>
      </c>
      <c r="I916" s="55">
        <f t="shared" si="28"/>
        <v>14865.793333333335</v>
      </c>
      <c r="J916" s="32">
        <f>VLOOKUP($A916,級距!$A:$K,9,FALSE)</f>
        <v>5</v>
      </c>
      <c r="K916" s="32">
        <f>VLOOKUP($A916,級距!$A:$K,10,FALSE)</f>
        <v>9</v>
      </c>
      <c r="L916" s="32">
        <f>VLOOKUP($A916,級距!$A:$K,11,FALSE)</f>
        <v>3</v>
      </c>
      <c r="M916" s="32">
        <f t="shared" si="29"/>
        <v>3</v>
      </c>
    </row>
    <row r="917" spans="1:13">
      <c r="A917" s="47">
        <v>44302</v>
      </c>
      <c r="B917" s="46">
        <f>_xlfn.IFNA(VLOOKUP(A917,'Dual Thrust Strategy'!$A$1:$B$460,2,FALSE),0)</f>
        <v>0</v>
      </c>
      <c r="C917" s="46">
        <f>_xlfn.IFNA(VLOOKUP(A917,'Break Through Price Strategy'!$A$2:$B$742,2,FALSE),0)</f>
        <v>15470.592000000001</v>
      </c>
      <c r="D917" s="46">
        <f>_xlfn.IFNA(VLOOKUP(A917,'BBI Strategy'!$A$2:$B$1000,2,FALSE),0)</f>
        <v>59836.959999999999</v>
      </c>
      <c r="E917" s="46">
        <f>_xlfn.IFNA(VLOOKUP(A917,'Cloud Strategy'!$A$2:$B$1000,2,FALSE),0)</f>
        <v>-37303.055999999997</v>
      </c>
      <c r="F917" s="46">
        <f>_xlfn.IFNA(VLOOKUP(A917,'DMI Strategy'!$A$1:$B$1000,2,FALSE),0)</f>
        <v>-67345.279999999999</v>
      </c>
      <c r="G917" s="46">
        <f>_xlfn.IFNA(VLOOKUP(A917,'RVI Strategy'!$A$1:$B$1000,2,FALSE),0)</f>
        <v>0</v>
      </c>
      <c r="H917" s="46">
        <f>_xlfn.IFNA(VLOOKUP(A917,'TXF0007 Strategy'!$A$1:$B$1000,2,FALSE),0)</f>
        <v>-124821.928</v>
      </c>
      <c r="I917" s="55">
        <f t="shared" si="28"/>
        <v>-4890.1306666666669</v>
      </c>
      <c r="J917" s="32">
        <f>VLOOKUP($A917,級距!$A:$K,9,FALSE)</f>
        <v>5</v>
      </c>
      <c r="K917" s="32">
        <f>VLOOKUP($A917,級距!$A:$K,10,FALSE)</f>
        <v>6</v>
      </c>
      <c r="L917" s="32">
        <f>VLOOKUP($A917,級距!$A:$K,11,FALSE)</f>
        <v>2</v>
      </c>
      <c r="M917" s="32">
        <f t="shared" si="29"/>
        <v>2</v>
      </c>
    </row>
    <row r="918" spans="1:13">
      <c r="A918" s="47">
        <v>44301</v>
      </c>
      <c r="B918" s="46">
        <f>_xlfn.IFNA(VLOOKUP(A918,'Dual Thrust Strategy'!$A$1:$B$460,2,FALSE),0)</f>
        <v>62952.072</v>
      </c>
      <c r="C918" s="46">
        <f>_xlfn.IFNA(VLOOKUP(A918,'Break Through Price Strategy'!$A$2:$B$742,2,FALSE),0)</f>
        <v>52922.52</v>
      </c>
      <c r="D918" s="46">
        <f>_xlfn.IFNA(VLOOKUP(A918,'BBI Strategy'!$A$2:$B$1000,2,FALSE),0)</f>
        <v>49531.199999999997</v>
      </c>
      <c r="E918" s="46">
        <f>_xlfn.IFNA(VLOOKUP(A918,'Cloud Strategy'!$A$2:$B$1000,2,FALSE),0)</f>
        <v>0</v>
      </c>
      <c r="F918" s="46">
        <f>_xlfn.IFNA(VLOOKUP(A918,'DMI Strategy'!$A$1:$B$1000,2,FALSE),0)</f>
        <v>0</v>
      </c>
      <c r="G918" s="46">
        <f>_xlfn.IFNA(VLOOKUP(A918,'RVI Strategy'!$A$1:$B$1000,2,FALSE),0)</f>
        <v>0</v>
      </c>
      <c r="H918" s="46">
        <f>_xlfn.IFNA(VLOOKUP(A918,'TXF0007 Strategy'!$A$1:$B$1000,2,FALSE),0)</f>
        <v>-129739.58399999999</v>
      </c>
      <c r="I918" s="55">
        <f t="shared" si="28"/>
        <v>27567.632000000001</v>
      </c>
      <c r="J918" s="32">
        <f>VLOOKUP($A918,級距!$A:$K,9,FALSE)</f>
        <v>7</v>
      </c>
      <c r="K918" s="32">
        <f>VLOOKUP($A918,級距!$A:$K,10,FALSE)</f>
        <v>9</v>
      </c>
      <c r="L918" s="32">
        <f>VLOOKUP($A918,級距!$A:$K,11,FALSE)</f>
        <v>3</v>
      </c>
      <c r="M918" s="32">
        <f t="shared" si="29"/>
        <v>3</v>
      </c>
    </row>
    <row r="919" spans="1:13">
      <c r="A919" s="47">
        <v>44300</v>
      </c>
      <c r="B919" s="46">
        <f>_xlfn.IFNA(VLOOKUP(A919,'Dual Thrust Strategy'!$A$1:$B$460,2,FALSE),0)</f>
        <v>59940.096000000005</v>
      </c>
      <c r="C919" s="46">
        <f>_xlfn.IFNA(VLOOKUP(A919,'Break Through Price Strategy'!$A$2:$B$742,2,FALSE),0)</f>
        <v>46601.48</v>
      </c>
      <c r="D919" s="46">
        <f>_xlfn.IFNA(VLOOKUP(A919,'BBI Strategy'!$A$2:$B$1000,2,FALSE),0)</f>
        <v>22987.8</v>
      </c>
      <c r="E919" s="46">
        <f>_xlfn.IFNA(VLOOKUP(A919,'Cloud Strategy'!$A$2:$B$1000,2,FALSE),0)</f>
        <v>68959.16</v>
      </c>
      <c r="F919" s="46">
        <f>_xlfn.IFNA(VLOOKUP(A919,'DMI Strategy'!$A$1:$B$1000,2,FALSE),0)</f>
        <v>-67203.967999999993</v>
      </c>
      <c r="G919" s="46">
        <f>_xlfn.IFNA(VLOOKUP(A919,'RVI Strategy'!$A$1:$B$1000,2,FALSE),0)</f>
        <v>-124811.90399999999</v>
      </c>
      <c r="H919" s="46">
        <f>_xlfn.IFNA(VLOOKUP(A919,'TXF0007 Strategy'!$A$1:$B$1000,2,FALSE),0)</f>
        <v>-129692.352</v>
      </c>
      <c r="I919" s="55">
        <f t="shared" si="28"/>
        <v>1078.7773333333389</v>
      </c>
      <c r="J919" s="32">
        <f>VLOOKUP($A919,級距!$A:$K,9,FALSE)</f>
        <v>10</v>
      </c>
      <c r="K919" s="32">
        <f>VLOOKUP($A919,級距!$A:$K,10,FALSE)</f>
        <v>1</v>
      </c>
      <c r="L919" s="32">
        <f>VLOOKUP($A919,級距!$A:$K,11,FALSE)</f>
        <v>1</v>
      </c>
      <c r="M919" s="32">
        <f t="shared" si="29"/>
        <v>1</v>
      </c>
    </row>
    <row r="920" spans="1:13">
      <c r="A920" s="47">
        <v>44299</v>
      </c>
      <c r="B920" s="46">
        <f>_xlfn.IFNA(VLOOKUP(A920,'Dual Thrust Strategy'!$A$1:$B$460,2,FALSE),0)</f>
        <v>27976.384000000002</v>
      </c>
      <c r="C920" s="46">
        <f>_xlfn.IFNA(VLOOKUP(A920,'Break Through Price Strategy'!$A$2:$B$742,2,FALSE),0)</f>
        <v>-68550.047999999995</v>
      </c>
      <c r="D920" s="46">
        <f>_xlfn.IFNA(VLOOKUP(A920,'BBI Strategy'!$A$2:$B$1000,2,FALSE),0)</f>
        <v>0</v>
      </c>
      <c r="E920" s="46">
        <f>_xlfn.IFNA(VLOOKUP(A920,'Cloud Strategy'!$A$2:$B$1000,2,FALSE),0)</f>
        <v>0</v>
      </c>
      <c r="F920" s="46">
        <f>_xlfn.IFNA(VLOOKUP(A920,'DMI Strategy'!$A$1:$B$1000,2,FALSE),0)</f>
        <v>83878.240000000005</v>
      </c>
      <c r="G920" s="46">
        <f>_xlfn.IFNA(VLOOKUP(A920,'RVI Strategy'!$A$1:$B$1000,2,FALSE),0)</f>
        <v>0</v>
      </c>
      <c r="H920" s="46">
        <f>_xlfn.IFNA(VLOOKUP(A920,'TXF0007 Strategy'!$A$1:$B$1000,2,FALSE),0)</f>
        <v>283081.728</v>
      </c>
      <c r="I920" s="55">
        <f t="shared" si="28"/>
        <v>7217.4293333333362</v>
      </c>
      <c r="J920" s="32">
        <f>VLOOKUP($A920,級距!$A:$K,9,FALSE)</f>
        <v>8</v>
      </c>
      <c r="K920" s="32">
        <f>VLOOKUP($A920,級距!$A:$K,10,FALSE)</f>
        <v>5</v>
      </c>
      <c r="L920" s="32">
        <f>VLOOKUP($A920,級距!$A:$K,11,FALSE)</f>
        <v>2</v>
      </c>
      <c r="M920" s="32">
        <f t="shared" si="29"/>
        <v>2</v>
      </c>
    </row>
    <row r="921" spans="1:13">
      <c r="A921" s="47">
        <v>44298</v>
      </c>
      <c r="B921" s="46">
        <f>_xlfn.IFNA(VLOOKUP(A921,'Dual Thrust Strategy'!$A$1:$B$460,2,FALSE),0)</f>
        <v>0</v>
      </c>
      <c r="C921" s="46">
        <f>_xlfn.IFNA(VLOOKUP(A921,'Break Through Price Strategy'!$A$2:$B$742,2,FALSE),0)</f>
        <v>0</v>
      </c>
      <c r="D921" s="46">
        <f>_xlfn.IFNA(VLOOKUP(A921,'BBI Strategy'!$A$2:$B$1000,2,FALSE),0)</f>
        <v>-103240.288</v>
      </c>
      <c r="E921" s="46">
        <f>_xlfn.IFNA(VLOOKUP(A921,'Cloud Strategy'!$A$2:$B$1000,2,FALSE),0)</f>
        <v>38370.368000000002</v>
      </c>
      <c r="F921" s="46">
        <f>_xlfn.IFNA(VLOOKUP(A921,'DMI Strategy'!$A$1:$B$1000,2,FALSE),0)</f>
        <v>0</v>
      </c>
      <c r="G921" s="46">
        <f>_xlfn.IFNA(VLOOKUP(A921,'RVI Strategy'!$A$1:$B$1000,2,FALSE),0)</f>
        <v>0</v>
      </c>
      <c r="H921" s="46">
        <f>_xlfn.IFNA(VLOOKUP(A921,'TXF0007 Strategy'!$A$1:$B$1000,2,FALSE),0)</f>
        <v>-129734.97600000001</v>
      </c>
      <c r="I921" s="55">
        <f t="shared" si="28"/>
        <v>-10811.653333333334</v>
      </c>
      <c r="J921" s="32">
        <f>VLOOKUP($A921,級距!$A:$K,9,FALSE)</f>
        <v>7</v>
      </c>
      <c r="K921" s="32">
        <f>VLOOKUP($A921,級距!$A:$K,10,FALSE)</f>
        <v>3</v>
      </c>
      <c r="L921" s="32">
        <f>VLOOKUP($A921,級距!$A:$K,11,FALSE)</f>
        <v>2</v>
      </c>
      <c r="M921" s="32">
        <f t="shared" si="29"/>
        <v>2</v>
      </c>
    </row>
    <row r="922" spans="1:13">
      <c r="A922" s="47">
        <v>44295</v>
      </c>
      <c r="B922" s="46">
        <f>_xlfn.IFNA(VLOOKUP(A922,'Dual Thrust Strategy'!$A$1:$B$460,2,FALSE),0)</f>
        <v>30169.016</v>
      </c>
      <c r="C922" s="46">
        <f>_xlfn.IFNA(VLOOKUP(A922,'Break Through Price Strategy'!$A$2:$B$742,2,FALSE),0)</f>
        <v>0</v>
      </c>
      <c r="D922" s="46">
        <f>_xlfn.IFNA(VLOOKUP(A922,'BBI Strategy'!$A$2:$B$1000,2,FALSE),0)</f>
        <v>0</v>
      </c>
      <c r="E922" s="46">
        <f>_xlfn.IFNA(VLOOKUP(A922,'Cloud Strategy'!$A$2:$B$1000,2,FALSE),0)</f>
        <v>36289.487999999998</v>
      </c>
      <c r="F922" s="46">
        <f>_xlfn.IFNA(VLOOKUP(A922,'DMI Strategy'!$A$1:$B$1000,2,FALSE),0)</f>
        <v>99519.664000000004</v>
      </c>
      <c r="G922" s="46">
        <f>_xlfn.IFNA(VLOOKUP(A922,'RVI Strategy'!$A$1:$B$1000,2,FALSE),0)</f>
        <v>95335.895999999993</v>
      </c>
      <c r="H922" s="46">
        <f>_xlfn.IFNA(VLOOKUP(A922,'TXF0007 Strategy'!$A$1:$B$1000,2,FALSE),0)</f>
        <v>119680.552</v>
      </c>
      <c r="I922" s="55">
        <f t="shared" si="28"/>
        <v>43552.344000000005</v>
      </c>
      <c r="J922" s="32">
        <f>VLOOKUP($A922,級距!$A:$K,9,FALSE)</f>
        <v>5</v>
      </c>
      <c r="K922" s="32">
        <f>VLOOKUP($A922,級距!$A:$K,10,FALSE)</f>
        <v>7</v>
      </c>
      <c r="L922" s="32">
        <f>VLOOKUP($A922,級距!$A:$K,11,FALSE)</f>
        <v>3</v>
      </c>
      <c r="M922" s="32">
        <f t="shared" si="29"/>
        <v>3</v>
      </c>
    </row>
    <row r="923" spans="1:13">
      <c r="A923" s="47">
        <v>44294</v>
      </c>
      <c r="B923" s="46">
        <f>_xlfn.IFNA(VLOOKUP(A923,'Dual Thrust Strategy'!$A$1:$B$460,2,FALSE),0)</f>
        <v>0</v>
      </c>
      <c r="C923" s="46">
        <f>_xlfn.IFNA(VLOOKUP(A923,'Break Through Price Strategy'!$A$2:$B$742,2,FALSE),0)</f>
        <v>73759.343999999997</v>
      </c>
      <c r="D923" s="46">
        <f>_xlfn.IFNA(VLOOKUP(A923,'BBI Strategy'!$A$2:$B$1000,2,FALSE),0)</f>
        <v>53956.527999999998</v>
      </c>
      <c r="E923" s="46">
        <f>_xlfn.IFNA(VLOOKUP(A923,'Cloud Strategy'!$A$2:$B$1000,2,FALSE),0)</f>
        <v>128751.728</v>
      </c>
      <c r="F923" s="46">
        <f>_xlfn.IFNA(VLOOKUP(A923,'DMI Strategy'!$A$1:$B$1000,2,FALSE),0)</f>
        <v>52735.68</v>
      </c>
      <c r="G923" s="46">
        <f>_xlfn.IFNA(VLOOKUP(A923,'RVI Strategy'!$A$1:$B$1000,2,FALSE),0)</f>
        <v>0</v>
      </c>
      <c r="H923" s="46">
        <f>_xlfn.IFNA(VLOOKUP(A923,'TXF0007 Strategy'!$A$1:$B$1000,2,FALSE),0)</f>
        <v>-129828.424</v>
      </c>
      <c r="I923" s="55">
        <f t="shared" si="28"/>
        <v>51533.880000000005</v>
      </c>
      <c r="J923" s="32">
        <f>VLOOKUP($A923,級距!$A:$K,9,FALSE)</f>
        <v>8</v>
      </c>
      <c r="K923" s="32">
        <f>VLOOKUP($A923,級距!$A:$K,10,FALSE)</f>
        <v>9</v>
      </c>
      <c r="L923" s="32">
        <f>VLOOKUP($A923,級距!$A:$K,11,FALSE)</f>
        <v>3</v>
      </c>
      <c r="M923" s="32">
        <f t="shared" si="29"/>
        <v>3</v>
      </c>
    </row>
    <row r="924" spans="1:13">
      <c r="A924" s="47">
        <v>44293</v>
      </c>
      <c r="B924" s="46">
        <f>_xlfn.IFNA(VLOOKUP(A924,'Dual Thrust Strategy'!$A$1:$B$460,2,FALSE),0)</f>
        <v>0</v>
      </c>
      <c r="C924" s="46">
        <f>_xlfn.IFNA(VLOOKUP(A924,'Break Through Price Strategy'!$A$2:$B$742,2,FALSE),0)</f>
        <v>0</v>
      </c>
      <c r="D924" s="46">
        <f>_xlfn.IFNA(VLOOKUP(A924,'BBI Strategy'!$A$2:$B$1000,2,FALSE),0)</f>
        <v>0</v>
      </c>
      <c r="E924" s="46">
        <f>_xlfn.IFNA(VLOOKUP(A924,'Cloud Strategy'!$A$2:$B$1000,2,FALSE),0)</f>
        <v>125957.32799999999</v>
      </c>
      <c r="F924" s="46">
        <f>_xlfn.IFNA(VLOOKUP(A924,'DMI Strategy'!$A$1:$B$1000,2,FALSE),0)</f>
        <v>0</v>
      </c>
      <c r="G924" s="46">
        <f>_xlfn.IFNA(VLOOKUP(A924,'RVI Strategy'!$A$1:$B$1000,2,FALSE),0)</f>
        <v>0</v>
      </c>
      <c r="H924" s="46">
        <f>_xlfn.IFNA(VLOOKUP(A924,'TXF0007 Strategy'!$A$1:$B$1000,2,FALSE),0)</f>
        <v>-122429.088</v>
      </c>
      <c r="I924" s="55">
        <f t="shared" si="28"/>
        <v>20992.887999999999</v>
      </c>
      <c r="J924" s="32">
        <f>VLOOKUP($A924,級距!$A:$K,9,FALSE)</f>
        <v>2</v>
      </c>
      <c r="K924" s="32">
        <f>VLOOKUP($A924,級距!$A:$K,10,FALSE)</f>
        <v>1</v>
      </c>
      <c r="L924" s="32">
        <f>VLOOKUP($A924,級距!$A:$K,11,FALSE)</f>
        <v>2</v>
      </c>
      <c r="M924" s="32">
        <f t="shared" si="29"/>
        <v>2</v>
      </c>
    </row>
    <row r="925" spans="1:13">
      <c r="A925" s="47">
        <v>44292</v>
      </c>
      <c r="B925" s="46">
        <f>_xlfn.IFNA(VLOOKUP(A925,'Dual Thrust Strategy'!$A$1:$B$460,2,FALSE),0)</f>
        <v>-62413.296000000002</v>
      </c>
      <c r="C925" s="46">
        <f>_xlfn.IFNA(VLOOKUP(A925,'Break Through Price Strategy'!$A$2:$B$742,2,FALSE),0)</f>
        <v>0</v>
      </c>
      <c r="D925" s="46">
        <f>_xlfn.IFNA(VLOOKUP(A925,'BBI Strategy'!$A$2:$B$1000,2,FALSE),0)</f>
        <v>-28816.768</v>
      </c>
      <c r="E925" s="46">
        <f>_xlfn.IFNA(VLOOKUP(A925,'Cloud Strategy'!$A$2:$B$1000,2,FALSE),0)</f>
        <v>59167.392</v>
      </c>
      <c r="F925" s="46">
        <f>_xlfn.IFNA(VLOOKUP(A925,'DMI Strategy'!$A$1:$B$1000,2,FALSE),0)</f>
        <v>23972.799999999999</v>
      </c>
      <c r="G925" s="46">
        <f>_xlfn.IFNA(VLOOKUP(A925,'RVI Strategy'!$A$1:$B$1000,2,FALSE),0)</f>
        <v>0</v>
      </c>
      <c r="H925" s="46">
        <f>_xlfn.IFNA(VLOOKUP(A925,'TXF0007 Strategy'!$A$1:$B$1000,2,FALSE),0)</f>
        <v>-51826.152000000002</v>
      </c>
      <c r="I925" s="55">
        <f t="shared" si="28"/>
        <v>-1348.3119999999999</v>
      </c>
      <c r="J925" s="32">
        <f>VLOOKUP($A925,級距!$A:$K,9,FALSE)</f>
        <v>4</v>
      </c>
      <c r="K925" s="32">
        <f>VLOOKUP($A925,級距!$A:$K,10,FALSE)</f>
        <v>3</v>
      </c>
      <c r="L925" s="32">
        <f>VLOOKUP($A925,級距!$A:$K,11,FALSE)</f>
        <v>2</v>
      </c>
      <c r="M925" s="32">
        <f t="shared" si="29"/>
        <v>2</v>
      </c>
    </row>
    <row r="926" spans="1:13">
      <c r="A926" s="47">
        <v>44287</v>
      </c>
      <c r="B926" s="46">
        <f>_xlfn.IFNA(VLOOKUP(A926,'Dual Thrust Strategy'!$A$1:$B$460,2,FALSE),0)</f>
        <v>34819.536</v>
      </c>
      <c r="C926" s="46">
        <f>_xlfn.IFNA(VLOOKUP(A926,'Break Through Price Strategy'!$A$2:$B$742,2,FALSE),0)</f>
        <v>0</v>
      </c>
      <c r="D926" s="46">
        <f>_xlfn.IFNA(VLOOKUP(A926,'BBI Strategy'!$A$2:$B$1000,2,FALSE),0)</f>
        <v>-5577.12</v>
      </c>
      <c r="E926" s="46">
        <f>_xlfn.IFNA(VLOOKUP(A926,'Cloud Strategy'!$A$2:$B$1000,2,FALSE),0)</f>
        <v>7660.3040000000001</v>
      </c>
      <c r="F926" s="46">
        <f>_xlfn.IFNA(VLOOKUP(A926,'DMI Strategy'!$A$1:$B$1000,2,FALSE),0)</f>
        <v>0</v>
      </c>
      <c r="G926" s="46">
        <f>_xlfn.IFNA(VLOOKUP(A926,'RVI Strategy'!$A$1:$B$1000,2,FALSE),0)</f>
        <v>0</v>
      </c>
      <c r="H926" s="46">
        <f>_xlfn.IFNA(VLOOKUP(A926,'TXF0007 Strategy'!$A$1:$B$1000,2,FALSE),0)</f>
        <v>-88149.207999999999</v>
      </c>
      <c r="I926" s="55">
        <f t="shared" si="28"/>
        <v>6150.4533333333338</v>
      </c>
      <c r="J926" s="32">
        <f>VLOOKUP($A926,級距!$A:$K,9,FALSE)</f>
        <v>3</v>
      </c>
      <c r="K926" s="32">
        <f>VLOOKUP($A926,級距!$A:$K,10,FALSE)</f>
        <v>2</v>
      </c>
      <c r="L926" s="32">
        <f>VLOOKUP($A926,級距!$A:$K,11,FALSE)</f>
        <v>2</v>
      </c>
      <c r="M926" s="32">
        <f t="shared" si="29"/>
        <v>2</v>
      </c>
    </row>
    <row r="927" spans="1:13">
      <c r="A927" s="47">
        <v>44286</v>
      </c>
      <c r="B927" s="46">
        <f>_xlfn.IFNA(VLOOKUP(A927,'Dual Thrust Strategy'!$A$1:$B$460,2,FALSE),0)</f>
        <v>0</v>
      </c>
      <c r="C927" s="46">
        <f>_xlfn.IFNA(VLOOKUP(A927,'Break Through Price Strategy'!$A$2:$B$742,2,FALSE),0)</f>
        <v>0</v>
      </c>
      <c r="D927" s="46">
        <f>_xlfn.IFNA(VLOOKUP(A927,'BBI Strategy'!$A$2:$B$1000,2,FALSE),0)</f>
        <v>-76736.384000000005</v>
      </c>
      <c r="E927" s="46">
        <f>_xlfn.IFNA(VLOOKUP(A927,'Cloud Strategy'!$A$2:$B$1000,2,FALSE),0)</f>
        <v>64321.688000000002</v>
      </c>
      <c r="F927" s="46">
        <f>_xlfn.IFNA(VLOOKUP(A927,'DMI Strategy'!$A$1:$B$1000,2,FALSE),0)</f>
        <v>12845.632</v>
      </c>
      <c r="G927" s="46">
        <f>_xlfn.IFNA(VLOOKUP(A927,'RVI Strategy'!$A$1:$B$1000,2,FALSE),0)</f>
        <v>5646.4960000000001</v>
      </c>
      <c r="H927" s="46">
        <f>_xlfn.IFNA(VLOOKUP(A927,'TXF0007 Strategy'!$A$1:$B$1000,2,FALSE),0)</f>
        <v>60885.887999999999</v>
      </c>
      <c r="I927" s="55">
        <f t="shared" si="28"/>
        <v>1012.9053333333327</v>
      </c>
      <c r="J927" s="32">
        <f>VLOOKUP($A927,級距!$A:$K,9,FALSE)</f>
        <v>4</v>
      </c>
      <c r="K927" s="32">
        <f>VLOOKUP($A927,級距!$A:$K,10,FALSE)</f>
        <v>9</v>
      </c>
      <c r="L927" s="32">
        <f>VLOOKUP($A927,級距!$A:$K,11,FALSE)</f>
        <v>3</v>
      </c>
      <c r="M927" s="32">
        <f t="shared" si="29"/>
        <v>3</v>
      </c>
    </row>
    <row r="928" spans="1:13">
      <c r="A928" s="47">
        <v>44285</v>
      </c>
      <c r="B928" s="46">
        <f>_xlfn.IFNA(VLOOKUP(A928,'Dual Thrust Strategy'!$A$1:$B$460,2,FALSE),0)</f>
        <v>0</v>
      </c>
      <c r="C928" s="46">
        <f>_xlfn.IFNA(VLOOKUP(A928,'Break Through Price Strategy'!$A$2:$B$742,2,FALSE),0)</f>
        <v>0</v>
      </c>
      <c r="D928" s="46">
        <f>_xlfn.IFNA(VLOOKUP(A928,'BBI Strategy'!$A$2:$B$1000,2,FALSE),0)</f>
        <v>-8771.5519999999997</v>
      </c>
      <c r="E928" s="46">
        <f>_xlfn.IFNA(VLOOKUP(A928,'Cloud Strategy'!$A$2:$B$1000,2,FALSE),0)</f>
        <v>-46358.400000000001</v>
      </c>
      <c r="F928" s="46">
        <f>_xlfn.IFNA(VLOOKUP(A928,'DMI Strategy'!$A$1:$B$1000,2,FALSE),0)</f>
        <v>0</v>
      </c>
      <c r="G928" s="46">
        <f>_xlfn.IFNA(VLOOKUP(A928,'RVI Strategy'!$A$1:$B$1000,2,FALSE),0)</f>
        <v>0</v>
      </c>
      <c r="H928" s="46">
        <f>_xlfn.IFNA(VLOOKUP(A928,'TXF0007 Strategy'!$A$1:$B$1000,2,FALSE),0)</f>
        <v>-127719.576</v>
      </c>
      <c r="I928" s="55">
        <f t="shared" si="28"/>
        <v>-9188.3253333333341</v>
      </c>
      <c r="J928" s="32">
        <f>VLOOKUP($A928,級距!$A:$K,9,FALSE)</f>
        <v>2</v>
      </c>
      <c r="K928" s="32">
        <f>VLOOKUP($A928,級距!$A:$K,10,FALSE)</f>
        <v>5</v>
      </c>
      <c r="L928" s="32">
        <f>VLOOKUP($A928,級距!$A:$K,11,FALSE)</f>
        <v>2</v>
      </c>
      <c r="M928" s="32">
        <f t="shared" si="29"/>
        <v>2</v>
      </c>
    </row>
    <row r="929" spans="1:13">
      <c r="A929" s="47">
        <v>44284</v>
      </c>
      <c r="B929" s="46">
        <f>_xlfn.IFNA(VLOOKUP(A929,'Dual Thrust Strategy'!$A$1:$B$460,2,FALSE),0)</f>
        <v>0</v>
      </c>
      <c r="C929" s="46">
        <f>_xlfn.IFNA(VLOOKUP(A929,'Break Through Price Strategy'!$A$2:$B$742,2,FALSE),0)</f>
        <v>11625.263999999999</v>
      </c>
      <c r="D929" s="46">
        <f>_xlfn.IFNA(VLOOKUP(A929,'BBI Strategy'!$A$2:$B$1000,2,FALSE),0)</f>
        <v>47877.767999999996</v>
      </c>
      <c r="E929" s="46">
        <f>_xlfn.IFNA(VLOOKUP(A929,'Cloud Strategy'!$A$2:$B$1000,2,FALSE),0)</f>
        <v>0</v>
      </c>
      <c r="F929" s="46">
        <f>_xlfn.IFNA(VLOOKUP(A929,'DMI Strategy'!$A$1:$B$1000,2,FALSE),0)</f>
        <v>0</v>
      </c>
      <c r="G929" s="46">
        <f>_xlfn.IFNA(VLOOKUP(A929,'RVI Strategy'!$A$1:$B$1000,2,FALSE),0)</f>
        <v>0</v>
      </c>
      <c r="H929" s="46">
        <f>_xlfn.IFNA(VLOOKUP(A929,'TXF0007 Strategy'!$A$1:$B$1000,2,FALSE),0)</f>
        <v>0</v>
      </c>
      <c r="I929" s="55">
        <f t="shared" si="28"/>
        <v>9917.1719999999987</v>
      </c>
      <c r="J929" s="32">
        <f>VLOOKUP($A929,級距!$A:$K,9,FALSE)</f>
        <v>4</v>
      </c>
      <c r="K929" s="32">
        <f>VLOOKUP($A929,級距!$A:$K,10,FALSE)</f>
        <v>4</v>
      </c>
      <c r="L929" s="32">
        <f>VLOOKUP($A929,級距!$A:$K,11,FALSE)</f>
        <v>2</v>
      </c>
      <c r="M929" s="32">
        <f t="shared" si="29"/>
        <v>2</v>
      </c>
    </row>
    <row r="930" spans="1:13">
      <c r="A930" s="47">
        <v>44281</v>
      </c>
      <c r="B930" s="46">
        <f>_xlfn.IFNA(VLOOKUP(A930,'Dual Thrust Strategy'!$A$1:$B$460,2,FALSE),0)</f>
        <v>0</v>
      </c>
      <c r="C930" s="46">
        <f>_xlfn.IFNA(VLOOKUP(A930,'Break Through Price Strategy'!$A$2:$B$742,2,FALSE),0)</f>
        <v>0</v>
      </c>
      <c r="D930" s="46">
        <f>_xlfn.IFNA(VLOOKUP(A930,'BBI Strategy'!$A$2:$B$1000,2,FALSE),0)</f>
        <v>84315.096000000005</v>
      </c>
      <c r="E930" s="46">
        <f>_xlfn.IFNA(VLOOKUP(A930,'Cloud Strategy'!$A$2:$B$1000,2,FALSE),0)</f>
        <v>0</v>
      </c>
      <c r="F930" s="46">
        <f>_xlfn.IFNA(VLOOKUP(A930,'DMI Strategy'!$A$1:$B$1000,2,FALSE),0)</f>
        <v>101735.16800000001</v>
      </c>
      <c r="G930" s="46">
        <f>_xlfn.IFNA(VLOOKUP(A930,'RVI Strategy'!$A$1:$B$1000,2,FALSE),0)</f>
        <v>0</v>
      </c>
      <c r="H930" s="46">
        <f>_xlfn.IFNA(VLOOKUP(A930,'TXF0007 Strategy'!$A$1:$B$1000,2,FALSE),0)</f>
        <v>173561.864</v>
      </c>
      <c r="I930" s="55">
        <f t="shared" si="28"/>
        <v>31008.377333333337</v>
      </c>
      <c r="J930" s="32">
        <f>VLOOKUP($A930,級距!$A:$K,9,FALSE)</f>
        <v>7</v>
      </c>
      <c r="K930" s="32">
        <f>VLOOKUP($A930,級距!$A:$K,10,FALSE)</f>
        <v>10</v>
      </c>
      <c r="L930" s="32">
        <f>VLOOKUP($A930,級距!$A:$K,11,FALSE)</f>
        <v>3</v>
      </c>
      <c r="M930" s="32">
        <f t="shared" si="29"/>
        <v>3</v>
      </c>
    </row>
    <row r="931" spans="1:13">
      <c r="A931" s="47">
        <v>44280</v>
      </c>
      <c r="B931" s="46">
        <f>_xlfn.IFNA(VLOOKUP(A931,'Dual Thrust Strategy'!$A$1:$B$460,2,FALSE),0)</f>
        <v>-68110.703999999998</v>
      </c>
      <c r="C931" s="46">
        <f>_xlfn.IFNA(VLOOKUP(A931,'Break Through Price Strategy'!$A$2:$B$742,2,FALSE),0)</f>
        <v>-49930.383999999998</v>
      </c>
      <c r="D931" s="46">
        <f>_xlfn.IFNA(VLOOKUP(A931,'BBI Strategy'!$A$2:$B$1000,2,FALSE),0)</f>
        <v>-108659.24</v>
      </c>
      <c r="E931" s="46">
        <f>_xlfn.IFNA(VLOOKUP(A931,'Cloud Strategy'!$A$2:$B$1000,2,FALSE),0)</f>
        <v>-46254.336000000003</v>
      </c>
      <c r="F931" s="46">
        <f>_xlfn.IFNA(VLOOKUP(A931,'DMI Strategy'!$A$1:$B$1000,2,FALSE),0)</f>
        <v>0</v>
      </c>
      <c r="G931" s="46">
        <f>_xlfn.IFNA(VLOOKUP(A931,'RVI Strategy'!$A$1:$B$1000,2,FALSE),0)</f>
        <v>0</v>
      </c>
      <c r="H931" s="46">
        <f>_xlfn.IFNA(VLOOKUP(A931,'TXF0007 Strategy'!$A$1:$B$1000,2,FALSE),0)</f>
        <v>-27781.712</v>
      </c>
      <c r="I931" s="55">
        <f t="shared" si="28"/>
        <v>-45492.443999999996</v>
      </c>
      <c r="J931" s="32">
        <f>VLOOKUP($A931,級距!$A:$K,9,FALSE)</f>
        <v>8</v>
      </c>
      <c r="K931" s="32">
        <f>VLOOKUP($A931,級距!$A:$K,10,FALSE)</f>
        <v>7</v>
      </c>
      <c r="L931" s="32">
        <f>VLOOKUP($A931,級距!$A:$K,11,FALSE)</f>
        <v>3</v>
      </c>
      <c r="M931" s="32">
        <f t="shared" si="29"/>
        <v>3</v>
      </c>
    </row>
    <row r="932" spans="1:13">
      <c r="A932" s="47">
        <v>44279</v>
      </c>
      <c r="B932" s="46">
        <f>_xlfn.IFNA(VLOOKUP(A932,'Dual Thrust Strategy'!$A$1:$B$460,2,FALSE),0)</f>
        <v>0</v>
      </c>
      <c r="C932" s="46">
        <f>_xlfn.IFNA(VLOOKUP(A932,'Break Through Price Strategy'!$A$2:$B$742,2,FALSE),0)</f>
        <v>-32737.248</v>
      </c>
      <c r="D932" s="46">
        <f>_xlfn.IFNA(VLOOKUP(A932,'BBI Strategy'!$A$2:$B$1000,2,FALSE),0)</f>
        <v>-3676.64</v>
      </c>
      <c r="E932" s="46">
        <f>_xlfn.IFNA(VLOOKUP(A932,'Cloud Strategy'!$A$2:$B$1000,2,FALSE),0)</f>
        <v>-82675.520000000004</v>
      </c>
      <c r="F932" s="46">
        <f>_xlfn.IFNA(VLOOKUP(A932,'DMI Strategy'!$A$1:$B$1000,2,FALSE),0)</f>
        <v>68251.872000000003</v>
      </c>
      <c r="G932" s="46">
        <f>_xlfn.IFNA(VLOOKUP(A932,'RVI Strategy'!$A$1:$B$1000,2,FALSE),0)</f>
        <v>0</v>
      </c>
      <c r="H932" s="46">
        <f>_xlfn.IFNA(VLOOKUP(A932,'TXF0007 Strategy'!$A$1:$B$1000,2,FALSE),0)</f>
        <v>10196.08</v>
      </c>
      <c r="I932" s="55">
        <f t="shared" si="28"/>
        <v>-8472.9226666666655</v>
      </c>
      <c r="J932" s="32">
        <f>VLOOKUP($A932,級距!$A:$K,9,FALSE)</f>
        <v>3</v>
      </c>
      <c r="K932" s="32">
        <f>VLOOKUP($A932,級距!$A:$K,10,FALSE)</f>
        <v>3</v>
      </c>
      <c r="L932" s="32">
        <f>VLOOKUP($A932,級距!$A:$K,11,FALSE)</f>
        <v>2</v>
      </c>
      <c r="M932" s="32">
        <f t="shared" si="29"/>
        <v>2</v>
      </c>
    </row>
    <row r="933" spans="1:13">
      <c r="A933" s="47">
        <v>44278</v>
      </c>
      <c r="B933" s="46">
        <f>_xlfn.IFNA(VLOOKUP(A933,'Dual Thrust Strategy'!$A$1:$B$460,2,FALSE),0)</f>
        <v>0</v>
      </c>
      <c r="C933" s="46">
        <f>_xlfn.IFNA(VLOOKUP(A933,'Break Through Price Strategy'!$A$2:$B$742,2,FALSE),0)</f>
        <v>0</v>
      </c>
      <c r="D933" s="46">
        <f>_xlfn.IFNA(VLOOKUP(A933,'BBI Strategy'!$A$2:$B$1000,2,FALSE),0)</f>
        <v>-59908.767999999996</v>
      </c>
      <c r="E933" s="46">
        <f>_xlfn.IFNA(VLOOKUP(A933,'Cloud Strategy'!$A$2:$B$1000,2,FALSE),0)</f>
        <v>16101.696</v>
      </c>
      <c r="F933" s="46">
        <f>_xlfn.IFNA(VLOOKUP(A933,'DMI Strategy'!$A$1:$B$1000,2,FALSE),0)</f>
        <v>61401.52</v>
      </c>
      <c r="G933" s="46">
        <f>_xlfn.IFNA(VLOOKUP(A933,'RVI Strategy'!$A$1:$B$1000,2,FALSE),0)</f>
        <v>-34299.743999999999</v>
      </c>
      <c r="H933" s="46">
        <f>_xlfn.IFNA(VLOOKUP(A933,'TXF0007 Strategy'!$A$1:$B$1000,2,FALSE),0)</f>
        <v>-124668.48</v>
      </c>
      <c r="I933" s="55">
        <f t="shared" si="28"/>
        <v>-2784.2160000000003</v>
      </c>
      <c r="J933" s="32">
        <f>VLOOKUP($A933,級距!$A:$K,9,FALSE)</f>
        <v>5</v>
      </c>
      <c r="K933" s="32">
        <f>VLOOKUP($A933,級距!$A:$K,10,FALSE)</f>
        <v>6</v>
      </c>
      <c r="L933" s="32">
        <f>VLOOKUP($A933,級距!$A:$K,11,FALSE)</f>
        <v>2</v>
      </c>
      <c r="M933" s="32">
        <f t="shared" si="29"/>
        <v>2</v>
      </c>
    </row>
    <row r="934" spans="1:13">
      <c r="A934" s="47">
        <v>44277</v>
      </c>
      <c r="B934" s="46">
        <f>_xlfn.IFNA(VLOOKUP(A934,'Dual Thrust Strategy'!$A$1:$B$460,2,FALSE),0)</f>
        <v>131659.272</v>
      </c>
      <c r="C934" s="46">
        <f>_xlfn.IFNA(VLOOKUP(A934,'Break Through Price Strategy'!$A$2:$B$742,2,FALSE),0)</f>
        <v>0</v>
      </c>
      <c r="D934" s="46">
        <f>_xlfn.IFNA(VLOOKUP(A934,'BBI Strategy'!$A$2:$B$1000,2,FALSE),0)</f>
        <v>0</v>
      </c>
      <c r="E934" s="46">
        <f>_xlfn.IFNA(VLOOKUP(A934,'Cloud Strategy'!$A$2:$B$1000,2,FALSE),0)</f>
        <v>182694.848</v>
      </c>
      <c r="F934" s="46">
        <f>_xlfn.IFNA(VLOOKUP(A934,'DMI Strategy'!$A$1:$B$1000,2,FALSE),0)</f>
        <v>-48053.423999999999</v>
      </c>
      <c r="G934" s="46">
        <f>_xlfn.IFNA(VLOOKUP(A934,'RVI Strategy'!$A$1:$B$1000,2,FALSE),0)</f>
        <v>-124598.496</v>
      </c>
      <c r="H934" s="46">
        <f>_xlfn.IFNA(VLOOKUP(A934,'TXF0007 Strategy'!$A$1:$B$1000,2,FALSE),0)</f>
        <v>0</v>
      </c>
      <c r="I934" s="55">
        <f t="shared" si="28"/>
        <v>23617.033333333336</v>
      </c>
      <c r="J934" s="32">
        <f>VLOOKUP($A934,級距!$A:$K,9,FALSE)</f>
        <v>9</v>
      </c>
      <c r="K934" s="32">
        <f>VLOOKUP($A934,級距!$A:$K,10,FALSE)</f>
        <v>5</v>
      </c>
      <c r="L934" s="32">
        <f>VLOOKUP($A934,級距!$A:$K,11,FALSE)</f>
        <v>2</v>
      </c>
      <c r="M934" s="32">
        <f t="shared" si="29"/>
        <v>2</v>
      </c>
    </row>
    <row r="935" spans="1:13">
      <c r="A935" s="47">
        <v>44274</v>
      </c>
      <c r="B935" s="46">
        <f>_xlfn.IFNA(VLOOKUP(A935,'Dual Thrust Strategy'!$A$1:$B$460,2,FALSE),0)</f>
        <v>-3922.4400000000005</v>
      </c>
      <c r="C935" s="46">
        <f>_xlfn.IFNA(VLOOKUP(A935,'Break Through Price Strategy'!$A$2:$B$742,2,FALSE),0)</f>
        <v>-45441.919999999998</v>
      </c>
      <c r="D935" s="46">
        <f>_xlfn.IFNA(VLOOKUP(A935,'BBI Strategy'!$A$2:$B$1000,2,FALSE),0)</f>
        <v>-47849.599999999999</v>
      </c>
      <c r="E935" s="46">
        <f>_xlfn.IFNA(VLOOKUP(A935,'Cloud Strategy'!$A$2:$B$1000,2,FALSE),0)</f>
        <v>-12550.144</v>
      </c>
      <c r="F935" s="46">
        <f>_xlfn.IFNA(VLOOKUP(A935,'DMI Strategy'!$A$1:$B$1000,2,FALSE),0)</f>
        <v>-66942.080000000002</v>
      </c>
      <c r="G935" s="46">
        <f>_xlfn.IFNA(VLOOKUP(A935,'RVI Strategy'!$A$1:$B$1000,2,FALSE),0)</f>
        <v>-21477.279999999999</v>
      </c>
      <c r="H935" s="46">
        <f>_xlfn.IFNA(VLOOKUP(A935,'TXF0007 Strategy'!$A$1:$B$1000,2,FALSE),0)</f>
        <v>-127703.52</v>
      </c>
      <c r="I935" s="55">
        <f t="shared" si="28"/>
        <v>-33030.577333333335</v>
      </c>
      <c r="J935" s="32">
        <f>VLOOKUP($A935,級距!$A:$K,9,FALSE)</f>
        <v>5</v>
      </c>
      <c r="K935" s="32">
        <f>VLOOKUP($A935,級距!$A:$K,10,FALSE)</f>
        <v>6</v>
      </c>
      <c r="L935" s="32">
        <f>VLOOKUP($A935,級距!$A:$K,11,FALSE)</f>
        <v>2</v>
      </c>
      <c r="M935" s="32">
        <f t="shared" si="29"/>
        <v>2</v>
      </c>
    </row>
    <row r="936" spans="1:13">
      <c r="A936" s="47">
        <v>44273</v>
      </c>
      <c r="B936" s="46">
        <f>_xlfn.IFNA(VLOOKUP(A936,'Dual Thrust Strategy'!$A$1:$B$460,2,FALSE),0)</f>
        <v>-11658.936</v>
      </c>
      <c r="C936" s="46">
        <f>_xlfn.IFNA(VLOOKUP(A936,'Break Through Price Strategy'!$A$2:$B$742,2,FALSE),0)</f>
        <v>-61565.951999999997</v>
      </c>
      <c r="D936" s="46">
        <f>_xlfn.IFNA(VLOOKUP(A936,'BBI Strategy'!$A$2:$B$1000,2,FALSE),0)</f>
        <v>0</v>
      </c>
      <c r="E936" s="46">
        <f>_xlfn.IFNA(VLOOKUP(A936,'Cloud Strategy'!$A$2:$B$1000,2,FALSE),0)</f>
        <v>0</v>
      </c>
      <c r="F936" s="46">
        <f>_xlfn.IFNA(VLOOKUP(A936,'DMI Strategy'!$A$1:$B$1000,2,FALSE),0)</f>
        <v>45703.584000000003</v>
      </c>
      <c r="G936" s="46">
        <f>_xlfn.IFNA(VLOOKUP(A936,'RVI Strategy'!$A$1:$B$1000,2,FALSE),0)</f>
        <v>0</v>
      </c>
      <c r="H936" s="46">
        <f>_xlfn.IFNA(VLOOKUP(A936,'TXF0007 Strategy'!$A$1:$B$1000,2,FALSE),0)</f>
        <v>14643.456</v>
      </c>
      <c r="I936" s="55">
        <f t="shared" si="28"/>
        <v>-4586.8839999999982</v>
      </c>
      <c r="J936" s="32">
        <f>VLOOKUP($A936,級距!$A:$K,9,FALSE)</f>
        <v>5</v>
      </c>
      <c r="K936" s="32">
        <f>VLOOKUP($A936,級距!$A:$K,10,FALSE)</f>
        <v>1</v>
      </c>
      <c r="L936" s="32">
        <f>VLOOKUP($A936,級距!$A:$K,11,FALSE)</f>
        <v>2</v>
      </c>
      <c r="M936" s="32">
        <f t="shared" si="29"/>
        <v>2</v>
      </c>
    </row>
    <row r="937" spans="1:13">
      <c r="A937" s="47">
        <v>44272</v>
      </c>
      <c r="B937" s="46">
        <f>_xlfn.IFNA(VLOOKUP(A937,'Dual Thrust Strategy'!$A$1:$B$460,2,FALSE),0)</f>
        <v>0</v>
      </c>
      <c r="C937" s="46">
        <f>_xlfn.IFNA(VLOOKUP(A937,'Break Through Price Strategy'!$A$2:$B$742,2,FALSE),0)</f>
        <v>-56860.487999999998</v>
      </c>
      <c r="D937" s="46">
        <f>_xlfn.IFNA(VLOOKUP(A937,'BBI Strategy'!$A$2:$B$1000,2,FALSE),0)</f>
        <v>-6298.3040000000001</v>
      </c>
      <c r="E937" s="46">
        <f>_xlfn.IFNA(VLOOKUP(A937,'Cloud Strategy'!$A$2:$B$1000,2,FALSE),0)</f>
        <v>-88533.216</v>
      </c>
      <c r="F937" s="46">
        <f>_xlfn.IFNA(VLOOKUP(A937,'DMI Strategy'!$A$1:$B$1000,2,FALSE),0)</f>
        <v>144580.4</v>
      </c>
      <c r="G937" s="46">
        <f>_xlfn.IFNA(VLOOKUP(A937,'RVI Strategy'!$A$1:$B$1000,2,FALSE),0)</f>
        <v>0</v>
      </c>
      <c r="H937" s="46">
        <f>_xlfn.IFNA(VLOOKUP(A937,'TXF0007 Strategy'!$A$1:$B$1000,2,FALSE),0)</f>
        <v>152883.65599999999</v>
      </c>
      <c r="I937" s="55">
        <f t="shared" si="28"/>
        <v>-1185.2680000000012</v>
      </c>
      <c r="J937" s="32">
        <f>VLOOKUP($A937,級距!$A:$K,9,FALSE)</f>
        <v>5</v>
      </c>
      <c r="K937" s="32">
        <f>VLOOKUP($A937,級距!$A:$K,10,FALSE)</f>
        <v>8</v>
      </c>
      <c r="L937" s="32">
        <f>VLOOKUP($A937,級距!$A:$K,11,FALSE)</f>
        <v>3</v>
      </c>
      <c r="M937" s="32">
        <f t="shared" si="29"/>
        <v>3</v>
      </c>
    </row>
    <row r="938" spans="1:13">
      <c r="A938" s="47">
        <v>44271</v>
      </c>
      <c r="B938" s="46">
        <f>_xlfn.IFNA(VLOOKUP(A938,'Dual Thrust Strategy'!$A$1:$B$460,2,FALSE),0)</f>
        <v>-31147.199999999997</v>
      </c>
      <c r="C938" s="46">
        <f>_xlfn.IFNA(VLOOKUP(A938,'Break Through Price Strategy'!$A$2:$B$742,2,FALSE),0)</f>
        <v>-68222.592000000004</v>
      </c>
      <c r="D938" s="46">
        <f>_xlfn.IFNA(VLOOKUP(A938,'BBI Strategy'!$A$2:$B$1000,2,FALSE),0)</f>
        <v>61873.735999999997</v>
      </c>
      <c r="E938" s="46">
        <f>_xlfn.IFNA(VLOOKUP(A938,'Cloud Strategy'!$A$2:$B$1000,2,FALSE),0)</f>
        <v>0</v>
      </c>
      <c r="F938" s="46">
        <f>_xlfn.IFNA(VLOOKUP(A938,'DMI Strategy'!$A$1:$B$1000,2,FALSE),0)</f>
        <v>-122782.61599999999</v>
      </c>
      <c r="G938" s="46">
        <f>_xlfn.IFNA(VLOOKUP(A938,'RVI Strategy'!$A$1:$B$1000,2,FALSE),0)</f>
        <v>0</v>
      </c>
      <c r="H938" s="46">
        <f>_xlfn.IFNA(VLOOKUP(A938,'TXF0007 Strategy'!$A$1:$B$1000,2,FALSE),0)</f>
        <v>-30681.84</v>
      </c>
      <c r="I938" s="55">
        <f t="shared" si="28"/>
        <v>-26713.111999999997</v>
      </c>
      <c r="J938" s="32">
        <f>VLOOKUP($A938,級距!$A:$K,9,FALSE)</f>
        <v>4</v>
      </c>
      <c r="K938" s="32">
        <f>VLOOKUP($A938,級距!$A:$K,10,FALSE)</f>
        <v>5</v>
      </c>
      <c r="L938" s="32">
        <f>VLOOKUP($A938,級距!$A:$K,11,FALSE)</f>
        <v>2</v>
      </c>
      <c r="M938" s="32">
        <f t="shared" si="29"/>
        <v>2</v>
      </c>
    </row>
    <row r="939" spans="1:13">
      <c r="A939" s="47">
        <v>44270</v>
      </c>
      <c r="B939" s="46">
        <f>_xlfn.IFNA(VLOOKUP(A939,'Dual Thrust Strategy'!$A$1:$B$460,2,FALSE),0)</f>
        <v>0</v>
      </c>
      <c r="C939" s="46">
        <f>_xlfn.IFNA(VLOOKUP(A939,'Break Through Price Strategy'!$A$2:$B$742,2,FALSE),0)</f>
        <v>0</v>
      </c>
      <c r="D939" s="46">
        <f>_xlfn.IFNA(VLOOKUP(A939,'BBI Strategy'!$A$2:$B$1000,2,FALSE),0)</f>
        <v>0</v>
      </c>
      <c r="E939" s="46">
        <f>_xlfn.IFNA(VLOOKUP(A939,'Cloud Strategy'!$A$2:$B$1000,2,FALSE),0)</f>
        <v>-47018.207999999999</v>
      </c>
      <c r="F939" s="46">
        <f>_xlfn.IFNA(VLOOKUP(A939,'DMI Strategy'!$A$1:$B$1000,2,FALSE),0)</f>
        <v>0</v>
      </c>
      <c r="G939" s="46">
        <f>_xlfn.IFNA(VLOOKUP(A939,'RVI Strategy'!$A$1:$B$1000,2,FALSE),0)</f>
        <v>0</v>
      </c>
      <c r="H939" s="46">
        <f>_xlfn.IFNA(VLOOKUP(A939,'TXF0007 Strategy'!$A$1:$B$1000,2,FALSE),0)</f>
        <v>0</v>
      </c>
      <c r="I939" s="55">
        <f t="shared" si="28"/>
        <v>-7836.3679999999995</v>
      </c>
      <c r="J939" s="32">
        <f>VLOOKUP($A939,級距!$A:$K,9,FALSE)</f>
        <v>2</v>
      </c>
      <c r="K939" s="32">
        <f>VLOOKUP($A939,級距!$A:$K,10,FALSE)</f>
        <v>1</v>
      </c>
      <c r="L939" s="32">
        <f>VLOOKUP($A939,級距!$A:$K,11,FALSE)</f>
        <v>2</v>
      </c>
      <c r="M939" s="32">
        <f t="shared" si="29"/>
        <v>2</v>
      </c>
    </row>
    <row r="940" spans="1:13">
      <c r="A940" s="47">
        <v>44267</v>
      </c>
      <c r="B940" s="46">
        <f>_xlfn.IFNA(VLOOKUP(A940,'Dual Thrust Strategy'!$A$1:$B$460,2,FALSE),0)</f>
        <v>0</v>
      </c>
      <c r="C940" s="46">
        <f>_xlfn.IFNA(VLOOKUP(A940,'Break Through Price Strategy'!$A$2:$B$742,2,FALSE),0)</f>
        <v>0</v>
      </c>
      <c r="D940" s="46">
        <f>_xlfn.IFNA(VLOOKUP(A940,'BBI Strategy'!$A$2:$B$1000,2,FALSE),0)</f>
        <v>-54311.552000000003</v>
      </c>
      <c r="E940" s="46">
        <f>_xlfn.IFNA(VLOOKUP(A940,'Cloud Strategy'!$A$2:$B$1000,2,FALSE),0)</f>
        <v>17284.752</v>
      </c>
      <c r="F940" s="46">
        <f>_xlfn.IFNA(VLOOKUP(A940,'DMI Strategy'!$A$1:$B$1000,2,FALSE),0)</f>
        <v>8527.6319999999996</v>
      </c>
      <c r="G940" s="46">
        <f>_xlfn.IFNA(VLOOKUP(A940,'RVI Strategy'!$A$1:$B$1000,2,FALSE),0)</f>
        <v>0</v>
      </c>
      <c r="H940" s="46">
        <f>_xlfn.IFNA(VLOOKUP(A940,'TXF0007 Strategy'!$A$1:$B$1000,2,FALSE),0)</f>
        <v>0</v>
      </c>
      <c r="I940" s="55">
        <f t="shared" si="28"/>
        <v>-4749.8613333333342</v>
      </c>
      <c r="J940" s="32">
        <f>VLOOKUP($A940,級距!$A:$K,9,FALSE)</f>
        <v>3</v>
      </c>
      <c r="K940" s="32">
        <f>VLOOKUP($A940,級距!$A:$K,10,FALSE)</f>
        <v>5</v>
      </c>
      <c r="L940" s="32">
        <f>VLOOKUP($A940,級距!$A:$K,11,FALSE)</f>
        <v>2</v>
      </c>
      <c r="M940" s="32">
        <f t="shared" si="29"/>
        <v>2</v>
      </c>
    </row>
    <row r="941" spans="1:13">
      <c r="A941" s="47">
        <v>44266</v>
      </c>
      <c r="B941" s="46">
        <f>_xlfn.IFNA(VLOOKUP(A941,'Dual Thrust Strategy'!$A$1:$B$460,2,FALSE),0)</f>
        <v>100135.95199999999</v>
      </c>
      <c r="C941" s="46">
        <f>_xlfn.IFNA(VLOOKUP(A941,'Break Through Price Strategy'!$A$2:$B$742,2,FALSE),0)</f>
        <v>146677.77600000001</v>
      </c>
      <c r="D941" s="46">
        <f>_xlfn.IFNA(VLOOKUP(A941,'BBI Strategy'!$A$2:$B$1000,2,FALSE),0)</f>
        <v>4943.616</v>
      </c>
      <c r="E941" s="46">
        <f>_xlfn.IFNA(VLOOKUP(A941,'Cloud Strategy'!$A$2:$B$1000,2,FALSE),0)</f>
        <v>0</v>
      </c>
      <c r="F941" s="46">
        <f>_xlfn.IFNA(VLOOKUP(A941,'DMI Strategy'!$A$1:$B$1000,2,FALSE),0)</f>
        <v>126574.81600000001</v>
      </c>
      <c r="G941" s="46">
        <f>_xlfn.IFNA(VLOOKUP(A941,'RVI Strategy'!$A$1:$B$1000,2,FALSE),0)</f>
        <v>0</v>
      </c>
      <c r="H941" s="46">
        <f>_xlfn.IFNA(VLOOKUP(A941,'TXF0007 Strategy'!$A$1:$B$1000,2,FALSE),0)</f>
        <v>0</v>
      </c>
      <c r="I941" s="55">
        <f t="shared" si="28"/>
        <v>63055.360000000008</v>
      </c>
      <c r="J941" s="32">
        <f>VLOOKUP($A941,級距!$A:$K,9,FALSE)</f>
        <v>9</v>
      </c>
      <c r="K941" s="32">
        <f>VLOOKUP($A941,級距!$A:$K,10,FALSE)</f>
        <v>9</v>
      </c>
      <c r="L941" s="32">
        <f>VLOOKUP($A941,級距!$A:$K,11,FALSE)</f>
        <v>3</v>
      </c>
      <c r="M941" s="32">
        <f t="shared" si="29"/>
        <v>3</v>
      </c>
    </row>
    <row r="942" spans="1:13">
      <c r="A942" s="47">
        <v>44265</v>
      </c>
      <c r="B942" s="46">
        <f>_xlfn.IFNA(VLOOKUP(A942,'Dual Thrust Strategy'!$A$1:$B$460,2,FALSE),0)</f>
        <v>0</v>
      </c>
      <c r="C942" s="46">
        <f>_xlfn.IFNA(VLOOKUP(A942,'Break Through Price Strategy'!$A$2:$B$742,2,FALSE),0)</f>
        <v>0</v>
      </c>
      <c r="D942" s="46">
        <f>_xlfn.IFNA(VLOOKUP(A942,'BBI Strategy'!$A$2:$B$1000,2,FALSE),0)</f>
        <v>0</v>
      </c>
      <c r="E942" s="46">
        <f>_xlfn.IFNA(VLOOKUP(A942,'Cloud Strategy'!$A$2:$B$1000,2,FALSE),0)</f>
        <v>0</v>
      </c>
      <c r="F942" s="46">
        <f>_xlfn.IFNA(VLOOKUP(A942,'DMI Strategy'!$A$1:$B$1000,2,FALSE),0)</f>
        <v>-34891.775999999998</v>
      </c>
      <c r="G942" s="46">
        <f>_xlfn.IFNA(VLOOKUP(A942,'RVI Strategy'!$A$1:$B$1000,2,FALSE),0)</f>
        <v>0</v>
      </c>
      <c r="H942" s="46">
        <f>_xlfn.IFNA(VLOOKUP(A942,'TXF0007 Strategy'!$A$1:$B$1000,2,FALSE),0)</f>
        <v>-4686.2879999999996</v>
      </c>
      <c r="I942" s="55">
        <f t="shared" si="28"/>
        <v>-5815.2959999999994</v>
      </c>
      <c r="J942" s="32">
        <f>VLOOKUP($A942,級距!$A:$K,9,FALSE)</f>
        <v>5</v>
      </c>
      <c r="K942" s="32">
        <f>VLOOKUP($A942,級距!$A:$K,10,FALSE)</f>
        <v>6</v>
      </c>
      <c r="L942" s="32">
        <f>VLOOKUP($A942,級距!$A:$K,11,FALSE)</f>
        <v>2</v>
      </c>
      <c r="M942" s="32">
        <f t="shared" si="29"/>
        <v>2</v>
      </c>
    </row>
    <row r="943" spans="1:13">
      <c r="A943" s="47">
        <v>44264</v>
      </c>
      <c r="B943" s="46">
        <f>_xlfn.IFNA(VLOOKUP(A943,'Dual Thrust Strategy'!$A$1:$B$460,2,FALSE),0)</f>
        <v>-31589.687999999991</v>
      </c>
      <c r="C943" s="46">
        <f>_xlfn.IFNA(VLOOKUP(A943,'Break Through Price Strategy'!$A$2:$B$742,2,FALSE),0)</f>
        <v>0</v>
      </c>
      <c r="D943" s="46">
        <f>_xlfn.IFNA(VLOOKUP(A943,'BBI Strategy'!$A$2:$B$1000,2,FALSE),0)</f>
        <v>-124535.64</v>
      </c>
      <c r="E943" s="46">
        <f>_xlfn.IFNA(VLOOKUP(A943,'Cloud Strategy'!$A$2:$B$1000,2,FALSE),0)</f>
        <v>-24249.056</v>
      </c>
      <c r="F943" s="46">
        <f>_xlfn.IFNA(VLOOKUP(A943,'DMI Strategy'!$A$1:$B$1000,2,FALSE),0)</f>
        <v>-66839.551999999996</v>
      </c>
      <c r="G943" s="46">
        <f>_xlfn.IFNA(VLOOKUP(A943,'RVI Strategy'!$A$1:$B$1000,2,FALSE),0)</f>
        <v>0</v>
      </c>
      <c r="H943" s="46">
        <f>_xlfn.IFNA(VLOOKUP(A943,'TXF0007 Strategy'!$A$1:$B$1000,2,FALSE),0)</f>
        <v>0</v>
      </c>
      <c r="I943" s="55">
        <f t="shared" si="28"/>
        <v>-41202.322666666667</v>
      </c>
      <c r="J943" s="32">
        <f>VLOOKUP($A943,級距!$A:$K,9,FALSE)</f>
        <v>8</v>
      </c>
      <c r="K943" s="32">
        <f>VLOOKUP($A943,級距!$A:$K,10,FALSE)</f>
        <v>1</v>
      </c>
      <c r="L943" s="32">
        <f>VLOOKUP($A943,級距!$A:$K,11,FALSE)</f>
        <v>2</v>
      </c>
      <c r="M943" s="32">
        <f t="shared" si="29"/>
        <v>2</v>
      </c>
    </row>
    <row r="944" spans="1:13">
      <c r="A944" s="47">
        <v>44263</v>
      </c>
      <c r="B944" s="46">
        <f>_xlfn.IFNA(VLOOKUP(A944,'Dual Thrust Strategy'!$A$1:$B$460,2,FALSE),0)</f>
        <v>-18735.191999999999</v>
      </c>
      <c r="C944" s="46">
        <f>_xlfn.IFNA(VLOOKUP(A944,'Break Through Price Strategy'!$A$2:$B$742,2,FALSE),0)</f>
        <v>0</v>
      </c>
      <c r="D944" s="46">
        <f>_xlfn.IFNA(VLOOKUP(A944,'BBI Strategy'!$A$2:$B$1000,2,FALSE),0)</f>
        <v>0</v>
      </c>
      <c r="E944" s="46">
        <f>_xlfn.IFNA(VLOOKUP(A944,'Cloud Strategy'!$A$2:$B$1000,2,FALSE),0)</f>
        <v>-31838.400000000001</v>
      </c>
      <c r="F944" s="46">
        <f>_xlfn.IFNA(VLOOKUP(A944,'DMI Strategy'!$A$1:$B$1000,2,FALSE),0)</f>
        <v>0</v>
      </c>
      <c r="G944" s="46">
        <f>_xlfn.IFNA(VLOOKUP(A944,'RVI Strategy'!$A$1:$B$1000,2,FALSE),0)</f>
        <v>0</v>
      </c>
      <c r="H944" s="46">
        <f>_xlfn.IFNA(VLOOKUP(A944,'TXF0007 Strategy'!$A$1:$B$1000,2,FALSE),0)</f>
        <v>-26235.279999999999</v>
      </c>
      <c r="I944" s="55">
        <f t="shared" si="28"/>
        <v>-8428.9320000000007</v>
      </c>
      <c r="J944" s="32">
        <f>VLOOKUP($A944,級距!$A:$K,9,FALSE)</f>
        <v>10</v>
      </c>
      <c r="K944" s="32">
        <f>VLOOKUP($A944,級距!$A:$K,10,FALSE)</f>
        <v>5</v>
      </c>
      <c r="L944" s="32">
        <f>VLOOKUP($A944,級距!$A:$K,11,FALSE)</f>
        <v>1</v>
      </c>
      <c r="M944" s="32">
        <f t="shared" si="29"/>
        <v>1</v>
      </c>
    </row>
    <row r="945" spans="1:13">
      <c r="A945" s="47">
        <v>44260</v>
      </c>
      <c r="B945" s="46">
        <f>_xlfn.IFNA(VLOOKUP(A945,'Dual Thrust Strategy'!$A$1:$B$460,2,FALSE),0)</f>
        <v>-68027.759999999995</v>
      </c>
      <c r="C945" s="46">
        <f>_xlfn.IFNA(VLOOKUP(A945,'Break Through Price Strategy'!$A$2:$B$742,2,FALSE),0)</f>
        <v>30729.047999999999</v>
      </c>
      <c r="D945" s="46">
        <f>_xlfn.IFNA(VLOOKUP(A945,'BBI Strategy'!$A$2:$B$1000,2,FALSE),0)</f>
        <v>-103770.16</v>
      </c>
      <c r="E945" s="46">
        <f>_xlfn.IFNA(VLOOKUP(A945,'Cloud Strategy'!$A$2:$B$1000,2,FALSE),0)</f>
        <v>180267.38399999999</v>
      </c>
      <c r="F945" s="46">
        <f>_xlfn.IFNA(VLOOKUP(A945,'DMI Strategy'!$A$1:$B$1000,2,FALSE),0)</f>
        <v>-33525.552000000003</v>
      </c>
      <c r="G945" s="46">
        <f>_xlfn.IFNA(VLOOKUP(A945,'RVI Strategy'!$A$1:$B$1000,2,FALSE),0)</f>
        <v>0</v>
      </c>
      <c r="H945" s="46">
        <f>_xlfn.IFNA(VLOOKUP(A945,'TXF0007 Strategy'!$A$1:$B$1000,2,FALSE),0)</f>
        <v>-124513.24799999999</v>
      </c>
      <c r="I945" s="55">
        <f t="shared" si="28"/>
        <v>945.49333333333072</v>
      </c>
      <c r="J945" s="32">
        <f>VLOOKUP($A945,級距!$A:$K,9,FALSE)</f>
        <v>10</v>
      </c>
      <c r="K945" s="32">
        <f>VLOOKUP($A945,級距!$A:$K,10,FALSE)</f>
        <v>8</v>
      </c>
      <c r="L945" s="32">
        <f>VLOOKUP($A945,級距!$A:$K,11,FALSE)</f>
        <v>4</v>
      </c>
      <c r="M945" s="32">
        <f t="shared" si="29"/>
        <v>4</v>
      </c>
    </row>
    <row r="946" spans="1:13">
      <c r="A946" s="47">
        <v>44259</v>
      </c>
      <c r="B946" s="46">
        <f>_xlfn.IFNA(VLOOKUP(A946,'Dual Thrust Strategy'!$A$1:$B$460,2,FALSE),0)</f>
        <v>76860.600000000006</v>
      </c>
      <c r="C946" s="46">
        <f>_xlfn.IFNA(VLOOKUP(A946,'Break Through Price Strategy'!$A$2:$B$742,2,FALSE),0)</f>
        <v>10920.768</v>
      </c>
      <c r="D946" s="46">
        <f>_xlfn.IFNA(VLOOKUP(A946,'BBI Strategy'!$A$2:$B$1000,2,FALSE),0)</f>
        <v>-108611.24</v>
      </c>
      <c r="E946" s="46">
        <f>_xlfn.IFNA(VLOOKUP(A946,'Cloud Strategy'!$A$2:$B$1000,2,FALSE),0)</f>
        <v>89747.967999999993</v>
      </c>
      <c r="F946" s="46">
        <f>_xlfn.IFNA(VLOOKUP(A946,'DMI Strategy'!$A$1:$B$1000,2,FALSE),0)</f>
        <v>0</v>
      </c>
      <c r="G946" s="46">
        <f>_xlfn.IFNA(VLOOKUP(A946,'RVI Strategy'!$A$1:$B$1000,2,FALSE),0)</f>
        <v>0</v>
      </c>
      <c r="H946" s="46">
        <f>_xlfn.IFNA(VLOOKUP(A946,'TXF0007 Strategy'!$A$1:$B$1000,2,FALSE),0)</f>
        <v>160655.63999999998</v>
      </c>
      <c r="I946" s="55">
        <f t="shared" si="28"/>
        <v>11486.349333333332</v>
      </c>
      <c r="J946" s="32">
        <f>VLOOKUP($A946,級距!$A:$K,9,FALSE)</f>
        <v>10</v>
      </c>
      <c r="K946" s="32">
        <f>VLOOKUP($A946,級距!$A:$K,10,FALSE)</f>
        <v>4</v>
      </c>
      <c r="L946" s="32">
        <f>VLOOKUP($A946,級距!$A:$K,11,FALSE)</f>
        <v>1</v>
      </c>
      <c r="M946" s="32">
        <f t="shared" si="29"/>
        <v>1</v>
      </c>
    </row>
    <row r="947" spans="1:13">
      <c r="A947" s="47">
        <v>44258</v>
      </c>
      <c r="B947" s="46">
        <f>_xlfn.IFNA(VLOOKUP(A947,'Dual Thrust Strategy'!$A$1:$B$460,2,FALSE),0)</f>
        <v>190188.31200000001</v>
      </c>
      <c r="C947" s="46">
        <f>_xlfn.IFNA(VLOOKUP(A947,'Break Through Price Strategy'!$A$2:$B$742,2,FALSE),0)</f>
        <v>0</v>
      </c>
      <c r="D947" s="46">
        <f>_xlfn.IFNA(VLOOKUP(A947,'BBI Strategy'!$A$2:$B$1000,2,FALSE),0)</f>
        <v>0</v>
      </c>
      <c r="E947" s="46">
        <f>_xlfn.IFNA(VLOOKUP(A947,'Cloud Strategy'!$A$2:$B$1000,2,FALSE),0)</f>
        <v>-11467.056</v>
      </c>
      <c r="F947" s="46">
        <f>_xlfn.IFNA(VLOOKUP(A947,'DMI Strategy'!$A$1:$B$1000,2,FALSE),0)</f>
        <v>0</v>
      </c>
      <c r="G947" s="46">
        <f>_xlfn.IFNA(VLOOKUP(A947,'RVI Strategy'!$A$1:$B$1000,2,FALSE),0)</f>
        <v>84121.76</v>
      </c>
      <c r="H947" s="46">
        <f>_xlfn.IFNA(VLOOKUP(A947,'TXF0007 Strategy'!$A$1:$B$1000,2,FALSE),0)</f>
        <v>-123834.48000000001</v>
      </c>
      <c r="I947" s="55">
        <f t="shared" si="28"/>
        <v>43807.169333333331</v>
      </c>
      <c r="J947" s="32">
        <f>VLOOKUP($A947,級距!$A:$K,9,FALSE)</f>
        <v>10</v>
      </c>
      <c r="K947" s="32">
        <f>VLOOKUP($A947,級距!$A:$K,10,FALSE)</f>
        <v>6</v>
      </c>
      <c r="L947" s="32">
        <f>VLOOKUP($A947,級距!$A:$K,11,FALSE)</f>
        <v>1</v>
      </c>
      <c r="M947" s="32">
        <f t="shared" si="29"/>
        <v>1</v>
      </c>
    </row>
    <row r="948" spans="1:13">
      <c r="A948" s="47">
        <v>44257</v>
      </c>
      <c r="B948" s="46">
        <f>_xlfn.IFNA(VLOOKUP(A948,'Dual Thrust Strategy'!$A$1:$B$460,2,FALSE),0)</f>
        <v>45679.296000000002</v>
      </c>
      <c r="C948" s="46">
        <f>_xlfn.IFNA(VLOOKUP(A948,'Break Through Price Strategy'!$A$2:$B$742,2,FALSE),0)</f>
        <v>0</v>
      </c>
      <c r="D948" s="46">
        <f>_xlfn.IFNA(VLOOKUP(A948,'BBI Strategy'!$A$2:$B$1000,2,FALSE),0)</f>
        <v>107169.96</v>
      </c>
      <c r="E948" s="46">
        <f>_xlfn.IFNA(VLOOKUP(A948,'Cloud Strategy'!$A$2:$B$1000,2,FALSE),0)</f>
        <v>-122792.568</v>
      </c>
      <c r="F948" s="46">
        <f>_xlfn.IFNA(VLOOKUP(A948,'DMI Strategy'!$A$1:$B$1000,2,FALSE),0)</f>
        <v>249863.67999999999</v>
      </c>
      <c r="G948" s="46">
        <f>_xlfn.IFNA(VLOOKUP(A948,'RVI Strategy'!$A$1:$B$1000,2,FALSE),0)</f>
        <v>141393.68</v>
      </c>
      <c r="H948" s="46">
        <f>_xlfn.IFNA(VLOOKUP(A948,'TXF0007 Strategy'!$A$1:$B$1000,2,FALSE),0)</f>
        <v>79320.608000000007</v>
      </c>
      <c r="I948" s="55">
        <f t="shared" si="28"/>
        <v>70219.008000000002</v>
      </c>
      <c r="J948" s="32">
        <f>VLOOKUP($A948,級距!$A:$K,9,FALSE)</f>
        <v>10</v>
      </c>
      <c r="K948" s="32">
        <f>VLOOKUP($A948,級距!$A:$K,10,FALSE)</f>
        <v>9</v>
      </c>
      <c r="L948" s="32">
        <f>VLOOKUP($A948,級距!$A:$K,11,FALSE)</f>
        <v>4</v>
      </c>
      <c r="M948" s="32">
        <f t="shared" si="29"/>
        <v>4</v>
      </c>
    </row>
    <row r="949" spans="1:13">
      <c r="A949" s="47">
        <v>44253</v>
      </c>
      <c r="B949" s="46">
        <f>_xlfn.IFNA(VLOOKUP(A949,'Dual Thrust Strategy'!$A$1:$B$460,2,FALSE),0)</f>
        <v>72303.12</v>
      </c>
      <c r="C949" s="46">
        <f>_xlfn.IFNA(VLOOKUP(A949,'Break Through Price Strategy'!$A$2:$B$742,2,FALSE),0)</f>
        <v>-19590.36</v>
      </c>
      <c r="D949" s="46">
        <f>_xlfn.IFNA(VLOOKUP(A949,'BBI Strategy'!$A$2:$B$1000,2,FALSE),0)</f>
        <v>348321.92</v>
      </c>
      <c r="E949" s="46">
        <f>_xlfn.IFNA(VLOOKUP(A949,'Cloud Strategy'!$A$2:$B$1000,2,FALSE),0)</f>
        <v>56938.847999999998</v>
      </c>
      <c r="F949" s="46">
        <f>_xlfn.IFNA(VLOOKUP(A949,'DMI Strategy'!$A$1:$B$1000,2,FALSE),0)</f>
        <v>45941.175999999999</v>
      </c>
      <c r="G949" s="46">
        <f>_xlfn.IFNA(VLOOKUP(A949,'RVI Strategy'!$A$1:$B$1000,2,FALSE),0)</f>
        <v>0</v>
      </c>
      <c r="H949" s="46">
        <f>_xlfn.IFNA(VLOOKUP(A949,'TXF0007 Strategy'!$A$1:$B$1000,2,FALSE),0)</f>
        <v>-124596.192</v>
      </c>
      <c r="I949" s="55">
        <f t="shared" si="28"/>
        <v>83985.784</v>
      </c>
      <c r="J949" s="32">
        <f>VLOOKUP($A949,級距!$A:$K,9,FALSE)</f>
        <v>9</v>
      </c>
      <c r="K949" s="32">
        <f>VLOOKUP($A949,級距!$A:$K,10,FALSE)</f>
        <v>4</v>
      </c>
      <c r="L949" s="32">
        <f>VLOOKUP($A949,級距!$A:$K,11,FALSE)</f>
        <v>2</v>
      </c>
      <c r="M949" s="32">
        <f t="shared" si="29"/>
        <v>2</v>
      </c>
    </row>
    <row r="950" spans="1:13">
      <c r="A950" s="47">
        <v>44252</v>
      </c>
      <c r="B950" s="46">
        <f>_xlfn.IFNA(VLOOKUP(A950,'Dual Thrust Strategy'!$A$1:$B$460,2,FALSE),0)</f>
        <v>0</v>
      </c>
      <c r="C950" s="46">
        <f>_xlfn.IFNA(VLOOKUP(A950,'Break Through Price Strategy'!$A$2:$B$742,2,FALSE),0)</f>
        <v>0</v>
      </c>
      <c r="D950" s="46">
        <f>_xlfn.IFNA(VLOOKUP(A950,'BBI Strategy'!$A$2:$B$1000,2,FALSE),0)</f>
        <v>0</v>
      </c>
      <c r="E950" s="46">
        <f>_xlfn.IFNA(VLOOKUP(A950,'Cloud Strategy'!$A$2:$B$1000,2,FALSE),0)</f>
        <v>-23128.351999999999</v>
      </c>
      <c r="F950" s="46">
        <f>_xlfn.IFNA(VLOOKUP(A950,'DMI Strategy'!$A$1:$B$1000,2,FALSE),0)</f>
        <v>-36614.703999999998</v>
      </c>
      <c r="G950" s="46">
        <f>_xlfn.IFNA(VLOOKUP(A950,'RVI Strategy'!$A$1:$B$1000,2,FALSE),0)</f>
        <v>45859.336000000003</v>
      </c>
      <c r="H950" s="46">
        <f>_xlfn.IFNA(VLOOKUP(A950,'TXF0007 Strategy'!$A$1:$B$1000,2,FALSE),0)</f>
        <v>-127831.68000000001</v>
      </c>
      <c r="I950" s="55">
        <f t="shared" si="28"/>
        <v>-2313.9533333333325</v>
      </c>
      <c r="J950" s="32">
        <f>VLOOKUP($A950,級距!$A:$K,9,FALSE)</f>
        <v>5</v>
      </c>
      <c r="K950" s="32">
        <f>VLOOKUP($A950,級距!$A:$K,10,FALSE)</f>
        <v>1</v>
      </c>
      <c r="L950" s="32">
        <f>VLOOKUP($A950,級距!$A:$K,11,FALSE)</f>
        <v>2</v>
      </c>
      <c r="M950" s="32">
        <f t="shared" si="29"/>
        <v>2</v>
      </c>
    </row>
    <row r="951" spans="1:13">
      <c r="A951" s="47">
        <v>44251</v>
      </c>
      <c r="B951" s="46">
        <f>_xlfn.IFNA(VLOOKUP(A951,'Dual Thrust Strategy'!$A$1:$B$460,2,FALSE),0)</f>
        <v>-38404.839999999997</v>
      </c>
      <c r="C951" s="46">
        <f>_xlfn.IFNA(VLOOKUP(A951,'Break Through Price Strategy'!$A$2:$B$742,2,FALSE),0)</f>
        <v>-35789.616000000002</v>
      </c>
      <c r="D951" s="46">
        <f>_xlfn.IFNA(VLOOKUP(A951,'BBI Strategy'!$A$2:$B$1000,2,FALSE),0)</f>
        <v>199216.92</v>
      </c>
      <c r="E951" s="46">
        <f>_xlfn.IFNA(VLOOKUP(A951,'Cloud Strategy'!$A$2:$B$1000,2,FALSE),0)</f>
        <v>0</v>
      </c>
      <c r="F951" s="46">
        <f>_xlfn.IFNA(VLOOKUP(A951,'DMI Strategy'!$A$1:$B$1000,2,FALSE),0)</f>
        <v>-64714.271999999997</v>
      </c>
      <c r="G951" s="46">
        <f>_xlfn.IFNA(VLOOKUP(A951,'RVI Strategy'!$A$1:$B$1000,2,FALSE),0)</f>
        <v>87733.967999999993</v>
      </c>
      <c r="H951" s="46">
        <f>_xlfn.IFNA(VLOOKUP(A951,'TXF0007 Strategy'!$A$1:$B$1000,2,FALSE),0)</f>
        <v>199944.82399999999</v>
      </c>
      <c r="I951" s="55">
        <f t="shared" si="28"/>
        <v>24673.693333333333</v>
      </c>
      <c r="J951" s="32">
        <f>VLOOKUP($A951,級距!$A:$K,9,FALSE)</f>
        <v>9</v>
      </c>
      <c r="K951" s="32">
        <f>VLOOKUP($A951,級距!$A:$K,10,FALSE)</f>
        <v>4</v>
      </c>
      <c r="L951" s="32">
        <f>VLOOKUP($A951,級距!$A:$K,11,FALSE)</f>
        <v>1</v>
      </c>
      <c r="M951" s="32">
        <f t="shared" si="29"/>
        <v>1</v>
      </c>
    </row>
    <row r="952" spans="1:13">
      <c r="A952" s="47">
        <v>44250</v>
      </c>
      <c r="B952" s="46">
        <f>_xlfn.IFNA(VLOOKUP(A952,'Dual Thrust Strategy'!$A$1:$B$460,2,FALSE),0)</f>
        <v>0</v>
      </c>
      <c r="C952" s="46">
        <f>_xlfn.IFNA(VLOOKUP(A952,'Break Through Price Strategy'!$A$2:$B$742,2,FALSE),0)</f>
        <v>0</v>
      </c>
      <c r="D952" s="46">
        <f>_xlfn.IFNA(VLOOKUP(A952,'BBI Strategy'!$A$2:$B$1000,2,FALSE),0)</f>
        <v>0</v>
      </c>
      <c r="E952" s="46">
        <f>_xlfn.IFNA(VLOOKUP(A952,'Cloud Strategy'!$A$2:$B$1000,2,FALSE),0)</f>
        <v>103527.83199999999</v>
      </c>
      <c r="F952" s="46">
        <f>_xlfn.IFNA(VLOOKUP(A952,'DMI Strategy'!$A$1:$B$1000,2,FALSE),0)</f>
        <v>0</v>
      </c>
      <c r="G952" s="46">
        <f>_xlfn.IFNA(VLOOKUP(A952,'RVI Strategy'!$A$1:$B$1000,2,FALSE),0)</f>
        <v>0</v>
      </c>
      <c r="H952" s="46">
        <f>_xlfn.IFNA(VLOOKUP(A952,'TXF0007 Strategy'!$A$1:$B$1000,2,FALSE),0)</f>
        <v>0</v>
      </c>
      <c r="I952" s="55">
        <f t="shared" si="28"/>
        <v>17254.638666666666</v>
      </c>
      <c r="J952" s="32">
        <f>VLOOKUP($A952,級距!$A:$K,9,FALSE)</f>
        <v>9</v>
      </c>
      <c r="K952" s="32">
        <f>VLOOKUP($A952,級距!$A:$K,10,FALSE)</f>
        <v>8</v>
      </c>
      <c r="L952" s="32">
        <f>VLOOKUP($A952,級距!$A:$K,11,FALSE)</f>
        <v>3</v>
      </c>
      <c r="M952" s="32">
        <f t="shared" si="29"/>
        <v>3</v>
      </c>
    </row>
    <row r="953" spans="1:13">
      <c r="A953" s="47">
        <v>44249</v>
      </c>
      <c r="B953" s="46">
        <f>_xlfn.IFNA(VLOOKUP(A953,'Dual Thrust Strategy'!$A$1:$B$460,2,FALSE),0)</f>
        <v>58427.552000000003</v>
      </c>
      <c r="C953" s="46">
        <f>_xlfn.IFNA(VLOOKUP(A953,'Break Through Price Strategy'!$A$2:$B$742,2,FALSE),0)</f>
        <v>-52753.599999999999</v>
      </c>
      <c r="D953" s="46">
        <f>_xlfn.IFNA(VLOOKUP(A953,'BBI Strategy'!$A$2:$B$1000,2,FALSE),0)</f>
        <v>-37763.112000000001</v>
      </c>
      <c r="E953" s="46">
        <f>_xlfn.IFNA(VLOOKUP(A953,'Cloud Strategy'!$A$2:$B$1000,2,FALSE),0)</f>
        <v>44959.135999999999</v>
      </c>
      <c r="F953" s="46">
        <f>_xlfn.IFNA(VLOOKUP(A953,'DMI Strategy'!$A$1:$B$1000,2,FALSE),0)</f>
        <v>-5544.8639999999996</v>
      </c>
      <c r="G953" s="46">
        <f>_xlfn.IFNA(VLOOKUP(A953,'RVI Strategy'!$A$1:$B$1000,2,FALSE),0)</f>
        <v>0</v>
      </c>
      <c r="H953" s="46">
        <f>_xlfn.IFNA(VLOOKUP(A953,'TXF0007 Strategy'!$A$1:$B$1000,2,FALSE),0)</f>
        <v>0</v>
      </c>
      <c r="I953" s="55">
        <f t="shared" si="28"/>
        <v>1220.8520000000005</v>
      </c>
      <c r="J953" s="32">
        <f>VLOOKUP($A953,級距!$A:$K,9,FALSE)</f>
        <v>8</v>
      </c>
      <c r="K953" s="32">
        <f>VLOOKUP($A953,級距!$A:$K,10,FALSE)</f>
        <v>5</v>
      </c>
      <c r="L953" s="32">
        <f>VLOOKUP($A953,級距!$A:$K,11,FALSE)</f>
        <v>2</v>
      </c>
      <c r="M953" s="32">
        <f t="shared" si="29"/>
        <v>2</v>
      </c>
    </row>
    <row r="954" spans="1:13">
      <c r="A954" s="47">
        <v>44246</v>
      </c>
      <c r="B954" s="46">
        <f>_xlfn.IFNA(VLOOKUP(A954,'Dual Thrust Strategy'!$A$1:$B$460,2,FALSE),0)</f>
        <v>-68196.240000000005</v>
      </c>
      <c r="C954" s="46">
        <f>_xlfn.IFNA(VLOOKUP(A954,'Break Through Price Strategy'!$A$2:$B$742,2,FALSE),0)</f>
        <v>-46894.68</v>
      </c>
      <c r="D954" s="46">
        <f>_xlfn.IFNA(VLOOKUP(A954,'BBI Strategy'!$A$2:$B$1000,2,FALSE),0)</f>
        <v>0</v>
      </c>
      <c r="E954" s="46">
        <f>_xlfn.IFNA(VLOOKUP(A954,'Cloud Strategy'!$A$2:$B$1000,2,FALSE),0)</f>
        <v>-122798.61599999999</v>
      </c>
      <c r="F954" s="46">
        <f>_xlfn.IFNA(VLOOKUP(A954,'DMI Strategy'!$A$1:$B$1000,2,FALSE),0)</f>
        <v>-67030.016000000003</v>
      </c>
      <c r="G954" s="46">
        <f>_xlfn.IFNA(VLOOKUP(A954,'RVI Strategy'!$A$1:$B$1000,2,FALSE),0)</f>
        <v>0</v>
      </c>
      <c r="H954" s="46">
        <f>_xlfn.IFNA(VLOOKUP(A954,'TXF0007 Strategy'!$A$1:$B$1000,2,FALSE),0)</f>
        <v>-125863.69600000001</v>
      </c>
      <c r="I954" s="55">
        <f t="shared" si="28"/>
        <v>-50819.92533333334</v>
      </c>
      <c r="J954" s="32">
        <f>VLOOKUP($A954,級距!$A:$K,9,FALSE)</f>
        <v>7</v>
      </c>
      <c r="K954" s="32">
        <f>VLOOKUP($A954,級距!$A:$K,10,FALSE)</f>
        <v>1</v>
      </c>
      <c r="L954" s="32">
        <f>VLOOKUP($A954,級距!$A:$K,11,FALSE)</f>
        <v>2</v>
      </c>
      <c r="M954" s="32">
        <f t="shared" si="29"/>
        <v>2</v>
      </c>
    </row>
    <row r="955" spans="1:13">
      <c r="A955" s="47">
        <v>44245</v>
      </c>
      <c r="B955" s="46">
        <f>_xlfn.IFNA(VLOOKUP(A955,'Dual Thrust Strategy'!$A$1:$B$460,2,FALSE),0)</f>
        <v>-52078.392</v>
      </c>
      <c r="C955" s="46">
        <f>_xlfn.IFNA(VLOOKUP(A955,'Break Through Price Strategy'!$A$2:$B$742,2,FALSE),0)</f>
        <v>-63950.16</v>
      </c>
      <c r="D955" s="46">
        <f>_xlfn.IFNA(VLOOKUP(A955,'BBI Strategy'!$A$2:$B$1000,2,FALSE),0)</f>
        <v>53749.279999999999</v>
      </c>
      <c r="E955" s="46">
        <f>_xlfn.IFNA(VLOOKUP(A955,'Cloud Strategy'!$A$2:$B$1000,2,FALSE),0)</f>
        <v>-50334.303999999996</v>
      </c>
      <c r="F955" s="46">
        <f>_xlfn.IFNA(VLOOKUP(A955,'DMI Strategy'!$A$1:$B$1000,2,FALSE),0)</f>
        <v>-64743.360000000001</v>
      </c>
      <c r="G955" s="46">
        <f>_xlfn.IFNA(VLOOKUP(A955,'RVI Strategy'!$A$1:$B$1000,2,FALSE),0)</f>
        <v>0</v>
      </c>
      <c r="H955" s="46">
        <f>_xlfn.IFNA(VLOOKUP(A955,'TXF0007 Strategy'!$A$1:$B$1000,2,FALSE),0)</f>
        <v>-122360.736</v>
      </c>
      <c r="I955" s="55">
        <f t="shared" si="28"/>
        <v>-29559.489333333331</v>
      </c>
      <c r="J955" s="32">
        <f>VLOOKUP($A955,級距!$A:$K,9,FALSE)</f>
        <v>8</v>
      </c>
      <c r="K955" s="32">
        <f>VLOOKUP($A955,級距!$A:$K,10,FALSE)</f>
        <v>1</v>
      </c>
      <c r="L955" s="32">
        <f>VLOOKUP($A955,級距!$A:$K,11,FALSE)</f>
        <v>2</v>
      </c>
      <c r="M955" s="32">
        <f t="shared" si="29"/>
        <v>2</v>
      </c>
    </row>
    <row r="956" spans="1:13">
      <c r="A956" s="47">
        <v>44244</v>
      </c>
      <c r="B956" s="46">
        <f>_xlfn.IFNA(VLOOKUP(A956,'Dual Thrust Strategy'!$A$1:$B$460,2,FALSE),0)</f>
        <v>-78827.16</v>
      </c>
      <c r="C956" s="46">
        <f>_xlfn.IFNA(VLOOKUP(A956,'Break Through Price Strategy'!$A$2:$B$742,2,FALSE),0)</f>
        <v>0</v>
      </c>
      <c r="D956" s="46">
        <f>_xlfn.IFNA(VLOOKUP(A956,'BBI Strategy'!$A$2:$B$1000,2,FALSE),0)</f>
        <v>171648.95199999999</v>
      </c>
      <c r="E956" s="46">
        <f>_xlfn.IFNA(VLOOKUP(A956,'Cloud Strategy'!$A$2:$B$1000,2,FALSE),0)</f>
        <v>0</v>
      </c>
      <c r="F956" s="46">
        <f>_xlfn.IFNA(VLOOKUP(A956,'DMI Strategy'!$A$1:$B$1000,2,FALSE),0)</f>
        <v>139412.864</v>
      </c>
      <c r="G956" s="46">
        <f>_xlfn.IFNA(VLOOKUP(A956,'RVI Strategy'!$A$1:$B$1000,2,FALSE),0)</f>
        <v>0</v>
      </c>
      <c r="H956" s="46">
        <f>_xlfn.IFNA(VLOOKUP(A956,'TXF0007 Strategy'!$A$1:$B$1000,2,FALSE),0)</f>
        <v>90.88000000000001</v>
      </c>
      <c r="I956" s="55">
        <f t="shared" si="28"/>
        <v>38705.775999999998</v>
      </c>
      <c r="J956" s="32">
        <f>VLOOKUP($A956,級距!$A:$K,9,FALSE)</f>
        <v>8</v>
      </c>
      <c r="K956" s="32">
        <f>VLOOKUP($A956,級距!$A:$K,10,FALSE)</f>
        <v>3</v>
      </c>
      <c r="L956" s="32">
        <f>VLOOKUP($A956,級距!$A:$K,11,FALSE)</f>
        <v>2</v>
      </c>
      <c r="M956" s="32">
        <f t="shared" si="29"/>
        <v>2</v>
      </c>
    </row>
    <row r="957" spans="1:13">
      <c r="A957" s="47">
        <v>44232</v>
      </c>
      <c r="B957" s="46">
        <f>_xlfn.IFNA(VLOOKUP(A957,'Dual Thrust Strategy'!$A$1:$B$460,2,FALSE),0)</f>
        <v>38505.656000000003</v>
      </c>
      <c r="C957" s="46">
        <f>_xlfn.IFNA(VLOOKUP(A957,'Break Through Price Strategy'!$A$2:$B$742,2,FALSE),0)</f>
        <v>-63818.64</v>
      </c>
      <c r="D957" s="46">
        <f>_xlfn.IFNA(VLOOKUP(A957,'BBI Strategy'!$A$2:$B$1000,2,FALSE),0)</f>
        <v>0</v>
      </c>
      <c r="E957" s="46">
        <f>_xlfn.IFNA(VLOOKUP(A957,'Cloud Strategy'!$A$2:$B$1000,2,FALSE),0)</f>
        <v>0</v>
      </c>
      <c r="F957" s="46">
        <f>_xlfn.IFNA(VLOOKUP(A957,'DMI Strategy'!$A$1:$B$1000,2,FALSE),0)</f>
        <v>-64595.904000000002</v>
      </c>
      <c r="G957" s="46">
        <f>_xlfn.IFNA(VLOOKUP(A957,'RVI Strategy'!$A$1:$B$1000,2,FALSE),0)</f>
        <v>0</v>
      </c>
      <c r="H957" s="46">
        <f>_xlfn.IFNA(VLOOKUP(A957,'TXF0007 Strategy'!$A$1:$B$1000,2,FALSE),0)</f>
        <v>-63041.952000000005</v>
      </c>
      <c r="I957" s="55">
        <f t="shared" si="28"/>
        <v>-14984.814666666667</v>
      </c>
      <c r="J957" s="32">
        <f>VLOOKUP($A957,級距!$A:$K,9,FALSE)</f>
        <v>8</v>
      </c>
      <c r="K957" s="32">
        <f>VLOOKUP($A957,級距!$A:$K,10,FALSE)</f>
        <v>1</v>
      </c>
      <c r="L957" s="32">
        <f>VLOOKUP($A957,級距!$A:$K,11,FALSE)</f>
        <v>2</v>
      </c>
      <c r="M957" s="32">
        <f t="shared" si="29"/>
        <v>2</v>
      </c>
    </row>
    <row r="958" spans="1:13">
      <c r="A958" s="47">
        <v>44231</v>
      </c>
      <c r="B958" s="46">
        <f>_xlfn.IFNA(VLOOKUP(A958,'Dual Thrust Strategy'!$A$1:$B$460,2,FALSE),0)</f>
        <v>30429.84</v>
      </c>
      <c r="C958" s="46">
        <f>_xlfn.IFNA(VLOOKUP(A958,'Break Through Price Strategy'!$A$2:$B$742,2,FALSE),0)</f>
        <v>-67935.744000000006</v>
      </c>
      <c r="D958" s="46">
        <f>_xlfn.IFNA(VLOOKUP(A958,'BBI Strategy'!$A$2:$B$1000,2,FALSE),0)</f>
        <v>-39612.095999999998</v>
      </c>
      <c r="E958" s="46">
        <f>_xlfn.IFNA(VLOOKUP(A958,'Cloud Strategy'!$A$2:$B$1000,2,FALSE),0)</f>
        <v>94220.168000000005</v>
      </c>
      <c r="F958" s="46">
        <f>_xlfn.IFNA(VLOOKUP(A958,'DMI Strategy'!$A$1:$B$1000,2,FALSE),0)</f>
        <v>-64529.375999999997</v>
      </c>
      <c r="G958" s="46">
        <f>_xlfn.IFNA(VLOOKUP(A958,'RVI Strategy'!$A$1:$B$1000,2,FALSE),0)</f>
        <v>-124507.488</v>
      </c>
      <c r="H958" s="46">
        <f>_xlfn.IFNA(VLOOKUP(A958,'TXF0007 Strategy'!$A$1:$B$1000,2,FALSE),0)</f>
        <v>1840.1119999999999</v>
      </c>
      <c r="I958" s="55">
        <f t="shared" si="28"/>
        <v>-28655.782666666666</v>
      </c>
      <c r="J958" s="32">
        <f>VLOOKUP($A958,級距!$A:$K,9,FALSE)</f>
        <v>8</v>
      </c>
      <c r="K958" s="32">
        <f>VLOOKUP($A958,級距!$A:$K,10,FALSE)</f>
        <v>1</v>
      </c>
      <c r="L958" s="32">
        <f>VLOOKUP($A958,級距!$A:$K,11,FALSE)</f>
        <v>2</v>
      </c>
      <c r="M958" s="32">
        <f t="shared" si="29"/>
        <v>2</v>
      </c>
    </row>
    <row r="959" spans="1:13">
      <c r="A959" s="47">
        <v>44230</v>
      </c>
      <c r="B959" s="46">
        <f>_xlfn.IFNA(VLOOKUP(A959,'Dual Thrust Strategy'!$A$1:$B$460,2,FALSE),0)</f>
        <v>-19672.103999999999</v>
      </c>
      <c r="C959" s="46">
        <f>_xlfn.IFNA(VLOOKUP(A959,'Break Through Price Strategy'!$A$2:$B$742,2,FALSE),0)</f>
        <v>0</v>
      </c>
      <c r="D959" s="46">
        <f>_xlfn.IFNA(VLOOKUP(A959,'BBI Strategy'!$A$2:$B$1000,2,FALSE),0)</f>
        <v>-27833.312000000002</v>
      </c>
      <c r="E959" s="46">
        <f>_xlfn.IFNA(VLOOKUP(A959,'Cloud Strategy'!$A$2:$B$1000,2,FALSE),0)</f>
        <v>32027.856</v>
      </c>
      <c r="F959" s="46">
        <f>_xlfn.IFNA(VLOOKUP(A959,'DMI Strategy'!$A$1:$B$1000,2,FALSE),0)</f>
        <v>0</v>
      </c>
      <c r="G959" s="46">
        <f>_xlfn.IFNA(VLOOKUP(A959,'RVI Strategy'!$A$1:$B$1000,2,FALSE),0)</f>
        <v>0</v>
      </c>
      <c r="H959" s="46">
        <f>_xlfn.IFNA(VLOOKUP(A959,'TXF0007 Strategy'!$A$1:$B$1000,2,FALSE),0)</f>
        <v>-22541.040000000001</v>
      </c>
      <c r="I959" s="55">
        <f t="shared" si="28"/>
        <v>-2579.5933333333328</v>
      </c>
      <c r="J959" s="32">
        <f>VLOOKUP($A959,級距!$A:$K,9,FALSE)</f>
        <v>5</v>
      </c>
      <c r="K959" s="32">
        <f>VLOOKUP($A959,級距!$A:$K,10,FALSE)</f>
        <v>6</v>
      </c>
      <c r="L959" s="32">
        <f>VLOOKUP($A959,級距!$A:$K,11,FALSE)</f>
        <v>2</v>
      </c>
      <c r="M959" s="32">
        <f t="shared" si="29"/>
        <v>2</v>
      </c>
    </row>
    <row r="960" spans="1:13">
      <c r="A960" s="47">
        <v>44229</v>
      </c>
      <c r="B960" s="46">
        <f>_xlfn.IFNA(VLOOKUP(A960,'Dual Thrust Strategy'!$A$1:$B$460,2,FALSE),0)</f>
        <v>0</v>
      </c>
      <c r="C960" s="46">
        <f>_xlfn.IFNA(VLOOKUP(A960,'Break Through Price Strategy'!$A$2:$B$742,2,FALSE),0)</f>
        <v>158546.61600000001</v>
      </c>
      <c r="D960" s="46">
        <f>_xlfn.IFNA(VLOOKUP(A960,'BBI Strategy'!$A$2:$B$1000,2,FALSE),0)</f>
        <v>-50739.24</v>
      </c>
      <c r="E960" s="46">
        <f>_xlfn.IFNA(VLOOKUP(A960,'Cloud Strategy'!$A$2:$B$1000,2,FALSE),0)</f>
        <v>0</v>
      </c>
      <c r="F960" s="46">
        <f>_xlfn.IFNA(VLOOKUP(A960,'DMI Strategy'!$A$1:$B$1000,2,FALSE),0)</f>
        <v>130483.8</v>
      </c>
      <c r="G960" s="46">
        <f>_xlfn.IFNA(VLOOKUP(A960,'RVI Strategy'!$A$1:$B$1000,2,FALSE),0)</f>
        <v>0</v>
      </c>
      <c r="H960" s="46">
        <f>_xlfn.IFNA(VLOOKUP(A960,'TXF0007 Strategy'!$A$1:$B$1000,2,FALSE),0)</f>
        <v>0</v>
      </c>
      <c r="I960" s="55">
        <f t="shared" si="28"/>
        <v>39715.196000000004</v>
      </c>
      <c r="J960" s="32">
        <f>VLOOKUP($A960,級距!$A:$K,9,FALSE)</f>
        <v>10</v>
      </c>
      <c r="K960" s="32">
        <f>VLOOKUP($A960,級距!$A:$K,10,FALSE)</f>
        <v>8</v>
      </c>
      <c r="L960" s="32">
        <f>VLOOKUP($A960,級距!$A:$K,11,FALSE)</f>
        <v>4</v>
      </c>
      <c r="M960" s="32">
        <f t="shared" si="29"/>
        <v>4</v>
      </c>
    </row>
    <row r="961" spans="1:13">
      <c r="A961" s="47">
        <v>44228</v>
      </c>
      <c r="B961" s="46">
        <f>_xlfn.IFNA(VLOOKUP(A961,'Dual Thrust Strategy'!$A$1:$B$460,2,FALSE),0)</f>
        <v>-67784.112000000008</v>
      </c>
      <c r="C961" s="46">
        <f>_xlfn.IFNA(VLOOKUP(A961,'Break Through Price Strategy'!$A$2:$B$742,2,FALSE),0)</f>
        <v>0</v>
      </c>
      <c r="D961" s="46">
        <f>_xlfn.IFNA(VLOOKUP(A961,'BBI Strategy'!$A$2:$B$1000,2,FALSE),0)</f>
        <v>-103648.48</v>
      </c>
      <c r="E961" s="46">
        <f>_xlfn.IFNA(VLOOKUP(A961,'Cloud Strategy'!$A$2:$B$1000,2,FALSE),0)</f>
        <v>454404.76799999998</v>
      </c>
      <c r="F961" s="46">
        <f>_xlfn.IFNA(VLOOKUP(A961,'DMI Strategy'!$A$1:$B$1000,2,FALSE),0)</f>
        <v>109591.44</v>
      </c>
      <c r="G961" s="46">
        <f>_xlfn.IFNA(VLOOKUP(A961,'RVI Strategy'!$A$1:$B$1000,2,FALSE),0)</f>
        <v>0</v>
      </c>
      <c r="H961" s="46">
        <f>_xlfn.IFNA(VLOOKUP(A961,'TXF0007 Strategy'!$A$1:$B$1000,2,FALSE),0)</f>
        <v>46317.440000000002</v>
      </c>
      <c r="I961" s="55">
        <f t="shared" si="28"/>
        <v>65427.26933333333</v>
      </c>
      <c r="J961" s="32">
        <f>VLOOKUP($A961,級距!$A:$K,9,FALSE)</f>
        <v>10</v>
      </c>
      <c r="K961" s="32">
        <f>VLOOKUP($A961,級距!$A:$K,10,FALSE)</f>
        <v>7</v>
      </c>
      <c r="L961" s="32">
        <f>VLOOKUP($A961,級距!$A:$K,11,FALSE)</f>
        <v>4</v>
      </c>
      <c r="M961" s="32">
        <f t="shared" si="29"/>
        <v>4</v>
      </c>
    </row>
    <row r="962" spans="1:13">
      <c r="A962" s="47">
        <v>44225</v>
      </c>
      <c r="B962" s="46">
        <f>_xlfn.IFNA(VLOOKUP(A962,'Dual Thrust Strategy'!$A$1:$B$460,2,FALSE),0)</f>
        <v>51217.607999999993</v>
      </c>
      <c r="C962" s="46">
        <f>_xlfn.IFNA(VLOOKUP(A962,'Break Through Price Strategy'!$A$2:$B$742,2,FALSE),0)</f>
        <v>51999.624000000003</v>
      </c>
      <c r="D962" s="46">
        <f>_xlfn.IFNA(VLOOKUP(A962,'BBI Strategy'!$A$2:$B$1000,2,FALSE),0)</f>
        <v>166146.976</v>
      </c>
      <c r="E962" s="46">
        <f>_xlfn.IFNA(VLOOKUP(A962,'Cloud Strategy'!$A$2:$B$1000,2,FALSE),0)</f>
        <v>0</v>
      </c>
      <c r="F962" s="46">
        <f>_xlfn.IFNA(VLOOKUP(A962,'DMI Strategy'!$A$1:$B$1000,2,FALSE),0)</f>
        <v>384930.99200000003</v>
      </c>
      <c r="G962" s="46">
        <f>_xlfn.IFNA(VLOOKUP(A962,'RVI Strategy'!$A$1:$B$1000,2,FALSE),0)</f>
        <v>-124392.864</v>
      </c>
      <c r="H962" s="46">
        <f>_xlfn.IFNA(VLOOKUP(A962,'TXF0007 Strategy'!$A$1:$B$1000,2,FALSE),0)</f>
        <v>238064.568</v>
      </c>
      <c r="I962" s="55">
        <f t="shared" si="28"/>
        <v>88317.055999999982</v>
      </c>
      <c r="J962" s="32">
        <f>VLOOKUP($A962,級距!$A:$K,9,FALSE)</f>
        <v>10</v>
      </c>
      <c r="K962" s="32">
        <f>VLOOKUP($A962,級距!$A:$K,10,FALSE)</f>
        <v>9</v>
      </c>
      <c r="L962" s="32">
        <f>VLOOKUP($A962,級距!$A:$K,11,FALSE)</f>
        <v>4</v>
      </c>
      <c r="M962" s="32">
        <f t="shared" si="29"/>
        <v>4</v>
      </c>
    </row>
    <row r="963" spans="1:13">
      <c r="A963" s="47">
        <v>44224</v>
      </c>
      <c r="B963" s="46">
        <f>_xlfn.IFNA(VLOOKUP(A963,'Dual Thrust Strategy'!$A$1:$B$460,2,FALSE),0)</f>
        <v>0</v>
      </c>
      <c r="C963" s="46">
        <f>_xlfn.IFNA(VLOOKUP(A963,'Break Through Price Strategy'!$A$2:$B$742,2,FALSE),0)</f>
        <v>0</v>
      </c>
      <c r="D963" s="46">
        <f>_xlfn.IFNA(VLOOKUP(A963,'BBI Strategy'!$A$2:$B$1000,2,FALSE),0)</f>
        <v>2889.68</v>
      </c>
      <c r="E963" s="46">
        <f>_xlfn.IFNA(VLOOKUP(A963,'Cloud Strategy'!$A$2:$B$1000,2,FALSE),0)</f>
        <v>47885.216</v>
      </c>
      <c r="F963" s="46">
        <f>_xlfn.IFNA(VLOOKUP(A963,'DMI Strategy'!$A$1:$B$1000,2,FALSE),0)</f>
        <v>178467.05600000001</v>
      </c>
      <c r="G963" s="46">
        <f>_xlfn.IFNA(VLOOKUP(A963,'RVI Strategy'!$A$1:$B$1000,2,FALSE),0)</f>
        <v>0</v>
      </c>
      <c r="H963" s="46">
        <f>_xlfn.IFNA(VLOOKUP(A963,'TXF0007 Strategy'!$A$1:$B$1000,2,FALSE),0)</f>
        <v>21038.488000000001</v>
      </c>
      <c r="I963" s="55">
        <f t="shared" si="28"/>
        <v>38206.992000000006</v>
      </c>
      <c r="J963" s="32">
        <f>VLOOKUP($A963,級距!$A:$K,9,FALSE)</f>
        <v>8</v>
      </c>
      <c r="K963" s="32">
        <f>VLOOKUP($A963,級距!$A:$K,10,FALSE)</f>
        <v>2</v>
      </c>
      <c r="L963" s="32">
        <f>VLOOKUP($A963,級距!$A:$K,11,FALSE)</f>
        <v>2</v>
      </c>
      <c r="M963" s="32">
        <f t="shared" si="29"/>
        <v>2</v>
      </c>
    </row>
    <row r="964" spans="1:13">
      <c r="A964" s="47">
        <v>44223</v>
      </c>
      <c r="B964" s="46">
        <f>_xlfn.IFNA(VLOOKUP(A964,'Dual Thrust Strategy'!$A$1:$B$460,2,FALSE),0)</f>
        <v>64026.527999999998</v>
      </c>
      <c r="C964" s="46">
        <f>_xlfn.IFNA(VLOOKUP(A964,'Break Through Price Strategy'!$A$2:$B$742,2,FALSE),0)</f>
        <v>0</v>
      </c>
      <c r="D964" s="46">
        <f>_xlfn.IFNA(VLOOKUP(A964,'BBI Strategy'!$A$2:$B$1000,2,FALSE),0)</f>
        <v>-76756.84</v>
      </c>
      <c r="E964" s="46">
        <f>_xlfn.IFNA(VLOOKUP(A964,'Cloud Strategy'!$A$2:$B$1000,2,FALSE),0)</f>
        <v>6597.84</v>
      </c>
      <c r="F964" s="46">
        <f>_xlfn.IFNA(VLOOKUP(A964,'DMI Strategy'!$A$1:$B$1000,2,FALSE),0)</f>
        <v>-66812.288</v>
      </c>
      <c r="G964" s="46">
        <f>_xlfn.IFNA(VLOOKUP(A964,'RVI Strategy'!$A$1:$B$1000,2,FALSE),0)</f>
        <v>0</v>
      </c>
      <c r="H964" s="46">
        <f>_xlfn.IFNA(VLOOKUP(A964,'TXF0007 Strategy'!$A$1:$B$1000,2,FALSE),0)</f>
        <v>26888.792000000001</v>
      </c>
      <c r="I964" s="55">
        <f t="shared" ref="I964:I1027" si="30">(B964+C964+D964+E964+F964+G964)/6</f>
        <v>-12157.46</v>
      </c>
      <c r="J964" s="32">
        <f>VLOOKUP($A964,級距!$A:$K,9,FALSE)</f>
        <v>8</v>
      </c>
      <c r="K964" s="32">
        <f>VLOOKUP($A964,級距!$A:$K,10,FALSE)</f>
        <v>3</v>
      </c>
      <c r="L964" s="32">
        <f>VLOOKUP($A964,級距!$A:$K,11,FALSE)</f>
        <v>2</v>
      </c>
      <c r="M964" s="32">
        <f t="shared" ref="M964:M1027" si="31">_xlfn.IFNA(L964,0)</f>
        <v>2</v>
      </c>
    </row>
    <row r="965" spans="1:13">
      <c r="A965" s="47">
        <v>44222</v>
      </c>
      <c r="B965" s="46">
        <f>_xlfn.IFNA(VLOOKUP(A965,'Dual Thrust Strategy'!$A$1:$B$460,2,FALSE),0)</f>
        <v>145695.024</v>
      </c>
      <c r="C965" s="46">
        <f>_xlfn.IFNA(VLOOKUP(A965,'Break Through Price Strategy'!$A$2:$B$742,2,FALSE),0)</f>
        <v>-1379.28</v>
      </c>
      <c r="D965" s="46">
        <f>_xlfn.IFNA(VLOOKUP(A965,'BBI Strategy'!$A$2:$B$1000,2,FALSE),0)</f>
        <v>119027.776</v>
      </c>
      <c r="E965" s="46">
        <f>_xlfn.IFNA(VLOOKUP(A965,'Cloud Strategy'!$A$2:$B$1000,2,FALSE),0)</f>
        <v>-95635.808000000005</v>
      </c>
      <c r="F965" s="46">
        <f>_xlfn.IFNA(VLOOKUP(A965,'DMI Strategy'!$A$1:$B$1000,2,FALSE),0)</f>
        <v>230695.88800000001</v>
      </c>
      <c r="G965" s="46">
        <f>_xlfn.IFNA(VLOOKUP(A965,'RVI Strategy'!$A$1:$B$1000,2,FALSE),0)</f>
        <v>146676.09599999999</v>
      </c>
      <c r="H965" s="46">
        <f>_xlfn.IFNA(VLOOKUP(A965,'TXF0007 Strategy'!$A$1:$B$1000,2,FALSE),0)</f>
        <v>-123809.99999999999</v>
      </c>
      <c r="I965" s="55">
        <f t="shared" si="30"/>
        <v>90846.615999999995</v>
      </c>
      <c r="J965" s="32">
        <f>VLOOKUP($A965,級距!$A:$K,9,FALSE)</f>
        <v>10</v>
      </c>
      <c r="K965" s="32">
        <f>VLOOKUP($A965,級距!$A:$K,10,FALSE)</f>
        <v>6</v>
      </c>
      <c r="L965" s="32">
        <f>VLOOKUP($A965,級距!$A:$K,11,FALSE)</f>
        <v>1</v>
      </c>
      <c r="M965" s="32">
        <f t="shared" si="31"/>
        <v>1</v>
      </c>
    </row>
    <row r="966" spans="1:13">
      <c r="A966" s="47">
        <v>44221</v>
      </c>
      <c r="B966" s="46">
        <f>_xlfn.IFNA(VLOOKUP(A966,'Dual Thrust Strategy'!$A$1:$B$460,2,FALSE),0)</f>
        <v>84940.488000000012</v>
      </c>
      <c r="C966" s="46">
        <f>_xlfn.IFNA(VLOOKUP(A966,'Break Through Price Strategy'!$A$2:$B$742,2,FALSE),0)</f>
        <v>-64540.896000000001</v>
      </c>
      <c r="D966" s="46">
        <f>_xlfn.IFNA(VLOOKUP(A966,'BBI Strategy'!$A$2:$B$1000,2,FALSE),0)</f>
        <v>-97444.928</v>
      </c>
      <c r="E966" s="46">
        <f>_xlfn.IFNA(VLOOKUP(A966,'Cloud Strategy'!$A$2:$B$1000,2,FALSE),0)</f>
        <v>-59547.167999999998</v>
      </c>
      <c r="F966" s="46">
        <f>_xlfn.IFNA(VLOOKUP(A966,'DMI Strategy'!$A$1:$B$1000,2,FALSE),0)</f>
        <v>-51839.072</v>
      </c>
      <c r="G966" s="46">
        <f>_xlfn.IFNA(VLOOKUP(A966,'RVI Strategy'!$A$1:$B$1000,2,FALSE),0)</f>
        <v>0</v>
      </c>
      <c r="H966" s="46">
        <f>_xlfn.IFNA(VLOOKUP(A966,'TXF0007 Strategy'!$A$1:$B$1000,2,FALSE),0)</f>
        <v>-6494.511999999997</v>
      </c>
      <c r="I966" s="55">
        <f t="shared" si="30"/>
        <v>-31405.262666666666</v>
      </c>
      <c r="J966" s="32">
        <f>VLOOKUP($A966,級距!$A:$K,9,FALSE)</f>
        <v>9</v>
      </c>
      <c r="K966" s="32">
        <f>VLOOKUP($A966,級距!$A:$K,10,FALSE)</f>
        <v>2</v>
      </c>
      <c r="L966" s="32">
        <f>VLOOKUP($A966,級距!$A:$K,11,FALSE)</f>
        <v>2</v>
      </c>
      <c r="M966" s="32">
        <f t="shared" si="31"/>
        <v>2</v>
      </c>
    </row>
    <row r="967" spans="1:13">
      <c r="A967" s="47">
        <v>44218</v>
      </c>
      <c r="B967" s="46">
        <f>_xlfn.IFNA(VLOOKUP(A967,'Dual Thrust Strategy'!$A$1:$B$460,2,FALSE),0)</f>
        <v>0</v>
      </c>
      <c r="C967" s="46">
        <f>_xlfn.IFNA(VLOOKUP(A967,'Break Through Price Strategy'!$A$2:$B$742,2,FALSE),0)</f>
        <v>0</v>
      </c>
      <c r="D967" s="46">
        <f>_xlfn.IFNA(VLOOKUP(A967,'BBI Strategy'!$A$2:$B$1000,2,FALSE),0)</f>
        <v>0</v>
      </c>
      <c r="E967" s="46">
        <f>_xlfn.IFNA(VLOOKUP(A967,'Cloud Strategy'!$A$2:$B$1000,2,FALSE),0)</f>
        <v>102828.8</v>
      </c>
      <c r="F967" s="46">
        <f>_xlfn.IFNA(VLOOKUP(A967,'DMI Strategy'!$A$1:$B$1000,2,FALSE),0)</f>
        <v>123847.024</v>
      </c>
      <c r="G967" s="46">
        <f>_xlfn.IFNA(VLOOKUP(A967,'RVI Strategy'!$A$1:$B$1000,2,FALSE),0)</f>
        <v>0</v>
      </c>
      <c r="H967" s="46">
        <f>_xlfn.IFNA(VLOOKUP(A967,'TXF0007 Strategy'!$A$1:$B$1000,2,FALSE),0)</f>
        <v>34360.504000000001</v>
      </c>
      <c r="I967" s="55">
        <f t="shared" si="30"/>
        <v>37779.304000000004</v>
      </c>
      <c r="J967" s="32">
        <f>VLOOKUP($A967,級距!$A:$K,9,FALSE)</f>
        <v>5</v>
      </c>
      <c r="K967" s="32">
        <f>VLOOKUP($A967,級距!$A:$K,10,FALSE)</f>
        <v>5</v>
      </c>
      <c r="L967" s="32">
        <f>VLOOKUP($A967,級距!$A:$K,11,FALSE)</f>
        <v>2</v>
      </c>
      <c r="M967" s="32">
        <f t="shared" si="31"/>
        <v>2</v>
      </c>
    </row>
    <row r="968" spans="1:13">
      <c r="A968" s="47">
        <v>44217</v>
      </c>
      <c r="B968" s="46">
        <f>_xlfn.IFNA(VLOOKUP(A968,'Dual Thrust Strategy'!$A$1:$B$460,2,FALSE),0)</f>
        <v>38038.504000000001</v>
      </c>
      <c r="C968" s="46">
        <f>_xlfn.IFNA(VLOOKUP(A968,'Break Through Price Strategy'!$A$2:$B$742,2,FALSE),0)</f>
        <v>289119.8</v>
      </c>
      <c r="D968" s="46">
        <f>_xlfn.IFNA(VLOOKUP(A968,'BBI Strategy'!$A$2:$B$1000,2,FALSE),0)</f>
        <v>-32922.216</v>
      </c>
      <c r="E968" s="46">
        <f>_xlfn.IFNA(VLOOKUP(A968,'Cloud Strategy'!$A$2:$B$1000,2,FALSE),0)</f>
        <v>0</v>
      </c>
      <c r="F968" s="46">
        <f>_xlfn.IFNA(VLOOKUP(A968,'DMI Strategy'!$A$1:$B$1000,2,FALSE),0)</f>
        <v>151202.68</v>
      </c>
      <c r="G968" s="46">
        <f>_xlfn.IFNA(VLOOKUP(A968,'RVI Strategy'!$A$1:$B$1000,2,FALSE),0)</f>
        <v>0</v>
      </c>
      <c r="H968" s="46">
        <f>_xlfn.IFNA(VLOOKUP(A968,'TXF0007 Strategy'!$A$1:$B$1000,2,FALSE),0)</f>
        <v>0</v>
      </c>
      <c r="I968" s="55">
        <f t="shared" si="30"/>
        <v>74239.794666666668</v>
      </c>
      <c r="J968" s="32">
        <f>VLOOKUP($A968,級距!$A:$K,9,FALSE)</f>
        <v>10</v>
      </c>
      <c r="K968" s="32">
        <f>VLOOKUP($A968,級距!$A:$K,10,FALSE)</f>
        <v>8</v>
      </c>
      <c r="L968" s="32">
        <f>VLOOKUP($A968,級距!$A:$K,11,FALSE)</f>
        <v>4</v>
      </c>
      <c r="M968" s="32">
        <f t="shared" si="31"/>
        <v>4</v>
      </c>
    </row>
    <row r="969" spans="1:13">
      <c r="A969" s="47">
        <v>44216</v>
      </c>
      <c r="B969" s="46">
        <f>_xlfn.IFNA(VLOOKUP(A969,'Dual Thrust Strategy'!$A$1:$B$460,2,FALSE),0)</f>
        <v>-8795.760000000002</v>
      </c>
      <c r="C969" s="46">
        <f>_xlfn.IFNA(VLOOKUP(A969,'Break Through Price Strategy'!$A$2:$B$742,2,FALSE),0)</f>
        <v>0</v>
      </c>
      <c r="D969" s="46">
        <f>_xlfn.IFNA(VLOOKUP(A969,'BBI Strategy'!$A$2:$B$1000,2,FALSE),0)</f>
        <v>0</v>
      </c>
      <c r="E969" s="46">
        <f>_xlfn.IFNA(VLOOKUP(A969,'Cloud Strategy'!$A$2:$B$1000,2,FALSE),0)</f>
        <v>-76662.816000000006</v>
      </c>
      <c r="F969" s="46">
        <f>_xlfn.IFNA(VLOOKUP(A969,'DMI Strategy'!$A$1:$B$1000,2,FALSE),0)</f>
        <v>196331.74400000001</v>
      </c>
      <c r="G969" s="46">
        <f>_xlfn.IFNA(VLOOKUP(A969,'RVI Strategy'!$A$1:$B$1000,2,FALSE),0)</f>
        <v>25474.799999999999</v>
      </c>
      <c r="H969" s="46">
        <f>_xlfn.IFNA(VLOOKUP(A969,'TXF0007 Strategy'!$A$1:$B$1000,2,FALSE),0)</f>
        <v>157906.35199999998</v>
      </c>
      <c r="I969" s="55">
        <f t="shared" si="30"/>
        <v>22724.661333333333</v>
      </c>
      <c r="J969" s="32">
        <f>VLOOKUP($A969,級距!$A:$K,9,FALSE)</f>
        <v>8</v>
      </c>
      <c r="K969" s="32">
        <f>VLOOKUP($A969,級距!$A:$K,10,FALSE)</f>
        <v>6</v>
      </c>
      <c r="L969" s="32">
        <f>VLOOKUP($A969,級距!$A:$K,11,FALSE)</f>
        <v>2</v>
      </c>
      <c r="M969" s="32">
        <f t="shared" si="31"/>
        <v>2</v>
      </c>
    </row>
    <row r="970" spans="1:13">
      <c r="A970" s="47">
        <v>44215</v>
      </c>
      <c r="B970" s="46">
        <f>_xlfn.IFNA(VLOOKUP(A970,'Dual Thrust Strategy'!$A$1:$B$460,2,FALSE),0)</f>
        <v>0</v>
      </c>
      <c r="C970" s="46">
        <f>_xlfn.IFNA(VLOOKUP(A970,'Break Through Price Strategy'!$A$2:$B$742,2,FALSE),0)</f>
        <v>-123804.928</v>
      </c>
      <c r="D970" s="46">
        <f>_xlfn.IFNA(VLOOKUP(A970,'BBI Strategy'!$A$2:$B$1000,2,FALSE),0)</f>
        <v>27551.016</v>
      </c>
      <c r="E970" s="46">
        <f>_xlfn.IFNA(VLOOKUP(A970,'Cloud Strategy'!$A$2:$B$1000,2,FALSE),0)</f>
        <v>0</v>
      </c>
      <c r="F970" s="46">
        <f>_xlfn.IFNA(VLOOKUP(A970,'DMI Strategy'!$A$1:$B$1000,2,FALSE),0)</f>
        <v>-88433.232000000004</v>
      </c>
      <c r="G970" s="46">
        <f>_xlfn.IFNA(VLOOKUP(A970,'RVI Strategy'!$A$1:$B$1000,2,FALSE),0)</f>
        <v>0</v>
      </c>
      <c r="H970" s="46">
        <f>_xlfn.IFNA(VLOOKUP(A970,'TXF0007 Strategy'!$A$1:$B$1000,2,FALSE),0)</f>
        <v>0</v>
      </c>
      <c r="I970" s="55">
        <f t="shared" si="30"/>
        <v>-30781.190666666665</v>
      </c>
      <c r="J970" s="32">
        <f>VLOOKUP($A970,級距!$A:$K,9,FALSE)</f>
        <v>8</v>
      </c>
      <c r="K970" s="32">
        <f>VLOOKUP($A970,級距!$A:$K,10,FALSE)</f>
        <v>8</v>
      </c>
      <c r="L970" s="32">
        <f>VLOOKUP($A970,級距!$A:$K,11,FALSE)</f>
        <v>3</v>
      </c>
      <c r="M970" s="32">
        <f t="shared" si="31"/>
        <v>3</v>
      </c>
    </row>
    <row r="971" spans="1:13">
      <c r="A971" s="47">
        <v>44214</v>
      </c>
      <c r="B971" s="46">
        <f>_xlfn.IFNA(VLOOKUP(A971,'Dual Thrust Strategy'!$A$1:$B$460,2,FALSE),0)</f>
        <v>183435.50399999999</v>
      </c>
      <c r="C971" s="46">
        <f>_xlfn.IFNA(VLOOKUP(A971,'Break Through Price Strategy'!$A$2:$B$742,2,FALSE),0)</f>
        <v>0</v>
      </c>
      <c r="D971" s="46">
        <f>_xlfn.IFNA(VLOOKUP(A971,'BBI Strategy'!$A$2:$B$1000,2,FALSE),0)</f>
        <v>-124147.16</v>
      </c>
      <c r="E971" s="46">
        <f>_xlfn.IFNA(VLOOKUP(A971,'Cloud Strategy'!$A$2:$B$1000,2,FALSE),0)</f>
        <v>-125967.264</v>
      </c>
      <c r="F971" s="46">
        <f>_xlfn.IFNA(VLOOKUP(A971,'DMI Strategy'!$A$1:$B$1000,2,FALSE),0)</f>
        <v>-66756.224000000002</v>
      </c>
      <c r="G971" s="46">
        <f>_xlfn.IFNA(VLOOKUP(A971,'RVI Strategy'!$A$1:$B$1000,2,FALSE),0)</f>
        <v>-124434.912</v>
      </c>
      <c r="H971" s="46">
        <f>_xlfn.IFNA(VLOOKUP(A971,'TXF0007 Strategy'!$A$1:$B$1000,2,FALSE),0)</f>
        <v>128453.864</v>
      </c>
      <c r="I971" s="55">
        <f t="shared" si="30"/>
        <v>-42978.342666666671</v>
      </c>
      <c r="J971" s="32">
        <f>VLOOKUP($A971,級距!$A:$K,9,FALSE)</f>
        <v>10</v>
      </c>
      <c r="K971" s="32">
        <f>VLOOKUP($A971,級距!$A:$K,10,FALSE)</f>
        <v>1</v>
      </c>
      <c r="L971" s="32">
        <f>VLOOKUP($A971,級距!$A:$K,11,FALSE)</f>
        <v>1</v>
      </c>
      <c r="M971" s="32">
        <f t="shared" si="31"/>
        <v>1</v>
      </c>
    </row>
    <row r="972" spans="1:13">
      <c r="A972" s="47">
        <v>44211</v>
      </c>
      <c r="B972" s="46">
        <f>_xlfn.IFNA(VLOOKUP(A972,'Dual Thrust Strategy'!$A$1:$B$460,2,FALSE),0)</f>
        <v>-113450.11199999999</v>
      </c>
      <c r="C972" s="46">
        <f>_xlfn.IFNA(VLOOKUP(A972,'Break Through Price Strategy'!$A$2:$B$742,2,FALSE),0)</f>
        <v>-45781.584000000003</v>
      </c>
      <c r="D972" s="46">
        <f>_xlfn.IFNA(VLOOKUP(A972,'BBI Strategy'!$A$2:$B$1000,2,FALSE),0)</f>
        <v>-102481.46400000001</v>
      </c>
      <c r="E972" s="46">
        <f>_xlfn.IFNA(VLOOKUP(A972,'Cloud Strategy'!$A$2:$B$1000,2,FALSE),0)</f>
        <v>89910.911999999997</v>
      </c>
      <c r="F972" s="46">
        <f>_xlfn.IFNA(VLOOKUP(A972,'DMI Strategy'!$A$1:$B$1000,2,FALSE),0)</f>
        <v>0</v>
      </c>
      <c r="G972" s="46">
        <f>_xlfn.IFNA(VLOOKUP(A972,'RVI Strategy'!$A$1:$B$1000,2,FALSE),0)</f>
        <v>-100549.53599999999</v>
      </c>
      <c r="H972" s="46">
        <f>_xlfn.IFNA(VLOOKUP(A972,'TXF0007 Strategy'!$A$1:$B$1000,2,FALSE),0)</f>
        <v>111613.20800000001</v>
      </c>
      <c r="I972" s="55">
        <f t="shared" si="30"/>
        <v>-45391.964</v>
      </c>
      <c r="J972" s="32">
        <f>VLOOKUP($A972,級距!$A:$K,9,FALSE)</f>
        <v>10</v>
      </c>
      <c r="K972" s="32">
        <f>VLOOKUP($A972,級距!$A:$K,10,FALSE)</f>
        <v>8</v>
      </c>
      <c r="L972" s="32">
        <f>VLOOKUP($A972,級距!$A:$K,11,FALSE)</f>
        <v>4</v>
      </c>
      <c r="M972" s="32">
        <f t="shared" si="31"/>
        <v>4</v>
      </c>
    </row>
    <row r="973" spans="1:13">
      <c r="A973" s="47">
        <v>44210</v>
      </c>
      <c r="B973" s="46">
        <f>_xlfn.IFNA(VLOOKUP(A973,'Dual Thrust Strategy'!$A$1:$B$460,2,FALSE),0)</f>
        <v>79027.463999999993</v>
      </c>
      <c r="C973" s="46">
        <f>_xlfn.IFNA(VLOOKUP(A973,'Break Through Price Strategy'!$A$2:$B$742,2,FALSE),0)</f>
        <v>0</v>
      </c>
      <c r="D973" s="46">
        <f>_xlfn.IFNA(VLOOKUP(A973,'BBI Strategy'!$A$2:$B$1000,2,FALSE),0)</f>
        <v>-8624.0959999999995</v>
      </c>
      <c r="E973" s="46">
        <f>_xlfn.IFNA(VLOOKUP(A973,'Cloud Strategy'!$A$2:$B$1000,2,FALSE),0)</f>
        <v>-122279.304</v>
      </c>
      <c r="F973" s="46">
        <f>_xlfn.IFNA(VLOOKUP(A973,'DMI Strategy'!$A$1:$B$1000,2,FALSE),0)</f>
        <v>-43629.472000000002</v>
      </c>
      <c r="G973" s="46">
        <f>_xlfn.IFNA(VLOOKUP(A973,'RVI Strategy'!$A$1:$B$1000,2,FALSE),0)</f>
        <v>24582.096000000001</v>
      </c>
      <c r="H973" s="46">
        <f>_xlfn.IFNA(VLOOKUP(A973,'TXF0007 Strategy'!$A$1:$B$1000,2,FALSE),0)</f>
        <v>0</v>
      </c>
      <c r="I973" s="55">
        <f t="shared" si="30"/>
        <v>-11820.552000000003</v>
      </c>
      <c r="J973" s="32">
        <f>VLOOKUP($A973,級距!$A:$K,9,FALSE)</f>
        <v>4</v>
      </c>
      <c r="K973" s="32">
        <f>VLOOKUP($A973,級距!$A:$K,10,FALSE)</f>
        <v>2</v>
      </c>
      <c r="L973" s="32">
        <f>VLOOKUP($A973,級距!$A:$K,11,FALSE)</f>
        <v>2</v>
      </c>
      <c r="M973" s="32">
        <f t="shared" si="31"/>
        <v>2</v>
      </c>
    </row>
    <row r="974" spans="1:13">
      <c r="A974" s="47">
        <v>44209</v>
      </c>
      <c r="B974" s="46">
        <f>_xlfn.IFNA(VLOOKUP(A974,'Dual Thrust Strategy'!$A$1:$B$460,2,FALSE),0)</f>
        <v>0</v>
      </c>
      <c r="C974" s="46">
        <f>_xlfn.IFNA(VLOOKUP(A974,'Break Through Price Strategy'!$A$2:$B$742,2,FALSE),0)</f>
        <v>261463.712</v>
      </c>
      <c r="D974" s="46">
        <f>_xlfn.IFNA(VLOOKUP(A974,'BBI Strategy'!$A$2:$B$1000,2,FALSE),0)</f>
        <v>52759.152000000002</v>
      </c>
      <c r="E974" s="46">
        <f>_xlfn.IFNA(VLOOKUP(A974,'Cloud Strategy'!$A$2:$B$1000,2,FALSE),0)</f>
        <v>0</v>
      </c>
      <c r="F974" s="46">
        <f>_xlfn.IFNA(VLOOKUP(A974,'DMI Strategy'!$A$1:$B$1000,2,FALSE),0)</f>
        <v>113087.03999999999</v>
      </c>
      <c r="G974" s="46">
        <f>_xlfn.IFNA(VLOOKUP(A974,'RVI Strategy'!$A$1:$B$1000,2,FALSE),0)</f>
        <v>0</v>
      </c>
      <c r="H974" s="46">
        <f>_xlfn.IFNA(VLOOKUP(A974,'TXF0007 Strategy'!$A$1:$B$1000,2,FALSE),0)</f>
        <v>0</v>
      </c>
      <c r="I974" s="55">
        <f t="shared" si="30"/>
        <v>71218.317333333325</v>
      </c>
      <c r="J974" s="32">
        <f>VLOOKUP($A974,級距!$A:$K,9,FALSE)</f>
        <v>8</v>
      </c>
      <c r="K974" s="32">
        <f>VLOOKUP($A974,級距!$A:$K,10,FALSE)</f>
        <v>9</v>
      </c>
      <c r="L974" s="32">
        <f>VLOOKUP($A974,級距!$A:$K,11,FALSE)</f>
        <v>3</v>
      </c>
      <c r="M974" s="32">
        <f t="shared" si="31"/>
        <v>3</v>
      </c>
    </row>
    <row r="975" spans="1:13">
      <c r="A975" s="47">
        <v>44208</v>
      </c>
      <c r="B975" s="46">
        <f>_xlfn.IFNA(VLOOKUP(A975,'Dual Thrust Strategy'!$A$1:$B$460,2,FALSE),0)</f>
        <v>-62238.336000000003</v>
      </c>
      <c r="C975" s="46">
        <f>_xlfn.IFNA(VLOOKUP(A975,'Break Through Price Strategy'!$A$2:$B$742,2,FALSE),0)</f>
        <v>0</v>
      </c>
      <c r="D975" s="46">
        <f>_xlfn.IFNA(VLOOKUP(A975,'BBI Strategy'!$A$2:$B$1000,2,FALSE),0)</f>
        <v>-105965.53599999999</v>
      </c>
      <c r="E975" s="46">
        <f>_xlfn.IFNA(VLOOKUP(A975,'Cloud Strategy'!$A$2:$B$1000,2,FALSE),0)</f>
        <v>-12351.616</v>
      </c>
      <c r="F975" s="46">
        <f>_xlfn.IFNA(VLOOKUP(A975,'DMI Strategy'!$A$1:$B$1000,2,FALSE),0)</f>
        <v>6429.3519999999999</v>
      </c>
      <c r="G975" s="46">
        <f>_xlfn.IFNA(VLOOKUP(A975,'RVI Strategy'!$A$1:$B$1000,2,FALSE),0)</f>
        <v>-27255.792000000001</v>
      </c>
      <c r="H975" s="46">
        <f>_xlfn.IFNA(VLOOKUP(A975,'TXF0007 Strategy'!$A$1:$B$1000,2,FALSE),0)</f>
        <v>74599.896000000008</v>
      </c>
      <c r="I975" s="55">
        <f t="shared" si="30"/>
        <v>-33563.654666666669</v>
      </c>
      <c r="J975" s="32">
        <f>VLOOKUP($A975,級距!$A:$K,9,FALSE)</f>
        <v>7</v>
      </c>
      <c r="K975" s="32">
        <f>VLOOKUP($A975,級距!$A:$K,10,FALSE)</f>
        <v>2</v>
      </c>
      <c r="L975" s="32">
        <f>VLOOKUP($A975,級距!$A:$K,11,FALSE)</f>
        <v>2</v>
      </c>
      <c r="M975" s="32">
        <f t="shared" si="31"/>
        <v>2</v>
      </c>
    </row>
    <row r="976" spans="1:13">
      <c r="A976" s="47">
        <v>44207</v>
      </c>
      <c r="B976" s="46">
        <f>_xlfn.IFNA(VLOOKUP(A976,'Dual Thrust Strategy'!$A$1:$B$460,2,FALSE),0)</f>
        <v>40968.576000000001</v>
      </c>
      <c r="C976" s="46">
        <f>_xlfn.IFNA(VLOOKUP(A976,'Break Through Price Strategy'!$A$2:$B$742,2,FALSE),0)</f>
        <v>0</v>
      </c>
      <c r="D976" s="46">
        <f>_xlfn.IFNA(VLOOKUP(A976,'BBI Strategy'!$A$2:$B$1000,2,FALSE),0)</f>
        <v>0</v>
      </c>
      <c r="E976" s="46">
        <f>_xlfn.IFNA(VLOOKUP(A976,'Cloud Strategy'!$A$2:$B$1000,2,FALSE),0)</f>
        <v>-24565.727999999999</v>
      </c>
      <c r="F976" s="46">
        <f>_xlfn.IFNA(VLOOKUP(A976,'DMI Strategy'!$A$1:$B$1000,2,FALSE),0)</f>
        <v>0</v>
      </c>
      <c r="G976" s="46">
        <f>_xlfn.IFNA(VLOOKUP(A976,'RVI Strategy'!$A$1:$B$1000,2,FALSE),0)</f>
        <v>0</v>
      </c>
      <c r="H976" s="46">
        <f>_xlfn.IFNA(VLOOKUP(A976,'TXF0007 Strategy'!$A$1:$B$1000,2,FALSE),0)</f>
        <v>-124449.88800000001</v>
      </c>
      <c r="I976" s="55">
        <f t="shared" si="30"/>
        <v>2733.8080000000004</v>
      </c>
      <c r="J976" s="32">
        <f>VLOOKUP($A976,級距!$A:$K,9,FALSE)</f>
        <v>5</v>
      </c>
      <c r="K976" s="32">
        <f>VLOOKUP($A976,級距!$A:$K,10,FALSE)</f>
        <v>7</v>
      </c>
      <c r="L976" s="32">
        <f>VLOOKUP($A976,級距!$A:$K,11,FALSE)</f>
        <v>3</v>
      </c>
      <c r="M976" s="32">
        <f t="shared" si="31"/>
        <v>3</v>
      </c>
    </row>
    <row r="977" spans="1:13">
      <c r="A977" s="47">
        <v>44204</v>
      </c>
      <c r="B977" s="46">
        <f>_xlfn.IFNA(VLOOKUP(A977,'Dual Thrust Strategy'!$A$1:$B$460,2,FALSE),0)</f>
        <v>-38204.784</v>
      </c>
      <c r="C977" s="46">
        <f>_xlfn.IFNA(VLOOKUP(A977,'Break Through Price Strategy'!$A$2:$B$742,2,FALSE),0)</f>
        <v>4917.8559999999998</v>
      </c>
      <c r="D977" s="46">
        <f>_xlfn.IFNA(VLOOKUP(A977,'BBI Strategy'!$A$2:$B$1000,2,FALSE),0)</f>
        <v>-56041.887999999999</v>
      </c>
      <c r="E977" s="46">
        <f>_xlfn.IFNA(VLOOKUP(A977,'Cloud Strategy'!$A$2:$B$1000,2,FALSE),0)</f>
        <v>-30144.511999999999</v>
      </c>
      <c r="F977" s="46">
        <f>_xlfn.IFNA(VLOOKUP(A977,'DMI Strategy'!$A$1:$B$1000,2,FALSE),0)</f>
        <v>0</v>
      </c>
      <c r="G977" s="46">
        <f>_xlfn.IFNA(VLOOKUP(A977,'RVI Strategy'!$A$1:$B$1000,2,FALSE),0)</f>
        <v>0</v>
      </c>
      <c r="H977" s="46">
        <f>_xlfn.IFNA(VLOOKUP(A977,'TXF0007 Strategy'!$A$1:$B$1000,2,FALSE),0)</f>
        <v>-30821.088000000003</v>
      </c>
      <c r="I977" s="55">
        <f t="shared" si="30"/>
        <v>-19912.221333333331</v>
      </c>
      <c r="J977" s="32">
        <f>VLOOKUP($A977,級距!$A:$K,9,FALSE)</f>
        <v>7</v>
      </c>
      <c r="K977" s="32">
        <f>VLOOKUP($A977,級距!$A:$K,10,FALSE)</f>
        <v>4</v>
      </c>
      <c r="L977" s="32">
        <f>VLOOKUP($A977,級距!$A:$K,11,FALSE)</f>
        <v>2</v>
      </c>
      <c r="M977" s="32">
        <f t="shared" si="31"/>
        <v>2</v>
      </c>
    </row>
    <row r="978" spans="1:13">
      <c r="A978" s="47">
        <v>44203</v>
      </c>
      <c r="B978" s="46">
        <f>_xlfn.IFNA(VLOOKUP(A978,'Dual Thrust Strategy'!$A$1:$B$460,2,FALSE),0)</f>
        <v>33611.368000000002</v>
      </c>
      <c r="C978" s="46">
        <f>_xlfn.IFNA(VLOOKUP(A978,'Break Through Price Strategy'!$A$2:$B$742,2,FALSE),0)</f>
        <v>0</v>
      </c>
      <c r="D978" s="46">
        <f>_xlfn.IFNA(VLOOKUP(A978,'BBI Strategy'!$A$2:$B$1000,2,FALSE),0)</f>
        <v>156870.24</v>
      </c>
      <c r="E978" s="46">
        <f>_xlfn.IFNA(VLOOKUP(A978,'Cloud Strategy'!$A$2:$B$1000,2,FALSE),0)</f>
        <v>0</v>
      </c>
      <c r="F978" s="46">
        <f>_xlfn.IFNA(VLOOKUP(A978,'DMI Strategy'!$A$1:$B$1000,2,FALSE),0)</f>
        <v>-23581.919999999998</v>
      </c>
      <c r="G978" s="46">
        <f>_xlfn.IFNA(VLOOKUP(A978,'RVI Strategy'!$A$1:$B$1000,2,FALSE),0)</f>
        <v>0</v>
      </c>
      <c r="H978" s="46">
        <f>_xlfn.IFNA(VLOOKUP(A978,'TXF0007 Strategy'!$A$1:$B$1000,2,FALSE),0)</f>
        <v>111568.696</v>
      </c>
      <c r="I978" s="55">
        <f t="shared" si="30"/>
        <v>27816.614666666672</v>
      </c>
      <c r="J978" s="32">
        <f>VLOOKUP($A978,級距!$A:$K,9,FALSE)</f>
        <v>8</v>
      </c>
      <c r="K978" s="32">
        <f>VLOOKUP($A978,級距!$A:$K,10,FALSE)</f>
        <v>8</v>
      </c>
      <c r="L978" s="32">
        <f>VLOOKUP($A978,級距!$A:$K,11,FALSE)</f>
        <v>3</v>
      </c>
      <c r="M978" s="32">
        <f t="shared" si="31"/>
        <v>3</v>
      </c>
    </row>
    <row r="979" spans="1:13">
      <c r="A979" s="47">
        <v>44202</v>
      </c>
      <c r="B979" s="46">
        <f>_xlfn.IFNA(VLOOKUP(A979,'Dual Thrust Strategy'!$A$1:$B$460,2,FALSE),0)</f>
        <v>-40537.103999999999</v>
      </c>
      <c r="C979" s="46">
        <f>_xlfn.IFNA(VLOOKUP(A979,'Break Through Price Strategy'!$A$2:$B$742,2,FALSE),0)</f>
        <v>-5834.0959999999995</v>
      </c>
      <c r="D979" s="46">
        <f>_xlfn.IFNA(VLOOKUP(A979,'BBI Strategy'!$A$2:$B$1000,2,FALSE),0)</f>
        <v>0</v>
      </c>
      <c r="E979" s="46">
        <f>_xlfn.IFNA(VLOOKUP(A979,'Cloud Strategy'!$A$2:$B$1000,2,FALSE),0)</f>
        <v>75644.008000000002</v>
      </c>
      <c r="F979" s="46">
        <f>_xlfn.IFNA(VLOOKUP(A979,'DMI Strategy'!$A$1:$B$1000,2,FALSE),0)</f>
        <v>-64336.703999999998</v>
      </c>
      <c r="G979" s="46">
        <f>_xlfn.IFNA(VLOOKUP(A979,'RVI Strategy'!$A$1:$B$1000,2,FALSE),0)</f>
        <v>20339.103999999999</v>
      </c>
      <c r="H979" s="46">
        <f>_xlfn.IFNA(VLOOKUP(A979,'TXF0007 Strategy'!$A$1:$B$1000,2,FALSE),0)</f>
        <v>-120619.992</v>
      </c>
      <c r="I979" s="55">
        <f t="shared" si="30"/>
        <v>-2454.1319999999992</v>
      </c>
      <c r="J979" s="32">
        <f>VLOOKUP($A979,級距!$A:$K,9,FALSE)</f>
        <v>10</v>
      </c>
      <c r="K979" s="32">
        <f>VLOOKUP($A979,級距!$A:$K,10,FALSE)</f>
        <v>4</v>
      </c>
      <c r="L979" s="32">
        <f>VLOOKUP($A979,級距!$A:$K,11,FALSE)</f>
        <v>1</v>
      </c>
      <c r="M979" s="32">
        <f t="shared" si="31"/>
        <v>1</v>
      </c>
    </row>
    <row r="980" spans="1:13">
      <c r="A980" s="47">
        <v>44201</v>
      </c>
      <c r="B980" s="46">
        <f>_xlfn.IFNA(VLOOKUP(A980,'Dual Thrust Strategy'!$A$1:$B$460,2,FALSE),0)</f>
        <v>-67618.656000000003</v>
      </c>
      <c r="C980" s="46">
        <f>_xlfn.IFNA(VLOOKUP(A980,'Break Through Price Strategy'!$A$2:$B$742,2,FALSE),0)</f>
        <v>0</v>
      </c>
      <c r="D980" s="46">
        <f>_xlfn.IFNA(VLOOKUP(A980,'BBI Strategy'!$A$2:$B$1000,2,FALSE),0)</f>
        <v>0</v>
      </c>
      <c r="E980" s="46">
        <f>_xlfn.IFNA(VLOOKUP(A980,'Cloud Strategy'!$A$2:$B$1000,2,FALSE),0)</f>
        <v>0</v>
      </c>
      <c r="F980" s="46">
        <f>_xlfn.IFNA(VLOOKUP(A980,'DMI Strategy'!$A$1:$B$1000,2,FALSE),0)</f>
        <v>-66527.360000000001</v>
      </c>
      <c r="G980" s="46">
        <f>_xlfn.IFNA(VLOOKUP(A980,'RVI Strategy'!$A$1:$B$1000,2,FALSE),0)</f>
        <v>0</v>
      </c>
      <c r="H980" s="46">
        <f>_xlfn.IFNA(VLOOKUP(A980,'TXF0007 Strategy'!$A$1:$B$1000,2,FALSE),0)</f>
        <v>-127139.51999999999</v>
      </c>
      <c r="I980" s="55">
        <f t="shared" si="30"/>
        <v>-22357.669333333335</v>
      </c>
      <c r="J980" s="32">
        <f>VLOOKUP($A980,級距!$A:$K,9,FALSE)</f>
        <v>5</v>
      </c>
      <c r="K980" s="32">
        <f>VLOOKUP($A980,級距!$A:$K,10,FALSE)</f>
        <v>8</v>
      </c>
      <c r="L980" s="32">
        <f>VLOOKUP($A980,級距!$A:$K,11,FALSE)</f>
        <v>3</v>
      </c>
      <c r="M980" s="32">
        <f t="shared" si="31"/>
        <v>3</v>
      </c>
    </row>
    <row r="981" spans="1:13">
      <c r="A981" s="47">
        <v>44200</v>
      </c>
      <c r="B981" s="46">
        <f>_xlfn.IFNA(VLOOKUP(A981,'Dual Thrust Strategy'!$A$1:$B$460,2,FALSE),0)</f>
        <v>0</v>
      </c>
      <c r="C981" s="46">
        <f>_xlfn.IFNA(VLOOKUP(A981,'Break Through Price Strategy'!$A$2:$B$742,2,FALSE),0)</f>
        <v>-40041.872000000003</v>
      </c>
      <c r="D981" s="46">
        <f>_xlfn.IFNA(VLOOKUP(A981,'BBI Strategy'!$A$2:$B$1000,2,FALSE),0)</f>
        <v>52189.911999999997</v>
      </c>
      <c r="E981" s="46">
        <f>_xlfn.IFNA(VLOOKUP(A981,'Cloud Strategy'!$A$2:$B$1000,2,FALSE),0)</f>
        <v>0</v>
      </c>
      <c r="F981" s="46">
        <f>_xlfn.IFNA(VLOOKUP(A981,'DMI Strategy'!$A$1:$B$1000,2,FALSE),0)</f>
        <v>46923.103999999999</v>
      </c>
      <c r="G981" s="46">
        <f>_xlfn.IFNA(VLOOKUP(A981,'RVI Strategy'!$A$1:$B$1000,2,FALSE),0)</f>
        <v>0</v>
      </c>
      <c r="H981" s="46">
        <f>_xlfn.IFNA(VLOOKUP(A981,'TXF0007 Strategy'!$A$1:$B$1000,2,FALSE),0)</f>
        <v>0</v>
      </c>
      <c r="I981" s="55">
        <f t="shared" si="30"/>
        <v>9845.1906666666655</v>
      </c>
      <c r="J981" s="32">
        <f>VLOOKUP($A981,級距!$A:$K,9,FALSE)</f>
        <v>10</v>
      </c>
      <c r="K981" s="32">
        <f>VLOOKUP($A981,級距!$A:$K,10,FALSE)</f>
        <v>9</v>
      </c>
      <c r="L981" s="32">
        <f>VLOOKUP($A981,級距!$A:$K,11,FALSE)</f>
        <v>4</v>
      </c>
      <c r="M981" s="32">
        <f t="shared" si="31"/>
        <v>4</v>
      </c>
    </row>
    <row r="982" spans="1:13">
      <c r="A982" s="47">
        <v>44196</v>
      </c>
      <c r="B982" s="46">
        <f>_xlfn.IFNA(VLOOKUP(A982,'Dual Thrust Strategy'!$A$1:$B$460,2,FALSE),0)</f>
        <v>0</v>
      </c>
      <c r="C982" s="46">
        <f>_xlfn.IFNA(VLOOKUP(A982,'Break Through Price Strategy'!$A$2:$B$742,2,FALSE),0)</f>
        <v>0</v>
      </c>
      <c r="D982" s="46">
        <f>_xlfn.IFNA(VLOOKUP(A982,'BBI Strategy'!$A$2:$B$1000,2,FALSE),0)</f>
        <v>-43614.432000000001</v>
      </c>
      <c r="E982" s="46">
        <f>_xlfn.IFNA(VLOOKUP(A982,'Cloud Strategy'!$A$2:$B$1000,2,FALSE),0)</f>
        <v>-2812.8</v>
      </c>
      <c r="F982" s="46">
        <f>_xlfn.IFNA(VLOOKUP(A982,'DMI Strategy'!$A$1:$B$1000,2,FALSE),0)</f>
        <v>0</v>
      </c>
      <c r="G982" s="46">
        <f>_xlfn.IFNA(VLOOKUP(A982,'RVI Strategy'!$A$1:$B$1000,2,FALSE),0)</f>
        <v>28385.952000000001</v>
      </c>
      <c r="H982" s="46">
        <f>_xlfn.IFNA(VLOOKUP(A982,'TXF0007 Strategy'!$A$1:$B$1000,2,FALSE),0)</f>
        <v>-79122.567999999999</v>
      </c>
      <c r="I982" s="55">
        <f t="shared" si="30"/>
        <v>-3006.8800000000006</v>
      </c>
      <c r="J982" s="32">
        <f>VLOOKUP($A982,級距!$A:$K,9,FALSE)</f>
        <v>3</v>
      </c>
      <c r="K982" s="32">
        <f>VLOOKUP($A982,級距!$A:$K,10,FALSE)</f>
        <v>1</v>
      </c>
      <c r="L982" s="32">
        <f>VLOOKUP($A982,級距!$A:$K,11,FALSE)</f>
        <v>2</v>
      </c>
      <c r="M982" s="32">
        <f t="shared" si="31"/>
        <v>2</v>
      </c>
    </row>
    <row r="983" spans="1:13">
      <c r="A983" s="47">
        <v>44195</v>
      </c>
      <c r="B983" s="46">
        <f>_xlfn.IFNA(VLOOKUP(A983,'Dual Thrust Strategy'!$A$1:$B$460,2,FALSE),0)</f>
        <v>0</v>
      </c>
      <c r="C983" s="46">
        <f>_xlfn.IFNA(VLOOKUP(A983,'Break Through Price Strategy'!$A$2:$B$742,2,FALSE),0)</f>
        <v>14112.072</v>
      </c>
      <c r="D983" s="46">
        <f>_xlfn.IFNA(VLOOKUP(A983,'BBI Strategy'!$A$2:$B$1000,2,FALSE),0)</f>
        <v>87110.24</v>
      </c>
      <c r="E983" s="46">
        <f>_xlfn.IFNA(VLOOKUP(A983,'Cloud Strategy'!$A$2:$B$1000,2,FALSE),0)</f>
        <v>0</v>
      </c>
      <c r="F983" s="46">
        <f>_xlfn.IFNA(VLOOKUP(A983,'DMI Strategy'!$A$1:$B$1000,2,FALSE),0)</f>
        <v>60193.807999999997</v>
      </c>
      <c r="G983" s="46">
        <f>_xlfn.IFNA(VLOOKUP(A983,'RVI Strategy'!$A$1:$B$1000,2,FALSE),0)</f>
        <v>0</v>
      </c>
      <c r="H983" s="46">
        <f>_xlfn.IFNA(VLOOKUP(A983,'TXF0007 Strategy'!$A$1:$B$1000,2,FALSE),0)</f>
        <v>126821.872</v>
      </c>
      <c r="I983" s="55">
        <f t="shared" si="30"/>
        <v>26902.686666666665</v>
      </c>
      <c r="J983" s="32">
        <f>VLOOKUP($A983,級距!$A:$K,9,FALSE)</f>
        <v>8</v>
      </c>
      <c r="K983" s="32">
        <f>VLOOKUP($A983,級距!$A:$K,10,FALSE)</f>
        <v>10</v>
      </c>
      <c r="L983" s="32">
        <f>VLOOKUP($A983,級距!$A:$K,11,FALSE)</f>
        <v>3</v>
      </c>
      <c r="M983" s="32">
        <f t="shared" si="31"/>
        <v>3</v>
      </c>
    </row>
    <row r="984" spans="1:13">
      <c r="A984" s="47">
        <v>44194</v>
      </c>
      <c r="B984" s="46">
        <f>_xlfn.IFNA(VLOOKUP(A984,'Dual Thrust Strategy'!$A$1:$B$460,2,FALSE),0)</f>
        <v>-14073.168000000001</v>
      </c>
      <c r="C984" s="46">
        <f>_xlfn.IFNA(VLOOKUP(A984,'Break Through Price Strategy'!$A$2:$B$742,2,FALSE),0)</f>
        <v>0</v>
      </c>
      <c r="D984" s="46">
        <f>_xlfn.IFNA(VLOOKUP(A984,'BBI Strategy'!$A$2:$B$1000,2,FALSE),0)</f>
        <v>-64368.351999999999</v>
      </c>
      <c r="E984" s="46">
        <f>_xlfn.IFNA(VLOOKUP(A984,'Cloud Strategy'!$A$2:$B$1000,2,FALSE),0)</f>
        <v>-12368.64</v>
      </c>
      <c r="F984" s="46">
        <f>_xlfn.IFNA(VLOOKUP(A984,'DMI Strategy'!$A$1:$B$1000,2,FALSE),0)</f>
        <v>0</v>
      </c>
      <c r="G984" s="46">
        <f>_xlfn.IFNA(VLOOKUP(A984,'RVI Strategy'!$A$1:$B$1000,2,FALSE),0)</f>
        <v>0</v>
      </c>
      <c r="H984" s="46">
        <f>_xlfn.IFNA(VLOOKUP(A984,'TXF0007 Strategy'!$A$1:$B$1000,2,FALSE),0)</f>
        <v>-86926.88</v>
      </c>
      <c r="I984" s="55">
        <f t="shared" si="30"/>
        <v>-15135.026666666667</v>
      </c>
      <c r="J984" s="32">
        <f>VLOOKUP($A984,級距!$A:$K,9,FALSE)</f>
        <v>2</v>
      </c>
      <c r="K984" s="32">
        <f>VLOOKUP($A984,級距!$A:$K,10,FALSE)</f>
        <v>1</v>
      </c>
      <c r="L984" s="32">
        <f>VLOOKUP($A984,級距!$A:$K,11,FALSE)</f>
        <v>2</v>
      </c>
      <c r="M984" s="32">
        <f t="shared" si="31"/>
        <v>2</v>
      </c>
    </row>
    <row r="985" spans="1:13">
      <c r="A985" s="47">
        <v>44193</v>
      </c>
      <c r="B985" s="46">
        <f>_xlfn.IFNA(VLOOKUP(A985,'Dual Thrust Strategy'!$A$1:$B$460,2,FALSE),0)</f>
        <v>0</v>
      </c>
      <c r="C985" s="46">
        <f>_xlfn.IFNA(VLOOKUP(A985,'Break Through Price Strategy'!$A$2:$B$742,2,FALSE),0)</f>
        <v>8721.6479999999992</v>
      </c>
      <c r="D985" s="46">
        <f>_xlfn.IFNA(VLOOKUP(A985,'BBI Strategy'!$A$2:$B$1000,2,FALSE),0)</f>
        <v>39259.648000000001</v>
      </c>
      <c r="E985" s="46">
        <f>_xlfn.IFNA(VLOOKUP(A985,'Cloud Strategy'!$A$2:$B$1000,2,FALSE),0)</f>
        <v>0</v>
      </c>
      <c r="F985" s="46">
        <f>_xlfn.IFNA(VLOOKUP(A985,'DMI Strategy'!$A$1:$B$1000,2,FALSE),0)</f>
        <v>111891.216</v>
      </c>
      <c r="G985" s="46">
        <f>_xlfn.IFNA(VLOOKUP(A985,'RVI Strategy'!$A$1:$B$1000,2,FALSE),0)</f>
        <v>0</v>
      </c>
      <c r="H985" s="46">
        <f>_xlfn.IFNA(VLOOKUP(A985,'TXF0007 Strategy'!$A$1:$B$1000,2,FALSE),0)</f>
        <v>22886.304</v>
      </c>
      <c r="I985" s="55">
        <f t="shared" si="30"/>
        <v>26645.418666666665</v>
      </c>
      <c r="J985" s="32">
        <f>VLOOKUP($A985,級距!$A:$K,9,FALSE)</f>
        <v>4</v>
      </c>
      <c r="K985" s="32">
        <f>VLOOKUP($A985,級距!$A:$K,10,FALSE)</f>
        <v>9</v>
      </c>
      <c r="L985" s="32">
        <f>VLOOKUP($A985,級距!$A:$K,11,FALSE)</f>
        <v>3</v>
      </c>
      <c r="M985" s="32">
        <f t="shared" si="31"/>
        <v>3</v>
      </c>
    </row>
    <row r="986" spans="1:13">
      <c r="A986" s="47">
        <v>44190</v>
      </c>
      <c r="B986" s="46">
        <f>_xlfn.IFNA(VLOOKUP(A986,'Dual Thrust Strategy'!$A$1:$B$460,2,FALSE),0)</f>
        <v>-17655.168000000001</v>
      </c>
      <c r="C986" s="46">
        <f>_xlfn.IFNA(VLOOKUP(A986,'Break Through Price Strategy'!$A$2:$B$742,2,FALSE),0)</f>
        <v>12943.896000000001</v>
      </c>
      <c r="D986" s="46">
        <f>_xlfn.IFNA(VLOOKUP(A986,'BBI Strategy'!$A$2:$B$1000,2,FALSE),0)</f>
        <v>-106296</v>
      </c>
      <c r="E986" s="46">
        <f>_xlfn.IFNA(VLOOKUP(A986,'Cloud Strategy'!$A$2:$B$1000,2,FALSE),0)</f>
        <v>36686.495999999999</v>
      </c>
      <c r="F986" s="46">
        <f>_xlfn.IFNA(VLOOKUP(A986,'DMI Strategy'!$A$1:$B$1000,2,FALSE),0)</f>
        <v>-75101.567999999999</v>
      </c>
      <c r="G986" s="46">
        <f>_xlfn.IFNA(VLOOKUP(A986,'RVI Strategy'!$A$1:$B$1000,2,FALSE),0)</f>
        <v>-14917.103999999999</v>
      </c>
      <c r="H986" s="46">
        <f>_xlfn.IFNA(VLOOKUP(A986,'TXF0007 Strategy'!$A$1:$B$1000,2,FALSE),0)</f>
        <v>29131.200000000001</v>
      </c>
      <c r="I986" s="55">
        <f t="shared" si="30"/>
        <v>-27389.907999999996</v>
      </c>
      <c r="J986" s="32">
        <f>VLOOKUP($A986,級距!$A:$K,9,FALSE)</f>
        <v>5</v>
      </c>
      <c r="K986" s="32">
        <f>VLOOKUP($A986,級距!$A:$K,10,FALSE)</f>
        <v>2</v>
      </c>
      <c r="L986" s="32">
        <f>VLOOKUP($A986,級距!$A:$K,11,FALSE)</f>
        <v>2</v>
      </c>
      <c r="M986" s="32">
        <f t="shared" si="31"/>
        <v>2</v>
      </c>
    </row>
    <row r="987" spans="1:13">
      <c r="A987" s="47">
        <v>44189</v>
      </c>
      <c r="B987" s="46">
        <f>_xlfn.IFNA(VLOOKUP(A987,'Dual Thrust Strategy'!$A$1:$B$460,2,FALSE),0)</f>
        <v>-39248.976000000002</v>
      </c>
      <c r="C987" s="46">
        <f>_xlfn.IFNA(VLOOKUP(A987,'Break Through Price Strategy'!$A$2:$B$742,2,FALSE),0)</f>
        <v>-6415.8</v>
      </c>
      <c r="D987" s="46">
        <f>_xlfn.IFNA(VLOOKUP(A987,'BBI Strategy'!$A$2:$B$1000,2,FALSE),0)</f>
        <v>-21136.48</v>
      </c>
      <c r="E987" s="46">
        <f>_xlfn.IFNA(VLOOKUP(A987,'Cloud Strategy'!$A$2:$B$1000,2,FALSE),0)</f>
        <v>0</v>
      </c>
      <c r="F987" s="46">
        <f>_xlfn.IFNA(VLOOKUP(A987,'DMI Strategy'!$A$1:$B$1000,2,FALSE),0)</f>
        <v>-41302.991999999998</v>
      </c>
      <c r="G987" s="46">
        <f>_xlfn.IFNA(VLOOKUP(A987,'RVI Strategy'!$A$1:$B$1000,2,FALSE),0)</f>
        <v>0</v>
      </c>
      <c r="H987" s="46">
        <f>_xlfn.IFNA(VLOOKUP(A987,'TXF0007 Strategy'!$A$1:$B$1000,2,FALSE),0)</f>
        <v>-94037.504000000001</v>
      </c>
      <c r="I987" s="55">
        <f t="shared" si="30"/>
        <v>-18017.374666666667</v>
      </c>
      <c r="J987" s="32">
        <f>VLOOKUP($A987,級距!$A:$K,9,FALSE)</f>
        <v>3</v>
      </c>
      <c r="K987" s="32">
        <f>VLOOKUP($A987,級距!$A:$K,10,FALSE)</f>
        <v>6</v>
      </c>
      <c r="L987" s="32">
        <f>VLOOKUP($A987,級距!$A:$K,11,FALSE)</f>
        <v>2</v>
      </c>
      <c r="M987" s="32">
        <f t="shared" si="31"/>
        <v>2</v>
      </c>
    </row>
    <row r="988" spans="1:13">
      <c r="A988" s="47">
        <v>44188</v>
      </c>
      <c r="B988" s="46">
        <f>_xlfn.IFNA(VLOOKUP(A988,'Dual Thrust Strategy'!$A$1:$B$460,2,FALSE),0)</f>
        <v>-67299.40800000001</v>
      </c>
      <c r="C988" s="46">
        <f>_xlfn.IFNA(VLOOKUP(A988,'Break Through Price Strategy'!$A$2:$B$742,2,FALSE),0)</f>
        <v>0</v>
      </c>
      <c r="D988" s="46">
        <f>_xlfn.IFNA(VLOOKUP(A988,'BBI Strategy'!$A$2:$B$1000,2,FALSE),0)</f>
        <v>0</v>
      </c>
      <c r="E988" s="46">
        <f>_xlfn.IFNA(VLOOKUP(A988,'Cloud Strategy'!$A$2:$B$1000,2,FALSE),0)</f>
        <v>0</v>
      </c>
      <c r="F988" s="46">
        <f>_xlfn.IFNA(VLOOKUP(A988,'DMI Strategy'!$A$1:$B$1000,2,FALSE),0)</f>
        <v>0</v>
      </c>
      <c r="G988" s="46">
        <f>_xlfn.IFNA(VLOOKUP(A988,'RVI Strategy'!$A$1:$B$1000,2,FALSE),0)</f>
        <v>0</v>
      </c>
      <c r="H988" s="46">
        <f>_xlfn.IFNA(VLOOKUP(A988,'TXF0007 Strategy'!$A$1:$B$1000,2,FALSE),0)</f>
        <v>0</v>
      </c>
      <c r="I988" s="55">
        <f t="shared" si="30"/>
        <v>-11216.568000000001</v>
      </c>
      <c r="J988" s="32">
        <f>VLOOKUP($A988,級距!$A:$K,9,FALSE)</f>
        <v>5</v>
      </c>
      <c r="K988" s="32">
        <f>VLOOKUP($A988,級距!$A:$K,10,FALSE)</f>
        <v>1</v>
      </c>
      <c r="L988" s="32">
        <f>VLOOKUP($A988,級距!$A:$K,11,FALSE)</f>
        <v>2</v>
      </c>
      <c r="M988" s="32">
        <f t="shared" si="31"/>
        <v>2</v>
      </c>
    </row>
    <row r="989" spans="1:13">
      <c r="A989" s="47">
        <v>44187</v>
      </c>
      <c r="B989" s="46">
        <f>_xlfn.IFNA(VLOOKUP(A989,'Dual Thrust Strategy'!$A$1:$B$460,2,FALSE),0)</f>
        <v>0</v>
      </c>
      <c r="C989" s="46">
        <f>_xlfn.IFNA(VLOOKUP(A989,'Break Through Price Strategy'!$A$2:$B$742,2,FALSE),0)</f>
        <v>0</v>
      </c>
      <c r="D989" s="46">
        <f>_xlfn.IFNA(VLOOKUP(A989,'BBI Strategy'!$A$2:$B$1000,2,FALSE),0)</f>
        <v>-57139.072</v>
      </c>
      <c r="E989" s="46">
        <f>_xlfn.IFNA(VLOOKUP(A989,'Cloud Strategy'!$A$2:$B$1000,2,FALSE),0)</f>
        <v>0</v>
      </c>
      <c r="F989" s="46">
        <f>_xlfn.IFNA(VLOOKUP(A989,'DMI Strategy'!$A$1:$B$1000,2,FALSE),0)</f>
        <v>34795.432000000001</v>
      </c>
      <c r="G989" s="46">
        <f>_xlfn.IFNA(VLOOKUP(A989,'RVI Strategy'!$A$1:$B$1000,2,FALSE),0)</f>
        <v>0</v>
      </c>
      <c r="H989" s="46">
        <f>_xlfn.IFNA(VLOOKUP(A989,'TXF0007 Strategy'!$A$1:$B$1000,2,FALSE),0)</f>
        <v>310925.82400000002</v>
      </c>
      <c r="I989" s="55">
        <f t="shared" si="30"/>
        <v>-3723.94</v>
      </c>
      <c r="J989" s="32">
        <f>VLOOKUP($A989,級距!$A:$K,9,FALSE)</f>
        <v>10</v>
      </c>
      <c r="K989" s="32">
        <f>VLOOKUP($A989,級距!$A:$K,10,FALSE)</f>
        <v>8</v>
      </c>
      <c r="L989" s="32">
        <f>VLOOKUP($A989,級距!$A:$K,11,FALSE)</f>
        <v>4</v>
      </c>
      <c r="M989" s="32">
        <f t="shared" si="31"/>
        <v>4</v>
      </c>
    </row>
    <row r="990" spans="1:13">
      <c r="A990" s="47">
        <v>44186</v>
      </c>
      <c r="B990" s="46">
        <f>_xlfn.IFNA(VLOOKUP(A990,'Dual Thrust Strategy'!$A$1:$B$460,2,FALSE),0)</f>
        <v>198044.704</v>
      </c>
      <c r="C990" s="46">
        <f>_xlfn.IFNA(VLOOKUP(A990,'Break Through Price Strategy'!$A$2:$B$742,2,FALSE),0)</f>
        <v>0</v>
      </c>
      <c r="D990" s="46">
        <f>_xlfn.IFNA(VLOOKUP(A990,'BBI Strategy'!$A$2:$B$1000,2,FALSE),0)</f>
        <v>-63936.2</v>
      </c>
      <c r="E990" s="46">
        <f>_xlfn.IFNA(VLOOKUP(A990,'Cloud Strategy'!$A$2:$B$1000,2,FALSE),0)</f>
        <v>-126019.96799999999</v>
      </c>
      <c r="F990" s="46">
        <f>_xlfn.IFNA(VLOOKUP(A990,'DMI Strategy'!$A$1:$B$1000,2,FALSE),0)</f>
        <v>0</v>
      </c>
      <c r="G990" s="46">
        <f>_xlfn.IFNA(VLOOKUP(A990,'RVI Strategy'!$A$1:$B$1000,2,FALSE),0)</f>
        <v>0</v>
      </c>
      <c r="H990" s="46">
        <f>_xlfn.IFNA(VLOOKUP(A990,'TXF0007 Strategy'!$A$1:$B$1000,2,FALSE),0)</f>
        <v>-128120.448</v>
      </c>
      <c r="I990" s="55">
        <f t="shared" si="30"/>
        <v>1348.089333333337</v>
      </c>
      <c r="J990" s="32">
        <f>VLOOKUP($A990,級距!$A:$K,9,FALSE)</f>
        <v>10</v>
      </c>
      <c r="K990" s="32">
        <f>VLOOKUP($A990,級距!$A:$K,10,FALSE)</f>
        <v>6</v>
      </c>
      <c r="L990" s="32">
        <f>VLOOKUP($A990,級距!$A:$K,11,FALSE)</f>
        <v>1</v>
      </c>
      <c r="M990" s="32">
        <f t="shared" si="31"/>
        <v>1</v>
      </c>
    </row>
    <row r="991" spans="1:13">
      <c r="A991" s="47">
        <v>44183</v>
      </c>
      <c r="B991" s="46">
        <f>_xlfn.IFNA(VLOOKUP(A991,'Dual Thrust Strategy'!$A$1:$B$460,2,FALSE),0)</f>
        <v>0</v>
      </c>
      <c r="C991" s="46">
        <f>_xlfn.IFNA(VLOOKUP(A991,'Break Through Price Strategy'!$A$2:$B$742,2,FALSE),0)</f>
        <v>0</v>
      </c>
      <c r="D991" s="46">
        <f>_xlfn.IFNA(VLOOKUP(A991,'BBI Strategy'!$A$2:$B$1000,2,FALSE),0)</f>
        <v>0</v>
      </c>
      <c r="E991" s="46">
        <f>_xlfn.IFNA(VLOOKUP(A991,'Cloud Strategy'!$A$2:$B$1000,2,FALSE),0)</f>
        <v>-26153.712</v>
      </c>
      <c r="F991" s="46">
        <f>_xlfn.IFNA(VLOOKUP(A991,'DMI Strategy'!$A$1:$B$1000,2,FALSE),0)</f>
        <v>0</v>
      </c>
      <c r="G991" s="46">
        <f>_xlfn.IFNA(VLOOKUP(A991,'RVI Strategy'!$A$1:$B$1000,2,FALSE),0)</f>
        <v>-22717.856</v>
      </c>
      <c r="H991" s="46">
        <f>_xlfn.IFNA(VLOOKUP(A991,'TXF0007 Strategy'!$A$1:$B$1000,2,FALSE),0)</f>
        <v>35050.752</v>
      </c>
      <c r="I991" s="55">
        <f t="shared" si="30"/>
        <v>-8145.2613333333329</v>
      </c>
      <c r="J991" s="32">
        <f>VLOOKUP($A991,級距!$A:$K,9,FALSE)</f>
        <v>2</v>
      </c>
      <c r="K991" s="32">
        <f>VLOOKUP($A991,級距!$A:$K,10,FALSE)</f>
        <v>6</v>
      </c>
      <c r="L991" s="32">
        <f>VLOOKUP($A991,級距!$A:$K,11,FALSE)</f>
        <v>2</v>
      </c>
      <c r="M991" s="32">
        <f t="shared" si="31"/>
        <v>2</v>
      </c>
    </row>
    <row r="992" spans="1:13">
      <c r="A992" s="47">
        <v>44182</v>
      </c>
      <c r="B992" s="46">
        <f>_xlfn.IFNA(VLOOKUP(A992,'Dual Thrust Strategy'!$A$1:$B$460,2,FALSE),0)</f>
        <v>0</v>
      </c>
      <c r="C992" s="46">
        <f>_xlfn.IFNA(VLOOKUP(A992,'Break Through Price Strategy'!$A$2:$B$742,2,FALSE),0)</f>
        <v>0</v>
      </c>
      <c r="D992" s="46">
        <f>_xlfn.IFNA(VLOOKUP(A992,'BBI Strategy'!$A$2:$B$1000,2,FALSE),0)</f>
        <v>-77919.296000000002</v>
      </c>
      <c r="E992" s="46">
        <f>_xlfn.IFNA(VLOOKUP(A992,'Cloud Strategy'!$A$2:$B$1000,2,FALSE),0)</f>
        <v>12804.111999999999</v>
      </c>
      <c r="F992" s="46">
        <f>_xlfn.IFNA(VLOOKUP(A992,'DMI Strategy'!$A$1:$B$1000,2,FALSE),0)</f>
        <v>-41915.936000000002</v>
      </c>
      <c r="G992" s="46">
        <f>_xlfn.IFNA(VLOOKUP(A992,'RVI Strategy'!$A$1:$B$1000,2,FALSE),0)</f>
        <v>0</v>
      </c>
      <c r="H992" s="46">
        <f>_xlfn.IFNA(VLOOKUP(A992,'TXF0007 Strategy'!$A$1:$B$1000,2,FALSE),0)</f>
        <v>122844.584</v>
      </c>
      <c r="I992" s="55">
        <f t="shared" si="30"/>
        <v>-17838.52</v>
      </c>
      <c r="J992" s="32">
        <f>VLOOKUP($A992,級距!$A:$K,9,FALSE)</f>
        <v>5</v>
      </c>
      <c r="K992" s="32">
        <f>VLOOKUP($A992,級距!$A:$K,10,FALSE)</f>
        <v>3</v>
      </c>
      <c r="L992" s="32">
        <f>VLOOKUP($A992,級距!$A:$K,11,FALSE)</f>
        <v>2</v>
      </c>
      <c r="M992" s="32">
        <f t="shared" si="31"/>
        <v>2</v>
      </c>
    </row>
    <row r="993" spans="1:13">
      <c r="A993" s="47">
        <v>44181</v>
      </c>
      <c r="B993" s="46">
        <f>_xlfn.IFNA(VLOOKUP(A993,'Dual Thrust Strategy'!$A$1:$B$460,2,FALSE),0)</f>
        <v>0</v>
      </c>
      <c r="C993" s="46">
        <f>_xlfn.IFNA(VLOOKUP(A993,'Break Through Price Strategy'!$A$2:$B$742,2,FALSE),0)</f>
        <v>0</v>
      </c>
      <c r="D993" s="46">
        <f>_xlfn.IFNA(VLOOKUP(A993,'BBI Strategy'!$A$2:$B$1000,2,FALSE),0)</f>
        <v>0</v>
      </c>
      <c r="E993" s="46">
        <f>_xlfn.IFNA(VLOOKUP(A993,'Cloud Strategy'!$A$2:$B$1000,2,FALSE),0)</f>
        <v>0</v>
      </c>
      <c r="F993" s="46">
        <f>_xlfn.IFNA(VLOOKUP(A993,'DMI Strategy'!$A$1:$B$1000,2,FALSE),0)</f>
        <v>43437.072</v>
      </c>
      <c r="G993" s="46">
        <f>_xlfn.IFNA(VLOOKUP(A993,'RVI Strategy'!$A$1:$B$1000,2,FALSE),0)</f>
        <v>0</v>
      </c>
      <c r="H993" s="46">
        <f>_xlfn.IFNA(VLOOKUP(A993,'TXF0007 Strategy'!$A$1:$B$1000,2,FALSE),0)</f>
        <v>-75367.103999999992</v>
      </c>
      <c r="I993" s="55">
        <f t="shared" si="30"/>
        <v>7239.5119999999997</v>
      </c>
      <c r="J993" s="32">
        <f>VLOOKUP($A993,級距!$A:$K,9,FALSE)</f>
        <v>5</v>
      </c>
      <c r="K993" s="32">
        <f>VLOOKUP($A993,級距!$A:$K,10,FALSE)</f>
        <v>9</v>
      </c>
      <c r="L993" s="32">
        <f>VLOOKUP($A993,級距!$A:$K,11,FALSE)</f>
        <v>3</v>
      </c>
      <c r="M993" s="32">
        <f t="shared" si="31"/>
        <v>3</v>
      </c>
    </row>
    <row r="994" spans="1:13">
      <c r="A994" s="47">
        <v>44180</v>
      </c>
      <c r="B994" s="46">
        <f>_xlfn.IFNA(VLOOKUP(A994,'Dual Thrust Strategy'!$A$1:$B$460,2,FALSE),0)</f>
        <v>0</v>
      </c>
      <c r="C994" s="46">
        <f>_xlfn.IFNA(VLOOKUP(A994,'Break Through Price Strategy'!$A$2:$B$742,2,FALSE),0)</f>
        <v>0</v>
      </c>
      <c r="D994" s="46">
        <f>_xlfn.IFNA(VLOOKUP(A994,'BBI Strategy'!$A$2:$B$1000,2,FALSE),0)</f>
        <v>50594.239999999998</v>
      </c>
      <c r="E994" s="46">
        <f>_xlfn.IFNA(VLOOKUP(A994,'Cloud Strategy'!$A$2:$B$1000,2,FALSE),0)</f>
        <v>149779.64799999999</v>
      </c>
      <c r="F994" s="46">
        <f>_xlfn.IFNA(VLOOKUP(A994,'DMI Strategy'!$A$1:$B$1000,2,FALSE),0)</f>
        <v>0</v>
      </c>
      <c r="G994" s="46">
        <f>_xlfn.IFNA(VLOOKUP(A994,'RVI Strategy'!$A$1:$B$1000,2,FALSE),0)</f>
        <v>21298.944</v>
      </c>
      <c r="H994" s="46">
        <f>_xlfn.IFNA(VLOOKUP(A994,'TXF0007 Strategy'!$A$1:$B$1000,2,FALSE),0)</f>
        <v>50593.088000000003</v>
      </c>
      <c r="I994" s="55">
        <f t="shared" si="30"/>
        <v>36945.471999999994</v>
      </c>
      <c r="J994" s="32">
        <f>VLOOKUP($A994,級距!$A:$K,9,FALSE)</f>
        <v>8</v>
      </c>
      <c r="K994" s="32">
        <f>VLOOKUP($A994,級距!$A:$K,10,FALSE)</f>
        <v>4</v>
      </c>
      <c r="L994" s="32">
        <f>VLOOKUP($A994,級距!$A:$K,11,FALSE)</f>
        <v>2</v>
      </c>
      <c r="M994" s="32">
        <f t="shared" si="31"/>
        <v>2</v>
      </c>
    </row>
    <row r="995" spans="1:13">
      <c r="A995" s="47">
        <v>44179</v>
      </c>
      <c r="B995" s="46">
        <f>_xlfn.IFNA(VLOOKUP(A995,'Dual Thrust Strategy'!$A$1:$B$460,2,FALSE),0)</f>
        <v>0</v>
      </c>
      <c r="C995" s="46">
        <f>_xlfn.IFNA(VLOOKUP(A995,'Break Through Price Strategy'!$A$2:$B$742,2,FALSE),0)</f>
        <v>0</v>
      </c>
      <c r="D995" s="46">
        <f>_xlfn.IFNA(VLOOKUP(A995,'BBI Strategy'!$A$2:$B$1000,2,FALSE),0)</f>
        <v>0</v>
      </c>
      <c r="E995" s="46">
        <f>_xlfn.IFNA(VLOOKUP(A995,'Cloud Strategy'!$A$2:$B$1000,2,FALSE),0)</f>
        <v>0</v>
      </c>
      <c r="F995" s="46">
        <f>_xlfn.IFNA(VLOOKUP(A995,'DMI Strategy'!$A$1:$B$1000,2,FALSE),0)</f>
        <v>-66267.775999999998</v>
      </c>
      <c r="G995" s="46">
        <f>_xlfn.IFNA(VLOOKUP(A995,'RVI Strategy'!$A$1:$B$1000,2,FALSE),0)</f>
        <v>30702.191999999999</v>
      </c>
      <c r="H995" s="46">
        <f>_xlfn.IFNA(VLOOKUP(A995,'TXF0007 Strategy'!$A$1:$B$1000,2,FALSE),0)</f>
        <v>0</v>
      </c>
      <c r="I995" s="55">
        <f t="shared" si="30"/>
        <v>-5927.5973333333341</v>
      </c>
      <c r="J995" s="32">
        <f>VLOOKUP($A995,級距!$A:$K,9,FALSE)</f>
        <v>2</v>
      </c>
      <c r="K995" s="32">
        <f>VLOOKUP($A995,級距!$A:$K,10,FALSE)</f>
        <v>8</v>
      </c>
      <c r="L995" s="32">
        <f>VLOOKUP($A995,級距!$A:$K,11,FALSE)</f>
        <v>3</v>
      </c>
      <c r="M995" s="32">
        <f t="shared" si="31"/>
        <v>3</v>
      </c>
    </row>
    <row r="996" spans="1:13">
      <c r="A996" s="47">
        <v>44176</v>
      </c>
      <c r="B996" s="46">
        <f>_xlfn.IFNA(VLOOKUP(A996,'Dual Thrust Strategy'!$A$1:$B$460,2,FALSE),0)</f>
        <v>0</v>
      </c>
      <c r="C996" s="46">
        <f>_xlfn.IFNA(VLOOKUP(A996,'Break Through Price Strategy'!$A$2:$B$742,2,FALSE),0)</f>
        <v>-30963.488000000001</v>
      </c>
      <c r="D996" s="46">
        <f>_xlfn.IFNA(VLOOKUP(A996,'BBI Strategy'!$A$2:$B$1000,2,FALSE),0)</f>
        <v>-77123.808000000005</v>
      </c>
      <c r="E996" s="46">
        <f>_xlfn.IFNA(VLOOKUP(A996,'Cloud Strategy'!$A$2:$B$1000,2,FALSE),0)</f>
        <v>56086.127999999997</v>
      </c>
      <c r="F996" s="46">
        <f>_xlfn.IFNA(VLOOKUP(A996,'DMI Strategy'!$A$1:$B$1000,2,FALSE),0)</f>
        <v>-37523.088000000003</v>
      </c>
      <c r="G996" s="46">
        <f>_xlfn.IFNA(VLOOKUP(A996,'RVI Strategy'!$A$1:$B$1000,2,FALSE),0)</f>
        <v>-29524.047999999999</v>
      </c>
      <c r="H996" s="46">
        <f>_xlfn.IFNA(VLOOKUP(A996,'TXF0007 Strategy'!$A$1:$B$1000,2,FALSE),0)</f>
        <v>-128240.83199999999</v>
      </c>
      <c r="I996" s="55">
        <f t="shared" si="30"/>
        <v>-19841.384000000002</v>
      </c>
      <c r="J996" s="32">
        <f>VLOOKUP($A996,級距!$A:$K,9,FALSE)</f>
        <v>9</v>
      </c>
      <c r="K996" s="32">
        <f>VLOOKUP($A996,級距!$A:$K,10,FALSE)</f>
        <v>3</v>
      </c>
      <c r="L996" s="32">
        <f>VLOOKUP($A996,級距!$A:$K,11,FALSE)</f>
        <v>2</v>
      </c>
      <c r="M996" s="32">
        <f t="shared" si="31"/>
        <v>2</v>
      </c>
    </row>
    <row r="997" spans="1:13">
      <c r="A997" s="47">
        <v>44175</v>
      </c>
      <c r="B997" s="46">
        <f>_xlfn.IFNA(VLOOKUP(A997,'Dual Thrust Strategy'!$A$1:$B$460,2,FALSE),0)</f>
        <v>0</v>
      </c>
      <c r="C997" s="46">
        <f>_xlfn.IFNA(VLOOKUP(A997,'Break Through Price Strategy'!$A$2:$B$742,2,FALSE),0)</f>
        <v>-74700.191999999995</v>
      </c>
      <c r="D997" s="46">
        <f>_xlfn.IFNA(VLOOKUP(A997,'BBI Strategy'!$A$2:$B$1000,2,FALSE),0)</f>
        <v>-2733.6959999999999</v>
      </c>
      <c r="E997" s="46">
        <f>_xlfn.IFNA(VLOOKUP(A997,'Cloud Strategy'!$A$2:$B$1000,2,FALSE),0)</f>
        <v>-45473.343999999997</v>
      </c>
      <c r="F997" s="46">
        <f>_xlfn.IFNA(VLOOKUP(A997,'DMI Strategy'!$A$1:$B$1000,2,FALSE),0)</f>
        <v>-123409.344</v>
      </c>
      <c r="G997" s="46">
        <f>_xlfn.IFNA(VLOOKUP(A997,'RVI Strategy'!$A$1:$B$1000,2,FALSE),0)</f>
        <v>0</v>
      </c>
      <c r="H997" s="46">
        <f>_xlfn.IFNA(VLOOKUP(A997,'TXF0007 Strategy'!$A$1:$B$1000,2,FALSE),0)</f>
        <v>-18828.48</v>
      </c>
      <c r="I997" s="55">
        <f t="shared" si="30"/>
        <v>-41052.762666666669</v>
      </c>
      <c r="J997" s="32">
        <f>VLOOKUP($A997,級距!$A:$K,9,FALSE)</f>
        <v>5</v>
      </c>
      <c r="K997" s="32">
        <f>VLOOKUP($A997,級距!$A:$K,10,FALSE)</f>
        <v>2</v>
      </c>
      <c r="L997" s="32">
        <f>VLOOKUP($A997,級距!$A:$K,11,FALSE)</f>
        <v>2</v>
      </c>
      <c r="M997" s="32">
        <f t="shared" si="31"/>
        <v>2</v>
      </c>
    </row>
    <row r="998" spans="1:13">
      <c r="A998" s="47">
        <v>44174</v>
      </c>
      <c r="B998" s="46">
        <f>_xlfn.IFNA(VLOOKUP(A998,'Dual Thrust Strategy'!$A$1:$B$460,2,FALSE),0)</f>
        <v>0</v>
      </c>
      <c r="C998" s="46">
        <f>_xlfn.IFNA(VLOOKUP(A998,'Break Through Price Strategy'!$A$2:$B$742,2,FALSE),0)</f>
        <v>-64137.48</v>
      </c>
      <c r="D998" s="46">
        <f>_xlfn.IFNA(VLOOKUP(A998,'BBI Strategy'!$A$2:$B$1000,2,FALSE),0)</f>
        <v>33438.343999999997</v>
      </c>
      <c r="E998" s="46">
        <f>_xlfn.IFNA(VLOOKUP(A998,'Cloud Strategy'!$A$2:$B$1000,2,FALSE),0)</f>
        <v>-39914.911999999997</v>
      </c>
      <c r="F998" s="46">
        <f>_xlfn.IFNA(VLOOKUP(A998,'DMI Strategy'!$A$1:$B$1000,2,FALSE),0)</f>
        <v>-66316.543999999994</v>
      </c>
      <c r="G998" s="46">
        <f>_xlfn.IFNA(VLOOKUP(A998,'RVI Strategy'!$A$1:$B$1000,2,FALSE),0)</f>
        <v>0</v>
      </c>
      <c r="H998" s="46">
        <f>_xlfn.IFNA(VLOOKUP(A998,'TXF0007 Strategy'!$A$1:$B$1000,2,FALSE),0)</f>
        <v>0</v>
      </c>
      <c r="I998" s="55">
        <f t="shared" si="30"/>
        <v>-22821.765333333333</v>
      </c>
      <c r="J998" s="32">
        <f>VLOOKUP($A998,級距!$A:$K,9,FALSE)</f>
        <v>2</v>
      </c>
      <c r="K998" s="32">
        <f>VLOOKUP($A998,級距!$A:$K,10,FALSE)</f>
        <v>3</v>
      </c>
      <c r="L998" s="32">
        <f>VLOOKUP($A998,級距!$A:$K,11,FALSE)</f>
        <v>2</v>
      </c>
      <c r="M998" s="32">
        <f t="shared" si="31"/>
        <v>2</v>
      </c>
    </row>
    <row r="999" spans="1:13">
      <c r="A999" s="47">
        <v>44173</v>
      </c>
      <c r="B999" s="46">
        <f>_xlfn.IFNA(VLOOKUP(A999,'Dual Thrust Strategy'!$A$1:$B$460,2,FALSE),0)</f>
        <v>0</v>
      </c>
      <c r="C999" s="46">
        <f>_xlfn.IFNA(VLOOKUP(A999,'Break Through Price Strategy'!$A$2:$B$742,2,FALSE),0)</f>
        <v>45780.92</v>
      </c>
      <c r="D999" s="46">
        <f>_xlfn.IFNA(VLOOKUP(A999,'BBI Strategy'!$A$2:$B$1000,2,FALSE),0)</f>
        <v>82399.567999999999</v>
      </c>
      <c r="E999" s="46">
        <f>_xlfn.IFNA(VLOOKUP(A999,'Cloud Strategy'!$A$2:$B$1000,2,FALSE),0)</f>
        <v>324180.62400000001</v>
      </c>
      <c r="F999" s="46">
        <f>_xlfn.IFNA(VLOOKUP(A999,'DMI Strategy'!$A$1:$B$1000,2,FALSE),0)</f>
        <v>65879.535999999993</v>
      </c>
      <c r="G999" s="46">
        <f>_xlfn.IFNA(VLOOKUP(A999,'RVI Strategy'!$A$1:$B$1000,2,FALSE),0)</f>
        <v>0</v>
      </c>
      <c r="H999" s="46">
        <f>_xlfn.IFNA(VLOOKUP(A999,'TXF0007 Strategy'!$A$1:$B$1000,2,FALSE),0)</f>
        <v>0</v>
      </c>
      <c r="I999" s="55">
        <f t="shared" si="30"/>
        <v>86373.441333333336</v>
      </c>
      <c r="J999" s="32">
        <f>VLOOKUP($A999,級距!$A:$K,9,FALSE)</f>
        <v>7</v>
      </c>
      <c r="K999" s="32">
        <f>VLOOKUP($A999,級距!$A:$K,10,FALSE)</f>
        <v>8</v>
      </c>
      <c r="L999" s="32">
        <f>VLOOKUP($A999,級距!$A:$K,11,FALSE)</f>
        <v>3</v>
      </c>
      <c r="M999" s="32">
        <f t="shared" si="31"/>
        <v>3</v>
      </c>
    </row>
    <row r="1000" spans="1:13">
      <c r="A1000" s="47">
        <v>44172</v>
      </c>
      <c r="B1000" s="46">
        <f>_xlfn.IFNA(VLOOKUP(A1000,'Dual Thrust Strategy'!$A$1:$B$460,2,FALSE),0)</f>
        <v>0</v>
      </c>
      <c r="C1000" s="46">
        <f>_xlfn.IFNA(VLOOKUP(A1000,'Break Through Price Strategy'!$A$2:$B$742,2,FALSE),0)</f>
        <v>-44045.807999999997</v>
      </c>
      <c r="D1000" s="46">
        <f>_xlfn.IFNA(VLOOKUP(A1000,'BBI Strategy'!$A$2:$B$1000,2,FALSE),0)</f>
        <v>0</v>
      </c>
      <c r="E1000" s="46">
        <f>_xlfn.IFNA(VLOOKUP(A1000,'Cloud Strategy'!$A$2:$B$1000,2,FALSE),0)</f>
        <v>-15147.152</v>
      </c>
      <c r="F1000" s="46">
        <f>_xlfn.IFNA(VLOOKUP(A1000,'DMI Strategy'!$A$1:$B$1000,2,FALSE),0)</f>
        <v>-66242.047999999995</v>
      </c>
      <c r="G1000" s="46">
        <f>_xlfn.IFNA(VLOOKUP(A1000,'RVI Strategy'!$A$1:$B$1000,2,FALSE),0)</f>
        <v>75920.096000000005</v>
      </c>
      <c r="H1000" s="46">
        <f>_xlfn.IFNA(VLOOKUP(A1000,'TXF0007 Strategy'!$A$1:$B$1000,2,FALSE),0)</f>
        <v>-125431.10400000001</v>
      </c>
      <c r="I1000" s="55">
        <f t="shared" si="30"/>
        <v>-8252.4853333333322</v>
      </c>
      <c r="J1000" s="32">
        <f>VLOOKUP($A1000,級距!$A:$K,9,FALSE)</f>
        <v>5</v>
      </c>
      <c r="K1000" s="32">
        <f>VLOOKUP($A1000,級距!$A:$K,10,FALSE)</f>
        <v>3</v>
      </c>
      <c r="L1000" s="32">
        <f>VLOOKUP($A1000,級距!$A:$K,11,FALSE)</f>
        <v>2</v>
      </c>
      <c r="M1000" s="32">
        <f t="shared" si="31"/>
        <v>2</v>
      </c>
    </row>
    <row r="1001" spans="1:13">
      <c r="A1001" s="47">
        <v>44169</v>
      </c>
      <c r="B1001" s="46">
        <f>_xlfn.IFNA(VLOOKUP(A1001,'Dual Thrust Strategy'!$A$1:$B$460,2,FALSE),0)</f>
        <v>0</v>
      </c>
      <c r="C1001" s="46">
        <f>_xlfn.IFNA(VLOOKUP(A1001,'Break Through Price Strategy'!$A$2:$B$742,2,FALSE),0)</f>
        <v>1843.808</v>
      </c>
      <c r="D1001" s="46">
        <f>_xlfn.IFNA(VLOOKUP(A1001,'BBI Strategy'!$A$2:$B$1000,2,FALSE),0)</f>
        <v>46093.088000000003</v>
      </c>
      <c r="E1001" s="46">
        <f>_xlfn.IFNA(VLOOKUP(A1001,'Cloud Strategy'!$A$2:$B$1000,2,FALSE),0)</f>
        <v>0</v>
      </c>
      <c r="F1001" s="46">
        <f>_xlfn.IFNA(VLOOKUP(A1001,'DMI Strategy'!$A$1:$B$1000,2,FALSE),0)</f>
        <v>101639.344</v>
      </c>
      <c r="G1001" s="46">
        <f>_xlfn.IFNA(VLOOKUP(A1001,'RVI Strategy'!$A$1:$B$1000,2,FALSE),0)</f>
        <v>0</v>
      </c>
      <c r="H1001" s="46">
        <f>_xlfn.IFNA(VLOOKUP(A1001,'TXF0007 Strategy'!$A$1:$B$1000,2,FALSE),0)</f>
        <v>168368.424</v>
      </c>
      <c r="I1001" s="55">
        <f t="shared" si="30"/>
        <v>24929.373333333333</v>
      </c>
      <c r="J1001" s="32">
        <f>VLOOKUP($A1001,級距!$A:$K,9,FALSE)</f>
        <v>5</v>
      </c>
      <c r="K1001" s="32">
        <f>VLOOKUP($A1001,級距!$A:$K,10,FALSE)</f>
        <v>9</v>
      </c>
      <c r="L1001" s="32">
        <f>VLOOKUP($A1001,級距!$A:$K,11,FALSE)</f>
        <v>3</v>
      </c>
      <c r="M1001" s="32">
        <f t="shared" si="31"/>
        <v>3</v>
      </c>
    </row>
    <row r="1002" spans="1:13">
      <c r="A1002" s="47">
        <v>44168</v>
      </c>
      <c r="B1002" s="46">
        <f>_xlfn.IFNA(VLOOKUP(A1002,'Dual Thrust Strategy'!$A$1:$B$460,2,FALSE),0)</f>
        <v>11188.752</v>
      </c>
      <c r="C1002" s="46">
        <f>_xlfn.IFNA(VLOOKUP(A1002,'Break Through Price Strategy'!$A$2:$B$742,2,FALSE),0)</f>
        <v>-52032</v>
      </c>
      <c r="D1002" s="46">
        <f>_xlfn.IFNA(VLOOKUP(A1002,'BBI Strategy'!$A$2:$B$1000,2,FALSE),0)</f>
        <v>-40414.271999999997</v>
      </c>
      <c r="E1002" s="46">
        <f>_xlfn.IFNA(VLOOKUP(A1002,'Cloud Strategy'!$A$2:$B$1000,2,FALSE),0)</f>
        <v>62760.624000000003</v>
      </c>
      <c r="F1002" s="46">
        <f>_xlfn.IFNA(VLOOKUP(A1002,'DMI Strategy'!$A$1:$B$1000,2,FALSE),0)</f>
        <v>0</v>
      </c>
      <c r="G1002" s="46">
        <f>_xlfn.IFNA(VLOOKUP(A1002,'RVI Strategy'!$A$1:$B$1000,2,FALSE),0)</f>
        <v>0</v>
      </c>
      <c r="H1002" s="46">
        <f>_xlfn.IFNA(VLOOKUP(A1002,'TXF0007 Strategy'!$A$1:$B$1000,2,FALSE),0)</f>
        <v>-128370.088</v>
      </c>
      <c r="I1002" s="55">
        <f t="shared" si="30"/>
        <v>-3082.8159999999975</v>
      </c>
      <c r="J1002" s="32">
        <f>VLOOKUP($A1002,級距!$A:$K,9,FALSE)</f>
        <v>5</v>
      </c>
      <c r="K1002" s="32">
        <f>VLOOKUP($A1002,級距!$A:$K,10,FALSE)</f>
        <v>2</v>
      </c>
      <c r="L1002" s="32">
        <f>VLOOKUP($A1002,級距!$A:$K,11,FALSE)</f>
        <v>2</v>
      </c>
      <c r="M1002" s="32">
        <f t="shared" si="31"/>
        <v>2</v>
      </c>
    </row>
    <row r="1003" spans="1:13">
      <c r="A1003" s="47">
        <v>44167</v>
      </c>
      <c r="B1003" s="46">
        <f>_xlfn.IFNA(VLOOKUP(A1003,'Dual Thrust Strategy'!$A$1:$B$460,2,FALSE),0)</f>
        <v>0</v>
      </c>
      <c r="C1003" s="46">
        <f>_xlfn.IFNA(VLOOKUP(A1003,'Break Through Price Strategy'!$A$2:$B$742,2,FALSE),0)</f>
        <v>4259.0720000000001</v>
      </c>
      <c r="D1003" s="46">
        <f>_xlfn.IFNA(VLOOKUP(A1003,'BBI Strategy'!$A$2:$B$1000,2,FALSE),0)</f>
        <v>-3758.1439999999998</v>
      </c>
      <c r="E1003" s="46">
        <f>_xlfn.IFNA(VLOOKUP(A1003,'Cloud Strategy'!$A$2:$B$1000,2,FALSE),0)</f>
        <v>-34140.671999999999</v>
      </c>
      <c r="F1003" s="46">
        <f>_xlfn.IFNA(VLOOKUP(A1003,'DMI Strategy'!$A$1:$B$1000,2,FALSE),0)</f>
        <v>0</v>
      </c>
      <c r="G1003" s="46">
        <f>_xlfn.IFNA(VLOOKUP(A1003,'RVI Strategy'!$A$1:$B$1000,2,FALSE),0)</f>
        <v>0</v>
      </c>
      <c r="H1003" s="46">
        <f>_xlfn.IFNA(VLOOKUP(A1003,'TXF0007 Strategy'!$A$1:$B$1000,2,FALSE),0)</f>
        <v>-127997.18399999999</v>
      </c>
      <c r="I1003" s="55">
        <f t="shared" si="30"/>
        <v>-5606.6239999999998</v>
      </c>
      <c r="J1003" s="32">
        <f>VLOOKUP($A1003,級距!$A:$K,9,FALSE)</f>
        <v>4</v>
      </c>
      <c r="K1003" s="32">
        <f>VLOOKUP($A1003,級距!$A:$K,10,FALSE)</f>
        <v>2</v>
      </c>
      <c r="L1003" s="32">
        <f>VLOOKUP($A1003,級距!$A:$K,11,FALSE)</f>
        <v>2</v>
      </c>
      <c r="M1003" s="32">
        <f t="shared" si="31"/>
        <v>2</v>
      </c>
    </row>
    <row r="1004" spans="1:13">
      <c r="A1004" s="47">
        <v>44166</v>
      </c>
      <c r="B1004" s="46">
        <f>_xlfn.IFNA(VLOOKUP(A1004,'Dual Thrust Strategy'!$A$1:$B$460,2,FALSE),0)</f>
        <v>0</v>
      </c>
      <c r="C1004" s="46">
        <f>_xlfn.IFNA(VLOOKUP(A1004,'Break Through Price Strategy'!$A$2:$B$742,2,FALSE),0)</f>
        <v>0</v>
      </c>
      <c r="D1004" s="46">
        <f>_xlfn.IFNA(VLOOKUP(A1004,'BBI Strategy'!$A$2:$B$1000,2,FALSE),0)</f>
        <v>0</v>
      </c>
      <c r="E1004" s="46">
        <f>_xlfn.IFNA(VLOOKUP(A1004,'Cloud Strategy'!$A$2:$B$1000,2,FALSE),0)</f>
        <v>0</v>
      </c>
      <c r="F1004" s="46">
        <f>_xlfn.IFNA(VLOOKUP(A1004,'DMI Strategy'!$A$1:$B$1000,2,FALSE),0)</f>
        <v>0</v>
      </c>
      <c r="G1004" s="46">
        <f>_xlfn.IFNA(VLOOKUP(A1004,'RVI Strategy'!$A$1:$B$1000,2,FALSE),0)</f>
        <v>0</v>
      </c>
      <c r="H1004" s="46">
        <f>_xlfn.IFNA(VLOOKUP(A1004,'TXF0007 Strategy'!$A$1:$B$1000,2,FALSE),0)</f>
        <v>20540.016</v>
      </c>
      <c r="I1004" s="55">
        <f t="shared" si="30"/>
        <v>0</v>
      </c>
      <c r="J1004" s="32">
        <f>VLOOKUP($A1004,級距!$A:$K,9,FALSE)</f>
        <v>5</v>
      </c>
      <c r="K1004" s="32">
        <f>VLOOKUP($A1004,級距!$A:$K,10,FALSE)</f>
        <v>5</v>
      </c>
      <c r="L1004" s="32">
        <f>VLOOKUP($A1004,級距!$A:$K,11,FALSE)</f>
        <v>2</v>
      </c>
      <c r="M1004" s="32">
        <f t="shared" si="31"/>
        <v>2</v>
      </c>
    </row>
    <row r="1005" spans="1:13">
      <c r="A1005" s="47">
        <v>44165</v>
      </c>
      <c r="B1005" s="46">
        <f>_xlfn.IFNA(VLOOKUP(A1005,'Dual Thrust Strategy'!$A$1:$B$460,2,FALSE),0)</f>
        <v>3401.7840000000001</v>
      </c>
      <c r="C1005" s="46">
        <f>_xlfn.IFNA(VLOOKUP(A1005,'Break Through Price Strategy'!$A$2:$B$742,2,FALSE),0)</f>
        <v>0</v>
      </c>
      <c r="D1005" s="46">
        <f>_xlfn.IFNA(VLOOKUP(A1005,'BBI Strategy'!$A$2:$B$1000,2,FALSE),0)</f>
        <v>-24869.207999999999</v>
      </c>
      <c r="E1005" s="46">
        <f>_xlfn.IFNA(VLOOKUP(A1005,'Cloud Strategy'!$A$2:$B$1000,2,FALSE),0)</f>
        <v>-81051.327999999994</v>
      </c>
      <c r="F1005" s="46">
        <f>_xlfn.IFNA(VLOOKUP(A1005,'DMI Strategy'!$A$1:$B$1000,2,FALSE),0)</f>
        <v>84952.847999999998</v>
      </c>
      <c r="G1005" s="46">
        <f>_xlfn.IFNA(VLOOKUP(A1005,'RVI Strategy'!$A$1:$B$1000,2,FALSE),0)</f>
        <v>0</v>
      </c>
      <c r="H1005" s="46">
        <f>_xlfn.IFNA(VLOOKUP(A1005,'TXF0007 Strategy'!$A$1:$B$1000,2,FALSE),0)</f>
        <v>-126616.68</v>
      </c>
      <c r="I1005" s="55">
        <f t="shared" si="30"/>
        <v>-2927.650666666666</v>
      </c>
      <c r="J1005" s="32">
        <f>VLOOKUP($A1005,級距!$A:$K,9,FALSE)</f>
        <v>10</v>
      </c>
      <c r="K1005" s="32">
        <f>VLOOKUP($A1005,級距!$A:$K,10,FALSE)</f>
        <v>6</v>
      </c>
      <c r="L1005" s="32">
        <f>VLOOKUP($A1005,級距!$A:$K,11,FALSE)</f>
        <v>1</v>
      </c>
      <c r="M1005" s="32">
        <f t="shared" si="31"/>
        <v>1</v>
      </c>
    </row>
    <row r="1006" spans="1:13">
      <c r="A1006" s="47">
        <v>44162</v>
      </c>
      <c r="B1006" s="46">
        <f>_xlfn.IFNA(VLOOKUP(A1006,'Dual Thrust Strategy'!$A$1:$B$460,2,FALSE),0)</f>
        <v>0</v>
      </c>
      <c r="C1006" s="46">
        <f>_xlfn.IFNA(VLOOKUP(A1006,'Break Through Price Strategy'!$A$2:$B$742,2,FALSE),0)</f>
        <v>-2390.5439999999999</v>
      </c>
      <c r="D1006" s="46">
        <f>_xlfn.IFNA(VLOOKUP(A1006,'BBI Strategy'!$A$2:$B$1000,2,FALSE),0)</f>
        <v>-9063.4240000000009</v>
      </c>
      <c r="E1006" s="46">
        <f>_xlfn.IFNA(VLOOKUP(A1006,'Cloud Strategy'!$A$2:$B$1000,2,FALSE),0)</f>
        <v>-12499.487999999999</v>
      </c>
      <c r="F1006" s="46">
        <f>_xlfn.IFNA(VLOOKUP(A1006,'DMI Strategy'!$A$1:$B$1000,2,FALSE),0)</f>
        <v>-71807.872000000003</v>
      </c>
      <c r="G1006" s="46">
        <f>_xlfn.IFNA(VLOOKUP(A1006,'RVI Strategy'!$A$1:$B$1000,2,FALSE),0)</f>
        <v>0</v>
      </c>
      <c r="H1006" s="46">
        <f>_xlfn.IFNA(VLOOKUP(A1006,'TXF0007 Strategy'!$A$1:$B$1000,2,FALSE),0)</f>
        <v>69351.520000000004</v>
      </c>
      <c r="I1006" s="55">
        <f t="shared" si="30"/>
        <v>-15960.221333333335</v>
      </c>
      <c r="J1006" s="32">
        <f>VLOOKUP($A1006,級距!$A:$K,9,FALSE)</f>
        <v>5</v>
      </c>
      <c r="K1006" s="32">
        <f>VLOOKUP($A1006,級距!$A:$K,10,FALSE)</f>
        <v>8</v>
      </c>
      <c r="L1006" s="32">
        <f>VLOOKUP($A1006,級距!$A:$K,11,FALSE)</f>
        <v>3</v>
      </c>
      <c r="M1006" s="32">
        <f t="shared" si="31"/>
        <v>3</v>
      </c>
    </row>
    <row r="1007" spans="1:13">
      <c r="A1007" s="47">
        <v>44161</v>
      </c>
      <c r="B1007" s="46">
        <f>_xlfn.IFNA(VLOOKUP(A1007,'Dual Thrust Strategy'!$A$1:$B$460,2,FALSE),0)</f>
        <v>0</v>
      </c>
      <c r="C1007" s="46">
        <f>_xlfn.IFNA(VLOOKUP(A1007,'Break Through Price Strategy'!$A$2:$B$742,2,FALSE),0)</f>
        <v>0</v>
      </c>
      <c r="D1007" s="46">
        <f>_xlfn.IFNA(VLOOKUP(A1007,'BBI Strategy'!$A$2:$B$1000,2,FALSE),0)</f>
        <v>0</v>
      </c>
      <c r="E1007" s="46">
        <f>_xlfn.IFNA(VLOOKUP(A1007,'Cloud Strategy'!$A$2:$B$1000,2,FALSE),0)</f>
        <v>0</v>
      </c>
      <c r="F1007" s="46">
        <f>_xlfn.IFNA(VLOOKUP(A1007,'DMI Strategy'!$A$1:$B$1000,2,FALSE),0)</f>
        <v>-63977.567999999999</v>
      </c>
      <c r="G1007" s="46">
        <f>_xlfn.IFNA(VLOOKUP(A1007,'RVI Strategy'!$A$1:$B$1000,2,FALSE),0)</f>
        <v>0</v>
      </c>
      <c r="H1007" s="46">
        <f>_xlfn.IFNA(VLOOKUP(A1007,'TXF0007 Strategy'!$A$1:$B$1000,2,FALSE),0)</f>
        <v>-72573.48</v>
      </c>
      <c r="I1007" s="55">
        <f t="shared" si="30"/>
        <v>-10662.928</v>
      </c>
      <c r="J1007" s="32">
        <f>VLOOKUP($A1007,級距!$A:$K,9,FALSE)</f>
        <v>4</v>
      </c>
      <c r="K1007" s="32">
        <f>VLOOKUP($A1007,級距!$A:$K,10,FALSE)</f>
        <v>5</v>
      </c>
      <c r="L1007" s="32">
        <f>VLOOKUP($A1007,級距!$A:$K,11,FALSE)</f>
        <v>2</v>
      </c>
      <c r="M1007" s="32">
        <f t="shared" si="31"/>
        <v>2</v>
      </c>
    </row>
    <row r="1008" spans="1:13">
      <c r="A1008" s="47">
        <v>44160</v>
      </c>
      <c r="B1008" s="46">
        <f>_xlfn.IFNA(VLOOKUP(A1008,'Dual Thrust Strategy'!$A$1:$B$460,2,FALSE),0)</f>
        <v>0</v>
      </c>
      <c r="C1008" s="46">
        <f>_xlfn.IFNA(VLOOKUP(A1008,'Break Through Price Strategy'!$A$2:$B$742,2,FALSE),0)</f>
        <v>23823.96</v>
      </c>
      <c r="D1008" s="46">
        <f>_xlfn.IFNA(VLOOKUP(A1008,'BBI Strategy'!$A$2:$B$1000,2,FALSE),0)</f>
        <v>29930.367999999999</v>
      </c>
      <c r="E1008" s="46">
        <f>_xlfn.IFNA(VLOOKUP(A1008,'Cloud Strategy'!$A$2:$B$1000,2,FALSE),0)</f>
        <v>-35436.447999999997</v>
      </c>
      <c r="F1008" s="46">
        <f>_xlfn.IFNA(VLOOKUP(A1008,'DMI Strategy'!$A$1:$B$1000,2,FALSE),0)</f>
        <v>-46700.807999999997</v>
      </c>
      <c r="G1008" s="46">
        <f>_xlfn.IFNA(VLOOKUP(A1008,'RVI Strategy'!$A$1:$B$1000,2,FALSE),0)</f>
        <v>31563.72</v>
      </c>
      <c r="H1008" s="46">
        <f>_xlfn.IFNA(VLOOKUP(A1008,'TXF0007 Strategy'!$A$1:$B$1000,2,FALSE),0)</f>
        <v>174653.592</v>
      </c>
      <c r="I1008" s="55">
        <f t="shared" si="30"/>
        <v>530.13200000000018</v>
      </c>
      <c r="J1008" s="32">
        <f>VLOOKUP($A1008,級距!$A:$K,9,FALSE)</f>
        <v>8</v>
      </c>
      <c r="K1008" s="32">
        <f>VLOOKUP($A1008,級距!$A:$K,10,FALSE)</f>
        <v>9</v>
      </c>
      <c r="L1008" s="32">
        <f>VLOOKUP($A1008,級距!$A:$K,11,FALSE)</f>
        <v>3</v>
      </c>
      <c r="M1008" s="32">
        <f t="shared" si="31"/>
        <v>3</v>
      </c>
    </row>
    <row r="1009" spans="1:13">
      <c r="A1009" s="47">
        <v>44159</v>
      </c>
      <c r="B1009" s="46">
        <f>_xlfn.IFNA(VLOOKUP(A1009,'Dual Thrust Strategy'!$A$1:$B$460,2,FALSE),0)</f>
        <v>0</v>
      </c>
      <c r="C1009" s="46">
        <f>_xlfn.IFNA(VLOOKUP(A1009,'Break Through Price Strategy'!$A$2:$B$742,2,FALSE),0)</f>
        <v>0</v>
      </c>
      <c r="D1009" s="46">
        <f>_xlfn.IFNA(VLOOKUP(A1009,'BBI Strategy'!$A$2:$B$1000,2,FALSE),0)</f>
        <v>-42662.847999999998</v>
      </c>
      <c r="E1009" s="46">
        <f>_xlfn.IFNA(VLOOKUP(A1009,'Cloud Strategy'!$A$2:$B$1000,2,FALSE),0)</f>
        <v>54346.103999999999</v>
      </c>
      <c r="F1009" s="46">
        <f>_xlfn.IFNA(VLOOKUP(A1009,'DMI Strategy'!$A$1:$B$1000,2,FALSE),0)</f>
        <v>-63984.767999999996</v>
      </c>
      <c r="G1009" s="46">
        <f>_xlfn.IFNA(VLOOKUP(A1009,'RVI Strategy'!$A$1:$B$1000,2,FALSE),0)</f>
        <v>51224.160000000003</v>
      </c>
      <c r="H1009" s="46">
        <f>_xlfn.IFNA(VLOOKUP(A1009,'TXF0007 Strategy'!$A$1:$B$1000,2,FALSE),0)</f>
        <v>20027.904000000002</v>
      </c>
      <c r="I1009" s="55">
        <f t="shared" si="30"/>
        <v>-179.55866666666529</v>
      </c>
      <c r="J1009" s="32">
        <f>VLOOKUP($A1009,級距!$A:$K,9,FALSE)</f>
        <v>5</v>
      </c>
      <c r="K1009" s="32">
        <f>VLOOKUP($A1009,級距!$A:$K,10,FALSE)</f>
        <v>8</v>
      </c>
      <c r="L1009" s="32">
        <f>VLOOKUP($A1009,級距!$A:$K,11,FALSE)</f>
        <v>3</v>
      </c>
      <c r="M1009" s="32">
        <f t="shared" si="31"/>
        <v>3</v>
      </c>
    </row>
    <row r="1010" spans="1:13">
      <c r="A1010" s="47">
        <v>44158</v>
      </c>
      <c r="B1010" s="46">
        <f>_xlfn.IFNA(VLOOKUP(A1010,'Dual Thrust Strategy'!$A$1:$B$460,2,FALSE),0)</f>
        <v>0</v>
      </c>
      <c r="C1010" s="46">
        <f>_xlfn.IFNA(VLOOKUP(A1010,'Break Through Price Strategy'!$A$2:$B$742,2,FALSE),0)</f>
        <v>-4932.8159999999998</v>
      </c>
      <c r="D1010" s="46">
        <f>_xlfn.IFNA(VLOOKUP(A1010,'BBI Strategy'!$A$2:$B$1000,2,FALSE),0)</f>
        <v>8803.7279999999992</v>
      </c>
      <c r="E1010" s="46">
        <f>_xlfn.IFNA(VLOOKUP(A1010,'Cloud Strategy'!$A$2:$B$1000,2,FALSE),0)</f>
        <v>0</v>
      </c>
      <c r="F1010" s="46">
        <f>_xlfn.IFNA(VLOOKUP(A1010,'DMI Strategy'!$A$1:$B$1000,2,FALSE),0)</f>
        <v>-32787.760000000002</v>
      </c>
      <c r="G1010" s="46">
        <f>_xlfn.IFNA(VLOOKUP(A1010,'RVI Strategy'!$A$1:$B$1000,2,FALSE),0)</f>
        <v>0</v>
      </c>
      <c r="H1010" s="46">
        <f>_xlfn.IFNA(VLOOKUP(A1010,'TXF0007 Strategy'!$A$1:$B$1000,2,FALSE),0)</f>
        <v>0</v>
      </c>
      <c r="I1010" s="55">
        <f t="shared" si="30"/>
        <v>-4819.474666666667</v>
      </c>
      <c r="J1010" s="32">
        <f>VLOOKUP($A1010,級距!$A:$K,9,FALSE)</f>
        <v>5</v>
      </c>
      <c r="K1010" s="32">
        <f>VLOOKUP($A1010,級距!$A:$K,10,FALSE)</f>
        <v>6</v>
      </c>
      <c r="L1010" s="32">
        <f>VLOOKUP($A1010,級距!$A:$K,11,FALSE)</f>
        <v>2</v>
      </c>
      <c r="M1010" s="32">
        <f t="shared" si="31"/>
        <v>2</v>
      </c>
    </row>
    <row r="1011" spans="1:13">
      <c r="A1011" s="47">
        <v>44155</v>
      </c>
      <c r="B1011" s="46">
        <f>_xlfn.IFNA(VLOOKUP(A1011,'Dual Thrust Strategy'!$A$1:$B$460,2,FALSE),0)</f>
        <v>0</v>
      </c>
      <c r="C1011" s="46">
        <f>_xlfn.IFNA(VLOOKUP(A1011,'Break Through Price Strategy'!$A$2:$B$742,2,FALSE),0)</f>
        <v>0</v>
      </c>
      <c r="D1011" s="46">
        <f>_xlfn.IFNA(VLOOKUP(A1011,'BBI Strategy'!$A$2:$B$1000,2,FALSE),0)</f>
        <v>0</v>
      </c>
      <c r="E1011" s="46">
        <f>_xlfn.IFNA(VLOOKUP(A1011,'Cloud Strategy'!$A$2:$B$1000,2,FALSE),0)</f>
        <v>-8740.9920000000002</v>
      </c>
      <c r="F1011" s="46">
        <f>_xlfn.IFNA(VLOOKUP(A1011,'DMI Strategy'!$A$1:$B$1000,2,FALSE),0)</f>
        <v>11653.68</v>
      </c>
      <c r="G1011" s="46">
        <f>_xlfn.IFNA(VLOOKUP(A1011,'RVI Strategy'!$A$1:$B$1000,2,FALSE),0)</f>
        <v>0</v>
      </c>
      <c r="H1011" s="46">
        <f>_xlfn.IFNA(VLOOKUP(A1011,'TXF0007 Strategy'!$A$1:$B$1000,2,FALSE),0)</f>
        <v>-66633.335999999996</v>
      </c>
      <c r="I1011" s="55">
        <f t="shared" si="30"/>
        <v>485.44800000000004</v>
      </c>
      <c r="J1011" s="32">
        <f>VLOOKUP($A1011,級距!$A:$K,9,FALSE)</f>
        <v>2</v>
      </c>
      <c r="K1011" s="32">
        <f>VLOOKUP($A1011,級距!$A:$K,10,FALSE)</f>
        <v>2</v>
      </c>
      <c r="L1011" s="32">
        <f>VLOOKUP($A1011,級距!$A:$K,11,FALSE)</f>
        <v>2</v>
      </c>
      <c r="M1011" s="32">
        <f t="shared" si="31"/>
        <v>2</v>
      </c>
    </row>
    <row r="1012" spans="1:13">
      <c r="A1012" s="47">
        <v>44154</v>
      </c>
      <c r="B1012" s="46">
        <f>_xlfn.IFNA(VLOOKUP(A1012,'Dual Thrust Strategy'!$A$1:$B$460,2,FALSE),0)</f>
        <v>0</v>
      </c>
      <c r="C1012" s="46">
        <f>_xlfn.IFNA(VLOOKUP(A1012,'Break Through Price Strategy'!$A$2:$B$742,2,FALSE),0)</f>
        <v>0</v>
      </c>
      <c r="D1012" s="46">
        <f>_xlfn.IFNA(VLOOKUP(A1012,'BBI Strategy'!$A$2:$B$1000,2,FALSE),0)</f>
        <v>0</v>
      </c>
      <c r="E1012" s="46">
        <f>_xlfn.IFNA(VLOOKUP(A1012,'Cloud Strategy'!$A$2:$B$1000,2,FALSE),0)</f>
        <v>-25374.511999999999</v>
      </c>
      <c r="F1012" s="46">
        <f>_xlfn.IFNA(VLOOKUP(A1012,'DMI Strategy'!$A$1:$B$1000,2,FALSE),0)</f>
        <v>29132.191999999999</v>
      </c>
      <c r="G1012" s="46">
        <f>_xlfn.IFNA(VLOOKUP(A1012,'RVI Strategy'!$A$1:$B$1000,2,FALSE),0)</f>
        <v>0</v>
      </c>
      <c r="H1012" s="46">
        <f>_xlfn.IFNA(VLOOKUP(A1012,'TXF0007 Strategy'!$A$1:$B$1000,2,FALSE),0)</f>
        <v>14254.28</v>
      </c>
      <c r="I1012" s="55">
        <f t="shared" si="30"/>
        <v>626.28000000000009</v>
      </c>
      <c r="J1012" s="32">
        <f>VLOOKUP($A1012,級距!$A:$K,9,FALSE)</f>
        <v>2</v>
      </c>
      <c r="K1012" s="32">
        <f>VLOOKUP($A1012,級距!$A:$K,10,FALSE)</f>
        <v>1</v>
      </c>
      <c r="L1012" s="32">
        <f>VLOOKUP($A1012,級距!$A:$K,11,FALSE)</f>
        <v>2</v>
      </c>
      <c r="M1012" s="32">
        <f t="shared" si="31"/>
        <v>2</v>
      </c>
    </row>
    <row r="1013" spans="1:13">
      <c r="A1013" s="47">
        <v>44153</v>
      </c>
      <c r="B1013" s="46">
        <f>_xlfn.IFNA(VLOOKUP(A1013,'Dual Thrust Strategy'!$A$1:$B$460,2,FALSE),0)</f>
        <v>0</v>
      </c>
      <c r="C1013" s="46">
        <f>_xlfn.IFNA(VLOOKUP(A1013,'Break Through Price Strategy'!$A$2:$B$742,2,FALSE),0)</f>
        <v>-69233.759999999995</v>
      </c>
      <c r="D1013" s="46">
        <f>_xlfn.IFNA(VLOOKUP(A1013,'BBI Strategy'!$A$2:$B$1000,2,FALSE),0)</f>
        <v>116732.432</v>
      </c>
      <c r="E1013" s="46">
        <f>_xlfn.IFNA(VLOOKUP(A1013,'Cloud Strategy'!$A$2:$B$1000,2,FALSE),0)</f>
        <v>0</v>
      </c>
      <c r="F1013" s="46">
        <f>_xlfn.IFNA(VLOOKUP(A1013,'DMI Strategy'!$A$1:$B$1000,2,FALSE),0)</f>
        <v>4438.9920000000002</v>
      </c>
      <c r="G1013" s="46">
        <f>_xlfn.IFNA(VLOOKUP(A1013,'RVI Strategy'!$A$1:$B$1000,2,FALSE),0)</f>
        <v>0</v>
      </c>
      <c r="H1013" s="46">
        <f>_xlfn.IFNA(VLOOKUP(A1013,'TXF0007 Strategy'!$A$1:$B$1000,2,FALSE),0)</f>
        <v>57245.039999999994</v>
      </c>
      <c r="I1013" s="55">
        <f t="shared" si="30"/>
        <v>8656.2773333333334</v>
      </c>
      <c r="J1013" s="32">
        <f>VLOOKUP($A1013,級距!$A:$K,9,FALSE)</f>
        <v>7</v>
      </c>
      <c r="K1013" s="32">
        <f>VLOOKUP($A1013,級距!$A:$K,10,FALSE)</f>
        <v>8</v>
      </c>
      <c r="L1013" s="32">
        <f>VLOOKUP($A1013,級距!$A:$K,11,FALSE)</f>
        <v>3</v>
      </c>
      <c r="M1013" s="32">
        <f t="shared" si="31"/>
        <v>3</v>
      </c>
    </row>
    <row r="1014" spans="1:13">
      <c r="A1014" s="47">
        <v>44152</v>
      </c>
      <c r="B1014" s="46">
        <f>_xlfn.IFNA(VLOOKUP(A1014,'Dual Thrust Strategy'!$A$1:$B$460,2,FALSE),0)</f>
        <v>0</v>
      </c>
      <c r="C1014" s="46">
        <f>_xlfn.IFNA(VLOOKUP(A1014,'Break Through Price Strategy'!$A$2:$B$742,2,FALSE),0)</f>
        <v>0</v>
      </c>
      <c r="D1014" s="46">
        <f>_xlfn.IFNA(VLOOKUP(A1014,'BBI Strategy'!$A$2:$B$1000,2,FALSE),0)</f>
        <v>0</v>
      </c>
      <c r="E1014" s="46">
        <f>_xlfn.IFNA(VLOOKUP(A1014,'Cloud Strategy'!$A$2:$B$1000,2,FALSE),0)</f>
        <v>35554.080000000002</v>
      </c>
      <c r="F1014" s="46">
        <f>_xlfn.IFNA(VLOOKUP(A1014,'DMI Strategy'!$A$1:$B$1000,2,FALSE),0)</f>
        <v>0</v>
      </c>
      <c r="G1014" s="46">
        <f>_xlfn.IFNA(VLOOKUP(A1014,'RVI Strategy'!$A$1:$B$1000,2,FALSE),0)</f>
        <v>0</v>
      </c>
      <c r="H1014" s="46">
        <f>_xlfn.IFNA(VLOOKUP(A1014,'TXF0007 Strategy'!$A$1:$B$1000,2,FALSE),0)</f>
        <v>18878.448</v>
      </c>
      <c r="I1014" s="55">
        <f t="shared" si="30"/>
        <v>5925.68</v>
      </c>
      <c r="J1014" s="32">
        <f>VLOOKUP($A1014,級距!$A:$K,9,FALSE)</f>
        <v>5</v>
      </c>
      <c r="K1014" s="32">
        <f>VLOOKUP($A1014,級距!$A:$K,10,FALSE)</f>
        <v>3</v>
      </c>
      <c r="L1014" s="32">
        <f>VLOOKUP($A1014,級距!$A:$K,11,FALSE)</f>
        <v>2</v>
      </c>
      <c r="M1014" s="32">
        <f t="shared" si="31"/>
        <v>2</v>
      </c>
    </row>
    <row r="1015" spans="1:13">
      <c r="A1015" s="47">
        <v>44151</v>
      </c>
      <c r="B1015" s="46">
        <f>_xlfn.IFNA(VLOOKUP(A1015,'Dual Thrust Strategy'!$A$1:$B$460,2,FALSE),0)</f>
        <v>0</v>
      </c>
      <c r="C1015" s="46">
        <f>_xlfn.IFNA(VLOOKUP(A1015,'Break Through Price Strategy'!$A$2:$B$742,2,FALSE),0)</f>
        <v>11247.936</v>
      </c>
      <c r="D1015" s="46">
        <f>_xlfn.IFNA(VLOOKUP(A1015,'BBI Strategy'!$A$2:$B$1000,2,FALSE),0)</f>
        <v>121619.216</v>
      </c>
      <c r="E1015" s="46">
        <f>_xlfn.IFNA(VLOOKUP(A1015,'Cloud Strategy'!$A$2:$B$1000,2,FALSE),0)</f>
        <v>0</v>
      </c>
      <c r="F1015" s="46">
        <f>_xlfn.IFNA(VLOOKUP(A1015,'DMI Strategy'!$A$1:$B$1000,2,FALSE),0)</f>
        <v>17695.295999999998</v>
      </c>
      <c r="G1015" s="46">
        <f>_xlfn.IFNA(VLOOKUP(A1015,'RVI Strategy'!$A$1:$B$1000,2,FALSE),0)</f>
        <v>0</v>
      </c>
      <c r="H1015" s="46">
        <f>_xlfn.IFNA(VLOOKUP(A1015,'TXF0007 Strategy'!$A$1:$B$1000,2,FALSE),0)</f>
        <v>0</v>
      </c>
      <c r="I1015" s="55">
        <f t="shared" si="30"/>
        <v>25093.741333333335</v>
      </c>
      <c r="J1015" s="32">
        <f>VLOOKUP($A1015,級距!$A:$K,9,FALSE)</f>
        <v>7</v>
      </c>
      <c r="K1015" s="32">
        <f>VLOOKUP($A1015,級距!$A:$K,10,FALSE)</f>
        <v>10</v>
      </c>
      <c r="L1015" s="32">
        <f>VLOOKUP($A1015,級距!$A:$K,11,FALSE)</f>
        <v>3</v>
      </c>
      <c r="M1015" s="32">
        <f t="shared" si="31"/>
        <v>3</v>
      </c>
    </row>
    <row r="1016" spans="1:13">
      <c r="A1016" s="47">
        <v>44148</v>
      </c>
      <c r="B1016" s="46">
        <f>_xlfn.IFNA(VLOOKUP(A1016,'Dual Thrust Strategy'!$A$1:$B$460,2,FALSE),0)</f>
        <v>0</v>
      </c>
      <c r="C1016" s="46">
        <f>_xlfn.IFNA(VLOOKUP(A1016,'Break Through Price Strategy'!$A$2:$B$742,2,FALSE),0)</f>
        <v>0</v>
      </c>
      <c r="D1016" s="46">
        <f>_xlfn.IFNA(VLOOKUP(A1016,'BBI Strategy'!$A$2:$B$1000,2,FALSE),0)</f>
        <v>0</v>
      </c>
      <c r="E1016" s="46">
        <f>_xlfn.IFNA(VLOOKUP(A1016,'Cloud Strategy'!$A$2:$B$1000,2,FALSE),0)</f>
        <v>125569.008</v>
      </c>
      <c r="F1016" s="46">
        <f>_xlfn.IFNA(VLOOKUP(A1016,'DMI Strategy'!$A$1:$B$1000,2,FALSE),0)</f>
        <v>0</v>
      </c>
      <c r="G1016" s="46">
        <f>_xlfn.IFNA(VLOOKUP(A1016,'RVI Strategy'!$A$1:$B$1000,2,FALSE),0)</f>
        <v>0</v>
      </c>
      <c r="H1016" s="46">
        <f>_xlfn.IFNA(VLOOKUP(A1016,'TXF0007 Strategy'!$A$1:$B$1000,2,FALSE),0)</f>
        <v>0</v>
      </c>
      <c r="I1016" s="55">
        <f t="shared" si="30"/>
        <v>20928.168000000001</v>
      </c>
      <c r="J1016" s="32">
        <f>VLOOKUP($A1016,級距!$A:$K,9,FALSE)</f>
        <v>5</v>
      </c>
      <c r="K1016" s="32">
        <f>VLOOKUP($A1016,級距!$A:$K,10,FALSE)</f>
        <v>5</v>
      </c>
      <c r="L1016" s="32">
        <f>VLOOKUP($A1016,級距!$A:$K,11,FALSE)</f>
        <v>2</v>
      </c>
      <c r="M1016" s="32">
        <f t="shared" si="31"/>
        <v>2</v>
      </c>
    </row>
    <row r="1017" spans="1:13">
      <c r="A1017" s="47">
        <v>44147</v>
      </c>
      <c r="B1017" s="46">
        <f>_xlfn.IFNA(VLOOKUP(A1017,'Dual Thrust Strategy'!$A$1:$B$460,2,FALSE),0)</f>
        <v>0</v>
      </c>
      <c r="C1017" s="46">
        <f>_xlfn.IFNA(VLOOKUP(A1017,'Break Through Price Strategy'!$A$2:$B$742,2,FALSE),0)</f>
        <v>0</v>
      </c>
      <c r="D1017" s="46">
        <f>_xlfn.IFNA(VLOOKUP(A1017,'BBI Strategy'!$A$2:$B$1000,2,FALSE),0)</f>
        <v>-34545.536</v>
      </c>
      <c r="E1017" s="46">
        <f>_xlfn.IFNA(VLOOKUP(A1017,'Cloud Strategy'!$A$2:$B$1000,2,FALSE),0)</f>
        <v>-23485.599999999999</v>
      </c>
      <c r="F1017" s="46">
        <f>_xlfn.IFNA(VLOOKUP(A1017,'DMI Strategy'!$A$1:$B$1000,2,FALSE),0)</f>
        <v>-65886.847999999998</v>
      </c>
      <c r="G1017" s="46">
        <f>_xlfn.IFNA(VLOOKUP(A1017,'RVI Strategy'!$A$1:$B$1000,2,FALSE),0)</f>
        <v>0</v>
      </c>
      <c r="H1017" s="46">
        <f>_xlfn.IFNA(VLOOKUP(A1017,'TXF0007 Strategy'!$A$1:$B$1000,2,FALSE),0)</f>
        <v>-12351.12</v>
      </c>
      <c r="I1017" s="55">
        <f t="shared" si="30"/>
        <v>-20652.997333333333</v>
      </c>
      <c r="J1017" s="32">
        <f>VLOOKUP($A1017,級距!$A:$K,9,FALSE)</f>
        <v>4</v>
      </c>
      <c r="K1017" s="32">
        <f>VLOOKUP($A1017,級距!$A:$K,10,FALSE)</f>
        <v>4</v>
      </c>
      <c r="L1017" s="32">
        <f>VLOOKUP($A1017,級距!$A:$K,11,FALSE)</f>
        <v>2</v>
      </c>
      <c r="M1017" s="32">
        <f t="shared" si="31"/>
        <v>2</v>
      </c>
    </row>
    <row r="1018" spans="1:13">
      <c r="A1018" s="47">
        <v>44146</v>
      </c>
      <c r="B1018" s="46">
        <f>_xlfn.IFNA(VLOOKUP(A1018,'Dual Thrust Strategy'!$A$1:$B$460,2,FALSE),0)</f>
        <v>0</v>
      </c>
      <c r="C1018" s="46">
        <f>_xlfn.IFNA(VLOOKUP(A1018,'Break Through Price Strategy'!$A$2:$B$742,2,FALSE),0)</f>
        <v>15826.84</v>
      </c>
      <c r="D1018" s="46">
        <f>_xlfn.IFNA(VLOOKUP(A1018,'BBI Strategy'!$A$2:$B$1000,2,FALSE),0)</f>
        <v>55311.472000000002</v>
      </c>
      <c r="E1018" s="46">
        <f>_xlfn.IFNA(VLOOKUP(A1018,'Cloud Strategy'!$A$2:$B$1000,2,FALSE),0)</f>
        <v>0</v>
      </c>
      <c r="F1018" s="46">
        <f>_xlfn.IFNA(VLOOKUP(A1018,'DMI Strategy'!$A$1:$B$1000,2,FALSE),0)</f>
        <v>66586.495999999999</v>
      </c>
      <c r="G1018" s="46">
        <f>_xlfn.IFNA(VLOOKUP(A1018,'RVI Strategy'!$A$1:$B$1000,2,FALSE),0)</f>
        <v>0</v>
      </c>
      <c r="H1018" s="46">
        <f>_xlfn.IFNA(VLOOKUP(A1018,'TXF0007 Strategy'!$A$1:$B$1000,2,FALSE),0)</f>
        <v>173333.6</v>
      </c>
      <c r="I1018" s="55">
        <f t="shared" si="30"/>
        <v>22954.134666666669</v>
      </c>
      <c r="J1018" s="32">
        <f>VLOOKUP($A1018,級距!$A:$K,9,FALSE)</f>
        <v>8</v>
      </c>
      <c r="K1018" s="32">
        <f>VLOOKUP($A1018,級距!$A:$K,10,FALSE)</f>
        <v>8</v>
      </c>
      <c r="L1018" s="32">
        <f>VLOOKUP($A1018,級距!$A:$K,11,FALSE)</f>
        <v>3</v>
      </c>
      <c r="M1018" s="32">
        <f t="shared" si="31"/>
        <v>3</v>
      </c>
    </row>
    <row r="1019" spans="1:13">
      <c r="A1019" s="47">
        <v>44145</v>
      </c>
      <c r="B1019" s="46">
        <f>_xlfn.IFNA(VLOOKUP(A1019,'Dual Thrust Strategy'!$A$1:$B$460,2,FALSE),0)</f>
        <v>-18229.608</v>
      </c>
      <c r="C1019" s="46">
        <f>_xlfn.IFNA(VLOOKUP(A1019,'Break Through Price Strategy'!$A$2:$B$742,2,FALSE),0)</f>
        <v>0</v>
      </c>
      <c r="D1019" s="46">
        <f>_xlfn.IFNA(VLOOKUP(A1019,'BBI Strategy'!$A$2:$B$1000,2,FALSE),0)</f>
        <v>-22518.560000000001</v>
      </c>
      <c r="E1019" s="46">
        <f>_xlfn.IFNA(VLOOKUP(A1019,'Cloud Strategy'!$A$2:$B$1000,2,FALSE),0)</f>
        <v>-4227.424</v>
      </c>
      <c r="F1019" s="46">
        <f>_xlfn.IFNA(VLOOKUP(A1019,'DMI Strategy'!$A$1:$B$1000,2,FALSE),0)</f>
        <v>-65813.888000000006</v>
      </c>
      <c r="G1019" s="46">
        <f>_xlfn.IFNA(VLOOKUP(A1019,'RVI Strategy'!$A$1:$B$1000,2,FALSE),0)</f>
        <v>0</v>
      </c>
      <c r="H1019" s="46">
        <f>_xlfn.IFNA(VLOOKUP(A1019,'TXF0007 Strategy'!$A$1:$B$1000,2,FALSE),0)</f>
        <v>28459.791999999998</v>
      </c>
      <c r="I1019" s="55">
        <f t="shared" si="30"/>
        <v>-18464.913333333334</v>
      </c>
      <c r="J1019" s="32">
        <f>VLOOKUP($A1019,級距!$A:$K,9,FALSE)</f>
        <v>5</v>
      </c>
      <c r="K1019" s="32">
        <f>VLOOKUP($A1019,級距!$A:$K,10,FALSE)</f>
        <v>5</v>
      </c>
      <c r="L1019" s="32">
        <f>VLOOKUP($A1019,級距!$A:$K,11,FALSE)</f>
        <v>2</v>
      </c>
      <c r="M1019" s="32">
        <f t="shared" si="31"/>
        <v>2</v>
      </c>
    </row>
    <row r="1020" spans="1:13">
      <c r="A1020" s="47">
        <v>44144</v>
      </c>
      <c r="B1020" s="46">
        <f>_xlfn.IFNA(VLOOKUP(A1020,'Dual Thrust Strategy'!$A$1:$B$460,2,FALSE),0)</f>
        <v>-13287.912</v>
      </c>
      <c r="C1020" s="46">
        <f>_xlfn.IFNA(VLOOKUP(A1020,'Break Through Price Strategy'!$A$2:$B$742,2,FALSE),0)</f>
        <v>-33257.983999999997</v>
      </c>
      <c r="D1020" s="46">
        <f>_xlfn.IFNA(VLOOKUP(A1020,'BBI Strategy'!$A$2:$B$1000,2,FALSE),0)</f>
        <v>-48776.76</v>
      </c>
      <c r="E1020" s="46">
        <f>_xlfn.IFNA(VLOOKUP(A1020,'Cloud Strategy'!$A$2:$B$1000,2,FALSE),0)</f>
        <v>0</v>
      </c>
      <c r="F1020" s="46">
        <f>_xlfn.IFNA(VLOOKUP(A1020,'DMI Strategy'!$A$1:$B$1000,2,FALSE),0)</f>
        <v>0</v>
      </c>
      <c r="G1020" s="46">
        <f>_xlfn.IFNA(VLOOKUP(A1020,'RVI Strategy'!$A$1:$B$1000,2,FALSE),0)</f>
        <v>0</v>
      </c>
      <c r="H1020" s="46">
        <f>_xlfn.IFNA(VLOOKUP(A1020,'TXF0007 Strategy'!$A$1:$B$1000,2,FALSE),0)</f>
        <v>-33435.344000000005</v>
      </c>
      <c r="I1020" s="55">
        <f t="shared" si="30"/>
        <v>-15887.109333333332</v>
      </c>
      <c r="J1020" s="32">
        <f>VLOOKUP($A1020,級距!$A:$K,9,FALSE)</f>
        <v>5</v>
      </c>
      <c r="K1020" s="32">
        <f>VLOOKUP($A1020,級距!$A:$K,10,FALSE)</f>
        <v>3</v>
      </c>
      <c r="L1020" s="32">
        <f>VLOOKUP($A1020,級距!$A:$K,11,FALSE)</f>
        <v>2</v>
      </c>
      <c r="M1020" s="32">
        <f t="shared" si="31"/>
        <v>2</v>
      </c>
    </row>
    <row r="1021" spans="1:13">
      <c r="A1021" s="47">
        <v>44141</v>
      </c>
      <c r="B1021" s="46">
        <f>_xlfn.IFNA(VLOOKUP(A1021,'Dual Thrust Strategy'!$A$1:$B$460,2,FALSE),0)</f>
        <v>0</v>
      </c>
      <c r="C1021" s="46">
        <f>_xlfn.IFNA(VLOOKUP(A1021,'Break Through Price Strategy'!$A$2:$B$742,2,FALSE),0)</f>
        <v>0</v>
      </c>
      <c r="D1021" s="46">
        <f>_xlfn.IFNA(VLOOKUP(A1021,'BBI Strategy'!$A$2:$B$1000,2,FALSE),0)</f>
        <v>-64963.872000000003</v>
      </c>
      <c r="E1021" s="46">
        <f>_xlfn.IFNA(VLOOKUP(A1021,'Cloud Strategy'!$A$2:$B$1000,2,FALSE),0)</f>
        <v>0</v>
      </c>
      <c r="F1021" s="46">
        <f>_xlfn.IFNA(VLOOKUP(A1021,'DMI Strategy'!$A$1:$B$1000,2,FALSE),0)</f>
        <v>0</v>
      </c>
      <c r="G1021" s="46">
        <f>_xlfn.IFNA(VLOOKUP(A1021,'RVI Strategy'!$A$1:$B$1000,2,FALSE),0)</f>
        <v>-36121.103999999999</v>
      </c>
      <c r="H1021" s="46">
        <f>_xlfn.IFNA(VLOOKUP(A1021,'TXF0007 Strategy'!$A$1:$B$1000,2,FALSE),0)</f>
        <v>715.904</v>
      </c>
      <c r="I1021" s="55">
        <f t="shared" si="30"/>
        <v>-16847.495999999999</v>
      </c>
      <c r="J1021" s="32">
        <f>VLOOKUP($A1021,級距!$A:$K,9,FALSE)</f>
        <v>3</v>
      </c>
      <c r="K1021" s="32">
        <f>VLOOKUP($A1021,級距!$A:$K,10,FALSE)</f>
        <v>1</v>
      </c>
      <c r="L1021" s="32">
        <f>VLOOKUP($A1021,級距!$A:$K,11,FALSE)</f>
        <v>2</v>
      </c>
      <c r="M1021" s="32">
        <f t="shared" si="31"/>
        <v>2</v>
      </c>
    </row>
    <row r="1022" spans="1:13">
      <c r="A1022" s="47">
        <v>44140</v>
      </c>
      <c r="B1022" s="46">
        <f>_xlfn.IFNA(VLOOKUP(A1022,'Dual Thrust Strategy'!$A$1:$B$460,2,FALSE),0)</f>
        <v>0</v>
      </c>
      <c r="C1022" s="46">
        <f>_xlfn.IFNA(VLOOKUP(A1022,'Break Through Price Strategy'!$A$2:$B$742,2,FALSE),0)</f>
        <v>0</v>
      </c>
      <c r="D1022" s="46">
        <f>_xlfn.IFNA(VLOOKUP(A1022,'BBI Strategy'!$A$2:$B$1000,2,FALSE),0)</f>
        <v>0</v>
      </c>
      <c r="E1022" s="46">
        <f>_xlfn.IFNA(VLOOKUP(A1022,'Cloud Strategy'!$A$2:$B$1000,2,FALSE),0)</f>
        <v>0</v>
      </c>
      <c r="F1022" s="46">
        <f>_xlfn.IFNA(VLOOKUP(A1022,'DMI Strategy'!$A$1:$B$1000,2,FALSE),0)</f>
        <v>-40145.152000000002</v>
      </c>
      <c r="G1022" s="46">
        <f>_xlfn.IFNA(VLOOKUP(A1022,'RVI Strategy'!$A$1:$B$1000,2,FALSE),0)</f>
        <v>17527.712</v>
      </c>
      <c r="H1022" s="46">
        <f>_xlfn.IFNA(VLOOKUP(A1022,'TXF0007 Strategy'!$A$1:$B$1000,2,FALSE),0)</f>
        <v>-39270.656000000003</v>
      </c>
      <c r="I1022" s="55">
        <f t="shared" si="30"/>
        <v>-3769.5733333333337</v>
      </c>
      <c r="J1022" s="32">
        <f>VLOOKUP($A1022,級距!$A:$K,9,FALSE)</f>
        <v>4</v>
      </c>
      <c r="K1022" s="32">
        <f>VLOOKUP($A1022,級距!$A:$K,10,FALSE)</f>
        <v>4</v>
      </c>
      <c r="L1022" s="32">
        <f>VLOOKUP($A1022,級距!$A:$K,11,FALSE)</f>
        <v>2</v>
      </c>
      <c r="M1022" s="32">
        <f t="shared" si="31"/>
        <v>2</v>
      </c>
    </row>
    <row r="1023" spans="1:13">
      <c r="A1023" s="47">
        <v>44139</v>
      </c>
      <c r="B1023" s="46">
        <f>_xlfn.IFNA(VLOOKUP(A1023,'Dual Thrust Strategy'!$A$1:$B$460,2,FALSE),0)</f>
        <v>47353.631999999998</v>
      </c>
      <c r="C1023" s="46">
        <f>_xlfn.IFNA(VLOOKUP(A1023,'Break Through Price Strategy'!$A$2:$B$742,2,FALSE),0)</f>
        <v>-67390.368000000002</v>
      </c>
      <c r="D1023" s="46">
        <f>_xlfn.IFNA(VLOOKUP(A1023,'BBI Strategy'!$A$2:$B$1000,2,FALSE),0)</f>
        <v>96544.152000000002</v>
      </c>
      <c r="E1023" s="46">
        <f>_xlfn.IFNA(VLOOKUP(A1023,'Cloud Strategy'!$A$2:$B$1000,2,FALSE),0)</f>
        <v>-122900.89599999999</v>
      </c>
      <c r="F1023" s="46">
        <f>_xlfn.IFNA(VLOOKUP(A1023,'DMI Strategy'!$A$1:$B$1000,2,FALSE),0)</f>
        <v>0</v>
      </c>
      <c r="G1023" s="46">
        <f>_xlfn.IFNA(VLOOKUP(A1023,'RVI Strategy'!$A$1:$B$1000,2,FALSE),0)</f>
        <v>0</v>
      </c>
      <c r="H1023" s="46">
        <f>_xlfn.IFNA(VLOOKUP(A1023,'TXF0007 Strategy'!$A$1:$B$1000,2,FALSE),0)</f>
        <v>-126097.848</v>
      </c>
      <c r="I1023" s="55">
        <f t="shared" si="30"/>
        <v>-7732.246666666666</v>
      </c>
      <c r="J1023" s="32">
        <f>VLOOKUP($A1023,級距!$A:$K,9,FALSE)</f>
        <v>9</v>
      </c>
      <c r="K1023" s="32">
        <f>VLOOKUP($A1023,級距!$A:$K,10,FALSE)</f>
        <v>5</v>
      </c>
      <c r="L1023" s="32">
        <f>VLOOKUP($A1023,級距!$A:$K,11,FALSE)</f>
        <v>2</v>
      </c>
      <c r="M1023" s="32">
        <f t="shared" si="31"/>
        <v>2</v>
      </c>
    </row>
    <row r="1024" spans="1:13">
      <c r="A1024" s="47">
        <v>44138</v>
      </c>
      <c r="B1024" s="46">
        <f>_xlfn.IFNA(VLOOKUP(A1024,'Dual Thrust Strategy'!$A$1:$B$460,2,FALSE),0)</f>
        <v>0</v>
      </c>
      <c r="C1024" s="46">
        <f>_xlfn.IFNA(VLOOKUP(A1024,'Break Through Price Strategy'!$A$2:$B$742,2,FALSE),0)</f>
        <v>0</v>
      </c>
      <c r="D1024" s="46">
        <f>_xlfn.IFNA(VLOOKUP(A1024,'BBI Strategy'!$A$2:$B$1000,2,FALSE),0)</f>
        <v>8765.44</v>
      </c>
      <c r="E1024" s="46">
        <f>_xlfn.IFNA(VLOOKUP(A1024,'Cloud Strategy'!$A$2:$B$1000,2,FALSE),0)</f>
        <v>0</v>
      </c>
      <c r="F1024" s="46">
        <f>_xlfn.IFNA(VLOOKUP(A1024,'DMI Strategy'!$A$1:$B$1000,2,FALSE),0)</f>
        <v>66756.127999999997</v>
      </c>
      <c r="G1024" s="46">
        <f>_xlfn.IFNA(VLOOKUP(A1024,'RVI Strategy'!$A$1:$B$1000,2,FALSE),0)</f>
        <v>0</v>
      </c>
      <c r="H1024" s="46">
        <f>_xlfn.IFNA(VLOOKUP(A1024,'TXF0007 Strategy'!$A$1:$B$1000,2,FALSE),0)</f>
        <v>0</v>
      </c>
      <c r="I1024" s="55">
        <f t="shared" si="30"/>
        <v>12586.928</v>
      </c>
      <c r="J1024" s="32">
        <f>VLOOKUP($A1024,級距!$A:$K,9,FALSE)</f>
        <v>4</v>
      </c>
      <c r="K1024" s="32">
        <f>VLOOKUP($A1024,級距!$A:$K,10,FALSE)</f>
        <v>7</v>
      </c>
      <c r="L1024" s="32">
        <f>VLOOKUP($A1024,級距!$A:$K,11,FALSE)</f>
        <v>3</v>
      </c>
      <c r="M1024" s="32">
        <f t="shared" si="31"/>
        <v>3</v>
      </c>
    </row>
    <row r="1025" spans="1:13">
      <c r="A1025" s="47">
        <v>44137</v>
      </c>
      <c r="B1025" s="46">
        <f>_xlfn.IFNA(VLOOKUP(A1025,'Dual Thrust Strategy'!$A$1:$B$460,2,FALSE),0)</f>
        <v>0</v>
      </c>
      <c r="C1025" s="46">
        <f>_xlfn.IFNA(VLOOKUP(A1025,'Break Through Price Strategy'!$A$2:$B$742,2,FALSE),0)</f>
        <v>0</v>
      </c>
      <c r="D1025" s="46">
        <f>_xlfn.IFNA(VLOOKUP(A1025,'BBI Strategy'!$A$2:$B$1000,2,FALSE),0)</f>
        <v>-9989.7999999999993</v>
      </c>
      <c r="E1025" s="46">
        <f>_xlfn.IFNA(VLOOKUP(A1025,'Cloud Strategy'!$A$2:$B$1000,2,FALSE),0)</f>
        <v>-10750.175999999999</v>
      </c>
      <c r="F1025" s="46">
        <f>_xlfn.IFNA(VLOOKUP(A1025,'DMI Strategy'!$A$1:$B$1000,2,FALSE),0)</f>
        <v>0</v>
      </c>
      <c r="G1025" s="46">
        <f>_xlfn.IFNA(VLOOKUP(A1025,'RVI Strategy'!$A$1:$B$1000,2,FALSE),0)</f>
        <v>0</v>
      </c>
      <c r="H1025" s="46">
        <f>_xlfn.IFNA(VLOOKUP(A1025,'TXF0007 Strategy'!$A$1:$B$1000,2,FALSE),0)</f>
        <v>103204.24800000001</v>
      </c>
      <c r="I1025" s="55">
        <f t="shared" si="30"/>
        <v>-3456.6626666666666</v>
      </c>
      <c r="J1025" s="32">
        <f>VLOOKUP($A1025,級距!$A:$K,9,FALSE)</f>
        <v>5</v>
      </c>
      <c r="K1025" s="32">
        <f>VLOOKUP($A1025,級距!$A:$K,10,FALSE)</f>
        <v>4</v>
      </c>
      <c r="L1025" s="32">
        <f>VLOOKUP($A1025,級距!$A:$K,11,FALSE)</f>
        <v>2</v>
      </c>
      <c r="M1025" s="32">
        <f t="shared" si="31"/>
        <v>2</v>
      </c>
    </row>
    <row r="1026" spans="1:13">
      <c r="A1026" s="47">
        <v>44134</v>
      </c>
      <c r="B1026" s="46">
        <f>_xlfn.IFNA(VLOOKUP(A1026,'Dual Thrust Strategy'!$A$1:$B$460,2,FALSE),0)</f>
        <v>-52199.135999999999</v>
      </c>
      <c r="C1026" s="46">
        <f>_xlfn.IFNA(VLOOKUP(A1026,'Break Through Price Strategy'!$A$2:$B$742,2,FALSE),0)</f>
        <v>24602.16</v>
      </c>
      <c r="D1026" s="46">
        <f>_xlfn.IFNA(VLOOKUP(A1026,'BBI Strategy'!$A$2:$B$1000,2,FALSE),0)</f>
        <v>14989.68</v>
      </c>
      <c r="E1026" s="46">
        <f>_xlfn.IFNA(VLOOKUP(A1026,'Cloud Strategy'!$A$2:$B$1000,2,FALSE),0)</f>
        <v>2387.904</v>
      </c>
      <c r="F1026" s="46">
        <f>_xlfn.IFNA(VLOOKUP(A1026,'DMI Strategy'!$A$1:$B$1000,2,FALSE),0)</f>
        <v>108003.552</v>
      </c>
      <c r="G1026" s="46">
        <f>_xlfn.IFNA(VLOOKUP(A1026,'RVI Strategy'!$A$1:$B$1000,2,FALSE),0)</f>
        <v>0</v>
      </c>
      <c r="H1026" s="46">
        <f>_xlfn.IFNA(VLOOKUP(A1026,'TXF0007 Strategy'!$A$1:$B$1000,2,FALSE),0)</f>
        <v>218196.88</v>
      </c>
      <c r="I1026" s="55">
        <f t="shared" si="30"/>
        <v>16297.36</v>
      </c>
      <c r="J1026" s="32">
        <f>VLOOKUP($A1026,級距!$A:$K,9,FALSE)</f>
        <v>7</v>
      </c>
      <c r="K1026" s="32">
        <f>VLOOKUP($A1026,級距!$A:$K,10,FALSE)</f>
        <v>9</v>
      </c>
      <c r="L1026" s="32">
        <f>VLOOKUP($A1026,級距!$A:$K,11,FALSE)</f>
        <v>3</v>
      </c>
      <c r="M1026" s="32">
        <f t="shared" si="31"/>
        <v>3</v>
      </c>
    </row>
    <row r="1027" spans="1:13">
      <c r="A1027" s="47">
        <v>44133</v>
      </c>
      <c r="B1027" s="46">
        <f>_xlfn.IFNA(VLOOKUP(A1027,'Dual Thrust Strategy'!$A$1:$B$460,2,FALSE),0)</f>
        <v>0</v>
      </c>
      <c r="C1027" s="46">
        <f>_xlfn.IFNA(VLOOKUP(A1027,'Break Through Price Strategy'!$A$2:$B$742,2,FALSE),0)</f>
        <v>-38407.343999999997</v>
      </c>
      <c r="D1027" s="46">
        <f>_xlfn.IFNA(VLOOKUP(A1027,'BBI Strategy'!$A$2:$B$1000,2,FALSE),0)</f>
        <v>-123035.136</v>
      </c>
      <c r="E1027" s="46">
        <f>_xlfn.IFNA(VLOOKUP(A1027,'Cloud Strategy'!$A$2:$B$1000,2,FALSE),0)</f>
        <v>-59218.048000000003</v>
      </c>
      <c r="F1027" s="46">
        <f>_xlfn.IFNA(VLOOKUP(A1027,'DMI Strategy'!$A$1:$B$1000,2,FALSE),0)</f>
        <v>0</v>
      </c>
      <c r="G1027" s="46">
        <f>_xlfn.IFNA(VLOOKUP(A1027,'RVI Strategy'!$A$1:$B$1000,2,FALSE),0)</f>
        <v>0</v>
      </c>
      <c r="H1027" s="46">
        <f>_xlfn.IFNA(VLOOKUP(A1027,'TXF0007 Strategy'!$A$1:$B$1000,2,FALSE),0)</f>
        <v>-127231.68000000001</v>
      </c>
      <c r="I1027" s="55">
        <f t="shared" si="30"/>
        <v>-36776.754666666668</v>
      </c>
      <c r="J1027" s="32">
        <f>VLOOKUP($A1027,級距!$A:$K,9,FALSE)</f>
        <v>5</v>
      </c>
      <c r="K1027" s="32">
        <f>VLOOKUP($A1027,級距!$A:$K,10,FALSE)</f>
        <v>1</v>
      </c>
      <c r="L1027" s="32">
        <f>VLOOKUP($A1027,級距!$A:$K,11,FALSE)</f>
        <v>2</v>
      </c>
      <c r="M1027" s="32">
        <f t="shared" si="31"/>
        <v>2</v>
      </c>
    </row>
    <row r="1028" spans="1:13">
      <c r="A1028" s="47">
        <v>44132</v>
      </c>
      <c r="B1028" s="46">
        <f>_xlfn.IFNA(VLOOKUP(A1028,'Dual Thrust Strategy'!$A$1:$B$460,2,FALSE),0)</f>
        <v>0</v>
      </c>
      <c r="C1028" s="46">
        <f>_xlfn.IFNA(VLOOKUP(A1028,'Break Through Price Strategy'!$A$2:$B$742,2,FALSE),0)</f>
        <v>0</v>
      </c>
      <c r="D1028" s="46">
        <f>_xlfn.IFNA(VLOOKUP(A1028,'BBI Strategy'!$A$2:$B$1000,2,FALSE),0)</f>
        <v>40707.360000000001</v>
      </c>
      <c r="E1028" s="46">
        <f>_xlfn.IFNA(VLOOKUP(A1028,'Cloud Strategy'!$A$2:$B$1000,2,FALSE),0)</f>
        <v>43350.968000000001</v>
      </c>
      <c r="F1028" s="46">
        <f>_xlfn.IFNA(VLOOKUP(A1028,'DMI Strategy'!$A$1:$B$1000,2,FALSE),0)</f>
        <v>22353.439999999999</v>
      </c>
      <c r="G1028" s="46">
        <f>_xlfn.IFNA(VLOOKUP(A1028,'RVI Strategy'!$A$1:$B$1000,2,FALSE),0)</f>
        <v>0</v>
      </c>
      <c r="H1028" s="46">
        <f>_xlfn.IFNA(VLOOKUP(A1028,'TXF0007 Strategy'!$A$1:$B$1000,2,FALSE),0)</f>
        <v>99890.823999999993</v>
      </c>
      <c r="I1028" s="55">
        <f t="shared" ref="I1028:I1091" si="32">(B1028+C1028+D1028+E1028+F1028+G1028)/6</f>
        <v>17735.294666666668</v>
      </c>
      <c r="J1028" s="32">
        <f>VLOOKUP($A1028,級距!$A:$K,9,FALSE)</f>
        <v>3</v>
      </c>
      <c r="K1028" s="32">
        <f>VLOOKUP($A1028,級距!$A:$K,10,FALSE)</f>
        <v>5</v>
      </c>
      <c r="L1028" s="32">
        <f>VLOOKUP($A1028,級距!$A:$K,11,FALSE)</f>
        <v>2</v>
      </c>
      <c r="M1028" s="32">
        <f t="shared" ref="M1028:M1091" si="33">_xlfn.IFNA(L1028,0)</f>
        <v>2</v>
      </c>
    </row>
    <row r="1029" spans="1:13">
      <c r="A1029" s="47">
        <v>44131</v>
      </c>
      <c r="B1029" s="46">
        <f>_xlfn.IFNA(VLOOKUP(A1029,'Dual Thrust Strategy'!$A$1:$B$460,2,FALSE),0)</f>
        <v>0</v>
      </c>
      <c r="C1029" s="46">
        <f>_xlfn.IFNA(VLOOKUP(A1029,'Break Through Price Strategy'!$A$2:$B$742,2,FALSE),0)</f>
        <v>-66125.784</v>
      </c>
      <c r="D1029" s="46">
        <f>_xlfn.IFNA(VLOOKUP(A1029,'BBI Strategy'!$A$2:$B$1000,2,FALSE),0)</f>
        <v>-41148.92</v>
      </c>
      <c r="E1029" s="46">
        <f>_xlfn.IFNA(VLOOKUP(A1029,'Cloud Strategy'!$A$2:$B$1000,2,FALSE),0)</f>
        <v>0</v>
      </c>
      <c r="F1029" s="46">
        <f>_xlfn.IFNA(VLOOKUP(A1029,'DMI Strategy'!$A$1:$B$1000,2,FALSE),0)</f>
        <v>-65713.279999999999</v>
      </c>
      <c r="G1029" s="46">
        <f>_xlfn.IFNA(VLOOKUP(A1029,'RVI Strategy'!$A$1:$B$1000,2,FALSE),0)</f>
        <v>-42085.536</v>
      </c>
      <c r="H1029" s="46">
        <f>_xlfn.IFNA(VLOOKUP(A1029,'TXF0007 Strategy'!$A$1:$B$1000,2,FALSE),0)</f>
        <v>0</v>
      </c>
      <c r="I1029" s="55">
        <f t="shared" si="32"/>
        <v>-35845.586666666662</v>
      </c>
      <c r="J1029" s="32">
        <f>VLOOKUP($A1029,級距!$A:$K,9,FALSE)</f>
        <v>1</v>
      </c>
      <c r="K1029" s="32">
        <f>VLOOKUP($A1029,級距!$A:$K,10,FALSE)</f>
        <v>3</v>
      </c>
      <c r="L1029" s="32">
        <f>VLOOKUP($A1029,級距!$A:$K,11,FALSE)</f>
        <v>2</v>
      </c>
      <c r="M1029" s="32">
        <f t="shared" si="33"/>
        <v>2</v>
      </c>
    </row>
    <row r="1030" spans="1:13">
      <c r="A1030" s="47">
        <v>44130</v>
      </c>
      <c r="B1030" s="46">
        <f>_xlfn.IFNA(VLOOKUP(A1030,'Dual Thrust Strategy'!$A$1:$B$460,2,FALSE),0)</f>
        <v>-67543.543999999994</v>
      </c>
      <c r="C1030" s="46">
        <f>_xlfn.IFNA(VLOOKUP(A1030,'Break Through Price Strategy'!$A$2:$B$742,2,FALSE),0)</f>
        <v>0</v>
      </c>
      <c r="D1030" s="46">
        <f>_xlfn.IFNA(VLOOKUP(A1030,'BBI Strategy'!$A$2:$B$1000,2,FALSE),0)</f>
        <v>-14454.36</v>
      </c>
      <c r="E1030" s="46">
        <f>_xlfn.IFNA(VLOOKUP(A1030,'Cloud Strategy'!$A$2:$B$1000,2,FALSE),0)</f>
        <v>-34612.928</v>
      </c>
      <c r="F1030" s="46">
        <f>_xlfn.IFNA(VLOOKUP(A1030,'DMI Strategy'!$A$1:$B$1000,2,FALSE),0)</f>
        <v>6329.6319999999996</v>
      </c>
      <c r="G1030" s="46">
        <f>_xlfn.IFNA(VLOOKUP(A1030,'RVI Strategy'!$A$1:$B$1000,2,FALSE),0)</f>
        <v>0</v>
      </c>
      <c r="H1030" s="46">
        <f>_xlfn.IFNA(VLOOKUP(A1030,'TXF0007 Strategy'!$A$1:$B$1000,2,FALSE),0)</f>
        <v>-55577.288</v>
      </c>
      <c r="I1030" s="55">
        <f t="shared" si="32"/>
        <v>-18380.2</v>
      </c>
      <c r="J1030" s="32">
        <f>VLOOKUP($A1030,級距!$A:$K,9,FALSE)</f>
        <v>4</v>
      </c>
      <c r="K1030" s="32">
        <f>VLOOKUP($A1030,級距!$A:$K,10,FALSE)</f>
        <v>1</v>
      </c>
      <c r="L1030" s="32">
        <f>VLOOKUP($A1030,級距!$A:$K,11,FALSE)</f>
        <v>2</v>
      </c>
      <c r="M1030" s="32">
        <f t="shared" si="33"/>
        <v>2</v>
      </c>
    </row>
    <row r="1031" spans="1:13">
      <c r="A1031" s="47">
        <v>44127</v>
      </c>
      <c r="B1031" s="46">
        <f>_xlfn.IFNA(VLOOKUP(A1031,'Dual Thrust Strategy'!$A$1:$B$460,2,FALSE),0)</f>
        <v>0</v>
      </c>
      <c r="C1031" s="46">
        <f>_xlfn.IFNA(VLOOKUP(A1031,'Break Through Price Strategy'!$A$2:$B$742,2,FALSE),0)</f>
        <v>0</v>
      </c>
      <c r="D1031" s="46">
        <f>_xlfn.IFNA(VLOOKUP(A1031,'BBI Strategy'!$A$2:$B$1000,2,FALSE),0)</f>
        <v>-12865.76</v>
      </c>
      <c r="E1031" s="46">
        <f>_xlfn.IFNA(VLOOKUP(A1031,'Cloud Strategy'!$A$2:$B$1000,2,FALSE),0)</f>
        <v>-4064.32</v>
      </c>
      <c r="F1031" s="46">
        <f>_xlfn.IFNA(VLOOKUP(A1031,'DMI Strategy'!$A$1:$B$1000,2,FALSE),0)</f>
        <v>0</v>
      </c>
      <c r="G1031" s="46">
        <f>_xlfn.IFNA(VLOOKUP(A1031,'RVI Strategy'!$A$1:$B$1000,2,FALSE),0)</f>
        <v>0</v>
      </c>
      <c r="H1031" s="46">
        <f>_xlfn.IFNA(VLOOKUP(A1031,'TXF0007 Strategy'!$A$1:$B$1000,2,FALSE),0)</f>
        <v>-16910.376</v>
      </c>
      <c r="I1031" s="55">
        <f t="shared" si="32"/>
        <v>-2821.6800000000003</v>
      </c>
      <c r="J1031" s="32">
        <f>VLOOKUP($A1031,級距!$A:$K,9,FALSE)</f>
        <v>2</v>
      </c>
      <c r="K1031" s="32">
        <f>VLOOKUP($A1031,級距!$A:$K,10,FALSE)</f>
        <v>3</v>
      </c>
      <c r="L1031" s="32">
        <f>VLOOKUP($A1031,級距!$A:$K,11,FALSE)</f>
        <v>2</v>
      </c>
      <c r="M1031" s="32">
        <f t="shared" si="33"/>
        <v>2</v>
      </c>
    </row>
    <row r="1032" spans="1:13">
      <c r="A1032" s="47">
        <v>44126</v>
      </c>
      <c r="B1032" s="46">
        <f>_xlfn.IFNA(VLOOKUP(A1032,'Dual Thrust Strategy'!$A$1:$B$460,2,FALSE),0)</f>
        <v>0</v>
      </c>
      <c r="C1032" s="46">
        <f>_xlfn.IFNA(VLOOKUP(A1032,'Break Through Price Strategy'!$A$2:$B$742,2,FALSE),0)</f>
        <v>0</v>
      </c>
      <c r="D1032" s="46">
        <f>_xlfn.IFNA(VLOOKUP(A1032,'BBI Strategy'!$A$2:$B$1000,2,FALSE),0)</f>
        <v>-18455.103999999999</v>
      </c>
      <c r="E1032" s="46">
        <f>_xlfn.IFNA(VLOOKUP(A1032,'Cloud Strategy'!$A$2:$B$1000,2,FALSE),0)</f>
        <v>0</v>
      </c>
      <c r="F1032" s="46">
        <f>_xlfn.IFNA(VLOOKUP(A1032,'DMI Strategy'!$A$1:$B$1000,2,FALSE),0)</f>
        <v>0</v>
      </c>
      <c r="G1032" s="46">
        <f>_xlfn.IFNA(VLOOKUP(A1032,'RVI Strategy'!$A$1:$B$1000,2,FALSE),0)</f>
        <v>0</v>
      </c>
      <c r="H1032" s="46">
        <f>_xlfn.IFNA(VLOOKUP(A1032,'TXF0007 Strategy'!$A$1:$B$1000,2,FALSE),0)</f>
        <v>0</v>
      </c>
      <c r="I1032" s="55">
        <f t="shared" si="32"/>
        <v>-3075.8506666666667</v>
      </c>
      <c r="J1032" s="32">
        <f>VLOOKUP($A1032,級距!$A:$K,9,FALSE)</f>
        <v>5</v>
      </c>
      <c r="K1032" s="32">
        <f>VLOOKUP($A1032,級距!$A:$K,10,FALSE)</f>
        <v>9</v>
      </c>
      <c r="L1032" s="32">
        <f>VLOOKUP($A1032,級距!$A:$K,11,FALSE)</f>
        <v>3</v>
      </c>
      <c r="M1032" s="32">
        <f t="shared" si="33"/>
        <v>3</v>
      </c>
    </row>
    <row r="1033" spans="1:13">
      <c r="A1033" s="47">
        <v>44125</v>
      </c>
      <c r="B1033" s="46">
        <f>_xlfn.IFNA(VLOOKUP(A1033,'Dual Thrust Strategy'!$A$1:$B$460,2,FALSE),0)</f>
        <v>0</v>
      </c>
      <c r="C1033" s="46">
        <f>_xlfn.IFNA(VLOOKUP(A1033,'Break Through Price Strategy'!$A$2:$B$742,2,FALSE),0)</f>
        <v>0</v>
      </c>
      <c r="D1033" s="46">
        <f>_xlfn.IFNA(VLOOKUP(A1033,'BBI Strategy'!$A$2:$B$1000,2,FALSE),0)</f>
        <v>-7074.16</v>
      </c>
      <c r="E1033" s="46">
        <f>_xlfn.IFNA(VLOOKUP(A1033,'Cloud Strategy'!$A$2:$B$1000,2,FALSE),0)</f>
        <v>-979.52</v>
      </c>
      <c r="F1033" s="46">
        <f>_xlfn.IFNA(VLOOKUP(A1033,'DMI Strategy'!$A$1:$B$1000,2,FALSE),0)</f>
        <v>33478.656000000003</v>
      </c>
      <c r="G1033" s="46">
        <f>_xlfn.IFNA(VLOOKUP(A1033,'RVI Strategy'!$A$1:$B$1000,2,FALSE),0)</f>
        <v>-7257.7920000000004</v>
      </c>
      <c r="H1033" s="46">
        <f>_xlfn.IFNA(VLOOKUP(A1033,'TXF0007 Strategy'!$A$1:$B$1000,2,FALSE),0)</f>
        <v>22279.615999999998</v>
      </c>
      <c r="I1033" s="55">
        <f t="shared" si="32"/>
        <v>3027.864</v>
      </c>
      <c r="J1033" s="32">
        <f>VLOOKUP($A1033,級距!$A:$K,9,FALSE)</f>
        <v>3</v>
      </c>
      <c r="K1033" s="32">
        <f>VLOOKUP($A1033,級距!$A:$K,10,FALSE)</f>
        <v>5</v>
      </c>
      <c r="L1033" s="32">
        <f>VLOOKUP($A1033,級距!$A:$K,11,FALSE)</f>
        <v>2</v>
      </c>
      <c r="M1033" s="32">
        <f t="shared" si="33"/>
        <v>2</v>
      </c>
    </row>
    <row r="1034" spans="1:13">
      <c r="A1034" s="47">
        <v>44124</v>
      </c>
      <c r="B1034" s="46">
        <f>_xlfn.IFNA(VLOOKUP(A1034,'Dual Thrust Strategy'!$A$1:$B$460,2,FALSE),0)</f>
        <v>0</v>
      </c>
      <c r="C1034" s="46">
        <f>_xlfn.IFNA(VLOOKUP(A1034,'Break Through Price Strategy'!$A$2:$B$742,2,FALSE),0)</f>
        <v>0</v>
      </c>
      <c r="D1034" s="46">
        <f>_xlfn.IFNA(VLOOKUP(A1034,'BBI Strategy'!$A$2:$B$1000,2,FALSE),0)</f>
        <v>0</v>
      </c>
      <c r="E1034" s="46">
        <f>_xlfn.IFNA(VLOOKUP(A1034,'Cloud Strategy'!$A$2:$B$1000,2,FALSE),0)</f>
        <v>0</v>
      </c>
      <c r="F1034" s="46">
        <f>_xlfn.IFNA(VLOOKUP(A1034,'DMI Strategy'!$A$1:$B$1000,2,FALSE),0)</f>
        <v>19059.648000000001</v>
      </c>
      <c r="G1034" s="46">
        <f>_xlfn.IFNA(VLOOKUP(A1034,'RVI Strategy'!$A$1:$B$1000,2,FALSE),0)</f>
        <v>0</v>
      </c>
      <c r="H1034" s="46">
        <f>_xlfn.IFNA(VLOOKUP(A1034,'TXF0007 Strategy'!$A$1:$B$1000,2,FALSE),0)</f>
        <v>0</v>
      </c>
      <c r="I1034" s="55">
        <f t="shared" si="32"/>
        <v>3176.6080000000002</v>
      </c>
      <c r="J1034" s="32">
        <f>VLOOKUP($A1034,級距!$A:$K,9,FALSE)</f>
        <v>1</v>
      </c>
      <c r="K1034" s="32">
        <f>VLOOKUP($A1034,級距!$A:$K,10,FALSE)</f>
        <v>6</v>
      </c>
      <c r="L1034" s="32">
        <f>VLOOKUP($A1034,級距!$A:$K,11,FALSE)</f>
        <v>2</v>
      </c>
      <c r="M1034" s="32">
        <f t="shared" si="33"/>
        <v>2</v>
      </c>
    </row>
    <row r="1035" spans="1:13">
      <c r="A1035" s="47">
        <v>44123</v>
      </c>
      <c r="B1035" s="46">
        <f>_xlfn.IFNA(VLOOKUP(A1035,'Dual Thrust Strategy'!$A$1:$B$460,2,FALSE),0)</f>
        <v>0</v>
      </c>
      <c r="C1035" s="46">
        <f>_xlfn.IFNA(VLOOKUP(A1035,'Break Through Price Strategy'!$A$2:$B$742,2,FALSE),0)</f>
        <v>8362.56</v>
      </c>
      <c r="D1035" s="46">
        <f>_xlfn.IFNA(VLOOKUP(A1035,'BBI Strategy'!$A$2:$B$1000,2,FALSE),0)</f>
        <v>-3277.0880000000002</v>
      </c>
      <c r="E1035" s="46">
        <f>_xlfn.IFNA(VLOOKUP(A1035,'Cloud Strategy'!$A$2:$B$1000,2,FALSE),0)</f>
        <v>0</v>
      </c>
      <c r="F1035" s="46">
        <f>_xlfn.IFNA(VLOOKUP(A1035,'DMI Strategy'!$A$1:$B$1000,2,FALSE),0)</f>
        <v>23887.824000000001</v>
      </c>
      <c r="G1035" s="46">
        <f>_xlfn.IFNA(VLOOKUP(A1035,'RVI Strategy'!$A$1:$B$1000,2,FALSE),0)</f>
        <v>0</v>
      </c>
      <c r="H1035" s="46">
        <f>_xlfn.IFNA(VLOOKUP(A1035,'TXF0007 Strategy'!$A$1:$B$1000,2,FALSE),0)</f>
        <v>0</v>
      </c>
      <c r="I1035" s="55">
        <f t="shared" si="32"/>
        <v>4828.8826666666673</v>
      </c>
      <c r="J1035" s="32">
        <f>VLOOKUP($A1035,級距!$A:$K,9,FALSE)</f>
        <v>5</v>
      </c>
      <c r="K1035" s="32">
        <f>VLOOKUP($A1035,級距!$A:$K,10,FALSE)</f>
        <v>9</v>
      </c>
      <c r="L1035" s="32">
        <f>VLOOKUP($A1035,級距!$A:$K,11,FALSE)</f>
        <v>3</v>
      </c>
      <c r="M1035" s="32">
        <f t="shared" si="33"/>
        <v>3</v>
      </c>
    </row>
    <row r="1036" spans="1:13">
      <c r="A1036" s="47">
        <v>44120</v>
      </c>
      <c r="B1036" s="46">
        <f>_xlfn.IFNA(VLOOKUP(A1036,'Dual Thrust Strategy'!$A$1:$B$460,2,FALSE),0)</f>
        <v>0</v>
      </c>
      <c r="C1036" s="46">
        <f>_xlfn.IFNA(VLOOKUP(A1036,'Break Through Price Strategy'!$A$2:$B$742,2,FALSE),0)</f>
        <v>0</v>
      </c>
      <c r="D1036" s="46">
        <f>_xlfn.IFNA(VLOOKUP(A1036,'BBI Strategy'!$A$2:$B$1000,2,FALSE),0)</f>
        <v>43886.96</v>
      </c>
      <c r="E1036" s="46">
        <f>_xlfn.IFNA(VLOOKUP(A1036,'Cloud Strategy'!$A$2:$B$1000,2,FALSE),0)</f>
        <v>0</v>
      </c>
      <c r="F1036" s="46">
        <f>_xlfn.IFNA(VLOOKUP(A1036,'DMI Strategy'!$A$1:$B$1000,2,FALSE),0)</f>
        <v>-63683.807999999997</v>
      </c>
      <c r="G1036" s="46">
        <f>_xlfn.IFNA(VLOOKUP(A1036,'RVI Strategy'!$A$1:$B$1000,2,FALSE),0)</f>
        <v>0</v>
      </c>
      <c r="H1036" s="46">
        <f>_xlfn.IFNA(VLOOKUP(A1036,'TXF0007 Strategy'!$A$1:$B$1000,2,FALSE),0)</f>
        <v>-127376.83199999999</v>
      </c>
      <c r="I1036" s="55">
        <f t="shared" si="32"/>
        <v>-3299.4746666666665</v>
      </c>
      <c r="J1036" s="32">
        <f>VLOOKUP($A1036,級距!$A:$K,9,FALSE)</f>
        <v>5</v>
      </c>
      <c r="K1036" s="32">
        <f>VLOOKUP($A1036,級距!$A:$K,10,FALSE)</f>
        <v>5</v>
      </c>
      <c r="L1036" s="32">
        <f>VLOOKUP($A1036,級距!$A:$K,11,FALSE)</f>
        <v>2</v>
      </c>
      <c r="M1036" s="32">
        <f t="shared" si="33"/>
        <v>2</v>
      </c>
    </row>
    <row r="1037" spans="1:13">
      <c r="A1037" s="47">
        <v>44119</v>
      </c>
      <c r="B1037" s="46">
        <f>_xlfn.IFNA(VLOOKUP(A1037,'Dual Thrust Strategy'!$A$1:$B$460,2,FALSE),0)</f>
        <v>62274.216</v>
      </c>
      <c r="C1037" s="46">
        <f>_xlfn.IFNA(VLOOKUP(A1037,'Break Through Price Strategy'!$A$2:$B$742,2,FALSE),0)</f>
        <v>-23443.344000000001</v>
      </c>
      <c r="D1037" s="46">
        <f>_xlfn.IFNA(VLOOKUP(A1037,'BBI Strategy'!$A$2:$B$1000,2,FALSE),0)</f>
        <v>-44059.328000000001</v>
      </c>
      <c r="E1037" s="46">
        <f>_xlfn.IFNA(VLOOKUP(A1037,'Cloud Strategy'!$A$2:$B$1000,2,FALSE),0)</f>
        <v>65489.408000000003</v>
      </c>
      <c r="F1037" s="46">
        <f>_xlfn.IFNA(VLOOKUP(A1037,'DMI Strategy'!$A$1:$B$1000,2,FALSE),0)</f>
        <v>38180.735999999997</v>
      </c>
      <c r="G1037" s="46">
        <f>_xlfn.IFNA(VLOOKUP(A1037,'RVI Strategy'!$A$1:$B$1000,2,FALSE),0)</f>
        <v>-46456.735999999997</v>
      </c>
      <c r="H1037" s="46">
        <f>_xlfn.IFNA(VLOOKUP(A1037,'TXF0007 Strategy'!$A$1:$B$1000,2,FALSE),0)</f>
        <v>-127378.56</v>
      </c>
      <c r="I1037" s="55">
        <f t="shared" si="32"/>
        <v>8664.1586666666662</v>
      </c>
      <c r="J1037" s="32">
        <f>VLOOKUP($A1037,級距!$A:$K,9,FALSE)</f>
        <v>7</v>
      </c>
      <c r="K1037" s="32">
        <f>VLOOKUP($A1037,級距!$A:$K,10,FALSE)</f>
        <v>1</v>
      </c>
      <c r="L1037" s="32">
        <f>VLOOKUP($A1037,級距!$A:$K,11,FALSE)</f>
        <v>2</v>
      </c>
      <c r="M1037" s="32">
        <f t="shared" si="33"/>
        <v>2</v>
      </c>
    </row>
    <row r="1038" spans="1:13">
      <c r="A1038" s="47">
        <v>44118</v>
      </c>
      <c r="B1038" s="46">
        <f>_xlfn.IFNA(VLOOKUP(A1038,'Dual Thrust Strategy'!$A$1:$B$460,2,FALSE),0)</f>
        <v>0</v>
      </c>
      <c r="C1038" s="46">
        <f>_xlfn.IFNA(VLOOKUP(A1038,'Break Through Price Strategy'!$A$2:$B$742,2,FALSE),0)</f>
        <v>0</v>
      </c>
      <c r="D1038" s="46">
        <f>_xlfn.IFNA(VLOOKUP(A1038,'BBI Strategy'!$A$2:$B$1000,2,FALSE),0)</f>
        <v>-16078.432000000001</v>
      </c>
      <c r="E1038" s="46">
        <f>_xlfn.IFNA(VLOOKUP(A1038,'Cloud Strategy'!$A$2:$B$1000,2,FALSE),0)</f>
        <v>-50561.184000000001</v>
      </c>
      <c r="F1038" s="46">
        <f>_xlfn.IFNA(VLOOKUP(A1038,'DMI Strategy'!$A$1:$B$1000,2,FALSE),0)</f>
        <v>6246.2079999999996</v>
      </c>
      <c r="G1038" s="46">
        <f>_xlfn.IFNA(VLOOKUP(A1038,'RVI Strategy'!$A$1:$B$1000,2,FALSE),0)</f>
        <v>0</v>
      </c>
      <c r="H1038" s="46">
        <f>_xlfn.IFNA(VLOOKUP(A1038,'TXF0007 Strategy'!$A$1:$B$1000,2,FALSE),0)</f>
        <v>-14627.232</v>
      </c>
      <c r="I1038" s="55">
        <f t="shared" si="32"/>
        <v>-10065.568000000001</v>
      </c>
      <c r="J1038" s="32">
        <f>VLOOKUP($A1038,級距!$A:$K,9,FALSE)</f>
        <v>2</v>
      </c>
      <c r="K1038" s="32">
        <f>VLOOKUP($A1038,級距!$A:$K,10,FALSE)</f>
        <v>7</v>
      </c>
      <c r="L1038" s="32">
        <f>VLOOKUP($A1038,級距!$A:$K,11,FALSE)</f>
        <v>3</v>
      </c>
      <c r="M1038" s="32">
        <f t="shared" si="33"/>
        <v>3</v>
      </c>
    </row>
    <row r="1039" spans="1:13">
      <c r="A1039" s="47">
        <v>44117</v>
      </c>
      <c r="B1039" s="46">
        <f>_xlfn.IFNA(VLOOKUP(A1039,'Dual Thrust Strategy'!$A$1:$B$460,2,FALSE),0)</f>
        <v>25649.952000000001</v>
      </c>
      <c r="C1039" s="46">
        <f>_xlfn.IFNA(VLOOKUP(A1039,'Break Through Price Strategy'!$A$2:$B$742,2,FALSE),0)</f>
        <v>-54654.144</v>
      </c>
      <c r="D1039" s="46">
        <f>_xlfn.IFNA(VLOOKUP(A1039,'BBI Strategy'!$A$2:$B$1000,2,FALSE),0)</f>
        <v>0</v>
      </c>
      <c r="E1039" s="46">
        <f>_xlfn.IFNA(VLOOKUP(A1039,'Cloud Strategy'!$A$2:$B$1000,2,FALSE),0)</f>
        <v>70992.255999999994</v>
      </c>
      <c r="F1039" s="46">
        <f>_xlfn.IFNA(VLOOKUP(A1039,'DMI Strategy'!$A$1:$B$1000,2,FALSE),0)</f>
        <v>-41675.936000000002</v>
      </c>
      <c r="G1039" s="46">
        <f>_xlfn.IFNA(VLOOKUP(A1039,'RVI Strategy'!$A$1:$B$1000,2,FALSE),0)</f>
        <v>-93710.16</v>
      </c>
      <c r="H1039" s="46">
        <f>_xlfn.IFNA(VLOOKUP(A1039,'TXF0007 Strategy'!$A$1:$B$1000,2,FALSE),0)</f>
        <v>25176.272000000001</v>
      </c>
      <c r="I1039" s="55">
        <f t="shared" si="32"/>
        <v>-15566.338666666668</v>
      </c>
      <c r="J1039" s="32">
        <f>VLOOKUP($A1039,級距!$A:$K,9,FALSE)</f>
        <v>5</v>
      </c>
      <c r="K1039" s="32">
        <f>VLOOKUP($A1039,級距!$A:$K,10,FALSE)</f>
        <v>3</v>
      </c>
      <c r="L1039" s="32">
        <f>VLOOKUP($A1039,級距!$A:$K,11,FALSE)</f>
        <v>2</v>
      </c>
      <c r="M1039" s="32">
        <f t="shared" si="33"/>
        <v>2</v>
      </c>
    </row>
    <row r="1040" spans="1:13">
      <c r="A1040" s="47">
        <v>44116</v>
      </c>
      <c r="B1040" s="46">
        <f>_xlfn.IFNA(VLOOKUP(A1040,'Dual Thrust Strategy'!$A$1:$B$460,2,FALSE),0)</f>
        <v>0</v>
      </c>
      <c r="C1040" s="46">
        <f>_xlfn.IFNA(VLOOKUP(A1040,'Break Through Price Strategy'!$A$2:$B$742,2,FALSE),0)</f>
        <v>0</v>
      </c>
      <c r="D1040" s="46">
        <f>_xlfn.IFNA(VLOOKUP(A1040,'BBI Strategy'!$A$2:$B$1000,2,FALSE),0)</f>
        <v>-13881.191999999999</v>
      </c>
      <c r="E1040" s="46">
        <f>_xlfn.IFNA(VLOOKUP(A1040,'Cloud Strategy'!$A$2:$B$1000,2,FALSE),0)</f>
        <v>13233.904</v>
      </c>
      <c r="F1040" s="46">
        <f>_xlfn.IFNA(VLOOKUP(A1040,'DMI Strategy'!$A$1:$B$1000,2,FALSE),0)</f>
        <v>-6479.9679999999998</v>
      </c>
      <c r="G1040" s="46">
        <f>_xlfn.IFNA(VLOOKUP(A1040,'RVI Strategy'!$A$1:$B$1000,2,FALSE),0)</f>
        <v>0</v>
      </c>
      <c r="H1040" s="46">
        <f>_xlfn.IFNA(VLOOKUP(A1040,'TXF0007 Strategy'!$A$1:$B$1000,2,FALSE),0)</f>
        <v>28378.239999999998</v>
      </c>
      <c r="I1040" s="55">
        <f t="shared" si="32"/>
        <v>-1187.8759999999997</v>
      </c>
      <c r="J1040" s="32">
        <f>VLOOKUP($A1040,級距!$A:$K,9,FALSE)</f>
        <v>4</v>
      </c>
      <c r="K1040" s="32">
        <f>VLOOKUP($A1040,級距!$A:$K,10,FALSE)</f>
        <v>2</v>
      </c>
      <c r="L1040" s="32">
        <f>VLOOKUP($A1040,級距!$A:$K,11,FALSE)</f>
        <v>2</v>
      </c>
      <c r="M1040" s="32">
        <f t="shared" si="33"/>
        <v>2</v>
      </c>
    </row>
    <row r="1041" spans="1:13">
      <c r="A1041" s="47">
        <v>44112</v>
      </c>
      <c r="B1041" s="46">
        <f>_xlfn.IFNA(VLOOKUP(A1041,'Dual Thrust Strategy'!$A$1:$B$460,2,FALSE),0)</f>
        <v>0</v>
      </c>
      <c r="C1041" s="46">
        <f>_xlfn.IFNA(VLOOKUP(A1041,'Break Through Price Strategy'!$A$2:$B$742,2,FALSE),0)</f>
        <v>0</v>
      </c>
      <c r="D1041" s="46">
        <f>_xlfn.IFNA(VLOOKUP(A1041,'BBI Strategy'!$A$2:$B$1000,2,FALSE),0)</f>
        <v>12662.335999999999</v>
      </c>
      <c r="E1041" s="46">
        <f>_xlfn.IFNA(VLOOKUP(A1041,'Cloud Strategy'!$A$2:$B$1000,2,FALSE),0)</f>
        <v>0</v>
      </c>
      <c r="F1041" s="46">
        <f>_xlfn.IFNA(VLOOKUP(A1041,'DMI Strategy'!$A$1:$B$1000,2,FALSE),0)</f>
        <v>59502.559999999998</v>
      </c>
      <c r="G1041" s="46">
        <f>_xlfn.IFNA(VLOOKUP(A1041,'RVI Strategy'!$A$1:$B$1000,2,FALSE),0)</f>
        <v>0</v>
      </c>
      <c r="H1041" s="46">
        <f>_xlfn.IFNA(VLOOKUP(A1041,'TXF0007 Strategy'!$A$1:$B$1000,2,FALSE),0)</f>
        <v>-127378.56</v>
      </c>
      <c r="I1041" s="55">
        <f t="shared" si="32"/>
        <v>12027.482666666665</v>
      </c>
      <c r="J1041" s="32">
        <f>VLOOKUP($A1041,級距!$A:$K,9,FALSE)</f>
        <v>3</v>
      </c>
      <c r="K1041" s="32">
        <f>VLOOKUP($A1041,級距!$A:$K,10,FALSE)</f>
        <v>5</v>
      </c>
      <c r="L1041" s="32">
        <f>VLOOKUP($A1041,級距!$A:$K,11,FALSE)</f>
        <v>2</v>
      </c>
      <c r="M1041" s="32">
        <f t="shared" si="33"/>
        <v>2</v>
      </c>
    </row>
    <row r="1042" spans="1:13">
      <c r="A1042" s="47">
        <v>44111</v>
      </c>
      <c r="B1042" s="46">
        <f>_xlfn.IFNA(VLOOKUP(A1042,'Dual Thrust Strategy'!$A$1:$B$460,2,FALSE),0)</f>
        <v>0</v>
      </c>
      <c r="C1042" s="46">
        <f>_xlfn.IFNA(VLOOKUP(A1042,'Break Through Price Strategy'!$A$2:$B$742,2,FALSE),0)</f>
        <v>15239.704</v>
      </c>
      <c r="D1042" s="46">
        <f>_xlfn.IFNA(VLOOKUP(A1042,'BBI Strategy'!$A$2:$B$1000,2,FALSE),0)</f>
        <v>31334.312000000002</v>
      </c>
      <c r="E1042" s="46">
        <f>_xlfn.IFNA(VLOOKUP(A1042,'Cloud Strategy'!$A$2:$B$1000,2,FALSE),0)</f>
        <v>0</v>
      </c>
      <c r="F1042" s="46">
        <f>_xlfn.IFNA(VLOOKUP(A1042,'DMI Strategy'!$A$1:$B$1000,2,FALSE),0)</f>
        <v>9532.1759999999995</v>
      </c>
      <c r="G1042" s="46">
        <f>_xlfn.IFNA(VLOOKUP(A1042,'RVI Strategy'!$A$1:$B$1000,2,FALSE),0)</f>
        <v>0</v>
      </c>
      <c r="H1042" s="46">
        <f>_xlfn.IFNA(VLOOKUP(A1042,'TXF0007 Strategy'!$A$1:$B$1000,2,FALSE),0)</f>
        <v>119310.71999999999</v>
      </c>
      <c r="I1042" s="55">
        <f t="shared" si="32"/>
        <v>9351.0320000000011</v>
      </c>
      <c r="J1042" s="32">
        <f>VLOOKUP($A1042,級距!$A:$K,9,FALSE)</f>
        <v>6</v>
      </c>
      <c r="K1042" s="32">
        <f>VLOOKUP($A1042,級距!$A:$K,10,FALSE)</f>
        <v>9</v>
      </c>
      <c r="L1042" s="32">
        <f>VLOOKUP($A1042,級距!$A:$K,11,FALSE)</f>
        <v>3</v>
      </c>
      <c r="M1042" s="32">
        <f t="shared" si="33"/>
        <v>3</v>
      </c>
    </row>
    <row r="1043" spans="1:13">
      <c r="A1043" s="47">
        <v>44110</v>
      </c>
      <c r="B1043" s="46">
        <f>_xlfn.IFNA(VLOOKUP(A1043,'Dual Thrust Strategy'!$A$1:$B$460,2,FALSE),0)</f>
        <v>0</v>
      </c>
      <c r="C1043" s="46">
        <f>_xlfn.IFNA(VLOOKUP(A1043,'Break Through Price Strategy'!$A$2:$B$742,2,FALSE),0)</f>
        <v>0</v>
      </c>
      <c r="D1043" s="46">
        <f>_xlfn.IFNA(VLOOKUP(A1043,'BBI Strategy'!$A$2:$B$1000,2,FALSE),0)</f>
        <v>24944.655999999999</v>
      </c>
      <c r="E1043" s="46">
        <f>_xlfn.IFNA(VLOOKUP(A1043,'Cloud Strategy'!$A$2:$B$1000,2,FALSE),0)</f>
        <v>0</v>
      </c>
      <c r="F1043" s="46">
        <f>_xlfn.IFNA(VLOOKUP(A1043,'DMI Strategy'!$A$1:$B$1000,2,FALSE),0)</f>
        <v>-63646.368000000002</v>
      </c>
      <c r="G1043" s="46">
        <f>_xlfn.IFNA(VLOOKUP(A1043,'RVI Strategy'!$A$1:$B$1000,2,FALSE),0)</f>
        <v>0</v>
      </c>
      <c r="H1043" s="46">
        <f>_xlfn.IFNA(VLOOKUP(A1043,'TXF0007 Strategy'!$A$1:$B$1000,2,FALSE),0)</f>
        <v>-25663.552</v>
      </c>
      <c r="I1043" s="55">
        <f t="shared" si="32"/>
        <v>-6450.2853333333333</v>
      </c>
      <c r="J1043" s="32">
        <f>VLOOKUP($A1043,級距!$A:$K,9,FALSE)</f>
        <v>2</v>
      </c>
      <c r="K1043" s="32">
        <f>VLOOKUP($A1043,級距!$A:$K,10,FALSE)</f>
        <v>7</v>
      </c>
      <c r="L1043" s="32">
        <f>VLOOKUP($A1043,級距!$A:$K,11,FALSE)</f>
        <v>3</v>
      </c>
      <c r="M1043" s="32">
        <f t="shared" si="33"/>
        <v>3</v>
      </c>
    </row>
    <row r="1044" spans="1:13">
      <c r="A1044" s="47">
        <v>44109</v>
      </c>
      <c r="B1044" s="46">
        <f>_xlfn.IFNA(VLOOKUP(A1044,'Dual Thrust Strategy'!$A$1:$B$460,2,FALSE),0)</f>
        <v>0</v>
      </c>
      <c r="C1044" s="46">
        <f>_xlfn.IFNA(VLOOKUP(A1044,'Break Through Price Strategy'!$A$2:$B$742,2,FALSE),0)</f>
        <v>-59020.88</v>
      </c>
      <c r="D1044" s="46">
        <f>_xlfn.IFNA(VLOOKUP(A1044,'BBI Strategy'!$A$2:$B$1000,2,FALSE),0)</f>
        <v>-51209.696000000004</v>
      </c>
      <c r="E1044" s="46">
        <f>_xlfn.IFNA(VLOOKUP(A1044,'Cloud Strategy'!$A$2:$B$1000,2,FALSE),0)</f>
        <v>-92835.471999999994</v>
      </c>
      <c r="F1044" s="46">
        <f>_xlfn.IFNA(VLOOKUP(A1044,'DMI Strategy'!$A$1:$B$1000,2,FALSE),0)</f>
        <v>-14404.32</v>
      </c>
      <c r="G1044" s="46">
        <f>_xlfn.IFNA(VLOOKUP(A1044,'RVI Strategy'!$A$1:$B$1000,2,FALSE),0)</f>
        <v>-31202.304</v>
      </c>
      <c r="H1044" s="46">
        <f>_xlfn.IFNA(VLOOKUP(A1044,'TXF0007 Strategy'!$A$1:$B$1000,2,FALSE),0)</f>
        <v>-43206.911999999997</v>
      </c>
      <c r="I1044" s="55">
        <f t="shared" si="32"/>
        <v>-41445.445333333337</v>
      </c>
      <c r="J1044" s="32">
        <f>VLOOKUP($A1044,級距!$A:$K,9,FALSE)</f>
        <v>5</v>
      </c>
      <c r="K1044" s="32">
        <f>VLOOKUP($A1044,級距!$A:$K,10,FALSE)</f>
        <v>4</v>
      </c>
      <c r="L1044" s="32">
        <f>VLOOKUP($A1044,級距!$A:$K,11,FALSE)</f>
        <v>2</v>
      </c>
      <c r="M1044" s="32">
        <f t="shared" si="33"/>
        <v>2</v>
      </c>
    </row>
    <row r="1045" spans="1:13">
      <c r="A1045" s="47">
        <v>44104</v>
      </c>
      <c r="B1045" s="46">
        <f>_xlfn.IFNA(VLOOKUP(A1045,'Dual Thrust Strategy'!$A$1:$B$460,2,FALSE),0)</f>
        <v>0</v>
      </c>
      <c r="C1045" s="46">
        <f>_xlfn.IFNA(VLOOKUP(A1045,'Break Through Price Strategy'!$A$2:$B$742,2,FALSE),0)</f>
        <v>-17201.248</v>
      </c>
      <c r="D1045" s="46">
        <f>_xlfn.IFNA(VLOOKUP(A1045,'BBI Strategy'!$A$2:$B$1000,2,FALSE),0)</f>
        <v>8406.48</v>
      </c>
      <c r="E1045" s="46">
        <f>_xlfn.IFNA(VLOOKUP(A1045,'Cloud Strategy'!$A$2:$B$1000,2,FALSE),0)</f>
        <v>0</v>
      </c>
      <c r="F1045" s="46">
        <f>_xlfn.IFNA(VLOOKUP(A1045,'DMI Strategy'!$A$1:$B$1000,2,FALSE),0)</f>
        <v>0</v>
      </c>
      <c r="G1045" s="46">
        <f>_xlfn.IFNA(VLOOKUP(A1045,'RVI Strategy'!$A$1:$B$1000,2,FALSE),0)</f>
        <v>-11995.968000000001</v>
      </c>
      <c r="H1045" s="46">
        <f>_xlfn.IFNA(VLOOKUP(A1045,'TXF0007 Strategy'!$A$1:$B$1000,2,FALSE),0)</f>
        <v>-2185.7440000000001</v>
      </c>
      <c r="I1045" s="55">
        <f t="shared" si="32"/>
        <v>-3465.1226666666666</v>
      </c>
      <c r="J1045" s="32">
        <f>VLOOKUP($A1045,級距!$A:$K,9,FALSE)</f>
        <v>4</v>
      </c>
      <c r="K1045" s="32">
        <f>VLOOKUP($A1045,級距!$A:$K,10,FALSE)</f>
        <v>2</v>
      </c>
      <c r="L1045" s="32">
        <f>VLOOKUP($A1045,級距!$A:$K,11,FALSE)</f>
        <v>2</v>
      </c>
      <c r="M1045" s="32">
        <f t="shared" si="33"/>
        <v>2</v>
      </c>
    </row>
    <row r="1046" spans="1:13">
      <c r="A1046" s="47">
        <v>44103</v>
      </c>
      <c r="B1046" s="46">
        <f>_xlfn.IFNA(VLOOKUP(A1046,'Dual Thrust Strategy'!$A$1:$B$460,2,FALSE),0)</f>
        <v>0</v>
      </c>
      <c r="C1046" s="46">
        <f>_xlfn.IFNA(VLOOKUP(A1046,'Break Through Price Strategy'!$A$2:$B$742,2,FALSE),0)</f>
        <v>-69794.600000000006</v>
      </c>
      <c r="D1046" s="46">
        <f>_xlfn.IFNA(VLOOKUP(A1046,'BBI Strategy'!$A$2:$B$1000,2,FALSE),0)</f>
        <v>-69591.744000000006</v>
      </c>
      <c r="E1046" s="46">
        <f>_xlfn.IFNA(VLOOKUP(A1046,'Cloud Strategy'!$A$2:$B$1000,2,FALSE),0)</f>
        <v>24046.367999999999</v>
      </c>
      <c r="F1046" s="46">
        <f>_xlfn.IFNA(VLOOKUP(A1046,'DMI Strategy'!$A$1:$B$1000,2,FALSE),0)</f>
        <v>-63596.832000000002</v>
      </c>
      <c r="G1046" s="46">
        <f>_xlfn.IFNA(VLOOKUP(A1046,'RVI Strategy'!$A$1:$B$1000,2,FALSE),0)</f>
        <v>0</v>
      </c>
      <c r="H1046" s="46">
        <f>_xlfn.IFNA(VLOOKUP(A1046,'TXF0007 Strategy'!$A$1:$B$1000,2,FALSE),0)</f>
        <v>-28557.232</v>
      </c>
      <c r="I1046" s="55">
        <f t="shared" si="32"/>
        <v>-29822.801333333337</v>
      </c>
      <c r="J1046" s="32">
        <f>VLOOKUP($A1046,級距!$A:$K,9,FALSE)</f>
        <v>5</v>
      </c>
      <c r="K1046" s="32">
        <f>VLOOKUP($A1046,級距!$A:$K,10,FALSE)</f>
        <v>5</v>
      </c>
      <c r="L1046" s="32">
        <f>VLOOKUP($A1046,級距!$A:$K,11,FALSE)</f>
        <v>2</v>
      </c>
      <c r="M1046" s="32">
        <f t="shared" si="33"/>
        <v>2</v>
      </c>
    </row>
    <row r="1047" spans="1:13">
      <c r="A1047" s="47">
        <v>44102</v>
      </c>
      <c r="B1047" s="46">
        <f>_xlfn.IFNA(VLOOKUP(A1047,'Dual Thrust Strategy'!$A$1:$B$460,2,FALSE),0)</f>
        <v>0</v>
      </c>
      <c r="C1047" s="46">
        <f>_xlfn.IFNA(VLOOKUP(A1047,'Break Through Price Strategy'!$A$2:$B$742,2,FALSE),0)</f>
        <v>1213.0319999999999</v>
      </c>
      <c r="D1047" s="46">
        <f>_xlfn.IFNA(VLOOKUP(A1047,'BBI Strategy'!$A$2:$B$1000,2,FALSE),0)</f>
        <v>44037.343999999997</v>
      </c>
      <c r="E1047" s="46">
        <f>_xlfn.IFNA(VLOOKUP(A1047,'Cloud Strategy'!$A$2:$B$1000,2,FALSE),0)</f>
        <v>-38331.599999999999</v>
      </c>
      <c r="F1047" s="46">
        <f>_xlfn.IFNA(VLOOKUP(A1047,'DMI Strategy'!$A$1:$B$1000,2,FALSE),0)</f>
        <v>42029.088000000003</v>
      </c>
      <c r="G1047" s="46">
        <f>_xlfn.IFNA(VLOOKUP(A1047,'RVI Strategy'!$A$1:$B$1000,2,FALSE),0)</f>
        <v>0</v>
      </c>
      <c r="H1047" s="46">
        <f>_xlfn.IFNA(VLOOKUP(A1047,'TXF0007 Strategy'!$A$1:$B$1000,2,FALSE),0)</f>
        <v>159475.62399999998</v>
      </c>
      <c r="I1047" s="55">
        <f t="shared" si="32"/>
        <v>8157.9773333333333</v>
      </c>
      <c r="J1047" s="32">
        <f>VLOOKUP($A1047,級距!$A:$K,9,FALSE)</f>
        <v>8</v>
      </c>
      <c r="K1047" s="32">
        <f>VLOOKUP($A1047,級距!$A:$K,10,FALSE)</f>
        <v>8</v>
      </c>
      <c r="L1047" s="32">
        <f>VLOOKUP($A1047,級距!$A:$K,11,FALSE)</f>
        <v>3</v>
      </c>
      <c r="M1047" s="32">
        <f t="shared" si="33"/>
        <v>3</v>
      </c>
    </row>
    <row r="1048" spans="1:13">
      <c r="A1048" s="47">
        <v>44099</v>
      </c>
      <c r="B1048" s="46">
        <f>_xlfn.IFNA(VLOOKUP(A1048,'Dual Thrust Strategy'!$A$1:$B$460,2,FALSE),0)</f>
        <v>-10669.752</v>
      </c>
      <c r="C1048" s="46">
        <f>_xlfn.IFNA(VLOOKUP(A1048,'Break Through Price Strategy'!$A$2:$B$742,2,FALSE),0)</f>
        <v>0</v>
      </c>
      <c r="D1048" s="46">
        <f>_xlfn.IFNA(VLOOKUP(A1048,'BBI Strategy'!$A$2:$B$1000,2,FALSE),0)</f>
        <v>-39850</v>
      </c>
      <c r="E1048" s="46">
        <f>_xlfn.IFNA(VLOOKUP(A1048,'Cloud Strategy'!$A$2:$B$1000,2,FALSE),0)</f>
        <v>15060.84</v>
      </c>
      <c r="F1048" s="46">
        <f>_xlfn.IFNA(VLOOKUP(A1048,'DMI Strategy'!$A$1:$B$1000,2,FALSE),0)</f>
        <v>27717.936000000002</v>
      </c>
      <c r="G1048" s="46">
        <f>_xlfn.IFNA(VLOOKUP(A1048,'RVI Strategy'!$A$1:$B$1000,2,FALSE),0)</f>
        <v>0</v>
      </c>
      <c r="H1048" s="46">
        <f>_xlfn.IFNA(VLOOKUP(A1048,'TXF0007 Strategy'!$A$1:$B$1000,2,FALSE),0)</f>
        <v>6346.6639999999989</v>
      </c>
      <c r="I1048" s="55">
        <f t="shared" si="32"/>
        <v>-1290.1626666666659</v>
      </c>
      <c r="J1048" s="32">
        <f>VLOOKUP($A1048,級距!$A:$K,9,FALSE)</f>
        <v>8</v>
      </c>
      <c r="K1048" s="32">
        <f>VLOOKUP($A1048,級距!$A:$K,10,FALSE)</f>
        <v>4</v>
      </c>
      <c r="L1048" s="32">
        <f>VLOOKUP($A1048,級距!$A:$K,11,FALSE)</f>
        <v>2</v>
      </c>
      <c r="M1048" s="32">
        <f t="shared" si="33"/>
        <v>2</v>
      </c>
    </row>
    <row r="1049" spans="1:13">
      <c r="A1049" s="47">
        <v>44098</v>
      </c>
      <c r="B1049" s="46">
        <f>_xlfn.IFNA(VLOOKUP(A1049,'Dual Thrust Strategy'!$A$1:$B$460,2,FALSE),0)</f>
        <v>151378.416</v>
      </c>
      <c r="C1049" s="46">
        <f>_xlfn.IFNA(VLOOKUP(A1049,'Break Through Price Strategy'!$A$2:$B$742,2,FALSE),0)</f>
        <v>49275.311999999998</v>
      </c>
      <c r="D1049" s="46">
        <f>_xlfn.IFNA(VLOOKUP(A1049,'BBI Strategy'!$A$2:$B$1000,2,FALSE),0)</f>
        <v>96706.703999999998</v>
      </c>
      <c r="E1049" s="46">
        <f>_xlfn.IFNA(VLOOKUP(A1049,'Cloud Strategy'!$A$2:$B$1000,2,FALSE),0)</f>
        <v>-116683.16800000001</v>
      </c>
      <c r="F1049" s="46">
        <f>_xlfn.IFNA(VLOOKUP(A1049,'DMI Strategy'!$A$1:$B$1000,2,FALSE),0)</f>
        <v>0</v>
      </c>
      <c r="G1049" s="46">
        <f>_xlfn.IFNA(VLOOKUP(A1049,'RVI Strategy'!$A$1:$B$1000,2,FALSE),0)</f>
        <v>0</v>
      </c>
      <c r="H1049" s="46">
        <f>_xlfn.IFNA(VLOOKUP(A1049,'TXF0007 Strategy'!$A$1:$B$1000,2,FALSE),0)</f>
        <v>161271.92800000001</v>
      </c>
      <c r="I1049" s="55">
        <f t="shared" si="32"/>
        <v>30112.877333333337</v>
      </c>
      <c r="J1049" s="32">
        <f>VLOOKUP($A1049,級距!$A:$K,9,FALSE)</f>
        <v>10</v>
      </c>
      <c r="K1049" s="32">
        <f>VLOOKUP($A1049,級距!$A:$K,10,FALSE)</f>
        <v>10</v>
      </c>
      <c r="L1049" s="32">
        <f>VLOOKUP($A1049,級距!$A:$K,11,FALSE)</f>
        <v>4</v>
      </c>
      <c r="M1049" s="32">
        <f t="shared" si="33"/>
        <v>4</v>
      </c>
    </row>
    <row r="1050" spans="1:13">
      <c r="A1050" s="47">
        <v>44097</v>
      </c>
      <c r="B1050" s="46">
        <f>_xlfn.IFNA(VLOOKUP(A1050,'Dual Thrust Strategy'!$A$1:$B$460,2,FALSE),0)</f>
        <v>0</v>
      </c>
      <c r="C1050" s="46">
        <f>_xlfn.IFNA(VLOOKUP(A1050,'Break Through Price Strategy'!$A$2:$B$742,2,FALSE),0)</f>
        <v>0</v>
      </c>
      <c r="D1050" s="46">
        <f>_xlfn.IFNA(VLOOKUP(A1050,'BBI Strategy'!$A$2:$B$1000,2,FALSE),0)</f>
        <v>-18999.88</v>
      </c>
      <c r="E1050" s="46">
        <f>_xlfn.IFNA(VLOOKUP(A1050,'Cloud Strategy'!$A$2:$B$1000,2,FALSE),0)</f>
        <v>20200.216</v>
      </c>
      <c r="F1050" s="46">
        <f>_xlfn.IFNA(VLOOKUP(A1050,'DMI Strategy'!$A$1:$B$1000,2,FALSE),0)</f>
        <v>-33601.919999999998</v>
      </c>
      <c r="G1050" s="46">
        <f>_xlfn.IFNA(VLOOKUP(A1050,'RVI Strategy'!$A$1:$B$1000,2,FALSE),0)</f>
        <v>-62396.976000000002</v>
      </c>
      <c r="H1050" s="46">
        <f>_xlfn.IFNA(VLOOKUP(A1050,'TXF0007 Strategy'!$A$1:$B$1000,2,FALSE),0)</f>
        <v>46596.351999999999</v>
      </c>
      <c r="I1050" s="55">
        <f t="shared" si="32"/>
        <v>-15799.76</v>
      </c>
      <c r="J1050" s="32">
        <f>VLOOKUP($A1050,級距!$A:$K,9,FALSE)</f>
        <v>5</v>
      </c>
      <c r="K1050" s="32">
        <f>VLOOKUP($A1050,級距!$A:$K,10,FALSE)</f>
        <v>3</v>
      </c>
      <c r="L1050" s="32">
        <f>VLOOKUP($A1050,級距!$A:$K,11,FALSE)</f>
        <v>2</v>
      </c>
      <c r="M1050" s="32">
        <f t="shared" si="33"/>
        <v>2</v>
      </c>
    </row>
    <row r="1051" spans="1:13">
      <c r="A1051" s="47">
        <v>44096</v>
      </c>
      <c r="B1051" s="46">
        <f>_xlfn.IFNA(VLOOKUP(A1051,'Dual Thrust Strategy'!$A$1:$B$460,2,FALSE),0)</f>
        <v>61174.728000000003</v>
      </c>
      <c r="C1051" s="46">
        <f>_xlfn.IFNA(VLOOKUP(A1051,'Break Through Price Strategy'!$A$2:$B$742,2,FALSE),0)</f>
        <v>4796.616</v>
      </c>
      <c r="D1051" s="46">
        <f>_xlfn.IFNA(VLOOKUP(A1051,'BBI Strategy'!$A$2:$B$1000,2,FALSE),0)</f>
        <v>161962.92000000001</v>
      </c>
      <c r="E1051" s="46">
        <f>_xlfn.IFNA(VLOOKUP(A1051,'Cloud Strategy'!$A$2:$B$1000,2,FALSE),0)</f>
        <v>-80825.631999999998</v>
      </c>
      <c r="F1051" s="46">
        <f>_xlfn.IFNA(VLOOKUP(A1051,'DMI Strategy'!$A$1:$B$1000,2,FALSE),0)</f>
        <v>101180.46400000001</v>
      </c>
      <c r="G1051" s="46">
        <f>_xlfn.IFNA(VLOOKUP(A1051,'RVI Strategy'!$A$1:$B$1000,2,FALSE),0)</f>
        <v>14393.808000000001</v>
      </c>
      <c r="H1051" s="46">
        <f>_xlfn.IFNA(VLOOKUP(A1051,'TXF0007 Strategy'!$A$1:$B$1000,2,FALSE),0)</f>
        <v>20394.887999999999</v>
      </c>
      <c r="I1051" s="55">
        <f t="shared" si="32"/>
        <v>43780.484000000004</v>
      </c>
      <c r="J1051" s="32">
        <f>VLOOKUP($A1051,級距!$A:$K,9,FALSE)</f>
        <v>8</v>
      </c>
      <c r="K1051" s="32">
        <f>VLOOKUP($A1051,級距!$A:$K,10,FALSE)</f>
        <v>7</v>
      </c>
      <c r="L1051" s="32">
        <f>VLOOKUP($A1051,級距!$A:$K,11,FALSE)</f>
        <v>3</v>
      </c>
      <c r="M1051" s="32">
        <f t="shared" si="33"/>
        <v>3</v>
      </c>
    </row>
    <row r="1052" spans="1:13">
      <c r="A1052" s="47">
        <v>44095</v>
      </c>
      <c r="B1052" s="46">
        <f>_xlfn.IFNA(VLOOKUP(A1052,'Dual Thrust Strategy'!$A$1:$B$460,2,FALSE),0)</f>
        <v>0</v>
      </c>
      <c r="C1052" s="46">
        <f>_xlfn.IFNA(VLOOKUP(A1052,'Break Through Price Strategy'!$A$2:$B$742,2,FALSE),0)</f>
        <v>4171.6319999999996</v>
      </c>
      <c r="D1052" s="46">
        <f>_xlfn.IFNA(VLOOKUP(A1052,'BBI Strategy'!$A$2:$B$1000,2,FALSE),0)</f>
        <v>78644.216</v>
      </c>
      <c r="E1052" s="46">
        <f>_xlfn.IFNA(VLOOKUP(A1052,'Cloud Strategy'!$A$2:$B$1000,2,FALSE),0)</f>
        <v>-48039.648000000001</v>
      </c>
      <c r="F1052" s="46">
        <f>_xlfn.IFNA(VLOOKUP(A1052,'DMI Strategy'!$A$1:$B$1000,2,FALSE),0)</f>
        <v>26362.367999999999</v>
      </c>
      <c r="G1052" s="46">
        <f>_xlfn.IFNA(VLOOKUP(A1052,'RVI Strategy'!$A$1:$B$1000,2,FALSE),0)</f>
        <v>16763.52</v>
      </c>
      <c r="H1052" s="46">
        <f>_xlfn.IFNA(VLOOKUP(A1052,'TXF0007 Strategy'!$A$1:$B$1000,2,FALSE),0)</f>
        <v>-124918.46399999999</v>
      </c>
      <c r="I1052" s="55">
        <f t="shared" si="32"/>
        <v>12983.681333333334</v>
      </c>
      <c r="J1052" s="32">
        <f>VLOOKUP($A1052,級距!$A:$K,9,FALSE)</f>
        <v>9</v>
      </c>
      <c r="K1052" s="32">
        <f>VLOOKUP($A1052,級距!$A:$K,10,FALSE)</f>
        <v>8</v>
      </c>
      <c r="L1052" s="32">
        <f>VLOOKUP($A1052,級距!$A:$K,11,FALSE)</f>
        <v>3</v>
      </c>
      <c r="M1052" s="32">
        <f t="shared" si="33"/>
        <v>3</v>
      </c>
    </row>
    <row r="1053" spans="1:13">
      <c r="A1053" s="47">
        <v>44092</v>
      </c>
      <c r="B1053" s="46">
        <f>_xlfn.IFNA(VLOOKUP(A1053,'Dual Thrust Strategy'!$A$1:$B$460,2,FALSE),0)</f>
        <v>0</v>
      </c>
      <c r="C1053" s="46">
        <f>_xlfn.IFNA(VLOOKUP(A1053,'Break Through Price Strategy'!$A$2:$B$742,2,FALSE),0)</f>
        <v>0</v>
      </c>
      <c r="D1053" s="46">
        <f>_xlfn.IFNA(VLOOKUP(A1053,'BBI Strategy'!$A$2:$B$1000,2,FALSE),0)</f>
        <v>0</v>
      </c>
      <c r="E1053" s="46">
        <f>_xlfn.IFNA(VLOOKUP(A1053,'Cloud Strategy'!$A$2:$B$1000,2,FALSE),0)</f>
        <v>0</v>
      </c>
      <c r="F1053" s="46">
        <f>_xlfn.IFNA(VLOOKUP(A1053,'DMI Strategy'!$A$1:$B$1000,2,FALSE),0)</f>
        <v>0</v>
      </c>
      <c r="G1053" s="46">
        <f>_xlfn.IFNA(VLOOKUP(A1053,'RVI Strategy'!$A$1:$B$1000,2,FALSE),0)</f>
        <v>0</v>
      </c>
      <c r="H1053" s="46">
        <f>_xlfn.IFNA(VLOOKUP(A1053,'TXF0007 Strategy'!$A$1:$B$1000,2,FALSE),0)</f>
        <v>-14538.456</v>
      </c>
      <c r="I1053" s="55">
        <f t="shared" si="32"/>
        <v>0</v>
      </c>
      <c r="J1053" s="32">
        <f>VLOOKUP($A1053,級距!$A:$K,9,FALSE)</f>
        <v>3</v>
      </c>
      <c r="K1053" s="32">
        <f>VLOOKUP($A1053,級距!$A:$K,10,FALSE)</f>
        <v>1</v>
      </c>
      <c r="L1053" s="32">
        <f>VLOOKUP($A1053,級距!$A:$K,11,FALSE)</f>
        <v>2</v>
      </c>
      <c r="M1053" s="32">
        <f t="shared" si="33"/>
        <v>2</v>
      </c>
    </row>
    <row r="1054" spans="1:13">
      <c r="A1054" s="47">
        <v>44091</v>
      </c>
      <c r="B1054" s="46">
        <f>_xlfn.IFNA(VLOOKUP(A1054,'Dual Thrust Strategy'!$A$1:$B$460,2,FALSE),0)</f>
        <v>0</v>
      </c>
      <c r="C1054" s="46">
        <f>_xlfn.IFNA(VLOOKUP(A1054,'Break Through Price Strategy'!$A$2:$B$742,2,FALSE),0)</f>
        <v>0</v>
      </c>
      <c r="D1054" s="46">
        <f>_xlfn.IFNA(VLOOKUP(A1054,'BBI Strategy'!$A$2:$B$1000,2,FALSE),0)</f>
        <v>-12856.352000000001</v>
      </c>
      <c r="E1054" s="46">
        <f>_xlfn.IFNA(VLOOKUP(A1054,'Cloud Strategy'!$A$2:$B$1000,2,FALSE),0)</f>
        <v>-91828.96</v>
      </c>
      <c r="F1054" s="46">
        <f>_xlfn.IFNA(VLOOKUP(A1054,'DMI Strategy'!$A$1:$B$1000,2,FALSE),0)</f>
        <v>0</v>
      </c>
      <c r="G1054" s="46">
        <f>_xlfn.IFNA(VLOOKUP(A1054,'RVI Strategy'!$A$1:$B$1000,2,FALSE),0)</f>
        <v>0</v>
      </c>
      <c r="H1054" s="46">
        <f>_xlfn.IFNA(VLOOKUP(A1054,'TXF0007 Strategy'!$A$1:$B$1000,2,FALSE),0)</f>
        <v>-127414.27200000001</v>
      </c>
      <c r="I1054" s="55">
        <f t="shared" si="32"/>
        <v>-17447.552</v>
      </c>
      <c r="J1054" s="32">
        <f>VLOOKUP($A1054,級距!$A:$K,9,FALSE)</f>
        <v>5</v>
      </c>
      <c r="K1054" s="32">
        <f>VLOOKUP($A1054,級距!$A:$K,10,FALSE)</f>
        <v>3</v>
      </c>
      <c r="L1054" s="32">
        <f>VLOOKUP($A1054,級距!$A:$K,11,FALSE)</f>
        <v>2</v>
      </c>
      <c r="M1054" s="32">
        <f t="shared" si="33"/>
        <v>2</v>
      </c>
    </row>
    <row r="1055" spans="1:13">
      <c r="A1055" s="47">
        <v>44090</v>
      </c>
      <c r="B1055" s="46">
        <f>_xlfn.IFNA(VLOOKUP(A1055,'Dual Thrust Strategy'!$A$1:$B$460,2,FALSE),0)</f>
        <v>0</v>
      </c>
      <c r="C1055" s="46">
        <f>_xlfn.IFNA(VLOOKUP(A1055,'Break Through Price Strategy'!$A$2:$B$742,2,FALSE),0)</f>
        <v>1139.5920000000001</v>
      </c>
      <c r="D1055" s="46">
        <f>_xlfn.IFNA(VLOOKUP(A1055,'BBI Strategy'!$A$2:$B$1000,2,FALSE),0)</f>
        <v>-6551.4880000000003</v>
      </c>
      <c r="E1055" s="46">
        <f>_xlfn.IFNA(VLOOKUP(A1055,'Cloud Strategy'!$A$2:$B$1000,2,FALSE),0)</f>
        <v>0</v>
      </c>
      <c r="F1055" s="46">
        <f>_xlfn.IFNA(VLOOKUP(A1055,'DMI Strategy'!$A$1:$B$1000,2,FALSE),0)</f>
        <v>0</v>
      </c>
      <c r="G1055" s="46">
        <f>_xlfn.IFNA(VLOOKUP(A1055,'RVI Strategy'!$A$1:$B$1000,2,FALSE),0)</f>
        <v>0</v>
      </c>
      <c r="H1055" s="46">
        <f>_xlfn.IFNA(VLOOKUP(A1055,'TXF0007 Strategy'!$A$1:$B$1000,2,FALSE),0)</f>
        <v>0</v>
      </c>
      <c r="I1055" s="55">
        <f t="shared" si="32"/>
        <v>-901.98266666666677</v>
      </c>
      <c r="J1055" s="32">
        <f>VLOOKUP($A1055,級距!$A:$K,9,FALSE)</f>
        <v>4</v>
      </c>
      <c r="K1055" s="32">
        <f>VLOOKUP($A1055,級距!$A:$K,10,FALSE)</f>
        <v>2</v>
      </c>
      <c r="L1055" s="32">
        <f>VLOOKUP($A1055,級距!$A:$K,11,FALSE)</f>
        <v>2</v>
      </c>
      <c r="M1055" s="32">
        <f t="shared" si="33"/>
        <v>2</v>
      </c>
    </row>
    <row r="1056" spans="1:13">
      <c r="A1056" s="47">
        <v>44089</v>
      </c>
      <c r="B1056" s="46">
        <f>_xlfn.IFNA(VLOOKUP(A1056,'Dual Thrust Strategy'!$A$1:$B$460,2,FALSE),0)</f>
        <v>0</v>
      </c>
      <c r="C1056" s="46">
        <f>_xlfn.IFNA(VLOOKUP(A1056,'Break Through Price Strategy'!$A$2:$B$742,2,FALSE),0)</f>
        <v>12305.16</v>
      </c>
      <c r="D1056" s="46">
        <f>_xlfn.IFNA(VLOOKUP(A1056,'BBI Strategy'!$A$2:$B$1000,2,FALSE),0)</f>
        <v>43873.760000000002</v>
      </c>
      <c r="E1056" s="46">
        <f>_xlfn.IFNA(VLOOKUP(A1056,'Cloud Strategy'!$A$2:$B$1000,2,FALSE),0)</f>
        <v>0</v>
      </c>
      <c r="F1056" s="46">
        <f>_xlfn.IFNA(VLOOKUP(A1056,'DMI Strategy'!$A$1:$B$1000,2,FALSE),0)</f>
        <v>0</v>
      </c>
      <c r="G1056" s="46">
        <f>_xlfn.IFNA(VLOOKUP(A1056,'RVI Strategy'!$A$1:$B$1000,2,FALSE),0)</f>
        <v>0</v>
      </c>
      <c r="H1056" s="46">
        <f>_xlfn.IFNA(VLOOKUP(A1056,'TXF0007 Strategy'!$A$1:$B$1000,2,FALSE),0)</f>
        <v>-7114.5759999999991</v>
      </c>
      <c r="I1056" s="55">
        <f t="shared" si="32"/>
        <v>9363.1533333333336</v>
      </c>
      <c r="J1056" s="32">
        <f>VLOOKUP($A1056,級距!$A:$K,9,FALSE)</f>
        <v>3</v>
      </c>
      <c r="K1056" s="32">
        <f>VLOOKUP($A1056,級距!$A:$K,10,FALSE)</f>
        <v>8</v>
      </c>
      <c r="L1056" s="32">
        <f>VLOOKUP($A1056,級距!$A:$K,11,FALSE)</f>
        <v>3</v>
      </c>
      <c r="M1056" s="32">
        <f t="shared" si="33"/>
        <v>3</v>
      </c>
    </row>
    <row r="1057" spans="1:13">
      <c r="A1057" s="47">
        <v>44088</v>
      </c>
      <c r="B1057" s="46">
        <f>_xlfn.IFNA(VLOOKUP(A1057,'Dual Thrust Strategy'!$A$1:$B$460,2,FALSE),0)</f>
        <v>0</v>
      </c>
      <c r="C1057" s="46">
        <f>_xlfn.IFNA(VLOOKUP(A1057,'Break Through Price Strategy'!$A$2:$B$742,2,FALSE),0)</f>
        <v>18833.8</v>
      </c>
      <c r="D1057" s="46">
        <f>_xlfn.IFNA(VLOOKUP(A1057,'BBI Strategy'!$A$2:$B$1000,2,FALSE),0)</f>
        <v>54912.688000000002</v>
      </c>
      <c r="E1057" s="46">
        <f>_xlfn.IFNA(VLOOKUP(A1057,'Cloud Strategy'!$A$2:$B$1000,2,FALSE),0)</f>
        <v>184661.76000000001</v>
      </c>
      <c r="F1057" s="46">
        <f>_xlfn.IFNA(VLOOKUP(A1057,'DMI Strategy'!$A$1:$B$1000,2,FALSE),0)</f>
        <v>5920.2240000000002</v>
      </c>
      <c r="G1057" s="46">
        <f>_xlfn.IFNA(VLOOKUP(A1057,'RVI Strategy'!$A$1:$B$1000,2,FALSE),0)</f>
        <v>-123669.696</v>
      </c>
      <c r="H1057" s="46">
        <f>_xlfn.IFNA(VLOOKUP(A1057,'TXF0007 Strategy'!$A$1:$B$1000,2,FALSE),0)</f>
        <v>0</v>
      </c>
      <c r="I1057" s="55">
        <f t="shared" si="32"/>
        <v>23443.129333333334</v>
      </c>
      <c r="J1057" s="32">
        <f>VLOOKUP($A1057,級距!$A:$K,9,FALSE)</f>
        <v>5</v>
      </c>
      <c r="K1057" s="32">
        <f>VLOOKUP($A1057,級距!$A:$K,10,FALSE)</f>
        <v>8</v>
      </c>
      <c r="L1057" s="32">
        <f>VLOOKUP($A1057,級距!$A:$K,11,FALSE)</f>
        <v>3</v>
      </c>
      <c r="M1057" s="32">
        <f t="shared" si="33"/>
        <v>3</v>
      </c>
    </row>
    <row r="1058" spans="1:13">
      <c r="A1058" s="47">
        <v>44085</v>
      </c>
      <c r="B1058" s="46">
        <f>_xlfn.IFNA(VLOOKUP(A1058,'Dual Thrust Strategy'!$A$1:$B$460,2,FALSE),0)</f>
        <v>0</v>
      </c>
      <c r="C1058" s="46">
        <f>_xlfn.IFNA(VLOOKUP(A1058,'Break Through Price Strategy'!$A$2:$B$742,2,FALSE),0)</f>
        <v>0</v>
      </c>
      <c r="D1058" s="46">
        <f>_xlfn.IFNA(VLOOKUP(A1058,'BBI Strategy'!$A$2:$B$1000,2,FALSE),0)</f>
        <v>-28831.776000000002</v>
      </c>
      <c r="E1058" s="46">
        <f>_xlfn.IFNA(VLOOKUP(A1058,'Cloud Strategy'!$A$2:$B$1000,2,FALSE),0)</f>
        <v>0</v>
      </c>
      <c r="F1058" s="46">
        <f>_xlfn.IFNA(VLOOKUP(A1058,'DMI Strategy'!$A$1:$B$1000,2,FALSE),0)</f>
        <v>0</v>
      </c>
      <c r="G1058" s="46">
        <f>_xlfn.IFNA(VLOOKUP(A1058,'RVI Strategy'!$A$1:$B$1000,2,FALSE),0)</f>
        <v>15171.776</v>
      </c>
      <c r="H1058" s="46">
        <f>_xlfn.IFNA(VLOOKUP(A1058,'TXF0007 Strategy'!$A$1:$B$1000,2,FALSE),0)</f>
        <v>-86482.08</v>
      </c>
      <c r="I1058" s="55">
        <f t="shared" si="32"/>
        <v>-2276.666666666667</v>
      </c>
      <c r="J1058" s="32">
        <f>VLOOKUP($A1058,級距!$A:$K,9,FALSE)</f>
        <v>2</v>
      </c>
      <c r="K1058" s="32">
        <f>VLOOKUP($A1058,級距!$A:$K,10,FALSE)</f>
        <v>1</v>
      </c>
      <c r="L1058" s="32">
        <f>VLOOKUP($A1058,級距!$A:$K,11,FALSE)</f>
        <v>2</v>
      </c>
      <c r="M1058" s="32">
        <f t="shared" si="33"/>
        <v>2</v>
      </c>
    </row>
    <row r="1059" spans="1:13">
      <c r="A1059" s="47">
        <v>44084</v>
      </c>
      <c r="B1059" s="46">
        <f>_xlfn.IFNA(VLOOKUP(A1059,'Dual Thrust Strategy'!$A$1:$B$460,2,FALSE),0)</f>
        <v>-3627.4320000000002</v>
      </c>
      <c r="C1059" s="46">
        <f>_xlfn.IFNA(VLOOKUP(A1059,'Break Through Price Strategy'!$A$2:$B$742,2,FALSE),0)</f>
        <v>0</v>
      </c>
      <c r="D1059" s="46">
        <f>_xlfn.IFNA(VLOOKUP(A1059,'BBI Strategy'!$A$2:$B$1000,2,FALSE),0)</f>
        <v>-28032.256000000001</v>
      </c>
      <c r="E1059" s="46">
        <f>_xlfn.IFNA(VLOOKUP(A1059,'Cloud Strategy'!$A$2:$B$1000,2,FALSE),0)</f>
        <v>-28860.48</v>
      </c>
      <c r="F1059" s="46">
        <f>_xlfn.IFNA(VLOOKUP(A1059,'DMI Strategy'!$A$1:$B$1000,2,FALSE),0)</f>
        <v>-40066.815999999999</v>
      </c>
      <c r="G1059" s="46">
        <f>_xlfn.IFNA(VLOOKUP(A1059,'RVI Strategy'!$A$1:$B$1000,2,FALSE),0)</f>
        <v>0</v>
      </c>
      <c r="H1059" s="46">
        <f>_xlfn.IFNA(VLOOKUP(A1059,'TXF0007 Strategy'!$A$1:$B$1000,2,FALSE),0)</f>
        <v>-43276.68</v>
      </c>
      <c r="I1059" s="55">
        <f t="shared" si="32"/>
        <v>-16764.497333333333</v>
      </c>
      <c r="J1059" s="32">
        <f>VLOOKUP($A1059,級距!$A:$K,9,FALSE)</f>
        <v>2</v>
      </c>
      <c r="K1059" s="32">
        <f>VLOOKUP($A1059,級距!$A:$K,10,FALSE)</f>
        <v>4</v>
      </c>
      <c r="L1059" s="32">
        <f>VLOOKUP($A1059,級距!$A:$K,11,FALSE)</f>
        <v>2</v>
      </c>
      <c r="M1059" s="32">
        <f t="shared" si="33"/>
        <v>2</v>
      </c>
    </row>
    <row r="1060" spans="1:13">
      <c r="A1060" s="47">
        <v>44083</v>
      </c>
      <c r="B1060" s="46">
        <f>_xlfn.IFNA(VLOOKUP(A1060,'Dual Thrust Strategy'!$A$1:$B$460,2,FALSE),0)</f>
        <v>0</v>
      </c>
      <c r="C1060" s="46">
        <f>_xlfn.IFNA(VLOOKUP(A1060,'Break Through Price Strategy'!$A$2:$B$742,2,FALSE),0)</f>
        <v>-52208.256000000001</v>
      </c>
      <c r="D1060" s="46">
        <f>_xlfn.IFNA(VLOOKUP(A1060,'BBI Strategy'!$A$2:$B$1000,2,FALSE),0)</f>
        <v>-44796.832000000002</v>
      </c>
      <c r="E1060" s="46">
        <f>_xlfn.IFNA(VLOOKUP(A1060,'Cloud Strategy'!$A$2:$B$1000,2,FALSE),0)</f>
        <v>-42398.080000000002</v>
      </c>
      <c r="F1060" s="46">
        <f>_xlfn.IFNA(VLOOKUP(A1060,'DMI Strategy'!$A$1:$B$1000,2,FALSE),0)</f>
        <v>-62397.983999999997</v>
      </c>
      <c r="G1060" s="46">
        <f>_xlfn.IFNA(VLOOKUP(A1060,'RVI Strategy'!$A$1:$B$1000,2,FALSE),0)</f>
        <v>76187.831999999995</v>
      </c>
      <c r="H1060" s="46">
        <f>_xlfn.IFNA(VLOOKUP(A1060,'TXF0007 Strategy'!$A$1:$B$1000,2,FALSE),0)</f>
        <v>-117021.59999999999</v>
      </c>
      <c r="I1060" s="55">
        <f t="shared" si="32"/>
        <v>-20935.553333333333</v>
      </c>
      <c r="J1060" s="32">
        <f>VLOOKUP($A1060,級距!$A:$K,9,FALSE)</f>
        <v>7</v>
      </c>
      <c r="K1060" s="32">
        <f>VLOOKUP($A1060,級距!$A:$K,10,FALSE)</f>
        <v>4</v>
      </c>
      <c r="L1060" s="32">
        <f>VLOOKUP($A1060,級距!$A:$K,11,FALSE)</f>
        <v>2</v>
      </c>
      <c r="M1060" s="32">
        <f t="shared" si="33"/>
        <v>2</v>
      </c>
    </row>
    <row r="1061" spans="1:13">
      <c r="A1061" s="47">
        <v>44082</v>
      </c>
      <c r="B1061" s="46">
        <f>_xlfn.IFNA(VLOOKUP(A1061,'Dual Thrust Strategy'!$A$1:$B$460,2,FALSE),0)</f>
        <v>0</v>
      </c>
      <c r="C1061" s="46">
        <f>_xlfn.IFNA(VLOOKUP(A1061,'Break Through Price Strategy'!$A$2:$B$742,2,FALSE),0)</f>
        <v>0</v>
      </c>
      <c r="D1061" s="46">
        <f>_xlfn.IFNA(VLOOKUP(A1061,'BBI Strategy'!$A$2:$B$1000,2,FALSE),0)</f>
        <v>-36030.336000000003</v>
      </c>
      <c r="E1061" s="46">
        <f>_xlfn.IFNA(VLOOKUP(A1061,'Cloud Strategy'!$A$2:$B$1000,2,FALSE),0)</f>
        <v>-14426.592000000001</v>
      </c>
      <c r="F1061" s="46">
        <f>_xlfn.IFNA(VLOOKUP(A1061,'DMI Strategy'!$A$1:$B$1000,2,FALSE),0)</f>
        <v>0</v>
      </c>
      <c r="G1061" s="46">
        <f>_xlfn.IFNA(VLOOKUP(A1061,'RVI Strategy'!$A$1:$B$1000,2,FALSE),0)</f>
        <v>0</v>
      </c>
      <c r="H1061" s="46">
        <f>_xlfn.IFNA(VLOOKUP(A1061,'TXF0007 Strategy'!$A$1:$B$1000,2,FALSE),0)</f>
        <v>-115874.61599999999</v>
      </c>
      <c r="I1061" s="55">
        <f t="shared" si="32"/>
        <v>-8409.4879999999994</v>
      </c>
      <c r="J1061" s="32">
        <f>VLOOKUP($A1061,級距!$A:$K,9,FALSE)</f>
        <v>2</v>
      </c>
      <c r="K1061" s="32">
        <f>VLOOKUP($A1061,級距!$A:$K,10,FALSE)</f>
        <v>2</v>
      </c>
      <c r="L1061" s="32">
        <f>VLOOKUP($A1061,級距!$A:$K,11,FALSE)</f>
        <v>2</v>
      </c>
      <c r="M1061" s="32">
        <f t="shared" si="33"/>
        <v>2</v>
      </c>
    </row>
    <row r="1062" spans="1:13">
      <c r="A1062" s="47">
        <v>44081</v>
      </c>
      <c r="B1062" s="46">
        <f>_xlfn.IFNA(VLOOKUP(A1062,'Dual Thrust Strategy'!$A$1:$B$460,2,FALSE),0)</f>
        <v>0</v>
      </c>
      <c r="C1062" s="46">
        <f>_xlfn.IFNA(VLOOKUP(A1062,'Break Through Price Strategy'!$A$2:$B$742,2,FALSE),0)</f>
        <v>0</v>
      </c>
      <c r="D1062" s="46">
        <f>_xlfn.IFNA(VLOOKUP(A1062,'BBI Strategy'!$A$2:$B$1000,2,FALSE),0)</f>
        <v>17560.063999999998</v>
      </c>
      <c r="E1062" s="46">
        <f>_xlfn.IFNA(VLOOKUP(A1062,'Cloud Strategy'!$A$2:$B$1000,2,FALSE),0)</f>
        <v>0</v>
      </c>
      <c r="F1062" s="46">
        <f>_xlfn.IFNA(VLOOKUP(A1062,'DMI Strategy'!$A$1:$B$1000,2,FALSE),0)</f>
        <v>0</v>
      </c>
      <c r="G1062" s="46">
        <f>_xlfn.IFNA(VLOOKUP(A1062,'RVI Strategy'!$A$1:$B$1000,2,FALSE),0)</f>
        <v>0</v>
      </c>
      <c r="H1062" s="46">
        <f>_xlfn.IFNA(VLOOKUP(A1062,'TXF0007 Strategy'!$A$1:$B$1000,2,FALSE),0)</f>
        <v>36771.896000000001</v>
      </c>
      <c r="I1062" s="55">
        <f t="shared" si="32"/>
        <v>2926.6773333333331</v>
      </c>
      <c r="J1062" s="32">
        <f>VLOOKUP($A1062,級距!$A:$K,9,FALSE)</f>
        <v>7</v>
      </c>
      <c r="K1062" s="32">
        <f>VLOOKUP($A1062,級距!$A:$K,10,FALSE)</f>
        <v>2</v>
      </c>
      <c r="L1062" s="32">
        <f>VLOOKUP($A1062,級距!$A:$K,11,FALSE)</f>
        <v>2</v>
      </c>
      <c r="M1062" s="32">
        <f t="shared" si="33"/>
        <v>2</v>
      </c>
    </row>
    <row r="1063" spans="1:13">
      <c r="A1063" s="47">
        <v>44078</v>
      </c>
      <c r="B1063" s="46">
        <f>_xlfn.IFNA(VLOOKUP(A1063,'Dual Thrust Strategy'!$A$1:$B$460,2,FALSE),0)</f>
        <v>0</v>
      </c>
      <c r="C1063" s="46">
        <f>_xlfn.IFNA(VLOOKUP(A1063,'Break Through Price Strategy'!$A$2:$B$742,2,FALSE),0)</f>
        <v>0</v>
      </c>
      <c r="D1063" s="46">
        <f>_xlfn.IFNA(VLOOKUP(A1063,'BBI Strategy'!$A$2:$B$1000,2,FALSE),0)</f>
        <v>-36025.800000000003</v>
      </c>
      <c r="E1063" s="46">
        <f>_xlfn.IFNA(VLOOKUP(A1063,'Cloud Strategy'!$A$2:$B$1000,2,FALSE),0)</f>
        <v>0</v>
      </c>
      <c r="F1063" s="46">
        <f>_xlfn.IFNA(VLOOKUP(A1063,'DMI Strategy'!$A$1:$B$1000,2,FALSE),0)</f>
        <v>31558.671999999999</v>
      </c>
      <c r="G1063" s="46">
        <f>_xlfn.IFNA(VLOOKUP(A1063,'RVI Strategy'!$A$1:$B$1000,2,FALSE),0)</f>
        <v>17582.047999999999</v>
      </c>
      <c r="H1063" s="46">
        <f>_xlfn.IFNA(VLOOKUP(A1063,'TXF0007 Strategy'!$A$1:$B$1000,2,FALSE),0)</f>
        <v>-124837.05600000001</v>
      </c>
      <c r="I1063" s="55">
        <f t="shared" si="32"/>
        <v>2185.8199999999993</v>
      </c>
      <c r="J1063" s="32">
        <f>VLOOKUP($A1063,級距!$A:$K,9,FALSE)</f>
        <v>5</v>
      </c>
      <c r="K1063" s="32">
        <f>VLOOKUP($A1063,級距!$A:$K,10,FALSE)</f>
        <v>4</v>
      </c>
      <c r="L1063" s="32">
        <f>VLOOKUP($A1063,級距!$A:$K,11,FALSE)</f>
        <v>2</v>
      </c>
      <c r="M1063" s="32">
        <f t="shared" si="33"/>
        <v>2</v>
      </c>
    </row>
    <row r="1064" spans="1:13">
      <c r="A1064" s="47">
        <v>44077</v>
      </c>
      <c r="B1064" s="46">
        <f>_xlfn.IFNA(VLOOKUP(A1064,'Dual Thrust Strategy'!$A$1:$B$460,2,FALSE),0)</f>
        <v>-63469.888000000006</v>
      </c>
      <c r="C1064" s="46">
        <f>_xlfn.IFNA(VLOOKUP(A1064,'Break Through Price Strategy'!$A$2:$B$742,2,FALSE),0)</f>
        <v>8368.0319999999992</v>
      </c>
      <c r="D1064" s="46">
        <f>_xlfn.IFNA(VLOOKUP(A1064,'BBI Strategy'!$A$2:$B$1000,2,FALSE),0)</f>
        <v>-16653.975999999999</v>
      </c>
      <c r="E1064" s="46">
        <f>_xlfn.IFNA(VLOOKUP(A1064,'Cloud Strategy'!$A$2:$B$1000,2,FALSE),0)</f>
        <v>0</v>
      </c>
      <c r="F1064" s="46">
        <f>_xlfn.IFNA(VLOOKUP(A1064,'DMI Strategy'!$A$1:$B$1000,2,FALSE),0)</f>
        <v>0</v>
      </c>
      <c r="G1064" s="46">
        <f>_xlfn.IFNA(VLOOKUP(A1064,'RVI Strategy'!$A$1:$B$1000,2,FALSE),0)</f>
        <v>50925.624000000003</v>
      </c>
      <c r="H1064" s="46">
        <f>_xlfn.IFNA(VLOOKUP(A1064,'TXF0007 Strategy'!$A$1:$B$1000,2,FALSE),0)</f>
        <v>-127737.54400000001</v>
      </c>
      <c r="I1064" s="55">
        <f t="shared" si="32"/>
        <v>-3471.7013333333343</v>
      </c>
      <c r="J1064" s="32">
        <f>VLOOKUP($A1064,級距!$A:$K,9,FALSE)</f>
        <v>6</v>
      </c>
      <c r="K1064" s="32">
        <f>VLOOKUP($A1064,級距!$A:$K,10,FALSE)</f>
        <v>4</v>
      </c>
      <c r="L1064" s="32">
        <f>VLOOKUP($A1064,級距!$A:$K,11,FALSE)</f>
        <v>2</v>
      </c>
      <c r="M1064" s="32">
        <f t="shared" si="33"/>
        <v>2</v>
      </c>
    </row>
    <row r="1065" spans="1:13">
      <c r="A1065" s="47">
        <v>44076</v>
      </c>
      <c r="B1065" s="46">
        <f>_xlfn.IFNA(VLOOKUP(A1065,'Dual Thrust Strategy'!$A$1:$B$460,2,FALSE),0)</f>
        <v>26180.175999999999</v>
      </c>
      <c r="C1065" s="46">
        <f>_xlfn.IFNA(VLOOKUP(A1065,'Break Through Price Strategy'!$A$2:$B$742,2,FALSE),0)</f>
        <v>0</v>
      </c>
      <c r="D1065" s="46">
        <f>_xlfn.IFNA(VLOOKUP(A1065,'BBI Strategy'!$A$2:$B$1000,2,FALSE),0)</f>
        <v>0</v>
      </c>
      <c r="E1065" s="46">
        <f>_xlfn.IFNA(VLOOKUP(A1065,'Cloud Strategy'!$A$2:$B$1000,2,FALSE),0)</f>
        <v>-36463.24</v>
      </c>
      <c r="F1065" s="46">
        <f>_xlfn.IFNA(VLOOKUP(A1065,'DMI Strategy'!$A$1:$B$1000,2,FALSE),0)</f>
        <v>-62428.512000000002</v>
      </c>
      <c r="G1065" s="46">
        <f>_xlfn.IFNA(VLOOKUP(A1065,'RVI Strategy'!$A$1:$B$1000,2,FALSE),0)</f>
        <v>-10438.208000000001</v>
      </c>
      <c r="H1065" s="46">
        <f>_xlfn.IFNA(VLOOKUP(A1065,'TXF0007 Strategy'!$A$1:$B$1000,2,FALSE),0)</f>
        <v>-7443.2479999999987</v>
      </c>
      <c r="I1065" s="55">
        <f t="shared" si="32"/>
        <v>-13858.297333333334</v>
      </c>
      <c r="J1065" s="32">
        <f>VLOOKUP($A1065,級距!$A:$K,9,FALSE)</f>
        <v>8</v>
      </c>
      <c r="K1065" s="32">
        <f>VLOOKUP($A1065,級距!$A:$K,10,FALSE)</f>
        <v>5</v>
      </c>
      <c r="L1065" s="32">
        <f>VLOOKUP($A1065,級距!$A:$K,11,FALSE)</f>
        <v>2</v>
      </c>
      <c r="M1065" s="32">
        <f t="shared" si="33"/>
        <v>2</v>
      </c>
    </row>
    <row r="1066" spans="1:13">
      <c r="A1066" s="47">
        <v>44075</v>
      </c>
      <c r="B1066" s="46">
        <f>_xlfn.IFNA(VLOOKUP(A1066,'Dual Thrust Strategy'!$A$1:$B$460,2,FALSE),0)</f>
        <v>0</v>
      </c>
      <c r="C1066" s="46">
        <f>_xlfn.IFNA(VLOOKUP(A1066,'Break Through Price Strategy'!$A$2:$B$742,2,FALSE),0)</f>
        <v>0</v>
      </c>
      <c r="D1066" s="46">
        <f>_xlfn.IFNA(VLOOKUP(A1066,'BBI Strategy'!$A$2:$B$1000,2,FALSE),0)</f>
        <v>-75028.56</v>
      </c>
      <c r="E1066" s="46">
        <f>_xlfn.IFNA(VLOOKUP(A1066,'Cloud Strategy'!$A$2:$B$1000,2,FALSE),0)</f>
        <v>0</v>
      </c>
      <c r="F1066" s="46">
        <f>_xlfn.IFNA(VLOOKUP(A1066,'DMI Strategy'!$A$1:$B$1000,2,FALSE),0)</f>
        <v>-65634.176000000007</v>
      </c>
      <c r="G1066" s="46">
        <f>_xlfn.IFNA(VLOOKUP(A1066,'RVI Strategy'!$A$1:$B$1000,2,FALSE),0)</f>
        <v>0</v>
      </c>
      <c r="H1066" s="46">
        <f>_xlfn.IFNA(VLOOKUP(A1066,'TXF0007 Strategy'!$A$1:$B$1000,2,FALSE),0)</f>
        <v>0</v>
      </c>
      <c r="I1066" s="55">
        <f t="shared" si="32"/>
        <v>-23443.789333333334</v>
      </c>
      <c r="J1066" s="32">
        <f>VLOOKUP($A1066,級距!$A:$K,9,FALSE)</f>
        <v>7</v>
      </c>
      <c r="K1066" s="32">
        <f>VLOOKUP($A1066,級距!$A:$K,10,FALSE)</f>
        <v>8</v>
      </c>
      <c r="L1066" s="32">
        <f>VLOOKUP($A1066,級距!$A:$K,11,FALSE)</f>
        <v>3</v>
      </c>
      <c r="M1066" s="32">
        <f t="shared" si="33"/>
        <v>3</v>
      </c>
    </row>
    <row r="1067" spans="1:13">
      <c r="A1067" s="47">
        <v>44074</v>
      </c>
      <c r="B1067" s="46">
        <f>_xlfn.IFNA(VLOOKUP(A1067,'Dual Thrust Strategy'!$A$1:$B$460,2,FALSE),0)</f>
        <v>0</v>
      </c>
      <c r="C1067" s="46">
        <f>_xlfn.IFNA(VLOOKUP(A1067,'Break Through Price Strategy'!$A$2:$B$742,2,FALSE),0)</f>
        <v>-46824.671999999999</v>
      </c>
      <c r="D1067" s="46">
        <f>_xlfn.IFNA(VLOOKUP(A1067,'BBI Strategy'!$A$2:$B$1000,2,FALSE),0)</f>
        <v>116753.152</v>
      </c>
      <c r="E1067" s="46">
        <f>_xlfn.IFNA(VLOOKUP(A1067,'Cloud Strategy'!$A$2:$B$1000,2,FALSE),0)</f>
        <v>-40831.68</v>
      </c>
      <c r="F1067" s="46">
        <f>_xlfn.IFNA(VLOOKUP(A1067,'DMI Strategy'!$A$1:$B$1000,2,FALSE),0)</f>
        <v>0</v>
      </c>
      <c r="G1067" s="46">
        <f>_xlfn.IFNA(VLOOKUP(A1067,'RVI Strategy'!$A$1:$B$1000,2,FALSE),0)</f>
        <v>0</v>
      </c>
      <c r="H1067" s="46">
        <f>_xlfn.IFNA(VLOOKUP(A1067,'TXF0007 Strategy'!$A$1:$B$1000,2,FALSE),0)</f>
        <v>50766.135999999999</v>
      </c>
      <c r="I1067" s="55">
        <f t="shared" si="32"/>
        <v>4849.4666666666681</v>
      </c>
      <c r="J1067" s="32">
        <f>VLOOKUP($A1067,級距!$A:$K,9,FALSE)</f>
        <v>10</v>
      </c>
      <c r="K1067" s="32">
        <f>VLOOKUP($A1067,級距!$A:$K,10,FALSE)</f>
        <v>8</v>
      </c>
      <c r="L1067" s="32">
        <f>VLOOKUP($A1067,級距!$A:$K,11,FALSE)</f>
        <v>4</v>
      </c>
      <c r="M1067" s="32">
        <f t="shared" si="33"/>
        <v>4</v>
      </c>
    </row>
    <row r="1068" spans="1:13">
      <c r="A1068" s="47">
        <v>44071</v>
      </c>
      <c r="B1068" s="46">
        <f>_xlfn.IFNA(VLOOKUP(A1068,'Dual Thrust Strategy'!$A$1:$B$460,2,FALSE),0)</f>
        <v>0</v>
      </c>
      <c r="C1068" s="46">
        <f>_xlfn.IFNA(VLOOKUP(A1068,'Break Through Price Strategy'!$A$2:$B$742,2,FALSE),0)</f>
        <v>0</v>
      </c>
      <c r="D1068" s="46">
        <f>_xlfn.IFNA(VLOOKUP(A1068,'BBI Strategy'!$A$2:$B$1000,2,FALSE),0)</f>
        <v>28905.56</v>
      </c>
      <c r="E1068" s="46">
        <f>_xlfn.IFNA(VLOOKUP(A1068,'Cloud Strategy'!$A$2:$B$1000,2,FALSE),0)</f>
        <v>97882.351999999999</v>
      </c>
      <c r="F1068" s="46">
        <f>_xlfn.IFNA(VLOOKUP(A1068,'DMI Strategy'!$A$1:$B$1000,2,FALSE),0)</f>
        <v>0</v>
      </c>
      <c r="G1068" s="46">
        <f>_xlfn.IFNA(VLOOKUP(A1068,'RVI Strategy'!$A$1:$B$1000,2,FALSE),0)</f>
        <v>0</v>
      </c>
      <c r="H1068" s="46">
        <f>_xlfn.IFNA(VLOOKUP(A1068,'TXF0007 Strategy'!$A$1:$B$1000,2,FALSE),0)</f>
        <v>-124672.24</v>
      </c>
      <c r="I1068" s="55">
        <f t="shared" si="32"/>
        <v>21131.318666666666</v>
      </c>
      <c r="J1068" s="32">
        <f>VLOOKUP($A1068,級距!$A:$K,9,FALSE)</f>
        <v>6</v>
      </c>
      <c r="K1068" s="32">
        <f>VLOOKUP($A1068,級距!$A:$K,10,FALSE)</f>
        <v>4</v>
      </c>
      <c r="L1068" s="32">
        <f>VLOOKUP($A1068,級距!$A:$K,11,FALSE)</f>
        <v>2</v>
      </c>
      <c r="M1068" s="32">
        <f t="shared" si="33"/>
        <v>2</v>
      </c>
    </row>
    <row r="1069" spans="1:13">
      <c r="A1069" s="47">
        <v>44070</v>
      </c>
      <c r="B1069" s="46">
        <f>_xlfn.IFNA(VLOOKUP(A1069,'Dual Thrust Strategy'!$A$1:$B$460,2,FALSE),0)</f>
        <v>21755.887999999999</v>
      </c>
      <c r="C1069" s="46">
        <f>_xlfn.IFNA(VLOOKUP(A1069,'Break Through Price Strategy'!$A$2:$B$742,2,FALSE),0)</f>
        <v>-30033.887999999999</v>
      </c>
      <c r="D1069" s="46">
        <f>_xlfn.IFNA(VLOOKUP(A1069,'BBI Strategy'!$A$2:$B$1000,2,FALSE),0)</f>
        <v>0</v>
      </c>
      <c r="E1069" s="46">
        <f>_xlfn.IFNA(VLOOKUP(A1069,'Cloud Strategy'!$A$2:$B$1000,2,FALSE),0)</f>
        <v>9885.0400000000009</v>
      </c>
      <c r="F1069" s="46">
        <f>_xlfn.IFNA(VLOOKUP(A1069,'DMI Strategy'!$A$1:$B$1000,2,FALSE),0)</f>
        <v>-63714.048000000003</v>
      </c>
      <c r="G1069" s="46">
        <f>_xlfn.IFNA(VLOOKUP(A1069,'RVI Strategy'!$A$1:$B$1000,2,FALSE),0)</f>
        <v>-43277.616000000002</v>
      </c>
      <c r="H1069" s="46">
        <f>_xlfn.IFNA(VLOOKUP(A1069,'TXF0007 Strategy'!$A$1:$B$1000,2,FALSE),0)</f>
        <v>82077.887999999992</v>
      </c>
      <c r="I1069" s="55">
        <f t="shared" si="32"/>
        <v>-17564.104000000003</v>
      </c>
      <c r="J1069" s="32">
        <f>VLOOKUP($A1069,級距!$A:$K,9,FALSE)</f>
        <v>8</v>
      </c>
      <c r="K1069" s="32">
        <f>VLOOKUP($A1069,級距!$A:$K,10,FALSE)</f>
        <v>5</v>
      </c>
      <c r="L1069" s="32">
        <f>VLOOKUP($A1069,級距!$A:$K,11,FALSE)</f>
        <v>2</v>
      </c>
      <c r="M1069" s="32">
        <f t="shared" si="33"/>
        <v>2</v>
      </c>
    </row>
    <row r="1070" spans="1:13">
      <c r="A1070" s="47">
        <v>44069</v>
      </c>
      <c r="B1070" s="46">
        <f>_xlfn.IFNA(VLOOKUP(A1070,'Dual Thrust Strategy'!$A$1:$B$460,2,FALSE),0)</f>
        <v>0</v>
      </c>
      <c r="C1070" s="46">
        <f>_xlfn.IFNA(VLOOKUP(A1070,'Break Through Price Strategy'!$A$2:$B$742,2,FALSE),0)</f>
        <v>0</v>
      </c>
      <c r="D1070" s="46">
        <f>_xlfn.IFNA(VLOOKUP(A1070,'BBI Strategy'!$A$2:$B$1000,2,FALSE),0)</f>
        <v>11146.144</v>
      </c>
      <c r="E1070" s="46">
        <f>_xlfn.IFNA(VLOOKUP(A1070,'Cloud Strategy'!$A$2:$B$1000,2,FALSE),0)</f>
        <v>-16044.255999999999</v>
      </c>
      <c r="F1070" s="46">
        <f>_xlfn.IFNA(VLOOKUP(A1070,'DMI Strategy'!$A$1:$B$1000,2,FALSE),0)</f>
        <v>20319.648000000001</v>
      </c>
      <c r="G1070" s="46">
        <f>_xlfn.IFNA(VLOOKUP(A1070,'RVI Strategy'!$A$1:$B$1000,2,FALSE),0)</f>
        <v>0</v>
      </c>
      <c r="H1070" s="46">
        <f>_xlfn.IFNA(VLOOKUP(A1070,'TXF0007 Strategy'!$A$1:$B$1000,2,FALSE),0)</f>
        <v>-82914.263999999996</v>
      </c>
      <c r="I1070" s="55">
        <f t="shared" si="32"/>
        <v>2570.2560000000003</v>
      </c>
      <c r="J1070" s="32">
        <f>VLOOKUP($A1070,級距!$A:$K,9,FALSE)</f>
        <v>5</v>
      </c>
      <c r="K1070" s="32">
        <f>VLOOKUP($A1070,級距!$A:$K,10,FALSE)</f>
        <v>6</v>
      </c>
      <c r="L1070" s="32">
        <f>VLOOKUP($A1070,級距!$A:$K,11,FALSE)</f>
        <v>2</v>
      </c>
      <c r="M1070" s="32">
        <f t="shared" si="33"/>
        <v>2</v>
      </c>
    </row>
    <row r="1071" spans="1:13">
      <c r="A1071" s="47">
        <v>44068</v>
      </c>
      <c r="B1071" s="46">
        <f>_xlfn.IFNA(VLOOKUP(A1071,'Dual Thrust Strategy'!$A$1:$B$460,2,FALSE),0)</f>
        <v>0</v>
      </c>
      <c r="C1071" s="46">
        <f>_xlfn.IFNA(VLOOKUP(A1071,'Break Through Price Strategy'!$A$2:$B$742,2,FALSE),0)</f>
        <v>-66671.712</v>
      </c>
      <c r="D1071" s="46">
        <f>_xlfn.IFNA(VLOOKUP(A1071,'BBI Strategy'!$A$2:$B$1000,2,FALSE),0)</f>
        <v>58144.608</v>
      </c>
      <c r="E1071" s="46">
        <f>_xlfn.IFNA(VLOOKUP(A1071,'Cloud Strategy'!$A$2:$B$1000,2,FALSE),0)</f>
        <v>0</v>
      </c>
      <c r="F1071" s="46">
        <f>_xlfn.IFNA(VLOOKUP(A1071,'DMI Strategy'!$A$1:$B$1000,2,FALSE),0)</f>
        <v>-63672.576000000001</v>
      </c>
      <c r="G1071" s="46">
        <f>_xlfn.IFNA(VLOOKUP(A1071,'RVI Strategy'!$A$1:$B$1000,2,FALSE),0)</f>
        <v>0</v>
      </c>
      <c r="H1071" s="46">
        <f>_xlfn.IFNA(VLOOKUP(A1071,'TXF0007 Strategy'!$A$1:$B$1000,2,FALSE),0)</f>
        <v>0</v>
      </c>
      <c r="I1071" s="55">
        <f t="shared" si="32"/>
        <v>-12033.279999999999</v>
      </c>
      <c r="J1071" s="32">
        <f>VLOOKUP($A1071,級距!$A:$K,9,FALSE)</f>
        <v>6</v>
      </c>
      <c r="K1071" s="32">
        <f>VLOOKUP($A1071,級距!$A:$K,10,FALSE)</f>
        <v>6</v>
      </c>
      <c r="L1071" s="32">
        <f>VLOOKUP($A1071,級距!$A:$K,11,FALSE)</f>
        <v>2</v>
      </c>
      <c r="M1071" s="32">
        <f t="shared" si="33"/>
        <v>2</v>
      </c>
    </row>
    <row r="1072" spans="1:13">
      <c r="A1072" s="47">
        <v>44067</v>
      </c>
      <c r="B1072" s="46">
        <f>_xlfn.IFNA(VLOOKUP(A1072,'Dual Thrust Strategy'!$A$1:$B$460,2,FALSE),0)</f>
        <v>0</v>
      </c>
      <c r="C1072" s="46">
        <f>_xlfn.IFNA(VLOOKUP(A1072,'Break Through Price Strategy'!$A$2:$B$742,2,FALSE),0)</f>
        <v>0</v>
      </c>
      <c r="D1072" s="46">
        <f>_xlfn.IFNA(VLOOKUP(A1072,'BBI Strategy'!$A$2:$B$1000,2,FALSE),0)</f>
        <v>-26422.848000000002</v>
      </c>
      <c r="E1072" s="46">
        <f>_xlfn.IFNA(VLOOKUP(A1072,'Cloud Strategy'!$A$2:$B$1000,2,FALSE),0)</f>
        <v>18390.592000000001</v>
      </c>
      <c r="F1072" s="46">
        <f>_xlfn.IFNA(VLOOKUP(A1072,'DMI Strategy'!$A$1:$B$1000,2,FALSE),0)</f>
        <v>0</v>
      </c>
      <c r="G1072" s="46">
        <f>_xlfn.IFNA(VLOOKUP(A1072,'RVI Strategy'!$A$1:$B$1000,2,FALSE),0)</f>
        <v>0</v>
      </c>
      <c r="H1072" s="46">
        <f>_xlfn.IFNA(VLOOKUP(A1072,'TXF0007 Strategy'!$A$1:$B$1000,2,FALSE),0)</f>
        <v>-123021.84</v>
      </c>
      <c r="I1072" s="55">
        <f t="shared" si="32"/>
        <v>-1338.7093333333335</v>
      </c>
      <c r="J1072" s="32">
        <f>VLOOKUP($A1072,級距!$A:$K,9,FALSE)</f>
        <v>6</v>
      </c>
      <c r="K1072" s="32">
        <f>VLOOKUP($A1072,級距!$A:$K,10,FALSE)</f>
        <v>3</v>
      </c>
      <c r="L1072" s="32">
        <f>VLOOKUP($A1072,級距!$A:$K,11,FALSE)</f>
        <v>2</v>
      </c>
      <c r="M1072" s="32">
        <f t="shared" si="33"/>
        <v>2</v>
      </c>
    </row>
    <row r="1073" spans="1:13">
      <c r="A1073" s="47">
        <v>44064</v>
      </c>
      <c r="B1073" s="46">
        <f>_xlfn.IFNA(VLOOKUP(A1073,'Dual Thrust Strategy'!$A$1:$B$460,2,FALSE),0)</f>
        <v>0</v>
      </c>
      <c r="C1073" s="46">
        <f>_xlfn.IFNA(VLOOKUP(A1073,'Break Through Price Strategy'!$A$2:$B$742,2,FALSE),0)</f>
        <v>0</v>
      </c>
      <c r="D1073" s="46">
        <f>_xlfn.IFNA(VLOOKUP(A1073,'BBI Strategy'!$A$2:$B$1000,2,FALSE),0)</f>
        <v>0</v>
      </c>
      <c r="E1073" s="46">
        <f>_xlfn.IFNA(VLOOKUP(A1073,'Cloud Strategy'!$A$2:$B$1000,2,FALSE),0)</f>
        <v>0</v>
      </c>
      <c r="F1073" s="46">
        <f>_xlfn.IFNA(VLOOKUP(A1073,'DMI Strategy'!$A$1:$B$1000,2,FALSE),0)</f>
        <v>-85801.008000000002</v>
      </c>
      <c r="G1073" s="46">
        <f>_xlfn.IFNA(VLOOKUP(A1073,'RVI Strategy'!$A$1:$B$1000,2,FALSE),0)</f>
        <v>0</v>
      </c>
      <c r="H1073" s="46">
        <f>_xlfn.IFNA(VLOOKUP(A1073,'TXF0007 Strategy'!$A$1:$B$1000,2,FALSE),0)</f>
        <v>0</v>
      </c>
      <c r="I1073" s="55">
        <f t="shared" si="32"/>
        <v>-14300.168</v>
      </c>
      <c r="J1073" s="32">
        <f>VLOOKUP($A1073,級距!$A:$K,9,FALSE)</f>
        <v>8</v>
      </c>
      <c r="K1073" s="32">
        <f>VLOOKUP($A1073,級距!$A:$K,10,FALSE)</f>
        <v>5</v>
      </c>
      <c r="L1073" s="32">
        <f>VLOOKUP($A1073,級距!$A:$K,11,FALSE)</f>
        <v>2</v>
      </c>
      <c r="M1073" s="32">
        <f t="shared" si="33"/>
        <v>2</v>
      </c>
    </row>
    <row r="1074" spans="1:13">
      <c r="A1074" s="47">
        <v>44063</v>
      </c>
      <c r="B1074" s="46">
        <f>_xlfn.IFNA(VLOOKUP(A1074,'Dual Thrust Strategy'!$A$1:$B$460,2,FALSE),0)</f>
        <v>-75006.84</v>
      </c>
      <c r="C1074" s="46">
        <f>_xlfn.IFNA(VLOOKUP(A1074,'Break Through Price Strategy'!$A$2:$B$742,2,FALSE),0)</f>
        <v>1037410.944</v>
      </c>
      <c r="D1074" s="46">
        <f>_xlfn.IFNA(VLOOKUP(A1074,'BBI Strategy'!$A$2:$B$1000,2,FALSE),0)</f>
        <v>318807.56</v>
      </c>
      <c r="E1074" s="46">
        <f>_xlfn.IFNA(VLOOKUP(A1074,'Cloud Strategy'!$A$2:$B$1000,2,FALSE),0)</f>
        <v>-124843.96799999999</v>
      </c>
      <c r="F1074" s="46">
        <f>_xlfn.IFNA(VLOOKUP(A1074,'DMI Strategy'!$A$1:$B$1000,2,FALSE),0)</f>
        <v>935233.88800000004</v>
      </c>
      <c r="G1074" s="46">
        <f>_xlfn.IFNA(VLOOKUP(A1074,'RVI Strategy'!$A$1:$B$1000,2,FALSE),0)</f>
        <v>103854.88800000001</v>
      </c>
      <c r="H1074" s="46">
        <f>_xlfn.IFNA(VLOOKUP(A1074,'TXF0007 Strategy'!$A$1:$B$1000,2,FALSE),0)</f>
        <v>579682.12800000003</v>
      </c>
      <c r="I1074" s="55">
        <f t="shared" si="32"/>
        <v>365909.41200000001</v>
      </c>
      <c r="J1074" s="32">
        <f>VLOOKUP($A1074,級距!$A:$K,9,FALSE)</f>
        <v>10</v>
      </c>
      <c r="K1074" s="32">
        <f>VLOOKUP($A1074,級距!$A:$K,10,FALSE)</f>
        <v>7</v>
      </c>
      <c r="L1074" s="32">
        <f>VLOOKUP($A1074,級距!$A:$K,11,FALSE)</f>
        <v>4</v>
      </c>
      <c r="M1074" s="32">
        <f t="shared" si="33"/>
        <v>4</v>
      </c>
    </row>
    <row r="1075" spans="1:13">
      <c r="A1075" s="47">
        <v>44062</v>
      </c>
      <c r="B1075" s="46">
        <f>_xlfn.IFNA(VLOOKUP(A1075,'Dual Thrust Strategy'!$A$1:$B$460,2,FALSE),0)</f>
        <v>0</v>
      </c>
      <c r="C1075" s="46">
        <f>_xlfn.IFNA(VLOOKUP(A1075,'Break Through Price Strategy'!$A$2:$B$742,2,FALSE),0)</f>
        <v>6769.6639999999998</v>
      </c>
      <c r="D1075" s="46">
        <f>_xlfn.IFNA(VLOOKUP(A1075,'BBI Strategy'!$A$2:$B$1000,2,FALSE),0)</f>
        <v>23849.52</v>
      </c>
      <c r="E1075" s="46">
        <f>_xlfn.IFNA(VLOOKUP(A1075,'Cloud Strategy'!$A$2:$B$1000,2,FALSE),0)</f>
        <v>46734.864000000001</v>
      </c>
      <c r="F1075" s="46">
        <f>_xlfn.IFNA(VLOOKUP(A1075,'DMI Strategy'!$A$1:$B$1000,2,FALSE),0)</f>
        <v>-4917.8879999999999</v>
      </c>
      <c r="G1075" s="46">
        <f>_xlfn.IFNA(VLOOKUP(A1075,'RVI Strategy'!$A$1:$B$1000,2,FALSE),0)</f>
        <v>0</v>
      </c>
      <c r="H1075" s="46">
        <f>_xlfn.IFNA(VLOOKUP(A1075,'TXF0007 Strategy'!$A$1:$B$1000,2,FALSE),0)</f>
        <v>59259.6</v>
      </c>
      <c r="I1075" s="55">
        <f t="shared" si="32"/>
        <v>12072.693333333335</v>
      </c>
      <c r="J1075" s="32">
        <f>VLOOKUP($A1075,級距!$A:$K,9,FALSE)</f>
        <v>7</v>
      </c>
      <c r="K1075" s="32">
        <f>VLOOKUP($A1075,級距!$A:$K,10,FALSE)</f>
        <v>6</v>
      </c>
      <c r="L1075" s="32">
        <f>VLOOKUP($A1075,級距!$A:$K,11,FALSE)</f>
        <v>2</v>
      </c>
      <c r="M1075" s="32">
        <f t="shared" si="33"/>
        <v>2</v>
      </c>
    </row>
    <row r="1076" spans="1:13">
      <c r="A1076" s="47">
        <v>44061</v>
      </c>
      <c r="B1076" s="46">
        <f>_xlfn.IFNA(VLOOKUP(A1076,'Dual Thrust Strategy'!$A$1:$B$460,2,FALSE),0)</f>
        <v>0</v>
      </c>
      <c r="C1076" s="46">
        <f>_xlfn.IFNA(VLOOKUP(A1076,'Break Through Price Strategy'!$A$2:$B$742,2,FALSE),0)</f>
        <v>0</v>
      </c>
      <c r="D1076" s="46">
        <f>_xlfn.IFNA(VLOOKUP(A1076,'BBI Strategy'!$A$2:$B$1000,2,FALSE),0)</f>
        <v>0</v>
      </c>
      <c r="E1076" s="46">
        <f>_xlfn.IFNA(VLOOKUP(A1076,'Cloud Strategy'!$A$2:$B$1000,2,FALSE),0)</f>
        <v>-41382.688000000002</v>
      </c>
      <c r="F1076" s="46">
        <f>_xlfn.IFNA(VLOOKUP(A1076,'DMI Strategy'!$A$1:$B$1000,2,FALSE),0)</f>
        <v>-63712.896000000001</v>
      </c>
      <c r="G1076" s="46">
        <f>_xlfn.IFNA(VLOOKUP(A1076,'RVI Strategy'!$A$1:$B$1000,2,FALSE),0)</f>
        <v>21488.975999999999</v>
      </c>
      <c r="H1076" s="46">
        <f>_xlfn.IFNA(VLOOKUP(A1076,'TXF0007 Strategy'!$A$1:$B$1000,2,FALSE),0)</f>
        <v>35873.448000000004</v>
      </c>
      <c r="I1076" s="55">
        <f t="shared" si="32"/>
        <v>-13934.434666666668</v>
      </c>
      <c r="J1076" s="32">
        <f>VLOOKUP($A1076,級距!$A:$K,9,FALSE)</f>
        <v>7</v>
      </c>
      <c r="K1076" s="32">
        <f>VLOOKUP($A1076,級距!$A:$K,10,FALSE)</f>
        <v>7</v>
      </c>
      <c r="L1076" s="32">
        <f>VLOOKUP($A1076,級距!$A:$K,11,FALSE)</f>
        <v>3</v>
      </c>
      <c r="M1076" s="32">
        <f t="shared" si="33"/>
        <v>3</v>
      </c>
    </row>
    <row r="1077" spans="1:13">
      <c r="A1077" s="47">
        <v>44060</v>
      </c>
      <c r="B1077" s="46">
        <f>_xlfn.IFNA(VLOOKUP(A1077,'Dual Thrust Strategy'!$A$1:$B$460,2,FALSE),0)</f>
        <v>47498.840000000004</v>
      </c>
      <c r="C1077" s="46">
        <f>_xlfn.IFNA(VLOOKUP(A1077,'Break Through Price Strategy'!$A$2:$B$742,2,FALSE),0)</f>
        <v>0</v>
      </c>
      <c r="D1077" s="46">
        <f>_xlfn.IFNA(VLOOKUP(A1077,'BBI Strategy'!$A$2:$B$1000,2,FALSE),0)</f>
        <v>137387.96</v>
      </c>
      <c r="E1077" s="46">
        <f>_xlfn.IFNA(VLOOKUP(A1077,'Cloud Strategy'!$A$2:$B$1000,2,FALSE),0)</f>
        <v>0</v>
      </c>
      <c r="F1077" s="46">
        <f>_xlfn.IFNA(VLOOKUP(A1077,'DMI Strategy'!$A$1:$B$1000,2,FALSE),0)</f>
        <v>21474.576000000001</v>
      </c>
      <c r="G1077" s="46">
        <f>_xlfn.IFNA(VLOOKUP(A1077,'RVI Strategy'!$A$1:$B$1000,2,FALSE),0)</f>
        <v>0</v>
      </c>
      <c r="H1077" s="46">
        <f>_xlfn.IFNA(VLOOKUP(A1077,'TXF0007 Strategy'!$A$1:$B$1000,2,FALSE),0)</f>
        <v>0</v>
      </c>
      <c r="I1077" s="55">
        <f t="shared" si="32"/>
        <v>34393.562666666665</v>
      </c>
      <c r="J1077" s="32">
        <f>VLOOKUP($A1077,級距!$A:$K,9,FALSE)</f>
        <v>8</v>
      </c>
      <c r="K1077" s="32">
        <f>VLOOKUP($A1077,級距!$A:$K,10,FALSE)</f>
        <v>10</v>
      </c>
      <c r="L1077" s="32">
        <f>VLOOKUP($A1077,級距!$A:$K,11,FALSE)</f>
        <v>3</v>
      </c>
      <c r="M1077" s="32">
        <f t="shared" si="33"/>
        <v>3</v>
      </c>
    </row>
    <row r="1078" spans="1:13">
      <c r="A1078" s="47">
        <v>44057</v>
      </c>
      <c r="B1078" s="46">
        <f>_xlfn.IFNA(VLOOKUP(A1078,'Dual Thrust Strategy'!$A$1:$B$460,2,FALSE),0)</f>
        <v>0</v>
      </c>
      <c r="C1078" s="46">
        <f>_xlfn.IFNA(VLOOKUP(A1078,'Break Through Price Strategy'!$A$2:$B$742,2,FALSE),0)</f>
        <v>0</v>
      </c>
      <c r="D1078" s="46">
        <f>_xlfn.IFNA(VLOOKUP(A1078,'BBI Strategy'!$A$2:$B$1000,2,FALSE),0)</f>
        <v>0</v>
      </c>
      <c r="E1078" s="46">
        <f>_xlfn.IFNA(VLOOKUP(A1078,'Cloud Strategy'!$A$2:$B$1000,2,FALSE),0)</f>
        <v>164279.47200000001</v>
      </c>
      <c r="F1078" s="46">
        <f>_xlfn.IFNA(VLOOKUP(A1078,'DMI Strategy'!$A$1:$B$1000,2,FALSE),0)</f>
        <v>-7281.0720000000001</v>
      </c>
      <c r="G1078" s="46">
        <f>_xlfn.IFNA(VLOOKUP(A1078,'RVI Strategy'!$A$1:$B$1000,2,FALSE),0)</f>
        <v>0</v>
      </c>
      <c r="H1078" s="46">
        <f>_xlfn.IFNA(VLOOKUP(A1078,'TXF0007 Strategy'!$A$1:$B$1000,2,FALSE),0)</f>
        <v>-124875.84</v>
      </c>
      <c r="I1078" s="55">
        <f t="shared" si="32"/>
        <v>26166.400000000005</v>
      </c>
      <c r="J1078" s="32">
        <f>VLOOKUP($A1078,級距!$A:$K,9,FALSE)</f>
        <v>5</v>
      </c>
      <c r="K1078" s="32">
        <f>VLOOKUP($A1078,級距!$A:$K,10,FALSE)</f>
        <v>7</v>
      </c>
      <c r="L1078" s="32">
        <f>VLOOKUP($A1078,級距!$A:$K,11,FALSE)</f>
        <v>3</v>
      </c>
      <c r="M1078" s="32">
        <f t="shared" si="33"/>
        <v>3</v>
      </c>
    </row>
    <row r="1079" spans="1:13">
      <c r="A1079" s="47">
        <v>44056</v>
      </c>
      <c r="B1079" s="46">
        <f>_xlfn.IFNA(VLOOKUP(A1079,'Dual Thrust Strategy'!$A$1:$B$460,2,FALSE),0)</f>
        <v>0</v>
      </c>
      <c r="C1079" s="46">
        <f>_xlfn.IFNA(VLOOKUP(A1079,'Break Through Price Strategy'!$A$2:$B$742,2,FALSE),0)</f>
        <v>0</v>
      </c>
      <c r="D1079" s="46">
        <f>_xlfn.IFNA(VLOOKUP(A1079,'BBI Strategy'!$A$2:$B$1000,2,FALSE),0)</f>
        <v>0</v>
      </c>
      <c r="E1079" s="46">
        <f>_xlfn.IFNA(VLOOKUP(A1079,'Cloud Strategy'!$A$2:$B$1000,2,FALSE),0)</f>
        <v>25303.784</v>
      </c>
      <c r="F1079" s="46">
        <f>_xlfn.IFNA(VLOOKUP(A1079,'DMI Strategy'!$A$1:$B$1000,2,FALSE),0)</f>
        <v>-9690.8160000000007</v>
      </c>
      <c r="G1079" s="46">
        <f>_xlfn.IFNA(VLOOKUP(A1079,'RVI Strategy'!$A$1:$B$1000,2,FALSE),0)</f>
        <v>0</v>
      </c>
      <c r="H1079" s="46">
        <f>_xlfn.IFNA(VLOOKUP(A1079,'TXF0007 Strategy'!$A$1:$B$1000,2,FALSE),0)</f>
        <v>67104.191999999995</v>
      </c>
      <c r="I1079" s="55">
        <f t="shared" si="32"/>
        <v>2602.161333333333</v>
      </c>
      <c r="J1079" s="32">
        <f>VLOOKUP($A1079,級距!$A:$K,9,FALSE)</f>
        <v>5</v>
      </c>
      <c r="K1079" s="32">
        <f>VLOOKUP($A1079,級距!$A:$K,10,FALSE)</f>
        <v>7</v>
      </c>
      <c r="L1079" s="32">
        <f>VLOOKUP($A1079,級距!$A:$K,11,FALSE)</f>
        <v>3</v>
      </c>
      <c r="M1079" s="32">
        <f t="shared" si="33"/>
        <v>3</v>
      </c>
    </row>
    <row r="1080" spans="1:13">
      <c r="A1080" s="47">
        <v>44055</v>
      </c>
      <c r="B1080" s="46">
        <f>_xlfn.IFNA(VLOOKUP(A1080,'Dual Thrust Strategy'!$A$1:$B$460,2,FALSE),0)</f>
        <v>0</v>
      </c>
      <c r="C1080" s="46">
        <f>_xlfn.IFNA(VLOOKUP(A1080,'Break Through Price Strategy'!$A$2:$B$742,2,FALSE),0)</f>
        <v>-10809.12</v>
      </c>
      <c r="D1080" s="46">
        <f>_xlfn.IFNA(VLOOKUP(A1080,'BBI Strategy'!$A$2:$B$1000,2,FALSE),0)</f>
        <v>41565.031999999999</v>
      </c>
      <c r="E1080" s="46">
        <f>_xlfn.IFNA(VLOOKUP(A1080,'Cloud Strategy'!$A$2:$B$1000,2,FALSE),0)</f>
        <v>-95662.687999999995</v>
      </c>
      <c r="F1080" s="46">
        <f>_xlfn.IFNA(VLOOKUP(A1080,'DMI Strategy'!$A$1:$B$1000,2,FALSE),0)</f>
        <v>40267.856</v>
      </c>
      <c r="G1080" s="46">
        <f>_xlfn.IFNA(VLOOKUP(A1080,'RVI Strategy'!$A$1:$B$1000,2,FALSE),0)</f>
        <v>-73232.255999999994</v>
      </c>
      <c r="H1080" s="46">
        <f>_xlfn.IFNA(VLOOKUP(A1080,'TXF0007 Strategy'!$A$1:$B$1000,2,FALSE),0)</f>
        <v>86552.432000000001</v>
      </c>
      <c r="I1080" s="55">
        <f t="shared" si="32"/>
        <v>-16311.862666666666</v>
      </c>
      <c r="J1080" s="32">
        <f>VLOOKUP($A1080,級距!$A:$K,9,FALSE)</f>
        <v>5</v>
      </c>
      <c r="K1080" s="32">
        <f>VLOOKUP($A1080,級距!$A:$K,10,FALSE)</f>
        <v>4</v>
      </c>
      <c r="L1080" s="32">
        <f>VLOOKUP($A1080,級距!$A:$K,11,FALSE)</f>
        <v>2</v>
      </c>
      <c r="M1080" s="32">
        <f t="shared" si="33"/>
        <v>2</v>
      </c>
    </row>
    <row r="1081" spans="1:13">
      <c r="A1081" s="47">
        <v>44054</v>
      </c>
      <c r="B1081" s="46">
        <f>_xlfn.IFNA(VLOOKUP(A1081,'Dual Thrust Strategy'!$A$1:$B$460,2,FALSE),0)</f>
        <v>0</v>
      </c>
      <c r="C1081" s="46">
        <f>_xlfn.IFNA(VLOOKUP(A1081,'Break Through Price Strategy'!$A$2:$B$742,2,FALSE),0)</f>
        <v>0</v>
      </c>
      <c r="D1081" s="46">
        <f>_xlfn.IFNA(VLOOKUP(A1081,'BBI Strategy'!$A$2:$B$1000,2,FALSE),0)</f>
        <v>0</v>
      </c>
      <c r="E1081" s="46">
        <f>_xlfn.IFNA(VLOOKUP(A1081,'Cloud Strategy'!$A$2:$B$1000,2,FALSE),0)</f>
        <v>0</v>
      </c>
      <c r="F1081" s="46">
        <f>_xlfn.IFNA(VLOOKUP(A1081,'DMI Strategy'!$A$1:$B$1000,2,FALSE),0)</f>
        <v>0</v>
      </c>
      <c r="G1081" s="46">
        <f>_xlfn.IFNA(VLOOKUP(A1081,'RVI Strategy'!$A$1:$B$1000,2,FALSE),0)</f>
        <v>0</v>
      </c>
      <c r="H1081" s="46">
        <f>_xlfn.IFNA(VLOOKUP(A1081,'TXF0007 Strategy'!$A$1:$B$1000,2,FALSE),0)</f>
        <v>104908.60800000001</v>
      </c>
      <c r="I1081" s="55">
        <f t="shared" si="32"/>
        <v>0</v>
      </c>
      <c r="J1081" s="32">
        <f>VLOOKUP($A1081,級距!$A:$K,9,FALSE)</f>
        <v>5</v>
      </c>
      <c r="K1081" s="32">
        <f>VLOOKUP($A1081,級距!$A:$K,10,FALSE)</f>
        <v>6</v>
      </c>
      <c r="L1081" s="32">
        <f>VLOOKUP($A1081,級距!$A:$K,11,FALSE)</f>
        <v>2</v>
      </c>
      <c r="M1081" s="32">
        <f t="shared" si="33"/>
        <v>2</v>
      </c>
    </row>
    <row r="1082" spans="1:13">
      <c r="A1082" s="47">
        <v>44053</v>
      </c>
      <c r="B1082" s="46">
        <f>_xlfn.IFNA(VLOOKUP(A1082,'Dual Thrust Strategy'!$A$1:$B$460,2,FALSE),0)</f>
        <v>0</v>
      </c>
      <c r="C1082" s="46">
        <f>_xlfn.IFNA(VLOOKUP(A1082,'Break Through Price Strategy'!$A$2:$B$742,2,FALSE),0)</f>
        <v>-3651.48</v>
      </c>
      <c r="D1082" s="46">
        <f>_xlfn.IFNA(VLOOKUP(A1082,'BBI Strategy'!$A$2:$B$1000,2,FALSE),0)</f>
        <v>0</v>
      </c>
      <c r="E1082" s="46">
        <f>_xlfn.IFNA(VLOOKUP(A1082,'Cloud Strategy'!$A$2:$B$1000,2,FALSE),0)</f>
        <v>218224.32</v>
      </c>
      <c r="F1082" s="46">
        <f>_xlfn.IFNA(VLOOKUP(A1082,'DMI Strategy'!$A$1:$B$1000,2,FALSE),0)</f>
        <v>-7302.96</v>
      </c>
      <c r="G1082" s="46">
        <f>_xlfn.IFNA(VLOOKUP(A1082,'RVI Strategy'!$A$1:$B$1000,2,FALSE),0)</f>
        <v>0</v>
      </c>
      <c r="H1082" s="46">
        <f>_xlfn.IFNA(VLOOKUP(A1082,'TXF0007 Strategy'!$A$1:$B$1000,2,FALSE),0)</f>
        <v>-126116.424</v>
      </c>
      <c r="I1082" s="55">
        <f t="shared" si="32"/>
        <v>34544.980000000003</v>
      </c>
      <c r="J1082" s="32">
        <f>VLOOKUP($A1082,級距!$A:$K,9,FALSE)</f>
        <v>8</v>
      </c>
      <c r="K1082" s="32">
        <f>VLOOKUP($A1082,級距!$A:$K,10,FALSE)</f>
        <v>5</v>
      </c>
      <c r="L1082" s="32">
        <f>VLOOKUP($A1082,級距!$A:$K,11,FALSE)</f>
        <v>2</v>
      </c>
      <c r="M1082" s="32">
        <f t="shared" si="33"/>
        <v>2</v>
      </c>
    </row>
    <row r="1083" spans="1:13">
      <c r="A1083" s="47">
        <v>44050</v>
      </c>
      <c r="B1083" s="46">
        <f>_xlfn.IFNA(VLOOKUP(A1083,'Dual Thrust Strategy'!$A$1:$B$460,2,FALSE),0)</f>
        <v>0</v>
      </c>
      <c r="C1083" s="46">
        <f>_xlfn.IFNA(VLOOKUP(A1083,'Break Through Price Strategy'!$A$2:$B$742,2,FALSE),0)</f>
        <v>0</v>
      </c>
      <c r="D1083" s="46">
        <f>_xlfn.IFNA(VLOOKUP(A1083,'BBI Strategy'!$A$2:$B$1000,2,FALSE),0)</f>
        <v>0</v>
      </c>
      <c r="E1083" s="46">
        <f>_xlfn.IFNA(VLOOKUP(A1083,'Cloud Strategy'!$A$2:$B$1000,2,FALSE),0)</f>
        <v>-70519.567999999999</v>
      </c>
      <c r="F1083" s="46">
        <f>_xlfn.IFNA(VLOOKUP(A1083,'DMI Strategy'!$A$1:$B$1000,2,FALSE),0)</f>
        <v>70696.176000000007</v>
      </c>
      <c r="G1083" s="46">
        <f>_xlfn.IFNA(VLOOKUP(A1083,'RVI Strategy'!$A$1:$B$1000,2,FALSE),0)</f>
        <v>0</v>
      </c>
      <c r="H1083" s="46">
        <f>_xlfn.IFNA(VLOOKUP(A1083,'TXF0007 Strategy'!$A$1:$B$1000,2,FALSE),0)</f>
        <v>93279.232000000004</v>
      </c>
      <c r="I1083" s="55">
        <f t="shared" si="32"/>
        <v>29.434666666667908</v>
      </c>
      <c r="J1083" s="32">
        <f>VLOOKUP($A1083,級距!$A:$K,9,FALSE)</f>
        <v>7</v>
      </c>
      <c r="K1083" s="32">
        <f>VLOOKUP($A1083,級距!$A:$K,10,FALSE)</f>
        <v>7</v>
      </c>
      <c r="L1083" s="32">
        <f>VLOOKUP($A1083,級距!$A:$K,11,FALSE)</f>
        <v>3</v>
      </c>
      <c r="M1083" s="32">
        <f t="shared" si="33"/>
        <v>3</v>
      </c>
    </row>
    <row r="1084" spans="1:13">
      <c r="A1084" s="47">
        <v>44049</v>
      </c>
      <c r="B1084" s="46">
        <f>_xlfn.IFNA(VLOOKUP(A1084,'Dual Thrust Strategy'!$A$1:$B$460,2,FALSE),0)</f>
        <v>16553.824000000001</v>
      </c>
      <c r="C1084" s="46">
        <f>_xlfn.IFNA(VLOOKUP(A1084,'Break Through Price Strategy'!$A$2:$B$742,2,FALSE),0)</f>
        <v>8369.76</v>
      </c>
      <c r="D1084" s="46">
        <f>_xlfn.IFNA(VLOOKUP(A1084,'BBI Strategy'!$A$2:$B$1000,2,FALSE),0)</f>
        <v>-76860.576000000001</v>
      </c>
      <c r="E1084" s="46">
        <f>_xlfn.IFNA(VLOOKUP(A1084,'Cloud Strategy'!$A$2:$B$1000,2,FALSE),0)</f>
        <v>686.24</v>
      </c>
      <c r="F1084" s="46">
        <f>_xlfn.IFNA(VLOOKUP(A1084,'DMI Strategy'!$A$1:$B$1000,2,FALSE),0)</f>
        <v>0</v>
      </c>
      <c r="G1084" s="46">
        <f>_xlfn.IFNA(VLOOKUP(A1084,'RVI Strategy'!$A$1:$B$1000,2,FALSE),0)</f>
        <v>0</v>
      </c>
      <c r="H1084" s="46">
        <f>_xlfn.IFNA(VLOOKUP(A1084,'TXF0007 Strategy'!$A$1:$B$1000,2,FALSE),0)</f>
        <v>-80166.152000000002</v>
      </c>
      <c r="I1084" s="55">
        <f t="shared" si="32"/>
        <v>-8541.7919999999995</v>
      </c>
      <c r="J1084" s="32">
        <f>VLOOKUP($A1084,級距!$A:$K,9,FALSE)</f>
        <v>7</v>
      </c>
      <c r="K1084" s="32">
        <f>VLOOKUP($A1084,級距!$A:$K,10,FALSE)</f>
        <v>2</v>
      </c>
      <c r="L1084" s="32">
        <f>VLOOKUP($A1084,級距!$A:$K,11,FALSE)</f>
        <v>2</v>
      </c>
      <c r="M1084" s="32">
        <f t="shared" si="33"/>
        <v>2</v>
      </c>
    </row>
    <row r="1085" spans="1:13">
      <c r="A1085" s="47">
        <v>44048</v>
      </c>
      <c r="B1085" s="46">
        <f>_xlfn.IFNA(VLOOKUP(A1085,'Dual Thrust Strategy'!$A$1:$B$460,2,FALSE),0)</f>
        <v>0</v>
      </c>
      <c r="C1085" s="46">
        <f>_xlfn.IFNA(VLOOKUP(A1085,'Break Through Price Strategy'!$A$2:$B$742,2,FALSE),0)</f>
        <v>-10053.64</v>
      </c>
      <c r="D1085" s="46">
        <f>_xlfn.IFNA(VLOOKUP(A1085,'BBI Strategy'!$A$2:$B$1000,2,FALSE),0)</f>
        <v>24719.072</v>
      </c>
      <c r="E1085" s="46">
        <f>_xlfn.IFNA(VLOOKUP(A1085,'Cloud Strategy'!$A$2:$B$1000,2,FALSE),0)</f>
        <v>0</v>
      </c>
      <c r="F1085" s="46">
        <f>_xlfn.IFNA(VLOOKUP(A1085,'DMI Strategy'!$A$1:$B$1000,2,FALSE),0)</f>
        <v>-67284.024000000005</v>
      </c>
      <c r="G1085" s="46">
        <f>_xlfn.IFNA(VLOOKUP(A1085,'RVI Strategy'!$A$1:$B$1000,2,FALSE),0)</f>
        <v>0</v>
      </c>
      <c r="H1085" s="46">
        <f>_xlfn.IFNA(VLOOKUP(A1085,'TXF0007 Strategy'!$A$1:$B$1000,2,FALSE),0)</f>
        <v>-126087.84000000001</v>
      </c>
      <c r="I1085" s="55">
        <f t="shared" si="32"/>
        <v>-8769.7653333333346</v>
      </c>
      <c r="J1085" s="32">
        <f>VLOOKUP($A1085,級距!$A:$K,9,FALSE)</f>
        <v>3</v>
      </c>
      <c r="K1085" s="32">
        <f>VLOOKUP($A1085,級距!$A:$K,10,FALSE)</f>
        <v>5</v>
      </c>
      <c r="L1085" s="32">
        <f>VLOOKUP($A1085,級距!$A:$K,11,FALSE)</f>
        <v>2</v>
      </c>
      <c r="M1085" s="32">
        <f t="shared" si="33"/>
        <v>2</v>
      </c>
    </row>
    <row r="1086" spans="1:13">
      <c r="A1086" s="47">
        <v>44047</v>
      </c>
      <c r="B1086" s="46">
        <f>_xlfn.IFNA(VLOOKUP(A1086,'Dual Thrust Strategy'!$A$1:$B$460,2,FALSE),0)</f>
        <v>0</v>
      </c>
      <c r="C1086" s="46">
        <f>_xlfn.IFNA(VLOOKUP(A1086,'Break Through Price Strategy'!$A$2:$B$742,2,FALSE),0)</f>
        <v>0</v>
      </c>
      <c r="D1086" s="46">
        <f>_xlfn.IFNA(VLOOKUP(A1086,'BBI Strategy'!$A$2:$B$1000,2,FALSE),0)</f>
        <v>40780.800000000003</v>
      </c>
      <c r="E1086" s="46">
        <f>_xlfn.IFNA(VLOOKUP(A1086,'Cloud Strategy'!$A$2:$B$1000,2,FALSE),0)</f>
        <v>0</v>
      </c>
      <c r="F1086" s="46">
        <f>_xlfn.IFNA(VLOOKUP(A1086,'DMI Strategy'!$A$1:$B$1000,2,FALSE),0)</f>
        <v>0</v>
      </c>
      <c r="G1086" s="46">
        <f>_xlfn.IFNA(VLOOKUP(A1086,'RVI Strategy'!$A$1:$B$1000,2,FALSE),0)</f>
        <v>0</v>
      </c>
      <c r="H1086" s="46">
        <f>_xlfn.IFNA(VLOOKUP(A1086,'TXF0007 Strategy'!$A$1:$B$1000,2,FALSE),0)</f>
        <v>61773.191999999995</v>
      </c>
      <c r="I1086" s="55">
        <f t="shared" si="32"/>
        <v>6796.8</v>
      </c>
      <c r="J1086" s="32">
        <f>VLOOKUP($A1086,級距!$A:$K,9,FALSE)</f>
        <v>5</v>
      </c>
      <c r="K1086" s="32">
        <f>VLOOKUP($A1086,級距!$A:$K,10,FALSE)</f>
        <v>8</v>
      </c>
      <c r="L1086" s="32">
        <f>VLOOKUP($A1086,級距!$A:$K,11,FALSE)</f>
        <v>3</v>
      </c>
      <c r="M1086" s="32">
        <f t="shared" si="33"/>
        <v>3</v>
      </c>
    </row>
    <row r="1087" spans="1:13">
      <c r="A1087" s="47">
        <v>44046</v>
      </c>
      <c r="B1087" s="46">
        <f>_xlfn.IFNA(VLOOKUP(A1087,'Dual Thrust Strategy'!$A$1:$B$460,2,FALSE),0)</f>
        <v>-66584.016000000003</v>
      </c>
      <c r="C1087" s="46">
        <f>_xlfn.IFNA(VLOOKUP(A1087,'Break Through Price Strategy'!$A$2:$B$742,2,FALSE),0)</f>
        <v>-13189.415999999999</v>
      </c>
      <c r="D1087" s="46">
        <f>_xlfn.IFNA(VLOOKUP(A1087,'BBI Strategy'!$A$2:$B$1000,2,FALSE),0)</f>
        <v>-7175.1360000000004</v>
      </c>
      <c r="E1087" s="46">
        <f>_xlfn.IFNA(VLOOKUP(A1087,'Cloud Strategy'!$A$2:$B$1000,2,FALSE),0)</f>
        <v>35805.928</v>
      </c>
      <c r="F1087" s="46">
        <f>_xlfn.IFNA(VLOOKUP(A1087,'DMI Strategy'!$A$1:$B$1000,2,FALSE),0)</f>
        <v>-2387.712</v>
      </c>
      <c r="G1087" s="46">
        <f>_xlfn.IFNA(VLOOKUP(A1087,'RVI Strategy'!$A$1:$B$1000,2,FALSE),0)</f>
        <v>0</v>
      </c>
      <c r="H1087" s="46">
        <f>_xlfn.IFNA(VLOOKUP(A1087,'TXF0007 Strategy'!$A$1:$B$1000,2,FALSE),0)</f>
        <v>31215.408000000003</v>
      </c>
      <c r="I1087" s="55">
        <f t="shared" si="32"/>
        <v>-8921.7253333333338</v>
      </c>
      <c r="J1087" s="32">
        <f>VLOOKUP($A1087,級距!$A:$K,9,FALSE)</f>
        <v>7</v>
      </c>
      <c r="K1087" s="32">
        <f>VLOOKUP($A1087,級距!$A:$K,10,FALSE)</f>
        <v>6</v>
      </c>
      <c r="L1087" s="32">
        <f>VLOOKUP($A1087,級距!$A:$K,11,FALSE)</f>
        <v>2</v>
      </c>
      <c r="M1087" s="32">
        <f t="shared" si="33"/>
        <v>2</v>
      </c>
    </row>
    <row r="1088" spans="1:13">
      <c r="A1088" s="47">
        <v>44043</v>
      </c>
      <c r="B1088" s="46">
        <f>_xlfn.IFNA(VLOOKUP(A1088,'Dual Thrust Strategy'!$A$1:$B$460,2,FALSE),0)</f>
        <v>-63824.095999999998</v>
      </c>
      <c r="C1088" s="46">
        <f>_xlfn.IFNA(VLOOKUP(A1088,'Break Through Price Strategy'!$A$2:$B$742,2,FALSE),0)</f>
        <v>0</v>
      </c>
      <c r="D1088" s="46">
        <f>_xlfn.IFNA(VLOOKUP(A1088,'BBI Strategy'!$A$2:$B$1000,2,FALSE),0)</f>
        <v>-74414.207999999999</v>
      </c>
      <c r="E1088" s="46">
        <f>_xlfn.IFNA(VLOOKUP(A1088,'Cloud Strategy'!$A$2:$B$1000,2,FALSE),0)</f>
        <v>0</v>
      </c>
      <c r="F1088" s="46">
        <f>_xlfn.IFNA(VLOOKUP(A1088,'DMI Strategy'!$A$1:$B$1000,2,FALSE),0)</f>
        <v>-65636.864000000001</v>
      </c>
      <c r="G1088" s="46">
        <f>_xlfn.IFNA(VLOOKUP(A1088,'RVI Strategy'!$A$1:$B$1000,2,FALSE),0)</f>
        <v>6986.0079999999998</v>
      </c>
      <c r="H1088" s="46">
        <f>_xlfn.IFNA(VLOOKUP(A1088,'TXF0007 Strategy'!$A$1:$B$1000,2,FALSE),0)</f>
        <v>-15.959999999999999</v>
      </c>
      <c r="I1088" s="55">
        <f t="shared" si="32"/>
        <v>-32814.86</v>
      </c>
      <c r="J1088" s="32">
        <f>VLOOKUP($A1088,級距!$A:$K,9,FALSE)</f>
        <v>5</v>
      </c>
      <c r="K1088" s="32">
        <f>VLOOKUP($A1088,級距!$A:$K,10,FALSE)</f>
        <v>3</v>
      </c>
      <c r="L1088" s="32">
        <f>VLOOKUP($A1088,級距!$A:$K,11,FALSE)</f>
        <v>2</v>
      </c>
      <c r="M1088" s="32">
        <f t="shared" si="33"/>
        <v>2</v>
      </c>
    </row>
    <row r="1089" spans="1:13">
      <c r="A1089" s="47">
        <v>44042</v>
      </c>
      <c r="B1089" s="46">
        <f>_xlfn.IFNA(VLOOKUP(A1089,'Dual Thrust Strategy'!$A$1:$B$460,2,FALSE),0)</f>
        <v>3596.1840000000002</v>
      </c>
      <c r="C1089" s="46">
        <f>_xlfn.IFNA(VLOOKUP(A1089,'Break Through Price Strategy'!$A$2:$B$742,2,FALSE),0)</f>
        <v>0</v>
      </c>
      <c r="D1089" s="46">
        <f>_xlfn.IFNA(VLOOKUP(A1089,'BBI Strategy'!$A$2:$B$1000,2,FALSE),0)</f>
        <v>-4017.4720000000002</v>
      </c>
      <c r="E1089" s="46">
        <f>_xlfn.IFNA(VLOOKUP(A1089,'Cloud Strategy'!$A$2:$B$1000,2,FALSE),0)</f>
        <v>0</v>
      </c>
      <c r="F1089" s="46">
        <f>_xlfn.IFNA(VLOOKUP(A1089,'DMI Strategy'!$A$1:$B$1000,2,FALSE),0)</f>
        <v>0</v>
      </c>
      <c r="G1089" s="46">
        <f>_xlfn.IFNA(VLOOKUP(A1089,'RVI Strategy'!$A$1:$B$1000,2,FALSE),0)</f>
        <v>0</v>
      </c>
      <c r="H1089" s="46">
        <f>_xlfn.IFNA(VLOOKUP(A1089,'TXF0007 Strategy'!$A$1:$B$1000,2,FALSE),0)</f>
        <v>44186.775999999998</v>
      </c>
      <c r="I1089" s="55">
        <f t="shared" si="32"/>
        <v>-70.214666666666673</v>
      </c>
      <c r="J1089" s="32">
        <f>VLOOKUP($A1089,級距!$A:$K,9,FALSE)</f>
        <v>5</v>
      </c>
      <c r="K1089" s="32">
        <f>VLOOKUP($A1089,級距!$A:$K,10,FALSE)</f>
        <v>2</v>
      </c>
      <c r="L1089" s="32">
        <f>VLOOKUP($A1089,級距!$A:$K,11,FALSE)</f>
        <v>2</v>
      </c>
      <c r="M1089" s="32">
        <f t="shared" si="33"/>
        <v>2</v>
      </c>
    </row>
    <row r="1090" spans="1:13">
      <c r="A1090" s="47">
        <v>44041</v>
      </c>
      <c r="B1090" s="46">
        <f>_xlfn.IFNA(VLOOKUP(A1090,'Dual Thrust Strategy'!$A$1:$B$460,2,FALSE),0)</f>
        <v>-79137.792000000001</v>
      </c>
      <c r="C1090" s="46">
        <f>_xlfn.IFNA(VLOOKUP(A1090,'Break Through Price Strategy'!$A$2:$B$742,2,FALSE),0)</f>
        <v>0</v>
      </c>
      <c r="D1090" s="46">
        <f>_xlfn.IFNA(VLOOKUP(A1090,'BBI Strategy'!$A$2:$B$1000,2,FALSE),0)</f>
        <v>0</v>
      </c>
      <c r="E1090" s="46">
        <f>_xlfn.IFNA(VLOOKUP(A1090,'Cloud Strategy'!$A$2:$B$1000,2,FALSE),0)</f>
        <v>0</v>
      </c>
      <c r="F1090" s="46">
        <f>_xlfn.IFNA(VLOOKUP(A1090,'DMI Strategy'!$A$1:$B$1000,2,FALSE),0)</f>
        <v>-38789.487999999998</v>
      </c>
      <c r="G1090" s="46">
        <f>_xlfn.IFNA(VLOOKUP(A1090,'RVI Strategy'!$A$1:$B$1000,2,FALSE),0)</f>
        <v>0</v>
      </c>
      <c r="H1090" s="46">
        <f>_xlfn.IFNA(VLOOKUP(A1090,'TXF0007 Strategy'!$A$1:$B$1000,2,FALSE),0)</f>
        <v>-5586.9439999999995</v>
      </c>
      <c r="I1090" s="55">
        <f t="shared" si="32"/>
        <v>-19654.546666666665</v>
      </c>
      <c r="J1090" s="32">
        <f>VLOOKUP($A1090,級距!$A:$K,9,FALSE)</f>
        <v>6</v>
      </c>
      <c r="K1090" s="32">
        <f>VLOOKUP($A1090,級距!$A:$K,10,FALSE)</f>
        <v>2</v>
      </c>
      <c r="L1090" s="32">
        <f>VLOOKUP($A1090,級距!$A:$K,11,FALSE)</f>
        <v>2</v>
      </c>
      <c r="M1090" s="32">
        <f t="shared" si="33"/>
        <v>2</v>
      </c>
    </row>
    <row r="1091" spans="1:13">
      <c r="A1091" s="47">
        <v>44040</v>
      </c>
      <c r="B1091" s="46">
        <f>_xlfn.IFNA(VLOOKUP(A1091,'Dual Thrust Strategy'!$A$1:$B$460,2,FALSE),0)</f>
        <v>-18637.944</v>
      </c>
      <c r="C1091" s="46">
        <f>_xlfn.IFNA(VLOOKUP(A1091,'Break Through Price Strategy'!$A$2:$B$742,2,FALSE),0)</f>
        <v>-42665.663999999997</v>
      </c>
      <c r="D1091" s="46">
        <f>_xlfn.IFNA(VLOOKUP(A1091,'BBI Strategy'!$A$2:$B$1000,2,FALSE),0)</f>
        <v>-92252.392000000007</v>
      </c>
      <c r="E1091" s="46">
        <f>_xlfn.IFNA(VLOOKUP(A1091,'Cloud Strategy'!$A$2:$B$1000,2,FALSE),0)</f>
        <v>208939.04</v>
      </c>
      <c r="F1091" s="46">
        <f>_xlfn.IFNA(VLOOKUP(A1091,'DMI Strategy'!$A$1:$B$1000,2,FALSE),0)</f>
        <v>-63707.135999999999</v>
      </c>
      <c r="G1091" s="46">
        <f>_xlfn.IFNA(VLOOKUP(A1091,'RVI Strategy'!$A$1:$B$1000,2,FALSE),0)</f>
        <v>101589.82399999999</v>
      </c>
      <c r="H1091" s="46">
        <f>_xlfn.IFNA(VLOOKUP(A1091,'TXF0007 Strategy'!$A$1:$B$1000,2,FALSE),0)</f>
        <v>139779.72</v>
      </c>
      <c r="I1091" s="55">
        <f t="shared" si="32"/>
        <v>15544.288</v>
      </c>
      <c r="J1091" s="32">
        <f>VLOOKUP($A1091,級距!$A:$K,9,FALSE)</f>
        <v>10</v>
      </c>
      <c r="K1091" s="32">
        <f>VLOOKUP($A1091,級距!$A:$K,10,FALSE)</f>
        <v>8</v>
      </c>
      <c r="L1091" s="32">
        <f>VLOOKUP($A1091,級距!$A:$K,11,FALSE)</f>
        <v>4</v>
      </c>
      <c r="M1091" s="32">
        <f t="shared" si="33"/>
        <v>4</v>
      </c>
    </row>
    <row r="1092" spans="1:13">
      <c r="A1092" s="47">
        <v>44039</v>
      </c>
      <c r="B1092" s="46">
        <f>_xlfn.IFNA(VLOOKUP(A1092,'Dual Thrust Strategy'!$A$1:$B$460,2,FALSE),0)</f>
        <v>-63600.792000000001</v>
      </c>
      <c r="C1092" s="46">
        <f>_xlfn.IFNA(VLOOKUP(A1092,'Break Through Price Strategy'!$A$2:$B$742,2,FALSE),0)</f>
        <v>-63008.160000000003</v>
      </c>
      <c r="D1092" s="46">
        <f>_xlfn.IFNA(VLOOKUP(A1092,'BBI Strategy'!$A$2:$B$1000,2,FALSE),0)</f>
        <v>-36000.576000000001</v>
      </c>
      <c r="E1092" s="46">
        <f>_xlfn.IFNA(VLOOKUP(A1092,'Cloud Strategy'!$A$2:$B$1000,2,FALSE),0)</f>
        <v>0</v>
      </c>
      <c r="F1092" s="46">
        <f>_xlfn.IFNA(VLOOKUP(A1092,'DMI Strategy'!$A$1:$B$1000,2,FALSE),0)</f>
        <v>-63611.232000000004</v>
      </c>
      <c r="G1092" s="46">
        <f>_xlfn.IFNA(VLOOKUP(A1092,'RVI Strategy'!$A$1:$B$1000,2,FALSE),0)</f>
        <v>0</v>
      </c>
      <c r="H1092" s="46">
        <f>_xlfn.IFNA(VLOOKUP(A1092,'TXF0007 Strategy'!$A$1:$B$1000,2,FALSE),0)</f>
        <v>-18397.504000000001</v>
      </c>
      <c r="I1092" s="55">
        <f t="shared" ref="I1092:I1155" si="34">(B1092+C1092+D1092+E1092+F1092+G1092)/6</f>
        <v>-37703.46</v>
      </c>
      <c r="J1092" s="32">
        <f>VLOOKUP($A1092,級距!$A:$K,9,FALSE)</f>
        <v>7</v>
      </c>
      <c r="K1092" s="32">
        <f>VLOOKUP($A1092,級距!$A:$K,10,FALSE)</f>
        <v>6</v>
      </c>
      <c r="L1092" s="32">
        <f>VLOOKUP($A1092,級距!$A:$K,11,FALSE)</f>
        <v>2</v>
      </c>
      <c r="M1092" s="32">
        <f t="shared" ref="M1092:M1155" si="35">_xlfn.IFNA(L1092,0)</f>
        <v>2</v>
      </c>
    </row>
    <row r="1093" spans="1:13">
      <c r="A1093" s="47">
        <v>44036</v>
      </c>
      <c r="B1093" s="46">
        <f>_xlfn.IFNA(VLOOKUP(A1093,'Dual Thrust Strategy'!$A$1:$B$460,2,FALSE),0)</f>
        <v>0</v>
      </c>
      <c r="C1093" s="46">
        <f>_xlfn.IFNA(VLOOKUP(A1093,'Break Through Price Strategy'!$A$2:$B$742,2,FALSE),0)</f>
        <v>9097.4159999999993</v>
      </c>
      <c r="D1093" s="46">
        <f>_xlfn.IFNA(VLOOKUP(A1093,'BBI Strategy'!$A$2:$B$1000,2,FALSE),0)</f>
        <v>-734.14400000000001</v>
      </c>
      <c r="E1093" s="46">
        <f>_xlfn.IFNA(VLOOKUP(A1093,'Cloud Strategy'!$A$2:$B$1000,2,FALSE),0)</f>
        <v>-23689.455999999998</v>
      </c>
      <c r="F1093" s="46">
        <f>_xlfn.IFNA(VLOOKUP(A1093,'DMI Strategy'!$A$1:$B$1000,2,FALSE),0)</f>
        <v>9664.6080000000002</v>
      </c>
      <c r="G1093" s="46">
        <f>_xlfn.IFNA(VLOOKUP(A1093,'RVI Strategy'!$A$1:$B$1000,2,FALSE),0)</f>
        <v>52260.311999999998</v>
      </c>
      <c r="H1093" s="46">
        <f>_xlfn.IFNA(VLOOKUP(A1093,'TXF0007 Strategy'!$A$1:$B$1000,2,FALSE),0)</f>
        <v>80257.983999999997</v>
      </c>
      <c r="I1093" s="55">
        <f t="shared" si="34"/>
        <v>7766.4559999999992</v>
      </c>
      <c r="J1093" s="32">
        <f>VLOOKUP($A1093,級距!$A:$K,9,FALSE)</f>
        <v>9</v>
      </c>
      <c r="K1093" s="32">
        <f>VLOOKUP($A1093,級距!$A:$K,10,FALSE)</f>
        <v>4</v>
      </c>
      <c r="L1093" s="32">
        <f>VLOOKUP($A1093,級距!$A:$K,11,FALSE)</f>
        <v>1</v>
      </c>
      <c r="M1093" s="32">
        <f t="shared" si="35"/>
        <v>1</v>
      </c>
    </row>
    <row r="1094" spans="1:13">
      <c r="A1094" s="47">
        <v>44035</v>
      </c>
      <c r="B1094" s="46">
        <f>_xlfn.IFNA(VLOOKUP(A1094,'Dual Thrust Strategy'!$A$1:$B$460,2,FALSE),0)</f>
        <v>-43077.96</v>
      </c>
      <c r="C1094" s="46">
        <f>_xlfn.IFNA(VLOOKUP(A1094,'Break Through Price Strategy'!$A$2:$B$742,2,FALSE),0)</f>
        <v>0</v>
      </c>
      <c r="D1094" s="46">
        <f>_xlfn.IFNA(VLOOKUP(A1094,'BBI Strategy'!$A$2:$B$1000,2,FALSE),0)</f>
        <v>0</v>
      </c>
      <c r="E1094" s="46">
        <f>_xlfn.IFNA(VLOOKUP(A1094,'Cloud Strategy'!$A$2:$B$1000,2,FALSE),0)</f>
        <v>-18223.455999999998</v>
      </c>
      <c r="F1094" s="46">
        <f>_xlfn.IFNA(VLOOKUP(A1094,'DMI Strategy'!$A$1:$B$1000,2,FALSE),0)</f>
        <v>0</v>
      </c>
      <c r="G1094" s="46">
        <f>_xlfn.IFNA(VLOOKUP(A1094,'RVI Strategy'!$A$1:$B$1000,2,FALSE),0)</f>
        <v>58866.815999999999</v>
      </c>
      <c r="H1094" s="46">
        <f>_xlfn.IFNA(VLOOKUP(A1094,'TXF0007 Strategy'!$A$1:$B$1000,2,FALSE),0)</f>
        <v>-53123.896000000001</v>
      </c>
      <c r="I1094" s="55">
        <f t="shared" si="34"/>
        <v>-405.76666666666642</v>
      </c>
      <c r="J1094" s="32">
        <f>VLOOKUP($A1094,級距!$A:$K,9,FALSE)</f>
        <v>5</v>
      </c>
      <c r="K1094" s="32">
        <f>VLOOKUP($A1094,級距!$A:$K,10,FALSE)</f>
        <v>2</v>
      </c>
      <c r="L1094" s="32">
        <f>VLOOKUP($A1094,級距!$A:$K,11,FALSE)</f>
        <v>2</v>
      </c>
      <c r="M1094" s="32">
        <f t="shared" si="35"/>
        <v>2</v>
      </c>
    </row>
    <row r="1095" spans="1:13">
      <c r="A1095" s="47">
        <v>44034</v>
      </c>
      <c r="B1095" s="46">
        <f>_xlfn.IFNA(VLOOKUP(A1095,'Dual Thrust Strategy'!$A$1:$B$460,2,FALSE),0)</f>
        <v>0</v>
      </c>
      <c r="C1095" s="46">
        <f>_xlfn.IFNA(VLOOKUP(A1095,'Break Through Price Strategy'!$A$2:$B$742,2,FALSE),0)</f>
        <v>0</v>
      </c>
      <c r="D1095" s="46">
        <f>_xlfn.IFNA(VLOOKUP(A1095,'BBI Strategy'!$A$2:$B$1000,2,FALSE),0)</f>
        <v>-30366.304</v>
      </c>
      <c r="E1095" s="46">
        <f>_xlfn.IFNA(VLOOKUP(A1095,'Cloud Strategy'!$A$2:$B$1000,2,FALSE),0)</f>
        <v>0</v>
      </c>
      <c r="F1095" s="46">
        <f>_xlfn.IFNA(VLOOKUP(A1095,'DMI Strategy'!$A$1:$B$1000,2,FALSE),0)</f>
        <v>11266.432000000001</v>
      </c>
      <c r="G1095" s="46">
        <f>_xlfn.IFNA(VLOOKUP(A1095,'RVI Strategy'!$A$1:$B$1000,2,FALSE),0)</f>
        <v>0</v>
      </c>
      <c r="H1095" s="46">
        <f>_xlfn.IFNA(VLOOKUP(A1095,'TXF0007 Strategy'!$A$1:$B$1000,2,FALSE),0)</f>
        <v>-26881.200000000001</v>
      </c>
      <c r="I1095" s="55">
        <f t="shared" si="34"/>
        <v>-3183.3119999999999</v>
      </c>
      <c r="J1095" s="32">
        <f>VLOOKUP($A1095,級距!$A:$K,9,FALSE)</f>
        <v>4</v>
      </c>
      <c r="K1095" s="32">
        <f>VLOOKUP($A1095,級距!$A:$K,10,FALSE)</f>
        <v>3</v>
      </c>
      <c r="L1095" s="32">
        <f>VLOOKUP($A1095,級距!$A:$K,11,FALSE)</f>
        <v>2</v>
      </c>
      <c r="M1095" s="32">
        <f t="shared" si="35"/>
        <v>2</v>
      </c>
    </row>
    <row r="1096" spans="1:13">
      <c r="A1096" s="47">
        <v>44033</v>
      </c>
      <c r="B1096" s="46">
        <f>_xlfn.IFNA(VLOOKUP(A1096,'Dual Thrust Strategy'!$A$1:$B$460,2,FALSE),0)</f>
        <v>0</v>
      </c>
      <c r="C1096" s="46">
        <f>_xlfn.IFNA(VLOOKUP(A1096,'Break Through Price Strategy'!$A$2:$B$742,2,FALSE),0)</f>
        <v>47866.095999999998</v>
      </c>
      <c r="D1096" s="46">
        <f>_xlfn.IFNA(VLOOKUP(A1096,'BBI Strategy'!$A$2:$B$1000,2,FALSE),0)</f>
        <v>45736.775999999998</v>
      </c>
      <c r="E1096" s="46">
        <f>_xlfn.IFNA(VLOOKUP(A1096,'Cloud Strategy'!$A$2:$B$1000,2,FALSE),0)</f>
        <v>0</v>
      </c>
      <c r="F1096" s="46">
        <f>_xlfn.IFNA(VLOOKUP(A1096,'DMI Strategy'!$A$1:$B$1000,2,FALSE),0)</f>
        <v>104079.53599999999</v>
      </c>
      <c r="G1096" s="46">
        <f>_xlfn.IFNA(VLOOKUP(A1096,'RVI Strategy'!$A$1:$B$1000,2,FALSE),0)</f>
        <v>0</v>
      </c>
      <c r="H1096" s="46">
        <f>_xlfn.IFNA(VLOOKUP(A1096,'TXF0007 Strategy'!$A$1:$B$1000,2,FALSE),0)</f>
        <v>304352.712</v>
      </c>
      <c r="I1096" s="55">
        <f t="shared" si="34"/>
        <v>32947.067999999999</v>
      </c>
      <c r="J1096" s="32">
        <f>VLOOKUP($A1096,級距!$A:$K,9,FALSE)</f>
        <v>9</v>
      </c>
      <c r="K1096" s="32">
        <f>VLOOKUP($A1096,級距!$A:$K,10,FALSE)</f>
        <v>9</v>
      </c>
      <c r="L1096" s="32">
        <f>VLOOKUP($A1096,級距!$A:$K,11,FALSE)</f>
        <v>3</v>
      </c>
      <c r="M1096" s="32">
        <f t="shared" si="35"/>
        <v>3</v>
      </c>
    </row>
    <row r="1097" spans="1:13">
      <c r="A1097" s="47">
        <v>44032</v>
      </c>
      <c r="B1097" s="46">
        <f>_xlfn.IFNA(VLOOKUP(A1097,'Dual Thrust Strategy'!$A$1:$B$460,2,FALSE),0)</f>
        <v>7427.4479999999985</v>
      </c>
      <c r="C1097" s="46">
        <f>_xlfn.IFNA(VLOOKUP(A1097,'Break Through Price Strategy'!$A$2:$B$742,2,FALSE),0)</f>
        <v>0</v>
      </c>
      <c r="D1097" s="46">
        <f>_xlfn.IFNA(VLOOKUP(A1097,'BBI Strategy'!$A$2:$B$1000,2,FALSE),0)</f>
        <v>0</v>
      </c>
      <c r="E1097" s="46">
        <f>_xlfn.IFNA(VLOOKUP(A1097,'Cloud Strategy'!$A$2:$B$1000,2,FALSE),0)</f>
        <v>19359.288</v>
      </c>
      <c r="F1097" s="46">
        <f>_xlfn.IFNA(VLOOKUP(A1097,'DMI Strategy'!$A$1:$B$1000,2,FALSE),0)</f>
        <v>0</v>
      </c>
      <c r="G1097" s="46">
        <f>_xlfn.IFNA(VLOOKUP(A1097,'RVI Strategy'!$A$1:$B$1000,2,FALSE),0)</f>
        <v>-48054.728000000003</v>
      </c>
      <c r="H1097" s="46">
        <f>_xlfn.IFNA(VLOOKUP(A1097,'TXF0007 Strategy'!$A$1:$B$1000,2,FALSE),0)</f>
        <v>-126914.30399999999</v>
      </c>
      <c r="I1097" s="55">
        <f t="shared" si="34"/>
        <v>-3544.6653333333343</v>
      </c>
      <c r="J1097" s="32">
        <f>VLOOKUP($A1097,級距!$A:$K,9,FALSE)</f>
        <v>8</v>
      </c>
      <c r="K1097" s="32">
        <f>VLOOKUP($A1097,級距!$A:$K,10,FALSE)</f>
        <v>3</v>
      </c>
      <c r="L1097" s="32">
        <f>VLOOKUP($A1097,級距!$A:$K,11,FALSE)</f>
        <v>2</v>
      </c>
      <c r="M1097" s="32">
        <f t="shared" si="35"/>
        <v>2</v>
      </c>
    </row>
    <row r="1098" spans="1:13">
      <c r="A1098" s="47">
        <v>44029</v>
      </c>
      <c r="B1098" s="46">
        <f>_xlfn.IFNA(VLOOKUP(A1098,'Dual Thrust Strategy'!$A$1:$B$460,2,FALSE),0)</f>
        <v>0</v>
      </c>
      <c r="C1098" s="46">
        <f>_xlfn.IFNA(VLOOKUP(A1098,'Break Through Price Strategy'!$A$2:$B$742,2,FALSE),0)</f>
        <v>0</v>
      </c>
      <c r="D1098" s="46">
        <f>_xlfn.IFNA(VLOOKUP(A1098,'BBI Strategy'!$A$2:$B$1000,2,FALSE),0)</f>
        <v>0</v>
      </c>
      <c r="E1098" s="46">
        <f>_xlfn.IFNA(VLOOKUP(A1098,'Cloud Strategy'!$A$2:$B$1000,2,FALSE),0)</f>
        <v>0</v>
      </c>
      <c r="F1098" s="46">
        <f>_xlfn.IFNA(VLOOKUP(A1098,'DMI Strategy'!$A$1:$B$1000,2,FALSE),0)</f>
        <v>0</v>
      </c>
      <c r="G1098" s="46">
        <f>_xlfn.IFNA(VLOOKUP(A1098,'RVI Strategy'!$A$1:$B$1000,2,FALSE),0)</f>
        <v>0</v>
      </c>
      <c r="H1098" s="46">
        <f>_xlfn.IFNA(VLOOKUP(A1098,'TXF0007 Strategy'!$A$1:$B$1000,2,FALSE),0)</f>
        <v>-58692.08</v>
      </c>
      <c r="I1098" s="55">
        <f t="shared" si="34"/>
        <v>0</v>
      </c>
      <c r="J1098" s="32">
        <f>VLOOKUP($A1098,級距!$A:$K,9,FALSE)</f>
        <v>5</v>
      </c>
      <c r="K1098" s="32">
        <f>VLOOKUP($A1098,級距!$A:$K,10,FALSE)</f>
        <v>4</v>
      </c>
      <c r="L1098" s="32">
        <f>VLOOKUP($A1098,級距!$A:$K,11,FALSE)</f>
        <v>2</v>
      </c>
      <c r="M1098" s="32">
        <f t="shared" si="35"/>
        <v>2</v>
      </c>
    </row>
    <row r="1099" spans="1:13">
      <c r="A1099" s="47">
        <v>44028</v>
      </c>
      <c r="B1099" s="46">
        <f>_xlfn.IFNA(VLOOKUP(A1099,'Dual Thrust Strategy'!$A$1:$B$460,2,FALSE),0)</f>
        <v>33819.384000000005</v>
      </c>
      <c r="C1099" s="46">
        <f>_xlfn.IFNA(VLOOKUP(A1099,'Break Through Price Strategy'!$A$2:$B$742,2,FALSE),0)</f>
        <v>11652.415999999999</v>
      </c>
      <c r="D1099" s="46">
        <f>_xlfn.IFNA(VLOOKUP(A1099,'BBI Strategy'!$A$2:$B$1000,2,FALSE),0)</f>
        <v>120227.28</v>
      </c>
      <c r="E1099" s="46">
        <f>_xlfn.IFNA(VLOOKUP(A1099,'Cloud Strategy'!$A$2:$B$1000,2,FALSE),0)</f>
        <v>92350.495999999999</v>
      </c>
      <c r="F1099" s="46">
        <f>_xlfn.IFNA(VLOOKUP(A1099,'DMI Strategy'!$A$1:$B$1000,2,FALSE),0)</f>
        <v>107383.936</v>
      </c>
      <c r="G1099" s="46">
        <f>_xlfn.IFNA(VLOOKUP(A1099,'RVI Strategy'!$A$1:$B$1000,2,FALSE),0)</f>
        <v>0</v>
      </c>
      <c r="H1099" s="46">
        <f>_xlfn.IFNA(VLOOKUP(A1099,'TXF0007 Strategy'!$A$1:$B$1000,2,FALSE),0)</f>
        <v>145961.136</v>
      </c>
      <c r="I1099" s="55">
        <f t="shared" si="34"/>
        <v>60905.585333333329</v>
      </c>
      <c r="J1099" s="32">
        <f>VLOOKUP($A1099,級距!$A:$K,9,FALSE)</f>
        <v>7</v>
      </c>
      <c r="K1099" s="32">
        <f>VLOOKUP($A1099,級距!$A:$K,10,FALSE)</f>
        <v>3</v>
      </c>
      <c r="L1099" s="32">
        <f>VLOOKUP($A1099,級距!$A:$K,11,FALSE)</f>
        <v>2</v>
      </c>
      <c r="M1099" s="32">
        <f t="shared" si="35"/>
        <v>2</v>
      </c>
    </row>
    <row r="1100" spans="1:13">
      <c r="A1100" s="47">
        <v>44027</v>
      </c>
      <c r="B1100" s="46">
        <f>_xlfn.IFNA(VLOOKUP(A1100,'Dual Thrust Strategy'!$A$1:$B$460,2,FALSE),0)</f>
        <v>0</v>
      </c>
      <c r="C1100" s="46">
        <f>_xlfn.IFNA(VLOOKUP(A1100,'Break Through Price Strategy'!$A$2:$B$742,2,FALSE),0)</f>
        <v>-2343.768</v>
      </c>
      <c r="D1100" s="46">
        <f>_xlfn.IFNA(VLOOKUP(A1100,'BBI Strategy'!$A$2:$B$1000,2,FALSE),0)</f>
        <v>42295.904000000002</v>
      </c>
      <c r="E1100" s="46">
        <f>_xlfn.IFNA(VLOOKUP(A1100,'Cloud Strategy'!$A$2:$B$1000,2,FALSE),0)</f>
        <v>4892.0079999999998</v>
      </c>
      <c r="F1100" s="46">
        <f>_xlfn.IFNA(VLOOKUP(A1100,'DMI Strategy'!$A$1:$B$1000,2,FALSE),0)</f>
        <v>0</v>
      </c>
      <c r="G1100" s="46">
        <f>_xlfn.IFNA(VLOOKUP(A1100,'RVI Strategy'!$A$1:$B$1000,2,FALSE),0)</f>
        <v>8520.9599999999991</v>
      </c>
      <c r="H1100" s="46">
        <f>_xlfn.IFNA(VLOOKUP(A1100,'TXF0007 Strategy'!$A$1:$B$1000,2,FALSE),0)</f>
        <v>50937.64</v>
      </c>
      <c r="I1100" s="55">
        <f t="shared" si="34"/>
        <v>8894.1839999999993</v>
      </c>
      <c r="J1100" s="32">
        <f>VLOOKUP($A1100,級距!$A:$K,9,FALSE)</f>
        <v>8</v>
      </c>
      <c r="K1100" s="32">
        <f>VLOOKUP($A1100,級距!$A:$K,10,FALSE)</f>
        <v>5</v>
      </c>
      <c r="L1100" s="32">
        <f>VLOOKUP($A1100,級距!$A:$K,11,FALSE)</f>
        <v>2</v>
      </c>
      <c r="M1100" s="32">
        <f t="shared" si="35"/>
        <v>2</v>
      </c>
    </row>
    <row r="1101" spans="1:13">
      <c r="A1101" s="47">
        <v>44026</v>
      </c>
      <c r="B1101" s="46">
        <f>_xlfn.IFNA(VLOOKUP(A1101,'Dual Thrust Strategy'!$A$1:$B$460,2,FALSE),0)</f>
        <v>0</v>
      </c>
      <c r="C1101" s="46">
        <f>_xlfn.IFNA(VLOOKUP(A1101,'Break Through Price Strategy'!$A$2:$B$742,2,FALSE),0)</f>
        <v>0</v>
      </c>
      <c r="D1101" s="46">
        <f>_xlfn.IFNA(VLOOKUP(A1101,'BBI Strategy'!$A$2:$B$1000,2,FALSE),0)</f>
        <v>0</v>
      </c>
      <c r="E1101" s="46">
        <f>_xlfn.IFNA(VLOOKUP(A1101,'Cloud Strategy'!$A$2:$B$1000,2,FALSE),0)</f>
        <v>1853.6320000000001</v>
      </c>
      <c r="F1101" s="46">
        <f>_xlfn.IFNA(VLOOKUP(A1101,'DMI Strategy'!$A$1:$B$1000,2,FALSE),0)</f>
        <v>-65474.048000000003</v>
      </c>
      <c r="G1101" s="46">
        <f>_xlfn.IFNA(VLOOKUP(A1101,'RVI Strategy'!$A$1:$B$1000,2,FALSE),0)</f>
        <v>0</v>
      </c>
      <c r="H1101" s="46">
        <f>_xlfn.IFNA(VLOOKUP(A1101,'TXF0007 Strategy'!$A$1:$B$1000,2,FALSE),0)</f>
        <v>-63839.92</v>
      </c>
      <c r="I1101" s="55">
        <f t="shared" si="34"/>
        <v>-10603.402666666667</v>
      </c>
      <c r="J1101" s="32">
        <f>VLOOKUP($A1101,級距!$A:$K,9,FALSE)</f>
        <v>4</v>
      </c>
      <c r="K1101" s="32">
        <f>VLOOKUP($A1101,級距!$A:$K,10,FALSE)</f>
        <v>4</v>
      </c>
      <c r="L1101" s="32">
        <f>VLOOKUP($A1101,級距!$A:$K,11,FALSE)</f>
        <v>2</v>
      </c>
      <c r="M1101" s="32">
        <f t="shared" si="35"/>
        <v>2</v>
      </c>
    </row>
    <row r="1102" spans="1:13">
      <c r="A1102" s="47">
        <v>44025</v>
      </c>
      <c r="B1102" s="46">
        <f>_xlfn.IFNA(VLOOKUP(A1102,'Dual Thrust Strategy'!$A$1:$B$460,2,FALSE),0)</f>
        <v>0</v>
      </c>
      <c r="C1102" s="46">
        <f>_xlfn.IFNA(VLOOKUP(A1102,'Break Through Price Strategy'!$A$2:$B$742,2,FALSE),0)</f>
        <v>0</v>
      </c>
      <c r="D1102" s="46">
        <f>_xlfn.IFNA(VLOOKUP(A1102,'BBI Strategy'!$A$2:$B$1000,2,FALSE),0)</f>
        <v>8859.1360000000004</v>
      </c>
      <c r="E1102" s="46">
        <f>_xlfn.IFNA(VLOOKUP(A1102,'Cloud Strategy'!$A$2:$B$1000,2,FALSE),0)</f>
        <v>-47781.408000000003</v>
      </c>
      <c r="F1102" s="46">
        <f>_xlfn.IFNA(VLOOKUP(A1102,'DMI Strategy'!$A$1:$B$1000,2,FALSE),0)</f>
        <v>0</v>
      </c>
      <c r="G1102" s="46">
        <f>_xlfn.IFNA(VLOOKUP(A1102,'RVI Strategy'!$A$1:$B$1000,2,FALSE),0)</f>
        <v>0</v>
      </c>
      <c r="H1102" s="46">
        <f>_xlfn.IFNA(VLOOKUP(A1102,'TXF0007 Strategy'!$A$1:$B$1000,2,FALSE),0)</f>
        <v>39735</v>
      </c>
      <c r="I1102" s="55">
        <f t="shared" si="34"/>
        <v>-6487.0453333333344</v>
      </c>
      <c r="J1102" s="32">
        <f>VLOOKUP($A1102,級距!$A:$K,9,FALSE)</f>
        <v>4</v>
      </c>
      <c r="K1102" s="32">
        <f>VLOOKUP($A1102,級距!$A:$K,10,FALSE)</f>
        <v>7</v>
      </c>
      <c r="L1102" s="32">
        <f>VLOOKUP($A1102,級距!$A:$K,11,FALSE)</f>
        <v>3</v>
      </c>
      <c r="M1102" s="32">
        <f t="shared" si="35"/>
        <v>3</v>
      </c>
    </row>
    <row r="1103" spans="1:13">
      <c r="A1103" s="47">
        <v>44022</v>
      </c>
      <c r="B1103" s="46">
        <f>_xlfn.IFNA(VLOOKUP(A1103,'Dual Thrust Strategy'!$A$1:$B$460,2,FALSE),0)</f>
        <v>75804.551999999996</v>
      </c>
      <c r="C1103" s="46">
        <f>_xlfn.IFNA(VLOOKUP(A1103,'Break Through Price Strategy'!$A$2:$B$742,2,FALSE),0)</f>
        <v>0</v>
      </c>
      <c r="D1103" s="46">
        <f>_xlfn.IFNA(VLOOKUP(A1103,'BBI Strategy'!$A$2:$B$1000,2,FALSE),0)</f>
        <v>-27916.096000000001</v>
      </c>
      <c r="E1103" s="46">
        <f>_xlfn.IFNA(VLOOKUP(A1103,'Cloud Strategy'!$A$2:$B$1000,2,FALSE),0)</f>
        <v>-715.71199999999999</v>
      </c>
      <c r="F1103" s="46">
        <f>_xlfn.IFNA(VLOOKUP(A1103,'DMI Strategy'!$A$1:$B$1000,2,FALSE),0)</f>
        <v>41689.567999999999</v>
      </c>
      <c r="G1103" s="46">
        <f>_xlfn.IFNA(VLOOKUP(A1103,'RVI Strategy'!$A$1:$B$1000,2,FALSE),0)</f>
        <v>110924.32</v>
      </c>
      <c r="H1103" s="46">
        <f>_xlfn.IFNA(VLOOKUP(A1103,'TXF0007 Strategy'!$A$1:$B$1000,2,FALSE),0)</f>
        <v>144223.91999999998</v>
      </c>
      <c r="I1103" s="55">
        <f t="shared" si="34"/>
        <v>33297.771999999997</v>
      </c>
      <c r="J1103" s="32">
        <f>VLOOKUP($A1103,級距!$A:$K,9,FALSE)</f>
        <v>9</v>
      </c>
      <c r="K1103" s="32">
        <f>VLOOKUP($A1103,級距!$A:$K,10,FALSE)</f>
        <v>10</v>
      </c>
      <c r="L1103" s="32">
        <f>VLOOKUP($A1103,級距!$A:$K,11,FALSE)</f>
        <v>4</v>
      </c>
      <c r="M1103" s="32">
        <f t="shared" si="35"/>
        <v>4</v>
      </c>
    </row>
    <row r="1104" spans="1:13">
      <c r="A1104" s="47">
        <v>44021</v>
      </c>
      <c r="B1104" s="46">
        <f>_xlfn.IFNA(VLOOKUP(A1104,'Dual Thrust Strategy'!$A$1:$B$460,2,FALSE),0)</f>
        <v>0</v>
      </c>
      <c r="C1104" s="46">
        <f>_xlfn.IFNA(VLOOKUP(A1104,'Break Through Price Strategy'!$A$2:$B$742,2,FALSE),0)</f>
        <v>0</v>
      </c>
      <c r="D1104" s="46">
        <f>_xlfn.IFNA(VLOOKUP(A1104,'BBI Strategy'!$A$2:$B$1000,2,FALSE),0)</f>
        <v>-46336.351999999999</v>
      </c>
      <c r="E1104" s="46">
        <f>_xlfn.IFNA(VLOOKUP(A1104,'Cloud Strategy'!$A$2:$B$1000,2,FALSE),0)</f>
        <v>20599.151999999998</v>
      </c>
      <c r="F1104" s="46">
        <f>_xlfn.IFNA(VLOOKUP(A1104,'DMI Strategy'!$A$1:$B$1000,2,FALSE),0)</f>
        <v>0</v>
      </c>
      <c r="G1104" s="46">
        <f>_xlfn.IFNA(VLOOKUP(A1104,'RVI Strategy'!$A$1:$B$1000,2,FALSE),0)</f>
        <v>-4731.3599999999997</v>
      </c>
      <c r="H1104" s="46">
        <f>_xlfn.IFNA(VLOOKUP(A1104,'TXF0007 Strategy'!$A$1:$B$1000,2,FALSE),0)</f>
        <v>-126997.82399999999</v>
      </c>
      <c r="I1104" s="55">
        <f t="shared" si="34"/>
        <v>-5078.0933333333332</v>
      </c>
      <c r="J1104" s="32">
        <f>VLOOKUP($A1104,級距!$A:$K,9,FALSE)</f>
        <v>4</v>
      </c>
      <c r="K1104" s="32">
        <f>VLOOKUP($A1104,級距!$A:$K,10,FALSE)</f>
        <v>6</v>
      </c>
      <c r="L1104" s="32">
        <f>VLOOKUP($A1104,級距!$A:$K,11,FALSE)</f>
        <v>2</v>
      </c>
      <c r="M1104" s="32">
        <f t="shared" si="35"/>
        <v>2</v>
      </c>
    </row>
    <row r="1105" spans="1:13">
      <c r="A1105" s="47">
        <v>44020</v>
      </c>
      <c r="B1105" s="46">
        <f>_xlfn.IFNA(VLOOKUP(A1105,'Dual Thrust Strategy'!$A$1:$B$460,2,FALSE),0)</f>
        <v>0</v>
      </c>
      <c r="C1105" s="46">
        <f>_xlfn.IFNA(VLOOKUP(A1105,'Break Through Price Strategy'!$A$2:$B$742,2,FALSE),0)</f>
        <v>0</v>
      </c>
      <c r="D1105" s="46">
        <f>_xlfn.IFNA(VLOOKUP(A1105,'BBI Strategy'!$A$2:$B$1000,2,FALSE),0)</f>
        <v>-16654.752</v>
      </c>
      <c r="E1105" s="46">
        <f>_xlfn.IFNA(VLOOKUP(A1105,'Cloud Strategy'!$A$2:$B$1000,2,FALSE),0)</f>
        <v>0</v>
      </c>
      <c r="F1105" s="46">
        <f>_xlfn.IFNA(VLOOKUP(A1105,'DMI Strategy'!$A$1:$B$1000,2,FALSE),0)</f>
        <v>0</v>
      </c>
      <c r="G1105" s="46">
        <f>_xlfn.IFNA(VLOOKUP(A1105,'RVI Strategy'!$A$1:$B$1000,2,FALSE),0)</f>
        <v>0</v>
      </c>
      <c r="H1105" s="46">
        <f>_xlfn.IFNA(VLOOKUP(A1105,'TXF0007 Strategy'!$A$1:$B$1000,2,FALSE),0)</f>
        <v>0</v>
      </c>
      <c r="I1105" s="55">
        <f t="shared" si="34"/>
        <v>-2775.7919999999999</v>
      </c>
      <c r="J1105" s="32">
        <f>VLOOKUP($A1105,級距!$A:$K,9,FALSE)</f>
        <v>5</v>
      </c>
      <c r="K1105" s="32">
        <f>VLOOKUP($A1105,級距!$A:$K,10,FALSE)</f>
        <v>8</v>
      </c>
      <c r="L1105" s="32">
        <f>VLOOKUP($A1105,級距!$A:$K,11,FALSE)</f>
        <v>3</v>
      </c>
      <c r="M1105" s="32">
        <f t="shared" si="35"/>
        <v>3</v>
      </c>
    </row>
    <row r="1106" spans="1:13">
      <c r="A1106" s="47">
        <v>44019</v>
      </c>
      <c r="B1106" s="46">
        <f>_xlfn.IFNA(VLOOKUP(A1106,'Dual Thrust Strategy'!$A$1:$B$460,2,FALSE),0)</f>
        <v>9865.4719999999998</v>
      </c>
      <c r="C1106" s="46">
        <f>_xlfn.IFNA(VLOOKUP(A1106,'Break Through Price Strategy'!$A$2:$B$742,2,FALSE),0)</f>
        <v>-62916.72</v>
      </c>
      <c r="D1106" s="46">
        <f>_xlfn.IFNA(VLOOKUP(A1106,'BBI Strategy'!$A$2:$B$1000,2,FALSE),0)</f>
        <v>-102327.136</v>
      </c>
      <c r="E1106" s="46">
        <f>_xlfn.IFNA(VLOOKUP(A1106,'Cloud Strategy'!$A$2:$B$1000,2,FALSE),0)</f>
        <v>12683.784</v>
      </c>
      <c r="F1106" s="46">
        <f>_xlfn.IFNA(VLOOKUP(A1106,'DMI Strategy'!$A$1:$B$1000,2,FALSE),0)</f>
        <v>128340.60799999999</v>
      </c>
      <c r="G1106" s="46">
        <f>_xlfn.IFNA(VLOOKUP(A1106,'RVI Strategy'!$A$1:$B$1000,2,FALSE),0)</f>
        <v>0</v>
      </c>
      <c r="H1106" s="46">
        <f>_xlfn.IFNA(VLOOKUP(A1106,'TXF0007 Strategy'!$A$1:$B$1000,2,FALSE),0)</f>
        <v>111038.48800000001</v>
      </c>
      <c r="I1106" s="55">
        <f t="shared" si="34"/>
        <v>-2392.3319999999972</v>
      </c>
      <c r="J1106" s="32">
        <f>VLOOKUP($A1106,級距!$A:$K,9,FALSE)</f>
        <v>9</v>
      </c>
      <c r="K1106" s="32">
        <f>VLOOKUP($A1106,級距!$A:$K,10,FALSE)</f>
        <v>7</v>
      </c>
      <c r="L1106" s="32">
        <f>VLOOKUP($A1106,級距!$A:$K,11,FALSE)</f>
        <v>3</v>
      </c>
      <c r="M1106" s="32">
        <f t="shared" si="35"/>
        <v>3</v>
      </c>
    </row>
    <row r="1107" spans="1:13">
      <c r="A1107" s="47">
        <v>44018</v>
      </c>
      <c r="B1107" s="46">
        <f>_xlfn.IFNA(VLOOKUP(A1107,'Dual Thrust Strategy'!$A$1:$B$460,2,FALSE),0)</f>
        <v>0</v>
      </c>
      <c r="C1107" s="46">
        <f>_xlfn.IFNA(VLOOKUP(A1107,'Break Through Price Strategy'!$A$2:$B$742,2,FALSE),0)</f>
        <v>73515.024000000005</v>
      </c>
      <c r="D1107" s="46">
        <f>_xlfn.IFNA(VLOOKUP(A1107,'BBI Strategy'!$A$2:$B$1000,2,FALSE),0)</f>
        <v>62935.743999999999</v>
      </c>
      <c r="E1107" s="46">
        <f>_xlfn.IFNA(VLOOKUP(A1107,'Cloud Strategy'!$A$2:$B$1000,2,FALSE),0)</f>
        <v>0</v>
      </c>
      <c r="F1107" s="46">
        <f>_xlfn.IFNA(VLOOKUP(A1107,'DMI Strategy'!$A$1:$B$1000,2,FALSE),0)</f>
        <v>112237.84</v>
      </c>
      <c r="G1107" s="46">
        <f>_xlfn.IFNA(VLOOKUP(A1107,'RVI Strategy'!$A$1:$B$1000,2,FALSE),0)</f>
        <v>0</v>
      </c>
      <c r="H1107" s="46">
        <f>_xlfn.IFNA(VLOOKUP(A1107,'TXF0007 Strategy'!$A$1:$B$1000,2,FALSE),0)</f>
        <v>211840.76799999998</v>
      </c>
      <c r="I1107" s="55">
        <f t="shared" si="34"/>
        <v>41448.101333333332</v>
      </c>
      <c r="J1107" s="32">
        <f>VLOOKUP($A1107,級距!$A:$K,9,FALSE)</f>
        <v>8</v>
      </c>
      <c r="K1107" s="32">
        <f>VLOOKUP($A1107,級距!$A:$K,10,FALSE)</f>
        <v>9</v>
      </c>
      <c r="L1107" s="32">
        <f>VLOOKUP($A1107,級距!$A:$K,11,FALSE)</f>
        <v>3</v>
      </c>
      <c r="M1107" s="32">
        <f t="shared" si="35"/>
        <v>3</v>
      </c>
    </row>
    <row r="1108" spans="1:13">
      <c r="A1108" s="47">
        <v>44015</v>
      </c>
      <c r="B1108" s="46">
        <f>_xlfn.IFNA(VLOOKUP(A1108,'Dual Thrust Strategy'!$A$1:$B$460,2,FALSE),0)</f>
        <v>-9497.8320000000003</v>
      </c>
      <c r="C1108" s="46">
        <f>_xlfn.IFNA(VLOOKUP(A1108,'Break Through Price Strategy'!$A$2:$B$742,2,FALSE),0)</f>
        <v>-20331.36</v>
      </c>
      <c r="D1108" s="46">
        <f>_xlfn.IFNA(VLOOKUP(A1108,'BBI Strategy'!$A$2:$B$1000,2,FALSE),0)</f>
        <v>19461.312000000002</v>
      </c>
      <c r="E1108" s="46">
        <f>_xlfn.IFNA(VLOOKUP(A1108,'Cloud Strategy'!$A$2:$B$1000,2,FALSE),0)</f>
        <v>0</v>
      </c>
      <c r="F1108" s="46">
        <f>_xlfn.IFNA(VLOOKUP(A1108,'DMI Strategy'!$A$1:$B$1000,2,FALSE),0)</f>
        <v>-70494.792000000001</v>
      </c>
      <c r="G1108" s="46">
        <f>_xlfn.IFNA(VLOOKUP(A1108,'RVI Strategy'!$A$1:$B$1000,2,FALSE),0)</f>
        <v>0</v>
      </c>
      <c r="H1108" s="46">
        <f>_xlfn.IFNA(VLOOKUP(A1108,'TXF0007 Strategy'!$A$1:$B$1000,2,FALSE),0)</f>
        <v>-123496.84</v>
      </c>
      <c r="I1108" s="55">
        <f t="shared" si="34"/>
        <v>-13477.112000000001</v>
      </c>
      <c r="J1108" s="32">
        <f>VLOOKUP($A1108,級距!$A:$K,9,FALSE)</f>
        <v>4</v>
      </c>
      <c r="K1108" s="32">
        <f>VLOOKUP($A1108,級距!$A:$K,10,FALSE)</f>
        <v>6</v>
      </c>
      <c r="L1108" s="32">
        <f>VLOOKUP($A1108,級距!$A:$K,11,FALSE)</f>
        <v>2</v>
      </c>
      <c r="M1108" s="32">
        <f t="shared" si="35"/>
        <v>2</v>
      </c>
    </row>
    <row r="1109" spans="1:13">
      <c r="A1109" s="47">
        <v>44014</v>
      </c>
      <c r="B1109" s="46">
        <f>_xlfn.IFNA(VLOOKUP(A1109,'Dual Thrust Strategy'!$A$1:$B$460,2,FALSE),0)</f>
        <v>44399.583999999995</v>
      </c>
      <c r="C1109" s="46">
        <f>_xlfn.IFNA(VLOOKUP(A1109,'Break Through Price Strategy'!$A$2:$B$742,2,FALSE),0)</f>
        <v>1991.232</v>
      </c>
      <c r="D1109" s="46">
        <f>_xlfn.IFNA(VLOOKUP(A1109,'BBI Strategy'!$A$2:$B$1000,2,FALSE),0)</f>
        <v>35510.464</v>
      </c>
      <c r="E1109" s="46">
        <f>_xlfn.IFNA(VLOOKUP(A1109,'Cloud Strategy'!$A$2:$B$1000,2,FALSE),0)</f>
        <v>-29428.16</v>
      </c>
      <c r="F1109" s="46">
        <f>_xlfn.IFNA(VLOOKUP(A1109,'DMI Strategy'!$A$1:$B$1000,2,FALSE),0)</f>
        <v>0</v>
      </c>
      <c r="G1109" s="46">
        <f>_xlfn.IFNA(VLOOKUP(A1109,'RVI Strategy'!$A$1:$B$1000,2,FALSE),0)</f>
        <v>0</v>
      </c>
      <c r="H1109" s="46">
        <f>_xlfn.IFNA(VLOOKUP(A1109,'TXF0007 Strategy'!$A$1:$B$1000,2,FALSE),0)</f>
        <v>26824.776000000002</v>
      </c>
      <c r="I1109" s="55">
        <f t="shared" si="34"/>
        <v>8745.5199999999986</v>
      </c>
      <c r="J1109" s="32">
        <f>VLOOKUP($A1109,級距!$A:$K,9,FALSE)</f>
        <v>7</v>
      </c>
      <c r="K1109" s="32">
        <f>VLOOKUP($A1109,級距!$A:$K,10,FALSE)</f>
        <v>8</v>
      </c>
      <c r="L1109" s="32">
        <f>VLOOKUP($A1109,級距!$A:$K,11,FALSE)</f>
        <v>3</v>
      </c>
      <c r="M1109" s="32">
        <f t="shared" si="35"/>
        <v>3</v>
      </c>
    </row>
    <row r="1110" spans="1:13">
      <c r="A1110" s="47">
        <v>44013</v>
      </c>
      <c r="B1110" s="46">
        <f>_xlfn.IFNA(VLOOKUP(A1110,'Dual Thrust Strategy'!$A$1:$B$460,2,FALSE),0)</f>
        <v>0</v>
      </c>
      <c r="C1110" s="46">
        <f>_xlfn.IFNA(VLOOKUP(A1110,'Break Through Price Strategy'!$A$2:$B$742,2,FALSE),0)</f>
        <v>-62779.68</v>
      </c>
      <c r="D1110" s="46">
        <f>_xlfn.IFNA(VLOOKUP(A1110,'BBI Strategy'!$A$2:$B$1000,2,FALSE),0)</f>
        <v>-17731.871999999999</v>
      </c>
      <c r="E1110" s="46">
        <f>_xlfn.IFNA(VLOOKUP(A1110,'Cloud Strategy'!$A$2:$B$1000,2,FALSE),0)</f>
        <v>0</v>
      </c>
      <c r="F1110" s="46">
        <f>_xlfn.IFNA(VLOOKUP(A1110,'DMI Strategy'!$A$1:$B$1000,2,FALSE),0)</f>
        <v>-32131.295999999998</v>
      </c>
      <c r="G1110" s="46">
        <f>_xlfn.IFNA(VLOOKUP(A1110,'RVI Strategy'!$A$1:$B$1000,2,FALSE),0)</f>
        <v>0</v>
      </c>
      <c r="H1110" s="46">
        <f>_xlfn.IFNA(VLOOKUP(A1110,'TXF0007 Strategy'!$A$1:$B$1000,2,FALSE),0)</f>
        <v>76400.296000000002</v>
      </c>
      <c r="I1110" s="55">
        <f t="shared" si="34"/>
        <v>-18773.808000000001</v>
      </c>
      <c r="J1110" s="32">
        <f>VLOOKUP($A1110,級距!$A:$K,9,FALSE)</f>
        <v>7</v>
      </c>
      <c r="K1110" s="32">
        <f>VLOOKUP($A1110,級距!$A:$K,10,FALSE)</f>
        <v>5</v>
      </c>
      <c r="L1110" s="32">
        <f>VLOOKUP($A1110,級距!$A:$K,11,FALSE)</f>
        <v>2</v>
      </c>
      <c r="M1110" s="32">
        <f t="shared" si="35"/>
        <v>2</v>
      </c>
    </row>
    <row r="1111" spans="1:13">
      <c r="A1111" s="47">
        <v>44012</v>
      </c>
      <c r="B1111" s="46">
        <f>_xlfn.IFNA(VLOOKUP(A1111,'Dual Thrust Strategy'!$A$1:$B$460,2,FALSE),0)</f>
        <v>0</v>
      </c>
      <c r="C1111" s="46">
        <f>_xlfn.IFNA(VLOOKUP(A1111,'Break Through Price Strategy'!$A$2:$B$742,2,FALSE),0)</f>
        <v>0</v>
      </c>
      <c r="D1111" s="46">
        <f>_xlfn.IFNA(VLOOKUP(A1111,'BBI Strategy'!$A$2:$B$1000,2,FALSE),0)</f>
        <v>0</v>
      </c>
      <c r="E1111" s="46">
        <f>_xlfn.IFNA(VLOOKUP(A1111,'Cloud Strategy'!$A$2:$B$1000,2,FALSE),0)</f>
        <v>-10195.712</v>
      </c>
      <c r="F1111" s="46">
        <f>_xlfn.IFNA(VLOOKUP(A1111,'DMI Strategy'!$A$1:$B$1000,2,FALSE),0)</f>
        <v>0</v>
      </c>
      <c r="G1111" s="46">
        <f>_xlfn.IFNA(VLOOKUP(A1111,'RVI Strategy'!$A$1:$B$1000,2,FALSE),0)</f>
        <v>0</v>
      </c>
      <c r="H1111" s="46">
        <f>_xlfn.IFNA(VLOOKUP(A1111,'TXF0007 Strategy'!$A$1:$B$1000,2,FALSE),0)</f>
        <v>0</v>
      </c>
      <c r="I1111" s="55">
        <f t="shared" si="34"/>
        <v>-1699.2853333333333</v>
      </c>
      <c r="J1111" s="32">
        <f>VLOOKUP($A1111,級距!$A:$K,9,FALSE)</f>
        <v>3</v>
      </c>
      <c r="K1111" s="32">
        <f>VLOOKUP($A1111,級距!$A:$K,10,FALSE)</f>
        <v>2</v>
      </c>
      <c r="L1111" s="32">
        <f>VLOOKUP($A1111,級距!$A:$K,11,FALSE)</f>
        <v>2</v>
      </c>
      <c r="M1111" s="32">
        <f t="shared" si="35"/>
        <v>2</v>
      </c>
    </row>
    <row r="1112" spans="1:13">
      <c r="A1112" s="47">
        <v>44011</v>
      </c>
      <c r="B1112" s="46">
        <f>_xlfn.IFNA(VLOOKUP(A1112,'Dual Thrust Strategy'!$A$1:$B$460,2,FALSE),0)</f>
        <v>0</v>
      </c>
      <c r="C1112" s="46">
        <f>_xlfn.IFNA(VLOOKUP(A1112,'Break Through Price Strategy'!$A$2:$B$742,2,FALSE),0)</f>
        <v>-12689.647999999999</v>
      </c>
      <c r="D1112" s="46">
        <f>_xlfn.IFNA(VLOOKUP(A1112,'BBI Strategy'!$A$2:$B$1000,2,FALSE),0)</f>
        <v>-26761.472000000002</v>
      </c>
      <c r="E1112" s="46">
        <f>_xlfn.IFNA(VLOOKUP(A1112,'Cloud Strategy'!$A$2:$B$1000,2,FALSE),0)</f>
        <v>-40466.351999999999</v>
      </c>
      <c r="F1112" s="46">
        <f>_xlfn.IFNA(VLOOKUP(A1112,'DMI Strategy'!$A$1:$B$1000,2,FALSE),0)</f>
        <v>-18180.16</v>
      </c>
      <c r="G1112" s="46">
        <f>_xlfn.IFNA(VLOOKUP(A1112,'RVI Strategy'!$A$1:$B$1000,2,FALSE),0)</f>
        <v>-22979.583999999999</v>
      </c>
      <c r="H1112" s="46">
        <f>_xlfn.IFNA(VLOOKUP(A1112,'TXF0007 Strategy'!$A$1:$B$1000,2,FALSE),0)</f>
        <v>10543.84</v>
      </c>
      <c r="I1112" s="55">
        <f t="shared" si="34"/>
        <v>-20179.536000000004</v>
      </c>
      <c r="J1112" s="32">
        <f>VLOOKUP($A1112,級距!$A:$K,9,FALSE)</f>
        <v>7</v>
      </c>
      <c r="K1112" s="32">
        <f>VLOOKUP($A1112,級距!$A:$K,10,FALSE)</f>
        <v>3</v>
      </c>
      <c r="L1112" s="32">
        <f>VLOOKUP($A1112,級距!$A:$K,11,FALSE)</f>
        <v>2</v>
      </c>
      <c r="M1112" s="32">
        <f t="shared" si="35"/>
        <v>2</v>
      </c>
    </row>
    <row r="1113" spans="1:13">
      <c r="A1113" s="47">
        <v>44006</v>
      </c>
      <c r="B1113" s="46">
        <f>_xlfn.IFNA(VLOOKUP(A1113,'Dual Thrust Strategy'!$A$1:$B$460,2,FALSE),0)</f>
        <v>0</v>
      </c>
      <c r="C1113" s="46">
        <f>_xlfn.IFNA(VLOOKUP(A1113,'Break Through Price Strategy'!$A$2:$B$742,2,FALSE),0)</f>
        <v>0</v>
      </c>
      <c r="D1113" s="46">
        <f>_xlfn.IFNA(VLOOKUP(A1113,'BBI Strategy'!$A$2:$B$1000,2,FALSE),0)</f>
        <v>-3813.1840000000002</v>
      </c>
      <c r="E1113" s="46">
        <f>_xlfn.IFNA(VLOOKUP(A1113,'Cloud Strategy'!$A$2:$B$1000,2,FALSE),0)</f>
        <v>0</v>
      </c>
      <c r="F1113" s="46">
        <f>_xlfn.IFNA(VLOOKUP(A1113,'DMI Strategy'!$A$1:$B$1000,2,FALSE),0)</f>
        <v>-16522.511999999999</v>
      </c>
      <c r="G1113" s="46">
        <f>_xlfn.IFNA(VLOOKUP(A1113,'RVI Strategy'!$A$1:$B$1000,2,FALSE),0)</f>
        <v>0</v>
      </c>
      <c r="H1113" s="46">
        <f>_xlfn.IFNA(VLOOKUP(A1113,'TXF0007 Strategy'!$A$1:$B$1000,2,FALSE),0)</f>
        <v>0</v>
      </c>
      <c r="I1113" s="55">
        <f t="shared" si="34"/>
        <v>-3389.2826666666665</v>
      </c>
      <c r="J1113" s="32">
        <f>VLOOKUP($A1113,級距!$A:$K,9,FALSE)</f>
        <v>1</v>
      </c>
      <c r="K1113" s="32">
        <f>VLOOKUP($A1113,級距!$A:$K,10,FALSE)</f>
        <v>3</v>
      </c>
      <c r="L1113" s="32">
        <f>VLOOKUP($A1113,級距!$A:$K,11,FALSE)</f>
        <v>2</v>
      </c>
      <c r="M1113" s="32">
        <f t="shared" si="35"/>
        <v>2</v>
      </c>
    </row>
    <row r="1114" spans="1:13">
      <c r="A1114" s="47">
        <v>44005</v>
      </c>
      <c r="B1114" s="46">
        <f>_xlfn.IFNA(VLOOKUP(A1114,'Dual Thrust Strategy'!$A$1:$B$460,2,FALSE),0)</f>
        <v>0</v>
      </c>
      <c r="C1114" s="46">
        <f>_xlfn.IFNA(VLOOKUP(A1114,'Break Through Price Strategy'!$A$2:$B$742,2,FALSE),0)</f>
        <v>-61644.624000000003</v>
      </c>
      <c r="D1114" s="46">
        <f>_xlfn.IFNA(VLOOKUP(A1114,'BBI Strategy'!$A$2:$B$1000,2,FALSE),0)</f>
        <v>-11850.168</v>
      </c>
      <c r="E1114" s="46">
        <f>_xlfn.IFNA(VLOOKUP(A1114,'Cloud Strategy'!$A$2:$B$1000,2,FALSE),0)</f>
        <v>38158.216</v>
      </c>
      <c r="F1114" s="46">
        <f>_xlfn.IFNA(VLOOKUP(A1114,'DMI Strategy'!$A$1:$B$1000,2,FALSE),0)</f>
        <v>0</v>
      </c>
      <c r="G1114" s="46">
        <f>_xlfn.IFNA(VLOOKUP(A1114,'RVI Strategy'!$A$1:$B$1000,2,FALSE),0)</f>
        <v>-75792.063999999998</v>
      </c>
      <c r="H1114" s="46">
        <f>_xlfn.IFNA(VLOOKUP(A1114,'TXF0007 Strategy'!$A$1:$B$1000,2,FALSE),0)</f>
        <v>40954.144</v>
      </c>
      <c r="I1114" s="55">
        <f t="shared" si="34"/>
        <v>-18521.439999999999</v>
      </c>
      <c r="J1114" s="32">
        <f>VLOOKUP($A1114,級距!$A:$K,9,FALSE)</f>
        <v>9</v>
      </c>
      <c r="K1114" s="32">
        <f>VLOOKUP($A1114,級距!$A:$K,10,FALSE)</f>
        <v>2</v>
      </c>
      <c r="L1114" s="32">
        <f>VLOOKUP($A1114,級距!$A:$K,11,FALSE)</f>
        <v>2</v>
      </c>
      <c r="M1114" s="32">
        <f t="shared" si="35"/>
        <v>2</v>
      </c>
    </row>
    <row r="1115" spans="1:13">
      <c r="A1115" s="47">
        <v>44004</v>
      </c>
      <c r="B1115" s="46">
        <f>_xlfn.IFNA(VLOOKUP(A1115,'Dual Thrust Strategy'!$A$1:$B$460,2,FALSE),0)</f>
        <v>0</v>
      </c>
      <c r="C1115" s="46">
        <f>_xlfn.IFNA(VLOOKUP(A1115,'Break Through Price Strategy'!$A$2:$B$742,2,FALSE),0)</f>
        <v>0</v>
      </c>
      <c r="D1115" s="46">
        <f>_xlfn.IFNA(VLOOKUP(A1115,'BBI Strategy'!$A$2:$B$1000,2,FALSE),0)</f>
        <v>0</v>
      </c>
      <c r="E1115" s="46">
        <f>_xlfn.IFNA(VLOOKUP(A1115,'Cloud Strategy'!$A$2:$B$1000,2,FALSE),0)</f>
        <v>0</v>
      </c>
      <c r="F1115" s="46">
        <f>_xlfn.IFNA(VLOOKUP(A1115,'DMI Strategy'!$A$1:$B$1000,2,FALSE),0)</f>
        <v>7408.32</v>
      </c>
      <c r="G1115" s="46">
        <f>_xlfn.IFNA(VLOOKUP(A1115,'RVI Strategy'!$A$1:$B$1000,2,FALSE),0)</f>
        <v>-15287.232</v>
      </c>
      <c r="H1115" s="46">
        <f>_xlfn.IFNA(VLOOKUP(A1115,'TXF0007 Strategy'!$A$1:$B$1000,2,FALSE),0)</f>
        <v>-28867.952000000001</v>
      </c>
      <c r="I1115" s="55">
        <f t="shared" si="34"/>
        <v>-1313.152</v>
      </c>
      <c r="J1115" s="32">
        <f>VLOOKUP($A1115,級距!$A:$K,9,FALSE)</f>
        <v>6</v>
      </c>
      <c r="K1115" s="32">
        <f>VLOOKUP($A1115,級距!$A:$K,10,FALSE)</f>
        <v>4</v>
      </c>
      <c r="L1115" s="32">
        <f>VLOOKUP($A1115,級距!$A:$K,11,FALSE)</f>
        <v>2</v>
      </c>
      <c r="M1115" s="32">
        <f t="shared" si="35"/>
        <v>2</v>
      </c>
    </row>
    <row r="1116" spans="1:13">
      <c r="A1116" s="47">
        <v>44001</v>
      </c>
      <c r="B1116" s="46">
        <f>_xlfn.IFNA(VLOOKUP(A1116,'Dual Thrust Strategy'!$A$1:$B$460,2,FALSE),0)</f>
        <v>0</v>
      </c>
      <c r="C1116" s="46">
        <f>_xlfn.IFNA(VLOOKUP(A1116,'Break Through Price Strategy'!$A$2:$B$742,2,FALSE),0)</f>
        <v>0</v>
      </c>
      <c r="D1116" s="46">
        <f>_xlfn.IFNA(VLOOKUP(A1116,'BBI Strategy'!$A$2:$B$1000,2,FALSE),0)</f>
        <v>-27580.383999999998</v>
      </c>
      <c r="E1116" s="46">
        <f>_xlfn.IFNA(VLOOKUP(A1116,'Cloud Strategy'!$A$2:$B$1000,2,FALSE),0)</f>
        <v>-29681.759999999998</v>
      </c>
      <c r="F1116" s="46">
        <f>_xlfn.IFNA(VLOOKUP(A1116,'DMI Strategy'!$A$1:$B$1000,2,FALSE),0)</f>
        <v>0</v>
      </c>
      <c r="G1116" s="46">
        <f>_xlfn.IFNA(VLOOKUP(A1116,'RVI Strategy'!$A$1:$B$1000,2,FALSE),0)</f>
        <v>0</v>
      </c>
      <c r="H1116" s="46">
        <f>_xlfn.IFNA(VLOOKUP(A1116,'TXF0007 Strategy'!$A$1:$B$1000,2,FALSE),0)</f>
        <v>-42776.447999999997</v>
      </c>
      <c r="I1116" s="55">
        <f t="shared" si="34"/>
        <v>-9543.6906666666673</v>
      </c>
      <c r="J1116" s="32">
        <f>VLOOKUP($A1116,級距!$A:$K,9,FALSE)</f>
        <v>2</v>
      </c>
      <c r="K1116" s="32">
        <f>VLOOKUP($A1116,級距!$A:$K,10,FALSE)</f>
        <v>2</v>
      </c>
      <c r="L1116" s="32">
        <f>VLOOKUP($A1116,級距!$A:$K,11,FALSE)</f>
        <v>2</v>
      </c>
      <c r="M1116" s="32">
        <f t="shared" si="35"/>
        <v>2</v>
      </c>
    </row>
    <row r="1117" spans="1:13">
      <c r="A1117" s="47">
        <v>44000</v>
      </c>
      <c r="B1117" s="46">
        <f>_xlfn.IFNA(VLOOKUP(A1117,'Dual Thrust Strategy'!$A$1:$B$460,2,FALSE),0)</f>
        <v>0</v>
      </c>
      <c r="C1117" s="46">
        <f>_xlfn.IFNA(VLOOKUP(A1117,'Break Through Price Strategy'!$A$2:$B$742,2,FALSE),0)</f>
        <v>0</v>
      </c>
      <c r="D1117" s="46">
        <f>_xlfn.IFNA(VLOOKUP(A1117,'BBI Strategy'!$A$2:$B$1000,2,FALSE),0)</f>
        <v>0</v>
      </c>
      <c r="E1117" s="46">
        <f>_xlfn.IFNA(VLOOKUP(A1117,'Cloud Strategy'!$A$2:$B$1000,2,FALSE),0)</f>
        <v>27423.776000000002</v>
      </c>
      <c r="F1117" s="46">
        <f>_xlfn.IFNA(VLOOKUP(A1117,'DMI Strategy'!$A$1:$B$1000,2,FALSE),0)</f>
        <v>0</v>
      </c>
      <c r="G1117" s="46">
        <f>_xlfn.IFNA(VLOOKUP(A1117,'RVI Strategy'!$A$1:$B$1000,2,FALSE),0)</f>
        <v>0</v>
      </c>
      <c r="H1117" s="46">
        <f>_xlfn.IFNA(VLOOKUP(A1117,'TXF0007 Strategy'!$A$1:$B$1000,2,FALSE),0)</f>
        <v>-74724.48000000001</v>
      </c>
      <c r="I1117" s="55">
        <f t="shared" si="34"/>
        <v>4570.6293333333333</v>
      </c>
      <c r="J1117" s="32">
        <f>VLOOKUP($A1117,級距!$A:$K,9,FALSE)</f>
        <v>5</v>
      </c>
      <c r="K1117" s="32">
        <f>VLOOKUP($A1117,級距!$A:$K,10,FALSE)</f>
        <v>2</v>
      </c>
      <c r="L1117" s="32">
        <f>VLOOKUP($A1117,級距!$A:$K,11,FALSE)</f>
        <v>2</v>
      </c>
      <c r="M1117" s="32">
        <f t="shared" si="35"/>
        <v>2</v>
      </c>
    </row>
    <row r="1118" spans="1:13">
      <c r="A1118" s="47">
        <v>43999</v>
      </c>
      <c r="B1118" s="46">
        <f>_xlfn.IFNA(VLOOKUP(A1118,'Dual Thrust Strategy'!$A$1:$B$460,2,FALSE),0)</f>
        <v>0</v>
      </c>
      <c r="C1118" s="46">
        <f>_xlfn.IFNA(VLOOKUP(A1118,'Break Through Price Strategy'!$A$2:$B$742,2,FALSE),0)</f>
        <v>-7635.84</v>
      </c>
      <c r="D1118" s="46">
        <f>_xlfn.IFNA(VLOOKUP(A1118,'BBI Strategy'!$A$2:$B$1000,2,FALSE),0)</f>
        <v>0</v>
      </c>
      <c r="E1118" s="46">
        <f>_xlfn.IFNA(VLOOKUP(A1118,'Cloud Strategy'!$A$2:$B$1000,2,FALSE),0)</f>
        <v>63938.112000000001</v>
      </c>
      <c r="F1118" s="46">
        <f>_xlfn.IFNA(VLOOKUP(A1118,'DMI Strategy'!$A$1:$B$1000,2,FALSE),0)</f>
        <v>-29672.256000000001</v>
      </c>
      <c r="G1118" s="46">
        <f>_xlfn.IFNA(VLOOKUP(A1118,'RVI Strategy'!$A$1:$B$1000,2,FALSE),0)</f>
        <v>0</v>
      </c>
      <c r="H1118" s="46">
        <f>_xlfn.IFNA(VLOOKUP(A1118,'TXF0007 Strategy'!$A$1:$B$1000,2,FALSE),0)</f>
        <v>2730.768</v>
      </c>
      <c r="I1118" s="55">
        <f t="shared" si="34"/>
        <v>4438.3359999999993</v>
      </c>
      <c r="J1118" s="32">
        <f>VLOOKUP($A1118,級距!$A:$K,9,FALSE)</f>
        <v>4</v>
      </c>
      <c r="K1118" s="32">
        <f>VLOOKUP($A1118,級距!$A:$K,10,FALSE)</f>
        <v>5</v>
      </c>
      <c r="L1118" s="32">
        <f>VLOOKUP($A1118,級距!$A:$K,11,FALSE)</f>
        <v>2</v>
      </c>
      <c r="M1118" s="32">
        <f t="shared" si="35"/>
        <v>2</v>
      </c>
    </row>
    <row r="1119" spans="1:13">
      <c r="A1119" s="47">
        <v>43998</v>
      </c>
      <c r="B1119" s="46">
        <f>_xlfn.IFNA(VLOOKUP(A1119,'Dual Thrust Strategy'!$A$1:$B$460,2,FALSE),0)</f>
        <v>0</v>
      </c>
      <c r="C1119" s="46">
        <f>_xlfn.IFNA(VLOOKUP(A1119,'Break Through Price Strategy'!$A$2:$B$742,2,FALSE),0)</f>
        <v>5296.2879999999996</v>
      </c>
      <c r="D1119" s="46">
        <f>_xlfn.IFNA(VLOOKUP(A1119,'BBI Strategy'!$A$2:$B$1000,2,FALSE),0)</f>
        <v>-37224.544000000002</v>
      </c>
      <c r="E1119" s="46">
        <f>_xlfn.IFNA(VLOOKUP(A1119,'Cloud Strategy'!$A$2:$B$1000,2,FALSE),0)</f>
        <v>0</v>
      </c>
      <c r="F1119" s="46">
        <f>_xlfn.IFNA(VLOOKUP(A1119,'DMI Strategy'!$A$1:$B$1000,2,FALSE),0)</f>
        <v>-4420.9920000000002</v>
      </c>
      <c r="G1119" s="46">
        <f>_xlfn.IFNA(VLOOKUP(A1119,'RVI Strategy'!$A$1:$B$1000,2,FALSE),0)</f>
        <v>0</v>
      </c>
      <c r="H1119" s="46">
        <f>_xlfn.IFNA(VLOOKUP(A1119,'TXF0007 Strategy'!$A$1:$B$1000,2,FALSE),0)</f>
        <v>-6668.3679999999995</v>
      </c>
      <c r="I1119" s="55">
        <f t="shared" si="34"/>
        <v>-6058.2079999999996</v>
      </c>
      <c r="J1119" s="32">
        <f>VLOOKUP($A1119,級距!$A:$K,9,FALSE)</f>
        <v>6</v>
      </c>
      <c r="K1119" s="32">
        <f>VLOOKUP($A1119,級距!$A:$K,10,FALSE)</f>
        <v>6</v>
      </c>
      <c r="L1119" s="32">
        <f>VLOOKUP($A1119,級距!$A:$K,11,FALSE)</f>
        <v>2</v>
      </c>
      <c r="M1119" s="32">
        <f t="shared" si="35"/>
        <v>2</v>
      </c>
    </row>
    <row r="1120" spans="1:13">
      <c r="A1120" s="47">
        <v>43997</v>
      </c>
      <c r="B1120" s="46">
        <f>_xlfn.IFNA(VLOOKUP(A1120,'Dual Thrust Strategy'!$A$1:$B$460,2,FALSE),0)</f>
        <v>0</v>
      </c>
      <c r="C1120" s="46">
        <f>_xlfn.IFNA(VLOOKUP(A1120,'Break Through Price Strategy'!$A$2:$B$742,2,FALSE),0)</f>
        <v>-66134.304000000004</v>
      </c>
      <c r="D1120" s="46">
        <f>_xlfn.IFNA(VLOOKUP(A1120,'BBI Strategy'!$A$2:$B$1000,2,FALSE),0)</f>
        <v>73289.2</v>
      </c>
      <c r="E1120" s="46">
        <f>_xlfn.IFNA(VLOOKUP(A1120,'Cloud Strategy'!$A$2:$B$1000,2,FALSE),0)</f>
        <v>115736.208</v>
      </c>
      <c r="F1120" s="46">
        <f>_xlfn.IFNA(VLOOKUP(A1120,'DMI Strategy'!$A$1:$B$1000,2,FALSE),0)</f>
        <v>161248.03200000001</v>
      </c>
      <c r="G1120" s="46">
        <f>_xlfn.IFNA(VLOOKUP(A1120,'RVI Strategy'!$A$1:$B$1000,2,FALSE),0)</f>
        <v>0</v>
      </c>
      <c r="H1120" s="46">
        <f>_xlfn.IFNA(VLOOKUP(A1120,'TXF0007 Strategy'!$A$1:$B$1000,2,FALSE),0)</f>
        <v>86288.599999999991</v>
      </c>
      <c r="I1120" s="55">
        <f t="shared" si="34"/>
        <v>47356.522666666664</v>
      </c>
      <c r="J1120" s="32">
        <f>VLOOKUP($A1120,級距!$A:$K,9,FALSE)</f>
        <v>10</v>
      </c>
      <c r="K1120" s="32">
        <f>VLOOKUP($A1120,級距!$A:$K,10,FALSE)</f>
        <v>6</v>
      </c>
      <c r="L1120" s="32">
        <f>VLOOKUP($A1120,級距!$A:$K,11,FALSE)</f>
        <v>1</v>
      </c>
      <c r="M1120" s="32">
        <f t="shared" si="35"/>
        <v>1</v>
      </c>
    </row>
    <row r="1121" spans="1:13">
      <c r="A1121" s="47">
        <v>43994</v>
      </c>
      <c r="B1121" s="46">
        <f>_xlfn.IFNA(VLOOKUP(A1121,'Dual Thrust Strategy'!$A$1:$B$460,2,FALSE),0)</f>
        <v>0</v>
      </c>
      <c r="C1121" s="46">
        <f>_xlfn.IFNA(VLOOKUP(A1121,'Break Through Price Strategy'!$A$2:$B$742,2,FALSE),0)</f>
        <v>-48721.983999999997</v>
      </c>
      <c r="D1121" s="46">
        <f>_xlfn.IFNA(VLOOKUP(A1121,'BBI Strategy'!$A$2:$B$1000,2,FALSE),0)</f>
        <v>-102714.64</v>
      </c>
      <c r="E1121" s="46">
        <f>_xlfn.IFNA(VLOOKUP(A1121,'Cloud Strategy'!$A$2:$B$1000,2,FALSE),0)</f>
        <v>-124900.54399999999</v>
      </c>
      <c r="F1121" s="46">
        <f>_xlfn.IFNA(VLOOKUP(A1121,'DMI Strategy'!$A$1:$B$1000,2,FALSE),0)</f>
        <v>0</v>
      </c>
      <c r="G1121" s="46">
        <f>_xlfn.IFNA(VLOOKUP(A1121,'RVI Strategy'!$A$1:$B$1000,2,FALSE),0)</f>
        <v>0</v>
      </c>
      <c r="H1121" s="46">
        <f>_xlfn.IFNA(VLOOKUP(A1121,'TXF0007 Strategy'!$A$1:$B$1000,2,FALSE),0)</f>
        <v>-15284.64</v>
      </c>
      <c r="I1121" s="55">
        <f t="shared" si="34"/>
        <v>-46056.19466666667</v>
      </c>
      <c r="J1121" s="32">
        <f>VLOOKUP($A1121,級距!$A:$K,9,FALSE)</f>
        <v>8</v>
      </c>
      <c r="K1121" s="32">
        <f>VLOOKUP($A1121,級距!$A:$K,10,FALSE)</f>
        <v>4</v>
      </c>
      <c r="L1121" s="32">
        <f>VLOOKUP($A1121,級距!$A:$K,11,FALSE)</f>
        <v>2</v>
      </c>
      <c r="M1121" s="32">
        <f t="shared" si="35"/>
        <v>2</v>
      </c>
    </row>
    <row r="1122" spans="1:13">
      <c r="A1122" s="47">
        <v>43993</v>
      </c>
      <c r="B1122" s="46">
        <f>_xlfn.IFNA(VLOOKUP(A1122,'Dual Thrust Strategy'!$A$1:$B$460,2,FALSE),0)</f>
        <v>0</v>
      </c>
      <c r="C1122" s="46">
        <f>_xlfn.IFNA(VLOOKUP(A1122,'Break Through Price Strategy'!$A$2:$B$742,2,FALSE),0)</f>
        <v>22893.504000000001</v>
      </c>
      <c r="D1122" s="46">
        <f>_xlfn.IFNA(VLOOKUP(A1122,'BBI Strategy'!$A$2:$B$1000,2,FALSE),0)</f>
        <v>-607.42399999999998</v>
      </c>
      <c r="E1122" s="46">
        <f>_xlfn.IFNA(VLOOKUP(A1122,'Cloud Strategy'!$A$2:$B$1000,2,FALSE),0)</f>
        <v>93327.191999999995</v>
      </c>
      <c r="F1122" s="46">
        <f>_xlfn.IFNA(VLOOKUP(A1122,'DMI Strategy'!$A$1:$B$1000,2,FALSE),0)</f>
        <v>248342.91200000001</v>
      </c>
      <c r="G1122" s="46">
        <f>_xlfn.IFNA(VLOOKUP(A1122,'RVI Strategy'!$A$1:$B$1000,2,FALSE),0)</f>
        <v>139267.67199999999</v>
      </c>
      <c r="H1122" s="46">
        <f>_xlfn.IFNA(VLOOKUP(A1122,'TXF0007 Strategy'!$A$1:$B$1000,2,FALSE),0)</f>
        <v>292444.72000000003</v>
      </c>
      <c r="I1122" s="55">
        <f t="shared" si="34"/>
        <v>83870.642666666667</v>
      </c>
      <c r="J1122" s="32">
        <f>VLOOKUP($A1122,級距!$A:$K,9,FALSE)</f>
        <v>10</v>
      </c>
      <c r="K1122" s="32">
        <f>VLOOKUP($A1122,級距!$A:$K,10,FALSE)</f>
        <v>8</v>
      </c>
      <c r="L1122" s="32">
        <f>VLOOKUP($A1122,級距!$A:$K,11,FALSE)</f>
        <v>4</v>
      </c>
      <c r="M1122" s="32">
        <f t="shared" si="35"/>
        <v>4</v>
      </c>
    </row>
    <row r="1123" spans="1:13">
      <c r="A1123" s="47">
        <v>43992</v>
      </c>
      <c r="B1123" s="46">
        <f>_xlfn.IFNA(VLOOKUP(A1123,'Dual Thrust Strategy'!$A$1:$B$460,2,FALSE),0)</f>
        <v>0</v>
      </c>
      <c r="C1123" s="46">
        <f>_xlfn.IFNA(VLOOKUP(A1123,'Break Through Price Strategy'!$A$2:$B$742,2,FALSE),0)</f>
        <v>0</v>
      </c>
      <c r="D1123" s="46">
        <f>_xlfn.IFNA(VLOOKUP(A1123,'BBI Strategy'!$A$2:$B$1000,2,FALSE),0)</f>
        <v>37915.552000000003</v>
      </c>
      <c r="E1123" s="46">
        <f>_xlfn.IFNA(VLOOKUP(A1123,'Cloud Strategy'!$A$2:$B$1000,2,FALSE),0)</f>
        <v>-48633.343999999997</v>
      </c>
      <c r="F1123" s="46">
        <f>_xlfn.IFNA(VLOOKUP(A1123,'DMI Strategy'!$A$1:$B$1000,2,FALSE),0)</f>
        <v>-63370.464</v>
      </c>
      <c r="G1123" s="46">
        <f>_xlfn.IFNA(VLOOKUP(A1123,'RVI Strategy'!$A$1:$B$1000,2,FALSE),0)</f>
        <v>0</v>
      </c>
      <c r="H1123" s="46">
        <f>_xlfn.IFNA(VLOOKUP(A1123,'TXF0007 Strategy'!$A$1:$B$1000,2,FALSE),0)</f>
        <v>-57136.031999999999</v>
      </c>
      <c r="I1123" s="55">
        <f t="shared" si="34"/>
        <v>-12348.042666666666</v>
      </c>
      <c r="J1123" s="32">
        <f>VLOOKUP($A1123,級距!$A:$K,9,FALSE)</f>
        <v>6</v>
      </c>
      <c r="K1123" s="32">
        <f>VLOOKUP($A1123,級距!$A:$K,10,FALSE)</f>
        <v>6</v>
      </c>
      <c r="L1123" s="32">
        <f>VLOOKUP($A1123,級距!$A:$K,11,FALSE)</f>
        <v>2</v>
      </c>
      <c r="M1123" s="32">
        <f t="shared" si="35"/>
        <v>2</v>
      </c>
    </row>
    <row r="1124" spans="1:13">
      <c r="A1124" s="47">
        <v>43991</v>
      </c>
      <c r="B1124" s="46">
        <f>_xlfn.IFNA(VLOOKUP(A1124,'Dual Thrust Strategy'!$A$1:$B$460,2,FALSE),0)</f>
        <v>0</v>
      </c>
      <c r="C1124" s="46">
        <f>_xlfn.IFNA(VLOOKUP(A1124,'Break Through Price Strategy'!$A$2:$B$742,2,FALSE),0)</f>
        <v>0</v>
      </c>
      <c r="D1124" s="46">
        <f>_xlfn.IFNA(VLOOKUP(A1124,'BBI Strategy'!$A$2:$B$1000,2,FALSE),0)</f>
        <v>-35654.688000000002</v>
      </c>
      <c r="E1124" s="46">
        <f>_xlfn.IFNA(VLOOKUP(A1124,'Cloud Strategy'!$A$2:$B$1000,2,FALSE),0)</f>
        <v>90709.967999999993</v>
      </c>
      <c r="F1124" s="46">
        <f>_xlfn.IFNA(VLOOKUP(A1124,'DMI Strategy'!$A$1:$B$1000,2,FALSE),0)</f>
        <v>0</v>
      </c>
      <c r="G1124" s="46">
        <f>_xlfn.IFNA(VLOOKUP(A1124,'RVI Strategy'!$A$1:$B$1000,2,FALSE),0)</f>
        <v>-123332.736</v>
      </c>
      <c r="H1124" s="46">
        <f>_xlfn.IFNA(VLOOKUP(A1124,'TXF0007 Strategy'!$A$1:$B$1000,2,FALSE),0)</f>
        <v>-127108.69600000001</v>
      </c>
      <c r="I1124" s="55">
        <f t="shared" si="34"/>
        <v>-11379.576000000001</v>
      </c>
      <c r="J1124" s="32">
        <f>VLOOKUP($A1124,級距!$A:$K,9,FALSE)</f>
        <v>4</v>
      </c>
      <c r="K1124" s="32">
        <f>VLOOKUP($A1124,級距!$A:$K,10,FALSE)</f>
        <v>2</v>
      </c>
      <c r="L1124" s="32">
        <f>VLOOKUP($A1124,級距!$A:$K,11,FALSE)</f>
        <v>2</v>
      </c>
      <c r="M1124" s="32">
        <f t="shared" si="35"/>
        <v>2</v>
      </c>
    </row>
    <row r="1125" spans="1:13">
      <c r="A1125" s="47">
        <v>43990</v>
      </c>
      <c r="B1125" s="46">
        <f>_xlfn.IFNA(VLOOKUP(A1125,'Dual Thrust Strategy'!$A$1:$B$460,2,FALSE),0)</f>
        <v>0</v>
      </c>
      <c r="C1125" s="46">
        <f>_xlfn.IFNA(VLOOKUP(A1125,'Break Through Price Strategy'!$A$2:$B$742,2,FALSE),0)</f>
        <v>0</v>
      </c>
      <c r="D1125" s="46">
        <f>_xlfn.IFNA(VLOOKUP(A1125,'BBI Strategy'!$A$2:$B$1000,2,FALSE),0)</f>
        <v>39309.839999999997</v>
      </c>
      <c r="E1125" s="46">
        <f>_xlfn.IFNA(VLOOKUP(A1125,'Cloud Strategy'!$A$2:$B$1000,2,FALSE),0)</f>
        <v>142136.83199999999</v>
      </c>
      <c r="F1125" s="46">
        <f>_xlfn.IFNA(VLOOKUP(A1125,'DMI Strategy'!$A$1:$B$1000,2,FALSE),0)</f>
        <v>0</v>
      </c>
      <c r="G1125" s="46">
        <f>_xlfn.IFNA(VLOOKUP(A1125,'RVI Strategy'!$A$1:$B$1000,2,FALSE),0)</f>
        <v>0</v>
      </c>
      <c r="H1125" s="46">
        <f>_xlfn.IFNA(VLOOKUP(A1125,'TXF0007 Strategy'!$A$1:$B$1000,2,FALSE),0)</f>
        <v>-118860.50399999999</v>
      </c>
      <c r="I1125" s="55">
        <f t="shared" si="34"/>
        <v>30241.111999999997</v>
      </c>
      <c r="J1125" s="32">
        <f>VLOOKUP($A1125,級距!$A:$K,9,FALSE)</f>
        <v>6</v>
      </c>
      <c r="K1125" s="32">
        <f>VLOOKUP($A1125,級距!$A:$K,10,FALSE)</f>
        <v>2</v>
      </c>
      <c r="L1125" s="32">
        <f>VLOOKUP($A1125,級距!$A:$K,11,FALSE)</f>
        <v>2</v>
      </c>
      <c r="M1125" s="32">
        <f t="shared" si="35"/>
        <v>2</v>
      </c>
    </row>
    <row r="1126" spans="1:13">
      <c r="A1126" s="47">
        <v>43987</v>
      </c>
      <c r="B1126" s="46">
        <f>_xlfn.IFNA(VLOOKUP(A1126,'Dual Thrust Strategy'!$A$1:$B$460,2,FALSE),0)</f>
        <v>0</v>
      </c>
      <c r="C1126" s="46">
        <f>_xlfn.IFNA(VLOOKUP(A1126,'Break Through Price Strategy'!$A$2:$B$742,2,FALSE),0)</f>
        <v>-902.52</v>
      </c>
      <c r="D1126" s="46">
        <f>_xlfn.IFNA(VLOOKUP(A1126,'BBI Strategy'!$A$2:$B$1000,2,FALSE),0)</f>
        <v>52156.016000000003</v>
      </c>
      <c r="E1126" s="46">
        <f>_xlfn.IFNA(VLOOKUP(A1126,'Cloud Strategy'!$A$2:$B$1000,2,FALSE),0)</f>
        <v>0</v>
      </c>
      <c r="F1126" s="46">
        <f>_xlfn.IFNA(VLOOKUP(A1126,'DMI Strategy'!$A$1:$B$1000,2,FALSE),0)</f>
        <v>6299.808</v>
      </c>
      <c r="G1126" s="46">
        <f>_xlfn.IFNA(VLOOKUP(A1126,'RVI Strategy'!$A$1:$B$1000,2,FALSE),0)</f>
        <v>0</v>
      </c>
      <c r="H1126" s="46">
        <f>_xlfn.IFNA(VLOOKUP(A1126,'TXF0007 Strategy'!$A$1:$B$1000,2,FALSE),0)</f>
        <v>0</v>
      </c>
      <c r="I1126" s="55">
        <f t="shared" si="34"/>
        <v>9592.217333333334</v>
      </c>
      <c r="J1126" s="32">
        <f>VLOOKUP($A1126,級距!$A:$K,9,FALSE)</f>
        <v>4</v>
      </c>
      <c r="K1126" s="32">
        <f>VLOOKUP($A1126,級距!$A:$K,10,FALSE)</f>
        <v>7</v>
      </c>
      <c r="L1126" s="32">
        <f>VLOOKUP($A1126,級距!$A:$K,11,FALSE)</f>
        <v>3</v>
      </c>
      <c r="M1126" s="32">
        <f t="shared" si="35"/>
        <v>3</v>
      </c>
    </row>
    <row r="1127" spans="1:13">
      <c r="A1127" s="47">
        <v>43986</v>
      </c>
      <c r="B1127" s="46">
        <f>_xlfn.IFNA(VLOOKUP(A1127,'Dual Thrust Strategy'!$A$1:$B$460,2,FALSE),0)</f>
        <v>0</v>
      </c>
      <c r="C1127" s="46">
        <f>_xlfn.IFNA(VLOOKUP(A1127,'Break Through Price Strategy'!$A$2:$B$742,2,FALSE),0)</f>
        <v>39508.752</v>
      </c>
      <c r="D1127" s="46">
        <f>_xlfn.IFNA(VLOOKUP(A1127,'BBI Strategy'!$A$2:$B$1000,2,FALSE),0)</f>
        <v>-108596.424</v>
      </c>
      <c r="E1127" s="46">
        <f>_xlfn.IFNA(VLOOKUP(A1127,'Cloud Strategy'!$A$2:$B$1000,2,FALSE),0)</f>
        <v>0</v>
      </c>
      <c r="F1127" s="46">
        <f>_xlfn.IFNA(VLOOKUP(A1127,'DMI Strategy'!$A$1:$B$1000,2,FALSE),0)</f>
        <v>-18978.912</v>
      </c>
      <c r="G1127" s="46">
        <f>_xlfn.IFNA(VLOOKUP(A1127,'RVI Strategy'!$A$1:$B$1000,2,FALSE),0)</f>
        <v>0</v>
      </c>
      <c r="H1127" s="46">
        <f>_xlfn.IFNA(VLOOKUP(A1127,'TXF0007 Strategy'!$A$1:$B$1000,2,FALSE),0)</f>
        <v>-73734.144</v>
      </c>
      <c r="I1127" s="55">
        <f t="shared" si="34"/>
        <v>-14677.763999999997</v>
      </c>
      <c r="J1127" s="32">
        <f>VLOOKUP($A1127,級距!$A:$K,9,FALSE)</f>
        <v>5</v>
      </c>
      <c r="K1127" s="32">
        <f>VLOOKUP($A1127,級距!$A:$K,10,FALSE)</f>
        <v>6</v>
      </c>
      <c r="L1127" s="32">
        <f>VLOOKUP($A1127,級距!$A:$K,11,FALSE)</f>
        <v>2</v>
      </c>
      <c r="M1127" s="32">
        <f t="shared" si="35"/>
        <v>2</v>
      </c>
    </row>
    <row r="1128" spans="1:13">
      <c r="A1128" s="47">
        <v>43985</v>
      </c>
      <c r="B1128" s="46">
        <f>_xlfn.IFNA(VLOOKUP(A1128,'Dual Thrust Strategy'!$A$1:$B$460,2,FALSE),0)</f>
        <v>0</v>
      </c>
      <c r="C1128" s="46">
        <f>_xlfn.IFNA(VLOOKUP(A1128,'Break Through Price Strategy'!$A$2:$B$742,2,FALSE),0)</f>
        <v>-46402.52</v>
      </c>
      <c r="D1128" s="46">
        <f>_xlfn.IFNA(VLOOKUP(A1128,'BBI Strategy'!$A$2:$B$1000,2,FALSE),0)</f>
        <v>49215.896000000001</v>
      </c>
      <c r="E1128" s="46">
        <f>_xlfn.IFNA(VLOOKUP(A1128,'Cloud Strategy'!$A$2:$B$1000,2,FALSE),0)</f>
        <v>0</v>
      </c>
      <c r="F1128" s="46">
        <f>_xlfn.IFNA(VLOOKUP(A1128,'DMI Strategy'!$A$1:$B$1000,2,FALSE),0)</f>
        <v>0</v>
      </c>
      <c r="G1128" s="46">
        <f>_xlfn.IFNA(VLOOKUP(A1128,'RVI Strategy'!$A$1:$B$1000,2,FALSE),0)</f>
        <v>0</v>
      </c>
      <c r="H1128" s="46">
        <f>_xlfn.IFNA(VLOOKUP(A1128,'TXF0007 Strategy'!$A$1:$B$1000,2,FALSE),0)</f>
        <v>-126471.36</v>
      </c>
      <c r="I1128" s="55">
        <f t="shared" si="34"/>
        <v>468.89600000000064</v>
      </c>
      <c r="J1128" s="32">
        <f>VLOOKUP($A1128,級距!$A:$K,9,FALSE)</f>
        <v>4</v>
      </c>
      <c r="K1128" s="32">
        <f>VLOOKUP($A1128,級距!$A:$K,10,FALSE)</f>
        <v>4</v>
      </c>
      <c r="L1128" s="32">
        <f>VLOOKUP($A1128,級距!$A:$K,11,FALSE)</f>
        <v>2</v>
      </c>
      <c r="M1128" s="32">
        <f t="shared" si="35"/>
        <v>2</v>
      </c>
    </row>
    <row r="1129" spans="1:13">
      <c r="A1129" s="47">
        <v>43984</v>
      </c>
      <c r="B1129" s="46">
        <f>_xlfn.IFNA(VLOOKUP(A1129,'Dual Thrust Strategy'!$A$1:$B$460,2,FALSE),0)</f>
        <v>0</v>
      </c>
      <c r="C1129" s="46">
        <f>_xlfn.IFNA(VLOOKUP(A1129,'Break Through Price Strategy'!$A$2:$B$742,2,FALSE),0)</f>
        <v>0</v>
      </c>
      <c r="D1129" s="46">
        <f>_xlfn.IFNA(VLOOKUP(A1129,'BBI Strategy'!$A$2:$B$1000,2,FALSE),0)</f>
        <v>-18665.664000000001</v>
      </c>
      <c r="E1129" s="46">
        <f>_xlfn.IFNA(VLOOKUP(A1129,'Cloud Strategy'!$A$2:$B$1000,2,FALSE),0)</f>
        <v>0</v>
      </c>
      <c r="F1129" s="46">
        <f>_xlfn.IFNA(VLOOKUP(A1129,'DMI Strategy'!$A$1:$B$1000,2,FALSE),0)</f>
        <v>-62132.031999999999</v>
      </c>
      <c r="G1129" s="46">
        <f>_xlfn.IFNA(VLOOKUP(A1129,'RVI Strategy'!$A$1:$B$1000,2,FALSE),0)</f>
        <v>0</v>
      </c>
      <c r="H1129" s="46">
        <f>_xlfn.IFNA(VLOOKUP(A1129,'TXF0007 Strategy'!$A$1:$B$1000,2,FALSE),0)</f>
        <v>-15596.064000000002</v>
      </c>
      <c r="I1129" s="55">
        <f t="shared" si="34"/>
        <v>-13466.282666666666</v>
      </c>
      <c r="J1129" s="32">
        <f>VLOOKUP($A1129,級距!$A:$K,9,FALSE)</f>
        <v>2</v>
      </c>
      <c r="K1129" s="32">
        <f>VLOOKUP($A1129,級距!$A:$K,10,FALSE)</f>
        <v>4</v>
      </c>
      <c r="L1129" s="32">
        <f>VLOOKUP($A1129,級距!$A:$K,11,FALSE)</f>
        <v>2</v>
      </c>
      <c r="M1129" s="32">
        <f t="shared" si="35"/>
        <v>2</v>
      </c>
    </row>
    <row r="1130" spans="1:13">
      <c r="A1130" s="47">
        <v>43983</v>
      </c>
      <c r="B1130" s="46">
        <f>_xlfn.IFNA(VLOOKUP(A1130,'Dual Thrust Strategy'!$A$1:$B$460,2,FALSE),0)</f>
        <v>0</v>
      </c>
      <c r="C1130" s="46">
        <f>_xlfn.IFNA(VLOOKUP(A1130,'Break Through Price Strategy'!$A$2:$B$742,2,FALSE),0)</f>
        <v>0</v>
      </c>
      <c r="D1130" s="46">
        <f>_xlfn.IFNA(VLOOKUP(A1130,'BBI Strategy'!$A$2:$B$1000,2,FALSE),0)</f>
        <v>0</v>
      </c>
      <c r="E1130" s="46">
        <f>_xlfn.IFNA(VLOOKUP(A1130,'Cloud Strategy'!$A$2:$B$1000,2,FALSE),0)</f>
        <v>0</v>
      </c>
      <c r="F1130" s="46">
        <f>_xlfn.IFNA(VLOOKUP(A1130,'DMI Strategy'!$A$1:$B$1000,2,FALSE),0)</f>
        <v>35493.599999999999</v>
      </c>
      <c r="G1130" s="46">
        <f>_xlfn.IFNA(VLOOKUP(A1130,'RVI Strategy'!$A$1:$B$1000,2,FALSE),0)</f>
        <v>0</v>
      </c>
      <c r="H1130" s="46">
        <f>_xlfn.IFNA(VLOOKUP(A1130,'TXF0007 Strategy'!$A$1:$B$1000,2,FALSE),0)</f>
        <v>0</v>
      </c>
      <c r="I1130" s="55">
        <f t="shared" si="34"/>
        <v>5915.5999999999995</v>
      </c>
      <c r="J1130" s="32">
        <f>VLOOKUP($A1130,級距!$A:$K,9,FALSE)</f>
        <v>6</v>
      </c>
      <c r="K1130" s="32">
        <f>VLOOKUP($A1130,級距!$A:$K,10,FALSE)</f>
        <v>6</v>
      </c>
      <c r="L1130" s="32">
        <f>VLOOKUP($A1130,級距!$A:$K,11,FALSE)</f>
        <v>2</v>
      </c>
      <c r="M1130" s="32">
        <f t="shared" si="35"/>
        <v>2</v>
      </c>
    </row>
    <row r="1131" spans="1:13">
      <c r="A1131" s="47">
        <v>43980</v>
      </c>
      <c r="B1131" s="46">
        <f>_xlfn.IFNA(VLOOKUP(A1131,'Dual Thrust Strategy'!$A$1:$B$460,2,FALSE),0)</f>
        <v>0</v>
      </c>
      <c r="C1131" s="46">
        <f>_xlfn.IFNA(VLOOKUP(A1131,'Break Through Price Strategy'!$A$2:$B$742,2,FALSE),0)</f>
        <v>-39443.232000000004</v>
      </c>
      <c r="D1131" s="46">
        <f>_xlfn.IFNA(VLOOKUP(A1131,'BBI Strategy'!$A$2:$B$1000,2,FALSE),0)</f>
        <v>-50612.639999999999</v>
      </c>
      <c r="E1131" s="46">
        <f>_xlfn.IFNA(VLOOKUP(A1131,'Cloud Strategy'!$A$2:$B$1000,2,FALSE),0)</f>
        <v>56138.303999999996</v>
      </c>
      <c r="F1131" s="46">
        <f>_xlfn.IFNA(VLOOKUP(A1131,'DMI Strategy'!$A$1:$B$1000,2,FALSE),0)</f>
        <v>-64981.760000000002</v>
      </c>
      <c r="G1131" s="46">
        <f>_xlfn.IFNA(VLOOKUP(A1131,'RVI Strategy'!$A$1:$B$1000,2,FALSE),0)</f>
        <v>0</v>
      </c>
      <c r="H1131" s="46">
        <f>_xlfn.IFNA(VLOOKUP(A1131,'TXF0007 Strategy'!$A$1:$B$1000,2,FALSE),0)</f>
        <v>-77860.216</v>
      </c>
      <c r="I1131" s="55">
        <f t="shared" si="34"/>
        <v>-16483.221333333335</v>
      </c>
      <c r="J1131" s="32">
        <f>VLOOKUP($A1131,級距!$A:$K,9,FALSE)</f>
        <v>7</v>
      </c>
      <c r="K1131" s="32">
        <f>VLOOKUP($A1131,級距!$A:$K,10,FALSE)</f>
        <v>3</v>
      </c>
      <c r="L1131" s="32">
        <f>VLOOKUP($A1131,級距!$A:$K,11,FALSE)</f>
        <v>2</v>
      </c>
      <c r="M1131" s="32">
        <f t="shared" si="35"/>
        <v>2</v>
      </c>
    </row>
    <row r="1132" spans="1:13">
      <c r="A1132" s="47">
        <v>43979</v>
      </c>
      <c r="B1132" s="46">
        <f>_xlfn.IFNA(VLOOKUP(A1132,'Dual Thrust Strategy'!$A$1:$B$460,2,FALSE),0)</f>
        <v>0</v>
      </c>
      <c r="C1132" s="46">
        <f>_xlfn.IFNA(VLOOKUP(A1132,'Break Through Price Strategy'!$A$2:$B$742,2,FALSE),0)</f>
        <v>-41536.896000000001</v>
      </c>
      <c r="D1132" s="46">
        <f>_xlfn.IFNA(VLOOKUP(A1132,'BBI Strategy'!$A$2:$B$1000,2,FALSE),0)</f>
        <v>-75920.160000000003</v>
      </c>
      <c r="E1132" s="46">
        <f>_xlfn.IFNA(VLOOKUP(A1132,'Cloud Strategy'!$A$2:$B$1000,2,FALSE),0)</f>
        <v>-26097.216</v>
      </c>
      <c r="F1132" s="46">
        <f>_xlfn.IFNA(VLOOKUP(A1132,'DMI Strategy'!$A$1:$B$1000,2,FALSE),0)</f>
        <v>154192.32000000001</v>
      </c>
      <c r="G1132" s="46">
        <f>_xlfn.IFNA(VLOOKUP(A1132,'RVI Strategy'!$A$1:$B$1000,2,FALSE),0)</f>
        <v>-122100.864</v>
      </c>
      <c r="H1132" s="46">
        <f>_xlfn.IFNA(VLOOKUP(A1132,'TXF0007 Strategy'!$A$1:$B$1000,2,FALSE),0)</f>
        <v>76524.712</v>
      </c>
      <c r="I1132" s="55">
        <f t="shared" si="34"/>
        <v>-18577.135999999999</v>
      </c>
      <c r="J1132" s="32">
        <f>VLOOKUP($A1132,級距!$A:$K,9,FALSE)</f>
        <v>10</v>
      </c>
      <c r="K1132" s="32">
        <f>VLOOKUP($A1132,級距!$A:$K,10,FALSE)</f>
        <v>8</v>
      </c>
      <c r="L1132" s="32">
        <f>VLOOKUP($A1132,級距!$A:$K,11,FALSE)</f>
        <v>4</v>
      </c>
      <c r="M1132" s="32">
        <f t="shared" si="35"/>
        <v>4</v>
      </c>
    </row>
    <row r="1133" spans="1:13">
      <c r="A1133" s="47">
        <v>43978</v>
      </c>
      <c r="B1133" s="46">
        <f>_xlfn.IFNA(VLOOKUP(A1133,'Dual Thrust Strategy'!$A$1:$B$460,2,FALSE),0)</f>
        <v>0</v>
      </c>
      <c r="C1133" s="46">
        <f>_xlfn.IFNA(VLOOKUP(A1133,'Break Through Price Strategy'!$A$2:$B$742,2,FALSE),0)</f>
        <v>0</v>
      </c>
      <c r="D1133" s="46">
        <f>_xlfn.IFNA(VLOOKUP(A1133,'BBI Strategy'!$A$2:$B$1000,2,FALSE),0)</f>
        <v>0</v>
      </c>
      <c r="E1133" s="46">
        <f>_xlfn.IFNA(VLOOKUP(A1133,'Cloud Strategy'!$A$2:$B$1000,2,FALSE),0)</f>
        <v>50042.896000000001</v>
      </c>
      <c r="F1133" s="46">
        <f>_xlfn.IFNA(VLOOKUP(A1133,'DMI Strategy'!$A$1:$B$1000,2,FALSE),0)</f>
        <v>0</v>
      </c>
      <c r="G1133" s="46">
        <f>_xlfn.IFNA(VLOOKUP(A1133,'RVI Strategy'!$A$1:$B$1000,2,FALSE),0)</f>
        <v>0</v>
      </c>
      <c r="H1133" s="46">
        <f>_xlfn.IFNA(VLOOKUP(A1133,'TXF0007 Strategy'!$A$1:$B$1000,2,FALSE),0)</f>
        <v>-73006.528000000006</v>
      </c>
      <c r="I1133" s="55">
        <f t="shared" si="34"/>
        <v>8340.4826666666668</v>
      </c>
      <c r="J1133" s="32">
        <f>VLOOKUP($A1133,級距!$A:$K,9,FALSE)</f>
        <v>5</v>
      </c>
      <c r="K1133" s="32">
        <f>VLOOKUP($A1133,級距!$A:$K,10,FALSE)</f>
        <v>1</v>
      </c>
      <c r="L1133" s="32">
        <f>VLOOKUP($A1133,級距!$A:$K,11,FALSE)</f>
        <v>2</v>
      </c>
      <c r="M1133" s="32">
        <f t="shared" si="35"/>
        <v>2</v>
      </c>
    </row>
    <row r="1134" spans="1:13">
      <c r="A1134" s="47">
        <v>43977</v>
      </c>
      <c r="B1134" s="46">
        <f>_xlfn.IFNA(VLOOKUP(A1134,'Dual Thrust Strategy'!$A$1:$B$460,2,FALSE),0)</f>
        <v>0</v>
      </c>
      <c r="C1134" s="46">
        <f>_xlfn.IFNA(VLOOKUP(A1134,'Break Through Price Strategy'!$A$2:$B$742,2,FALSE),0)</f>
        <v>11347.216</v>
      </c>
      <c r="D1134" s="46">
        <f>_xlfn.IFNA(VLOOKUP(A1134,'BBI Strategy'!$A$2:$B$1000,2,FALSE),0)</f>
        <v>-52222.847999999998</v>
      </c>
      <c r="E1134" s="46">
        <f>_xlfn.IFNA(VLOOKUP(A1134,'Cloud Strategy'!$A$2:$B$1000,2,FALSE),0)</f>
        <v>0</v>
      </c>
      <c r="F1134" s="46">
        <f>_xlfn.IFNA(VLOOKUP(A1134,'DMI Strategy'!$A$1:$B$1000,2,FALSE),0)</f>
        <v>-21164.975999999999</v>
      </c>
      <c r="G1134" s="46">
        <f>_xlfn.IFNA(VLOOKUP(A1134,'RVI Strategy'!$A$1:$B$1000,2,FALSE),0)</f>
        <v>0</v>
      </c>
      <c r="H1134" s="46">
        <f>_xlfn.IFNA(VLOOKUP(A1134,'TXF0007 Strategy'!$A$1:$B$1000,2,FALSE),0)</f>
        <v>0</v>
      </c>
      <c r="I1134" s="55">
        <f t="shared" si="34"/>
        <v>-10340.101333333332</v>
      </c>
      <c r="J1134" s="32">
        <f>VLOOKUP($A1134,級距!$A:$K,9,FALSE)</f>
        <v>7</v>
      </c>
      <c r="K1134" s="32">
        <f>VLOOKUP($A1134,級距!$A:$K,10,FALSE)</f>
        <v>7</v>
      </c>
      <c r="L1134" s="32">
        <f>VLOOKUP($A1134,級距!$A:$K,11,FALSE)</f>
        <v>3</v>
      </c>
      <c r="M1134" s="32">
        <f t="shared" si="35"/>
        <v>3</v>
      </c>
    </row>
    <row r="1135" spans="1:13">
      <c r="A1135" s="47">
        <v>43976</v>
      </c>
      <c r="B1135" s="46">
        <f>_xlfn.IFNA(VLOOKUP(A1135,'Dual Thrust Strategy'!$A$1:$B$460,2,FALSE),0)</f>
        <v>135764.984</v>
      </c>
      <c r="C1135" s="46">
        <f>_xlfn.IFNA(VLOOKUP(A1135,'Break Through Price Strategy'!$A$2:$B$742,2,FALSE),0)</f>
        <v>-63084.192000000003</v>
      </c>
      <c r="D1135" s="46">
        <f>_xlfn.IFNA(VLOOKUP(A1135,'BBI Strategy'!$A$2:$B$1000,2,FALSE),0)</f>
        <v>-102574.24</v>
      </c>
      <c r="E1135" s="46">
        <f>_xlfn.IFNA(VLOOKUP(A1135,'Cloud Strategy'!$A$2:$B$1000,2,FALSE),0)</f>
        <v>53164.144</v>
      </c>
      <c r="F1135" s="46">
        <f>_xlfn.IFNA(VLOOKUP(A1135,'DMI Strategy'!$A$1:$B$1000,2,FALSE),0)</f>
        <v>0</v>
      </c>
      <c r="G1135" s="46">
        <f>_xlfn.IFNA(VLOOKUP(A1135,'RVI Strategy'!$A$1:$B$1000,2,FALSE),0)</f>
        <v>0</v>
      </c>
      <c r="H1135" s="46">
        <f>_xlfn.IFNA(VLOOKUP(A1135,'TXF0007 Strategy'!$A$1:$B$1000,2,FALSE),0)</f>
        <v>-124004.272</v>
      </c>
      <c r="I1135" s="55">
        <f t="shared" si="34"/>
        <v>3878.4493333333303</v>
      </c>
      <c r="J1135" s="32">
        <f>VLOOKUP($A1135,級距!$A:$K,9,FALSE)</f>
        <v>9</v>
      </c>
      <c r="K1135" s="32">
        <f>VLOOKUP($A1135,級距!$A:$K,10,FALSE)</f>
        <v>1</v>
      </c>
      <c r="L1135" s="32">
        <f>VLOOKUP($A1135,級距!$A:$K,11,FALSE)</f>
        <v>2</v>
      </c>
      <c r="M1135" s="32">
        <f t="shared" si="35"/>
        <v>2</v>
      </c>
    </row>
    <row r="1136" spans="1:13">
      <c r="A1136" s="47">
        <v>43973</v>
      </c>
      <c r="B1136" s="46">
        <f>_xlfn.IFNA(VLOOKUP(A1136,'Dual Thrust Strategy'!$A$1:$B$460,2,FALSE),0)</f>
        <v>0</v>
      </c>
      <c r="C1136" s="46">
        <f>_xlfn.IFNA(VLOOKUP(A1136,'Break Through Price Strategy'!$A$2:$B$742,2,FALSE),0)</f>
        <v>0</v>
      </c>
      <c r="D1136" s="46">
        <f>_xlfn.IFNA(VLOOKUP(A1136,'BBI Strategy'!$A$2:$B$1000,2,FALSE),0)</f>
        <v>17934.752</v>
      </c>
      <c r="E1136" s="46">
        <f>_xlfn.IFNA(VLOOKUP(A1136,'Cloud Strategy'!$A$2:$B$1000,2,FALSE),0)</f>
        <v>81117.952000000005</v>
      </c>
      <c r="F1136" s="46">
        <f>_xlfn.IFNA(VLOOKUP(A1136,'DMI Strategy'!$A$1:$B$1000,2,FALSE),0)</f>
        <v>178252.416</v>
      </c>
      <c r="G1136" s="46">
        <f>_xlfn.IFNA(VLOOKUP(A1136,'RVI Strategy'!$A$1:$B$1000,2,FALSE),0)</f>
        <v>102288.136</v>
      </c>
      <c r="H1136" s="46">
        <f>_xlfn.IFNA(VLOOKUP(A1136,'TXF0007 Strategy'!$A$1:$B$1000,2,FALSE),0)</f>
        <v>169498.03199999998</v>
      </c>
      <c r="I1136" s="55">
        <f t="shared" si="34"/>
        <v>63265.542666666668</v>
      </c>
      <c r="J1136" s="32">
        <f>VLOOKUP($A1136,級距!$A:$K,9,FALSE)</f>
        <v>10</v>
      </c>
      <c r="K1136" s="32">
        <f>VLOOKUP($A1136,級距!$A:$K,10,FALSE)</f>
        <v>9</v>
      </c>
      <c r="L1136" s="32">
        <f>VLOOKUP($A1136,級距!$A:$K,11,FALSE)</f>
        <v>4</v>
      </c>
      <c r="M1136" s="32">
        <f t="shared" si="35"/>
        <v>4</v>
      </c>
    </row>
    <row r="1137" spans="1:13">
      <c r="A1137" s="47">
        <v>43972</v>
      </c>
      <c r="B1137" s="46">
        <f>_xlfn.IFNA(VLOOKUP(A1137,'Dual Thrust Strategy'!$A$1:$B$460,2,FALSE),0)</f>
        <v>-1573.4880000000001</v>
      </c>
      <c r="C1137" s="46">
        <f>_xlfn.IFNA(VLOOKUP(A1137,'Break Through Price Strategy'!$A$2:$B$742,2,FALSE),0)</f>
        <v>53169.864000000001</v>
      </c>
      <c r="D1137" s="46">
        <f>_xlfn.IFNA(VLOOKUP(A1137,'BBI Strategy'!$A$2:$B$1000,2,FALSE),0)</f>
        <v>36745.440000000002</v>
      </c>
      <c r="E1137" s="46">
        <f>_xlfn.IFNA(VLOOKUP(A1137,'Cloud Strategy'!$A$2:$B$1000,2,FALSE),0)</f>
        <v>0</v>
      </c>
      <c r="F1137" s="46">
        <f>_xlfn.IFNA(VLOOKUP(A1137,'DMI Strategy'!$A$1:$B$1000,2,FALSE),0)</f>
        <v>54844.911999999997</v>
      </c>
      <c r="G1137" s="46">
        <f>_xlfn.IFNA(VLOOKUP(A1137,'RVI Strategy'!$A$1:$B$1000,2,FALSE),0)</f>
        <v>0</v>
      </c>
      <c r="H1137" s="46">
        <f>_xlfn.IFNA(VLOOKUP(A1137,'TXF0007 Strategy'!$A$1:$B$1000,2,FALSE),0)</f>
        <v>0</v>
      </c>
      <c r="I1137" s="55">
        <f t="shared" si="34"/>
        <v>23864.454666666668</v>
      </c>
      <c r="J1137" s="32">
        <f>VLOOKUP($A1137,級距!$A:$K,9,FALSE)</f>
        <v>5</v>
      </c>
      <c r="K1137" s="32">
        <f>VLOOKUP($A1137,級距!$A:$K,10,FALSE)</f>
        <v>5</v>
      </c>
      <c r="L1137" s="32">
        <f>VLOOKUP($A1137,級距!$A:$K,11,FALSE)</f>
        <v>2</v>
      </c>
      <c r="M1137" s="32">
        <f t="shared" si="35"/>
        <v>2</v>
      </c>
    </row>
    <row r="1138" spans="1:13">
      <c r="A1138" s="47">
        <v>43971</v>
      </c>
      <c r="B1138" s="46">
        <f>_xlfn.IFNA(VLOOKUP(A1138,'Dual Thrust Strategy'!$A$1:$B$460,2,FALSE),0)</f>
        <v>0</v>
      </c>
      <c r="C1138" s="46">
        <f>_xlfn.IFNA(VLOOKUP(A1138,'Break Through Price Strategy'!$A$2:$B$742,2,FALSE),0)</f>
        <v>0</v>
      </c>
      <c r="D1138" s="46">
        <f>_xlfn.IFNA(VLOOKUP(A1138,'BBI Strategy'!$A$2:$B$1000,2,FALSE),0)</f>
        <v>0</v>
      </c>
      <c r="E1138" s="46">
        <f>_xlfn.IFNA(VLOOKUP(A1138,'Cloud Strategy'!$A$2:$B$1000,2,FALSE),0)</f>
        <v>-3683.0079999999998</v>
      </c>
      <c r="F1138" s="46">
        <f>_xlfn.IFNA(VLOOKUP(A1138,'DMI Strategy'!$A$1:$B$1000,2,FALSE),0)</f>
        <v>0</v>
      </c>
      <c r="G1138" s="46">
        <f>_xlfn.IFNA(VLOOKUP(A1138,'RVI Strategy'!$A$1:$B$1000,2,FALSE),0)</f>
        <v>-7682.3360000000002</v>
      </c>
      <c r="H1138" s="46">
        <f>_xlfn.IFNA(VLOOKUP(A1138,'TXF0007 Strategy'!$A$1:$B$1000,2,FALSE),0)</f>
        <v>0</v>
      </c>
      <c r="I1138" s="55">
        <f t="shared" si="34"/>
        <v>-1894.2240000000002</v>
      </c>
      <c r="J1138" s="32">
        <f>VLOOKUP($A1138,級距!$A:$K,9,FALSE)</f>
        <v>5</v>
      </c>
      <c r="K1138" s="32">
        <f>VLOOKUP($A1138,級距!$A:$K,10,FALSE)</f>
        <v>2</v>
      </c>
      <c r="L1138" s="32">
        <f>VLOOKUP($A1138,級距!$A:$K,11,FALSE)</f>
        <v>2</v>
      </c>
      <c r="M1138" s="32">
        <f t="shared" si="35"/>
        <v>2</v>
      </c>
    </row>
    <row r="1139" spans="1:13">
      <c r="A1139" s="47">
        <v>43970</v>
      </c>
      <c r="B1139" s="46">
        <f>_xlfn.IFNA(VLOOKUP(A1139,'Dual Thrust Strategy'!$A$1:$B$460,2,FALSE),0)</f>
        <v>0</v>
      </c>
      <c r="C1139" s="46">
        <f>_xlfn.IFNA(VLOOKUP(A1139,'Break Through Price Strategy'!$A$2:$B$742,2,FALSE),0)</f>
        <v>0</v>
      </c>
      <c r="D1139" s="46">
        <f>_xlfn.IFNA(VLOOKUP(A1139,'BBI Strategy'!$A$2:$B$1000,2,FALSE),0)</f>
        <v>-8166.7920000000004</v>
      </c>
      <c r="E1139" s="46">
        <f>_xlfn.IFNA(VLOOKUP(A1139,'Cloud Strategy'!$A$2:$B$1000,2,FALSE),0)</f>
        <v>0</v>
      </c>
      <c r="F1139" s="46">
        <f>_xlfn.IFNA(VLOOKUP(A1139,'DMI Strategy'!$A$1:$B$1000,2,FALSE),0)</f>
        <v>0</v>
      </c>
      <c r="G1139" s="46">
        <f>_xlfn.IFNA(VLOOKUP(A1139,'RVI Strategy'!$A$1:$B$1000,2,FALSE),0)</f>
        <v>11269.727999999999</v>
      </c>
      <c r="H1139" s="46">
        <f>_xlfn.IFNA(VLOOKUP(A1139,'TXF0007 Strategy'!$A$1:$B$1000,2,FALSE),0)</f>
        <v>44819.511999999995</v>
      </c>
      <c r="I1139" s="55">
        <f t="shared" si="34"/>
        <v>517.15599999999984</v>
      </c>
      <c r="J1139" s="32">
        <f>VLOOKUP($A1139,級距!$A:$K,9,FALSE)</f>
        <v>6</v>
      </c>
      <c r="K1139" s="32">
        <f>VLOOKUP($A1139,級距!$A:$K,10,FALSE)</f>
        <v>5</v>
      </c>
      <c r="L1139" s="32">
        <f>VLOOKUP($A1139,級距!$A:$K,11,FALSE)</f>
        <v>2</v>
      </c>
      <c r="M1139" s="32">
        <f t="shared" si="35"/>
        <v>2</v>
      </c>
    </row>
    <row r="1140" spans="1:13">
      <c r="A1140" s="47">
        <v>43969</v>
      </c>
      <c r="B1140" s="46">
        <f>_xlfn.IFNA(VLOOKUP(A1140,'Dual Thrust Strategy'!$A$1:$B$460,2,FALSE),0)</f>
        <v>0</v>
      </c>
      <c r="C1140" s="46">
        <f>_xlfn.IFNA(VLOOKUP(A1140,'Break Through Price Strategy'!$A$2:$B$742,2,FALSE),0)</f>
        <v>0</v>
      </c>
      <c r="D1140" s="46">
        <f>_xlfn.IFNA(VLOOKUP(A1140,'BBI Strategy'!$A$2:$B$1000,2,FALSE),0)</f>
        <v>-47584.44</v>
      </c>
      <c r="E1140" s="46">
        <f>_xlfn.IFNA(VLOOKUP(A1140,'Cloud Strategy'!$A$2:$B$1000,2,FALSE),0)</f>
        <v>0</v>
      </c>
      <c r="F1140" s="46">
        <f>_xlfn.IFNA(VLOOKUP(A1140,'DMI Strategy'!$A$1:$B$1000,2,FALSE),0)</f>
        <v>46125.567999999999</v>
      </c>
      <c r="G1140" s="46">
        <f>_xlfn.IFNA(VLOOKUP(A1140,'RVI Strategy'!$A$1:$B$1000,2,FALSE),0)</f>
        <v>0</v>
      </c>
      <c r="H1140" s="46">
        <f>_xlfn.IFNA(VLOOKUP(A1140,'TXF0007 Strategy'!$A$1:$B$1000,2,FALSE),0)</f>
        <v>0</v>
      </c>
      <c r="I1140" s="55">
        <f t="shared" si="34"/>
        <v>-243.14533333333384</v>
      </c>
      <c r="J1140" s="32">
        <f>VLOOKUP($A1140,級距!$A:$K,9,FALSE)</f>
        <v>5</v>
      </c>
      <c r="K1140" s="32">
        <f>VLOOKUP($A1140,級距!$A:$K,10,FALSE)</f>
        <v>1</v>
      </c>
      <c r="L1140" s="32">
        <f>VLOOKUP($A1140,級距!$A:$K,11,FALSE)</f>
        <v>2</v>
      </c>
      <c r="M1140" s="32">
        <f t="shared" si="35"/>
        <v>2</v>
      </c>
    </row>
    <row r="1141" spans="1:13">
      <c r="A1141" s="47">
        <v>43966</v>
      </c>
      <c r="B1141" s="46">
        <f>_xlfn.IFNA(VLOOKUP(A1141,'Dual Thrust Strategy'!$A$1:$B$460,2,FALSE),0)</f>
        <v>0</v>
      </c>
      <c r="C1141" s="46">
        <f>_xlfn.IFNA(VLOOKUP(A1141,'Break Through Price Strategy'!$A$2:$B$742,2,FALSE),0)</f>
        <v>0</v>
      </c>
      <c r="D1141" s="46">
        <f>_xlfn.IFNA(VLOOKUP(A1141,'BBI Strategy'!$A$2:$B$1000,2,FALSE),0)</f>
        <v>0</v>
      </c>
      <c r="E1141" s="46">
        <f>_xlfn.IFNA(VLOOKUP(A1141,'Cloud Strategy'!$A$2:$B$1000,2,FALSE),0)</f>
        <v>0</v>
      </c>
      <c r="F1141" s="46">
        <f>_xlfn.IFNA(VLOOKUP(A1141,'DMI Strategy'!$A$1:$B$1000,2,FALSE),0)</f>
        <v>0</v>
      </c>
      <c r="G1141" s="46">
        <f>_xlfn.IFNA(VLOOKUP(A1141,'RVI Strategy'!$A$1:$B$1000,2,FALSE),0)</f>
        <v>0</v>
      </c>
      <c r="H1141" s="46">
        <f>_xlfn.IFNA(VLOOKUP(A1141,'TXF0007 Strategy'!$A$1:$B$1000,2,FALSE),0)</f>
        <v>-27267.879999999997</v>
      </c>
      <c r="I1141" s="55">
        <f t="shared" si="34"/>
        <v>0</v>
      </c>
      <c r="J1141" s="32">
        <f>VLOOKUP($A1141,級距!$A:$K,9,FALSE)</f>
        <v>8</v>
      </c>
      <c r="K1141" s="32">
        <f>VLOOKUP($A1141,級距!$A:$K,10,FALSE)</f>
        <v>1</v>
      </c>
      <c r="L1141" s="32">
        <f>VLOOKUP($A1141,級距!$A:$K,11,FALSE)</f>
        <v>2</v>
      </c>
      <c r="M1141" s="32">
        <f t="shared" si="35"/>
        <v>2</v>
      </c>
    </row>
    <row r="1142" spans="1:13">
      <c r="A1142" s="47">
        <v>43965</v>
      </c>
      <c r="B1142" s="46">
        <f>_xlfn.IFNA(VLOOKUP(A1142,'Dual Thrust Strategy'!$A$1:$B$460,2,FALSE),0)</f>
        <v>13356</v>
      </c>
      <c r="C1142" s="46">
        <f>_xlfn.IFNA(VLOOKUP(A1142,'Break Through Price Strategy'!$A$2:$B$742,2,FALSE),0)</f>
        <v>0</v>
      </c>
      <c r="D1142" s="46">
        <f>_xlfn.IFNA(VLOOKUP(A1142,'BBI Strategy'!$A$2:$B$1000,2,FALSE),0)</f>
        <v>131827.88</v>
      </c>
      <c r="E1142" s="46">
        <f>_xlfn.IFNA(VLOOKUP(A1142,'Cloud Strategy'!$A$2:$B$1000,2,FALSE),0)</f>
        <v>885.91200000000003</v>
      </c>
      <c r="F1142" s="46">
        <f>_xlfn.IFNA(VLOOKUP(A1142,'DMI Strategy'!$A$1:$B$1000,2,FALSE),0)</f>
        <v>122258.368</v>
      </c>
      <c r="G1142" s="46">
        <f>_xlfn.IFNA(VLOOKUP(A1142,'RVI Strategy'!$A$1:$B$1000,2,FALSE),0)</f>
        <v>0</v>
      </c>
      <c r="H1142" s="46">
        <f>_xlfn.IFNA(VLOOKUP(A1142,'TXF0007 Strategy'!$A$1:$B$1000,2,FALSE),0)</f>
        <v>-122817.16799999999</v>
      </c>
      <c r="I1142" s="55">
        <f t="shared" si="34"/>
        <v>44721.360000000008</v>
      </c>
      <c r="J1142" s="32">
        <f>VLOOKUP($A1142,級距!$A:$K,9,FALSE)</f>
        <v>7</v>
      </c>
      <c r="K1142" s="32">
        <f>VLOOKUP($A1142,級距!$A:$K,10,FALSE)</f>
        <v>6</v>
      </c>
      <c r="L1142" s="32">
        <f>VLOOKUP($A1142,級距!$A:$K,11,FALSE)</f>
        <v>2</v>
      </c>
      <c r="M1142" s="32">
        <f t="shared" si="35"/>
        <v>2</v>
      </c>
    </row>
    <row r="1143" spans="1:13">
      <c r="A1143" s="47">
        <v>43964</v>
      </c>
      <c r="B1143" s="46">
        <f>_xlfn.IFNA(VLOOKUP(A1143,'Dual Thrust Strategy'!$A$1:$B$460,2,FALSE),0)</f>
        <v>0</v>
      </c>
      <c r="C1143" s="46">
        <f>_xlfn.IFNA(VLOOKUP(A1143,'Break Through Price Strategy'!$A$2:$B$742,2,FALSE),0)</f>
        <v>0</v>
      </c>
      <c r="D1143" s="46">
        <f>_xlfn.IFNA(VLOOKUP(A1143,'BBI Strategy'!$A$2:$B$1000,2,FALSE),0)</f>
        <v>-58607.839999999997</v>
      </c>
      <c r="E1143" s="46">
        <f>_xlfn.IFNA(VLOOKUP(A1143,'Cloud Strategy'!$A$2:$B$1000,2,FALSE),0)</f>
        <v>0</v>
      </c>
      <c r="F1143" s="46">
        <f>_xlfn.IFNA(VLOOKUP(A1143,'DMI Strategy'!$A$1:$B$1000,2,FALSE),0)</f>
        <v>0</v>
      </c>
      <c r="G1143" s="46">
        <f>_xlfn.IFNA(VLOOKUP(A1143,'RVI Strategy'!$A$1:$B$1000,2,FALSE),0)</f>
        <v>0</v>
      </c>
      <c r="H1143" s="46">
        <f>_xlfn.IFNA(VLOOKUP(A1143,'TXF0007 Strategy'!$A$1:$B$1000,2,FALSE),0)</f>
        <v>19811.904000000002</v>
      </c>
      <c r="I1143" s="55">
        <f t="shared" si="34"/>
        <v>-9767.9733333333334</v>
      </c>
      <c r="J1143" s="32">
        <f>VLOOKUP($A1143,級距!$A:$K,9,FALSE)</f>
        <v>8</v>
      </c>
      <c r="K1143" s="32">
        <f>VLOOKUP($A1143,級距!$A:$K,10,FALSE)</f>
        <v>9</v>
      </c>
      <c r="L1143" s="32">
        <f>VLOOKUP($A1143,級距!$A:$K,11,FALSE)</f>
        <v>3</v>
      </c>
      <c r="M1143" s="32">
        <f t="shared" si="35"/>
        <v>3</v>
      </c>
    </row>
    <row r="1144" spans="1:13">
      <c r="A1144" s="47">
        <v>43963</v>
      </c>
      <c r="B1144" s="46">
        <f>_xlfn.IFNA(VLOOKUP(A1144,'Dual Thrust Strategy'!$A$1:$B$460,2,FALSE),0)</f>
        <v>-65894.975999999995</v>
      </c>
      <c r="C1144" s="46">
        <f>_xlfn.IFNA(VLOOKUP(A1144,'Break Through Price Strategy'!$A$2:$B$742,2,FALSE),0)</f>
        <v>-25040.448</v>
      </c>
      <c r="D1144" s="46">
        <f>_xlfn.IFNA(VLOOKUP(A1144,'BBI Strategy'!$A$2:$B$1000,2,FALSE),0)</f>
        <v>-61281.279999999999</v>
      </c>
      <c r="E1144" s="46">
        <f>_xlfn.IFNA(VLOOKUP(A1144,'Cloud Strategy'!$A$2:$B$1000,2,FALSE),0)</f>
        <v>28944.448</v>
      </c>
      <c r="F1144" s="46">
        <f>_xlfn.IFNA(VLOOKUP(A1144,'DMI Strategy'!$A$1:$B$1000,2,FALSE),0)</f>
        <v>-64983.296000000002</v>
      </c>
      <c r="G1144" s="46">
        <f>_xlfn.IFNA(VLOOKUP(A1144,'RVI Strategy'!$A$1:$B$1000,2,FALSE),0)</f>
        <v>-54080.415999999997</v>
      </c>
      <c r="H1144" s="46">
        <f>_xlfn.IFNA(VLOOKUP(A1144,'TXF0007 Strategy'!$A$1:$B$1000,2,FALSE),0)</f>
        <v>-53286.983999999997</v>
      </c>
      <c r="I1144" s="55">
        <f t="shared" si="34"/>
        <v>-40389.328000000001</v>
      </c>
      <c r="J1144" s="32">
        <f>VLOOKUP($A1144,級距!$A:$K,9,FALSE)</f>
        <v>6</v>
      </c>
      <c r="K1144" s="32">
        <f>VLOOKUP($A1144,級距!$A:$K,10,FALSE)</f>
        <v>3</v>
      </c>
      <c r="L1144" s="32">
        <f>VLOOKUP($A1144,級距!$A:$K,11,FALSE)</f>
        <v>2</v>
      </c>
      <c r="M1144" s="32">
        <f t="shared" si="35"/>
        <v>2</v>
      </c>
    </row>
    <row r="1145" spans="1:13">
      <c r="A1145" s="47">
        <v>43962</v>
      </c>
      <c r="B1145" s="46">
        <f>_xlfn.IFNA(VLOOKUP(A1145,'Dual Thrust Strategy'!$A$1:$B$460,2,FALSE),0)</f>
        <v>0</v>
      </c>
      <c r="C1145" s="46">
        <f>_xlfn.IFNA(VLOOKUP(A1145,'Break Through Price Strategy'!$A$2:$B$742,2,FALSE),0)</f>
        <v>0</v>
      </c>
      <c r="D1145" s="46">
        <f>_xlfn.IFNA(VLOOKUP(A1145,'BBI Strategy'!$A$2:$B$1000,2,FALSE),0)</f>
        <v>65779.12</v>
      </c>
      <c r="E1145" s="46">
        <f>_xlfn.IFNA(VLOOKUP(A1145,'Cloud Strategy'!$A$2:$B$1000,2,FALSE),0)</f>
        <v>41958.336000000003</v>
      </c>
      <c r="F1145" s="46">
        <f>_xlfn.IFNA(VLOOKUP(A1145,'DMI Strategy'!$A$1:$B$1000,2,FALSE),0)</f>
        <v>46979.072</v>
      </c>
      <c r="G1145" s="46">
        <f>_xlfn.IFNA(VLOOKUP(A1145,'RVI Strategy'!$A$1:$B$1000,2,FALSE),0)</f>
        <v>0</v>
      </c>
      <c r="H1145" s="46">
        <f>_xlfn.IFNA(VLOOKUP(A1145,'TXF0007 Strategy'!$A$1:$B$1000,2,FALSE),0)</f>
        <v>-34752.576000000001</v>
      </c>
      <c r="I1145" s="55">
        <f t="shared" si="34"/>
        <v>25786.088</v>
      </c>
      <c r="J1145" s="32">
        <f>VLOOKUP($A1145,級距!$A:$K,9,FALSE)</f>
        <v>5</v>
      </c>
      <c r="K1145" s="32">
        <f>VLOOKUP($A1145,級距!$A:$K,10,FALSE)</f>
        <v>1</v>
      </c>
      <c r="L1145" s="32">
        <f>VLOOKUP($A1145,級距!$A:$K,11,FALSE)</f>
        <v>2</v>
      </c>
      <c r="M1145" s="32">
        <f t="shared" si="35"/>
        <v>2</v>
      </c>
    </row>
    <row r="1146" spans="1:13">
      <c r="A1146" s="47">
        <v>43959</v>
      </c>
      <c r="B1146" s="46">
        <f>_xlfn.IFNA(VLOOKUP(A1146,'Dual Thrust Strategy'!$A$1:$B$460,2,FALSE),0)</f>
        <v>0</v>
      </c>
      <c r="C1146" s="46">
        <f>_xlfn.IFNA(VLOOKUP(A1146,'Break Through Price Strategy'!$A$2:$B$742,2,FALSE),0)</f>
        <v>-29848.031999999999</v>
      </c>
      <c r="D1146" s="46">
        <f>_xlfn.IFNA(VLOOKUP(A1146,'BBI Strategy'!$A$2:$B$1000,2,FALSE),0)</f>
        <v>-25294.240000000002</v>
      </c>
      <c r="E1146" s="46">
        <f>_xlfn.IFNA(VLOOKUP(A1146,'Cloud Strategy'!$A$2:$B$1000,2,FALSE),0)</f>
        <v>-7690.4</v>
      </c>
      <c r="F1146" s="46">
        <f>_xlfn.IFNA(VLOOKUP(A1146,'DMI Strategy'!$A$1:$B$1000,2,FALSE),0)</f>
        <v>-8982.3359999999993</v>
      </c>
      <c r="G1146" s="46">
        <f>_xlfn.IFNA(VLOOKUP(A1146,'RVI Strategy'!$A$1:$B$1000,2,FALSE),0)</f>
        <v>0</v>
      </c>
      <c r="H1146" s="46">
        <f>_xlfn.IFNA(VLOOKUP(A1146,'TXF0007 Strategy'!$A$1:$B$1000,2,FALSE),0)</f>
        <v>0</v>
      </c>
      <c r="I1146" s="55">
        <f t="shared" si="34"/>
        <v>-11969.168</v>
      </c>
      <c r="J1146" s="32">
        <f>VLOOKUP($A1146,級距!$A:$K,9,FALSE)</f>
        <v>5</v>
      </c>
      <c r="K1146" s="32">
        <f>VLOOKUP($A1146,級距!$A:$K,10,FALSE)</f>
        <v>1</v>
      </c>
      <c r="L1146" s="32">
        <f>VLOOKUP($A1146,級距!$A:$K,11,FALSE)</f>
        <v>2</v>
      </c>
      <c r="M1146" s="32">
        <f t="shared" si="35"/>
        <v>2</v>
      </c>
    </row>
    <row r="1147" spans="1:13">
      <c r="A1147" s="47">
        <v>43958</v>
      </c>
      <c r="B1147" s="46">
        <f>_xlfn.IFNA(VLOOKUP(A1147,'Dual Thrust Strategy'!$A$1:$B$460,2,FALSE),0)</f>
        <v>0</v>
      </c>
      <c r="C1147" s="46">
        <f>_xlfn.IFNA(VLOOKUP(A1147,'Break Through Price Strategy'!$A$2:$B$742,2,FALSE),0)</f>
        <v>-35598.839999999997</v>
      </c>
      <c r="D1147" s="46">
        <f>_xlfn.IFNA(VLOOKUP(A1147,'BBI Strategy'!$A$2:$B$1000,2,FALSE),0)</f>
        <v>160249.008</v>
      </c>
      <c r="E1147" s="46">
        <f>_xlfn.IFNA(VLOOKUP(A1147,'Cloud Strategy'!$A$2:$B$1000,2,FALSE),0)</f>
        <v>0</v>
      </c>
      <c r="F1147" s="46">
        <f>_xlfn.IFNA(VLOOKUP(A1147,'DMI Strategy'!$A$1:$B$1000,2,FALSE),0)</f>
        <v>-42718.608</v>
      </c>
      <c r="G1147" s="46">
        <f>_xlfn.IFNA(VLOOKUP(A1147,'RVI Strategy'!$A$1:$B$1000,2,FALSE),0)</f>
        <v>0</v>
      </c>
      <c r="H1147" s="46">
        <f>_xlfn.IFNA(VLOOKUP(A1147,'TXF0007 Strategy'!$A$1:$B$1000,2,FALSE),0)</f>
        <v>68174.303999999989</v>
      </c>
      <c r="I1147" s="55">
        <f t="shared" si="34"/>
        <v>13655.26</v>
      </c>
      <c r="J1147" s="32">
        <f>VLOOKUP($A1147,級距!$A:$K,9,FALSE)</f>
        <v>8</v>
      </c>
      <c r="K1147" s="32">
        <f>VLOOKUP($A1147,級距!$A:$K,10,FALSE)</f>
        <v>6</v>
      </c>
      <c r="L1147" s="32">
        <f>VLOOKUP($A1147,級距!$A:$K,11,FALSE)</f>
        <v>2</v>
      </c>
      <c r="M1147" s="32">
        <f t="shared" si="35"/>
        <v>2</v>
      </c>
    </row>
    <row r="1148" spans="1:13">
      <c r="A1148" s="47">
        <v>43957</v>
      </c>
      <c r="B1148" s="46">
        <f>_xlfn.IFNA(VLOOKUP(A1148,'Dual Thrust Strategy'!$A$1:$B$460,2,FALSE),0)</f>
        <v>0</v>
      </c>
      <c r="C1148" s="46">
        <f>_xlfn.IFNA(VLOOKUP(A1148,'Break Through Price Strategy'!$A$2:$B$742,2,FALSE),0)</f>
        <v>0</v>
      </c>
      <c r="D1148" s="46">
        <f>_xlfn.IFNA(VLOOKUP(A1148,'BBI Strategy'!$A$2:$B$1000,2,FALSE),0)</f>
        <v>-122107.36</v>
      </c>
      <c r="E1148" s="46">
        <f>_xlfn.IFNA(VLOOKUP(A1148,'Cloud Strategy'!$A$2:$B$1000,2,FALSE),0)</f>
        <v>105518.76</v>
      </c>
      <c r="F1148" s="46">
        <f>_xlfn.IFNA(VLOOKUP(A1148,'DMI Strategy'!$A$1:$B$1000,2,FALSE),0)</f>
        <v>-63086.207999999999</v>
      </c>
      <c r="G1148" s="46">
        <f>_xlfn.IFNA(VLOOKUP(A1148,'RVI Strategy'!$A$1:$B$1000,2,FALSE),0)</f>
        <v>0</v>
      </c>
      <c r="H1148" s="46">
        <f>_xlfn.IFNA(VLOOKUP(A1148,'TXF0007 Strategy'!$A$1:$B$1000,2,FALSE),0)</f>
        <v>-122067.264</v>
      </c>
      <c r="I1148" s="55">
        <f t="shared" si="34"/>
        <v>-13279.134666666667</v>
      </c>
      <c r="J1148" s="32">
        <f>VLOOKUP($A1148,級距!$A:$K,9,FALSE)</f>
        <v>8</v>
      </c>
      <c r="K1148" s="32">
        <f>VLOOKUP($A1148,級距!$A:$K,10,FALSE)</f>
        <v>6</v>
      </c>
      <c r="L1148" s="32">
        <f>VLOOKUP($A1148,級距!$A:$K,11,FALSE)</f>
        <v>2</v>
      </c>
      <c r="M1148" s="32">
        <f t="shared" si="35"/>
        <v>2</v>
      </c>
    </row>
    <row r="1149" spans="1:13">
      <c r="A1149" s="47">
        <v>43956</v>
      </c>
      <c r="B1149" s="46">
        <f>_xlfn.IFNA(VLOOKUP(A1149,'Dual Thrust Strategy'!$A$1:$B$460,2,FALSE),0)</f>
        <v>0</v>
      </c>
      <c r="C1149" s="46">
        <f>_xlfn.IFNA(VLOOKUP(A1149,'Break Through Price Strategy'!$A$2:$B$742,2,FALSE),0)</f>
        <v>-62574.96</v>
      </c>
      <c r="D1149" s="46">
        <f>_xlfn.IFNA(VLOOKUP(A1149,'BBI Strategy'!$A$2:$B$1000,2,FALSE),0)</f>
        <v>0</v>
      </c>
      <c r="E1149" s="46">
        <f>_xlfn.IFNA(VLOOKUP(A1149,'Cloud Strategy'!$A$2:$B$1000,2,FALSE),0)</f>
        <v>0</v>
      </c>
      <c r="F1149" s="46">
        <f>_xlfn.IFNA(VLOOKUP(A1149,'DMI Strategy'!$A$1:$B$1000,2,FALSE),0)</f>
        <v>-67393.008000000002</v>
      </c>
      <c r="G1149" s="46">
        <f>_xlfn.IFNA(VLOOKUP(A1149,'RVI Strategy'!$A$1:$B$1000,2,FALSE),0)</f>
        <v>-55880.447999999997</v>
      </c>
      <c r="H1149" s="46">
        <f>_xlfn.IFNA(VLOOKUP(A1149,'TXF0007 Strategy'!$A$1:$B$1000,2,FALSE),0)</f>
        <v>9883.2800000000007</v>
      </c>
      <c r="I1149" s="55">
        <f t="shared" si="34"/>
        <v>-30974.736000000001</v>
      </c>
      <c r="J1149" s="32">
        <f>VLOOKUP($A1149,級距!$A:$K,9,FALSE)</f>
        <v>7</v>
      </c>
      <c r="K1149" s="32">
        <f>VLOOKUP($A1149,級距!$A:$K,10,FALSE)</f>
        <v>1</v>
      </c>
      <c r="L1149" s="32">
        <f>VLOOKUP($A1149,級距!$A:$K,11,FALSE)</f>
        <v>2</v>
      </c>
      <c r="M1149" s="32">
        <f t="shared" si="35"/>
        <v>2</v>
      </c>
    </row>
    <row r="1150" spans="1:13">
      <c r="A1150" s="47">
        <v>43955</v>
      </c>
      <c r="B1150" s="46">
        <f>_xlfn.IFNA(VLOOKUP(A1150,'Dual Thrust Strategy'!$A$1:$B$460,2,FALSE),0)</f>
        <v>0</v>
      </c>
      <c r="C1150" s="46">
        <f>_xlfn.IFNA(VLOOKUP(A1150,'Break Through Price Strategy'!$A$2:$B$742,2,FALSE),0)</f>
        <v>-29022.592000000001</v>
      </c>
      <c r="D1150" s="46">
        <f>_xlfn.IFNA(VLOOKUP(A1150,'BBI Strategy'!$A$2:$B$1000,2,FALSE),0)</f>
        <v>0</v>
      </c>
      <c r="E1150" s="46">
        <f>_xlfn.IFNA(VLOOKUP(A1150,'Cloud Strategy'!$A$2:$B$1000,2,FALSE),0)</f>
        <v>78329.888000000006</v>
      </c>
      <c r="F1150" s="46">
        <f>_xlfn.IFNA(VLOOKUP(A1150,'DMI Strategy'!$A$1:$B$1000,2,FALSE),0)</f>
        <v>25158.272000000001</v>
      </c>
      <c r="G1150" s="46">
        <f>_xlfn.IFNA(VLOOKUP(A1150,'RVI Strategy'!$A$1:$B$1000,2,FALSE),0)</f>
        <v>0</v>
      </c>
      <c r="H1150" s="46">
        <f>_xlfn.IFNA(VLOOKUP(A1150,'TXF0007 Strategy'!$A$1:$B$1000,2,FALSE),0)</f>
        <v>47536.567999999999</v>
      </c>
      <c r="I1150" s="55">
        <f t="shared" si="34"/>
        <v>12410.928</v>
      </c>
      <c r="J1150" s="32">
        <f>VLOOKUP($A1150,級距!$A:$K,9,FALSE)</f>
        <v>10</v>
      </c>
      <c r="K1150" s="32">
        <f>VLOOKUP($A1150,級距!$A:$K,10,FALSE)</f>
        <v>4</v>
      </c>
      <c r="L1150" s="32">
        <f>VLOOKUP($A1150,級距!$A:$K,11,FALSE)</f>
        <v>1</v>
      </c>
      <c r="M1150" s="32">
        <f t="shared" si="35"/>
        <v>1</v>
      </c>
    </row>
    <row r="1151" spans="1:13">
      <c r="A1151" s="47">
        <v>43951</v>
      </c>
      <c r="B1151" s="46">
        <f>_xlfn.IFNA(VLOOKUP(A1151,'Dual Thrust Strategy'!$A$1:$B$460,2,FALSE),0)</f>
        <v>0</v>
      </c>
      <c r="C1151" s="46">
        <f>_xlfn.IFNA(VLOOKUP(A1151,'Break Through Price Strategy'!$A$2:$B$742,2,FALSE),0)</f>
        <v>15377.808000000001</v>
      </c>
      <c r="D1151" s="46">
        <f>_xlfn.IFNA(VLOOKUP(A1151,'BBI Strategy'!$A$2:$B$1000,2,FALSE),0)</f>
        <v>67657.248000000007</v>
      </c>
      <c r="E1151" s="46">
        <f>_xlfn.IFNA(VLOOKUP(A1151,'Cloud Strategy'!$A$2:$B$1000,2,FALSE),0)</f>
        <v>0</v>
      </c>
      <c r="F1151" s="46">
        <f>_xlfn.IFNA(VLOOKUP(A1151,'DMI Strategy'!$A$1:$B$1000,2,FALSE),0)</f>
        <v>34051.152000000002</v>
      </c>
      <c r="G1151" s="46">
        <f>_xlfn.IFNA(VLOOKUP(A1151,'RVI Strategy'!$A$1:$B$1000,2,FALSE),0)</f>
        <v>0</v>
      </c>
      <c r="H1151" s="46">
        <f>_xlfn.IFNA(VLOOKUP(A1151,'TXF0007 Strategy'!$A$1:$B$1000,2,FALSE),0)</f>
        <v>0</v>
      </c>
      <c r="I1151" s="55">
        <f t="shared" si="34"/>
        <v>19514.368000000002</v>
      </c>
      <c r="J1151" s="32">
        <f>VLOOKUP($A1151,級距!$A:$K,9,FALSE)</f>
        <v>8</v>
      </c>
      <c r="K1151" s="32">
        <f>VLOOKUP($A1151,級距!$A:$K,10,FALSE)</f>
        <v>8</v>
      </c>
      <c r="L1151" s="32">
        <f>VLOOKUP($A1151,級距!$A:$K,11,FALSE)</f>
        <v>3</v>
      </c>
      <c r="M1151" s="32">
        <f t="shared" si="35"/>
        <v>3</v>
      </c>
    </row>
    <row r="1152" spans="1:13">
      <c r="A1152" s="47">
        <v>43950</v>
      </c>
      <c r="B1152" s="46">
        <f>_xlfn.IFNA(VLOOKUP(A1152,'Dual Thrust Strategy'!$A$1:$B$460,2,FALSE),0)</f>
        <v>0</v>
      </c>
      <c r="C1152" s="46">
        <f>_xlfn.IFNA(VLOOKUP(A1152,'Break Through Price Strategy'!$A$2:$B$742,2,FALSE),0)</f>
        <v>164953.35999999999</v>
      </c>
      <c r="D1152" s="46">
        <f>_xlfn.IFNA(VLOOKUP(A1152,'BBI Strategy'!$A$2:$B$1000,2,FALSE),0)</f>
        <v>53197.599999999999</v>
      </c>
      <c r="E1152" s="46">
        <f>_xlfn.IFNA(VLOOKUP(A1152,'Cloud Strategy'!$A$2:$B$1000,2,FALSE),0)</f>
        <v>0</v>
      </c>
      <c r="F1152" s="46">
        <f>_xlfn.IFNA(VLOOKUP(A1152,'DMI Strategy'!$A$1:$B$1000,2,FALSE),0)</f>
        <v>-5488.5119999999997</v>
      </c>
      <c r="G1152" s="46">
        <f>_xlfn.IFNA(VLOOKUP(A1152,'RVI Strategy'!$A$1:$B$1000,2,FALSE),0)</f>
        <v>0</v>
      </c>
      <c r="H1152" s="46">
        <f>_xlfn.IFNA(VLOOKUP(A1152,'TXF0007 Strategy'!$A$1:$B$1000,2,FALSE),0)</f>
        <v>119884.28799999999</v>
      </c>
      <c r="I1152" s="55">
        <f t="shared" si="34"/>
        <v>35443.741333333332</v>
      </c>
      <c r="J1152" s="32">
        <f>VLOOKUP($A1152,級距!$A:$K,9,FALSE)</f>
        <v>7</v>
      </c>
      <c r="K1152" s="32">
        <f>VLOOKUP($A1152,級距!$A:$K,10,FALSE)</f>
        <v>4</v>
      </c>
      <c r="L1152" s="32">
        <f>VLOOKUP($A1152,級距!$A:$K,11,FALSE)</f>
        <v>2</v>
      </c>
      <c r="M1152" s="32">
        <f t="shared" si="35"/>
        <v>2</v>
      </c>
    </row>
    <row r="1153" spans="1:13">
      <c r="A1153" s="47">
        <v>43949</v>
      </c>
      <c r="B1153" s="46">
        <f>_xlfn.IFNA(VLOOKUP(A1153,'Dual Thrust Strategy'!$A$1:$B$460,2,FALSE),0)</f>
        <v>0</v>
      </c>
      <c r="C1153" s="46">
        <f>_xlfn.IFNA(VLOOKUP(A1153,'Break Through Price Strategy'!$A$2:$B$742,2,FALSE),0)</f>
        <v>0</v>
      </c>
      <c r="D1153" s="46">
        <f>_xlfn.IFNA(VLOOKUP(A1153,'BBI Strategy'!$A$2:$B$1000,2,FALSE),0)</f>
        <v>0</v>
      </c>
      <c r="E1153" s="46">
        <f>_xlfn.IFNA(VLOOKUP(A1153,'Cloud Strategy'!$A$2:$B$1000,2,FALSE),0)</f>
        <v>19136.016</v>
      </c>
      <c r="F1153" s="46">
        <f>_xlfn.IFNA(VLOOKUP(A1153,'DMI Strategy'!$A$1:$B$1000,2,FALSE),0)</f>
        <v>0</v>
      </c>
      <c r="G1153" s="46">
        <f>_xlfn.IFNA(VLOOKUP(A1153,'RVI Strategy'!$A$1:$B$1000,2,FALSE),0)</f>
        <v>-101436.38400000001</v>
      </c>
      <c r="H1153" s="46">
        <f>_xlfn.IFNA(VLOOKUP(A1153,'TXF0007 Strategy'!$A$1:$B$1000,2,FALSE),0)</f>
        <v>-29537.64</v>
      </c>
      <c r="I1153" s="55">
        <f t="shared" si="34"/>
        <v>-13716.728000000001</v>
      </c>
      <c r="J1153" s="32">
        <f>VLOOKUP($A1153,級距!$A:$K,9,FALSE)</f>
        <v>6</v>
      </c>
      <c r="K1153" s="32">
        <f>VLOOKUP($A1153,級距!$A:$K,10,FALSE)</f>
        <v>2</v>
      </c>
      <c r="L1153" s="32">
        <f>VLOOKUP($A1153,級距!$A:$K,11,FALSE)</f>
        <v>2</v>
      </c>
      <c r="M1153" s="32">
        <f t="shared" si="35"/>
        <v>2</v>
      </c>
    </row>
    <row r="1154" spans="1:13">
      <c r="A1154" s="47">
        <v>43948</v>
      </c>
      <c r="B1154" s="46">
        <f>_xlfn.IFNA(VLOOKUP(A1154,'Dual Thrust Strategy'!$A$1:$B$460,2,FALSE),0)</f>
        <v>0</v>
      </c>
      <c r="C1154" s="46">
        <f>_xlfn.IFNA(VLOOKUP(A1154,'Break Through Price Strategy'!$A$2:$B$742,2,FALSE),0)</f>
        <v>68965.623999999996</v>
      </c>
      <c r="D1154" s="46">
        <f>_xlfn.IFNA(VLOOKUP(A1154,'BBI Strategy'!$A$2:$B$1000,2,FALSE),0)</f>
        <v>73772.831999999995</v>
      </c>
      <c r="E1154" s="46">
        <f>_xlfn.IFNA(VLOOKUP(A1154,'Cloud Strategy'!$A$2:$B$1000,2,FALSE),0)</f>
        <v>0</v>
      </c>
      <c r="F1154" s="46">
        <f>_xlfn.IFNA(VLOOKUP(A1154,'DMI Strategy'!$A$1:$B$1000,2,FALSE),0)</f>
        <v>69771.296000000002</v>
      </c>
      <c r="G1154" s="46">
        <f>_xlfn.IFNA(VLOOKUP(A1154,'RVI Strategy'!$A$1:$B$1000,2,FALSE),0)</f>
        <v>0</v>
      </c>
      <c r="H1154" s="46">
        <f>_xlfn.IFNA(VLOOKUP(A1154,'TXF0007 Strategy'!$A$1:$B$1000,2,FALSE),0)</f>
        <v>16163.615999999998</v>
      </c>
      <c r="I1154" s="55">
        <f t="shared" si="34"/>
        <v>35418.292000000001</v>
      </c>
      <c r="J1154" s="32">
        <f>VLOOKUP($A1154,級距!$A:$K,9,FALSE)</f>
        <v>10</v>
      </c>
      <c r="K1154" s="32">
        <f>VLOOKUP($A1154,級距!$A:$K,10,FALSE)</f>
        <v>9</v>
      </c>
      <c r="L1154" s="32">
        <f>VLOOKUP($A1154,級距!$A:$K,11,FALSE)</f>
        <v>4</v>
      </c>
      <c r="M1154" s="32">
        <f t="shared" si="35"/>
        <v>4</v>
      </c>
    </row>
    <row r="1155" spans="1:13">
      <c r="A1155" s="47">
        <v>43945</v>
      </c>
      <c r="B1155" s="46">
        <f>_xlfn.IFNA(VLOOKUP(A1155,'Dual Thrust Strategy'!$A$1:$B$460,2,FALSE),0)</f>
        <v>0</v>
      </c>
      <c r="C1155" s="46">
        <f>_xlfn.IFNA(VLOOKUP(A1155,'Break Through Price Strategy'!$A$2:$B$742,2,FALSE),0)</f>
        <v>0</v>
      </c>
      <c r="D1155" s="46">
        <f>_xlfn.IFNA(VLOOKUP(A1155,'BBI Strategy'!$A$2:$B$1000,2,FALSE),0)</f>
        <v>-19142.815999999999</v>
      </c>
      <c r="E1155" s="46">
        <f>_xlfn.IFNA(VLOOKUP(A1155,'Cloud Strategy'!$A$2:$B$1000,2,FALSE),0)</f>
        <v>0</v>
      </c>
      <c r="F1155" s="46">
        <f>_xlfn.IFNA(VLOOKUP(A1155,'DMI Strategy'!$A$1:$B$1000,2,FALSE),0)</f>
        <v>-71622.2</v>
      </c>
      <c r="G1155" s="46">
        <f>_xlfn.IFNA(VLOOKUP(A1155,'RVI Strategy'!$A$1:$B$1000,2,FALSE),0)</f>
        <v>0</v>
      </c>
      <c r="H1155" s="46">
        <f>_xlfn.IFNA(VLOOKUP(A1155,'TXF0007 Strategy'!$A$1:$B$1000,2,FALSE),0)</f>
        <v>0</v>
      </c>
      <c r="I1155" s="55">
        <f t="shared" si="34"/>
        <v>-15127.502666666667</v>
      </c>
      <c r="J1155" s="32">
        <f>VLOOKUP($A1155,級距!$A:$K,9,FALSE)</f>
        <v>3</v>
      </c>
      <c r="K1155" s="32">
        <f>VLOOKUP($A1155,級距!$A:$K,10,FALSE)</f>
        <v>5</v>
      </c>
      <c r="L1155" s="32">
        <f>VLOOKUP($A1155,級距!$A:$K,11,FALSE)</f>
        <v>2</v>
      </c>
      <c r="M1155" s="32">
        <f t="shared" si="35"/>
        <v>2</v>
      </c>
    </row>
    <row r="1156" spans="1:13">
      <c r="A1156" s="47">
        <v>43944</v>
      </c>
      <c r="B1156" s="46">
        <f>_xlfn.IFNA(VLOOKUP(A1156,'Dual Thrust Strategy'!$A$1:$B$460,2,FALSE),0)</f>
        <v>-10152.864</v>
      </c>
      <c r="C1156" s="46">
        <f>_xlfn.IFNA(VLOOKUP(A1156,'Break Through Price Strategy'!$A$2:$B$742,2,FALSE),0)</f>
        <v>77857.695999999996</v>
      </c>
      <c r="D1156" s="46">
        <f>_xlfn.IFNA(VLOOKUP(A1156,'BBI Strategy'!$A$2:$B$1000,2,FALSE),0)</f>
        <v>0</v>
      </c>
      <c r="E1156" s="46">
        <f>_xlfn.IFNA(VLOOKUP(A1156,'Cloud Strategy'!$A$2:$B$1000,2,FALSE),0)</f>
        <v>100962.72</v>
      </c>
      <c r="F1156" s="46">
        <f>_xlfn.IFNA(VLOOKUP(A1156,'DMI Strategy'!$A$1:$B$1000,2,FALSE),0)</f>
        <v>-31253.439999999999</v>
      </c>
      <c r="G1156" s="46">
        <f>_xlfn.IFNA(VLOOKUP(A1156,'RVI Strategy'!$A$1:$B$1000,2,FALSE),0)</f>
        <v>-61967.328000000001</v>
      </c>
      <c r="H1156" s="46">
        <f>_xlfn.IFNA(VLOOKUP(A1156,'TXF0007 Strategy'!$A$1:$B$1000,2,FALSE),0)</f>
        <v>12135.751999999999</v>
      </c>
      <c r="I1156" s="55">
        <f t="shared" ref="I1156:I1219" si="36">(B1156+C1156+D1156+E1156+F1156+G1156)/6</f>
        <v>12574.463999999998</v>
      </c>
      <c r="J1156" s="32">
        <f>VLOOKUP($A1156,級距!$A:$K,9,FALSE)</f>
        <v>10</v>
      </c>
      <c r="K1156" s="32">
        <f>VLOOKUP($A1156,級距!$A:$K,10,FALSE)</f>
        <v>1</v>
      </c>
      <c r="L1156" s="32">
        <f>VLOOKUP($A1156,級距!$A:$K,11,FALSE)</f>
        <v>1</v>
      </c>
      <c r="M1156" s="32">
        <f t="shared" ref="M1156:M1219" si="37">_xlfn.IFNA(L1156,0)</f>
        <v>1</v>
      </c>
    </row>
    <row r="1157" spans="1:13">
      <c r="A1157" s="47">
        <v>43943</v>
      </c>
      <c r="B1157" s="46">
        <f>_xlfn.IFNA(VLOOKUP(A1157,'Dual Thrust Strategy'!$A$1:$B$460,2,FALSE),0)</f>
        <v>0</v>
      </c>
      <c r="C1157" s="46">
        <f>_xlfn.IFNA(VLOOKUP(A1157,'Break Through Price Strategy'!$A$2:$B$742,2,FALSE),0)</f>
        <v>0</v>
      </c>
      <c r="D1157" s="46">
        <f>_xlfn.IFNA(VLOOKUP(A1157,'BBI Strategy'!$A$2:$B$1000,2,FALSE),0)</f>
        <v>-102432.64</v>
      </c>
      <c r="E1157" s="46">
        <f>_xlfn.IFNA(VLOOKUP(A1157,'Cloud Strategy'!$A$2:$B$1000,2,FALSE),0)</f>
        <v>0</v>
      </c>
      <c r="F1157" s="46">
        <f>_xlfn.IFNA(VLOOKUP(A1157,'DMI Strategy'!$A$1:$B$1000,2,FALSE),0)</f>
        <v>-64694.911999999997</v>
      </c>
      <c r="G1157" s="46">
        <f>_xlfn.IFNA(VLOOKUP(A1157,'RVI Strategy'!$A$1:$B$1000,2,FALSE),0)</f>
        <v>0</v>
      </c>
      <c r="H1157" s="46">
        <f>_xlfn.IFNA(VLOOKUP(A1157,'TXF0007 Strategy'!$A$1:$B$1000,2,FALSE),0)</f>
        <v>39865.616000000002</v>
      </c>
      <c r="I1157" s="55">
        <f t="shared" si="36"/>
        <v>-27854.592000000001</v>
      </c>
      <c r="J1157" s="32">
        <f>VLOOKUP($A1157,級距!$A:$K,9,FALSE)</f>
        <v>8</v>
      </c>
      <c r="K1157" s="32">
        <f>VLOOKUP($A1157,級距!$A:$K,10,FALSE)</f>
        <v>5</v>
      </c>
      <c r="L1157" s="32">
        <f>VLOOKUP($A1157,級距!$A:$K,11,FALSE)</f>
        <v>2</v>
      </c>
      <c r="M1157" s="32">
        <f t="shared" si="37"/>
        <v>2</v>
      </c>
    </row>
    <row r="1158" spans="1:13">
      <c r="A1158" s="47">
        <v>43942</v>
      </c>
      <c r="B1158" s="46">
        <f>_xlfn.IFNA(VLOOKUP(A1158,'Dual Thrust Strategy'!$A$1:$B$460,2,FALSE),0)</f>
        <v>179263.08000000002</v>
      </c>
      <c r="C1158" s="46">
        <f>_xlfn.IFNA(VLOOKUP(A1158,'Break Through Price Strategy'!$A$2:$B$742,2,FALSE),0)</f>
        <v>425.26400000000001</v>
      </c>
      <c r="D1158" s="46">
        <f>_xlfn.IFNA(VLOOKUP(A1158,'BBI Strategy'!$A$2:$B$1000,2,FALSE),0)</f>
        <v>131962.448</v>
      </c>
      <c r="E1158" s="46">
        <f>_xlfn.IFNA(VLOOKUP(A1158,'Cloud Strategy'!$A$2:$B$1000,2,FALSE),0)</f>
        <v>-77759.343999999997</v>
      </c>
      <c r="F1158" s="46">
        <f>_xlfn.IFNA(VLOOKUP(A1158,'DMI Strategy'!$A$1:$B$1000,2,FALSE),0)</f>
        <v>411306.11200000002</v>
      </c>
      <c r="G1158" s="46">
        <f>_xlfn.IFNA(VLOOKUP(A1158,'RVI Strategy'!$A$1:$B$1000,2,FALSE),0)</f>
        <v>20840.112000000001</v>
      </c>
      <c r="H1158" s="46">
        <f>_xlfn.IFNA(VLOOKUP(A1158,'TXF0007 Strategy'!$A$1:$B$1000,2,FALSE),0)</f>
        <v>171950.50400000002</v>
      </c>
      <c r="I1158" s="55">
        <f t="shared" si="36"/>
        <v>111006.27866666667</v>
      </c>
      <c r="J1158" s="32">
        <f>VLOOKUP($A1158,級距!$A:$K,9,FALSE)</f>
        <v>10</v>
      </c>
      <c r="K1158" s="32">
        <f>VLOOKUP($A1158,級距!$A:$K,10,FALSE)</f>
        <v>7</v>
      </c>
      <c r="L1158" s="32">
        <f>VLOOKUP($A1158,級距!$A:$K,11,FALSE)</f>
        <v>4</v>
      </c>
      <c r="M1158" s="32">
        <f t="shared" si="37"/>
        <v>4</v>
      </c>
    </row>
    <row r="1159" spans="1:13">
      <c r="A1159" s="47">
        <v>43941</v>
      </c>
      <c r="B1159" s="46">
        <f>_xlfn.IFNA(VLOOKUP(A1159,'Dual Thrust Strategy'!$A$1:$B$460,2,FALSE),0)</f>
        <v>-51337.296000000002</v>
      </c>
      <c r="C1159" s="46">
        <f>_xlfn.IFNA(VLOOKUP(A1159,'Break Through Price Strategy'!$A$2:$B$742,2,FALSE),0)</f>
        <v>0</v>
      </c>
      <c r="D1159" s="46">
        <f>_xlfn.IFNA(VLOOKUP(A1159,'BBI Strategy'!$A$2:$B$1000,2,FALSE),0)</f>
        <v>0</v>
      </c>
      <c r="E1159" s="46">
        <f>_xlfn.IFNA(VLOOKUP(A1159,'Cloud Strategy'!$A$2:$B$1000,2,FALSE),0)</f>
        <v>-15154.96</v>
      </c>
      <c r="F1159" s="46">
        <f>_xlfn.IFNA(VLOOKUP(A1159,'DMI Strategy'!$A$1:$B$1000,2,FALSE),0)</f>
        <v>-19823.423999999999</v>
      </c>
      <c r="G1159" s="46">
        <f>_xlfn.IFNA(VLOOKUP(A1159,'RVI Strategy'!$A$1:$B$1000,2,FALSE),0)</f>
        <v>0</v>
      </c>
      <c r="H1159" s="46">
        <f>_xlfn.IFNA(VLOOKUP(A1159,'TXF0007 Strategy'!$A$1:$B$1000,2,FALSE),0)</f>
        <v>0</v>
      </c>
      <c r="I1159" s="55">
        <f t="shared" si="36"/>
        <v>-14385.946666666665</v>
      </c>
      <c r="J1159" s="32">
        <f>VLOOKUP($A1159,級距!$A:$K,9,FALSE)</f>
        <v>5</v>
      </c>
      <c r="K1159" s="32">
        <f>VLOOKUP($A1159,級距!$A:$K,10,FALSE)</f>
        <v>4</v>
      </c>
      <c r="L1159" s="32">
        <f>VLOOKUP($A1159,級距!$A:$K,11,FALSE)</f>
        <v>2</v>
      </c>
      <c r="M1159" s="32">
        <f t="shared" si="37"/>
        <v>2</v>
      </c>
    </row>
    <row r="1160" spans="1:13">
      <c r="A1160" s="47">
        <v>43938</v>
      </c>
      <c r="B1160" s="46">
        <f>_xlfn.IFNA(VLOOKUP(A1160,'Dual Thrust Strategy'!$A$1:$B$460,2,FALSE),0)</f>
        <v>-32113.224000000002</v>
      </c>
      <c r="C1160" s="46">
        <f>_xlfn.IFNA(VLOOKUP(A1160,'Break Through Price Strategy'!$A$2:$B$742,2,FALSE),0)</f>
        <v>-30668.984</v>
      </c>
      <c r="D1160" s="46">
        <f>_xlfn.IFNA(VLOOKUP(A1160,'BBI Strategy'!$A$2:$B$1000,2,FALSE),0)</f>
        <v>3766.7919999999999</v>
      </c>
      <c r="E1160" s="46">
        <f>_xlfn.IFNA(VLOOKUP(A1160,'Cloud Strategy'!$A$2:$B$1000,2,FALSE),0)</f>
        <v>0</v>
      </c>
      <c r="F1160" s="46">
        <f>_xlfn.IFNA(VLOOKUP(A1160,'DMI Strategy'!$A$1:$B$1000,2,FALSE),0)</f>
        <v>-45224.832000000002</v>
      </c>
      <c r="G1160" s="46">
        <f>_xlfn.IFNA(VLOOKUP(A1160,'RVI Strategy'!$A$1:$B$1000,2,FALSE),0)</f>
        <v>-74021.376000000004</v>
      </c>
      <c r="H1160" s="46">
        <f>_xlfn.IFNA(VLOOKUP(A1160,'TXF0007 Strategy'!$A$1:$B$1000,2,FALSE),0)</f>
        <v>-56742.783999999992</v>
      </c>
      <c r="I1160" s="55">
        <f t="shared" si="36"/>
        <v>-29710.270666666667</v>
      </c>
      <c r="J1160" s="32">
        <f>VLOOKUP($A1160,級距!$A:$K,9,FALSE)</f>
        <v>10</v>
      </c>
      <c r="K1160" s="32">
        <f>VLOOKUP($A1160,級距!$A:$K,10,FALSE)</f>
        <v>1</v>
      </c>
      <c r="L1160" s="32">
        <f>VLOOKUP($A1160,級距!$A:$K,11,FALSE)</f>
        <v>1</v>
      </c>
      <c r="M1160" s="32">
        <f t="shared" si="37"/>
        <v>1</v>
      </c>
    </row>
    <row r="1161" spans="1:13">
      <c r="A1161" s="47">
        <v>43937</v>
      </c>
      <c r="B1161" s="46">
        <f>_xlfn.IFNA(VLOOKUP(A1161,'Dual Thrust Strategy'!$A$1:$B$460,2,FALSE),0)</f>
        <v>0</v>
      </c>
      <c r="C1161" s="46">
        <f>_xlfn.IFNA(VLOOKUP(A1161,'Break Through Price Strategy'!$A$2:$B$742,2,FALSE),0)</f>
        <v>0</v>
      </c>
      <c r="D1161" s="46">
        <f>_xlfn.IFNA(VLOOKUP(A1161,'BBI Strategy'!$A$2:$B$1000,2,FALSE),0)</f>
        <v>0</v>
      </c>
      <c r="E1161" s="46">
        <f>_xlfn.IFNA(VLOOKUP(A1161,'Cloud Strategy'!$A$2:$B$1000,2,FALSE),0)</f>
        <v>0</v>
      </c>
      <c r="F1161" s="46">
        <f>_xlfn.IFNA(VLOOKUP(A1161,'DMI Strategy'!$A$1:$B$1000,2,FALSE),0)</f>
        <v>0</v>
      </c>
      <c r="G1161" s="46">
        <f>_xlfn.IFNA(VLOOKUP(A1161,'RVI Strategy'!$A$1:$B$1000,2,FALSE),0)</f>
        <v>0</v>
      </c>
      <c r="H1161" s="46">
        <f>_xlfn.IFNA(VLOOKUP(A1161,'TXF0007 Strategy'!$A$1:$B$1000,2,FALSE),0)</f>
        <v>-59466.512000000002</v>
      </c>
      <c r="I1161" s="55">
        <f t="shared" si="36"/>
        <v>0</v>
      </c>
      <c r="J1161" s="32">
        <f>VLOOKUP($A1161,級距!$A:$K,9,FALSE)</f>
        <v>9</v>
      </c>
      <c r="K1161" s="32">
        <f>VLOOKUP($A1161,級距!$A:$K,10,FALSE)</f>
        <v>7</v>
      </c>
      <c r="L1161" s="32">
        <f>VLOOKUP($A1161,級距!$A:$K,11,FALSE)</f>
        <v>3</v>
      </c>
      <c r="M1161" s="32">
        <f t="shared" si="37"/>
        <v>3</v>
      </c>
    </row>
    <row r="1162" spans="1:13">
      <c r="A1162" s="47">
        <v>43936</v>
      </c>
      <c r="B1162" s="46">
        <f>_xlfn.IFNA(VLOOKUP(A1162,'Dual Thrust Strategy'!$A$1:$B$460,2,FALSE),0)</f>
        <v>0</v>
      </c>
      <c r="C1162" s="46">
        <f>_xlfn.IFNA(VLOOKUP(A1162,'Break Through Price Strategy'!$A$2:$B$742,2,FALSE),0)</f>
        <v>0</v>
      </c>
      <c r="D1162" s="46">
        <f>_xlfn.IFNA(VLOOKUP(A1162,'BBI Strategy'!$A$2:$B$1000,2,FALSE),0)</f>
        <v>-25186.527999999998</v>
      </c>
      <c r="E1162" s="46">
        <f>_xlfn.IFNA(VLOOKUP(A1162,'Cloud Strategy'!$A$2:$B$1000,2,FALSE),0)</f>
        <v>-21181.248</v>
      </c>
      <c r="F1162" s="46">
        <f>_xlfn.IFNA(VLOOKUP(A1162,'DMI Strategy'!$A$1:$B$1000,2,FALSE),0)</f>
        <v>0</v>
      </c>
      <c r="G1162" s="46">
        <f>_xlfn.IFNA(VLOOKUP(A1162,'RVI Strategy'!$A$1:$B$1000,2,FALSE),0)</f>
        <v>0</v>
      </c>
      <c r="H1162" s="46">
        <f>_xlfn.IFNA(VLOOKUP(A1162,'TXF0007 Strategy'!$A$1:$B$1000,2,FALSE),0)</f>
        <v>0</v>
      </c>
      <c r="I1162" s="55">
        <f t="shared" si="36"/>
        <v>-7727.9626666666663</v>
      </c>
      <c r="J1162" s="32">
        <f>VLOOKUP($A1162,級距!$A:$K,9,FALSE)</f>
        <v>7</v>
      </c>
      <c r="K1162" s="32">
        <f>VLOOKUP($A1162,級距!$A:$K,10,FALSE)</f>
        <v>8</v>
      </c>
      <c r="L1162" s="32">
        <f>VLOOKUP($A1162,級距!$A:$K,11,FALSE)</f>
        <v>3</v>
      </c>
      <c r="M1162" s="32">
        <f t="shared" si="37"/>
        <v>3</v>
      </c>
    </row>
    <row r="1163" spans="1:13">
      <c r="A1163" s="47">
        <v>43935</v>
      </c>
      <c r="B1163" s="46">
        <f>_xlfn.IFNA(VLOOKUP(A1163,'Dual Thrust Strategy'!$A$1:$B$460,2,FALSE),0)</f>
        <v>99535.92</v>
      </c>
      <c r="C1163" s="46">
        <f>_xlfn.IFNA(VLOOKUP(A1163,'Break Through Price Strategy'!$A$2:$B$742,2,FALSE),0)</f>
        <v>90939.92</v>
      </c>
      <c r="D1163" s="46">
        <f>_xlfn.IFNA(VLOOKUP(A1163,'BBI Strategy'!$A$2:$B$1000,2,FALSE),0)</f>
        <v>50638.44</v>
      </c>
      <c r="E1163" s="46">
        <f>_xlfn.IFNA(VLOOKUP(A1163,'Cloud Strategy'!$A$2:$B$1000,2,FALSE),0)</f>
        <v>0</v>
      </c>
      <c r="F1163" s="46">
        <f>_xlfn.IFNA(VLOOKUP(A1163,'DMI Strategy'!$A$1:$B$1000,2,FALSE),0)</f>
        <v>97038.016000000003</v>
      </c>
      <c r="G1163" s="46">
        <f>_xlfn.IFNA(VLOOKUP(A1163,'RVI Strategy'!$A$1:$B$1000,2,FALSE),0)</f>
        <v>0</v>
      </c>
      <c r="H1163" s="46">
        <f>_xlfn.IFNA(VLOOKUP(A1163,'TXF0007 Strategy'!$A$1:$B$1000,2,FALSE),0)</f>
        <v>259173.2</v>
      </c>
      <c r="I1163" s="55">
        <f t="shared" si="36"/>
        <v>56358.715999999993</v>
      </c>
      <c r="J1163" s="32">
        <f>VLOOKUP($A1163,級距!$A:$K,9,FALSE)</f>
        <v>10</v>
      </c>
      <c r="K1163" s="32">
        <f>VLOOKUP($A1163,級距!$A:$K,10,FALSE)</f>
        <v>9</v>
      </c>
      <c r="L1163" s="32">
        <f>VLOOKUP($A1163,級距!$A:$K,11,FALSE)</f>
        <v>4</v>
      </c>
      <c r="M1163" s="32">
        <f t="shared" si="37"/>
        <v>4</v>
      </c>
    </row>
    <row r="1164" spans="1:13">
      <c r="A1164" s="47">
        <v>43934</v>
      </c>
      <c r="B1164" s="46">
        <f>_xlfn.IFNA(VLOOKUP(A1164,'Dual Thrust Strategy'!$A$1:$B$460,2,FALSE),0)</f>
        <v>0</v>
      </c>
      <c r="C1164" s="46">
        <f>_xlfn.IFNA(VLOOKUP(A1164,'Break Through Price Strategy'!$A$2:$B$742,2,FALSE),0)</f>
        <v>0</v>
      </c>
      <c r="D1164" s="46">
        <f>_xlfn.IFNA(VLOOKUP(A1164,'BBI Strategy'!$A$2:$B$1000,2,FALSE),0)</f>
        <v>0</v>
      </c>
      <c r="E1164" s="46">
        <f>_xlfn.IFNA(VLOOKUP(A1164,'Cloud Strategy'!$A$2:$B$1000,2,FALSE),0)</f>
        <v>62669.36</v>
      </c>
      <c r="F1164" s="46">
        <f>_xlfn.IFNA(VLOOKUP(A1164,'DMI Strategy'!$A$1:$B$1000,2,FALSE),0)</f>
        <v>0</v>
      </c>
      <c r="G1164" s="46">
        <f>_xlfn.IFNA(VLOOKUP(A1164,'RVI Strategy'!$A$1:$B$1000,2,FALSE),0)</f>
        <v>0</v>
      </c>
      <c r="H1164" s="46">
        <f>_xlfn.IFNA(VLOOKUP(A1164,'TXF0007 Strategy'!$A$1:$B$1000,2,FALSE),0)</f>
        <v>20130.624</v>
      </c>
      <c r="I1164" s="55">
        <f t="shared" si="36"/>
        <v>10444.893333333333</v>
      </c>
      <c r="J1164" s="32">
        <f>VLOOKUP($A1164,級距!$A:$K,9,FALSE)</f>
        <v>6</v>
      </c>
      <c r="K1164" s="32">
        <f>VLOOKUP($A1164,級距!$A:$K,10,FALSE)</f>
        <v>1</v>
      </c>
      <c r="L1164" s="32">
        <f>VLOOKUP($A1164,級距!$A:$K,11,FALSE)</f>
        <v>2</v>
      </c>
      <c r="M1164" s="32">
        <f t="shared" si="37"/>
        <v>2</v>
      </c>
    </row>
    <row r="1165" spans="1:13">
      <c r="A1165" s="47">
        <v>43931</v>
      </c>
      <c r="B1165" s="46">
        <f>_xlfn.IFNA(VLOOKUP(A1165,'Dual Thrust Strategy'!$A$1:$B$460,2,FALSE),0)</f>
        <v>0</v>
      </c>
      <c r="C1165" s="46">
        <f>_xlfn.IFNA(VLOOKUP(A1165,'Break Through Price Strategy'!$A$2:$B$742,2,FALSE),0)</f>
        <v>0</v>
      </c>
      <c r="D1165" s="46">
        <f>_xlfn.IFNA(VLOOKUP(A1165,'BBI Strategy'!$A$2:$B$1000,2,FALSE),0)</f>
        <v>27658.400000000001</v>
      </c>
      <c r="E1165" s="46">
        <f>_xlfn.IFNA(VLOOKUP(A1165,'Cloud Strategy'!$A$2:$B$1000,2,FALSE),0)</f>
        <v>0</v>
      </c>
      <c r="F1165" s="46">
        <f>_xlfn.IFNA(VLOOKUP(A1165,'DMI Strategy'!$A$1:$B$1000,2,FALSE),0)</f>
        <v>0</v>
      </c>
      <c r="G1165" s="46">
        <f>_xlfn.IFNA(VLOOKUP(A1165,'RVI Strategy'!$A$1:$B$1000,2,FALSE),0)</f>
        <v>0</v>
      </c>
      <c r="H1165" s="46">
        <f>_xlfn.IFNA(VLOOKUP(A1165,'TXF0007 Strategy'!$A$1:$B$1000,2,FALSE),0)</f>
        <v>53289.64</v>
      </c>
      <c r="I1165" s="55">
        <f t="shared" si="36"/>
        <v>4609.7333333333336</v>
      </c>
      <c r="J1165" s="32">
        <f>VLOOKUP($A1165,級距!$A:$K,9,FALSE)</f>
        <v>5</v>
      </c>
      <c r="K1165" s="32">
        <f>VLOOKUP($A1165,級距!$A:$K,10,FALSE)</f>
        <v>9</v>
      </c>
      <c r="L1165" s="32">
        <f>VLOOKUP($A1165,級距!$A:$K,11,FALSE)</f>
        <v>3</v>
      </c>
      <c r="M1165" s="32">
        <f t="shared" si="37"/>
        <v>3</v>
      </c>
    </row>
    <row r="1166" spans="1:13">
      <c r="A1166" s="47">
        <v>43930</v>
      </c>
      <c r="B1166" s="46">
        <f>_xlfn.IFNA(VLOOKUP(A1166,'Dual Thrust Strategy'!$A$1:$B$460,2,FALSE),0)</f>
        <v>0</v>
      </c>
      <c r="C1166" s="46">
        <f>_xlfn.IFNA(VLOOKUP(A1166,'Break Through Price Strategy'!$A$2:$B$742,2,FALSE),0)</f>
        <v>0</v>
      </c>
      <c r="D1166" s="46">
        <f>_xlfn.IFNA(VLOOKUP(A1166,'BBI Strategy'!$A$2:$B$1000,2,FALSE),0)</f>
        <v>-65144.095999999998</v>
      </c>
      <c r="E1166" s="46">
        <f>_xlfn.IFNA(VLOOKUP(A1166,'Cloud Strategy'!$A$2:$B$1000,2,FALSE),0)</f>
        <v>0</v>
      </c>
      <c r="F1166" s="46">
        <f>_xlfn.IFNA(VLOOKUP(A1166,'DMI Strategy'!$A$1:$B$1000,2,FALSE),0)</f>
        <v>0</v>
      </c>
      <c r="G1166" s="46">
        <f>_xlfn.IFNA(VLOOKUP(A1166,'RVI Strategy'!$A$1:$B$1000,2,FALSE),0)</f>
        <v>0</v>
      </c>
      <c r="H1166" s="46">
        <f>_xlfn.IFNA(VLOOKUP(A1166,'TXF0007 Strategy'!$A$1:$B$1000,2,FALSE),0)</f>
        <v>45408.224000000002</v>
      </c>
      <c r="I1166" s="55">
        <f t="shared" si="36"/>
        <v>-10857.349333333334</v>
      </c>
      <c r="J1166" s="32">
        <f>VLOOKUP($A1166,級距!$A:$K,9,FALSE)</f>
        <v>9</v>
      </c>
      <c r="K1166" s="32">
        <f>VLOOKUP($A1166,級距!$A:$K,10,FALSE)</f>
        <v>2</v>
      </c>
      <c r="L1166" s="32">
        <f>VLOOKUP($A1166,級距!$A:$K,11,FALSE)</f>
        <v>2</v>
      </c>
      <c r="M1166" s="32">
        <f t="shared" si="37"/>
        <v>2</v>
      </c>
    </row>
    <row r="1167" spans="1:13">
      <c r="A1167" s="47">
        <v>43929</v>
      </c>
      <c r="B1167" s="46">
        <f>_xlfn.IFNA(VLOOKUP(A1167,'Dual Thrust Strategy'!$A$1:$B$460,2,FALSE),0)</f>
        <v>0</v>
      </c>
      <c r="C1167" s="46">
        <f>_xlfn.IFNA(VLOOKUP(A1167,'Break Through Price Strategy'!$A$2:$B$742,2,FALSE),0)</f>
        <v>31034.712</v>
      </c>
      <c r="D1167" s="46">
        <f>_xlfn.IFNA(VLOOKUP(A1167,'BBI Strategy'!$A$2:$B$1000,2,FALSE),0)</f>
        <v>59697.368000000002</v>
      </c>
      <c r="E1167" s="46">
        <f>_xlfn.IFNA(VLOOKUP(A1167,'Cloud Strategy'!$A$2:$B$1000,2,FALSE),0)</f>
        <v>0</v>
      </c>
      <c r="F1167" s="46">
        <f>_xlfn.IFNA(VLOOKUP(A1167,'DMI Strategy'!$A$1:$B$1000,2,FALSE),0)</f>
        <v>58296.815999999999</v>
      </c>
      <c r="G1167" s="46">
        <f>_xlfn.IFNA(VLOOKUP(A1167,'RVI Strategy'!$A$1:$B$1000,2,FALSE),0)</f>
        <v>0</v>
      </c>
      <c r="H1167" s="46">
        <f>_xlfn.IFNA(VLOOKUP(A1167,'TXF0007 Strategy'!$A$1:$B$1000,2,FALSE),0)</f>
        <v>54902.408000000003</v>
      </c>
      <c r="I1167" s="55">
        <f t="shared" si="36"/>
        <v>24838.149333333335</v>
      </c>
      <c r="J1167" s="32">
        <f>VLOOKUP($A1167,級距!$A:$K,9,FALSE)</f>
        <v>9</v>
      </c>
      <c r="K1167" s="32">
        <f>VLOOKUP($A1167,級距!$A:$K,10,FALSE)</f>
        <v>10</v>
      </c>
      <c r="L1167" s="32">
        <f>VLOOKUP($A1167,級距!$A:$K,11,FALSE)</f>
        <v>4</v>
      </c>
      <c r="M1167" s="32">
        <f t="shared" si="37"/>
        <v>4</v>
      </c>
    </row>
    <row r="1168" spans="1:13">
      <c r="A1168" s="47">
        <v>43928</v>
      </c>
      <c r="B1168" s="46">
        <f>_xlfn.IFNA(VLOOKUP(A1168,'Dual Thrust Strategy'!$A$1:$B$460,2,FALSE),0)</f>
        <v>0</v>
      </c>
      <c r="C1168" s="46">
        <f>_xlfn.IFNA(VLOOKUP(A1168,'Break Through Price Strategy'!$A$2:$B$742,2,FALSE),0)</f>
        <v>7944.0479999999998</v>
      </c>
      <c r="D1168" s="46">
        <f>_xlfn.IFNA(VLOOKUP(A1168,'BBI Strategy'!$A$2:$B$1000,2,FALSE),0)</f>
        <v>-43022.624000000003</v>
      </c>
      <c r="E1168" s="46">
        <f>_xlfn.IFNA(VLOOKUP(A1168,'Cloud Strategy'!$A$2:$B$1000,2,FALSE),0)</f>
        <v>-42210.815999999999</v>
      </c>
      <c r="F1168" s="46">
        <f>_xlfn.IFNA(VLOOKUP(A1168,'DMI Strategy'!$A$1:$B$1000,2,FALSE),0)</f>
        <v>-62868.192000000003</v>
      </c>
      <c r="G1168" s="46">
        <f>_xlfn.IFNA(VLOOKUP(A1168,'RVI Strategy'!$A$1:$B$1000,2,FALSE),0)</f>
        <v>0</v>
      </c>
      <c r="H1168" s="46">
        <f>_xlfn.IFNA(VLOOKUP(A1168,'TXF0007 Strategy'!$A$1:$B$1000,2,FALSE),0)</f>
        <v>12364.248000000001</v>
      </c>
      <c r="I1168" s="55">
        <f t="shared" si="36"/>
        <v>-23359.597333333335</v>
      </c>
      <c r="J1168" s="32">
        <f>VLOOKUP($A1168,級距!$A:$K,9,FALSE)</f>
        <v>8</v>
      </c>
      <c r="K1168" s="32">
        <f>VLOOKUP($A1168,級距!$A:$K,10,FALSE)</f>
        <v>3</v>
      </c>
      <c r="L1168" s="32">
        <f>VLOOKUP($A1168,級距!$A:$K,11,FALSE)</f>
        <v>2</v>
      </c>
      <c r="M1168" s="32">
        <f t="shared" si="37"/>
        <v>2</v>
      </c>
    </row>
    <row r="1169" spans="1:13">
      <c r="A1169" s="47">
        <v>43927</v>
      </c>
      <c r="B1169" s="46">
        <f>_xlfn.IFNA(VLOOKUP(A1169,'Dual Thrust Strategy'!$A$1:$B$460,2,FALSE),0)</f>
        <v>-72800.73599999999</v>
      </c>
      <c r="C1169" s="46">
        <f>_xlfn.IFNA(VLOOKUP(A1169,'Break Through Price Strategy'!$A$2:$B$742,2,FALSE),0)</f>
        <v>0</v>
      </c>
      <c r="D1169" s="46">
        <f>_xlfn.IFNA(VLOOKUP(A1169,'BBI Strategy'!$A$2:$B$1000,2,FALSE),0)</f>
        <v>90989.816000000006</v>
      </c>
      <c r="E1169" s="46">
        <f>_xlfn.IFNA(VLOOKUP(A1169,'Cloud Strategy'!$A$2:$B$1000,2,FALSE),0)</f>
        <v>-55528.375999999997</v>
      </c>
      <c r="F1169" s="46">
        <f>_xlfn.IFNA(VLOOKUP(A1169,'DMI Strategy'!$A$1:$B$1000,2,FALSE),0)</f>
        <v>-61856.351999999999</v>
      </c>
      <c r="G1169" s="46">
        <f>_xlfn.IFNA(VLOOKUP(A1169,'RVI Strategy'!$A$1:$B$1000,2,FALSE),0)</f>
        <v>127208.368</v>
      </c>
      <c r="H1169" s="46">
        <f>_xlfn.IFNA(VLOOKUP(A1169,'TXF0007 Strategy'!$A$1:$B$1000,2,FALSE),0)</f>
        <v>0</v>
      </c>
      <c r="I1169" s="55">
        <f t="shared" si="36"/>
        <v>4668.7866666666696</v>
      </c>
      <c r="J1169" s="32">
        <f>VLOOKUP($A1169,級距!$A:$K,9,FALSE)</f>
        <v>10</v>
      </c>
      <c r="K1169" s="32">
        <f>VLOOKUP($A1169,級距!$A:$K,10,FALSE)</f>
        <v>4</v>
      </c>
      <c r="L1169" s="32">
        <f>VLOOKUP($A1169,級距!$A:$K,11,FALSE)</f>
        <v>1</v>
      </c>
      <c r="M1169" s="32">
        <f t="shared" si="37"/>
        <v>1</v>
      </c>
    </row>
    <row r="1170" spans="1:13">
      <c r="A1170" s="47">
        <v>43922</v>
      </c>
      <c r="B1170" s="46">
        <f>_xlfn.IFNA(VLOOKUP(A1170,'Dual Thrust Strategy'!$A$1:$B$460,2,FALSE),0)</f>
        <v>0</v>
      </c>
      <c r="C1170" s="46">
        <f>_xlfn.IFNA(VLOOKUP(A1170,'Break Through Price Strategy'!$A$2:$B$742,2,FALSE),0)</f>
        <v>0</v>
      </c>
      <c r="D1170" s="46">
        <f>_xlfn.IFNA(VLOOKUP(A1170,'BBI Strategy'!$A$2:$B$1000,2,FALSE),0)</f>
        <v>-40243.008000000002</v>
      </c>
      <c r="E1170" s="46">
        <f>_xlfn.IFNA(VLOOKUP(A1170,'Cloud Strategy'!$A$2:$B$1000,2,FALSE),0)</f>
        <v>-30087.648000000001</v>
      </c>
      <c r="F1170" s="46">
        <f>_xlfn.IFNA(VLOOKUP(A1170,'DMI Strategy'!$A$1:$B$1000,2,FALSE),0)</f>
        <v>-62764.800000000003</v>
      </c>
      <c r="G1170" s="46">
        <f>_xlfn.IFNA(VLOOKUP(A1170,'RVI Strategy'!$A$1:$B$1000,2,FALSE),0)</f>
        <v>0</v>
      </c>
      <c r="H1170" s="46">
        <f>_xlfn.IFNA(VLOOKUP(A1170,'TXF0007 Strategy'!$A$1:$B$1000,2,FALSE),0)</f>
        <v>0</v>
      </c>
      <c r="I1170" s="55">
        <f t="shared" si="36"/>
        <v>-22182.576000000001</v>
      </c>
      <c r="J1170" s="32">
        <f>VLOOKUP($A1170,級距!$A:$K,9,FALSE)</f>
        <v>5</v>
      </c>
      <c r="K1170" s="32">
        <f>VLOOKUP($A1170,級距!$A:$K,10,FALSE)</f>
        <v>4</v>
      </c>
      <c r="L1170" s="32">
        <f>VLOOKUP($A1170,級距!$A:$K,11,FALSE)</f>
        <v>2</v>
      </c>
      <c r="M1170" s="32">
        <f t="shared" si="37"/>
        <v>2</v>
      </c>
    </row>
    <row r="1171" spans="1:13">
      <c r="A1171" s="47">
        <v>43921</v>
      </c>
      <c r="B1171" s="46">
        <f>_xlfn.IFNA(VLOOKUP(A1171,'Dual Thrust Strategy'!$A$1:$B$460,2,FALSE),0)</f>
        <v>0</v>
      </c>
      <c r="C1171" s="46">
        <f>_xlfn.IFNA(VLOOKUP(A1171,'Break Through Price Strategy'!$A$2:$B$742,2,FALSE),0)</f>
        <v>8218.7520000000004</v>
      </c>
      <c r="D1171" s="46">
        <f>_xlfn.IFNA(VLOOKUP(A1171,'BBI Strategy'!$A$2:$B$1000,2,FALSE),0)</f>
        <v>0</v>
      </c>
      <c r="E1171" s="46">
        <f>_xlfn.IFNA(VLOOKUP(A1171,'Cloud Strategy'!$A$2:$B$1000,2,FALSE),0)</f>
        <v>14959.584000000001</v>
      </c>
      <c r="F1171" s="46">
        <f>_xlfn.IFNA(VLOOKUP(A1171,'DMI Strategy'!$A$1:$B$1000,2,FALSE),0)</f>
        <v>0</v>
      </c>
      <c r="G1171" s="46">
        <f>_xlfn.IFNA(VLOOKUP(A1171,'RVI Strategy'!$A$1:$B$1000,2,FALSE),0)</f>
        <v>1754.2560000000001</v>
      </c>
      <c r="H1171" s="46">
        <f>_xlfn.IFNA(VLOOKUP(A1171,'TXF0007 Strategy'!$A$1:$B$1000,2,FALSE),0)</f>
        <v>19558.600000000002</v>
      </c>
      <c r="I1171" s="55">
        <f t="shared" si="36"/>
        <v>4155.4320000000007</v>
      </c>
      <c r="J1171" s="32">
        <f>VLOOKUP($A1171,級距!$A:$K,9,FALSE)</f>
        <v>10</v>
      </c>
      <c r="K1171" s="32">
        <f>VLOOKUP($A1171,級距!$A:$K,10,FALSE)</f>
        <v>4</v>
      </c>
      <c r="L1171" s="32">
        <f>VLOOKUP($A1171,級距!$A:$K,11,FALSE)</f>
        <v>1</v>
      </c>
      <c r="M1171" s="32">
        <f t="shared" si="37"/>
        <v>1</v>
      </c>
    </row>
    <row r="1172" spans="1:13">
      <c r="A1172" s="47">
        <v>43920</v>
      </c>
      <c r="B1172" s="46">
        <f>_xlfn.IFNA(VLOOKUP(A1172,'Dual Thrust Strategy'!$A$1:$B$460,2,FALSE),0)</f>
        <v>0</v>
      </c>
      <c r="C1172" s="46">
        <f>_xlfn.IFNA(VLOOKUP(A1172,'Break Through Price Strategy'!$A$2:$B$742,2,FALSE),0)</f>
        <v>-70424.255999999994</v>
      </c>
      <c r="D1172" s="46">
        <f>_xlfn.IFNA(VLOOKUP(A1172,'BBI Strategy'!$A$2:$B$1000,2,FALSE),0)</f>
        <v>0</v>
      </c>
      <c r="E1172" s="46">
        <f>_xlfn.IFNA(VLOOKUP(A1172,'Cloud Strategy'!$A$2:$B$1000,2,FALSE),0)</f>
        <v>5318.6</v>
      </c>
      <c r="F1172" s="46">
        <f>_xlfn.IFNA(VLOOKUP(A1172,'DMI Strategy'!$A$1:$B$1000,2,FALSE),0)</f>
        <v>-64372.351999999999</v>
      </c>
      <c r="G1172" s="46">
        <f>_xlfn.IFNA(VLOOKUP(A1172,'RVI Strategy'!$A$1:$B$1000,2,FALSE),0)</f>
        <v>0</v>
      </c>
      <c r="H1172" s="46">
        <f>_xlfn.IFNA(VLOOKUP(A1172,'TXF0007 Strategy'!$A$1:$B$1000,2,FALSE),0)</f>
        <v>-121352.016</v>
      </c>
      <c r="I1172" s="55">
        <f t="shared" si="36"/>
        <v>-21579.668000000001</v>
      </c>
      <c r="J1172" s="32">
        <f>VLOOKUP($A1172,級距!$A:$K,9,FALSE)</f>
        <v>10</v>
      </c>
      <c r="K1172" s="32">
        <f>VLOOKUP($A1172,級距!$A:$K,10,FALSE)</f>
        <v>7</v>
      </c>
      <c r="L1172" s="32">
        <f>VLOOKUP($A1172,級距!$A:$K,11,FALSE)</f>
        <v>4</v>
      </c>
      <c r="M1172" s="32">
        <f t="shared" si="37"/>
        <v>4</v>
      </c>
    </row>
    <row r="1173" spans="1:13">
      <c r="A1173" s="47">
        <v>43917</v>
      </c>
      <c r="B1173" s="46">
        <f>_xlfn.IFNA(VLOOKUP(A1173,'Dual Thrust Strategy'!$A$1:$B$460,2,FALSE),0)</f>
        <v>0</v>
      </c>
      <c r="C1173" s="46">
        <f>_xlfn.IFNA(VLOOKUP(A1173,'Break Through Price Strategy'!$A$2:$B$742,2,FALSE),0)</f>
        <v>39868.127999999997</v>
      </c>
      <c r="D1173" s="46">
        <f>_xlfn.IFNA(VLOOKUP(A1173,'BBI Strategy'!$A$2:$B$1000,2,FALSE),0)</f>
        <v>-101876.128</v>
      </c>
      <c r="E1173" s="46">
        <f>_xlfn.IFNA(VLOOKUP(A1173,'Cloud Strategy'!$A$2:$B$1000,2,FALSE),0)</f>
        <v>0</v>
      </c>
      <c r="F1173" s="46">
        <f>_xlfn.IFNA(VLOOKUP(A1173,'DMI Strategy'!$A$1:$B$1000,2,FALSE),0)</f>
        <v>67948.471999999994</v>
      </c>
      <c r="G1173" s="46">
        <f>_xlfn.IFNA(VLOOKUP(A1173,'RVI Strategy'!$A$1:$B$1000,2,FALSE),0)</f>
        <v>76428.576000000001</v>
      </c>
      <c r="H1173" s="46">
        <f>_xlfn.IFNA(VLOOKUP(A1173,'TXF0007 Strategy'!$A$1:$B$1000,2,FALSE),0)</f>
        <v>32426.031999999999</v>
      </c>
      <c r="I1173" s="55">
        <f t="shared" si="36"/>
        <v>13728.174666666666</v>
      </c>
      <c r="J1173" s="32">
        <f>VLOOKUP($A1173,級距!$A:$K,9,FALSE)</f>
        <v>10</v>
      </c>
      <c r="K1173" s="32">
        <f>VLOOKUP($A1173,級距!$A:$K,10,FALSE)</f>
        <v>9</v>
      </c>
      <c r="L1173" s="32">
        <f>VLOOKUP($A1173,級距!$A:$K,11,FALSE)</f>
        <v>4</v>
      </c>
      <c r="M1173" s="32">
        <f t="shared" si="37"/>
        <v>4</v>
      </c>
    </row>
    <row r="1174" spans="1:13">
      <c r="A1174" s="47">
        <v>43916</v>
      </c>
      <c r="B1174" s="46">
        <f>_xlfn.IFNA(VLOOKUP(A1174,'Dual Thrust Strategy'!$A$1:$B$460,2,FALSE),0)</f>
        <v>0</v>
      </c>
      <c r="C1174" s="46">
        <f>_xlfn.IFNA(VLOOKUP(A1174,'Break Through Price Strategy'!$A$2:$B$742,2,FALSE),0)</f>
        <v>0</v>
      </c>
      <c r="D1174" s="46">
        <f>_xlfn.IFNA(VLOOKUP(A1174,'BBI Strategy'!$A$2:$B$1000,2,FALSE),0)</f>
        <v>17493.48</v>
      </c>
      <c r="E1174" s="46">
        <f>_xlfn.IFNA(VLOOKUP(A1174,'Cloud Strategy'!$A$2:$B$1000,2,FALSE),0)</f>
        <v>157961.03200000001</v>
      </c>
      <c r="F1174" s="46">
        <f>_xlfn.IFNA(VLOOKUP(A1174,'DMI Strategy'!$A$1:$B$1000,2,FALSE),0)</f>
        <v>-61832.544000000002</v>
      </c>
      <c r="G1174" s="46">
        <f>_xlfn.IFNA(VLOOKUP(A1174,'RVI Strategy'!$A$1:$B$1000,2,FALSE),0)</f>
        <v>-121827.072</v>
      </c>
      <c r="H1174" s="46">
        <f>_xlfn.IFNA(VLOOKUP(A1174,'TXF0007 Strategy'!$A$1:$B$1000,2,FALSE),0)</f>
        <v>-51437.631999999998</v>
      </c>
      <c r="I1174" s="55">
        <f t="shared" si="36"/>
        <v>-1367.5173333333296</v>
      </c>
      <c r="J1174" s="32">
        <f>VLOOKUP($A1174,級距!$A:$K,9,FALSE)</f>
        <v>10</v>
      </c>
      <c r="K1174" s="32">
        <f>VLOOKUP($A1174,級距!$A:$K,10,FALSE)</f>
        <v>2</v>
      </c>
      <c r="L1174" s="32">
        <f>VLOOKUP($A1174,級距!$A:$K,11,FALSE)</f>
        <v>1</v>
      </c>
      <c r="M1174" s="32">
        <f t="shared" si="37"/>
        <v>1</v>
      </c>
    </row>
    <row r="1175" spans="1:13">
      <c r="A1175" s="47">
        <v>43915</v>
      </c>
      <c r="B1175" s="46">
        <f>_xlfn.IFNA(VLOOKUP(A1175,'Dual Thrust Strategy'!$A$1:$B$460,2,FALSE),0)</f>
        <v>0</v>
      </c>
      <c r="C1175" s="46">
        <f>_xlfn.IFNA(VLOOKUP(A1175,'Break Through Price Strategy'!$A$2:$B$742,2,FALSE),0)</f>
        <v>-41186.303999999996</v>
      </c>
      <c r="D1175" s="46">
        <f>_xlfn.IFNA(VLOOKUP(A1175,'BBI Strategy'!$A$2:$B$1000,2,FALSE),0)</f>
        <v>-104470.46400000001</v>
      </c>
      <c r="E1175" s="46">
        <f>_xlfn.IFNA(VLOOKUP(A1175,'Cloud Strategy'!$A$2:$B$1000,2,FALSE),0)</f>
        <v>0</v>
      </c>
      <c r="F1175" s="46">
        <f>_xlfn.IFNA(VLOOKUP(A1175,'DMI Strategy'!$A$1:$B$1000,2,FALSE),0)</f>
        <v>-50233.904000000002</v>
      </c>
      <c r="G1175" s="46">
        <f>_xlfn.IFNA(VLOOKUP(A1175,'RVI Strategy'!$A$1:$B$1000,2,FALSE),0)</f>
        <v>0</v>
      </c>
      <c r="H1175" s="46">
        <f>_xlfn.IFNA(VLOOKUP(A1175,'TXF0007 Strategy'!$A$1:$B$1000,2,FALSE),0)</f>
        <v>-13973.831999999999</v>
      </c>
      <c r="I1175" s="55">
        <f t="shared" si="36"/>
        <v>-32648.445333333337</v>
      </c>
      <c r="J1175" s="32">
        <f>VLOOKUP($A1175,級距!$A:$K,9,FALSE)</f>
        <v>10</v>
      </c>
      <c r="K1175" s="32">
        <f>VLOOKUP($A1175,級距!$A:$K,10,FALSE)</f>
        <v>7</v>
      </c>
      <c r="L1175" s="32">
        <f>VLOOKUP($A1175,級距!$A:$K,11,FALSE)</f>
        <v>4</v>
      </c>
      <c r="M1175" s="32">
        <f t="shared" si="37"/>
        <v>4</v>
      </c>
    </row>
    <row r="1176" spans="1:13">
      <c r="A1176" s="47">
        <v>43914</v>
      </c>
      <c r="B1176" s="46">
        <f>_xlfn.IFNA(VLOOKUP(A1176,'Dual Thrust Strategy'!$A$1:$B$460,2,FALSE),0)</f>
        <v>0</v>
      </c>
      <c r="C1176" s="46">
        <f>_xlfn.IFNA(VLOOKUP(A1176,'Break Through Price Strategy'!$A$2:$B$742,2,FALSE),0)</f>
        <v>93192.072</v>
      </c>
      <c r="D1176" s="46">
        <f>_xlfn.IFNA(VLOOKUP(A1176,'BBI Strategy'!$A$2:$B$1000,2,FALSE),0)</f>
        <v>70295.672000000006</v>
      </c>
      <c r="E1176" s="46">
        <f>_xlfn.IFNA(VLOOKUP(A1176,'Cloud Strategy'!$A$2:$B$1000,2,FALSE),0)</f>
        <v>0</v>
      </c>
      <c r="F1176" s="46">
        <f>_xlfn.IFNA(VLOOKUP(A1176,'DMI Strategy'!$A$1:$B$1000,2,FALSE),0)</f>
        <v>87353.423999999999</v>
      </c>
      <c r="G1176" s="46">
        <f>_xlfn.IFNA(VLOOKUP(A1176,'RVI Strategy'!$A$1:$B$1000,2,FALSE),0)</f>
        <v>-37765.919999999998</v>
      </c>
      <c r="H1176" s="46">
        <f>_xlfn.IFNA(VLOOKUP(A1176,'TXF0007 Strategy'!$A$1:$B$1000,2,FALSE),0)</f>
        <v>-12479.6</v>
      </c>
      <c r="I1176" s="55">
        <f t="shared" si="36"/>
        <v>35512.541333333334</v>
      </c>
      <c r="J1176" s="32">
        <f>VLOOKUP($A1176,級距!$A:$K,9,FALSE)</f>
        <v>10</v>
      </c>
      <c r="K1176" s="32">
        <f>VLOOKUP($A1176,級距!$A:$K,10,FALSE)</f>
        <v>7</v>
      </c>
      <c r="L1176" s="32">
        <f>VLOOKUP($A1176,級距!$A:$K,11,FALSE)</f>
        <v>4</v>
      </c>
      <c r="M1176" s="32">
        <f t="shared" si="37"/>
        <v>4</v>
      </c>
    </row>
    <row r="1177" spans="1:13">
      <c r="A1177" s="47">
        <v>43913</v>
      </c>
      <c r="B1177" s="46">
        <f>_xlfn.IFNA(VLOOKUP(A1177,'Dual Thrust Strategy'!$A$1:$B$460,2,FALSE),0)</f>
        <v>0</v>
      </c>
      <c r="C1177" s="46">
        <f>_xlfn.IFNA(VLOOKUP(A1177,'Break Through Price Strategy'!$A$2:$B$742,2,FALSE),0)</f>
        <v>0</v>
      </c>
      <c r="D1177" s="46">
        <f>_xlfn.IFNA(VLOOKUP(A1177,'BBI Strategy'!$A$2:$B$1000,2,FALSE),0)</f>
        <v>0</v>
      </c>
      <c r="E1177" s="46">
        <f>_xlfn.IFNA(VLOOKUP(A1177,'Cloud Strategy'!$A$2:$B$1000,2,FALSE),0)</f>
        <v>164512.66399999999</v>
      </c>
      <c r="F1177" s="46">
        <f>_xlfn.IFNA(VLOOKUP(A1177,'DMI Strategy'!$A$1:$B$1000,2,FALSE),0)</f>
        <v>0</v>
      </c>
      <c r="G1177" s="46">
        <f>_xlfn.IFNA(VLOOKUP(A1177,'RVI Strategy'!$A$1:$B$1000,2,FALSE),0)</f>
        <v>0</v>
      </c>
      <c r="H1177" s="46">
        <f>_xlfn.IFNA(VLOOKUP(A1177,'TXF0007 Strategy'!$A$1:$B$1000,2,FALSE),0)</f>
        <v>0</v>
      </c>
      <c r="I1177" s="55">
        <f t="shared" si="36"/>
        <v>27418.777333333332</v>
      </c>
      <c r="J1177" s="32">
        <f>VLOOKUP($A1177,級距!$A:$K,9,FALSE)</f>
        <v>10</v>
      </c>
      <c r="K1177" s="32">
        <f>VLOOKUP($A1177,級距!$A:$K,10,FALSE)</f>
        <v>3</v>
      </c>
      <c r="L1177" s="32">
        <f>VLOOKUP($A1177,級距!$A:$K,11,FALSE)</f>
        <v>1</v>
      </c>
      <c r="M1177" s="32">
        <f t="shared" si="37"/>
        <v>1</v>
      </c>
    </row>
    <row r="1178" spans="1:13">
      <c r="A1178" s="47">
        <v>43910</v>
      </c>
      <c r="B1178" s="46">
        <f>_xlfn.IFNA(VLOOKUP(A1178,'Dual Thrust Strategy'!$A$1:$B$460,2,FALSE),0)</f>
        <v>0</v>
      </c>
      <c r="C1178" s="46">
        <f>_xlfn.IFNA(VLOOKUP(A1178,'Break Through Price Strategy'!$A$2:$B$742,2,FALSE),0)</f>
        <v>24942.423999999999</v>
      </c>
      <c r="D1178" s="46">
        <f>_xlfn.IFNA(VLOOKUP(A1178,'BBI Strategy'!$A$2:$B$1000,2,FALSE),0)</f>
        <v>0</v>
      </c>
      <c r="E1178" s="46">
        <f>_xlfn.IFNA(VLOOKUP(A1178,'Cloud Strategy'!$A$2:$B$1000,2,FALSE),0)</f>
        <v>0</v>
      </c>
      <c r="F1178" s="46">
        <f>_xlfn.IFNA(VLOOKUP(A1178,'DMI Strategy'!$A$1:$B$1000,2,FALSE),0)</f>
        <v>91312.592000000004</v>
      </c>
      <c r="G1178" s="46">
        <f>_xlfn.IFNA(VLOOKUP(A1178,'RVI Strategy'!$A$1:$B$1000,2,FALSE),0)</f>
        <v>0</v>
      </c>
      <c r="H1178" s="46">
        <f>_xlfn.IFNA(VLOOKUP(A1178,'TXF0007 Strategy'!$A$1:$B$1000,2,FALSE),0)</f>
        <v>0</v>
      </c>
      <c r="I1178" s="55">
        <f t="shared" si="36"/>
        <v>19375.835999999999</v>
      </c>
      <c r="J1178" s="32">
        <f>VLOOKUP($A1178,級距!$A:$K,9,FALSE)</f>
        <v>10</v>
      </c>
      <c r="K1178" s="32">
        <f>VLOOKUP($A1178,級距!$A:$K,10,FALSE)</f>
        <v>8</v>
      </c>
      <c r="L1178" s="32">
        <f>VLOOKUP($A1178,級距!$A:$K,11,FALSE)</f>
        <v>4</v>
      </c>
      <c r="M1178" s="32">
        <f t="shared" si="37"/>
        <v>4</v>
      </c>
    </row>
    <row r="1179" spans="1:13">
      <c r="A1179" s="47">
        <v>43909</v>
      </c>
      <c r="B1179" s="46">
        <f>_xlfn.IFNA(VLOOKUP(A1179,'Dual Thrust Strategy'!$A$1:$B$460,2,FALSE),0)</f>
        <v>0</v>
      </c>
      <c r="C1179" s="46">
        <f>_xlfn.IFNA(VLOOKUP(A1179,'Break Through Price Strategy'!$A$2:$B$742,2,FALSE),0)</f>
        <v>-80892.607999999993</v>
      </c>
      <c r="D1179" s="46">
        <f>_xlfn.IFNA(VLOOKUP(A1179,'BBI Strategy'!$A$2:$B$1000,2,FALSE),0)</f>
        <v>566867.31999999995</v>
      </c>
      <c r="E1179" s="46">
        <f>_xlfn.IFNA(VLOOKUP(A1179,'Cloud Strategy'!$A$2:$B$1000,2,FALSE),0)</f>
        <v>-123644.064</v>
      </c>
      <c r="F1179" s="46">
        <f>_xlfn.IFNA(VLOOKUP(A1179,'DMI Strategy'!$A$1:$B$1000,2,FALSE),0)</f>
        <v>0</v>
      </c>
      <c r="G1179" s="46">
        <f>_xlfn.IFNA(VLOOKUP(A1179,'RVI Strategy'!$A$1:$B$1000,2,FALSE),0)</f>
        <v>-122522.592</v>
      </c>
      <c r="H1179" s="46">
        <f>_xlfn.IFNA(VLOOKUP(A1179,'TXF0007 Strategy'!$A$1:$B$1000,2,FALSE),0)</f>
        <v>90974.104000000007</v>
      </c>
      <c r="I1179" s="55">
        <f t="shared" si="36"/>
        <v>39968.009333333321</v>
      </c>
      <c r="J1179" s="32">
        <f>VLOOKUP($A1179,級距!$A:$K,9,FALSE)</f>
        <v>10</v>
      </c>
      <c r="K1179" s="32">
        <f>VLOOKUP($A1179,級距!$A:$K,10,FALSE)</f>
        <v>8</v>
      </c>
      <c r="L1179" s="32">
        <f>VLOOKUP($A1179,級距!$A:$K,11,FALSE)</f>
        <v>4</v>
      </c>
      <c r="M1179" s="32">
        <f t="shared" si="37"/>
        <v>4</v>
      </c>
    </row>
    <row r="1180" spans="1:13">
      <c r="A1180" s="47">
        <v>43908</v>
      </c>
      <c r="B1180" s="46">
        <f>_xlfn.IFNA(VLOOKUP(A1180,'Dual Thrust Strategy'!$A$1:$B$460,2,FALSE),0)</f>
        <v>0</v>
      </c>
      <c r="C1180" s="46">
        <f>_xlfn.IFNA(VLOOKUP(A1180,'Break Through Price Strategy'!$A$2:$B$742,2,FALSE),0)</f>
        <v>90954.64</v>
      </c>
      <c r="D1180" s="46">
        <f>_xlfn.IFNA(VLOOKUP(A1180,'BBI Strategy'!$A$2:$B$1000,2,FALSE),0)</f>
        <v>-122647.28</v>
      </c>
      <c r="E1180" s="46">
        <f>_xlfn.IFNA(VLOOKUP(A1180,'Cloud Strategy'!$A$2:$B$1000,2,FALSE),0)</f>
        <v>73476.631999999998</v>
      </c>
      <c r="F1180" s="46">
        <f>_xlfn.IFNA(VLOOKUP(A1180,'DMI Strategy'!$A$1:$B$1000,2,FALSE),0)</f>
        <v>210078.62400000001</v>
      </c>
      <c r="G1180" s="46">
        <f>_xlfn.IFNA(VLOOKUP(A1180,'RVI Strategy'!$A$1:$B$1000,2,FALSE),0)</f>
        <v>-48561.552000000003</v>
      </c>
      <c r="H1180" s="46">
        <f>_xlfn.IFNA(VLOOKUP(A1180,'TXF0007 Strategy'!$A$1:$B$1000,2,FALSE),0)</f>
        <v>54454.840000000004</v>
      </c>
      <c r="I1180" s="55">
        <f t="shared" si="36"/>
        <v>33883.510666666669</v>
      </c>
      <c r="J1180" s="32">
        <f>VLOOKUP($A1180,級距!$A:$K,9,FALSE)</f>
        <v>10</v>
      </c>
      <c r="K1180" s="32">
        <f>VLOOKUP($A1180,級距!$A:$K,10,FALSE)</f>
        <v>4</v>
      </c>
      <c r="L1180" s="32">
        <f>VLOOKUP($A1180,級距!$A:$K,11,FALSE)</f>
        <v>1</v>
      </c>
      <c r="M1180" s="32">
        <f t="shared" si="37"/>
        <v>1</v>
      </c>
    </row>
    <row r="1181" spans="1:13">
      <c r="A1181" s="47">
        <v>43907</v>
      </c>
      <c r="B1181" s="46">
        <f>_xlfn.IFNA(VLOOKUP(A1181,'Dual Thrust Strategy'!$A$1:$B$460,2,FALSE),0)</f>
        <v>0</v>
      </c>
      <c r="C1181" s="46">
        <f>_xlfn.IFNA(VLOOKUP(A1181,'Break Through Price Strategy'!$A$2:$B$742,2,FALSE),0)</f>
        <v>51477.487999999998</v>
      </c>
      <c r="D1181" s="46">
        <f>_xlfn.IFNA(VLOOKUP(A1181,'BBI Strategy'!$A$2:$B$1000,2,FALSE),0)</f>
        <v>-122548.96</v>
      </c>
      <c r="E1181" s="46">
        <f>_xlfn.IFNA(VLOOKUP(A1181,'Cloud Strategy'!$A$2:$B$1000,2,FALSE),0)</f>
        <v>0</v>
      </c>
      <c r="F1181" s="46">
        <f>_xlfn.IFNA(VLOOKUP(A1181,'DMI Strategy'!$A$1:$B$1000,2,FALSE),0)</f>
        <v>-11084.384</v>
      </c>
      <c r="G1181" s="46">
        <f>_xlfn.IFNA(VLOOKUP(A1181,'RVI Strategy'!$A$1:$B$1000,2,FALSE),0)</f>
        <v>0</v>
      </c>
      <c r="H1181" s="46">
        <f>_xlfn.IFNA(VLOOKUP(A1181,'TXF0007 Strategy'!$A$1:$B$1000,2,FALSE),0)</f>
        <v>0</v>
      </c>
      <c r="I1181" s="55">
        <f t="shared" si="36"/>
        <v>-13692.642666666668</v>
      </c>
      <c r="J1181" s="32">
        <f>VLOOKUP($A1181,級距!$A:$K,9,FALSE)</f>
        <v>10</v>
      </c>
      <c r="K1181" s="32">
        <f>VLOOKUP($A1181,級距!$A:$K,10,FALSE)</f>
        <v>1</v>
      </c>
      <c r="L1181" s="32">
        <f>VLOOKUP($A1181,級距!$A:$K,11,FALSE)</f>
        <v>1</v>
      </c>
      <c r="M1181" s="32">
        <f t="shared" si="37"/>
        <v>1</v>
      </c>
    </row>
    <row r="1182" spans="1:13">
      <c r="A1182" s="47">
        <v>43906</v>
      </c>
      <c r="B1182" s="46">
        <f>_xlfn.IFNA(VLOOKUP(A1182,'Dual Thrust Strategy'!$A$1:$B$460,2,FALSE),0)</f>
        <v>0</v>
      </c>
      <c r="C1182" s="46">
        <f>_xlfn.IFNA(VLOOKUP(A1182,'Break Through Price Strategy'!$A$2:$B$742,2,FALSE),0)</f>
        <v>0</v>
      </c>
      <c r="D1182" s="46">
        <f>_xlfn.IFNA(VLOOKUP(A1182,'BBI Strategy'!$A$2:$B$1000,2,FALSE),0)</f>
        <v>117664.32000000001</v>
      </c>
      <c r="E1182" s="46">
        <f>_xlfn.IFNA(VLOOKUP(A1182,'Cloud Strategy'!$A$2:$B$1000,2,FALSE),0)</f>
        <v>-97399.384000000005</v>
      </c>
      <c r="F1182" s="46">
        <f>_xlfn.IFNA(VLOOKUP(A1182,'DMI Strategy'!$A$1:$B$1000,2,FALSE),0)</f>
        <v>167860.46400000001</v>
      </c>
      <c r="G1182" s="46">
        <f>_xlfn.IFNA(VLOOKUP(A1182,'RVI Strategy'!$A$1:$B$1000,2,FALSE),0)</f>
        <v>0</v>
      </c>
      <c r="H1182" s="46">
        <f>_xlfn.IFNA(VLOOKUP(A1182,'TXF0007 Strategy'!$A$1:$B$1000,2,FALSE),0)</f>
        <v>57531.767999999996</v>
      </c>
      <c r="I1182" s="55">
        <f t="shared" si="36"/>
        <v>31354.233333333337</v>
      </c>
      <c r="J1182" s="32">
        <f>VLOOKUP($A1182,級距!$A:$K,9,FALSE)</f>
        <v>10</v>
      </c>
      <c r="K1182" s="32">
        <f>VLOOKUP($A1182,級距!$A:$K,10,FALSE)</f>
        <v>6</v>
      </c>
      <c r="L1182" s="32">
        <f>VLOOKUP($A1182,級距!$A:$K,11,FALSE)</f>
        <v>1</v>
      </c>
      <c r="M1182" s="32">
        <f t="shared" si="37"/>
        <v>1</v>
      </c>
    </row>
    <row r="1183" spans="1:13">
      <c r="A1183" s="47">
        <v>43903</v>
      </c>
      <c r="B1183" s="46">
        <f>_xlfn.IFNA(VLOOKUP(A1183,'Dual Thrust Strategy'!$A$1:$B$460,2,FALSE),0)</f>
        <v>0</v>
      </c>
      <c r="C1183" s="46">
        <f>_xlfn.IFNA(VLOOKUP(A1183,'Break Through Price Strategy'!$A$2:$B$742,2,FALSE),0)</f>
        <v>-64707.96</v>
      </c>
      <c r="D1183" s="46">
        <f>_xlfn.IFNA(VLOOKUP(A1183,'BBI Strategy'!$A$2:$B$1000,2,FALSE),0)</f>
        <v>19496.936000000002</v>
      </c>
      <c r="E1183" s="46">
        <f>_xlfn.IFNA(VLOOKUP(A1183,'Cloud Strategy'!$A$2:$B$1000,2,FALSE),0)</f>
        <v>-48353.951999999997</v>
      </c>
      <c r="F1183" s="46">
        <f>_xlfn.IFNA(VLOOKUP(A1183,'DMI Strategy'!$A$1:$B$1000,2,FALSE),0)</f>
        <v>150913.35200000001</v>
      </c>
      <c r="G1183" s="46">
        <f>_xlfn.IFNA(VLOOKUP(A1183,'RVI Strategy'!$A$1:$B$1000,2,FALSE),0)</f>
        <v>254882.18400000001</v>
      </c>
      <c r="H1183" s="46">
        <f>_xlfn.IFNA(VLOOKUP(A1183,'TXF0007 Strategy'!$A$1:$B$1000,2,FALSE),0)</f>
        <v>0</v>
      </c>
      <c r="I1183" s="55">
        <f t="shared" si="36"/>
        <v>52038.426666666674</v>
      </c>
      <c r="J1183" s="32">
        <f>VLOOKUP($A1183,級距!$A:$K,9,FALSE)</f>
        <v>10</v>
      </c>
      <c r="K1183" s="32">
        <f>VLOOKUP($A1183,級距!$A:$K,10,FALSE)</f>
        <v>4</v>
      </c>
      <c r="L1183" s="32">
        <f>VLOOKUP($A1183,級距!$A:$K,11,FALSE)</f>
        <v>1</v>
      </c>
      <c r="M1183" s="32">
        <f t="shared" si="37"/>
        <v>1</v>
      </c>
    </row>
    <row r="1184" spans="1:13">
      <c r="A1184" s="47">
        <v>43902</v>
      </c>
      <c r="B1184" s="46">
        <f>_xlfn.IFNA(VLOOKUP(A1184,'Dual Thrust Strategy'!$A$1:$B$460,2,FALSE),0)</f>
        <v>0</v>
      </c>
      <c r="C1184" s="46">
        <f>_xlfn.IFNA(VLOOKUP(A1184,'Break Through Price Strategy'!$A$2:$B$742,2,FALSE),0)</f>
        <v>250905.24799999999</v>
      </c>
      <c r="D1184" s="46">
        <f>_xlfn.IFNA(VLOOKUP(A1184,'BBI Strategy'!$A$2:$B$1000,2,FALSE),0)</f>
        <v>58678.447999999997</v>
      </c>
      <c r="E1184" s="46">
        <f>_xlfn.IFNA(VLOOKUP(A1184,'Cloud Strategy'!$A$2:$B$1000,2,FALSE),0)</f>
        <v>-124069.152</v>
      </c>
      <c r="F1184" s="46">
        <f>_xlfn.IFNA(VLOOKUP(A1184,'DMI Strategy'!$A$1:$B$1000,2,FALSE),0)</f>
        <v>55004.455999999998</v>
      </c>
      <c r="G1184" s="46">
        <f>_xlfn.IFNA(VLOOKUP(A1184,'RVI Strategy'!$A$1:$B$1000,2,FALSE),0)</f>
        <v>223374.07999999999</v>
      </c>
      <c r="H1184" s="46">
        <f>_xlfn.IFNA(VLOOKUP(A1184,'TXF0007 Strategy'!$A$1:$B$1000,2,FALSE),0)</f>
        <v>258402.16</v>
      </c>
      <c r="I1184" s="55">
        <f t="shared" si="36"/>
        <v>77315.513333333321</v>
      </c>
      <c r="J1184" s="32">
        <f>VLOOKUP($A1184,級距!$A:$K,9,FALSE)</f>
        <v>10</v>
      </c>
      <c r="K1184" s="32">
        <f>VLOOKUP($A1184,級距!$A:$K,10,FALSE)</f>
        <v>7</v>
      </c>
      <c r="L1184" s="32">
        <f>VLOOKUP($A1184,級距!$A:$K,11,FALSE)</f>
        <v>4</v>
      </c>
      <c r="M1184" s="32">
        <f t="shared" si="37"/>
        <v>4</v>
      </c>
    </row>
    <row r="1185" spans="1:13">
      <c r="A1185" s="47">
        <v>43901</v>
      </c>
      <c r="B1185" s="46">
        <f>_xlfn.IFNA(VLOOKUP(A1185,'Dual Thrust Strategy'!$A$1:$B$460,2,FALSE),0)</f>
        <v>0</v>
      </c>
      <c r="C1185" s="46">
        <f>_xlfn.IFNA(VLOOKUP(A1185,'Break Through Price Strategy'!$A$2:$B$742,2,FALSE),0)</f>
        <v>0</v>
      </c>
      <c r="D1185" s="46">
        <f>_xlfn.IFNA(VLOOKUP(A1185,'BBI Strategy'!$A$2:$B$1000,2,FALSE),0)</f>
        <v>0</v>
      </c>
      <c r="E1185" s="46">
        <f>_xlfn.IFNA(VLOOKUP(A1185,'Cloud Strategy'!$A$2:$B$1000,2,FALSE),0)</f>
        <v>0</v>
      </c>
      <c r="F1185" s="46">
        <f>_xlfn.IFNA(VLOOKUP(A1185,'DMI Strategy'!$A$1:$B$1000,2,FALSE),0)</f>
        <v>171013.152</v>
      </c>
      <c r="G1185" s="46">
        <f>_xlfn.IFNA(VLOOKUP(A1185,'RVI Strategy'!$A$1:$B$1000,2,FALSE),0)</f>
        <v>0</v>
      </c>
      <c r="H1185" s="46">
        <f>_xlfn.IFNA(VLOOKUP(A1185,'TXF0007 Strategy'!$A$1:$B$1000,2,FALSE),0)</f>
        <v>99390.959999999992</v>
      </c>
      <c r="I1185" s="55">
        <f t="shared" si="36"/>
        <v>28502.191999999999</v>
      </c>
      <c r="J1185" s="32">
        <f>VLOOKUP($A1185,級距!$A:$K,9,FALSE)</f>
        <v>10</v>
      </c>
      <c r="K1185" s="32">
        <f>VLOOKUP($A1185,級距!$A:$K,10,FALSE)</f>
        <v>8</v>
      </c>
      <c r="L1185" s="32">
        <f>VLOOKUP($A1185,級距!$A:$K,11,FALSE)</f>
        <v>4</v>
      </c>
      <c r="M1185" s="32">
        <f t="shared" si="37"/>
        <v>4</v>
      </c>
    </row>
    <row r="1186" spans="1:13">
      <c r="A1186" s="47">
        <v>43900</v>
      </c>
      <c r="B1186" s="46">
        <f>_xlfn.IFNA(VLOOKUP(A1186,'Dual Thrust Strategy'!$A$1:$B$460,2,FALSE),0)</f>
        <v>0</v>
      </c>
      <c r="C1186" s="46">
        <f>_xlfn.IFNA(VLOOKUP(A1186,'Break Through Price Strategy'!$A$2:$B$742,2,FALSE),0)</f>
        <v>0</v>
      </c>
      <c r="D1186" s="46">
        <f>_xlfn.IFNA(VLOOKUP(A1186,'BBI Strategy'!$A$2:$B$1000,2,FALSE),0)</f>
        <v>83590.983999999997</v>
      </c>
      <c r="E1186" s="46">
        <f>_xlfn.IFNA(VLOOKUP(A1186,'Cloud Strategy'!$A$2:$B$1000,2,FALSE),0)</f>
        <v>0</v>
      </c>
      <c r="F1186" s="46">
        <f>_xlfn.IFNA(VLOOKUP(A1186,'DMI Strategy'!$A$1:$B$1000,2,FALSE),0)</f>
        <v>-29162.04</v>
      </c>
      <c r="G1186" s="46">
        <f>_xlfn.IFNA(VLOOKUP(A1186,'RVI Strategy'!$A$1:$B$1000,2,FALSE),0)</f>
        <v>0</v>
      </c>
      <c r="H1186" s="46">
        <f>_xlfn.IFNA(VLOOKUP(A1186,'TXF0007 Strategy'!$A$1:$B$1000,2,FALSE),0)</f>
        <v>-121569.02399999999</v>
      </c>
      <c r="I1186" s="55">
        <f t="shared" si="36"/>
        <v>9071.4906666666666</v>
      </c>
      <c r="J1186" s="32">
        <f>VLOOKUP($A1186,級距!$A:$K,9,FALSE)</f>
        <v>10</v>
      </c>
      <c r="K1186" s="32">
        <f>VLOOKUP($A1186,級距!$A:$K,10,FALSE)</f>
        <v>8</v>
      </c>
      <c r="L1186" s="32">
        <f>VLOOKUP($A1186,級距!$A:$K,11,FALSE)</f>
        <v>4</v>
      </c>
      <c r="M1186" s="32">
        <f t="shared" si="37"/>
        <v>4</v>
      </c>
    </row>
    <row r="1187" spans="1:13">
      <c r="A1187" s="47">
        <v>43899</v>
      </c>
      <c r="B1187" s="46">
        <f>_xlfn.IFNA(VLOOKUP(A1187,'Dual Thrust Strategy'!$A$1:$B$460,2,FALSE),0)</f>
        <v>0</v>
      </c>
      <c r="C1187" s="46">
        <f>_xlfn.IFNA(VLOOKUP(A1187,'Break Through Price Strategy'!$A$2:$B$742,2,FALSE),0)</f>
        <v>-61581.552000000003</v>
      </c>
      <c r="D1187" s="46">
        <f>_xlfn.IFNA(VLOOKUP(A1187,'BBI Strategy'!$A$2:$B$1000,2,FALSE),0)</f>
        <v>78753.928</v>
      </c>
      <c r="E1187" s="46">
        <f>_xlfn.IFNA(VLOOKUP(A1187,'Cloud Strategy'!$A$2:$B$1000,2,FALSE),0)</f>
        <v>37238.383999999998</v>
      </c>
      <c r="F1187" s="46">
        <f>_xlfn.IFNA(VLOOKUP(A1187,'DMI Strategy'!$A$1:$B$1000,2,FALSE),0)</f>
        <v>0</v>
      </c>
      <c r="G1187" s="46">
        <f>_xlfn.IFNA(VLOOKUP(A1187,'RVI Strategy'!$A$1:$B$1000,2,FALSE),0)</f>
        <v>0</v>
      </c>
      <c r="H1187" s="46">
        <f>_xlfn.IFNA(VLOOKUP(A1187,'TXF0007 Strategy'!$A$1:$B$1000,2,FALSE),0)</f>
        <v>26846.832000000002</v>
      </c>
      <c r="I1187" s="55">
        <f t="shared" si="36"/>
        <v>9068.4599999999991</v>
      </c>
      <c r="J1187" s="32">
        <f>VLOOKUP($A1187,級距!$A:$K,9,FALSE)</f>
        <v>9</v>
      </c>
      <c r="K1187" s="32">
        <f>VLOOKUP($A1187,級距!$A:$K,10,FALSE)</f>
        <v>2</v>
      </c>
      <c r="L1187" s="32">
        <f>VLOOKUP($A1187,級距!$A:$K,11,FALSE)</f>
        <v>2</v>
      </c>
      <c r="M1187" s="32">
        <f t="shared" si="37"/>
        <v>2</v>
      </c>
    </row>
    <row r="1188" spans="1:13">
      <c r="A1188" s="47">
        <v>43896</v>
      </c>
      <c r="B1188" s="46">
        <f>_xlfn.IFNA(VLOOKUP(A1188,'Dual Thrust Strategy'!$A$1:$B$460,2,FALSE),0)</f>
        <v>0</v>
      </c>
      <c r="C1188" s="46">
        <f>_xlfn.IFNA(VLOOKUP(A1188,'Break Through Price Strategy'!$A$2:$B$742,2,FALSE),0)</f>
        <v>55568.864000000001</v>
      </c>
      <c r="D1188" s="46">
        <f>_xlfn.IFNA(VLOOKUP(A1188,'BBI Strategy'!$A$2:$B$1000,2,FALSE),0)</f>
        <v>26870.495999999999</v>
      </c>
      <c r="E1188" s="46">
        <f>_xlfn.IFNA(VLOOKUP(A1188,'Cloud Strategy'!$A$2:$B$1000,2,FALSE),0)</f>
        <v>57548.52</v>
      </c>
      <c r="F1188" s="46">
        <f>_xlfn.IFNA(VLOOKUP(A1188,'DMI Strategy'!$A$1:$B$1000,2,FALSE),0)</f>
        <v>59828.048000000003</v>
      </c>
      <c r="G1188" s="46">
        <f>_xlfn.IFNA(VLOOKUP(A1188,'RVI Strategy'!$A$1:$B$1000,2,FALSE),0)</f>
        <v>36232.512000000002</v>
      </c>
      <c r="H1188" s="46">
        <f>_xlfn.IFNA(VLOOKUP(A1188,'TXF0007 Strategy'!$A$1:$B$1000,2,FALSE),0)</f>
        <v>98059.263999999996</v>
      </c>
      <c r="I1188" s="55">
        <f t="shared" si="36"/>
        <v>39341.406666666669</v>
      </c>
      <c r="J1188" s="32">
        <f>VLOOKUP($A1188,級距!$A:$K,9,FALSE)</f>
        <v>8</v>
      </c>
      <c r="K1188" s="32">
        <f>VLOOKUP($A1188,級距!$A:$K,10,FALSE)</f>
        <v>9</v>
      </c>
      <c r="L1188" s="32">
        <f>VLOOKUP($A1188,級距!$A:$K,11,FALSE)</f>
        <v>3</v>
      </c>
      <c r="M1188" s="32">
        <f t="shared" si="37"/>
        <v>3</v>
      </c>
    </row>
    <row r="1189" spans="1:13">
      <c r="A1189" s="47">
        <v>43895</v>
      </c>
      <c r="B1189" s="46">
        <f>_xlfn.IFNA(VLOOKUP(A1189,'Dual Thrust Strategy'!$A$1:$B$460,2,FALSE),0)</f>
        <v>0</v>
      </c>
      <c r="C1189" s="46">
        <f>_xlfn.IFNA(VLOOKUP(A1189,'Break Through Price Strategy'!$A$2:$B$742,2,FALSE),0)</f>
        <v>0</v>
      </c>
      <c r="D1189" s="46">
        <f>_xlfn.IFNA(VLOOKUP(A1189,'BBI Strategy'!$A$2:$B$1000,2,FALSE),0)</f>
        <v>17192.351999999999</v>
      </c>
      <c r="E1189" s="46">
        <f>_xlfn.IFNA(VLOOKUP(A1189,'Cloud Strategy'!$A$2:$B$1000,2,FALSE),0)</f>
        <v>0</v>
      </c>
      <c r="F1189" s="46">
        <f>_xlfn.IFNA(VLOOKUP(A1189,'DMI Strategy'!$A$1:$B$1000,2,FALSE),0)</f>
        <v>26881.184000000001</v>
      </c>
      <c r="G1189" s="46">
        <f>_xlfn.IFNA(VLOOKUP(A1189,'RVI Strategy'!$A$1:$B$1000,2,FALSE),0)</f>
        <v>0</v>
      </c>
      <c r="H1189" s="46">
        <f>_xlfn.IFNA(VLOOKUP(A1189,'TXF0007 Strategy'!$A$1:$B$1000,2,FALSE),0)</f>
        <v>-15513.52</v>
      </c>
      <c r="I1189" s="55">
        <f t="shared" si="36"/>
        <v>7345.5893333333333</v>
      </c>
      <c r="J1189" s="32">
        <f>VLOOKUP($A1189,級距!$A:$K,9,FALSE)</f>
        <v>2</v>
      </c>
      <c r="K1189" s="32">
        <f>VLOOKUP($A1189,級距!$A:$K,10,FALSE)</f>
        <v>6</v>
      </c>
      <c r="L1189" s="32">
        <f>VLOOKUP($A1189,級距!$A:$K,11,FALSE)</f>
        <v>2</v>
      </c>
      <c r="M1189" s="32">
        <f t="shared" si="37"/>
        <v>2</v>
      </c>
    </row>
    <row r="1190" spans="1:13">
      <c r="A1190" s="47">
        <v>43894</v>
      </c>
      <c r="B1190" s="46">
        <f>_xlfn.IFNA(VLOOKUP(A1190,'Dual Thrust Strategy'!$A$1:$B$460,2,FALSE),0)</f>
        <v>0</v>
      </c>
      <c r="C1190" s="46">
        <f>_xlfn.IFNA(VLOOKUP(A1190,'Break Through Price Strategy'!$A$2:$B$742,2,FALSE),0)</f>
        <v>0</v>
      </c>
      <c r="D1190" s="46">
        <f>_xlfn.IFNA(VLOOKUP(A1190,'BBI Strategy'!$A$2:$B$1000,2,FALSE),0)</f>
        <v>-4034.8319999999999</v>
      </c>
      <c r="E1190" s="46">
        <f>_xlfn.IFNA(VLOOKUP(A1190,'Cloud Strategy'!$A$2:$B$1000,2,FALSE),0)</f>
        <v>0</v>
      </c>
      <c r="F1190" s="46">
        <f>_xlfn.IFNA(VLOOKUP(A1190,'DMI Strategy'!$A$1:$B$1000,2,FALSE),0)</f>
        <v>0</v>
      </c>
      <c r="G1190" s="46">
        <f>_xlfn.IFNA(VLOOKUP(A1190,'RVI Strategy'!$A$1:$B$1000,2,FALSE),0)</f>
        <v>0</v>
      </c>
      <c r="H1190" s="46">
        <f>_xlfn.IFNA(VLOOKUP(A1190,'TXF0007 Strategy'!$A$1:$B$1000,2,FALSE),0)</f>
        <v>26044.864000000001</v>
      </c>
      <c r="I1190" s="55">
        <f t="shared" si="36"/>
        <v>-672.47199999999998</v>
      </c>
      <c r="J1190" s="32">
        <f>VLOOKUP($A1190,級距!$A:$K,9,FALSE)</f>
        <v>4</v>
      </c>
      <c r="K1190" s="32">
        <f>VLOOKUP($A1190,級距!$A:$K,10,FALSE)</f>
        <v>2</v>
      </c>
      <c r="L1190" s="32">
        <f>VLOOKUP($A1190,級距!$A:$K,11,FALSE)</f>
        <v>2</v>
      </c>
      <c r="M1190" s="32">
        <f t="shared" si="37"/>
        <v>2</v>
      </c>
    </row>
    <row r="1191" spans="1:13">
      <c r="A1191" s="47">
        <v>43893</v>
      </c>
      <c r="B1191" s="46">
        <f>_xlfn.IFNA(VLOOKUP(A1191,'Dual Thrust Strategy'!$A$1:$B$460,2,FALSE),0)</f>
        <v>0</v>
      </c>
      <c r="C1191" s="46">
        <f>_xlfn.IFNA(VLOOKUP(A1191,'Break Through Price Strategy'!$A$2:$B$742,2,FALSE),0)</f>
        <v>-62713.919999999998</v>
      </c>
      <c r="D1191" s="46">
        <f>_xlfn.IFNA(VLOOKUP(A1191,'BBI Strategy'!$A$2:$B$1000,2,FALSE),0)</f>
        <v>-63555.135999999999</v>
      </c>
      <c r="E1191" s="46">
        <f>_xlfn.IFNA(VLOOKUP(A1191,'Cloud Strategy'!$A$2:$B$1000,2,FALSE),0)</f>
        <v>0</v>
      </c>
      <c r="F1191" s="46">
        <f>_xlfn.IFNA(VLOOKUP(A1191,'DMI Strategy'!$A$1:$B$1000,2,FALSE),0)</f>
        <v>0</v>
      </c>
      <c r="G1191" s="46">
        <f>_xlfn.IFNA(VLOOKUP(A1191,'RVI Strategy'!$A$1:$B$1000,2,FALSE),0)</f>
        <v>0</v>
      </c>
      <c r="H1191" s="46">
        <f>_xlfn.IFNA(VLOOKUP(A1191,'TXF0007 Strategy'!$A$1:$B$1000,2,FALSE),0)</f>
        <v>0</v>
      </c>
      <c r="I1191" s="55">
        <f t="shared" si="36"/>
        <v>-21044.842666666667</v>
      </c>
      <c r="J1191" s="32">
        <f>VLOOKUP($A1191,級距!$A:$K,9,FALSE)</f>
        <v>4</v>
      </c>
      <c r="K1191" s="32">
        <f>VLOOKUP($A1191,級距!$A:$K,10,FALSE)</f>
        <v>2</v>
      </c>
      <c r="L1191" s="32">
        <f>VLOOKUP($A1191,級距!$A:$K,11,FALSE)</f>
        <v>2</v>
      </c>
      <c r="M1191" s="32">
        <f t="shared" si="37"/>
        <v>2</v>
      </c>
    </row>
    <row r="1192" spans="1:13">
      <c r="A1192" s="47">
        <v>43892</v>
      </c>
      <c r="B1192" s="46">
        <f>_xlfn.IFNA(VLOOKUP(A1192,'Dual Thrust Strategy'!$A$1:$B$460,2,FALSE),0)</f>
        <v>0</v>
      </c>
      <c r="C1192" s="46">
        <f>_xlfn.IFNA(VLOOKUP(A1192,'Break Through Price Strategy'!$A$2:$B$742,2,FALSE),0)</f>
        <v>-18942.504000000001</v>
      </c>
      <c r="D1192" s="46">
        <f>_xlfn.IFNA(VLOOKUP(A1192,'BBI Strategy'!$A$2:$B$1000,2,FALSE),0)</f>
        <v>-102669.28</v>
      </c>
      <c r="E1192" s="46">
        <f>_xlfn.IFNA(VLOOKUP(A1192,'Cloud Strategy'!$A$2:$B$1000,2,FALSE),0)</f>
        <v>0</v>
      </c>
      <c r="F1192" s="46">
        <f>_xlfn.IFNA(VLOOKUP(A1192,'DMI Strategy'!$A$1:$B$1000,2,FALSE),0)</f>
        <v>-45365.824000000001</v>
      </c>
      <c r="G1192" s="46">
        <f>_xlfn.IFNA(VLOOKUP(A1192,'RVI Strategy'!$A$1:$B$1000,2,FALSE),0)</f>
        <v>0</v>
      </c>
      <c r="H1192" s="46">
        <f>_xlfn.IFNA(VLOOKUP(A1192,'TXF0007 Strategy'!$A$1:$B$1000,2,FALSE),0)</f>
        <v>25576.992000000002</v>
      </c>
      <c r="I1192" s="55">
        <f t="shared" si="36"/>
        <v>-27829.601333333336</v>
      </c>
      <c r="J1192" s="32">
        <f>VLOOKUP($A1192,級距!$A:$K,9,FALSE)</f>
        <v>10</v>
      </c>
      <c r="K1192" s="32">
        <f>VLOOKUP($A1192,級距!$A:$K,10,FALSE)</f>
        <v>6</v>
      </c>
      <c r="L1192" s="32">
        <f>VLOOKUP($A1192,級距!$A:$K,11,FALSE)</f>
        <v>1</v>
      </c>
      <c r="M1192" s="32">
        <f t="shared" si="37"/>
        <v>1</v>
      </c>
    </row>
    <row r="1193" spans="1:13">
      <c r="A1193" s="47">
        <v>43888</v>
      </c>
      <c r="B1193" s="46">
        <f>_xlfn.IFNA(VLOOKUP(A1193,'Dual Thrust Strategy'!$A$1:$B$460,2,FALSE),0)</f>
        <v>0</v>
      </c>
      <c r="C1193" s="46">
        <f>_xlfn.IFNA(VLOOKUP(A1193,'Break Through Price Strategy'!$A$2:$B$742,2,FALSE),0)</f>
        <v>0</v>
      </c>
      <c r="D1193" s="46">
        <f>_xlfn.IFNA(VLOOKUP(A1193,'BBI Strategy'!$A$2:$B$1000,2,FALSE),0)</f>
        <v>91260.176000000007</v>
      </c>
      <c r="E1193" s="46">
        <f>_xlfn.IFNA(VLOOKUP(A1193,'Cloud Strategy'!$A$2:$B$1000,2,FALSE),0)</f>
        <v>63226.536</v>
      </c>
      <c r="F1193" s="46">
        <f>_xlfn.IFNA(VLOOKUP(A1193,'DMI Strategy'!$A$1:$B$1000,2,FALSE),0)</f>
        <v>-23762.975999999999</v>
      </c>
      <c r="G1193" s="46">
        <f>_xlfn.IFNA(VLOOKUP(A1193,'RVI Strategy'!$A$1:$B$1000,2,FALSE),0)</f>
        <v>0</v>
      </c>
      <c r="H1193" s="46">
        <f>_xlfn.IFNA(VLOOKUP(A1193,'TXF0007 Strategy'!$A$1:$B$1000,2,FALSE),0)</f>
        <v>-2390.92</v>
      </c>
      <c r="I1193" s="55">
        <f t="shared" si="36"/>
        <v>21787.289333333334</v>
      </c>
      <c r="J1193" s="32">
        <f>VLOOKUP($A1193,級距!$A:$K,9,FALSE)</f>
        <v>9</v>
      </c>
      <c r="K1193" s="32">
        <f>VLOOKUP($A1193,級距!$A:$K,10,FALSE)</f>
        <v>6</v>
      </c>
      <c r="L1193" s="32">
        <f>VLOOKUP($A1193,級距!$A:$K,11,FALSE)</f>
        <v>1</v>
      </c>
      <c r="M1193" s="32">
        <f t="shared" si="37"/>
        <v>1</v>
      </c>
    </row>
    <row r="1194" spans="1:13">
      <c r="A1194" s="47">
        <v>43887</v>
      </c>
      <c r="B1194" s="46">
        <f>_xlfn.IFNA(VLOOKUP(A1194,'Dual Thrust Strategy'!$A$1:$B$460,2,FALSE),0)</f>
        <v>0</v>
      </c>
      <c r="C1194" s="46">
        <f>_xlfn.IFNA(VLOOKUP(A1194,'Break Through Price Strategy'!$A$2:$B$742,2,FALSE),0)</f>
        <v>0</v>
      </c>
      <c r="D1194" s="46">
        <f>_xlfn.IFNA(VLOOKUP(A1194,'BBI Strategy'!$A$2:$B$1000,2,FALSE),0)</f>
        <v>0</v>
      </c>
      <c r="E1194" s="46">
        <f>_xlfn.IFNA(VLOOKUP(A1194,'Cloud Strategy'!$A$2:$B$1000,2,FALSE),0)</f>
        <v>0</v>
      </c>
      <c r="F1194" s="46">
        <f>_xlfn.IFNA(VLOOKUP(A1194,'DMI Strategy'!$A$1:$B$1000,2,FALSE),0)</f>
        <v>-90246.104000000007</v>
      </c>
      <c r="G1194" s="46">
        <f>_xlfn.IFNA(VLOOKUP(A1194,'RVI Strategy'!$A$1:$B$1000,2,FALSE),0)</f>
        <v>0</v>
      </c>
      <c r="H1194" s="46">
        <f>_xlfn.IFNA(VLOOKUP(A1194,'TXF0007 Strategy'!$A$1:$B$1000,2,FALSE),0)</f>
        <v>-2741.52</v>
      </c>
      <c r="I1194" s="55">
        <f t="shared" si="36"/>
        <v>-15041.017333333335</v>
      </c>
      <c r="J1194" s="32">
        <f>VLOOKUP($A1194,級距!$A:$K,9,FALSE)</f>
        <v>5</v>
      </c>
      <c r="K1194" s="32">
        <f>VLOOKUP($A1194,級距!$A:$K,10,FALSE)</f>
        <v>4</v>
      </c>
      <c r="L1194" s="32">
        <f>VLOOKUP($A1194,級距!$A:$K,11,FALSE)</f>
        <v>2</v>
      </c>
      <c r="M1194" s="32">
        <f t="shared" si="37"/>
        <v>2</v>
      </c>
    </row>
    <row r="1195" spans="1:13">
      <c r="A1195" s="47">
        <v>43886</v>
      </c>
      <c r="B1195" s="46">
        <f>_xlfn.IFNA(VLOOKUP(A1195,'Dual Thrust Strategy'!$A$1:$B$460,2,FALSE),0)</f>
        <v>0</v>
      </c>
      <c r="C1195" s="46">
        <f>_xlfn.IFNA(VLOOKUP(A1195,'Break Through Price Strategy'!$A$2:$B$742,2,FALSE),0)</f>
        <v>0</v>
      </c>
      <c r="D1195" s="46">
        <f>_xlfn.IFNA(VLOOKUP(A1195,'BBI Strategy'!$A$2:$B$1000,2,FALSE),0)</f>
        <v>0</v>
      </c>
      <c r="E1195" s="46">
        <f>_xlfn.IFNA(VLOOKUP(A1195,'Cloud Strategy'!$A$2:$B$1000,2,FALSE),0)</f>
        <v>0</v>
      </c>
      <c r="F1195" s="46">
        <f>_xlfn.IFNA(VLOOKUP(A1195,'DMI Strategy'!$A$1:$B$1000,2,FALSE),0)</f>
        <v>0</v>
      </c>
      <c r="G1195" s="46">
        <f>_xlfn.IFNA(VLOOKUP(A1195,'RVI Strategy'!$A$1:$B$1000,2,FALSE),0)</f>
        <v>0</v>
      </c>
      <c r="H1195" s="46">
        <f>_xlfn.IFNA(VLOOKUP(A1195,'TXF0007 Strategy'!$A$1:$B$1000,2,FALSE),0)</f>
        <v>-22770.799999999999</v>
      </c>
      <c r="I1195" s="55">
        <f t="shared" si="36"/>
        <v>0</v>
      </c>
      <c r="J1195" s="32">
        <f>VLOOKUP($A1195,級距!$A:$K,9,FALSE)</f>
        <v>8</v>
      </c>
      <c r="K1195" s="32">
        <f>VLOOKUP($A1195,級距!$A:$K,10,FALSE)</f>
        <v>9</v>
      </c>
      <c r="L1195" s="32">
        <f>VLOOKUP($A1195,級距!$A:$K,11,FALSE)</f>
        <v>3</v>
      </c>
      <c r="M1195" s="32">
        <f t="shared" si="37"/>
        <v>3</v>
      </c>
    </row>
    <row r="1196" spans="1:13">
      <c r="A1196" s="47">
        <v>43885</v>
      </c>
      <c r="B1196" s="46">
        <f>_xlfn.IFNA(VLOOKUP(A1196,'Dual Thrust Strategy'!$A$1:$B$460,2,FALSE),0)</f>
        <v>0</v>
      </c>
      <c r="C1196" s="46">
        <f>_xlfn.IFNA(VLOOKUP(A1196,'Break Through Price Strategy'!$A$2:$B$742,2,FALSE),0)</f>
        <v>0</v>
      </c>
      <c r="D1196" s="46">
        <f>_xlfn.IFNA(VLOOKUP(A1196,'BBI Strategy'!$A$2:$B$1000,2,FALSE),0)</f>
        <v>0</v>
      </c>
      <c r="E1196" s="46">
        <f>_xlfn.IFNA(VLOOKUP(A1196,'Cloud Strategy'!$A$2:$B$1000,2,FALSE),0)</f>
        <v>-20428.671999999999</v>
      </c>
      <c r="F1196" s="46">
        <f>_xlfn.IFNA(VLOOKUP(A1196,'DMI Strategy'!$A$1:$B$1000,2,FALSE),0)</f>
        <v>0</v>
      </c>
      <c r="G1196" s="46">
        <f>_xlfn.IFNA(VLOOKUP(A1196,'RVI Strategy'!$A$1:$B$1000,2,FALSE),0)</f>
        <v>0</v>
      </c>
      <c r="H1196" s="46">
        <f>_xlfn.IFNA(VLOOKUP(A1196,'TXF0007 Strategy'!$A$1:$B$1000,2,FALSE),0)</f>
        <v>-37462.32</v>
      </c>
      <c r="I1196" s="55">
        <f t="shared" si="36"/>
        <v>-3404.7786666666666</v>
      </c>
      <c r="J1196" s="32">
        <f>VLOOKUP($A1196,級距!$A:$K,9,FALSE)</f>
        <v>5</v>
      </c>
      <c r="K1196" s="32">
        <f>VLOOKUP($A1196,級距!$A:$K,10,FALSE)</f>
        <v>1</v>
      </c>
      <c r="L1196" s="32">
        <f>VLOOKUP($A1196,級距!$A:$K,11,FALSE)</f>
        <v>2</v>
      </c>
      <c r="M1196" s="32">
        <f t="shared" si="37"/>
        <v>2</v>
      </c>
    </row>
    <row r="1197" spans="1:13">
      <c r="A1197" s="47">
        <v>43882</v>
      </c>
      <c r="B1197" s="46">
        <f>_xlfn.IFNA(VLOOKUP(A1197,'Dual Thrust Strategy'!$A$1:$B$460,2,FALSE),0)</f>
        <v>0</v>
      </c>
      <c r="C1197" s="46">
        <f>_xlfn.IFNA(VLOOKUP(A1197,'Break Through Price Strategy'!$A$2:$B$742,2,FALSE),0)</f>
        <v>-19679.903999999999</v>
      </c>
      <c r="D1197" s="46">
        <f>_xlfn.IFNA(VLOOKUP(A1197,'BBI Strategy'!$A$2:$B$1000,2,FALSE),0)</f>
        <v>0</v>
      </c>
      <c r="E1197" s="46">
        <f>_xlfn.IFNA(VLOOKUP(A1197,'Cloud Strategy'!$A$2:$B$1000,2,FALSE),0)</f>
        <v>0</v>
      </c>
      <c r="F1197" s="46">
        <f>_xlfn.IFNA(VLOOKUP(A1197,'DMI Strategy'!$A$1:$B$1000,2,FALSE),0)</f>
        <v>0</v>
      </c>
      <c r="G1197" s="46">
        <f>_xlfn.IFNA(VLOOKUP(A1197,'RVI Strategy'!$A$1:$B$1000,2,FALSE),0)</f>
        <v>10561.472</v>
      </c>
      <c r="H1197" s="46">
        <f>_xlfn.IFNA(VLOOKUP(A1197,'TXF0007 Strategy'!$A$1:$B$1000,2,FALSE),0)</f>
        <v>-102002.352</v>
      </c>
      <c r="I1197" s="55">
        <f t="shared" si="36"/>
        <v>-1519.7386666666664</v>
      </c>
      <c r="J1197" s="32">
        <f>VLOOKUP($A1197,級距!$A:$K,9,FALSE)</f>
        <v>5</v>
      </c>
      <c r="K1197" s="32">
        <f>VLOOKUP($A1197,級距!$A:$K,10,FALSE)</f>
        <v>1</v>
      </c>
      <c r="L1197" s="32">
        <f>VLOOKUP($A1197,級距!$A:$K,11,FALSE)</f>
        <v>2</v>
      </c>
      <c r="M1197" s="32">
        <f t="shared" si="37"/>
        <v>2</v>
      </c>
    </row>
    <row r="1198" spans="1:13">
      <c r="A1198" s="47">
        <v>43881</v>
      </c>
      <c r="B1198" s="46">
        <f>_xlfn.IFNA(VLOOKUP(A1198,'Dual Thrust Strategy'!$A$1:$B$460,2,FALSE),0)</f>
        <v>0</v>
      </c>
      <c r="C1198" s="46">
        <f>_xlfn.IFNA(VLOOKUP(A1198,'Break Through Price Strategy'!$A$2:$B$742,2,FALSE),0)</f>
        <v>0</v>
      </c>
      <c r="D1198" s="46">
        <f>_xlfn.IFNA(VLOOKUP(A1198,'BBI Strategy'!$A$2:$B$1000,2,FALSE),0)</f>
        <v>0</v>
      </c>
      <c r="E1198" s="46">
        <f>_xlfn.IFNA(VLOOKUP(A1198,'Cloud Strategy'!$A$2:$B$1000,2,FALSE),0)</f>
        <v>-100950.504</v>
      </c>
      <c r="F1198" s="46">
        <f>_xlfn.IFNA(VLOOKUP(A1198,'DMI Strategy'!$A$1:$B$1000,2,FALSE),0)</f>
        <v>-9297.2160000000003</v>
      </c>
      <c r="G1198" s="46">
        <f>_xlfn.IFNA(VLOOKUP(A1198,'RVI Strategy'!$A$1:$B$1000,2,FALSE),0)</f>
        <v>-20171.328000000001</v>
      </c>
      <c r="H1198" s="46">
        <f>_xlfn.IFNA(VLOOKUP(A1198,'TXF0007 Strategy'!$A$1:$B$1000,2,FALSE),0)</f>
        <v>158433.96799999999</v>
      </c>
      <c r="I1198" s="55">
        <f t="shared" si="36"/>
        <v>-21736.508000000002</v>
      </c>
      <c r="J1198" s="32">
        <f>VLOOKUP($A1198,級距!$A:$K,9,FALSE)</f>
        <v>7</v>
      </c>
      <c r="K1198" s="32">
        <f>VLOOKUP($A1198,級距!$A:$K,10,FALSE)</f>
        <v>7</v>
      </c>
      <c r="L1198" s="32">
        <f>VLOOKUP($A1198,級距!$A:$K,11,FALSE)</f>
        <v>3</v>
      </c>
      <c r="M1198" s="32">
        <f t="shared" si="37"/>
        <v>3</v>
      </c>
    </row>
    <row r="1199" spans="1:13">
      <c r="A1199" s="47">
        <v>43880</v>
      </c>
      <c r="B1199" s="46">
        <f>_xlfn.IFNA(VLOOKUP(A1199,'Dual Thrust Strategy'!$A$1:$B$460,2,FALSE),0)</f>
        <v>0</v>
      </c>
      <c r="C1199" s="46">
        <f>_xlfn.IFNA(VLOOKUP(A1199,'Break Through Price Strategy'!$A$2:$B$742,2,FALSE),0)</f>
        <v>5174</v>
      </c>
      <c r="D1199" s="46">
        <f>_xlfn.IFNA(VLOOKUP(A1199,'BBI Strategy'!$A$2:$B$1000,2,FALSE),0)</f>
        <v>0</v>
      </c>
      <c r="E1199" s="46">
        <f>_xlfn.IFNA(VLOOKUP(A1199,'Cloud Strategy'!$A$2:$B$1000,2,FALSE),0)</f>
        <v>0</v>
      </c>
      <c r="F1199" s="46">
        <f>_xlfn.IFNA(VLOOKUP(A1199,'DMI Strategy'!$A$1:$B$1000,2,FALSE),0)</f>
        <v>-65273.983999999997</v>
      </c>
      <c r="G1199" s="46">
        <f>_xlfn.IFNA(VLOOKUP(A1199,'RVI Strategy'!$A$1:$B$1000,2,FALSE),0)</f>
        <v>0</v>
      </c>
      <c r="H1199" s="46">
        <f>_xlfn.IFNA(VLOOKUP(A1199,'TXF0007 Strategy'!$A$1:$B$1000,2,FALSE),0)</f>
        <v>5013.84</v>
      </c>
      <c r="I1199" s="55">
        <f t="shared" si="36"/>
        <v>-10016.663999999999</v>
      </c>
      <c r="J1199" s="32">
        <f>VLOOKUP($A1199,級距!$A:$K,9,FALSE)</f>
        <v>8</v>
      </c>
      <c r="K1199" s="32">
        <f>VLOOKUP($A1199,級距!$A:$K,10,FALSE)</f>
        <v>5</v>
      </c>
      <c r="L1199" s="32">
        <f>VLOOKUP($A1199,級距!$A:$K,11,FALSE)</f>
        <v>2</v>
      </c>
      <c r="M1199" s="32">
        <f t="shared" si="37"/>
        <v>2</v>
      </c>
    </row>
    <row r="1200" spans="1:13">
      <c r="A1200" s="47">
        <v>43879</v>
      </c>
      <c r="B1200" s="46">
        <f>_xlfn.IFNA(VLOOKUP(A1200,'Dual Thrust Strategy'!$A$1:$B$460,2,FALSE),0)</f>
        <v>0</v>
      </c>
      <c r="C1200" s="46">
        <f>_xlfn.IFNA(VLOOKUP(A1200,'Break Through Price Strategy'!$A$2:$B$742,2,FALSE),0)</f>
        <v>0</v>
      </c>
      <c r="D1200" s="46">
        <f>_xlfn.IFNA(VLOOKUP(A1200,'BBI Strategy'!$A$2:$B$1000,2,FALSE),0)</f>
        <v>0</v>
      </c>
      <c r="E1200" s="46">
        <f>_xlfn.IFNA(VLOOKUP(A1200,'Cloud Strategy'!$A$2:$B$1000,2,FALSE),0)</f>
        <v>-30878.687999999998</v>
      </c>
      <c r="F1200" s="46">
        <f>_xlfn.IFNA(VLOOKUP(A1200,'DMI Strategy'!$A$1:$B$1000,2,FALSE),0)</f>
        <v>0</v>
      </c>
      <c r="G1200" s="46">
        <f>_xlfn.IFNA(VLOOKUP(A1200,'RVI Strategy'!$A$1:$B$1000,2,FALSE),0)</f>
        <v>-21436.991999999998</v>
      </c>
      <c r="H1200" s="46">
        <f>_xlfn.IFNA(VLOOKUP(A1200,'TXF0007 Strategy'!$A$1:$B$1000,2,FALSE),0)</f>
        <v>0</v>
      </c>
      <c r="I1200" s="55">
        <f t="shared" si="36"/>
        <v>-8719.2799999999988</v>
      </c>
      <c r="J1200" s="32">
        <f>VLOOKUP($A1200,級距!$A:$K,9,FALSE)</f>
        <v>3</v>
      </c>
      <c r="K1200" s="32">
        <f>VLOOKUP($A1200,級距!$A:$K,10,FALSE)</f>
        <v>9</v>
      </c>
      <c r="L1200" s="32">
        <f>VLOOKUP($A1200,級距!$A:$K,11,FALSE)</f>
        <v>3</v>
      </c>
      <c r="M1200" s="32">
        <f t="shared" si="37"/>
        <v>3</v>
      </c>
    </row>
    <row r="1201" spans="1:13">
      <c r="A1201" s="47">
        <v>43878</v>
      </c>
      <c r="B1201" s="46">
        <f>_xlfn.IFNA(VLOOKUP(A1201,'Dual Thrust Strategy'!$A$1:$B$460,2,FALSE),0)</f>
        <v>0</v>
      </c>
      <c r="C1201" s="46">
        <f>_xlfn.IFNA(VLOOKUP(A1201,'Break Through Price Strategy'!$A$2:$B$742,2,FALSE),0)</f>
        <v>0</v>
      </c>
      <c r="D1201" s="46">
        <f>_xlfn.IFNA(VLOOKUP(A1201,'BBI Strategy'!$A$2:$B$1000,2,FALSE),0)</f>
        <v>0</v>
      </c>
      <c r="E1201" s="46">
        <f>_xlfn.IFNA(VLOOKUP(A1201,'Cloud Strategy'!$A$2:$B$1000,2,FALSE),0)</f>
        <v>0</v>
      </c>
      <c r="F1201" s="46">
        <f>_xlfn.IFNA(VLOOKUP(A1201,'DMI Strategy'!$A$1:$B$1000,2,FALSE),0)</f>
        <v>0</v>
      </c>
      <c r="G1201" s="46">
        <f>_xlfn.IFNA(VLOOKUP(A1201,'RVI Strategy'!$A$1:$B$1000,2,FALSE),0)</f>
        <v>0</v>
      </c>
      <c r="H1201" s="46">
        <f>_xlfn.IFNA(VLOOKUP(A1201,'TXF0007 Strategy'!$A$1:$B$1000,2,FALSE),0)</f>
        <v>-52511.231999999996</v>
      </c>
      <c r="I1201" s="55">
        <f t="shared" si="36"/>
        <v>0</v>
      </c>
      <c r="J1201" s="32">
        <f>VLOOKUP($A1201,級距!$A:$K,9,FALSE)</f>
        <v>3</v>
      </c>
      <c r="K1201" s="32">
        <f>VLOOKUP($A1201,級距!$A:$K,10,FALSE)</f>
        <v>7</v>
      </c>
      <c r="L1201" s="32">
        <f>VLOOKUP($A1201,級距!$A:$K,11,FALSE)</f>
        <v>3</v>
      </c>
      <c r="M1201" s="32">
        <f t="shared" si="37"/>
        <v>3</v>
      </c>
    </row>
    <row r="1202" spans="1:13">
      <c r="A1202" s="47">
        <v>43875</v>
      </c>
      <c r="B1202" s="46">
        <f>_xlfn.IFNA(VLOOKUP(A1202,'Dual Thrust Strategy'!$A$1:$B$460,2,FALSE),0)</f>
        <v>0</v>
      </c>
      <c r="C1202" s="46">
        <f>_xlfn.IFNA(VLOOKUP(A1202,'Break Through Price Strategy'!$A$2:$B$742,2,FALSE),0)</f>
        <v>-13935.584000000001</v>
      </c>
      <c r="D1202" s="46">
        <f>_xlfn.IFNA(VLOOKUP(A1202,'BBI Strategy'!$A$2:$B$1000,2,FALSE),0)</f>
        <v>0</v>
      </c>
      <c r="E1202" s="46">
        <f>_xlfn.IFNA(VLOOKUP(A1202,'Cloud Strategy'!$A$2:$B$1000,2,FALSE),0)</f>
        <v>-44524.864000000001</v>
      </c>
      <c r="F1202" s="46">
        <f>_xlfn.IFNA(VLOOKUP(A1202,'DMI Strategy'!$A$1:$B$1000,2,FALSE),0)</f>
        <v>-65330.815999999999</v>
      </c>
      <c r="G1202" s="46">
        <f>_xlfn.IFNA(VLOOKUP(A1202,'RVI Strategy'!$A$1:$B$1000,2,FALSE),0)</f>
        <v>0</v>
      </c>
      <c r="H1202" s="46">
        <f>_xlfn.IFNA(VLOOKUP(A1202,'TXF0007 Strategy'!$A$1:$B$1000,2,FALSE),0)</f>
        <v>23695.056</v>
      </c>
      <c r="I1202" s="55">
        <f t="shared" si="36"/>
        <v>-20631.877333333334</v>
      </c>
      <c r="J1202" s="32">
        <f>VLOOKUP($A1202,級距!$A:$K,9,FALSE)</f>
        <v>4</v>
      </c>
      <c r="K1202" s="32">
        <f>VLOOKUP($A1202,級距!$A:$K,10,FALSE)</f>
        <v>6</v>
      </c>
      <c r="L1202" s="32">
        <f>VLOOKUP($A1202,級距!$A:$K,11,FALSE)</f>
        <v>2</v>
      </c>
      <c r="M1202" s="32">
        <f t="shared" si="37"/>
        <v>2</v>
      </c>
    </row>
    <row r="1203" spans="1:13">
      <c r="A1203" s="47">
        <v>43874</v>
      </c>
      <c r="B1203" s="46">
        <f>_xlfn.IFNA(VLOOKUP(A1203,'Dual Thrust Strategy'!$A$1:$B$460,2,FALSE),0)</f>
        <v>0</v>
      </c>
      <c r="C1203" s="46">
        <f>_xlfn.IFNA(VLOOKUP(A1203,'Break Through Price Strategy'!$A$2:$B$742,2,FALSE),0)</f>
        <v>0</v>
      </c>
      <c r="D1203" s="46">
        <f>_xlfn.IFNA(VLOOKUP(A1203,'BBI Strategy'!$A$2:$B$1000,2,FALSE),0)</f>
        <v>0</v>
      </c>
      <c r="E1203" s="46">
        <f>_xlfn.IFNA(VLOOKUP(A1203,'Cloud Strategy'!$A$2:$B$1000,2,FALSE),0)</f>
        <v>-19864.448</v>
      </c>
      <c r="F1203" s="46">
        <f>_xlfn.IFNA(VLOOKUP(A1203,'DMI Strategy'!$A$1:$B$1000,2,FALSE),0)</f>
        <v>17876.48</v>
      </c>
      <c r="G1203" s="46">
        <f>_xlfn.IFNA(VLOOKUP(A1203,'RVI Strategy'!$A$1:$B$1000,2,FALSE),0)</f>
        <v>0</v>
      </c>
      <c r="H1203" s="46">
        <f>_xlfn.IFNA(VLOOKUP(A1203,'TXF0007 Strategy'!$A$1:$B$1000,2,FALSE),0)</f>
        <v>59907.176000000007</v>
      </c>
      <c r="I1203" s="55">
        <f t="shared" si="36"/>
        <v>-331.32800000000015</v>
      </c>
      <c r="J1203" s="32">
        <f>VLOOKUP($A1203,級距!$A:$K,9,FALSE)</f>
        <v>2</v>
      </c>
      <c r="K1203" s="32">
        <f>VLOOKUP($A1203,級距!$A:$K,10,FALSE)</f>
        <v>4</v>
      </c>
      <c r="L1203" s="32">
        <f>VLOOKUP($A1203,級距!$A:$K,11,FALSE)</f>
        <v>2</v>
      </c>
      <c r="M1203" s="32">
        <f t="shared" si="37"/>
        <v>2</v>
      </c>
    </row>
    <row r="1204" spans="1:13">
      <c r="A1204" s="47">
        <v>43873</v>
      </c>
      <c r="B1204" s="46">
        <f>_xlfn.IFNA(VLOOKUP(A1204,'Dual Thrust Strategy'!$A$1:$B$460,2,FALSE),0)</f>
        <v>0</v>
      </c>
      <c r="C1204" s="46">
        <f>_xlfn.IFNA(VLOOKUP(A1204,'Break Through Price Strategy'!$A$2:$B$742,2,FALSE),0)</f>
        <v>-5930.3040000000001</v>
      </c>
      <c r="D1204" s="46">
        <f>_xlfn.IFNA(VLOOKUP(A1204,'BBI Strategy'!$A$2:$B$1000,2,FALSE),0)</f>
        <v>0</v>
      </c>
      <c r="E1204" s="46">
        <f>_xlfn.IFNA(VLOOKUP(A1204,'Cloud Strategy'!$A$2:$B$1000,2,FALSE),0)</f>
        <v>0</v>
      </c>
      <c r="F1204" s="46">
        <f>_xlfn.IFNA(VLOOKUP(A1204,'DMI Strategy'!$A$1:$B$1000,2,FALSE),0)</f>
        <v>20613.696</v>
      </c>
      <c r="G1204" s="46">
        <f>_xlfn.IFNA(VLOOKUP(A1204,'RVI Strategy'!$A$1:$B$1000,2,FALSE),0)</f>
        <v>0</v>
      </c>
      <c r="H1204" s="46">
        <f>_xlfn.IFNA(VLOOKUP(A1204,'TXF0007 Strategy'!$A$1:$B$1000,2,FALSE),0)</f>
        <v>0</v>
      </c>
      <c r="I1204" s="55">
        <f t="shared" si="36"/>
        <v>2447.232</v>
      </c>
      <c r="J1204" s="32">
        <f>VLOOKUP($A1204,級距!$A:$K,9,FALSE)</f>
        <v>7</v>
      </c>
      <c r="K1204" s="32">
        <f>VLOOKUP($A1204,級距!$A:$K,10,FALSE)</f>
        <v>8</v>
      </c>
      <c r="L1204" s="32">
        <f>VLOOKUP($A1204,級距!$A:$K,11,FALSE)</f>
        <v>3</v>
      </c>
      <c r="M1204" s="32">
        <f t="shared" si="37"/>
        <v>3</v>
      </c>
    </row>
    <row r="1205" spans="1:13">
      <c r="A1205" s="47">
        <v>43872</v>
      </c>
      <c r="B1205" s="46">
        <f>_xlfn.IFNA(VLOOKUP(A1205,'Dual Thrust Strategy'!$A$1:$B$460,2,FALSE),0)</f>
        <v>0</v>
      </c>
      <c r="C1205" s="46">
        <f>_xlfn.IFNA(VLOOKUP(A1205,'Break Through Price Strategy'!$A$2:$B$742,2,FALSE),0)</f>
        <v>19756.128000000001</v>
      </c>
      <c r="D1205" s="46">
        <f>_xlfn.IFNA(VLOOKUP(A1205,'BBI Strategy'!$A$2:$B$1000,2,FALSE),0)</f>
        <v>0</v>
      </c>
      <c r="E1205" s="46">
        <f>_xlfn.IFNA(VLOOKUP(A1205,'Cloud Strategy'!$A$2:$B$1000,2,FALSE),0)</f>
        <v>0</v>
      </c>
      <c r="F1205" s="46">
        <f>_xlfn.IFNA(VLOOKUP(A1205,'DMI Strategy'!$A$1:$B$1000,2,FALSE),0)</f>
        <v>-12959.232</v>
      </c>
      <c r="G1205" s="46">
        <f>_xlfn.IFNA(VLOOKUP(A1205,'RVI Strategy'!$A$1:$B$1000,2,FALSE),0)</f>
        <v>0</v>
      </c>
      <c r="H1205" s="46">
        <f>_xlfn.IFNA(VLOOKUP(A1205,'TXF0007 Strategy'!$A$1:$B$1000,2,FALSE),0)</f>
        <v>-2517.9279999999999</v>
      </c>
      <c r="I1205" s="55">
        <f t="shared" si="36"/>
        <v>1132.816</v>
      </c>
      <c r="J1205" s="32">
        <f>VLOOKUP($A1205,級距!$A:$K,9,FALSE)</f>
        <v>2</v>
      </c>
      <c r="K1205" s="32">
        <f>VLOOKUP($A1205,級距!$A:$K,10,FALSE)</f>
        <v>6</v>
      </c>
      <c r="L1205" s="32">
        <f>VLOOKUP($A1205,級距!$A:$K,11,FALSE)</f>
        <v>2</v>
      </c>
      <c r="M1205" s="32">
        <f t="shared" si="37"/>
        <v>2</v>
      </c>
    </row>
    <row r="1206" spans="1:13">
      <c r="A1206" s="47">
        <v>43871</v>
      </c>
      <c r="B1206" s="46">
        <f>_xlfn.IFNA(VLOOKUP(A1206,'Dual Thrust Strategy'!$A$1:$B$460,2,FALSE),0)</f>
        <v>0</v>
      </c>
      <c r="C1206" s="46">
        <f>_xlfn.IFNA(VLOOKUP(A1206,'Break Through Price Strategy'!$A$2:$B$742,2,FALSE),0)</f>
        <v>27293.360000000001</v>
      </c>
      <c r="D1206" s="46">
        <f>_xlfn.IFNA(VLOOKUP(A1206,'BBI Strategy'!$A$2:$B$1000,2,FALSE),0)</f>
        <v>0</v>
      </c>
      <c r="E1206" s="46">
        <f>_xlfn.IFNA(VLOOKUP(A1206,'Cloud Strategy'!$A$2:$B$1000,2,FALSE),0)</f>
        <v>216574.272</v>
      </c>
      <c r="F1206" s="46">
        <f>_xlfn.IFNA(VLOOKUP(A1206,'DMI Strategy'!$A$1:$B$1000,2,FALSE),0)</f>
        <v>0</v>
      </c>
      <c r="G1206" s="46">
        <f>_xlfn.IFNA(VLOOKUP(A1206,'RVI Strategy'!$A$1:$B$1000,2,FALSE),0)</f>
        <v>0</v>
      </c>
      <c r="H1206" s="46">
        <f>_xlfn.IFNA(VLOOKUP(A1206,'TXF0007 Strategy'!$A$1:$B$1000,2,FALSE),0)</f>
        <v>-124403.90400000001</v>
      </c>
      <c r="I1206" s="55">
        <f t="shared" si="36"/>
        <v>40644.605333333333</v>
      </c>
      <c r="J1206" s="32">
        <f>VLOOKUP($A1206,級距!$A:$K,9,FALSE)</f>
        <v>9</v>
      </c>
      <c r="K1206" s="32">
        <f>VLOOKUP($A1206,級距!$A:$K,10,FALSE)</f>
        <v>6</v>
      </c>
      <c r="L1206" s="32">
        <f>VLOOKUP($A1206,級距!$A:$K,11,FALSE)</f>
        <v>2</v>
      </c>
      <c r="M1206" s="32">
        <f t="shared" si="37"/>
        <v>2</v>
      </c>
    </row>
    <row r="1207" spans="1:13">
      <c r="A1207" s="47">
        <v>43868</v>
      </c>
      <c r="B1207" s="46">
        <f>_xlfn.IFNA(VLOOKUP(A1207,'Dual Thrust Strategy'!$A$1:$B$460,2,FALSE),0)</f>
        <v>0</v>
      </c>
      <c r="C1207" s="46">
        <f>_xlfn.IFNA(VLOOKUP(A1207,'Break Through Price Strategy'!$A$2:$B$742,2,FALSE),0)</f>
        <v>-71236.656000000003</v>
      </c>
      <c r="D1207" s="46">
        <f>_xlfn.IFNA(VLOOKUP(A1207,'BBI Strategy'!$A$2:$B$1000,2,FALSE),0)</f>
        <v>0</v>
      </c>
      <c r="E1207" s="46">
        <f>_xlfn.IFNA(VLOOKUP(A1207,'Cloud Strategy'!$A$2:$B$1000,2,FALSE),0)</f>
        <v>-18945.84</v>
      </c>
      <c r="F1207" s="46">
        <f>_xlfn.IFNA(VLOOKUP(A1207,'DMI Strategy'!$A$1:$B$1000,2,FALSE),0)</f>
        <v>38743.872000000003</v>
      </c>
      <c r="G1207" s="46">
        <f>_xlfn.IFNA(VLOOKUP(A1207,'RVI Strategy'!$A$1:$B$1000,2,FALSE),0)</f>
        <v>0</v>
      </c>
      <c r="H1207" s="46">
        <f>_xlfn.IFNA(VLOOKUP(A1207,'TXF0007 Strategy'!$A$1:$B$1000,2,FALSE),0)</f>
        <v>49243.344000000005</v>
      </c>
      <c r="I1207" s="55">
        <f t="shared" si="36"/>
        <v>-8573.1039999999994</v>
      </c>
      <c r="J1207" s="32">
        <f>VLOOKUP($A1207,級距!$A:$K,9,FALSE)</f>
        <v>4</v>
      </c>
      <c r="K1207" s="32">
        <f>VLOOKUP($A1207,級距!$A:$K,10,FALSE)</f>
        <v>7</v>
      </c>
      <c r="L1207" s="32">
        <f>VLOOKUP($A1207,級距!$A:$K,11,FALSE)</f>
        <v>3</v>
      </c>
      <c r="M1207" s="32">
        <f t="shared" si="37"/>
        <v>3</v>
      </c>
    </row>
    <row r="1208" spans="1:13">
      <c r="A1208" s="47">
        <v>43867</v>
      </c>
      <c r="B1208" s="46">
        <f>_xlfn.IFNA(VLOOKUP(A1208,'Dual Thrust Strategy'!$A$1:$B$460,2,FALSE),0)</f>
        <v>0</v>
      </c>
      <c r="C1208" s="46">
        <f>_xlfn.IFNA(VLOOKUP(A1208,'Break Through Price Strategy'!$A$2:$B$742,2,FALSE),0)</f>
        <v>36263.279999999999</v>
      </c>
      <c r="D1208" s="46">
        <f>_xlfn.IFNA(VLOOKUP(A1208,'BBI Strategy'!$A$2:$B$1000,2,FALSE),0)</f>
        <v>0</v>
      </c>
      <c r="E1208" s="46">
        <f>_xlfn.IFNA(VLOOKUP(A1208,'Cloud Strategy'!$A$2:$B$1000,2,FALSE),0)</f>
        <v>0</v>
      </c>
      <c r="F1208" s="46">
        <f>_xlfn.IFNA(VLOOKUP(A1208,'DMI Strategy'!$A$1:$B$1000,2,FALSE),0)</f>
        <v>51826.656000000003</v>
      </c>
      <c r="G1208" s="46">
        <f>_xlfn.IFNA(VLOOKUP(A1208,'RVI Strategy'!$A$1:$B$1000,2,FALSE),0)</f>
        <v>0</v>
      </c>
      <c r="H1208" s="46">
        <f>_xlfn.IFNA(VLOOKUP(A1208,'TXF0007 Strategy'!$A$1:$B$1000,2,FALSE),0)</f>
        <v>0</v>
      </c>
      <c r="I1208" s="55">
        <f t="shared" si="36"/>
        <v>14681.656000000001</v>
      </c>
      <c r="J1208" s="32">
        <f>VLOOKUP($A1208,級距!$A:$K,9,FALSE)</f>
        <v>5</v>
      </c>
      <c r="K1208" s="32">
        <f>VLOOKUP($A1208,級距!$A:$K,10,FALSE)</f>
        <v>8</v>
      </c>
      <c r="L1208" s="32">
        <f>VLOOKUP($A1208,級距!$A:$K,11,FALSE)</f>
        <v>3</v>
      </c>
      <c r="M1208" s="32">
        <f t="shared" si="37"/>
        <v>3</v>
      </c>
    </row>
    <row r="1209" spans="1:13">
      <c r="A1209" s="47">
        <v>43866</v>
      </c>
      <c r="B1209" s="46">
        <f>_xlfn.IFNA(VLOOKUP(A1209,'Dual Thrust Strategy'!$A$1:$B$460,2,FALSE),0)</f>
        <v>0</v>
      </c>
      <c r="C1209" s="46">
        <f>_xlfn.IFNA(VLOOKUP(A1209,'Break Through Price Strategy'!$A$2:$B$742,2,FALSE),0)</f>
        <v>-30706.304</v>
      </c>
      <c r="D1209" s="46">
        <f>_xlfn.IFNA(VLOOKUP(A1209,'BBI Strategy'!$A$2:$B$1000,2,FALSE),0)</f>
        <v>0</v>
      </c>
      <c r="E1209" s="46">
        <f>_xlfn.IFNA(VLOOKUP(A1209,'Cloud Strategy'!$A$2:$B$1000,2,FALSE),0)</f>
        <v>55248.608</v>
      </c>
      <c r="F1209" s="46">
        <f>_xlfn.IFNA(VLOOKUP(A1209,'DMI Strategy'!$A$1:$B$1000,2,FALSE),0)</f>
        <v>0</v>
      </c>
      <c r="G1209" s="46">
        <f>_xlfn.IFNA(VLOOKUP(A1209,'RVI Strategy'!$A$1:$B$1000,2,FALSE),0)</f>
        <v>-47810.976000000002</v>
      </c>
      <c r="H1209" s="46">
        <f>_xlfn.IFNA(VLOOKUP(A1209,'TXF0007 Strategy'!$A$1:$B$1000,2,FALSE),0)</f>
        <v>38826.991999999998</v>
      </c>
      <c r="I1209" s="55">
        <f t="shared" si="36"/>
        <v>-3878.1120000000005</v>
      </c>
      <c r="J1209" s="32">
        <f>VLOOKUP($A1209,級距!$A:$K,9,FALSE)</f>
        <v>7</v>
      </c>
      <c r="K1209" s="32">
        <f>VLOOKUP($A1209,級距!$A:$K,10,FALSE)</f>
        <v>5</v>
      </c>
      <c r="L1209" s="32">
        <f>VLOOKUP($A1209,級距!$A:$K,11,FALSE)</f>
        <v>2</v>
      </c>
      <c r="M1209" s="32">
        <f t="shared" si="37"/>
        <v>2</v>
      </c>
    </row>
    <row r="1210" spans="1:13">
      <c r="A1210" s="47">
        <v>43865</v>
      </c>
      <c r="B1210" s="46">
        <f>_xlfn.IFNA(VLOOKUP(A1210,'Dual Thrust Strategy'!$A$1:$B$460,2,FALSE),0)</f>
        <v>0</v>
      </c>
      <c r="C1210" s="46">
        <f>_xlfn.IFNA(VLOOKUP(A1210,'Break Through Price Strategy'!$A$2:$B$742,2,FALSE),0)</f>
        <v>0</v>
      </c>
      <c r="D1210" s="46">
        <f>_xlfn.IFNA(VLOOKUP(A1210,'BBI Strategy'!$A$2:$B$1000,2,FALSE),0)</f>
        <v>0</v>
      </c>
      <c r="E1210" s="46">
        <f>_xlfn.IFNA(VLOOKUP(A1210,'Cloud Strategy'!$A$2:$B$1000,2,FALSE),0)</f>
        <v>0</v>
      </c>
      <c r="F1210" s="46">
        <f>_xlfn.IFNA(VLOOKUP(A1210,'DMI Strategy'!$A$1:$B$1000,2,FALSE),0)</f>
        <v>0</v>
      </c>
      <c r="G1210" s="46">
        <f>_xlfn.IFNA(VLOOKUP(A1210,'RVI Strategy'!$A$1:$B$1000,2,FALSE),0)</f>
        <v>0</v>
      </c>
      <c r="H1210" s="46">
        <f>_xlfn.IFNA(VLOOKUP(A1210,'TXF0007 Strategy'!$A$1:$B$1000,2,FALSE),0)</f>
        <v>132850.848</v>
      </c>
      <c r="I1210" s="55">
        <f t="shared" si="36"/>
        <v>0</v>
      </c>
      <c r="J1210" s="32">
        <f>VLOOKUP($A1210,級距!$A:$K,9,FALSE)</f>
        <v>9</v>
      </c>
      <c r="K1210" s="32">
        <f>VLOOKUP($A1210,級距!$A:$K,10,FALSE)</f>
        <v>9</v>
      </c>
      <c r="L1210" s="32">
        <f>VLOOKUP($A1210,級距!$A:$K,11,FALSE)</f>
        <v>3</v>
      </c>
      <c r="M1210" s="32">
        <f t="shared" si="37"/>
        <v>3</v>
      </c>
    </row>
    <row r="1211" spans="1:13">
      <c r="A1211" s="47">
        <v>43864</v>
      </c>
      <c r="B1211" s="46">
        <f>_xlfn.IFNA(VLOOKUP(A1211,'Dual Thrust Strategy'!$A$1:$B$460,2,FALSE),0)</f>
        <v>0</v>
      </c>
      <c r="C1211" s="46">
        <f>_xlfn.IFNA(VLOOKUP(A1211,'Break Through Price Strategy'!$A$2:$B$742,2,FALSE),0)</f>
        <v>0</v>
      </c>
      <c r="D1211" s="46">
        <f>_xlfn.IFNA(VLOOKUP(A1211,'BBI Strategy'!$A$2:$B$1000,2,FALSE),0)</f>
        <v>0</v>
      </c>
      <c r="E1211" s="46">
        <f>_xlfn.IFNA(VLOOKUP(A1211,'Cloud Strategy'!$A$2:$B$1000,2,FALSE),0)</f>
        <v>-80578.784</v>
      </c>
      <c r="F1211" s="46">
        <f>_xlfn.IFNA(VLOOKUP(A1211,'DMI Strategy'!$A$1:$B$1000,2,FALSE),0)</f>
        <v>0</v>
      </c>
      <c r="G1211" s="46">
        <f>_xlfn.IFNA(VLOOKUP(A1211,'RVI Strategy'!$A$1:$B$1000,2,FALSE),0)</f>
        <v>0</v>
      </c>
      <c r="H1211" s="46">
        <f>_xlfn.IFNA(VLOOKUP(A1211,'TXF0007 Strategy'!$A$1:$B$1000,2,FALSE),0)</f>
        <v>0</v>
      </c>
      <c r="I1211" s="55">
        <f t="shared" si="36"/>
        <v>-13429.797333333334</v>
      </c>
      <c r="J1211" s="32">
        <f>VLOOKUP($A1211,級距!$A:$K,9,FALSE)</f>
        <v>10</v>
      </c>
      <c r="K1211" s="32">
        <f>VLOOKUP($A1211,級距!$A:$K,10,FALSE)</f>
        <v>2</v>
      </c>
      <c r="L1211" s="32">
        <f>VLOOKUP($A1211,級距!$A:$K,11,FALSE)</f>
        <v>1</v>
      </c>
      <c r="M1211" s="32">
        <f t="shared" si="37"/>
        <v>1</v>
      </c>
    </row>
    <row r="1212" spans="1:13">
      <c r="A1212" s="47">
        <v>43861</v>
      </c>
      <c r="B1212" s="46">
        <f>_xlfn.IFNA(VLOOKUP(A1212,'Dual Thrust Strategy'!$A$1:$B$460,2,FALSE),0)</f>
        <v>0</v>
      </c>
      <c r="C1212" s="46">
        <f>_xlfn.IFNA(VLOOKUP(A1212,'Break Through Price Strategy'!$A$2:$B$742,2,FALSE),0)</f>
        <v>0</v>
      </c>
      <c r="D1212" s="46">
        <f>_xlfn.IFNA(VLOOKUP(A1212,'BBI Strategy'!$A$2:$B$1000,2,FALSE),0)</f>
        <v>0</v>
      </c>
      <c r="E1212" s="46">
        <f>_xlfn.IFNA(VLOOKUP(A1212,'Cloud Strategy'!$A$2:$B$1000,2,FALSE),0)</f>
        <v>0</v>
      </c>
      <c r="F1212" s="46">
        <f>_xlfn.IFNA(VLOOKUP(A1212,'DMI Strategy'!$A$1:$B$1000,2,FALSE),0)</f>
        <v>0</v>
      </c>
      <c r="G1212" s="46">
        <f>_xlfn.IFNA(VLOOKUP(A1212,'RVI Strategy'!$A$1:$B$1000,2,FALSE),0)</f>
        <v>0</v>
      </c>
      <c r="H1212" s="46">
        <f>_xlfn.IFNA(VLOOKUP(A1212,'TXF0007 Strategy'!$A$1:$B$1000,2,FALSE),0)</f>
        <v>0</v>
      </c>
      <c r="I1212" s="55">
        <f t="shared" si="36"/>
        <v>0</v>
      </c>
      <c r="J1212" s="32">
        <f>VLOOKUP($A1212,級距!$A:$K,9,FALSE)</f>
        <v>8</v>
      </c>
      <c r="K1212" s="32">
        <f>VLOOKUP($A1212,級距!$A:$K,10,FALSE)</f>
        <v>1</v>
      </c>
      <c r="L1212" s="32">
        <f>VLOOKUP($A1212,級距!$A:$K,11,FALSE)</f>
        <v>2</v>
      </c>
      <c r="M1212" s="32">
        <f t="shared" si="37"/>
        <v>2</v>
      </c>
    </row>
    <row r="1213" spans="1:13">
      <c r="A1213" s="47">
        <v>43860</v>
      </c>
      <c r="B1213" s="46">
        <f>_xlfn.IFNA(VLOOKUP(A1213,'Dual Thrust Strategy'!$A$1:$B$460,2,FALSE),0)</f>
        <v>0</v>
      </c>
      <c r="C1213" s="46">
        <f>_xlfn.IFNA(VLOOKUP(A1213,'Break Through Price Strategy'!$A$2:$B$742,2,FALSE),0)</f>
        <v>0</v>
      </c>
      <c r="D1213" s="46">
        <f>_xlfn.IFNA(VLOOKUP(A1213,'BBI Strategy'!$A$2:$B$1000,2,FALSE),0)</f>
        <v>0</v>
      </c>
      <c r="E1213" s="46">
        <f>_xlfn.IFNA(VLOOKUP(A1213,'Cloud Strategy'!$A$2:$B$1000,2,FALSE),0)</f>
        <v>-121343.24800000001</v>
      </c>
      <c r="F1213" s="46">
        <f>_xlfn.IFNA(VLOOKUP(A1213,'DMI Strategy'!$A$1:$B$1000,2,FALSE),0)</f>
        <v>0</v>
      </c>
      <c r="G1213" s="46">
        <f>_xlfn.IFNA(VLOOKUP(A1213,'RVI Strategy'!$A$1:$B$1000,2,FALSE),0)</f>
        <v>0</v>
      </c>
      <c r="H1213" s="46">
        <f>_xlfn.IFNA(VLOOKUP(A1213,'TXF0007 Strategy'!$A$1:$B$1000,2,FALSE),0)</f>
        <v>185237.976</v>
      </c>
      <c r="I1213" s="55">
        <f t="shared" si="36"/>
        <v>-20223.874666666667</v>
      </c>
      <c r="J1213" s="32">
        <f>VLOOKUP($A1213,級距!$A:$K,9,FALSE)</f>
        <v>10</v>
      </c>
      <c r="K1213" s="32">
        <f>VLOOKUP($A1213,級距!$A:$K,10,FALSE)</f>
        <v>10</v>
      </c>
      <c r="L1213" s="32">
        <f>VLOOKUP($A1213,級距!$A:$K,11,FALSE)</f>
        <v>4</v>
      </c>
      <c r="M1213" s="32">
        <f t="shared" si="37"/>
        <v>4</v>
      </c>
    </row>
    <row r="1214" spans="1:13">
      <c r="A1214" s="47">
        <v>43850</v>
      </c>
      <c r="B1214" s="46">
        <f>_xlfn.IFNA(VLOOKUP(A1214,'Dual Thrust Strategy'!$A$1:$B$460,2,FALSE),0)</f>
        <v>0</v>
      </c>
      <c r="C1214" s="46">
        <f>_xlfn.IFNA(VLOOKUP(A1214,'Break Through Price Strategy'!$A$2:$B$742,2,FALSE),0)</f>
        <v>0</v>
      </c>
      <c r="D1214" s="46">
        <f>_xlfn.IFNA(VLOOKUP(A1214,'BBI Strategy'!$A$2:$B$1000,2,FALSE),0)</f>
        <v>0</v>
      </c>
      <c r="E1214" s="46">
        <f>_xlfn.IFNA(VLOOKUP(A1214,'Cloud Strategy'!$A$2:$B$1000,2,FALSE),0)</f>
        <v>36211.968000000001</v>
      </c>
      <c r="F1214" s="46">
        <f>_xlfn.IFNA(VLOOKUP(A1214,'DMI Strategy'!$A$1:$B$1000,2,FALSE),0)</f>
        <v>0</v>
      </c>
      <c r="G1214" s="46">
        <f>_xlfn.IFNA(VLOOKUP(A1214,'RVI Strategy'!$A$1:$B$1000,2,FALSE),0)</f>
        <v>0</v>
      </c>
      <c r="H1214" s="46">
        <f>_xlfn.IFNA(VLOOKUP(A1214,'TXF0007 Strategy'!$A$1:$B$1000,2,FALSE),0)</f>
        <v>0</v>
      </c>
      <c r="I1214" s="55">
        <f t="shared" si="36"/>
        <v>6035.3280000000004</v>
      </c>
      <c r="J1214" s="32">
        <f>VLOOKUP($A1214,級距!$A:$K,9,FALSE)</f>
        <v>1</v>
      </c>
      <c r="K1214" s="32">
        <f>VLOOKUP($A1214,級距!$A:$K,10,FALSE)</f>
        <v>2</v>
      </c>
      <c r="L1214" s="32">
        <f>VLOOKUP($A1214,級距!$A:$K,11,FALSE)</f>
        <v>2</v>
      </c>
      <c r="M1214" s="32">
        <f t="shared" si="37"/>
        <v>2</v>
      </c>
    </row>
    <row r="1215" spans="1:13">
      <c r="A1215" s="47">
        <v>43847</v>
      </c>
      <c r="B1215" s="46">
        <f>_xlfn.IFNA(VLOOKUP(A1215,'Dual Thrust Strategy'!$A$1:$B$460,2,FALSE),0)</f>
        <v>0</v>
      </c>
      <c r="C1215" s="46">
        <f>_xlfn.IFNA(VLOOKUP(A1215,'Break Through Price Strategy'!$A$2:$B$742,2,FALSE),0)</f>
        <v>0</v>
      </c>
      <c r="D1215" s="46">
        <f>_xlfn.IFNA(VLOOKUP(A1215,'BBI Strategy'!$A$2:$B$1000,2,FALSE),0)</f>
        <v>0</v>
      </c>
      <c r="E1215" s="46">
        <f>_xlfn.IFNA(VLOOKUP(A1215,'Cloud Strategy'!$A$2:$B$1000,2,FALSE),0)</f>
        <v>9847.3919999999998</v>
      </c>
      <c r="F1215" s="46">
        <f>_xlfn.IFNA(VLOOKUP(A1215,'DMI Strategy'!$A$1:$B$1000,2,FALSE),0)</f>
        <v>0</v>
      </c>
      <c r="G1215" s="46">
        <f>_xlfn.IFNA(VLOOKUP(A1215,'RVI Strategy'!$A$1:$B$1000,2,FALSE),0)</f>
        <v>0</v>
      </c>
      <c r="H1215" s="46">
        <f>_xlfn.IFNA(VLOOKUP(A1215,'TXF0007 Strategy'!$A$1:$B$1000,2,FALSE),0)</f>
        <v>-4055.52</v>
      </c>
      <c r="I1215" s="55">
        <f t="shared" si="36"/>
        <v>1641.232</v>
      </c>
      <c r="J1215" s="32">
        <f>VLOOKUP($A1215,級距!$A:$K,9,FALSE)</f>
        <v>3</v>
      </c>
      <c r="K1215" s="32">
        <f>VLOOKUP($A1215,級距!$A:$K,10,FALSE)</f>
        <v>4</v>
      </c>
      <c r="L1215" s="32">
        <f>VLOOKUP($A1215,級距!$A:$K,11,FALSE)</f>
        <v>2</v>
      </c>
      <c r="M1215" s="32">
        <f t="shared" si="37"/>
        <v>2</v>
      </c>
    </row>
    <row r="1216" spans="1:13">
      <c r="A1216" s="47">
        <v>43846</v>
      </c>
      <c r="B1216" s="46">
        <f>_xlfn.IFNA(VLOOKUP(A1216,'Dual Thrust Strategy'!$A$1:$B$460,2,FALSE),0)</f>
        <v>0</v>
      </c>
      <c r="C1216" s="46">
        <f>_xlfn.IFNA(VLOOKUP(A1216,'Break Through Price Strategy'!$A$2:$B$742,2,FALSE),0)</f>
        <v>0</v>
      </c>
      <c r="D1216" s="46">
        <f>_xlfn.IFNA(VLOOKUP(A1216,'BBI Strategy'!$A$2:$B$1000,2,FALSE),0)</f>
        <v>0</v>
      </c>
      <c r="E1216" s="46">
        <f>_xlfn.IFNA(VLOOKUP(A1216,'Cloud Strategy'!$A$2:$B$1000,2,FALSE),0)</f>
        <v>70136.032000000007</v>
      </c>
      <c r="F1216" s="46">
        <f>_xlfn.IFNA(VLOOKUP(A1216,'DMI Strategy'!$A$1:$B$1000,2,FALSE),0)</f>
        <v>0</v>
      </c>
      <c r="G1216" s="46">
        <f>_xlfn.IFNA(VLOOKUP(A1216,'RVI Strategy'!$A$1:$B$1000,2,FALSE),0)</f>
        <v>0</v>
      </c>
      <c r="H1216" s="46">
        <f>_xlfn.IFNA(VLOOKUP(A1216,'TXF0007 Strategy'!$A$1:$B$1000,2,FALSE),0)</f>
        <v>-21343.68</v>
      </c>
      <c r="I1216" s="55">
        <f t="shared" si="36"/>
        <v>11689.338666666668</v>
      </c>
      <c r="J1216" s="32">
        <f>VLOOKUP($A1216,級距!$A:$K,9,FALSE)</f>
        <v>3</v>
      </c>
      <c r="K1216" s="32">
        <f>VLOOKUP($A1216,級距!$A:$K,10,FALSE)</f>
        <v>2</v>
      </c>
      <c r="L1216" s="32">
        <f>VLOOKUP($A1216,級距!$A:$K,11,FALSE)</f>
        <v>2</v>
      </c>
      <c r="M1216" s="32">
        <f t="shared" si="37"/>
        <v>2</v>
      </c>
    </row>
    <row r="1217" spans="1:13">
      <c r="A1217" s="47">
        <v>43845</v>
      </c>
      <c r="B1217" s="46">
        <f>_xlfn.IFNA(VLOOKUP(A1217,'Dual Thrust Strategy'!$A$1:$B$460,2,FALSE),0)</f>
        <v>0</v>
      </c>
      <c r="C1217" s="46">
        <f>_xlfn.IFNA(VLOOKUP(A1217,'Break Through Price Strategy'!$A$2:$B$742,2,FALSE),0)</f>
        <v>0</v>
      </c>
      <c r="D1217" s="46">
        <f>_xlfn.IFNA(VLOOKUP(A1217,'BBI Strategy'!$A$2:$B$1000,2,FALSE),0)</f>
        <v>0</v>
      </c>
      <c r="E1217" s="46">
        <f>_xlfn.IFNA(VLOOKUP(A1217,'Cloud Strategy'!$A$2:$B$1000,2,FALSE),0)</f>
        <v>-76684.944000000003</v>
      </c>
      <c r="F1217" s="46">
        <f>_xlfn.IFNA(VLOOKUP(A1217,'DMI Strategy'!$A$1:$B$1000,2,FALSE),0)</f>
        <v>0</v>
      </c>
      <c r="G1217" s="46">
        <f>_xlfn.IFNA(VLOOKUP(A1217,'RVI Strategy'!$A$1:$B$1000,2,FALSE),0)</f>
        <v>0</v>
      </c>
      <c r="H1217" s="46">
        <f>_xlfn.IFNA(VLOOKUP(A1217,'TXF0007 Strategy'!$A$1:$B$1000,2,FALSE),0)</f>
        <v>69850.559999999998</v>
      </c>
      <c r="I1217" s="55">
        <f t="shared" si="36"/>
        <v>-12780.824000000001</v>
      </c>
      <c r="J1217" s="32">
        <f>VLOOKUP($A1217,級距!$A:$K,9,FALSE)</f>
        <v>5</v>
      </c>
      <c r="K1217" s="32">
        <f>VLOOKUP($A1217,級距!$A:$K,10,FALSE)</f>
        <v>9</v>
      </c>
      <c r="L1217" s="32">
        <f>VLOOKUP($A1217,級距!$A:$K,11,FALSE)</f>
        <v>3</v>
      </c>
      <c r="M1217" s="32">
        <f t="shared" si="37"/>
        <v>3</v>
      </c>
    </row>
    <row r="1218" spans="1:13">
      <c r="A1218" s="47">
        <v>43844</v>
      </c>
      <c r="B1218" s="46">
        <f>_xlfn.IFNA(VLOOKUP(A1218,'Dual Thrust Strategy'!$A$1:$B$460,2,FALSE),0)</f>
        <v>0</v>
      </c>
      <c r="C1218" s="46">
        <f>_xlfn.IFNA(VLOOKUP(A1218,'Break Through Price Strategy'!$A$2:$B$742,2,FALSE),0)</f>
        <v>0</v>
      </c>
      <c r="D1218" s="46">
        <f>_xlfn.IFNA(VLOOKUP(A1218,'BBI Strategy'!$A$2:$B$1000,2,FALSE),0)</f>
        <v>0</v>
      </c>
      <c r="E1218" s="46">
        <f>_xlfn.IFNA(VLOOKUP(A1218,'Cloud Strategy'!$A$2:$B$1000,2,FALSE),0)</f>
        <v>-6146.56</v>
      </c>
      <c r="F1218" s="46">
        <f>_xlfn.IFNA(VLOOKUP(A1218,'DMI Strategy'!$A$1:$B$1000,2,FALSE),0)</f>
        <v>0</v>
      </c>
      <c r="G1218" s="46">
        <f>_xlfn.IFNA(VLOOKUP(A1218,'RVI Strategy'!$A$1:$B$1000,2,FALSE),0)</f>
        <v>0</v>
      </c>
      <c r="H1218" s="46">
        <f>_xlfn.IFNA(VLOOKUP(A1218,'TXF0007 Strategy'!$A$1:$B$1000,2,FALSE),0)</f>
        <v>-73841.600000000006</v>
      </c>
      <c r="I1218" s="55">
        <f t="shared" si="36"/>
        <v>-1024.4266666666667</v>
      </c>
      <c r="J1218" s="32">
        <f>VLOOKUP($A1218,級距!$A:$K,9,FALSE)</f>
        <v>1</v>
      </c>
      <c r="K1218" s="32">
        <f>VLOOKUP($A1218,級距!$A:$K,10,FALSE)</f>
        <v>1</v>
      </c>
      <c r="L1218" s="32">
        <f>VLOOKUP($A1218,級距!$A:$K,11,FALSE)</f>
        <v>2</v>
      </c>
      <c r="M1218" s="32">
        <f t="shared" si="37"/>
        <v>2</v>
      </c>
    </row>
    <row r="1219" spans="1:13">
      <c r="A1219" s="47">
        <v>43843</v>
      </c>
      <c r="B1219" s="46">
        <f>_xlfn.IFNA(VLOOKUP(A1219,'Dual Thrust Strategy'!$A$1:$B$460,2,FALSE),0)</f>
        <v>0</v>
      </c>
      <c r="C1219" s="46">
        <f>_xlfn.IFNA(VLOOKUP(A1219,'Break Through Price Strategy'!$A$2:$B$742,2,FALSE),0)</f>
        <v>0</v>
      </c>
      <c r="D1219" s="46">
        <f>_xlfn.IFNA(VLOOKUP(A1219,'BBI Strategy'!$A$2:$B$1000,2,FALSE),0)</f>
        <v>0</v>
      </c>
      <c r="E1219" s="46">
        <f>_xlfn.IFNA(VLOOKUP(A1219,'Cloud Strategy'!$A$2:$B$1000,2,FALSE),0)</f>
        <v>73127.072</v>
      </c>
      <c r="F1219" s="46">
        <f>_xlfn.IFNA(VLOOKUP(A1219,'DMI Strategy'!$A$1:$B$1000,2,FALSE),0)</f>
        <v>0</v>
      </c>
      <c r="G1219" s="46">
        <f>_xlfn.IFNA(VLOOKUP(A1219,'RVI Strategy'!$A$1:$B$1000,2,FALSE),0)</f>
        <v>0</v>
      </c>
      <c r="H1219" s="46">
        <f>_xlfn.IFNA(VLOOKUP(A1219,'TXF0007 Strategy'!$A$1:$B$1000,2,FALSE),0)</f>
        <v>-4651.7759999999998</v>
      </c>
      <c r="I1219" s="55">
        <f t="shared" si="36"/>
        <v>12187.845333333333</v>
      </c>
      <c r="J1219" s="32">
        <f>VLOOKUP($A1219,級距!$A:$K,9,FALSE)</f>
        <v>2</v>
      </c>
      <c r="K1219" s="32">
        <f>VLOOKUP($A1219,級距!$A:$K,10,FALSE)</f>
        <v>5</v>
      </c>
      <c r="L1219" s="32">
        <f>VLOOKUP($A1219,級距!$A:$K,11,FALSE)</f>
        <v>2</v>
      </c>
      <c r="M1219" s="32">
        <f t="shared" si="37"/>
        <v>2</v>
      </c>
    </row>
    <row r="1220" spans="1:13">
      <c r="A1220" s="47">
        <v>43840</v>
      </c>
      <c r="B1220" s="46">
        <f>_xlfn.IFNA(VLOOKUP(A1220,'Dual Thrust Strategy'!$A$1:$B$460,2,FALSE),0)</f>
        <v>0</v>
      </c>
      <c r="C1220" s="46">
        <f>_xlfn.IFNA(VLOOKUP(A1220,'Break Through Price Strategy'!$A$2:$B$742,2,FALSE),0)</f>
        <v>0</v>
      </c>
      <c r="D1220" s="46">
        <f>_xlfn.IFNA(VLOOKUP(A1220,'BBI Strategy'!$A$2:$B$1000,2,FALSE),0)</f>
        <v>0</v>
      </c>
      <c r="E1220" s="46">
        <f>_xlfn.IFNA(VLOOKUP(A1220,'Cloud Strategy'!$A$2:$B$1000,2,FALSE),0)</f>
        <v>0</v>
      </c>
      <c r="F1220" s="46">
        <f>_xlfn.IFNA(VLOOKUP(A1220,'DMI Strategy'!$A$1:$B$1000,2,FALSE),0)</f>
        <v>0</v>
      </c>
      <c r="G1220" s="46">
        <f>_xlfn.IFNA(VLOOKUP(A1220,'RVI Strategy'!$A$1:$B$1000,2,FALSE),0)</f>
        <v>0</v>
      </c>
      <c r="H1220" s="46">
        <f>_xlfn.IFNA(VLOOKUP(A1220,'TXF0007 Strategy'!$A$1:$B$1000,2,FALSE),0)</f>
        <v>-5190.4800000000005</v>
      </c>
      <c r="I1220" s="55">
        <f t="shared" ref="I1220:I1283" si="38">(B1220+C1220+D1220+E1220+F1220+G1220)/6</f>
        <v>0</v>
      </c>
      <c r="J1220" s="32">
        <f>VLOOKUP($A1220,級距!$A:$K,9,FALSE)</f>
        <v>3</v>
      </c>
      <c r="K1220" s="32">
        <f>VLOOKUP($A1220,級距!$A:$K,10,FALSE)</f>
        <v>1</v>
      </c>
      <c r="L1220" s="32">
        <f>VLOOKUP($A1220,級距!$A:$K,11,FALSE)</f>
        <v>2</v>
      </c>
      <c r="M1220" s="32">
        <f t="shared" ref="M1220:M1283" si="39">_xlfn.IFNA(L1220,0)</f>
        <v>2</v>
      </c>
    </row>
    <row r="1221" spans="1:13">
      <c r="A1221" s="47">
        <v>43839</v>
      </c>
      <c r="B1221" s="46">
        <f>_xlfn.IFNA(VLOOKUP(A1221,'Dual Thrust Strategy'!$A$1:$B$460,2,FALSE),0)</f>
        <v>0</v>
      </c>
      <c r="C1221" s="46">
        <f>_xlfn.IFNA(VLOOKUP(A1221,'Break Through Price Strategy'!$A$2:$B$742,2,FALSE),0)</f>
        <v>0</v>
      </c>
      <c r="D1221" s="46">
        <f>_xlfn.IFNA(VLOOKUP(A1221,'BBI Strategy'!$A$2:$B$1000,2,FALSE),0)</f>
        <v>0</v>
      </c>
      <c r="E1221" s="46">
        <f>_xlfn.IFNA(VLOOKUP(A1221,'Cloud Strategy'!$A$2:$B$1000,2,FALSE),0)</f>
        <v>0</v>
      </c>
      <c r="F1221" s="46">
        <f>_xlfn.IFNA(VLOOKUP(A1221,'DMI Strategy'!$A$1:$B$1000,2,FALSE),0)</f>
        <v>0</v>
      </c>
      <c r="G1221" s="46">
        <f>_xlfn.IFNA(VLOOKUP(A1221,'RVI Strategy'!$A$1:$B$1000,2,FALSE),0)</f>
        <v>0</v>
      </c>
      <c r="H1221" s="46">
        <f>_xlfn.IFNA(VLOOKUP(A1221,'TXF0007 Strategy'!$A$1:$B$1000,2,FALSE),0)</f>
        <v>-67890.175999999992</v>
      </c>
      <c r="I1221" s="55">
        <f t="shared" si="38"/>
        <v>0</v>
      </c>
      <c r="J1221" s="32">
        <f>VLOOKUP($A1221,級距!$A:$K,9,FALSE)</f>
        <v>5</v>
      </c>
      <c r="K1221" s="32">
        <f>VLOOKUP($A1221,級距!$A:$K,10,FALSE)</f>
        <v>5</v>
      </c>
      <c r="L1221" s="32">
        <f>VLOOKUP($A1221,級距!$A:$K,11,FALSE)</f>
        <v>2</v>
      </c>
      <c r="M1221" s="32">
        <f t="shared" si="39"/>
        <v>2</v>
      </c>
    </row>
    <row r="1222" spans="1:13">
      <c r="A1222" s="47">
        <v>43838</v>
      </c>
      <c r="B1222" s="46">
        <f>_xlfn.IFNA(VLOOKUP(A1222,'Dual Thrust Strategy'!$A$1:$B$460,2,FALSE),0)</f>
        <v>0</v>
      </c>
      <c r="C1222" s="46">
        <f>_xlfn.IFNA(VLOOKUP(A1222,'Break Through Price Strategy'!$A$2:$B$742,2,FALSE),0)</f>
        <v>0</v>
      </c>
      <c r="D1222" s="46">
        <f>_xlfn.IFNA(VLOOKUP(A1222,'BBI Strategy'!$A$2:$B$1000,2,FALSE),0)</f>
        <v>0</v>
      </c>
      <c r="E1222" s="46">
        <f>_xlfn.IFNA(VLOOKUP(A1222,'Cloud Strategy'!$A$2:$B$1000,2,FALSE),0)</f>
        <v>-95088.08</v>
      </c>
      <c r="F1222" s="46">
        <f>_xlfn.IFNA(VLOOKUP(A1222,'DMI Strategy'!$A$1:$B$1000,2,FALSE),0)</f>
        <v>0</v>
      </c>
      <c r="G1222" s="46">
        <f>_xlfn.IFNA(VLOOKUP(A1222,'RVI Strategy'!$A$1:$B$1000,2,FALSE),0)</f>
        <v>0</v>
      </c>
      <c r="H1222" s="46">
        <f>_xlfn.IFNA(VLOOKUP(A1222,'TXF0007 Strategy'!$A$1:$B$1000,2,FALSE),0)</f>
        <v>54826.8</v>
      </c>
      <c r="I1222" s="55">
        <f t="shared" si="38"/>
        <v>-15848.013333333334</v>
      </c>
      <c r="J1222" s="32">
        <f>VLOOKUP($A1222,級距!$A:$K,9,FALSE)</f>
        <v>9</v>
      </c>
      <c r="K1222" s="32">
        <f>VLOOKUP($A1222,級距!$A:$K,10,FALSE)</f>
        <v>4</v>
      </c>
      <c r="L1222" s="32">
        <f>VLOOKUP($A1222,級距!$A:$K,11,FALSE)</f>
        <v>2</v>
      </c>
      <c r="M1222" s="32">
        <f t="shared" si="39"/>
        <v>2</v>
      </c>
    </row>
    <row r="1223" spans="1:13">
      <c r="A1223" s="47">
        <v>43837</v>
      </c>
      <c r="B1223" s="46">
        <f>_xlfn.IFNA(VLOOKUP(A1223,'Dual Thrust Strategy'!$A$1:$B$460,2,FALSE),0)</f>
        <v>0</v>
      </c>
      <c r="C1223" s="46">
        <f>_xlfn.IFNA(VLOOKUP(A1223,'Break Through Price Strategy'!$A$2:$B$742,2,FALSE),0)</f>
        <v>0</v>
      </c>
      <c r="D1223" s="46">
        <f>_xlfn.IFNA(VLOOKUP(A1223,'BBI Strategy'!$A$2:$B$1000,2,FALSE),0)</f>
        <v>0</v>
      </c>
      <c r="E1223" s="46">
        <f>_xlfn.IFNA(VLOOKUP(A1223,'Cloud Strategy'!$A$2:$B$1000,2,FALSE),0)</f>
        <v>0</v>
      </c>
      <c r="F1223" s="46">
        <f>_xlfn.IFNA(VLOOKUP(A1223,'DMI Strategy'!$A$1:$B$1000,2,FALSE),0)</f>
        <v>0</v>
      </c>
      <c r="G1223" s="46">
        <f>_xlfn.IFNA(VLOOKUP(A1223,'RVI Strategy'!$A$1:$B$1000,2,FALSE),0)</f>
        <v>0</v>
      </c>
      <c r="H1223" s="46">
        <f>_xlfn.IFNA(VLOOKUP(A1223,'TXF0007 Strategy'!$A$1:$B$1000,2,FALSE),0)</f>
        <v>36296.879999999997</v>
      </c>
      <c r="I1223" s="55">
        <f t="shared" si="38"/>
        <v>0</v>
      </c>
      <c r="J1223" s="32">
        <f>VLOOKUP($A1223,級距!$A:$K,9,FALSE)</f>
        <v>8</v>
      </c>
      <c r="K1223" s="32">
        <f>VLOOKUP($A1223,級距!$A:$K,10,FALSE)</f>
        <v>7</v>
      </c>
      <c r="L1223" s="32">
        <f>VLOOKUP($A1223,級距!$A:$K,11,FALSE)</f>
        <v>3</v>
      </c>
      <c r="M1223" s="32">
        <f t="shared" si="39"/>
        <v>3</v>
      </c>
    </row>
    <row r="1224" spans="1:13">
      <c r="A1224" s="47">
        <v>43836</v>
      </c>
      <c r="B1224" s="46">
        <f>_xlfn.IFNA(VLOOKUP(A1224,'Dual Thrust Strategy'!$A$1:$B$460,2,FALSE),0)</f>
        <v>0</v>
      </c>
      <c r="C1224" s="46">
        <f>_xlfn.IFNA(VLOOKUP(A1224,'Break Through Price Strategy'!$A$2:$B$742,2,FALSE),0)</f>
        <v>0</v>
      </c>
      <c r="D1224" s="46">
        <f>_xlfn.IFNA(VLOOKUP(A1224,'BBI Strategy'!$A$2:$B$1000,2,FALSE),0)</f>
        <v>0</v>
      </c>
      <c r="E1224" s="46">
        <f>_xlfn.IFNA(VLOOKUP(A1224,'Cloud Strategy'!$A$2:$B$1000,2,FALSE),0)</f>
        <v>0</v>
      </c>
      <c r="F1224" s="46">
        <f>_xlfn.IFNA(VLOOKUP(A1224,'DMI Strategy'!$A$1:$B$1000,2,FALSE),0)</f>
        <v>0</v>
      </c>
      <c r="G1224" s="46">
        <f>_xlfn.IFNA(VLOOKUP(A1224,'RVI Strategy'!$A$1:$B$1000,2,FALSE),0)</f>
        <v>0</v>
      </c>
      <c r="H1224" s="46">
        <f>_xlfn.IFNA(VLOOKUP(A1224,'TXF0007 Strategy'!$A$1:$B$1000,2,FALSE),0)</f>
        <v>133498.51200000002</v>
      </c>
      <c r="I1224" s="55">
        <f t="shared" si="38"/>
        <v>0</v>
      </c>
      <c r="J1224" s="32">
        <f>VLOOKUP($A1224,級距!$A:$K,9,FALSE)</f>
        <v>2</v>
      </c>
      <c r="K1224" s="32">
        <f>VLOOKUP($A1224,級距!$A:$K,10,FALSE)</f>
        <v>8</v>
      </c>
      <c r="L1224" s="32">
        <f>VLOOKUP($A1224,級距!$A:$K,11,FALSE)</f>
        <v>3</v>
      </c>
      <c r="M1224" s="32">
        <f t="shared" si="39"/>
        <v>3</v>
      </c>
    </row>
    <row r="1225" spans="1:13">
      <c r="A1225" s="47">
        <v>43833</v>
      </c>
      <c r="B1225" s="46">
        <f>_xlfn.IFNA(VLOOKUP(A1225,'Dual Thrust Strategy'!$A$1:$B$460,2,FALSE),0)</f>
        <v>0</v>
      </c>
      <c r="C1225" s="46">
        <f>_xlfn.IFNA(VLOOKUP(A1225,'Break Through Price Strategy'!$A$2:$B$742,2,FALSE),0)</f>
        <v>0</v>
      </c>
      <c r="D1225" s="46">
        <f>_xlfn.IFNA(VLOOKUP(A1225,'BBI Strategy'!$A$2:$B$1000,2,FALSE),0)</f>
        <v>0</v>
      </c>
      <c r="E1225" s="46">
        <f>_xlfn.IFNA(VLOOKUP(A1225,'Cloud Strategy'!$A$2:$B$1000,2,FALSE),0)</f>
        <v>0</v>
      </c>
      <c r="F1225" s="46">
        <f>_xlfn.IFNA(VLOOKUP(A1225,'DMI Strategy'!$A$1:$B$1000,2,FALSE),0)</f>
        <v>0</v>
      </c>
      <c r="G1225" s="46">
        <f>_xlfn.IFNA(VLOOKUP(A1225,'RVI Strategy'!$A$1:$B$1000,2,FALSE),0)</f>
        <v>0</v>
      </c>
      <c r="H1225" s="46">
        <f>_xlfn.IFNA(VLOOKUP(A1225,'TXF0007 Strategy'!$A$1:$B$1000,2,FALSE),0)</f>
        <v>93833.856</v>
      </c>
      <c r="I1225" s="55">
        <f t="shared" si="38"/>
        <v>0</v>
      </c>
      <c r="J1225" s="32">
        <f>VLOOKUP($A1225,級距!$A:$K,9,FALSE)</f>
        <v>9</v>
      </c>
      <c r="K1225" s="32">
        <f>VLOOKUP($A1225,級距!$A:$K,10,FALSE)</f>
        <v>5</v>
      </c>
      <c r="L1225" s="32">
        <f>VLOOKUP($A1225,級距!$A:$K,11,FALSE)</f>
        <v>2</v>
      </c>
      <c r="M1225" s="32">
        <f t="shared" si="39"/>
        <v>2</v>
      </c>
    </row>
    <row r="1226" spans="1:13">
      <c r="A1226" s="47">
        <v>43832</v>
      </c>
      <c r="B1226" s="46">
        <f>_xlfn.IFNA(VLOOKUP(A1226,'Dual Thrust Strategy'!$A$1:$B$460,2,FALSE),0)</f>
        <v>0</v>
      </c>
      <c r="C1226" s="46">
        <f>_xlfn.IFNA(VLOOKUP(A1226,'Break Through Price Strategy'!$A$2:$B$742,2,FALSE),0)</f>
        <v>0</v>
      </c>
      <c r="D1226" s="46">
        <f>_xlfn.IFNA(VLOOKUP(A1226,'BBI Strategy'!$A$2:$B$1000,2,FALSE),0)</f>
        <v>0</v>
      </c>
      <c r="E1226" s="46">
        <f>_xlfn.IFNA(VLOOKUP(A1226,'Cloud Strategy'!$A$2:$B$1000,2,FALSE),0)</f>
        <v>0</v>
      </c>
      <c r="F1226" s="46">
        <f>_xlfn.IFNA(VLOOKUP(A1226,'DMI Strategy'!$A$1:$B$1000,2,FALSE),0)</f>
        <v>0</v>
      </c>
      <c r="G1226" s="46">
        <f>_xlfn.IFNA(VLOOKUP(A1226,'RVI Strategy'!$A$1:$B$1000,2,FALSE),0)</f>
        <v>0</v>
      </c>
      <c r="H1226" s="46">
        <f>_xlfn.IFNA(VLOOKUP(A1226,'TXF0007 Strategy'!$A$1:$B$1000,2,FALSE),0)</f>
        <v>0</v>
      </c>
      <c r="I1226" s="55">
        <f t="shared" si="38"/>
        <v>0</v>
      </c>
      <c r="J1226" s="32">
        <f>VLOOKUP($A1226,級距!$A:$K,9,FALSE)</f>
        <v>3</v>
      </c>
      <c r="K1226" s="32">
        <f>VLOOKUP($A1226,級距!$A:$K,10,FALSE)</f>
        <v>6</v>
      </c>
      <c r="L1226" s="32">
        <f>VLOOKUP($A1226,級距!$A:$K,11,FALSE)</f>
        <v>2</v>
      </c>
      <c r="M1226" s="32">
        <f t="shared" si="39"/>
        <v>2</v>
      </c>
    </row>
    <row r="1227" spans="1:13">
      <c r="A1227" s="47">
        <v>43830</v>
      </c>
      <c r="B1227" s="46">
        <f>_xlfn.IFNA(VLOOKUP(A1227,'Dual Thrust Strategy'!$A$1:$B$460,2,FALSE),0)</f>
        <v>0</v>
      </c>
      <c r="C1227" s="46">
        <f>_xlfn.IFNA(VLOOKUP(A1227,'Break Through Price Strategy'!$A$2:$B$742,2,FALSE),0)</f>
        <v>0</v>
      </c>
      <c r="D1227" s="46">
        <f>_xlfn.IFNA(VLOOKUP(A1227,'BBI Strategy'!$A$2:$B$1000,2,FALSE),0)</f>
        <v>0</v>
      </c>
      <c r="E1227" s="46">
        <f>_xlfn.IFNA(VLOOKUP(A1227,'Cloud Strategy'!$A$2:$B$1000,2,FALSE),0)</f>
        <v>0</v>
      </c>
      <c r="F1227" s="46">
        <f>_xlfn.IFNA(VLOOKUP(A1227,'DMI Strategy'!$A$1:$B$1000,2,FALSE),0)</f>
        <v>0</v>
      </c>
      <c r="G1227" s="46">
        <f>_xlfn.IFNA(VLOOKUP(A1227,'RVI Strategy'!$A$1:$B$1000,2,FALSE),0)</f>
        <v>0</v>
      </c>
      <c r="H1227" s="46">
        <f>_xlfn.IFNA(VLOOKUP(A1227,'TXF0007 Strategy'!$A$1:$B$1000,2,FALSE),0)</f>
        <v>0</v>
      </c>
      <c r="I1227" s="55">
        <f t="shared" si="38"/>
        <v>0</v>
      </c>
      <c r="J1227" s="32">
        <f>VLOOKUP($A1227,級距!$A:$K,9,FALSE)</f>
        <v>1</v>
      </c>
      <c r="K1227" s="32">
        <f>VLOOKUP($A1227,級距!$A:$K,10,FALSE)</f>
        <v>6</v>
      </c>
      <c r="L1227" s="32">
        <f>VLOOKUP($A1227,級距!$A:$K,11,FALSE)</f>
        <v>2</v>
      </c>
      <c r="M1227" s="32">
        <f t="shared" si="39"/>
        <v>2</v>
      </c>
    </row>
    <row r="1228" spans="1:13">
      <c r="A1228" s="47">
        <v>43829</v>
      </c>
      <c r="B1228" s="46">
        <f>_xlfn.IFNA(VLOOKUP(A1228,'Dual Thrust Strategy'!$A$1:$B$460,2,FALSE),0)</f>
        <v>0</v>
      </c>
      <c r="C1228" s="46">
        <f>_xlfn.IFNA(VLOOKUP(A1228,'Break Through Price Strategy'!$A$2:$B$742,2,FALSE),0)</f>
        <v>0</v>
      </c>
      <c r="D1228" s="46">
        <f>_xlfn.IFNA(VLOOKUP(A1228,'BBI Strategy'!$A$2:$B$1000,2,FALSE),0)</f>
        <v>0</v>
      </c>
      <c r="E1228" s="46">
        <f>_xlfn.IFNA(VLOOKUP(A1228,'Cloud Strategy'!$A$2:$B$1000,2,FALSE),0)</f>
        <v>0</v>
      </c>
      <c r="F1228" s="46">
        <f>_xlfn.IFNA(VLOOKUP(A1228,'DMI Strategy'!$A$1:$B$1000,2,FALSE),0)</f>
        <v>0</v>
      </c>
      <c r="G1228" s="46">
        <f>_xlfn.IFNA(VLOOKUP(A1228,'RVI Strategy'!$A$1:$B$1000,2,FALSE),0)</f>
        <v>0</v>
      </c>
      <c r="H1228" s="46">
        <f>_xlfn.IFNA(VLOOKUP(A1228,'TXF0007 Strategy'!$A$1:$B$1000,2,FALSE),0)</f>
        <v>0</v>
      </c>
      <c r="I1228" s="55">
        <f t="shared" si="38"/>
        <v>0</v>
      </c>
      <c r="J1228" s="32">
        <f>VLOOKUP($A1228,級距!$A:$K,9,FALSE)</f>
        <v>1</v>
      </c>
      <c r="K1228" s="32">
        <f>VLOOKUP($A1228,級距!$A:$K,10,FALSE)</f>
        <v>4</v>
      </c>
      <c r="L1228" s="32">
        <f>VLOOKUP($A1228,級距!$A:$K,11,FALSE)</f>
        <v>2</v>
      </c>
      <c r="M1228" s="32">
        <f t="shared" si="39"/>
        <v>2</v>
      </c>
    </row>
    <row r="1229" spans="1:13">
      <c r="A1229" s="47">
        <v>43826</v>
      </c>
      <c r="B1229" s="46">
        <f>_xlfn.IFNA(VLOOKUP(A1229,'Dual Thrust Strategy'!$A$1:$B$460,2,FALSE),0)</f>
        <v>0</v>
      </c>
      <c r="C1229" s="46">
        <f>_xlfn.IFNA(VLOOKUP(A1229,'Break Through Price Strategy'!$A$2:$B$742,2,FALSE),0)</f>
        <v>0</v>
      </c>
      <c r="D1229" s="46">
        <f>_xlfn.IFNA(VLOOKUP(A1229,'BBI Strategy'!$A$2:$B$1000,2,FALSE),0)</f>
        <v>0</v>
      </c>
      <c r="E1229" s="46">
        <f>_xlfn.IFNA(VLOOKUP(A1229,'Cloud Strategy'!$A$2:$B$1000,2,FALSE),0)</f>
        <v>0</v>
      </c>
      <c r="F1229" s="46">
        <f>_xlfn.IFNA(VLOOKUP(A1229,'DMI Strategy'!$A$1:$B$1000,2,FALSE),0)</f>
        <v>0</v>
      </c>
      <c r="G1229" s="46">
        <f>_xlfn.IFNA(VLOOKUP(A1229,'RVI Strategy'!$A$1:$B$1000,2,FALSE),0)</f>
        <v>0</v>
      </c>
      <c r="H1229" s="46">
        <f>_xlfn.IFNA(VLOOKUP(A1229,'TXF0007 Strategy'!$A$1:$B$1000,2,FALSE),0)</f>
        <v>0</v>
      </c>
      <c r="I1229" s="55">
        <f t="shared" si="38"/>
        <v>0</v>
      </c>
      <c r="J1229" s="32">
        <f>VLOOKUP($A1229,級距!$A:$K,9,FALSE)</f>
        <v>2</v>
      </c>
      <c r="K1229" s="32">
        <f>VLOOKUP($A1229,級距!$A:$K,10,FALSE)</f>
        <v>8</v>
      </c>
      <c r="L1229" s="32">
        <f>VLOOKUP($A1229,級距!$A:$K,11,FALSE)</f>
        <v>3</v>
      </c>
      <c r="M1229" s="32">
        <f t="shared" si="39"/>
        <v>3</v>
      </c>
    </row>
    <row r="1230" spans="1:13">
      <c r="A1230" s="47">
        <v>43825</v>
      </c>
      <c r="B1230" s="46">
        <f>_xlfn.IFNA(VLOOKUP(A1230,'Dual Thrust Strategy'!$A$1:$B$460,2,FALSE),0)</f>
        <v>0</v>
      </c>
      <c r="C1230" s="46">
        <f>_xlfn.IFNA(VLOOKUP(A1230,'Break Through Price Strategy'!$A$2:$B$742,2,FALSE),0)</f>
        <v>0</v>
      </c>
      <c r="D1230" s="46">
        <f>_xlfn.IFNA(VLOOKUP(A1230,'BBI Strategy'!$A$2:$B$1000,2,FALSE),0)</f>
        <v>0</v>
      </c>
      <c r="E1230" s="46">
        <f>_xlfn.IFNA(VLOOKUP(A1230,'Cloud Strategy'!$A$2:$B$1000,2,FALSE),0)</f>
        <v>0</v>
      </c>
      <c r="F1230" s="46">
        <f>_xlfn.IFNA(VLOOKUP(A1230,'DMI Strategy'!$A$1:$B$1000,2,FALSE),0)</f>
        <v>0</v>
      </c>
      <c r="G1230" s="46">
        <f>_xlfn.IFNA(VLOOKUP(A1230,'RVI Strategy'!$A$1:$B$1000,2,FALSE),0)</f>
        <v>0</v>
      </c>
      <c r="H1230" s="46">
        <f>_xlfn.IFNA(VLOOKUP(A1230,'TXF0007 Strategy'!$A$1:$B$1000,2,FALSE),0)</f>
        <v>0</v>
      </c>
      <c r="I1230" s="55">
        <f t="shared" si="38"/>
        <v>0</v>
      </c>
      <c r="J1230" s="32">
        <f>VLOOKUP($A1230,級距!$A:$K,9,FALSE)</f>
        <v>1</v>
      </c>
      <c r="K1230" s="32">
        <f>VLOOKUP($A1230,級距!$A:$K,10,FALSE)</f>
        <v>4</v>
      </c>
      <c r="L1230" s="32">
        <f>VLOOKUP($A1230,級距!$A:$K,11,FALSE)</f>
        <v>2</v>
      </c>
      <c r="M1230" s="32">
        <f t="shared" si="39"/>
        <v>2</v>
      </c>
    </row>
    <row r="1231" spans="1:13">
      <c r="A1231" s="47">
        <v>43824</v>
      </c>
      <c r="B1231" s="46">
        <f>_xlfn.IFNA(VLOOKUP(A1231,'Dual Thrust Strategy'!$A$1:$B$460,2,FALSE),0)</f>
        <v>0</v>
      </c>
      <c r="C1231" s="46">
        <f>_xlfn.IFNA(VLOOKUP(A1231,'Break Through Price Strategy'!$A$2:$B$742,2,FALSE),0)</f>
        <v>0</v>
      </c>
      <c r="D1231" s="46">
        <f>_xlfn.IFNA(VLOOKUP(A1231,'BBI Strategy'!$A$2:$B$1000,2,FALSE),0)</f>
        <v>0</v>
      </c>
      <c r="E1231" s="46">
        <f>_xlfn.IFNA(VLOOKUP(A1231,'Cloud Strategy'!$A$2:$B$1000,2,FALSE),0)</f>
        <v>0</v>
      </c>
      <c r="F1231" s="46">
        <f>_xlfn.IFNA(VLOOKUP(A1231,'DMI Strategy'!$A$1:$B$1000,2,FALSE),0)</f>
        <v>0</v>
      </c>
      <c r="G1231" s="46">
        <f>_xlfn.IFNA(VLOOKUP(A1231,'RVI Strategy'!$A$1:$B$1000,2,FALSE),0)</f>
        <v>0</v>
      </c>
      <c r="H1231" s="46">
        <f>_xlfn.IFNA(VLOOKUP(A1231,'TXF0007 Strategy'!$A$1:$B$1000,2,FALSE),0)</f>
        <v>0</v>
      </c>
      <c r="I1231" s="55">
        <f t="shared" si="38"/>
        <v>0</v>
      </c>
      <c r="J1231" s="32">
        <f>VLOOKUP($A1231,級距!$A:$K,9,FALSE)</f>
        <v>1</v>
      </c>
      <c r="K1231" s="32">
        <f>VLOOKUP($A1231,級距!$A:$K,10,FALSE)</f>
        <v>7</v>
      </c>
      <c r="L1231" s="32">
        <f>VLOOKUP($A1231,級距!$A:$K,11,FALSE)</f>
        <v>3</v>
      </c>
      <c r="M1231" s="32">
        <f t="shared" si="39"/>
        <v>3</v>
      </c>
    </row>
    <row r="1232" spans="1:13">
      <c r="A1232" s="47">
        <v>43823</v>
      </c>
      <c r="B1232" s="46">
        <f>_xlfn.IFNA(VLOOKUP(A1232,'Dual Thrust Strategy'!$A$1:$B$460,2,FALSE),0)</f>
        <v>0</v>
      </c>
      <c r="C1232" s="46">
        <f>_xlfn.IFNA(VLOOKUP(A1232,'Break Through Price Strategy'!$A$2:$B$742,2,FALSE),0)</f>
        <v>0</v>
      </c>
      <c r="D1232" s="46">
        <f>_xlfn.IFNA(VLOOKUP(A1232,'BBI Strategy'!$A$2:$B$1000,2,FALSE),0)</f>
        <v>0</v>
      </c>
      <c r="E1232" s="46">
        <f>_xlfn.IFNA(VLOOKUP(A1232,'Cloud Strategy'!$A$2:$B$1000,2,FALSE),0)</f>
        <v>0</v>
      </c>
      <c r="F1232" s="46">
        <f>_xlfn.IFNA(VLOOKUP(A1232,'DMI Strategy'!$A$1:$B$1000,2,FALSE),0)</f>
        <v>0</v>
      </c>
      <c r="G1232" s="46">
        <f>_xlfn.IFNA(VLOOKUP(A1232,'RVI Strategy'!$A$1:$B$1000,2,FALSE),0)</f>
        <v>0</v>
      </c>
      <c r="H1232" s="46">
        <f>_xlfn.IFNA(VLOOKUP(A1232,'TXF0007 Strategy'!$A$1:$B$1000,2,FALSE),0)</f>
        <v>0</v>
      </c>
      <c r="I1232" s="55">
        <f t="shared" si="38"/>
        <v>0</v>
      </c>
      <c r="J1232" s="32">
        <f>VLOOKUP($A1232,級距!$A:$K,9,FALSE)</f>
        <v>1</v>
      </c>
      <c r="K1232" s="32">
        <f>VLOOKUP($A1232,級距!$A:$K,10,FALSE)</f>
        <v>8</v>
      </c>
      <c r="L1232" s="32">
        <f>VLOOKUP($A1232,級距!$A:$K,11,FALSE)</f>
        <v>3</v>
      </c>
      <c r="M1232" s="32">
        <f t="shared" si="39"/>
        <v>3</v>
      </c>
    </row>
    <row r="1233" spans="1:13">
      <c r="A1233" s="47">
        <v>43822</v>
      </c>
      <c r="B1233" s="46">
        <f>_xlfn.IFNA(VLOOKUP(A1233,'Dual Thrust Strategy'!$A$1:$B$460,2,FALSE),0)</f>
        <v>0</v>
      </c>
      <c r="C1233" s="46">
        <f>_xlfn.IFNA(VLOOKUP(A1233,'Break Through Price Strategy'!$A$2:$B$742,2,FALSE),0)</f>
        <v>0</v>
      </c>
      <c r="D1233" s="46">
        <f>_xlfn.IFNA(VLOOKUP(A1233,'BBI Strategy'!$A$2:$B$1000,2,FALSE),0)</f>
        <v>0</v>
      </c>
      <c r="E1233" s="46">
        <f>_xlfn.IFNA(VLOOKUP(A1233,'Cloud Strategy'!$A$2:$B$1000,2,FALSE),0)</f>
        <v>0</v>
      </c>
      <c r="F1233" s="46">
        <f>_xlfn.IFNA(VLOOKUP(A1233,'DMI Strategy'!$A$1:$B$1000,2,FALSE),0)</f>
        <v>0</v>
      </c>
      <c r="G1233" s="46">
        <f>_xlfn.IFNA(VLOOKUP(A1233,'RVI Strategy'!$A$1:$B$1000,2,FALSE),0)</f>
        <v>0</v>
      </c>
      <c r="H1233" s="46">
        <f>_xlfn.IFNA(VLOOKUP(A1233,'TXF0007 Strategy'!$A$1:$B$1000,2,FALSE),0)</f>
        <v>0</v>
      </c>
      <c r="I1233" s="55">
        <f t="shared" si="38"/>
        <v>0</v>
      </c>
      <c r="J1233" s="32">
        <f>VLOOKUP($A1233,級距!$A:$K,9,FALSE)</f>
        <v>1</v>
      </c>
      <c r="K1233" s="32">
        <f>VLOOKUP($A1233,級距!$A:$K,10,FALSE)</f>
        <v>4</v>
      </c>
      <c r="L1233" s="32">
        <f>VLOOKUP($A1233,級距!$A:$K,11,FALSE)</f>
        <v>2</v>
      </c>
      <c r="M1233" s="32">
        <f t="shared" si="39"/>
        <v>2</v>
      </c>
    </row>
    <row r="1234" spans="1:13">
      <c r="A1234" s="47">
        <v>43819</v>
      </c>
      <c r="B1234" s="46">
        <f>_xlfn.IFNA(VLOOKUP(A1234,'Dual Thrust Strategy'!$A$1:$B$460,2,FALSE),0)</f>
        <v>0</v>
      </c>
      <c r="C1234" s="46">
        <f>_xlfn.IFNA(VLOOKUP(A1234,'Break Through Price Strategy'!$A$2:$B$742,2,FALSE),0)</f>
        <v>0</v>
      </c>
      <c r="D1234" s="46">
        <f>_xlfn.IFNA(VLOOKUP(A1234,'BBI Strategy'!$A$2:$B$1000,2,FALSE),0)</f>
        <v>0</v>
      </c>
      <c r="E1234" s="46">
        <f>_xlfn.IFNA(VLOOKUP(A1234,'Cloud Strategy'!$A$2:$B$1000,2,FALSE),0)</f>
        <v>0</v>
      </c>
      <c r="F1234" s="46">
        <f>_xlfn.IFNA(VLOOKUP(A1234,'DMI Strategy'!$A$1:$B$1000,2,FALSE),0)</f>
        <v>0</v>
      </c>
      <c r="G1234" s="46">
        <f>_xlfn.IFNA(VLOOKUP(A1234,'RVI Strategy'!$A$1:$B$1000,2,FALSE),0)</f>
        <v>0</v>
      </c>
      <c r="H1234" s="46">
        <f>_xlfn.IFNA(VLOOKUP(A1234,'TXF0007 Strategy'!$A$1:$B$1000,2,FALSE),0)</f>
        <v>0</v>
      </c>
      <c r="I1234" s="55">
        <f t="shared" si="38"/>
        <v>0</v>
      </c>
      <c r="J1234" s="32">
        <f>VLOOKUP($A1234,級距!$A:$K,9,FALSE)</f>
        <v>5</v>
      </c>
      <c r="K1234" s="32">
        <f>VLOOKUP($A1234,級距!$A:$K,10,FALSE)</f>
        <v>8</v>
      </c>
      <c r="L1234" s="32">
        <f>VLOOKUP($A1234,級距!$A:$K,11,FALSE)</f>
        <v>3</v>
      </c>
      <c r="M1234" s="32">
        <f t="shared" si="39"/>
        <v>3</v>
      </c>
    </row>
    <row r="1235" spans="1:13">
      <c r="A1235" s="47">
        <v>43818</v>
      </c>
      <c r="B1235" s="46">
        <f>_xlfn.IFNA(VLOOKUP(A1235,'Dual Thrust Strategy'!$A$1:$B$460,2,FALSE),0)</f>
        <v>0</v>
      </c>
      <c r="C1235" s="46">
        <f>_xlfn.IFNA(VLOOKUP(A1235,'Break Through Price Strategy'!$A$2:$B$742,2,FALSE),0)</f>
        <v>0</v>
      </c>
      <c r="D1235" s="46">
        <f>_xlfn.IFNA(VLOOKUP(A1235,'BBI Strategy'!$A$2:$B$1000,2,FALSE),0)</f>
        <v>0</v>
      </c>
      <c r="E1235" s="46">
        <f>_xlfn.IFNA(VLOOKUP(A1235,'Cloud Strategy'!$A$2:$B$1000,2,FALSE),0)</f>
        <v>0</v>
      </c>
      <c r="F1235" s="46">
        <f>_xlfn.IFNA(VLOOKUP(A1235,'DMI Strategy'!$A$1:$B$1000,2,FALSE),0)</f>
        <v>0</v>
      </c>
      <c r="G1235" s="46">
        <f>_xlfn.IFNA(VLOOKUP(A1235,'RVI Strategy'!$A$1:$B$1000,2,FALSE),0)</f>
        <v>0</v>
      </c>
      <c r="H1235" s="46">
        <f>_xlfn.IFNA(VLOOKUP(A1235,'TXF0007 Strategy'!$A$1:$B$1000,2,FALSE),0)</f>
        <v>0</v>
      </c>
      <c r="I1235" s="55">
        <f t="shared" si="38"/>
        <v>0</v>
      </c>
      <c r="J1235" s="32">
        <f>VLOOKUP($A1235,級距!$A:$K,9,FALSE)</f>
        <v>4</v>
      </c>
      <c r="K1235" s="32">
        <f>VLOOKUP($A1235,級距!$A:$K,10,FALSE)</f>
        <v>8</v>
      </c>
      <c r="L1235" s="32">
        <f>VLOOKUP($A1235,級距!$A:$K,11,FALSE)</f>
        <v>3</v>
      </c>
      <c r="M1235" s="32">
        <f t="shared" si="39"/>
        <v>3</v>
      </c>
    </row>
    <row r="1236" spans="1:13">
      <c r="A1236" s="47">
        <v>43817</v>
      </c>
      <c r="B1236" s="46">
        <f>_xlfn.IFNA(VLOOKUP(A1236,'Dual Thrust Strategy'!$A$1:$B$460,2,FALSE),0)</f>
        <v>0</v>
      </c>
      <c r="C1236" s="46">
        <f>_xlfn.IFNA(VLOOKUP(A1236,'Break Through Price Strategy'!$A$2:$B$742,2,FALSE),0)</f>
        <v>0</v>
      </c>
      <c r="D1236" s="46">
        <f>_xlfn.IFNA(VLOOKUP(A1236,'BBI Strategy'!$A$2:$B$1000,2,FALSE),0)</f>
        <v>0</v>
      </c>
      <c r="E1236" s="46">
        <f>_xlfn.IFNA(VLOOKUP(A1236,'Cloud Strategy'!$A$2:$B$1000,2,FALSE),0)</f>
        <v>0</v>
      </c>
      <c r="F1236" s="46">
        <f>_xlfn.IFNA(VLOOKUP(A1236,'DMI Strategy'!$A$1:$B$1000,2,FALSE),0)</f>
        <v>0</v>
      </c>
      <c r="G1236" s="46">
        <f>_xlfn.IFNA(VLOOKUP(A1236,'RVI Strategy'!$A$1:$B$1000,2,FALSE),0)</f>
        <v>0</v>
      </c>
      <c r="H1236" s="46">
        <f>_xlfn.IFNA(VLOOKUP(A1236,'TXF0007 Strategy'!$A$1:$B$1000,2,FALSE),0)</f>
        <v>0</v>
      </c>
      <c r="I1236" s="55">
        <f t="shared" si="38"/>
        <v>0</v>
      </c>
      <c r="J1236" s="32">
        <f>VLOOKUP($A1236,級距!$A:$K,9,FALSE)</f>
        <v>1</v>
      </c>
      <c r="K1236" s="32">
        <f>VLOOKUP($A1236,級距!$A:$K,10,FALSE)</f>
        <v>7</v>
      </c>
      <c r="L1236" s="32">
        <f>VLOOKUP($A1236,級距!$A:$K,11,FALSE)</f>
        <v>3</v>
      </c>
      <c r="M1236" s="32">
        <f t="shared" si="39"/>
        <v>3</v>
      </c>
    </row>
    <row r="1237" spans="1:13">
      <c r="A1237" s="47">
        <v>43816</v>
      </c>
      <c r="B1237" s="46">
        <f>_xlfn.IFNA(VLOOKUP(A1237,'Dual Thrust Strategy'!$A$1:$B$460,2,FALSE),0)</f>
        <v>0</v>
      </c>
      <c r="C1237" s="46">
        <f>_xlfn.IFNA(VLOOKUP(A1237,'Break Through Price Strategy'!$A$2:$B$742,2,FALSE),0)</f>
        <v>0</v>
      </c>
      <c r="D1237" s="46">
        <f>_xlfn.IFNA(VLOOKUP(A1237,'BBI Strategy'!$A$2:$B$1000,2,FALSE),0)</f>
        <v>0</v>
      </c>
      <c r="E1237" s="46">
        <f>_xlfn.IFNA(VLOOKUP(A1237,'Cloud Strategy'!$A$2:$B$1000,2,FALSE),0)</f>
        <v>0</v>
      </c>
      <c r="F1237" s="46">
        <f>_xlfn.IFNA(VLOOKUP(A1237,'DMI Strategy'!$A$1:$B$1000,2,FALSE),0)</f>
        <v>0</v>
      </c>
      <c r="G1237" s="46">
        <f>_xlfn.IFNA(VLOOKUP(A1237,'RVI Strategy'!$A$1:$B$1000,2,FALSE),0)</f>
        <v>0</v>
      </c>
      <c r="H1237" s="46">
        <f>_xlfn.IFNA(VLOOKUP(A1237,'TXF0007 Strategy'!$A$1:$B$1000,2,FALSE),0)</f>
        <v>0</v>
      </c>
      <c r="I1237" s="55">
        <f t="shared" si="38"/>
        <v>0</v>
      </c>
      <c r="J1237" s="32">
        <f>VLOOKUP($A1237,級距!$A:$K,9,FALSE)</f>
        <v>7</v>
      </c>
      <c r="K1237" s="32">
        <f>VLOOKUP($A1237,級距!$A:$K,10,FALSE)</f>
        <v>9</v>
      </c>
      <c r="L1237" s="32">
        <f>VLOOKUP($A1237,級距!$A:$K,11,FALSE)</f>
        <v>3</v>
      </c>
      <c r="M1237" s="32">
        <f t="shared" si="39"/>
        <v>3</v>
      </c>
    </row>
    <row r="1238" spans="1:13">
      <c r="A1238" s="47">
        <v>43815</v>
      </c>
      <c r="B1238" s="46">
        <f>_xlfn.IFNA(VLOOKUP(A1238,'Dual Thrust Strategy'!$A$1:$B$460,2,FALSE),0)</f>
        <v>0</v>
      </c>
      <c r="C1238" s="46">
        <f>_xlfn.IFNA(VLOOKUP(A1238,'Break Through Price Strategy'!$A$2:$B$742,2,FALSE),0)</f>
        <v>0</v>
      </c>
      <c r="D1238" s="46">
        <f>_xlfn.IFNA(VLOOKUP(A1238,'BBI Strategy'!$A$2:$B$1000,2,FALSE),0)</f>
        <v>0</v>
      </c>
      <c r="E1238" s="46">
        <f>_xlfn.IFNA(VLOOKUP(A1238,'Cloud Strategy'!$A$2:$B$1000,2,FALSE),0)</f>
        <v>0</v>
      </c>
      <c r="F1238" s="46">
        <f>_xlfn.IFNA(VLOOKUP(A1238,'DMI Strategy'!$A$1:$B$1000,2,FALSE),0)</f>
        <v>0</v>
      </c>
      <c r="G1238" s="46">
        <f>_xlfn.IFNA(VLOOKUP(A1238,'RVI Strategy'!$A$1:$B$1000,2,FALSE),0)</f>
        <v>0</v>
      </c>
      <c r="H1238" s="46">
        <f>_xlfn.IFNA(VLOOKUP(A1238,'TXF0007 Strategy'!$A$1:$B$1000,2,FALSE),0)</f>
        <v>0</v>
      </c>
      <c r="I1238" s="55">
        <f t="shared" si="38"/>
        <v>0</v>
      </c>
      <c r="J1238" s="32">
        <f>VLOOKUP($A1238,級距!$A:$K,9,FALSE)</f>
        <v>1</v>
      </c>
      <c r="K1238" s="32">
        <f>VLOOKUP($A1238,級距!$A:$K,10,FALSE)</f>
        <v>6</v>
      </c>
      <c r="L1238" s="32">
        <f>VLOOKUP($A1238,級距!$A:$K,11,FALSE)</f>
        <v>2</v>
      </c>
      <c r="M1238" s="32">
        <f t="shared" si="39"/>
        <v>2</v>
      </c>
    </row>
    <row r="1239" spans="1:13">
      <c r="A1239" s="47">
        <v>43812</v>
      </c>
      <c r="B1239" s="46">
        <f>_xlfn.IFNA(VLOOKUP(A1239,'Dual Thrust Strategy'!$A$1:$B$460,2,FALSE),0)</f>
        <v>0</v>
      </c>
      <c r="C1239" s="46">
        <f>_xlfn.IFNA(VLOOKUP(A1239,'Break Through Price Strategy'!$A$2:$B$742,2,FALSE),0)</f>
        <v>0</v>
      </c>
      <c r="D1239" s="46">
        <f>_xlfn.IFNA(VLOOKUP(A1239,'BBI Strategy'!$A$2:$B$1000,2,FALSE),0)</f>
        <v>0</v>
      </c>
      <c r="E1239" s="46">
        <f>_xlfn.IFNA(VLOOKUP(A1239,'Cloud Strategy'!$A$2:$B$1000,2,FALSE),0)</f>
        <v>0</v>
      </c>
      <c r="F1239" s="46">
        <f>_xlfn.IFNA(VLOOKUP(A1239,'DMI Strategy'!$A$1:$B$1000,2,FALSE),0)</f>
        <v>0</v>
      </c>
      <c r="G1239" s="46">
        <f>_xlfn.IFNA(VLOOKUP(A1239,'RVI Strategy'!$A$1:$B$1000,2,FALSE),0)</f>
        <v>0</v>
      </c>
      <c r="H1239" s="46">
        <f>_xlfn.IFNA(VLOOKUP(A1239,'TXF0007 Strategy'!$A$1:$B$1000,2,FALSE),0)</f>
        <v>0</v>
      </c>
      <c r="I1239" s="55">
        <f t="shared" si="38"/>
        <v>0</v>
      </c>
      <c r="J1239" s="32">
        <f>VLOOKUP($A1239,級距!$A:$K,9,FALSE)</f>
        <v>3</v>
      </c>
      <c r="K1239" s="32">
        <f>VLOOKUP($A1239,級距!$A:$K,10,FALSE)</f>
        <v>2</v>
      </c>
      <c r="L1239" s="32">
        <f>VLOOKUP($A1239,級距!$A:$K,11,FALSE)</f>
        <v>2</v>
      </c>
      <c r="M1239" s="32">
        <f t="shared" si="39"/>
        <v>2</v>
      </c>
    </row>
    <row r="1240" spans="1:13">
      <c r="A1240" s="47">
        <v>43811</v>
      </c>
      <c r="B1240" s="46">
        <f>_xlfn.IFNA(VLOOKUP(A1240,'Dual Thrust Strategy'!$A$1:$B$460,2,FALSE),0)</f>
        <v>0</v>
      </c>
      <c r="C1240" s="46">
        <f>_xlfn.IFNA(VLOOKUP(A1240,'Break Through Price Strategy'!$A$2:$B$742,2,FALSE),0)</f>
        <v>0</v>
      </c>
      <c r="D1240" s="46">
        <f>_xlfn.IFNA(VLOOKUP(A1240,'BBI Strategy'!$A$2:$B$1000,2,FALSE),0)</f>
        <v>0</v>
      </c>
      <c r="E1240" s="46">
        <f>_xlfn.IFNA(VLOOKUP(A1240,'Cloud Strategy'!$A$2:$B$1000,2,FALSE),0)</f>
        <v>0</v>
      </c>
      <c r="F1240" s="46">
        <f>_xlfn.IFNA(VLOOKUP(A1240,'DMI Strategy'!$A$1:$B$1000,2,FALSE),0)</f>
        <v>0</v>
      </c>
      <c r="G1240" s="46">
        <f>_xlfn.IFNA(VLOOKUP(A1240,'RVI Strategy'!$A$1:$B$1000,2,FALSE),0)</f>
        <v>0</v>
      </c>
      <c r="H1240" s="46">
        <f>_xlfn.IFNA(VLOOKUP(A1240,'TXF0007 Strategy'!$A$1:$B$1000,2,FALSE),0)</f>
        <v>0</v>
      </c>
      <c r="I1240" s="55">
        <f t="shared" si="38"/>
        <v>0</v>
      </c>
      <c r="J1240" s="32">
        <f>VLOOKUP($A1240,級距!$A:$K,9,FALSE)</f>
        <v>5</v>
      </c>
      <c r="K1240" s="32">
        <f>VLOOKUP($A1240,級距!$A:$K,10,FALSE)</f>
        <v>7</v>
      </c>
      <c r="L1240" s="32">
        <f>VLOOKUP($A1240,級距!$A:$K,11,FALSE)</f>
        <v>3</v>
      </c>
      <c r="M1240" s="32">
        <f t="shared" si="39"/>
        <v>3</v>
      </c>
    </row>
    <row r="1241" spans="1:13">
      <c r="A1241" s="47">
        <v>43810</v>
      </c>
      <c r="B1241" s="46">
        <f>_xlfn.IFNA(VLOOKUP(A1241,'Dual Thrust Strategy'!$A$1:$B$460,2,FALSE),0)</f>
        <v>0</v>
      </c>
      <c r="C1241" s="46">
        <f>_xlfn.IFNA(VLOOKUP(A1241,'Break Through Price Strategy'!$A$2:$B$742,2,FALSE),0)</f>
        <v>0</v>
      </c>
      <c r="D1241" s="46">
        <f>_xlfn.IFNA(VLOOKUP(A1241,'BBI Strategy'!$A$2:$B$1000,2,FALSE),0)</f>
        <v>0</v>
      </c>
      <c r="E1241" s="46">
        <f>_xlfn.IFNA(VLOOKUP(A1241,'Cloud Strategy'!$A$2:$B$1000,2,FALSE),0)</f>
        <v>0</v>
      </c>
      <c r="F1241" s="46">
        <f>_xlfn.IFNA(VLOOKUP(A1241,'DMI Strategy'!$A$1:$B$1000,2,FALSE),0)</f>
        <v>0</v>
      </c>
      <c r="G1241" s="46">
        <f>_xlfn.IFNA(VLOOKUP(A1241,'RVI Strategy'!$A$1:$B$1000,2,FALSE),0)</f>
        <v>0</v>
      </c>
      <c r="H1241" s="46">
        <f>_xlfn.IFNA(VLOOKUP(A1241,'TXF0007 Strategy'!$A$1:$B$1000,2,FALSE),0)</f>
        <v>0</v>
      </c>
      <c r="I1241" s="55">
        <f t="shared" si="38"/>
        <v>0</v>
      </c>
      <c r="J1241" s="32">
        <f>VLOOKUP($A1241,級距!$A:$K,9,FALSE)</f>
        <v>5</v>
      </c>
      <c r="K1241" s="32">
        <f>VLOOKUP($A1241,級距!$A:$K,10,FALSE)</f>
        <v>10</v>
      </c>
      <c r="L1241" s="32">
        <f>VLOOKUP($A1241,級距!$A:$K,11,FALSE)</f>
        <v>3</v>
      </c>
      <c r="M1241" s="32">
        <f t="shared" si="39"/>
        <v>3</v>
      </c>
    </row>
    <row r="1242" spans="1:13">
      <c r="A1242" s="47">
        <v>43809</v>
      </c>
      <c r="B1242" s="46">
        <f>_xlfn.IFNA(VLOOKUP(A1242,'Dual Thrust Strategy'!$A$1:$B$460,2,FALSE),0)</f>
        <v>0</v>
      </c>
      <c r="C1242" s="46">
        <f>_xlfn.IFNA(VLOOKUP(A1242,'Break Through Price Strategy'!$A$2:$B$742,2,FALSE),0)</f>
        <v>0</v>
      </c>
      <c r="D1242" s="46">
        <f>_xlfn.IFNA(VLOOKUP(A1242,'BBI Strategy'!$A$2:$B$1000,2,FALSE),0)</f>
        <v>0</v>
      </c>
      <c r="E1242" s="46">
        <f>_xlfn.IFNA(VLOOKUP(A1242,'Cloud Strategy'!$A$2:$B$1000,2,FALSE),0)</f>
        <v>0</v>
      </c>
      <c r="F1242" s="46">
        <f>_xlfn.IFNA(VLOOKUP(A1242,'DMI Strategy'!$A$1:$B$1000,2,FALSE),0)</f>
        <v>0</v>
      </c>
      <c r="G1242" s="46">
        <f>_xlfn.IFNA(VLOOKUP(A1242,'RVI Strategy'!$A$1:$B$1000,2,FALSE),0)</f>
        <v>0</v>
      </c>
      <c r="H1242" s="46">
        <f>_xlfn.IFNA(VLOOKUP(A1242,'TXF0007 Strategy'!$A$1:$B$1000,2,FALSE),0)</f>
        <v>0</v>
      </c>
      <c r="I1242" s="55">
        <f t="shared" si="38"/>
        <v>0</v>
      </c>
      <c r="J1242" s="32">
        <f>VLOOKUP($A1242,級距!$A:$K,9,FALSE)</f>
        <v>1</v>
      </c>
      <c r="K1242" s="32">
        <f>VLOOKUP($A1242,級距!$A:$K,10,FALSE)</f>
        <v>5</v>
      </c>
      <c r="L1242" s="32">
        <f>VLOOKUP($A1242,級距!$A:$K,11,FALSE)</f>
        <v>2</v>
      </c>
      <c r="M1242" s="32">
        <f t="shared" si="39"/>
        <v>2</v>
      </c>
    </row>
    <row r="1243" spans="1:13">
      <c r="A1243" s="47">
        <v>43808</v>
      </c>
      <c r="B1243" s="46">
        <f>_xlfn.IFNA(VLOOKUP(A1243,'Dual Thrust Strategy'!$A$1:$B$460,2,FALSE),0)</f>
        <v>0</v>
      </c>
      <c r="C1243" s="46">
        <f>_xlfn.IFNA(VLOOKUP(A1243,'Break Through Price Strategy'!$A$2:$B$742,2,FALSE),0)</f>
        <v>0</v>
      </c>
      <c r="D1243" s="46">
        <f>_xlfn.IFNA(VLOOKUP(A1243,'BBI Strategy'!$A$2:$B$1000,2,FALSE),0)</f>
        <v>0</v>
      </c>
      <c r="E1243" s="46">
        <f>_xlfn.IFNA(VLOOKUP(A1243,'Cloud Strategy'!$A$2:$B$1000,2,FALSE),0)</f>
        <v>0</v>
      </c>
      <c r="F1243" s="46">
        <f>_xlfn.IFNA(VLOOKUP(A1243,'DMI Strategy'!$A$1:$B$1000,2,FALSE),0)</f>
        <v>0</v>
      </c>
      <c r="G1243" s="46">
        <f>_xlfn.IFNA(VLOOKUP(A1243,'RVI Strategy'!$A$1:$B$1000,2,FALSE),0)</f>
        <v>0</v>
      </c>
      <c r="H1243" s="46">
        <f>_xlfn.IFNA(VLOOKUP(A1243,'TXF0007 Strategy'!$A$1:$B$1000,2,FALSE),0)</f>
        <v>0</v>
      </c>
      <c r="I1243" s="55">
        <f t="shared" si="38"/>
        <v>0</v>
      </c>
      <c r="J1243" s="32">
        <f>VLOOKUP($A1243,級距!$A:$K,9,FALSE)</f>
        <v>1</v>
      </c>
      <c r="K1243" s="32">
        <f>VLOOKUP($A1243,級距!$A:$K,10,FALSE)</f>
        <v>1</v>
      </c>
      <c r="L1243" s="32">
        <f>VLOOKUP($A1243,級距!$A:$K,11,FALSE)</f>
        <v>2</v>
      </c>
      <c r="M1243" s="32">
        <f t="shared" si="39"/>
        <v>2</v>
      </c>
    </row>
    <row r="1244" spans="1:13">
      <c r="A1244" s="47">
        <v>43805</v>
      </c>
      <c r="B1244" s="46">
        <f>_xlfn.IFNA(VLOOKUP(A1244,'Dual Thrust Strategy'!$A$1:$B$460,2,FALSE),0)</f>
        <v>0</v>
      </c>
      <c r="C1244" s="46">
        <f>_xlfn.IFNA(VLOOKUP(A1244,'Break Through Price Strategy'!$A$2:$B$742,2,FALSE),0)</f>
        <v>0</v>
      </c>
      <c r="D1244" s="46">
        <f>_xlfn.IFNA(VLOOKUP(A1244,'BBI Strategy'!$A$2:$B$1000,2,FALSE),0)</f>
        <v>0</v>
      </c>
      <c r="E1244" s="46">
        <f>_xlfn.IFNA(VLOOKUP(A1244,'Cloud Strategy'!$A$2:$B$1000,2,FALSE),0)</f>
        <v>0</v>
      </c>
      <c r="F1244" s="46">
        <f>_xlfn.IFNA(VLOOKUP(A1244,'DMI Strategy'!$A$1:$B$1000,2,FALSE),0)</f>
        <v>0</v>
      </c>
      <c r="G1244" s="46">
        <f>_xlfn.IFNA(VLOOKUP(A1244,'RVI Strategy'!$A$1:$B$1000,2,FALSE),0)</f>
        <v>0</v>
      </c>
      <c r="H1244" s="46">
        <f>_xlfn.IFNA(VLOOKUP(A1244,'TXF0007 Strategy'!$A$1:$B$1000,2,FALSE),0)</f>
        <v>0</v>
      </c>
      <c r="I1244" s="55">
        <f t="shared" si="38"/>
        <v>0</v>
      </c>
      <c r="J1244" s="32">
        <f>VLOOKUP($A1244,級距!$A:$K,9,FALSE)</f>
        <v>3</v>
      </c>
      <c r="K1244" s="32">
        <f>VLOOKUP($A1244,級距!$A:$K,10,FALSE)</f>
        <v>4</v>
      </c>
      <c r="L1244" s="32">
        <f>VLOOKUP($A1244,級距!$A:$K,11,FALSE)</f>
        <v>2</v>
      </c>
      <c r="M1244" s="32">
        <f t="shared" si="39"/>
        <v>2</v>
      </c>
    </row>
    <row r="1245" spans="1:13">
      <c r="A1245" s="47">
        <v>43804</v>
      </c>
      <c r="B1245" s="46">
        <f>_xlfn.IFNA(VLOOKUP(A1245,'Dual Thrust Strategy'!$A$1:$B$460,2,FALSE),0)</f>
        <v>0</v>
      </c>
      <c r="C1245" s="46">
        <f>_xlfn.IFNA(VLOOKUP(A1245,'Break Through Price Strategy'!$A$2:$B$742,2,FALSE),0)</f>
        <v>0</v>
      </c>
      <c r="D1245" s="46">
        <f>_xlfn.IFNA(VLOOKUP(A1245,'BBI Strategy'!$A$2:$B$1000,2,FALSE),0)</f>
        <v>0</v>
      </c>
      <c r="E1245" s="46">
        <f>_xlfn.IFNA(VLOOKUP(A1245,'Cloud Strategy'!$A$2:$B$1000,2,FALSE),0)</f>
        <v>0</v>
      </c>
      <c r="F1245" s="46">
        <f>_xlfn.IFNA(VLOOKUP(A1245,'DMI Strategy'!$A$1:$B$1000,2,FALSE),0)</f>
        <v>0</v>
      </c>
      <c r="G1245" s="46">
        <f>_xlfn.IFNA(VLOOKUP(A1245,'RVI Strategy'!$A$1:$B$1000,2,FALSE),0)</f>
        <v>0</v>
      </c>
      <c r="H1245" s="46">
        <f>_xlfn.IFNA(VLOOKUP(A1245,'TXF0007 Strategy'!$A$1:$B$1000,2,FALSE),0)</f>
        <v>0</v>
      </c>
      <c r="I1245" s="55">
        <f t="shared" si="38"/>
        <v>0</v>
      </c>
      <c r="J1245" s="32">
        <f>VLOOKUP($A1245,級距!$A:$K,9,FALSE)</f>
        <v>3</v>
      </c>
      <c r="K1245" s="32">
        <f>VLOOKUP($A1245,級距!$A:$K,10,FALSE)</f>
        <v>7</v>
      </c>
      <c r="L1245" s="32">
        <f>VLOOKUP($A1245,級距!$A:$K,11,FALSE)</f>
        <v>3</v>
      </c>
      <c r="M1245" s="32">
        <f t="shared" si="39"/>
        <v>3</v>
      </c>
    </row>
    <row r="1246" spans="1:13">
      <c r="A1246" s="47">
        <v>43803</v>
      </c>
      <c r="B1246" s="46">
        <f>_xlfn.IFNA(VLOOKUP(A1246,'Dual Thrust Strategy'!$A$1:$B$460,2,FALSE),0)</f>
        <v>0</v>
      </c>
      <c r="C1246" s="46">
        <f>_xlfn.IFNA(VLOOKUP(A1246,'Break Through Price Strategy'!$A$2:$B$742,2,FALSE),0)</f>
        <v>0</v>
      </c>
      <c r="D1246" s="46">
        <f>_xlfn.IFNA(VLOOKUP(A1246,'BBI Strategy'!$A$2:$B$1000,2,FALSE),0)</f>
        <v>0</v>
      </c>
      <c r="E1246" s="46">
        <f>_xlfn.IFNA(VLOOKUP(A1246,'Cloud Strategy'!$A$2:$B$1000,2,FALSE),0)</f>
        <v>0</v>
      </c>
      <c r="F1246" s="46">
        <f>_xlfn.IFNA(VLOOKUP(A1246,'DMI Strategy'!$A$1:$B$1000,2,FALSE),0)</f>
        <v>0</v>
      </c>
      <c r="G1246" s="46">
        <f>_xlfn.IFNA(VLOOKUP(A1246,'RVI Strategy'!$A$1:$B$1000,2,FALSE),0)</f>
        <v>0</v>
      </c>
      <c r="H1246" s="46">
        <f>_xlfn.IFNA(VLOOKUP(A1246,'TXF0007 Strategy'!$A$1:$B$1000,2,FALSE),0)</f>
        <v>0</v>
      </c>
      <c r="I1246" s="55">
        <f t="shared" si="38"/>
        <v>0</v>
      </c>
      <c r="J1246" s="32">
        <f>VLOOKUP($A1246,級距!$A:$K,9,FALSE)</f>
        <v>1</v>
      </c>
      <c r="K1246" s="32">
        <f>VLOOKUP($A1246,級距!$A:$K,10,FALSE)</f>
        <v>2</v>
      </c>
      <c r="L1246" s="32">
        <f>VLOOKUP($A1246,級距!$A:$K,11,FALSE)</f>
        <v>2</v>
      </c>
      <c r="M1246" s="32">
        <f t="shared" si="39"/>
        <v>2</v>
      </c>
    </row>
    <row r="1247" spans="1:13">
      <c r="A1247" s="47">
        <v>43802</v>
      </c>
      <c r="B1247" s="46">
        <f>_xlfn.IFNA(VLOOKUP(A1247,'Dual Thrust Strategy'!$A$1:$B$460,2,FALSE),0)</f>
        <v>0</v>
      </c>
      <c r="C1247" s="46">
        <f>_xlfn.IFNA(VLOOKUP(A1247,'Break Through Price Strategy'!$A$2:$B$742,2,FALSE),0)</f>
        <v>0</v>
      </c>
      <c r="D1247" s="46">
        <f>_xlfn.IFNA(VLOOKUP(A1247,'BBI Strategy'!$A$2:$B$1000,2,FALSE),0)</f>
        <v>0</v>
      </c>
      <c r="E1247" s="46">
        <f>_xlfn.IFNA(VLOOKUP(A1247,'Cloud Strategy'!$A$2:$B$1000,2,FALSE),0)</f>
        <v>0</v>
      </c>
      <c r="F1247" s="46">
        <f>_xlfn.IFNA(VLOOKUP(A1247,'DMI Strategy'!$A$1:$B$1000,2,FALSE),0)</f>
        <v>0</v>
      </c>
      <c r="G1247" s="46">
        <f>_xlfn.IFNA(VLOOKUP(A1247,'RVI Strategy'!$A$1:$B$1000,2,FALSE),0)</f>
        <v>0</v>
      </c>
      <c r="H1247" s="46">
        <f>_xlfn.IFNA(VLOOKUP(A1247,'TXF0007 Strategy'!$A$1:$B$1000,2,FALSE),0)</f>
        <v>0</v>
      </c>
      <c r="I1247" s="55">
        <f t="shared" si="38"/>
        <v>0</v>
      </c>
      <c r="J1247" s="32">
        <f>VLOOKUP($A1247,級距!$A:$K,9,FALSE)</f>
        <v>3</v>
      </c>
      <c r="K1247" s="32">
        <f>VLOOKUP($A1247,級距!$A:$K,10,FALSE)</f>
        <v>10</v>
      </c>
      <c r="L1247" s="32">
        <f>VLOOKUP($A1247,級距!$A:$K,11,FALSE)</f>
        <v>3</v>
      </c>
      <c r="M1247" s="32">
        <f t="shared" si="39"/>
        <v>3</v>
      </c>
    </row>
    <row r="1248" spans="1:13">
      <c r="A1248" s="47">
        <v>43801</v>
      </c>
      <c r="B1248" s="46">
        <f>_xlfn.IFNA(VLOOKUP(A1248,'Dual Thrust Strategy'!$A$1:$B$460,2,FALSE),0)</f>
        <v>0</v>
      </c>
      <c r="C1248" s="46">
        <f>_xlfn.IFNA(VLOOKUP(A1248,'Break Through Price Strategy'!$A$2:$B$742,2,FALSE),0)</f>
        <v>0</v>
      </c>
      <c r="D1248" s="46">
        <f>_xlfn.IFNA(VLOOKUP(A1248,'BBI Strategy'!$A$2:$B$1000,2,FALSE),0)</f>
        <v>0</v>
      </c>
      <c r="E1248" s="46">
        <f>_xlfn.IFNA(VLOOKUP(A1248,'Cloud Strategy'!$A$2:$B$1000,2,FALSE),0)</f>
        <v>0</v>
      </c>
      <c r="F1248" s="46">
        <f>_xlfn.IFNA(VLOOKUP(A1248,'DMI Strategy'!$A$1:$B$1000,2,FALSE),0)</f>
        <v>0</v>
      </c>
      <c r="G1248" s="46">
        <f>_xlfn.IFNA(VLOOKUP(A1248,'RVI Strategy'!$A$1:$B$1000,2,FALSE),0)</f>
        <v>0</v>
      </c>
      <c r="H1248" s="46">
        <f>_xlfn.IFNA(VLOOKUP(A1248,'TXF0007 Strategy'!$A$1:$B$1000,2,FALSE),0)</f>
        <v>0</v>
      </c>
      <c r="I1248" s="55">
        <f t="shared" si="38"/>
        <v>0</v>
      </c>
      <c r="J1248" s="32">
        <f>VLOOKUP($A1248,級距!$A:$K,9,FALSE)</f>
        <v>2</v>
      </c>
      <c r="K1248" s="32">
        <f>VLOOKUP($A1248,級距!$A:$K,10,FALSE)</f>
        <v>4</v>
      </c>
      <c r="L1248" s="32">
        <f>VLOOKUP($A1248,級距!$A:$K,11,FALSE)</f>
        <v>2</v>
      </c>
      <c r="M1248" s="32">
        <f t="shared" si="39"/>
        <v>2</v>
      </c>
    </row>
    <row r="1249" spans="1:13">
      <c r="A1249" s="47">
        <v>43798</v>
      </c>
      <c r="B1249" s="46">
        <f>_xlfn.IFNA(VLOOKUP(A1249,'Dual Thrust Strategy'!$A$1:$B$460,2,FALSE),0)</f>
        <v>0</v>
      </c>
      <c r="C1249" s="46">
        <f>_xlfn.IFNA(VLOOKUP(A1249,'Break Through Price Strategy'!$A$2:$B$742,2,FALSE),0)</f>
        <v>0</v>
      </c>
      <c r="D1249" s="46">
        <f>_xlfn.IFNA(VLOOKUP(A1249,'BBI Strategy'!$A$2:$B$1000,2,FALSE),0)</f>
        <v>0</v>
      </c>
      <c r="E1249" s="46">
        <f>_xlfn.IFNA(VLOOKUP(A1249,'Cloud Strategy'!$A$2:$B$1000,2,FALSE),0)</f>
        <v>0</v>
      </c>
      <c r="F1249" s="46">
        <f>_xlfn.IFNA(VLOOKUP(A1249,'DMI Strategy'!$A$1:$B$1000,2,FALSE),0)</f>
        <v>0</v>
      </c>
      <c r="G1249" s="46">
        <f>_xlfn.IFNA(VLOOKUP(A1249,'RVI Strategy'!$A$1:$B$1000,2,FALSE),0)</f>
        <v>0</v>
      </c>
      <c r="H1249" s="46">
        <f>_xlfn.IFNA(VLOOKUP(A1249,'TXF0007 Strategy'!$A$1:$B$1000,2,FALSE),0)</f>
        <v>0</v>
      </c>
      <c r="I1249" s="55">
        <f t="shared" si="38"/>
        <v>0</v>
      </c>
      <c r="J1249" s="32">
        <f>VLOOKUP($A1249,級距!$A:$K,9,FALSE)</f>
        <v>7</v>
      </c>
      <c r="K1249" s="32">
        <f>VLOOKUP($A1249,級距!$A:$K,10,FALSE)</f>
        <v>10</v>
      </c>
      <c r="L1249" s="32">
        <f>VLOOKUP($A1249,級距!$A:$K,11,FALSE)</f>
        <v>3</v>
      </c>
      <c r="M1249" s="32">
        <f t="shared" si="39"/>
        <v>3</v>
      </c>
    </row>
    <row r="1250" spans="1:13">
      <c r="A1250" s="47">
        <v>43797</v>
      </c>
      <c r="B1250" s="46">
        <f>_xlfn.IFNA(VLOOKUP(A1250,'Dual Thrust Strategy'!$A$1:$B$460,2,FALSE),0)</f>
        <v>0</v>
      </c>
      <c r="C1250" s="46">
        <f>_xlfn.IFNA(VLOOKUP(A1250,'Break Through Price Strategy'!$A$2:$B$742,2,FALSE),0)</f>
        <v>0</v>
      </c>
      <c r="D1250" s="46">
        <f>_xlfn.IFNA(VLOOKUP(A1250,'BBI Strategy'!$A$2:$B$1000,2,FALSE),0)</f>
        <v>0</v>
      </c>
      <c r="E1250" s="46">
        <f>_xlfn.IFNA(VLOOKUP(A1250,'Cloud Strategy'!$A$2:$B$1000,2,FALSE),0)</f>
        <v>0</v>
      </c>
      <c r="F1250" s="46">
        <f>_xlfn.IFNA(VLOOKUP(A1250,'DMI Strategy'!$A$1:$B$1000,2,FALSE),0)</f>
        <v>0</v>
      </c>
      <c r="G1250" s="46">
        <f>_xlfn.IFNA(VLOOKUP(A1250,'RVI Strategy'!$A$1:$B$1000,2,FALSE),0)</f>
        <v>0</v>
      </c>
      <c r="H1250" s="46">
        <f>_xlfn.IFNA(VLOOKUP(A1250,'TXF0007 Strategy'!$A$1:$B$1000,2,FALSE),0)</f>
        <v>0</v>
      </c>
      <c r="I1250" s="55">
        <f t="shared" si="38"/>
        <v>0</v>
      </c>
      <c r="J1250" s="32">
        <f>VLOOKUP($A1250,級距!$A:$K,9,FALSE)</f>
        <v>1</v>
      </c>
      <c r="K1250" s="32">
        <f>VLOOKUP($A1250,級距!$A:$K,10,FALSE)</f>
        <v>8</v>
      </c>
      <c r="L1250" s="32">
        <f>VLOOKUP($A1250,級距!$A:$K,11,FALSE)</f>
        <v>3</v>
      </c>
      <c r="M1250" s="32">
        <f t="shared" si="39"/>
        <v>3</v>
      </c>
    </row>
    <row r="1251" spans="1:13">
      <c r="A1251" s="47">
        <v>43796</v>
      </c>
      <c r="B1251" s="46">
        <f>_xlfn.IFNA(VLOOKUP(A1251,'Dual Thrust Strategy'!$A$1:$B$460,2,FALSE),0)</f>
        <v>0</v>
      </c>
      <c r="C1251" s="46">
        <f>_xlfn.IFNA(VLOOKUP(A1251,'Break Through Price Strategy'!$A$2:$B$742,2,FALSE),0)</f>
        <v>0</v>
      </c>
      <c r="D1251" s="46">
        <f>_xlfn.IFNA(VLOOKUP(A1251,'BBI Strategy'!$A$2:$B$1000,2,FALSE),0)</f>
        <v>0</v>
      </c>
      <c r="E1251" s="46">
        <f>_xlfn.IFNA(VLOOKUP(A1251,'Cloud Strategy'!$A$2:$B$1000,2,FALSE),0)</f>
        <v>0</v>
      </c>
      <c r="F1251" s="46">
        <f>_xlfn.IFNA(VLOOKUP(A1251,'DMI Strategy'!$A$1:$B$1000,2,FALSE),0)</f>
        <v>0</v>
      </c>
      <c r="G1251" s="46">
        <f>_xlfn.IFNA(VLOOKUP(A1251,'RVI Strategy'!$A$1:$B$1000,2,FALSE),0)</f>
        <v>0</v>
      </c>
      <c r="H1251" s="46">
        <f>_xlfn.IFNA(VLOOKUP(A1251,'TXF0007 Strategy'!$A$1:$B$1000,2,FALSE),0)</f>
        <v>0</v>
      </c>
      <c r="I1251" s="55">
        <f t="shared" si="38"/>
        <v>0</v>
      </c>
      <c r="J1251" s="32">
        <f>VLOOKUP($A1251,級距!$A:$K,9,FALSE)</f>
        <v>1</v>
      </c>
      <c r="K1251" s="32">
        <f>VLOOKUP($A1251,級距!$A:$K,10,FALSE)</f>
        <v>7</v>
      </c>
      <c r="L1251" s="32">
        <f>VLOOKUP($A1251,級距!$A:$K,11,FALSE)</f>
        <v>3</v>
      </c>
      <c r="M1251" s="32">
        <f t="shared" si="39"/>
        <v>3</v>
      </c>
    </row>
    <row r="1252" spans="1:13">
      <c r="A1252" s="47">
        <v>43795</v>
      </c>
      <c r="B1252" s="46">
        <f>_xlfn.IFNA(VLOOKUP(A1252,'Dual Thrust Strategy'!$A$1:$B$460,2,FALSE),0)</f>
        <v>0</v>
      </c>
      <c r="C1252" s="46">
        <f>_xlfn.IFNA(VLOOKUP(A1252,'Break Through Price Strategy'!$A$2:$B$742,2,FALSE),0)</f>
        <v>0</v>
      </c>
      <c r="D1252" s="46">
        <f>_xlfn.IFNA(VLOOKUP(A1252,'BBI Strategy'!$A$2:$B$1000,2,FALSE),0)</f>
        <v>0</v>
      </c>
      <c r="E1252" s="46">
        <f>_xlfn.IFNA(VLOOKUP(A1252,'Cloud Strategy'!$A$2:$B$1000,2,FALSE),0)</f>
        <v>0</v>
      </c>
      <c r="F1252" s="46">
        <f>_xlfn.IFNA(VLOOKUP(A1252,'DMI Strategy'!$A$1:$B$1000,2,FALSE),0)</f>
        <v>0</v>
      </c>
      <c r="G1252" s="46">
        <f>_xlfn.IFNA(VLOOKUP(A1252,'RVI Strategy'!$A$1:$B$1000,2,FALSE),0)</f>
        <v>0</v>
      </c>
      <c r="H1252" s="46">
        <f>_xlfn.IFNA(VLOOKUP(A1252,'TXF0007 Strategy'!$A$1:$B$1000,2,FALSE),0)</f>
        <v>0</v>
      </c>
      <c r="I1252" s="55">
        <f t="shared" si="38"/>
        <v>0</v>
      </c>
      <c r="J1252" s="32">
        <f>VLOOKUP($A1252,級距!$A:$K,9,FALSE)</f>
        <v>1</v>
      </c>
      <c r="K1252" s="32">
        <f>VLOOKUP($A1252,級距!$A:$K,10,FALSE)</f>
        <v>1</v>
      </c>
      <c r="L1252" s="32">
        <f>VLOOKUP($A1252,級距!$A:$K,11,FALSE)</f>
        <v>2</v>
      </c>
      <c r="M1252" s="32">
        <f t="shared" si="39"/>
        <v>2</v>
      </c>
    </row>
    <row r="1253" spans="1:13">
      <c r="A1253" s="47">
        <v>43794</v>
      </c>
      <c r="B1253" s="46">
        <f>_xlfn.IFNA(VLOOKUP(A1253,'Dual Thrust Strategy'!$A$1:$B$460,2,FALSE),0)</f>
        <v>0</v>
      </c>
      <c r="C1253" s="46">
        <f>_xlfn.IFNA(VLOOKUP(A1253,'Break Through Price Strategy'!$A$2:$B$742,2,FALSE),0)</f>
        <v>0</v>
      </c>
      <c r="D1253" s="46">
        <f>_xlfn.IFNA(VLOOKUP(A1253,'BBI Strategy'!$A$2:$B$1000,2,FALSE),0)</f>
        <v>0</v>
      </c>
      <c r="E1253" s="46">
        <f>_xlfn.IFNA(VLOOKUP(A1253,'Cloud Strategy'!$A$2:$B$1000,2,FALSE),0)</f>
        <v>0</v>
      </c>
      <c r="F1253" s="46">
        <f>_xlfn.IFNA(VLOOKUP(A1253,'DMI Strategy'!$A$1:$B$1000,2,FALSE),0)</f>
        <v>0</v>
      </c>
      <c r="G1253" s="46">
        <f>_xlfn.IFNA(VLOOKUP(A1253,'RVI Strategy'!$A$1:$B$1000,2,FALSE),0)</f>
        <v>0</v>
      </c>
      <c r="H1253" s="46">
        <f>_xlfn.IFNA(VLOOKUP(A1253,'TXF0007 Strategy'!$A$1:$B$1000,2,FALSE),0)</f>
        <v>0</v>
      </c>
      <c r="I1253" s="55">
        <f t="shared" si="38"/>
        <v>0</v>
      </c>
      <c r="J1253" s="32">
        <f>VLOOKUP($A1253,級距!$A:$K,9,FALSE)</f>
        <v>2</v>
      </c>
      <c r="K1253" s="32">
        <f>VLOOKUP($A1253,級距!$A:$K,10,FALSE)</f>
        <v>8</v>
      </c>
      <c r="L1253" s="32">
        <f>VLOOKUP($A1253,級距!$A:$K,11,FALSE)</f>
        <v>3</v>
      </c>
      <c r="M1253" s="32">
        <f t="shared" si="39"/>
        <v>3</v>
      </c>
    </row>
    <row r="1254" spans="1:13">
      <c r="A1254" s="47">
        <v>43791</v>
      </c>
      <c r="B1254" s="46">
        <f>_xlfn.IFNA(VLOOKUP(A1254,'Dual Thrust Strategy'!$A$1:$B$460,2,FALSE),0)</f>
        <v>0</v>
      </c>
      <c r="C1254" s="46">
        <f>_xlfn.IFNA(VLOOKUP(A1254,'Break Through Price Strategy'!$A$2:$B$742,2,FALSE),0)</f>
        <v>0</v>
      </c>
      <c r="D1254" s="46">
        <f>_xlfn.IFNA(VLOOKUP(A1254,'BBI Strategy'!$A$2:$B$1000,2,FALSE),0)</f>
        <v>0</v>
      </c>
      <c r="E1254" s="46">
        <f>_xlfn.IFNA(VLOOKUP(A1254,'Cloud Strategy'!$A$2:$B$1000,2,FALSE),0)</f>
        <v>0</v>
      </c>
      <c r="F1254" s="46">
        <f>_xlfn.IFNA(VLOOKUP(A1254,'DMI Strategy'!$A$1:$B$1000,2,FALSE),0)</f>
        <v>0</v>
      </c>
      <c r="G1254" s="46">
        <f>_xlfn.IFNA(VLOOKUP(A1254,'RVI Strategy'!$A$1:$B$1000,2,FALSE),0)</f>
        <v>0</v>
      </c>
      <c r="H1254" s="46">
        <f>_xlfn.IFNA(VLOOKUP(A1254,'TXF0007 Strategy'!$A$1:$B$1000,2,FALSE),0)</f>
        <v>0</v>
      </c>
      <c r="I1254" s="55">
        <f t="shared" si="38"/>
        <v>0</v>
      </c>
      <c r="J1254" s="32">
        <f>VLOOKUP($A1254,級距!$A:$K,9,FALSE)</f>
        <v>1</v>
      </c>
      <c r="K1254" s="32">
        <f>VLOOKUP($A1254,級距!$A:$K,10,FALSE)</f>
        <v>2</v>
      </c>
      <c r="L1254" s="32">
        <f>VLOOKUP($A1254,級距!$A:$K,11,FALSE)</f>
        <v>2</v>
      </c>
      <c r="M1254" s="32">
        <f t="shared" si="39"/>
        <v>2</v>
      </c>
    </row>
    <row r="1255" spans="1:13">
      <c r="A1255" s="47">
        <v>43790</v>
      </c>
      <c r="B1255" s="46">
        <f>_xlfn.IFNA(VLOOKUP(A1255,'Dual Thrust Strategy'!$A$1:$B$460,2,FALSE),0)</f>
        <v>0</v>
      </c>
      <c r="C1255" s="46">
        <f>_xlfn.IFNA(VLOOKUP(A1255,'Break Through Price Strategy'!$A$2:$B$742,2,FALSE),0)</f>
        <v>0</v>
      </c>
      <c r="D1255" s="46">
        <f>_xlfn.IFNA(VLOOKUP(A1255,'BBI Strategy'!$A$2:$B$1000,2,FALSE),0)</f>
        <v>0</v>
      </c>
      <c r="E1255" s="46">
        <f>_xlfn.IFNA(VLOOKUP(A1255,'Cloud Strategy'!$A$2:$B$1000,2,FALSE),0)</f>
        <v>0</v>
      </c>
      <c r="F1255" s="46">
        <f>_xlfn.IFNA(VLOOKUP(A1255,'DMI Strategy'!$A$1:$B$1000,2,FALSE),0)</f>
        <v>0</v>
      </c>
      <c r="G1255" s="46">
        <f>_xlfn.IFNA(VLOOKUP(A1255,'RVI Strategy'!$A$1:$B$1000,2,FALSE),0)</f>
        <v>0</v>
      </c>
      <c r="H1255" s="46">
        <f>_xlfn.IFNA(VLOOKUP(A1255,'TXF0007 Strategy'!$A$1:$B$1000,2,FALSE),0)</f>
        <v>0</v>
      </c>
      <c r="I1255" s="55">
        <f t="shared" si="38"/>
        <v>0</v>
      </c>
      <c r="J1255" s="32">
        <f>VLOOKUP($A1255,級距!$A:$K,9,FALSE)</f>
        <v>4</v>
      </c>
      <c r="K1255" s="32">
        <f>VLOOKUP($A1255,級距!$A:$K,10,FALSE)</f>
        <v>2</v>
      </c>
      <c r="L1255" s="32">
        <f>VLOOKUP($A1255,級距!$A:$K,11,FALSE)</f>
        <v>2</v>
      </c>
      <c r="M1255" s="32">
        <f t="shared" si="39"/>
        <v>2</v>
      </c>
    </row>
    <row r="1256" spans="1:13">
      <c r="A1256" s="47">
        <v>43789</v>
      </c>
      <c r="B1256" s="46">
        <f>_xlfn.IFNA(VLOOKUP(A1256,'Dual Thrust Strategy'!$A$1:$B$460,2,FALSE),0)</f>
        <v>0</v>
      </c>
      <c r="C1256" s="46">
        <f>_xlfn.IFNA(VLOOKUP(A1256,'Break Through Price Strategy'!$A$2:$B$742,2,FALSE),0)</f>
        <v>0</v>
      </c>
      <c r="D1256" s="46">
        <f>_xlfn.IFNA(VLOOKUP(A1256,'BBI Strategy'!$A$2:$B$1000,2,FALSE),0)</f>
        <v>0</v>
      </c>
      <c r="E1256" s="46">
        <f>_xlfn.IFNA(VLOOKUP(A1256,'Cloud Strategy'!$A$2:$B$1000,2,FALSE),0)</f>
        <v>0</v>
      </c>
      <c r="F1256" s="46">
        <f>_xlfn.IFNA(VLOOKUP(A1256,'DMI Strategy'!$A$1:$B$1000,2,FALSE),0)</f>
        <v>0</v>
      </c>
      <c r="G1256" s="46">
        <f>_xlfn.IFNA(VLOOKUP(A1256,'RVI Strategy'!$A$1:$B$1000,2,FALSE),0)</f>
        <v>0</v>
      </c>
      <c r="H1256" s="46">
        <f>_xlfn.IFNA(VLOOKUP(A1256,'TXF0007 Strategy'!$A$1:$B$1000,2,FALSE),0)</f>
        <v>0</v>
      </c>
      <c r="I1256" s="55">
        <f t="shared" si="38"/>
        <v>0</v>
      </c>
      <c r="J1256" s="32">
        <f>VLOOKUP($A1256,級距!$A:$K,9,FALSE)</f>
        <v>1</v>
      </c>
      <c r="K1256" s="32">
        <f>VLOOKUP($A1256,級距!$A:$K,10,FALSE)</f>
        <v>3</v>
      </c>
      <c r="L1256" s="32">
        <f>VLOOKUP($A1256,級距!$A:$K,11,FALSE)</f>
        <v>2</v>
      </c>
      <c r="M1256" s="32">
        <f t="shared" si="39"/>
        <v>2</v>
      </c>
    </row>
    <row r="1257" spans="1:13">
      <c r="A1257" s="47">
        <v>43788</v>
      </c>
      <c r="B1257" s="46">
        <f>_xlfn.IFNA(VLOOKUP(A1257,'Dual Thrust Strategy'!$A$1:$B$460,2,FALSE),0)</f>
        <v>0</v>
      </c>
      <c r="C1257" s="46">
        <f>_xlfn.IFNA(VLOOKUP(A1257,'Break Through Price Strategy'!$A$2:$B$742,2,FALSE),0)</f>
        <v>0</v>
      </c>
      <c r="D1257" s="46">
        <f>_xlfn.IFNA(VLOOKUP(A1257,'BBI Strategy'!$A$2:$B$1000,2,FALSE),0)</f>
        <v>0</v>
      </c>
      <c r="E1257" s="46">
        <f>_xlfn.IFNA(VLOOKUP(A1257,'Cloud Strategy'!$A$2:$B$1000,2,FALSE),0)</f>
        <v>0</v>
      </c>
      <c r="F1257" s="46">
        <f>_xlfn.IFNA(VLOOKUP(A1257,'DMI Strategy'!$A$1:$B$1000,2,FALSE),0)</f>
        <v>0</v>
      </c>
      <c r="G1257" s="46">
        <f>_xlfn.IFNA(VLOOKUP(A1257,'RVI Strategy'!$A$1:$B$1000,2,FALSE),0)</f>
        <v>0</v>
      </c>
      <c r="H1257" s="46">
        <f>_xlfn.IFNA(VLOOKUP(A1257,'TXF0007 Strategy'!$A$1:$B$1000,2,FALSE),0)</f>
        <v>0</v>
      </c>
      <c r="I1257" s="55">
        <f t="shared" si="38"/>
        <v>0</v>
      </c>
      <c r="J1257" s="32">
        <f>VLOOKUP($A1257,級距!$A:$K,9,FALSE)</f>
        <v>3</v>
      </c>
      <c r="K1257" s="32">
        <f>VLOOKUP($A1257,級距!$A:$K,10,FALSE)</f>
        <v>8</v>
      </c>
      <c r="L1257" s="32">
        <f>VLOOKUP($A1257,級距!$A:$K,11,FALSE)</f>
        <v>3</v>
      </c>
      <c r="M1257" s="32">
        <f t="shared" si="39"/>
        <v>3</v>
      </c>
    </row>
    <row r="1258" spans="1:13">
      <c r="A1258" s="47">
        <v>43787</v>
      </c>
      <c r="B1258" s="46">
        <f>_xlfn.IFNA(VLOOKUP(A1258,'Dual Thrust Strategy'!$A$1:$B$460,2,FALSE),0)</f>
        <v>0</v>
      </c>
      <c r="C1258" s="46">
        <f>_xlfn.IFNA(VLOOKUP(A1258,'Break Through Price Strategy'!$A$2:$B$742,2,FALSE),0)</f>
        <v>0</v>
      </c>
      <c r="D1258" s="46">
        <f>_xlfn.IFNA(VLOOKUP(A1258,'BBI Strategy'!$A$2:$B$1000,2,FALSE),0)</f>
        <v>0</v>
      </c>
      <c r="E1258" s="46">
        <f>_xlfn.IFNA(VLOOKUP(A1258,'Cloud Strategy'!$A$2:$B$1000,2,FALSE),0)</f>
        <v>0</v>
      </c>
      <c r="F1258" s="46">
        <f>_xlfn.IFNA(VLOOKUP(A1258,'DMI Strategy'!$A$1:$B$1000,2,FALSE),0)</f>
        <v>0</v>
      </c>
      <c r="G1258" s="46">
        <f>_xlfn.IFNA(VLOOKUP(A1258,'RVI Strategy'!$A$1:$B$1000,2,FALSE),0)</f>
        <v>0</v>
      </c>
      <c r="H1258" s="46">
        <f>_xlfn.IFNA(VLOOKUP(A1258,'TXF0007 Strategy'!$A$1:$B$1000,2,FALSE),0)</f>
        <v>0</v>
      </c>
      <c r="I1258" s="55">
        <f t="shared" si="38"/>
        <v>0</v>
      </c>
      <c r="J1258" s="32">
        <f>VLOOKUP($A1258,級距!$A:$K,9,FALSE)</f>
        <v>3</v>
      </c>
      <c r="K1258" s="32">
        <f>VLOOKUP($A1258,級距!$A:$K,10,FALSE)</f>
        <v>7</v>
      </c>
      <c r="L1258" s="32">
        <f>VLOOKUP($A1258,級距!$A:$K,11,FALSE)</f>
        <v>3</v>
      </c>
      <c r="M1258" s="32">
        <f t="shared" si="39"/>
        <v>3</v>
      </c>
    </row>
    <row r="1259" spans="1:13">
      <c r="A1259" s="47">
        <v>43784</v>
      </c>
      <c r="B1259" s="46">
        <f>_xlfn.IFNA(VLOOKUP(A1259,'Dual Thrust Strategy'!$A$1:$B$460,2,FALSE),0)</f>
        <v>0</v>
      </c>
      <c r="C1259" s="46">
        <f>_xlfn.IFNA(VLOOKUP(A1259,'Break Through Price Strategy'!$A$2:$B$742,2,FALSE),0)</f>
        <v>0</v>
      </c>
      <c r="D1259" s="46">
        <f>_xlfn.IFNA(VLOOKUP(A1259,'BBI Strategy'!$A$2:$B$1000,2,FALSE),0)</f>
        <v>0</v>
      </c>
      <c r="E1259" s="46">
        <f>_xlfn.IFNA(VLOOKUP(A1259,'Cloud Strategy'!$A$2:$B$1000,2,FALSE),0)</f>
        <v>0</v>
      </c>
      <c r="F1259" s="46">
        <f>_xlfn.IFNA(VLOOKUP(A1259,'DMI Strategy'!$A$1:$B$1000,2,FALSE),0)</f>
        <v>0</v>
      </c>
      <c r="G1259" s="46">
        <f>_xlfn.IFNA(VLOOKUP(A1259,'RVI Strategy'!$A$1:$B$1000,2,FALSE),0)</f>
        <v>0</v>
      </c>
      <c r="H1259" s="46">
        <f>_xlfn.IFNA(VLOOKUP(A1259,'TXF0007 Strategy'!$A$1:$B$1000,2,FALSE),0)</f>
        <v>0</v>
      </c>
      <c r="I1259" s="55">
        <f t="shared" si="38"/>
        <v>0</v>
      </c>
      <c r="J1259" s="32">
        <f>VLOOKUP($A1259,級距!$A:$K,9,FALSE)</f>
        <v>3</v>
      </c>
      <c r="K1259" s="32">
        <f>VLOOKUP($A1259,級距!$A:$K,10,FALSE)</f>
        <v>6</v>
      </c>
      <c r="L1259" s="32">
        <f>VLOOKUP($A1259,級距!$A:$K,11,FALSE)</f>
        <v>2</v>
      </c>
      <c r="M1259" s="32">
        <f t="shared" si="39"/>
        <v>2</v>
      </c>
    </row>
    <row r="1260" spans="1:13">
      <c r="A1260" s="47">
        <v>43783</v>
      </c>
      <c r="B1260" s="46">
        <f>_xlfn.IFNA(VLOOKUP(A1260,'Dual Thrust Strategy'!$A$1:$B$460,2,FALSE),0)</f>
        <v>0</v>
      </c>
      <c r="C1260" s="46">
        <f>_xlfn.IFNA(VLOOKUP(A1260,'Break Through Price Strategy'!$A$2:$B$742,2,FALSE),0)</f>
        <v>0</v>
      </c>
      <c r="D1260" s="46">
        <f>_xlfn.IFNA(VLOOKUP(A1260,'BBI Strategy'!$A$2:$B$1000,2,FALSE),0)</f>
        <v>0</v>
      </c>
      <c r="E1260" s="46">
        <f>_xlfn.IFNA(VLOOKUP(A1260,'Cloud Strategy'!$A$2:$B$1000,2,FALSE),0)</f>
        <v>0</v>
      </c>
      <c r="F1260" s="46">
        <f>_xlfn.IFNA(VLOOKUP(A1260,'DMI Strategy'!$A$1:$B$1000,2,FALSE),0)</f>
        <v>0</v>
      </c>
      <c r="G1260" s="46">
        <f>_xlfn.IFNA(VLOOKUP(A1260,'RVI Strategy'!$A$1:$B$1000,2,FALSE),0)</f>
        <v>0</v>
      </c>
      <c r="H1260" s="46">
        <f>_xlfn.IFNA(VLOOKUP(A1260,'TXF0007 Strategy'!$A$1:$B$1000,2,FALSE),0)</f>
        <v>0</v>
      </c>
      <c r="I1260" s="55">
        <f t="shared" si="38"/>
        <v>0</v>
      </c>
      <c r="J1260" s="32">
        <f>VLOOKUP($A1260,級距!$A:$K,9,FALSE)</f>
        <v>3</v>
      </c>
      <c r="K1260" s="32">
        <f>VLOOKUP($A1260,級距!$A:$K,10,FALSE)</f>
        <v>5</v>
      </c>
      <c r="L1260" s="32">
        <f>VLOOKUP($A1260,級距!$A:$K,11,FALSE)</f>
        <v>2</v>
      </c>
      <c r="M1260" s="32">
        <f t="shared" si="39"/>
        <v>2</v>
      </c>
    </row>
    <row r="1261" spans="1:13">
      <c r="A1261" s="47">
        <v>43782</v>
      </c>
      <c r="B1261" s="46">
        <f>_xlfn.IFNA(VLOOKUP(A1261,'Dual Thrust Strategy'!$A$1:$B$460,2,FALSE),0)</f>
        <v>0</v>
      </c>
      <c r="C1261" s="46">
        <f>_xlfn.IFNA(VLOOKUP(A1261,'Break Through Price Strategy'!$A$2:$B$742,2,FALSE),0)</f>
        <v>0</v>
      </c>
      <c r="D1261" s="46">
        <f>_xlfn.IFNA(VLOOKUP(A1261,'BBI Strategy'!$A$2:$B$1000,2,FALSE),0)</f>
        <v>0</v>
      </c>
      <c r="E1261" s="46">
        <f>_xlfn.IFNA(VLOOKUP(A1261,'Cloud Strategy'!$A$2:$B$1000,2,FALSE),0)</f>
        <v>0</v>
      </c>
      <c r="F1261" s="46">
        <f>_xlfn.IFNA(VLOOKUP(A1261,'DMI Strategy'!$A$1:$B$1000,2,FALSE),0)</f>
        <v>0</v>
      </c>
      <c r="G1261" s="46">
        <f>_xlfn.IFNA(VLOOKUP(A1261,'RVI Strategy'!$A$1:$B$1000,2,FALSE),0)</f>
        <v>0</v>
      </c>
      <c r="H1261" s="46">
        <f>_xlfn.IFNA(VLOOKUP(A1261,'TXF0007 Strategy'!$A$1:$B$1000,2,FALSE),0)</f>
        <v>0</v>
      </c>
      <c r="I1261" s="55">
        <f t="shared" si="38"/>
        <v>0</v>
      </c>
      <c r="J1261" s="32">
        <f>VLOOKUP($A1261,級距!$A:$K,9,FALSE)</f>
        <v>1</v>
      </c>
      <c r="K1261" s="32">
        <f>VLOOKUP($A1261,級距!$A:$K,10,FALSE)</f>
        <v>1</v>
      </c>
      <c r="L1261" s="32">
        <f>VLOOKUP($A1261,級距!$A:$K,11,FALSE)</f>
        <v>2</v>
      </c>
      <c r="M1261" s="32">
        <f t="shared" si="39"/>
        <v>2</v>
      </c>
    </row>
    <row r="1262" spans="1:13">
      <c r="A1262" s="47">
        <v>43781</v>
      </c>
      <c r="B1262" s="46">
        <f>_xlfn.IFNA(VLOOKUP(A1262,'Dual Thrust Strategy'!$A$1:$B$460,2,FALSE),0)</f>
        <v>0</v>
      </c>
      <c r="C1262" s="46">
        <f>_xlfn.IFNA(VLOOKUP(A1262,'Break Through Price Strategy'!$A$2:$B$742,2,FALSE),0)</f>
        <v>0</v>
      </c>
      <c r="D1262" s="46">
        <f>_xlfn.IFNA(VLOOKUP(A1262,'BBI Strategy'!$A$2:$B$1000,2,FALSE),0)</f>
        <v>0</v>
      </c>
      <c r="E1262" s="46">
        <f>_xlfn.IFNA(VLOOKUP(A1262,'Cloud Strategy'!$A$2:$B$1000,2,FALSE),0)</f>
        <v>0</v>
      </c>
      <c r="F1262" s="46">
        <f>_xlfn.IFNA(VLOOKUP(A1262,'DMI Strategy'!$A$1:$B$1000,2,FALSE),0)</f>
        <v>0</v>
      </c>
      <c r="G1262" s="46">
        <f>_xlfn.IFNA(VLOOKUP(A1262,'RVI Strategy'!$A$1:$B$1000,2,FALSE),0)</f>
        <v>0</v>
      </c>
      <c r="H1262" s="46">
        <f>_xlfn.IFNA(VLOOKUP(A1262,'TXF0007 Strategy'!$A$1:$B$1000,2,FALSE),0)</f>
        <v>0</v>
      </c>
      <c r="I1262" s="55">
        <f t="shared" si="38"/>
        <v>0</v>
      </c>
      <c r="J1262" s="32">
        <f>VLOOKUP($A1262,級距!$A:$K,9,FALSE)</f>
        <v>1</v>
      </c>
      <c r="K1262" s="32">
        <f>VLOOKUP($A1262,級距!$A:$K,10,FALSE)</f>
        <v>7</v>
      </c>
      <c r="L1262" s="32">
        <f>VLOOKUP($A1262,級距!$A:$K,11,FALSE)</f>
        <v>3</v>
      </c>
      <c r="M1262" s="32">
        <f t="shared" si="39"/>
        <v>3</v>
      </c>
    </row>
    <row r="1263" spans="1:13">
      <c r="A1263" s="47">
        <v>43780</v>
      </c>
      <c r="B1263" s="46">
        <f>_xlfn.IFNA(VLOOKUP(A1263,'Dual Thrust Strategy'!$A$1:$B$460,2,FALSE),0)</f>
        <v>0</v>
      </c>
      <c r="C1263" s="46">
        <f>_xlfn.IFNA(VLOOKUP(A1263,'Break Through Price Strategy'!$A$2:$B$742,2,FALSE),0)</f>
        <v>0</v>
      </c>
      <c r="D1263" s="46">
        <f>_xlfn.IFNA(VLOOKUP(A1263,'BBI Strategy'!$A$2:$B$1000,2,FALSE),0)</f>
        <v>0</v>
      </c>
      <c r="E1263" s="46">
        <f>_xlfn.IFNA(VLOOKUP(A1263,'Cloud Strategy'!$A$2:$B$1000,2,FALSE),0)</f>
        <v>0</v>
      </c>
      <c r="F1263" s="46">
        <f>_xlfn.IFNA(VLOOKUP(A1263,'DMI Strategy'!$A$1:$B$1000,2,FALSE),0)</f>
        <v>0</v>
      </c>
      <c r="G1263" s="46">
        <f>_xlfn.IFNA(VLOOKUP(A1263,'RVI Strategy'!$A$1:$B$1000,2,FALSE),0)</f>
        <v>0</v>
      </c>
      <c r="H1263" s="46">
        <f>_xlfn.IFNA(VLOOKUP(A1263,'TXF0007 Strategy'!$A$1:$B$1000,2,FALSE),0)</f>
        <v>0</v>
      </c>
      <c r="I1263" s="55">
        <f t="shared" si="38"/>
        <v>0</v>
      </c>
      <c r="J1263" s="32">
        <f>VLOOKUP($A1263,級距!$A:$K,9,FALSE)</f>
        <v>7</v>
      </c>
      <c r="K1263" s="32">
        <f>VLOOKUP($A1263,級距!$A:$K,10,FALSE)</f>
        <v>9</v>
      </c>
      <c r="L1263" s="32">
        <f>VLOOKUP($A1263,級距!$A:$K,11,FALSE)</f>
        <v>3</v>
      </c>
      <c r="M1263" s="32">
        <f t="shared" si="39"/>
        <v>3</v>
      </c>
    </row>
    <row r="1264" spans="1:13">
      <c r="A1264" s="47">
        <v>43777</v>
      </c>
      <c r="B1264" s="46">
        <f>_xlfn.IFNA(VLOOKUP(A1264,'Dual Thrust Strategy'!$A$1:$B$460,2,FALSE),0)</f>
        <v>0</v>
      </c>
      <c r="C1264" s="46">
        <f>_xlfn.IFNA(VLOOKUP(A1264,'Break Through Price Strategy'!$A$2:$B$742,2,FALSE),0)</f>
        <v>0</v>
      </c>
      <c r="D1264" s="46">
        <f>_xlfn.IFNA(VLOOKUP(A1264,'BBI Strategy'!$A$2:$B$1000,2,FALSE),0)</f>
        <v>0</v>
      </c>
      <c r="E1264" s="46">
        <f>_xlfn.IFNA(VLOOKUP(A1264,'Cloud Strategy'!$A$2:$B$1000,2,FALSE),0)</f>
        <v>0</v>
      </c>
      <c r="F1264" s="46">
        <f>_xlfn.IFNA(VLOOKUP(A1264,'DMI Strategy'!$A$1:$B$1000,2,FALSE),0)</f>
        <v>0</v>
      </c>
      <c r="G1264" s="46">
        <f>_xlfn.IFNA(VLOOKUP(A1264,'RVI Strategy'!$A$1:$B$1000,2,FALSE),0)</f>
        <v>0</v>
      </c>
      <c r="H1264" s="46">
        <f>_xlfn.IFNA(VLOOKUP(A1264,'TXF0007 Strategy'!$A$1:$B$1000,2,FALSE),0)</f>
        <v>0</v>
      </c>
      <c r="I1264" s="55">
        <f t="shared" si="38"/>
        <v>0</v>
      </c>
      <c r="J1264" s="32">
        <f>VLOOKUP($A1264,級距!$A:$K,9,FALSE)</f>
        <v>3</v>
      </c>
      <c r="K1264" s="32">
        <f>VLOOKUP($A1264,級距!$A:$K,10,FALSE)</f>
        <v>8</v>
      </c>
      <c r="L1264" s="32">
        <f>VLOOKUP($A1264,級距!$A:$K,11,FALSE)</f>
        <v>3</v>
      </c>
      <c r="M1264" s="32">
        <f t="shared" si="39"/>
        <v>3</v>
      </c>
    </row>
    <row r="1265" spans="1:13">
      <c r="A1265" s="47">
        <v>43776</v>
      </c>
      <c r="B1265" s="46">
        <f>_xlfn.IFNA(VLOOKUP(A1265,'Dual Thrust Strategy'!$A$1:$B$460,2,FALSE),0)</f>
        <v>0</v>
      </c>
      <c r="C1265" s="46">
        <f>_xlfn.IFNA(VLOOKUP(A1265,'Break Through Price Strategy'!$A$2:$B$742,2,FALSE),0)</f>
        <v>0</v>
      </c>
      <c r="D1265" s="46">
        <f>_xlfn.IFNA(VLOOKUP(A1265,'BBI Strategy'!$A$2:$B$1000,2,FALSE),0)</f>
        <v>0</v>
      </c>
      <c r="E1265" s="46">
        <f>_xlfn.IFNA(VLOOKUP(A1265,'Cloud Strategy'!$A$2:$B$1000,2,FALSE),0)</f>
        <v>0</v>
      </c>
      <c r="F1265" s="46">
        <f>_xlfn.IFNA(VLOOKUP(A1265,'DMI Strategy'!$A$1:$B$1000,2,FALSE),0)</f>
        <v>0</v>
      </c>
      <c r="G1265" s="46">
        <f>_xlfn.IFNA(VLOOKUP(A1265,'RVI Strategy'!$A$1:$B$1000,2,FALSE),0)</f>
        <v>0</v>
      </c>
      <c r="H1265" s="46">
        <f>_xlfn.IFNA(VLOOKUP(A1265,'TXF0007 Strategy'!$A$1:$B$1000,2,FALSE),0)</f>
        <v>0</v>
      </c>
      <c r="I1265" s="55">
        <f t="shared" si="38"/>
        <v>0</v>
      </c>
      <c r="J1265" s="32">
        <f>VLOOKUP($A1265,級距!$A:$K,9,FALSE)</f>
        <v>2</v>
      </c>
      <c r="K1265" s="32">
        <f>VLOOKUP($A1265,級距!$A:$K,10,FALSE)</f>
        <v>6</v>
      </c>
      <c r="L1265" s="32">
        <f>VLOOKUP($A1265,級距!$A:$K,11,FALSE)</f>
        <v>2</v>
      </c>
      <c r="M1265" s="32">
        <f t="shared" si="39"/>
        <v>2</v>
      </c>
    </row>
    <row r="1266" spans="1:13">
      <c r="A1266" s="47">
        <v>43775</v>
      </c>
      <c r="B1266" s="46">
        <f>_xlfn.IFNA(VLOOKUP(A1266,'Dual Thrust Strategy'!$A$1:$B$460,2,FALSE),0)</f>
        <v>0</v>
      </c>
      <c r="C1266" s="46">
        <f>_xlfn.IFNA(VLOOKUP(A1266,'Break Through Price Strategy'!$A$2:$B$742,2,FALSE),0)</f>
        <v>0</v>
      </c>
      <c r="D1266" s="46">
        <f>_xlfn.IFNA(VLOOKUP(A1266,'BBI Strategy'!$A$2:$B$1000,2,FALSE),0)</f>
        <v>0</v>
      </c>
      <c r="E1266" s="46">
        <f>_xlfn.IFNA(VLOOKUP(A1266,'Cloud Strategy'!$A$2:$B$1000,2,FALSE),0)</f>
        <v>0</v>
      </c>
      <c r="F1266" s="46">
        <f>_xlfn.IFNA(VLOOKUP(A1266,'DMI Strategy'!$A$1:$B$1000,2,FALSE),0)</f>
        <v>0</v>
      </c>
      <c r="G1266" s="46">
        <f>_xlfn.IFNA(VLOOKUP(A1266,'RVI Strategy'!$A$1:$B$1000,2,FALSE),0)</f>
        <v>0</v>
      </c>
      <c r="H1266" s="46">
        <f>_xlfn.IFNA(VLOOKUP(A1266,'TXF0007 Strategy'!$A$1:$B$1000,2,FALSE),0)</f>
        <v>0</v>
      </c>
      <c r="I1266" s="55">
        <f t="shared" si="38"/>
        <v>0</v>
      </c>
      <c r="J1266" s="32">
        <f>VLOOKUP($A1266,級距!$A:$K,9,FALSE)</f>
        <v>2</v>
      </c>
      <c r="K1266" s="32">
        <f>VLOOKUP($A1266,級距!$A:$K,10,FALSE)</f>
        <v>2</v>
      </c>
      <c r="L1266" s="32">
        <f>VLOOKUP($A1266,級距!$A:$K,11,FALSE)</f>
        <v>2</v>
      </c>
      <c r="M1266" s="32">
        <f t="shared" si="39"/>
        <v>2</v>
      </c>
    </row>
    <row r="1267" spans="1:13">
      <c r="A1267" s="47">
        <v>43774</v>
      </c>
      <c r="B1267" s="46">
        <f>_xlfn.IFNA(VLOOKUP(A1267,'Dual Thrust Strategy'!$A$1:$B$460,2,FALSE),0)</f>
        <v>0</v>
      </c>
      <c r="C1267" s="46">
        <f>_xlfn.IFNA(VLOOKUP(A1267,'Break Through Price Strategy'!$A$2:$B$742,2,FALSE),0)</f>
        <v>0</v>
      </c>
      <c r="D1267" s="46">
        <f>_xlfn.IFNA(VLOOKUP(A1267,'BBI Strategy'!$A$2:$B$1000,2,FALSE),0)</f>
        <v>0</v>
      </c>
      <c r="E1267" s="46">
        <f>_xlfn.IFNA(VLOOKUP(A1267,'Cloud Strategy'!$A$2:$B$1000,2,FALSE),0)</f>
        <v>0</v>
      </c>
      <c r="F1267" s="46">
        <f>_xlfn.IFNA(VLOOKUP(A1267,'DMI Strategy'!$A$1:$B$1000,2,FALSE),0)</f>
        <v>0</v>
      </c>
      <c r="G1267" s="46">
        <f>_xlfn.IFNA(VLOOKUP(A1267,'RVI Strategy'!$A$1:$B$1000,2,FALSE),0)</f>
        <v>0</v>
      </c>
      <c r="H1267" s="46">
        <f>_xlfn.IFNA(VLOOKUP(A1267,'TXF0007 Strategy'!$A$1:$B$1000,2,FALSE),0)</f>
        <v>0</v>
      </c>
      <c r="I1267" s="55">
        <f t="shared" si="38"/>
        <v>0</v>
      </c>
      <c r="J1267" s="32">
        <f>VLOOKUP($A1267,級距!$A:$K,9,FALSE)</f>
        <v>3</v>
      </c>
      <c r="K1267" s="32">
        <f>VLOOKUP($A1267,級距!$A:$K,10,FALSE)</f>
        <v>7</v>
      </c>
      <c r="L1267" s="32">
        <f>VLOOKUP($A1267,級距!$A:$K,11,FALSE)</f>
        <v>3</v>
      </c>
      <c r="M1267" s="32">
        <f t="shared" si="39"/>
        <v>3</v>
      </c>
    </row>
    <row r="1268" spans="1:13">
      <c r="A1268" s="47">
        <v>43773</v>
      </c>
      <c r="B1268" s="46">
        <f>_xlfn.IFNA(VLOOKUP(A1268,'Dual Thrust Strategy'!$A$1:$B$460,2,FALSE),0)</f>
        <v>0</v>
      </c>
      <c r="C1268" s="46">
        <f>_xlfn.IFNA(VLOOKUP(A1268,'Break Through Price Strategy'!$A$2:$B$742,2,FALSE),0)</f>
        <v>0</v>
      </c>
      <c r="D1268" s="46">
        <f>_xlfn.IFNA(VLOOKUP(A1268,'BBI Strategy'!$A$2:$B$1000,2,FALSE),0)</f>
        <v>0</v>
      </c>
      <c r="E1268" s="46">
        <f>_xlfn.IFNA(VLOOKUP(A1268,'Cloud Strategy'!$A$2:$B$1000,2,FALSE),0)</f>
        <v>0</v>
      </c>
      <c r="F1268" s="46">
        <f>_xlfn.IFNA(VLOOKUP(A1268,'DMI Strategy'!$A$1:$B$1000,2,FALSE),0)</f>
        <v>0</v>
      </c>
      <c r="G1268" s="46">
        <f>_xlfn.IFNA(VLOOKUP(A1268,'RVI Strategy'!$A$1:$B$1000,2,FALSE),0)</f>
        <v>0</v>
      </c>
      <c r="H1268" s="46">
        <f>_xlfn.IFNA(VLOOKUP(A1268,'TXF0007 Strategy'!$A$1:$B$1000,2,FALSE),0)</f>
        <v>0</v>
      </c>
      <c r="I1268" s="55">
        <f t="shared" si="38"/>
        <v>0</v>
      </c>
      <c r="J1268" s="32">
        <f>VLOOKUP($A1268,級距!$A:$K,9,FALSE)</f>
        <v>7</v>
      </c>
      <c r="K1268" s="32">
        <f>VLOOKUP($A1268,級距!$A:$K,10,FALSE)</f>
        <v>10</v>
      </c>
      <c r="L1268" s="32">
        <f>VLOOKUP($A1268,級距!$A:$K,11,FALSE)</f>
        <v>3</v>
      </c>
      <c r="M1268" s="32">
        <f t="shared" si="39"/>
        <v>3</v>
      </c>
    </row>
    <row r="1269" spans="1:13">
      <c r="A1269" s="47">
        <v>43770</v>
      </c>
      <c r="B1269" s="46">
        <f>_xlfn.IFNA(VLOOKUP(A1269,'Dual Thrust Strategy'!$A$1:$B$460,2,FALSE),0)</f>
        <v>0</v>
      </c>
      <c r="C1269" s="46">
        <f>_xlfn.IFNA(VLOOKUP(A1269,'Break Through Price Strategy'!$A$2:$B$742,2,FALSE),0)</f>
        <v>0</v>
      </c>
      <c r="D1269" s="46">
        <f>_xlfn.IFNA(VLOOKUP(A1269,'BBI Strategy'!$A$2:$B$1000,2,FALSE),0)</f>
        <v>0</v>
      </c>
      <c r="E1269" s="46">
        <f>_xlfn.IFNA(VLOOKUP(A1269,'Cloud Strategy'!$A$2:$B$1000,2,FALSE),0)</f>
        <v>0</v>
      </c>
      <c r="F1269" s="46">
        <f>_xlfn.IFNA(VLOOKUP(A1269,'DMI Strategy'!$A$1:$B$1000,2,FALSE),0)</f>
        <v>0</v>
      </c>
      <c r="G1269" s="46">
        <f>_xlfn.IFNA(VLOOKUP(A1269,'RVI Strategy'!$A$1:$B$1000,2,FALSE),0)</f>
        <v>0</v>
      </c>
      <c r="H1269" s="46">
        <f>_xlfn.IFNA(VLOOKUP(A1269,'TXF0007 Strategy'!$A$1:$B$1000,2,FALSE),0)</f>
        <v>0</v>
      </c>
      <c r="I1269" s="55">
        <f t="shared" si="38"/>
        <v>0</v>
      </c>
      <c r="J1269" s="32">
        <f>VLOOKUP($A1269,級距!$A:$K,9,FALSE)</f>
        <v>1</v>
      </c>
      <c r="K1269" s="32">
        <f>VLOOKUP($A1269,級距!$A:$K,10,FALSE)</f>
        <v>7</v>
      </c>
      <c r="L1269" s="32">
        <f>VLOOKUP($A1269,級距!$A:$K,11,FALSE)</f>
        <v>3</v>
      </c>
      <c r="M1269" s="32">
        <f t="shared" si="39"/>
        <v>3</v>
      </c>
    </row>
    <row r="1270" spans="1:13">
      <c r="A1270" s="47">
        <v>43769</v>
      </c>
      <c r="B1270" s="46">
        <f>_xlfn.IFNA(VLOOKUP(A1270,'Dual Thrust Strategy'!$A$1:$B$460,2,FALSE),0)</f>
        <v>0</v>
      </c>
      <c r="C1270" s="46">
        <f>_xlfn.IFNA(VLOOKUP(A1270,'Break Through Price Strategy'!$A$2:$B$742,2,FALSE),0)</f>
        <v>0</v>
      </c>
      <c r="D1270" s="46">
        <f>_xlfn.IFNA(VLOOKUP(A1270,'BBI Strategy'!$A$2:$B$1000,2,FALSE),0)</f>
        <v>0</v>
      </c>
      <c r="E1270" s="46">
        <f>_xlfn.IFNA(VLOOKUP(A1270,'Cloud Strategy'!$A$2:$B$1000,2,FALSE),0)</f>
        <v>0</v>
      </c>
      <c r="F1270" s="46">
        <f>_xlfn.IFNA(VLOOKUP(A1270,'DMI Strategy'!$A$1:$B$1000,2,FALSE),0)</f>
        <v>0</v>
      </c>
      <c r="G1270" s="46">
        <f>_xlfn.IFNA(VLOOKUP(A1270,'RVI Strategy'!$A$1:$B$1000,2,FALSE),0)</f>
        <v>0</v>
      </c>
      <c r="H1270" s="46">
        <f>_xlfn.IFNA(VLOOKUP(A1270,'TXF0007 Strategy'!$A$1:$B$1000,2,FALSE),0)</f>
        <v>0</v>
      </c>
      <c r="I1270" s="55">
        <f t="shared" si="38"/>
        <v>0</v>
      </c>
      <c r="J1270" s="32">
        <f>VLOOKUP($A1270,級距!$A:$K,9,FALSE)</f>
        <v>1</v>
      </c>
      <c r="K1270" s="32">
        <f>VLOOKUP($A1270,級距!$A:$K,10,FALSE)</f>
        <v>5</v>
      </c>
      <c r="L1270" s="32">
        <f>VLOOKUP($A1270,級距!$A:$K,11,FALSE)</f>
        <v>2</v>
      </c>
      <c r="M1270" s="32">
        <f t="shared" si="39"/>
        <v>2</v>
      </c>
    </row>
    <row r="1271" spans="1:13">
      <c r="A1271" s="47">
        <v>43768</v>
      </c>
      <c r="B1271" s="46">
        <f>_xlfn.IFNA(VLOOKUP(A1271,'Dual Thrust Strategy'!$A$1:$B$460,2,FALSE),0)</f>
        <v>0</v>
      </c>
      <c r="C1271" s="46">
        <f>_xlfn.IFNA(VLOOKUP(A1271,'Break Through Price Strategy'!$A$2:$B$742,2,FALSE),0)</f>
        <v>0</v>
      </c>
      <c r="D1271" s="46">
        <f>_xlfn.IFNA(VLOOKUP(A1271,'BBI Strategy'!$A$2:$B$1000,2,FALSE),0)</f>
        <v>0</v>
      </c>
      <c r="E1271" s="46">
        <f>_xlfn.IFNA(VLOOKUP(A1271,'Cloud Strategy'!$A$2:$B$1000,2,FALSE),0)</f>
        <v>0</v>
      </c>
      <c r="F1271" s="46">
        <f>_xlfn.IFNA(VLOOKUP(A1271,'DMI Strategy'!$A$1:$B$1000,2,FALSE),0)</f>
        <v>0</v>
      </c>
      <c r="G1271" s="46">
        <f>_xlfn.IFNA(VLOOKUP(A1271,'RVI Strategy'!$A$1:$B$1000,2,FALSE),0)</f>
        <v>0</v>
      </c>
      <c r="H1271" s="46">
        <f>_xlfn.IFNA(VLOOKUP(A1271,'TXF0007 Strategy'!$A$1:$B$1000,2,FALSE),0)</f>
        <v>0</v>
      </c>
      <c r="I1271" s="55">
        <f t="shared" si="38"/>
        <v>0</v>
      </c>
      <c r="J1271" s="32">
        <f>VLOOKUP($A1271,級距!$A:$K,9,FALSE)</f>
        <v>1</v>
      </c>
      <c r="K1271" s="32">
        <f>VLOOKUP($A1271,級距!$A:$K,10,FALSE)</f>
        <v>5</v>
      </c>
      <c r="L1271" s="32">
        <f>VLOOKUP($A1271,級距!$A:$K,11,FALSE)</f>
        <v>2</v>
      </c>
      <c r="M1271" s="32">
        <f t="shared" si="39"/>
        <v>2</v>
      </c>
    </row>
    <row r="1272" spans="1:13">
      <c r="A1272" s="47">
        <v>43767</v>
      </c>
      <c r="B1272" s="46">
        <f>_xlfn.IFNA(VLOOKUP(A1272,'Dual Thrust Strategy'!$A$1:$B$460,2,FALSE),0)</f>
        <v>0</v>
      </c>
      <c r="C1272" s="46">
        <f>_xlfn.IFNA(VLOOKUP(A1272,'Break Through Price Strategy'!$A$2:$B$742,2,FALSE),0)</f>
        <v>0</v>
      </c>
      <c r="D1272" s="46">
        <f>_xlfn.IFNA(VLOOKUP(A1272,'BBI Strategy'!$A$2:$B$1000,2,FALSE),0)</f>
        <v>0</v>
      </c>
      <c r="E1272" s="46">
        <f>_xlfn.IFNA(VLOOKUP(A1272,'Cloud Strategy'!$A$2:$B$1000,2,FALSE),0)</f>
        <v>0</v>
      </c>
      <c r="F1272" s="46">
        <f>_xlfn.IFNA(VLOOKUP(A1272,'DMI Strategy'!$A$1:$B$1000,2,FALSE),0)</f>
        <v>0</v>
      </c>
      <c r="G1272" s="46">
        <f>_xlfn.IFNA(VLOOKUP(A1272,'RVI Strategy'!$A$1:$B$1000,2,FALSE),0)</f>
        <v>0</v>
      </c>
      <c r="H1272" s="46">
        <f>_xlfn.IFNA(VLOOKUP(A1272,'TXF0007 Strategy'!$A$1:$B$1000,2,FALSE),0)</f>
        <v>0</v>
      </c>
      <c r="I1272" s="55">
        <f t="shared" si="38"/>
        <v>0</v>
      </c>
      <c r="J1272" s="32">
        <f>VLOOKUP($A1272,級距!$A:$K,9,FALSE)</f>
        <v>2</v>
      </c>
      <c r="K1272" s="32">
        <f>VLOOKUP($A1272,級距!$A:$K,10,FALSE)</f>
        <v>4</v>
      </c>
      <c r="L1272" s="32">
        <f>VLOOKUP($A1272,級距!$A:$K,11,FALSE)</f>
        <v>2</v>
      </c>
      <c r="M1272" s="32">
        <f t="shared" si="39"/>
        <v>2</v>
      </c>
    </row>
    <row r="1273" spans="1:13">
      <c r="A1273" s="47">
        <v>43766</v>
      </c>
      <c r="B1273" s="46">
        <f>_xlfn.IFNA(VLOOKUP(A1273,'Dual Thrust Strategy'!$A$1:$B$460,2,FALSE),0)</f>
        <v>0</v>
      </c>
      <c r="C1273" s="46">
        <f>_xlfn.IFNA(VLOOKUP(A1273,'Break Through Price Strategy'!$A$2:$B$742,2,FALSE),0)</f>
        <v>0</v>
      </c>
      <c r="D1273" s="46">
        <f>_xlfn.IFNA(VLOOKUP(A1273,'BBI Strategy'!$A$2:$B$1000,2,FALSE),0)</f>
        <v>0</v>
      </c>
      <c r="E1273" s="46">
        <f>_xlfn.IFNA(VLOOKUP(A1273,'Cloud Strategy'!$A$2:$B$1000,2,FALSE),0)</f>
        <v>0</v>
      </c>
      <c r="F1273" s="46">
        <f>_xlfn.IFNA(VLOOKUP(A1273,'DMI Strategy'!$A$1:$B$1000,2,FALSE),0)</f>
        <v>0</v>
      </c>
      <c r="G1273" s="46">
        <f>_xlfn.IFNA(VLOOKUP(A1273,'RVI Strategy'!$A$1:$B$1000,2,FALSE),0)</f>
        <v>0</v>
      </c>
      <c r="H1273" s="46">
        <f>_xlfn.IFNA(VLOOKUP(A1273,'TXF0007 Strategy'!$A$1:$B$1000,2,FALSE),0)</f>
        <v>0</v>
      </c>
      <c r="I1273" s="55">
        <f t="shared" si="38"/>
        <v>0</v>
      </c>
      <c r="J1273" s="32">
        <f>VLOOKUP($A1273,級距!$A:$K,9,FALSE)</f>
        <v>1</v>
      </c>
      <c r="K1273" s="32">
        <f>VLOOKUP($A1273,級距!$A:$K,10,FALSE)</f>
        <v>5</v>
      </c>
      <c r="L1273" s="32">
        <f>VLOOKUP($A1273,級距!$A:$K,11,FALSE)</f>
        <v>2</v>
      </c>
      <c r="M1273" s="32">
        <f t="shared" si="39"/>
        <v>2</v>
      </c>
    </row>
    <row r="1274" spans="1:13">
      <c r="A1274" s="47">
        <v>43763</v>
      </c>
      <c r="B1274" s="46">
        <f>_xlfn.IFNA(VLOOKUP(A1274,'Dual Thrust Strategy'!$A$1:$B$460,2,FALSE),0)</f>
        <v>0</v>
      </c>
      <c r="C1274" s="46">
        <f>_xlfn.IFNA(VLOOKUP(A1274,'Break Through Price Strategy'!$A$2:$B$742,2,FALSE),0)</f>
        <v>0</v>
      </c>
      <c r="D1274" s="46">
        <f>_xlfn.IFNA(VLOOKUP(A1274,'BBI Strategy'!$A$2:$B$1000,2,FALSE),0)</f>
        <v>0</v>
      </c>
      <c r="E1274" s="46">
        <f>_xlfn.IFNA(VLOOKUP(A1274,'Cloud Strategy'!$A$2:$B$1000,2,FALSE),0)</f>
        <v>0</v>
      </c>
      <c r="F1274" s="46">
        <f>_xlfn.IFNA(VLOOKUP(A1274,'DMI Strategy'!$A$1:$B$1000,2,FALSE),0)</f>
        <v>0</v>
      </c>
      <c r="G1274" s="46">
        <f>_xlfn.IFNA(VLOOKUP(A1274,'RVI Strategy'!$A$1:$B$1000,2,FALSE),0)</f>
        <v>0</v>
      </c>
      <c r="H1274" s="46">
        <f>_xlfn.IFNA(VLOOKUP(A1274,'TXF0007 Strategy'!$A$1:$B$1000,2,FALSE),0)</f>
        <v>0</v>
      </c>
      <c r="I1274" s="55">
        <f t="shared" si="38"/>
        <v>0</v>
      </c>
      <c r="J1274" s="32">
        <f>VLOOKUP($A1274,級距!$A:$K,9,FALSE)</f>
        <v>1</v>
      </c>
      <c r="K1274" s="32">
        <f>VLOOKUP($A1274,級距!$A:$K,10,FALSE)</f>
        <v>6</v>
      </c>
      <c r="L1274" s="32">
        <f>VLOOKUP($A1274,級距!$A:$K,11,FALSE)</f>
        <v>2</v>
      </c>
      <c r="M1274" s="32">
        <f t="shared" si="39"/>
        <v>2</v>
      </c>
    </row>
    <row r="1275" spans="1:13">
      <c r="A1275" s="47">
        <v>43762</v>
      </c>
      <c r="B1275" s="46">
        <f>_xlfn.IFNA(VLOOKUP(A1275,'Dual Thrust Strategy'!$A$1:$B$460,2,FALSE),0)</f>
        <v>0</v>
      </c>
      <c r="C1275" s="46">
        <f>_xlfn.IFNA(VLOOKUP(A1275,'Break Through Price Strategy'!$A$2:$B$742,2,FALSE),0)</f>
        <v>0</v>
      </c>
      <c r="D1275" s="46">
        <f>_xlfn.IFNA(VLOOKUP(A1275,'BBI Strategy'!$A$2:$B$1000,2,FALSE),0)</f>
        <v>0</v>
      </c>
      <c r="E1275" s="46">
        <f>_xlfn.IFNA(VLOOKUP(A1275,'Cloud Strategy'!$A$2:$B$1000,2,FALSE),0)</f>
        <v>0</v>
      </c>
      <c r="F1275" s="46">
        <f>_xlfn.IFNA(VLOOKUP(A1275,'DMI Strategy'!$A$1:$B$1000,2,FALSE),0)</f>
        <v>0</v>
      </c>
      <c r="G1275" s="46">
        <f>_xlfn.IFNA(VLOOKUP(A1275,'RVI Strategy'!$A$1:$B$1000,2,FALSE),0)</f>
        <v>0</v>
      </c>
      <c r="H1275" s="46">
        <f>_xlfn.IFNA(VLOOKUP(A1275,'TXF0007 Strategy'!$A$1:$B$1000,2,FALSE),0)</f>
        <v>0</v>
      </c>
      <c r="I1275" s="55">
        <f t="shared" si="38"/>
        <v>0</v>
      </c>
      <c r="J1275" s="32">
        <f>VLOOKUP($A1275,級距!$A:$K,9,FALSE)</f>
        <v>1</v>
      </c>
      <c r="K1275" s="32">
        <f>VLOOKUP($A1275,級距!$A:$K,10,FALSE)</f>
        <v>9</v>
      </c>
      <c r="L1275" s="32">
        <f>VLOOKUP($A1275,級距!$A:$K,11,FALSE)</f>
        <v>3</v>
      </c>
      <c r="M1275" s="32">
        <f t="shared" si="39"/>
        <v>3</v>
      </c>
    </row>
    <row r="1276" spans="1:13">
      <c r="A1276" s="47">
        <v>43761</v>
      </c>
      <c r="B1276" s="46">
        <f>_xlfn.IFNA(VLOOKUP(A1276,'Dual Thrust Strategy'!$A$1:$B$460,2,FALSE),0)</f>
        <v>0</v>
      </c>
      <c r="C1276" s="46">
        <f>_xlfn.IFNA(VLOOKUP(A1276,'Break Through Price Strategy'!$A$2:$B$742,2,FALSE),0)</f>
        <v>0</v>
      </c>
      <c r="D1276" s="46">
        <f>_xlfn.IFNA(VLOOKUP(A1276,'BBI Strategy'!$A$2:$B$1000,2,FALSE),0)</f>
        <v>0</v>
      </c>
      <c r="E1276" s="46">
        <f>_xlfn.IFNA(VLOOKUP(A1276,'Cloud Strategy'!$A$2:$B$1000,2,FALSE),0)</f>
        <v>0</v>
      </c>
      <c r="F1276" s="46">
        <f>_xlfn.IFNA(VLOOKUP(A1276,'DMI Strategy'!$A$1:$B$1000,2,FALSE),0)</f>
        <v>0</v>
      </c>
      <c r="G1276" s="46">
        <f>_xlfn.IFNA(VLOOKUP(A1276,'RVI Strategy'!$A$1:$B$1000,2,FALSE),0)</f>
        <v>0</v>
      </c>
      <c r="H1276" s="46">
        <f>_xlfn.IFNA(VLOOKUP(A1276,'TXF0007 Strategy'!$A$1:$B$1000,2,FALSE),0)</f>
        <v>0</v>
      </c>
      <c r="I1276" s="55">
        <f t="shared" si="38"/>
        <v>0</v>
      </c>
      <c r="J1276" s="32">
        <f>VLOOKUP($A1276,級距!$A:$K,9,FALSE)</f>
        <v>2</v>
      </c>
      <c r="K1276" s="32">
        <f>VLOOKUP($A1276,級距!$A:$K,10,FALSE)</f>
        <v>4</v>
      </c>
      <c r="L1276" s="32">
        <f>VLOOKUP($A1276,級距!$A:$K,11,FALSE)</f>
        <v>2</v>
      </c>
      <c r="M1276" s="32">
        <f t="shared" si="39"/>
        <v>2</v>
      </c>
    </row>
    <row r="1277" spans="1:13">
      <c r="A1277" s="47">
        <v>43760</v>
      </c>
      <c r="B1277" s="46">
        <f>_xlfn.IFNA(VLOOKUP(A1277,'Dual Thrust Strategy'!$A$1:$B$460,2,FALSE),0)</f>
        <v>0</v>
      </c>
      <c r="C1277" s="46">
        <f>_xlfn.IFNA(VLOOKUP(A1277,'Break Through Price Strategy'!$A$2:$B$742,2,FALSE),0)</f>
        <v>0</v>
      </c>
      <c r="D1277" s="46">
        <f>_xlfn.IFNA(VLOOKUP(A1277,'BBI Strategy'!$A$2:$B$1000,2,FALSE),0)</f>
        <v>0</v>
      </c>
      <c r="E1277" s="46">
        <f>_xlfn.IFNA(VLOOKUP(A1277,'Cloud Strategy'!$A$2:$B$1000,2,FALSE),0)</f>
        <v>0</v>
      </c>
      <c r="F1277" s="46">
        <f>_xlfn.IFNA(VLOOKUP(A1277,'DMI Strategy'!$A$1:$B$1000,2,FALSE),0)</f>
        <v>0</v>
      </c>
      <c r="G1277" s="46">
        <f>_xlfn.IFNA(VLOOKUP(A1277,'RVI Strategy'!$A$1:$B$1000,2,FALSE),0)</f>
        <v>0</v>
      </c>
      <c r="H1277" s="46">
        <f>_xlfn.IFNA(VLOOKUP(A1277,'TXF0007 Strategy'!$A$1:$B$1000,2,FALSE),0)</f>
        <v>0</v>
      </c>
      <c r="I1277" s="55">
        <f t="shared" si="38"/>
        <v>0</v>
      </c>
      <c r="J1277" s="32">
        <f>VLOOKUP($A1277,級距!$A:$K,9,FALSE)</f>
        <v>1</v>
      </c>
      <c r="K1277" s="32">
        <f>VLOOKUP($A1277,級距!$A:$K,10,FALSE)</f>
        <v>5</v>
      </c>
      <c r="L1277" s="32">
        <f>VLOOKUP($A1277,級距!$A:$K,11,FALSE)</f>
        <v>2</v>
      </c>
      <c r="M1277" s="32">
        <f t="shared" si="39"/>
        <v>2</v>
      </c>
    </row>
    <row r="1278" spans="1:13">
      <c r="A1278" s="47">
        <v>43759</v>
      </c>
      <c r="B1278" s="46">
        <f>_xlfn.IFNA(VLOOKUP(A1278,'Dual Thrust Strategy'!$A$1:$B$460,2,FALSE),0)</f>
        <v>0</v>
      </c>
      <c r="C1278" s="46">
        <f>_xlfn.IFNA(VLOOKUP(A1278,'Break Through Price Strategy'!$A$2:$B$742,2,FALSE),0)</f>
        <v>0</v>
      </c>
      <c r="D1278" s="46">
        <f>_xlfn.IFNA(VLOOKUP(A1278,'BBI Strategy'!$A$2:$B$1000,2,FALSE),0)</f>
        <v>0</v>
      </c>
      <c r="E1278" s="46">
        <f>_xlfn.IFNA(VLOOKUP(A1278,'Cloud Strategy'!$A$2:$B$1000,2,FALSE),0)</f>
        <v>0</v>
      </c>
      <c r="F1278" s="46">
        <f>_xlfn.IFNA(VLOOKUP(A1278,'DMI Strategy'!$A$1:$B$1000,2,FALSE),0)</f>
        <v>0</v>
      </c>
      <c r="G1278" s="46">
        <f>_xlfn.IFNA(VLOOKUP(A1278,'RVI Strategy'!$A$1:$B$1000,2,FALSE),0)</f>
        <v>0</v>
      </c>
      <c r="H1278" s="46">
        <f>_xlfn.IFNA(VLOOKUP(A1278,'TXF0007 Strategy'!$A$1:$B$1000,2,FALSE),0)</f>
        <v>0</v>
      </c>
      <c r="I1278" s="55">
        <f t="shared" si="38"/>
        <v>0</v>
      </c>
      <c r="J1278" s="32">
        <f>VLOOKUP($A1278,級距!$A:$K,9,FALSE)</f>
        <v>1</v>
      </c>
      <c r="K1278" s="32">
        <f>VLOOKUP($A1278,級距!$A:$K,10,FALSE)</f>
        <v>1</v>
      </c>
      <c r="L1278" s="32">
        <f>VLOOKUP($A1278,級距!$A:$K,11,FALSE)</f>
        <v>2</v>
      </c>
      <c r="M1278" s="32">
        <f t="shared" si="39"/>
        <v>2</v>
      </c>
    </row>
    <row r="1279" spans="1:13">
      <c r="A1279" s="47">
        <v>43756</v>
      </c>
      <c r="B1279" s="46">
        <f>_xlfn.IFNA(VLOOKUP(A1279,'Dual Thrust Strategy'!$A$1:$B$460,2,FALSE),0)</f>
        <v>0</v>
      </c>
      <c r="C1279" s="46">
        <f>_xlfn.IFNA(VLOOKUP(A1279,'Break Through Price Strategy'!$A$2:$B$742,2,FALSE),0)</f>
        <v>0</v>
      </c>
      <c r="D1279" s="46">
        <f>_xlfn.IFNA(VLOOKUP(A1279,'BBI Strategy'!$A$2:$B$1000,2,FALSE),0)</f>
        <v>0</v>
      </c>
      <c r="E1279" s="46">
        <f>_xlfn.IFNA(VLOOKUP(A1279,'Cloud Strategy'!$A$2:$B$1000,2,FALSE),0)</f>
        <v>0</v>
      </c>
      <c r="F1279" s="46">
        <f>_xlfn.IFNA(VLOOKUP(A1279,'DMI Strategy'!$A$1:$B$1000,2,FALSE),0)</f>
        <v>0</v>
      </c>
      <c r="G1279" s="46">
        <f>_xlfn.IFNA(VLOOKUP(A1279,'RVI Strategy'!$A$1:$B$1000,2,FALSE),0)</f>
        <v>0</v>
      </c>
      <c r="H1279" s="46">
        <f>_xlfn.IFNA(VLOOKUP(A1279,'TXF0007 Strategy'!$A$1:$B$1000,2,FALSE),0)</f>
        <v>0</v>
      </c>
      <c r="I1279" s="55">
        <f t="shared" si="38"/>
        <v>0</v>
      </c>
      <c r="J1279" s="32">
        <f>VLOOKUP($A1279,級距!$A:$K,9,FALSE)</f>
        <v>3</v>
      </c>
      <c r="K1279" s="32">
        <f>VLOOKUP($A1279,級距!$A:$K,10,FALSE)</f>
        <v>5</v>
      </c>
      <c r="L1279" s="32">
        <f>VLOOKUP($A1279,級距!$A:$K,11,FALSE)</f>
        <v>2</v>
      </c>
      <c r="M1279" s="32">
        <f t="shared" si="39"/>
        <v>2</v>
      </c>
    </row>
    <row r="1280" spans="1:13">
      <c r="A1280" s="47">
        <v>43755</v>
      </c>
      <c r="B1280" s="46">
        <f>_xlfn.IFNA(VLOOKUP(A1280,'Dual Thrust Strategy'!$A$1:$B$460,2,FALSE),0)</f>
        <v>0</v>
      </c>
      <c r="C1280" s="46">
        <f>_xlfn.IFNA(VLOOKUP(A1280,'Break Through Price Strategy'!$A$2:$B$742,2,FALSE),0)</f>
        <v>0</v>
      </c>
      <c r="D1280" s="46">
        <f>_xlfn.IFNA(VLOOKUP(A1280,'BBI Strategy'!$A$2:$B$1000,2,FALSE),0)</f>
        <v>0</v>
      </c>
      <c r="E1280" s="46">
        <f>_xlfn.IFNA(VLOOKUP(A1280,'Cloud Strategy'!$A$2:$B$1000,2,FALSE),0)</f>
        <v>0</v>
      </c>
      <c r="F1280" s="46">
        <f>_xlfn.IFNA(VLOOKUP(A1280,'DMI Strategy'!$A$1:$B$1000,2,FALSE),0)</f>
        <v>0</v>
      </c>
      <c r="G1280" s="46">
        <f>_xlfn.IFNA(VLOOKUP(A1280,'RVI Strategy'!$A$1:$B$1000,2,FALSE),0)</f>
        <v>0</v>
      </c>
      <c r="H1280" s="46">
        <f>_xlfn.IFNA(VLOOKUP(A1280,'TXF0007 Strategy'!$A$1:$B$1000,2,FALSE),0)</f>
        <v>0</v>
      </c>
      <c r="I1280" s="55">
        <f t="shared" si="38"/>
        <v>0</v>
      </c>
      <c r="J1280" s="32">
        <f>VLOOKUP($A1280,級距!$A:$K,9,FALSE)</f>
        <v>1</v>
      </c>
      <c r="K1280" s="32">
        <f>VLOOKUP($A1280,級距!$A:$K,10,FALSE)</f>
        <v>3</v>
      </c>
      <c r="L1280" s="32">
        <f>VLOOKUP($A1280,級距!$A:$K,11,FALSE)</f>
        <v>2</v>
      </c>
      <c r="M1280" s="32">
        <f t="shared" si="39"/>
        <v>2</v>
      </c>
    </row>
    <row r="1281" spans="1:13">
      <c r="A1281" s="47">
        <v>43754</v>
      </c>
      <c r="B1281" s="46">
        <f>_xlfn.IFNA(VLOOKUP(A1281,'Dual Thrust Strategy'!$A$1:$B$460,2,FALSE),0)</f>
        <v>0</v>
      </c>
      <c r="C1281" s="46">
        <f>_xlfn.IFNA(VLOOKUP(A1281,'Break Through Price Strategy'!$A$2:$B$742,2,FALSE),0)</f>
        <v>0</v>
      </c>
      <c r="D1281" s="46">
        <f>_xlfn.IFNA(VLOOKUP(A1281,'BBI Strategy'!$A$2:$B$1000,2,FALSE),0)</f>
        <v>0</v>
      </c>
      <c r="E1281" s="46">
        <f>_xlfn.IFNA(VLOOKUP(A1281,'Cloud Strategy'!$A$2:$B$1000,2,FALSE),0)</f>
        <v>0</v>
      </c>
      <c r="F1281" s="46">
        <f>_xlfn.IFNA(VLOOKUP(A1281,'DMI Strategy'!$A$1:$B$1000,2,FALSE),0)</f>
        <v>0</v>
      </c>
      <c r="G1281" s="46">
        <f>_xlfn.IFNA(VLOOKUP(A1281,'RVI Strategy'!$A$1:$B$1000,2,FALSE),0)</f>
        <v>0</v>
      </c>
      <c r="H1281" s="46">
        <f>_xlfn.IFNA(VLOOKUP(A1281,'TXF0007 Strategy'!$A$1:$B$1000,2,FALSE),0)</f>
        <v>0</v>
      </c>
      <c r="I1281" s="55">
        <f t="shared" si="38"/>
        <v>0</v>
      </c>
      <c r="J1281" s="32">
        <f>VLOOKUP($A1281,級距!$A:$K,9,FALSE)</f>
        <v>1</v>
      </c>
      <c r="K1281" s="32">
        <f>VLOOKUP($A1281,級距!$A:$K,10,FALSE)</f>
        <v>4</v>
      </c>
      <c r="L1281" s="32">
        <f>VLOOKUP($A1281,級距!$A:$K,11,FALSE)</f>
        <v>2</v>
      </c>
      <c r="M1281" s="32">
        <f t="shared" si="39"/>
        <v>2</v>
      </c>
    </row>
    <row r="1282" spans="1:13">
      <c r="A1282" s="47">
        <v>43753</v>
      </c>
      <c r="B1282" s="46">
        <f>_xlfn.IFNA(VLOOKUP(A1282,'Dual Thrust Strategy'!$A$1:$B$460,2,FALSE),0)</f>
        <v>0</v>
      </c>
      <c r="C1282" s="46">
        <f>_xlfn.IFNA(VLOOKUP(A1282,'Break Through Price Strategy'!$A$2:$B$742,2,FALSE),0)</f>
        <v>0</v>
      </c>
      <c r="D1282" s="46">
        <f>_xlfn.IFNA(VLOOKUP(A1282,'BBI Strategy'!$A$2:$B$1000,2,FALSE),0)</f>
        <v>0</v>
      </c>
      <c r="E1282" s="46">
        <f>_xlfn.IFNA(VLOOKUP(A1282,'Cloud Strategy'!$A$2:$B$1000,2,FALSE),0)</f>
        <v>0</v>
      </c>
      <c r="F1282" s="46">
        <f>_xlfn.IFNA(VLOOKUP(A1282,'DMI Strategy'!$A$1:$B$1000,2,FALSE),0)</f>
        <v>0</v>
      </c>
      <c r="G1282" s="46">
        <f>_xlfn.IFNA(VLOOKUP(A1282,'RVI Strategy'!$A$1:$B$1000,2,FALSE),0)</f>
        <v>0</v>
      </c>
      <c r="H1282" s="46">
        <f>_xlfn.IFNA(VLOOKUP(A1282,'TXF0007 Strategy'!$A$1:$B$1000,2,FALSE),0)</f>
        <v>0</v>
      </c>
      <c r="I1282" s="55">
        <f t="shared" si="38"/>
        <v>0</v>
      </c>
      <c r="J1282" s="32">
        <f>VLOOKUP($A1282,級距!$A:$K,9,FALSE)</f>
        <v>1</v>
      </c>
      <c r="K1282" s="32">
        <f>VLOOKUP($A1282,級距!$A:$K,10,FALSE)</f>
        <v>6</v>
      </c>
      <c r="L1282" s="32">
        <f>VLOOKUP($A1282,級距!$A:$K,11,FALSE)</f>
        <v>2</v>
      </c>
      <c r="M1282" s="32">
        <f t="shared" si="39"/>
        <v>2</v>
      </c>
    </row>
    <row r="1283" spans="1:13">
      <c r="A1283" s="47">
        <v>43752</v>
      </c>
      <c r="B1283" s="46">
        <f>_xlfn.IFNA(VLOOKUP(A1283,'Dual Thrust Strategy'!$A$1:$B$460,2,FALSE),0)</f>
        <v>0</v>
      </c>
      <c r="C1283" s="46">
        <f>_xlfn.IFNA(VLOOKUP(A1283,'Break Through Price Strategy'!$A$2:$B$742,2,FALSE),0)</f>
        <v>0</v>
      </c>
      <c r="D1283" s="46">
        <f>_xlfn.IFNA(VLOOKUP(A1283,'BBI Strategy'!$A$2:$B$1000,2,FALSE),0)</f>
        <v>0</v>
      </c>
      <c r="E1283" s="46">
        <f>_xlfn.IFNA(VLOOKUP(A1283,'Cloud Strategy'!$A$2:$B$1000,2,FALSE),0)</f>
        <v>0</v>
      </c>
      <c r="F1283" s="46">
        <f>_xlfn.IFNA(VLOOKUP(A1283,'DMI Strategy'!$A$1:$B$1000,2,FALSE),0)</f>
        <v>0</v>
      </c>
      <c r="G1283" s="46">
        <f>_xlfn.IFNA(VLOOKUP(A1283,'RVI Strategy'!$A$1:$B$1000,2,FALSE),0)</f>
        <v>0</v>
      </c>
      <c r="H1283" s="46">
        <f>_xlfn.IFNA(VLOOKUP(A1283,'TXF0007 Strategy'!$A$1:$B$1000,2,FALSE),0)</f>
        <v>0</v>
      </c>
      <c r="I1283" s="55">
        <f t="shared" si="38"/>
        <v>0</v>
      </c>
      <c r="J1283" s="32">
        <f>VLOOKUP($A1283,級距!$A:$K,9,FALSE)</f>
        <v>1</v>
      </c>
      <c r="K1283" s="32">
        <f>VLOOKUP($A1283,級距!$A:$K,10,FALSE)</f>
        <v>1</v>
      </c>
      <c r="L1283" s="32">
        <f>VLOOKUP($A1283,級距!$A:$K,11,FALSE)</f>
        <v>2</v>
      </c>
      <c r="M1283" s="32">
        <f t="shared" si="39"/>
        <v>2</v>
      </c>
    </row>
    <row r="1284" spans="1:13">
      <c r="A1284" s="47">
        <v>43747</v>
      </c>
      <c r="B1284" s="46">
        <f>_xlfn.IFNA(VLOOKUP(A1284,'Dual Thrust Strategy'!$A$1:$B$460,2,FALSE),0)</f>
        <v>0</v>
      </c>
      <c r="C1284" s="46">
        <f>_xlfn.IFNA(VLOOKUP(A1284,'Break Through Price Strategy'!$A$2:$B$742,2,FALSE),0)</f>
        <v>0</v>
      </c>
      <c r="D1284" s="46">
        <f>_xlfn.IFNA(VLOOKUP(A1284,'BBI Strategy'!$A$2:$B$1000,2,FALSE),0)</f>
        <v>0</v>
      </c>
      <c r="E1284" s="46">
        <f>_xlfn.IFNA(VLOOKUP(A1284,'Cloud Strategy'!$A$2:$B$1000,2,FALSE),0)</f>
        <v>0</v>
      </c>
      <c r="F1284" s="46">
        <f>_xlfn.IFNA(VLOOKUP(A1284,'DMI Strategy'!$A$1:$B$1000,2,FALSE),0)</f>
        <v>0</v>
      </c>
      <c r="G1284" s="46">
        <f>_xlfn.IFNA(VLOOKUP(A1284,'RVI Strategy'!$A$1:$B$1000,2,FALSE),0)</f>
        <v>0</v>
      </c>
      <c r="H1284" s="46">
        <f>_xlfn.IFNA(VLOOKUP(A1284,'TXF0007 Strategy'!$A$1:$B$1000,2,FALSE),0)</f>
        <v>0</v>
      </c>
      <c r="I1284" s="55">
        <f t="shared" ref="I1284:I1347" si="40">(B1284+C1284+D1284+E1284+F1284+G1284)/6</f>
        <v>0</v>
      </c>
      <c r="J1284" s="32">
        <f>VLOOKUP($A1284,級距!$A:$K,9,FALSE)</f>
        <v>3</v>
      </c>
      <c r="K1284" s="32">
        <f>VLOOKUP($A1284,級距!$A:$K,10,FALSE)</f>
        <v>10</v>
      </c>
      <c r="L1284" s="32">
        <f>VLOOKUP($A1284,級距!$A:$K,11,FALSE)</f>
        <v>3</v>
      </c>
      <c r="M1284" s="32">
        <f t="shared" ref="M1284:M1347" si="41">_xlfn.IFNA(L1284,0)</f>
        <v>3</v>
      </c>
    </row>
    <row r="1285" spans="1:13">
      <c r="A1285" s="47">
        <v>43746</v>
      </c>
      <c r="B1285" s="46">
        <f>_xlfn.IFNA(VLOOKUP(A1285,'Dual Thrust Strategy'!$A$1:$B$460,2,FALSE),0)</f>
        <v>0</v>
      </c>
      <c r="C1285" s="46">
        <f>_xlfn.IFNA(VLOOKUP(A1285,'Break Through Price Strategy'!$A$2:$B$742,2,FALSE),0)</f>
        <v>0</v>
      </c>
      <c r="D1285" s="46">
        <f>_xlfn.IFNA(VLOOKUP(A1285,'BBI Strategy'!$A$2:$B$1000,2,FALSE),0)</f>
        <v>0</v>
      </c>
      <c r="E1285" s="46">
        <f>_xlfn.IFNA(VLOOKUP(A1285,'Cloud Strategy'!$A$2:$B$1000,2,FALSE),0)</f>
        <v>0</v>
      </c>
      <c r="F1285" s="46">
        <f>_xlfn.IFNA(VLOOKUP(A1285,'DMI Strategy'!$A$1:$B$1000,2,FALSE),0)</f>
        <v>0</v>
      </c>
      <c r="G1285" s="46">
        <f>_xlfn.IFNA(VLOOKUP(A1285,'RVI Strategy'!$A$1:$B$1000,2,FALSE),0)</f>
        <v>0</v>
      </c>
      <c r="H1285" s="46">
        <f>_xlfn.IFNA(VLOOKUP(A1285,'TXF0007 Strategy'!$A$1:$B$1000,2,FALSE),0)</f>
        <v>0</v>
      </c>
      <c r="I1285" s="55">
        <f t="shared" si="40"/>
        <v>0</v>
      </c>
      <c r="J1285" s="32">
        <f>VLOOKUP($A1285,級距!$A:$K,9,FALSE)</f>
        <v>2</v>
      </c>
      <c r="K1285" s="32">
        <f>VLOOKUP($A1285,級距!$A:$K,10,FALSE)</f>
        <v>7</v>
      </c>
      <c r="L1285" s="32">
        <f>VLOOKUP($A1285,級距!$A:$K,11,FALSE)</f>
        <v>3</v>
      </c>
      <c r="M1285" s="32">
        <f t="shared" si="41"/>
        <v>3</v>
      </c>
    </row>
    <row r="1286" spans="1:13">
      <c r="A1286" s="47">
        <v>43745</v>
      </c>
      <c r="B1286" s="46">
        <f>_xlfn.IFNA(VLOOKUP(A1286,'Dual Thrust Strategy'!$A$1:$B$460,2,FALSE),0)</f>
        <v>0</v>
      </c>
      <c r="C1286" s="46">
        <f>_xlfn.IFNA(VLOOKUP(A1286,'Break Through Price Strategy'!$A$2:$B$742,2,FALSE),0)</f>
        <v>0</v>
      </c>
      <c r="D1286" s="46">
        <f>_xlfn.IFNA(VLOOKUP(A1286,'BBI Strategy'!$A$2:$B$1000,2,FALSE),0)</f>
        <v>0</v>
      </c>
      <c r="E1286" s="46">
        <f>_xlfn.IFNA(VLOOKUP(A1286,'Cloud Strategy'!$A$2:$B$1000,2,FALSE),0)</f>
        <v>0</v>
      </c>
      <c r="F1286" s="46">
        <f>_xlfn.IFNA(VLOOKUP(A1286,'DMI Strategy'!$A$1:$B$1000,2,FALSE),0)</f>
        <v>0</v>
      </c>
      <c r="G1286" s="46">
        <f>_xlfn.IFNA(VLOOKUP(A1286,'RVI Strategy'!$A$1:$B$1000,2,FALSE),0)</f>
        <v>0</v>
      </c>
      <c r="H1286" s="46">
        <f>_xlfn.IFNA(VLOOKUP(A1286,'TXF0007 Strategy'!$A$1:$B$1000,2,FALSE),0)</f>
        <v>0</v>
      </c>
      <c r="I1286" s="55">
        <f t="shared" si="40"/>
        <v>0</v>
      </c>
      <c r="J1286" s="32">
        <f>VLOOKUP($A1286,級距!$A:$K,9,FALSE)</f>
        <v>1</v>
      </c>
      <c r="K1286" s="32">
        <f>VLOOKUP($A1286,級距!$A:$K,10,FALSE)</f>
        <v>2</v>
      </c>
      <c r="L1286" s="32">
        <f>VLOOKUP($A1286,級距!$A:$K,11,FALSE)</f>
        <v>2</v>
      </c>
      <c r="M1286" s="32">
        <f t="shared" si="41"/>
        <v>2</v>
      </c>
    </row>
    <row r="1287" spans="1:13">
      <c r="A1287" s="47">
        <v>43742</v>
      </c>
      <c r="B1287" s="46">
        <f>_xlfn.IFNA(VLOOKUP(A1287,'Dual Thrust Strategy'!$A$1:$B$460,2,FALSE),0)</f>
        <v>0</v>
      </c>
      <c r="C1287" s="46">
        <f>_xlfn.IFNA(VLOOKUP(A1287,'Break Through Price Strategy'!$A$2:$B$742,2,FALSE),0)</f>
        <v>0</v>
      </c>
      <c r="D1287" s="46">
        <f>_xlfn.IFNA(VLOOKUP(A1287,'BBI Strategy'!$A$2:$B$1000,2,FALSE),0)</f>
        <v>0</v>
      </c>
      <c r="E1287" s="46">
        <f>_xlfn.IFNA(VLOOKUP(A1287,'Cloud Strategy'!$A$2:$B$1000,2,FALSE),0)</f>
        <v>0</v>
      </c>
      <c r="F1287" s="46">
        <f>_xlfn.IFNA(VLOOKUP(A1287,'DMI Strategy'!$A$1:$B$1000,2,FALSE),0)</f>
        <v>0</v>
      </c>
      <c r="G1287" s="46">
        <f>_xlfn.IFNA(VLOOKUP(A1287,'RVI Strategy'!$A$1:$B$1000,2,FALSE),0)</f>
        <v>0</v>
      </c>
      <c r="H1287" s="46">
        <f>_xlfn.IFNA(VLOOKUP(A1287,'TXF0007 Strategy'!$A$1:$B$1000,2,FALSE),0)</f>
        <v>0</v>
      </c>
      <c r="I1287" s="55">
        <f t="shared" si="40"/>
        <v>0</v>
      </c>
      <c r="J1287" s="32">
        <f>VLOOKUP($A1287,級距!$A:$K,9,FALSE)</f>
        <v>4</v>
      </c>
      <c r="K1287" s="32">
        <f>VLOOKUP($A1287,級距!$A:$K,10,FALSE)</f>
        <v>1</v>
      </c>
      <c r="L1287" s="32">
        <f>VLOOKUP($A1287,級距!$A:$K,11,FALSE)</f>
        <v>2</v>
      </c>
      <c r="M1287" s="32">
        <f t="shared" si="41"/>
        <v>2</v>
      </c>
    </row>
    <row r="1288" spans="1:13">
      <c r="A1288" s="47">
        <v>43741</v>
      </c>
      <c r="B1288" s="46">
        <f>_xlfn.IFNA(VLOOKUP(A1288,'Dual Thrust Strategy'!$A$1:$B$460,2,FALSE),0)</f>
        <v>0</v>
      </c>
      <c r="C1288" s="46">
        <f>_xlfn.IFNA(VLOOKUP(A1288,'Break Through Price Strategy'!$A$2:$B$742,2,FALSE),0)</f>
        <v>0</v>
      </c>
      <c r="D1288" s="46">
        <f>_xlfn.IFNA(VLOOKUP(A1288,'BBI Strategy'!$A$2:$B$1000,2,FALSE),0)</f>
        <v>0</v>
      </c>
      <c r="E1288" s="46">
        <f>_xlfn.IFNA(VLOOKUP(A1288,'Cloud Strategy'!$A$2:$B$1000,2,FALSE),0)</f>
        <v>0</v>
      </c>
      <c r="F1288" s="46">
        <f>_xlfn.IFNA(VLOOKUP(A1288,'DMI Strategy'!$A$1:$B$1000,2,FALSE),0)</f>
        <v>0</v>
      </c>
      <c r="G1288" s="46">
        <f>_xlfn.IFNA(VLOOKUP(A1288,'RVI Strategy'!$A$1:$B$1000,2,FALSE),0)</f>
        <v>0</v>
      </c>
      <c r="H1288" s="46">
        <f>_xlfn.IFNA(VLOOKUP(A1288,'TXF0007 Strategy'!$A$1:$B$1000,2,FALSE),0)</f>
        <v>0</v>
      </c>
      <c r="I1288" s="55">
        <f t="shared" si="40"/>
        <v>0</v>
      </c>
      <c r="J1288" s="32">
        <f>VLOOKUP($A1288,級距!$A:$K,9,FALSE)</f>
        <v>5</v>
      </c>
      <c r="K1288" s="32">
        <f>VLOOKUP($A1288,級距!$A:$K,10,FALSE)</f>
        <v>3</v>
      </c>
      <c r="L1288" s="32">
        <f>VLOOKUP($A1288,級距!$A:$K,11,FALSE)</f>
        <v>2</v>
      </c>
      <c r="M1288" s="32">
        <f t="shared" si="41"/>
        <v>2</v>
      </c>
    </row>
    <row r="1289" spans="1:13">
      <c r="A1289" s="47">
        <v>43740</v>
      </c>
      <c r="B1289" s="46">
        <f>_xlfn.IFNA(VLOOKUP(A1289,'Dual Thrust Strategy'!$A$1:$B$460,2,FALSE),0)</f>
        <v>0</v>
      </c>
      <c r="C1289" s="46">
        <f>_xlfn.IFNA(VLOOKUP(A1289,'Break Through Price Strategy'!$A$2:$B$742,2,FALSE),0)</f>
        <v>0</v>
      </c>
      <c r="D1289" s="46">
        <f>_xlfn.IFNA(VLOOKUP(A1289,'BBI Strategy'!$A$2:$B$1000,2,FALSE),0)</f>
        <v>0</v>
      </c>
      <c r="E1289" s="46">
        <f>_xlfn.IFNA(VLOOKUP(A1289,'Cloud Strategy'!$A$2:$B$1000,2,FALSE),0)</f>
        <v>0</v>
      </c>
      <c r="F1289" s="46">
        <f>_xlfn.IFNA(VLOOKUP(A1289,'DMI Strategy'!$A$1:$B$1000,2,FALSE),0)</f>
        <v>0</v>
      </c>
      <c r="G1289" s="46">
        <f>_xlfn.IFNA(VLOOKUP(A1289,'RVI Strategy'!$A$1:$B$1000,2,FALSE),0)</f>
        <v>0</v>
      </c>
      <c r="H1289" s="46">
        <f>_xlfn.IFNA(VLOOKUP(A1289,'TXF0007 Strategy'!$A$1:$B$1000,2,FALSE),0)</f>
        <v>0</v>
      </c>
      <c r="I1289" s="55">
        <f t="shared" si="40"/>
        <v>0</v>
      </c>
      <c r="J1289" s="32">
        <f>VLOOKUP($A1289,級距!$A:$K,9,FALSE)</f>
        <v>1</v>
      </c>
      <c r="K1289" s="32">
        <f>VLOOKUP($A1289,級距!$A:$K,10,FALSE)</f>
        <v>2</v>
      </c>
      <c r="L1289" s="32">
        <f>VLOOKUP($A1289,級距!$A:$K,11,FALSE)</f>
        <v>2</v>
      </c>
      <c r="M1289" s="32">
        <f t="shared" si="41"/>
        <v>2</v>
      </c>
    </row>
    <row r="1290" spans="1:13">
      <c r="A1290" s="47">
        <v>43739</v>
      </c>
      <c r="B1290" s="46">
        <f>_xlfn.IFNA(VLOOKUP(A1290,'Dual Thrust Strategy'!$A$1:$B$460,2,FALSE),0)</f>
        <v>0</v>
      </c>
      <c r="C1290" s="46">
        <f>_xlfn.IFNA(VLOOKUP(A1290,'Break Through Price Strategy'!$A$2:$B$742,2,FALSE),0)</f>
        <v>0</v>
      </c>
      <c r="D1290" s="46">
        <f>_xlfn.IFNA(VLOOKUP(A1290,'BBI Strategy'!$A$2:$B$1000,2,FALSE),0)</f>
        <v>0</v>
      </c>
      <c r="E1290" s="46">
        <f>_xlfn.IFNA(VLOOKUP(A1290,'Cloud Strategy'!$A$2:$B$1000,2,FALSE),0)</f>
        <v>0</v>
      </c>
      <c r="F1290" s="46">
        <f>_xlfn.IFNA(VLOOKUP(A1290,'DMI Strategy'!$A$1:$B$1000,2,FALSE),0)</f>
        <v>0</v>
      </c>
      <c r="G1290" s="46">
        <f>_xlfn.IFNA(VLOOKUP(A1290,'RVI Strategy'!$A$1:$B$1000,2,FALSE),0)</f>
        <v>0</v>
      </c>
      <c r="H1290" s="46">
        <f>_xlfn.IFNA(VLOOKUP(A1290,'TXF0007 Strategy'!$A$1:$B$1000,2,FALSE),0)</f>
        <v>0</v>
      </c>
      <c r="I1290" s="55">
        <f t="shared" si="40"/>
        <v>0</v>
      </c>
      <c r="J1290" s="32">
        <f>VLOOKUP($A1290,級距!$A:$K,9,FALSE)</f>
        <v>5</v>
      </c>
      <c r="K1290" s="32">
        <f>VLOOKUP($A1290,級距!$A:$K,10,FALSE)</f>
        <v>10</v>
      </c>
      <c r="L1290" s="32">
        <f>VLOOKUP($A1290,級距!$A:$K,11,FALSE)</f>
        <v>3</v>
      </c>
      <c r="M1290" s="32">
        <f t="shared" si="41"/>
        <v>3</v>
      </c>
    </row>
    <row r="1291" spans="1:13">
      <c r="A1291" s="47">
        <v>43735</v>
      </c>
      <c r="B1291" s="46">
        <f>_xlfn.IFNA(VLOOKUP(A1291,'Dual Thrust Strategy'!$A$1:$B$460,2,FALSE),0)</f>
        <v>0</v>
      </c>
      <c r="C1291" s="46">
        <f>_xlfn.IFNA(VLOOKUP(A1291,'Break Through Price Strategy'!$A$2:$B$742,2,FALSE),0)</f>
        <v>0</v>
      </c>
      <c r="D1291" s="46">
        <f>_xlfn.IFNA(VLOOKUP(A1291,'BBI Strategy'!$A$2:$B$1000,2,FALSE),0)</f>
        <v>0</v>
      </c>
      <c r="E1291" s="46">
        <f>_xlfn.IFNA(VLOOKUP(A1291,'Cloud Strategy'!$A$2:$B$1000,2,FALSE),0)</f>
        <v>0</v>
      </c>
      <c r="F1291" s="46">
        <f>_xlfn.IFNA(VLOOKUP(A1291,'DMI Strategy'!$A$1:$B$1000,2,FALSE),0)</f>
        <v>0</v>
      </c>
      <c r="G1291" s="46">
        <f>_xlfn.IFNA(VLOOKUP(A1291,'RVI Strategy'!$A$1:$B$1000,2,FALSE),0)</f>
        <v>0</v>
      </c>
      <c r="H1291" s="46">
        <f>_xlfn.IFNA(VLOOKUP(A1291,'TXF0007 Strategy'!$A$1:$B$1000,2,FALSE),0)</f>
        <v>0</v>
      </c>
      <c r="I1291" s="55">
        <f t="shared" si="40"/>
        <v>0</v>
      </c>
      <c r="J1291" s="32">
        <f>VLOOKUP($A1291,級距!$A:$K,9,FALSE)</f>
        <v>3</v>
      </c>
      <c r="K1291" s="32">
        <f>VLOOKUP($A1291,級距!$A:$K,10,FALSE)</f>
        <v>7</v>
      </c>
      <c r="L1291" s="32">
        <f>VLOOKUP($A1291,級距!$A:$K,11,FALSE)</f>
        <v>3</v>
      </c>
      <c r="M1291" s="32">
        <f t="shared" si="41"/>
        <v>3</v>
      </c>
    </row>
    <row r="1292" spans="1:13">
      <c r="A1292" s="47">
        <v>43734</v>
      </c>
      <c r="B1292" s="46">
        <f>_xlfn.IFNA(VLOOKUP(A1292,'Dual Thrust Strategy'!$A$1:$B$460,2,FALSE),0)</f>
        <v>0</v>
      </c>
      <c r="C1292" s="46">
        <f>_xlfn.IFNA(VLOOKUP(A1292,'Break Through Price Strategy'!$A$2:$B$742,2,FALSE),0)</f>
        <v>0</v>
      </c>
      <c r="D1292" s="46">
        <f>_xlfn.IFNA(VLOOKUP(A1292,'BBI Strategy'!$A$2:$B$1000,2,FALSE),0)</f>
        <v>0</v>
      </c>
      <c r="E1292" s="46">
        <f>_xlfn.IFNA(VLOOKUP(A1292,'Cloud Strategy'!$A$2:$B$1000,2,FALSE),0)</f>
        <v>0</v>
      </c>
      <c r="F1292" s="46">
        <f>_xlfn.IFNA(VLOOKUP(A1292,'DMI Strategy'!$A$1:$B$1000,2,FALSE),0)</f>
        <v>0</v>
      </c>
      <c r="G1292" s="46">
        <f>_xlfn.IFNA(VLOOKUP(A1292,'RVI Strategy'!$A$1:$B$1000,2,FALSE),0)</f>
        <v>0</v>
      </c>
      <c r="H1292" s="46">
        <f>_xlfn.IFNA(VLOOKUP(A1292,'TXF0007 Strategy'!$A$1:$B$1000,2,FALSE),0)</f>
        <v>0</v>
      </c>
      <c r="I1292" s="55">
        <f t="shared" si="40"/>
        <v>0</v>
      </c>
      <c r="J1292" s="32">
        <f>VLOOKUP($A1292,級距!$A:$K,9,FALSE)</f>
        <v>2</v>
      </c>
      <c r="K1292" s="32">
        <f>VLOOKUP($A1292,級距!$A:$K,10,FALSE)</f>
        <v>5</v>
      </c>
      <c r="L1292" s="32">
        <f>VLOOKUP($A1292,級距!$A:$K,11,FALSE)</f>
        <v>2</v>
      </c>
      <c r="M1292" s="32">
        <f t="shared" si="41"/>
        <v>2</v>
      </c>
    </row>
    <row r="1293" spans="1:13">
      <c r="A1293" s="47">
        <v>43733</v>
      </c>
      <c r="B1293" s="46">
        <f>_xlfn.IFNA(VLOOKUP(A1293,'Dual Thrust Strategy'!$A$1:$B$460,2,FALSE),0)</f>
        <v>0</v>
      </c>
      <c r="C1293" s="46">
        <f>_xlfn.IFNA(VLOOKUP(A1293,'Break Through Price Strategy'!$A$2:$B$742,2,FALSE),0)</f>
        <v>0</v>
      </c>
      <c r="D1293" s="46">
        <f>_xlfn.IFNA(VLOOKUP(A1293,'BBI Strategy'!$A$2:$B$1000,2,FALSE),0)</f>
        <v>0</v>
      </c>
      <c r="E1293" s="46">
        <f>_xlfn.IFNA(VLOOKUP(A1293,'Cloud Strategy'!$A$2:$B$1000,2,FALSE),0)</f>
        <v>0</v>
      </c>
      <c r="F1293" s="46">
        <f>_xlfn.IFNA(VLOOKUP(A1293,'DMI Strategy'!$A$1:$B$1000,2,FALSE),0)</f>
        <v>0</v>
      </c>
      <c r="G1293" s="46">
        <f>_xlfn.IFNA(VLOOKUP(A1293,'RVI Strategy'!$A$1:$B$1000,2,FALSE),0)</f>
        <v>0</v>
      </c>
      <c r="H1293" s="46">
        <f>_xlfn.IFNA(VLOOKUP(A1293,'TXF0007 Strategy'!$A$1:$B$1000,2,FALSE),0)</f>
        <v>0</v>
      </c>
      <c r="I1293" s="55">
        <f t="shared" si="40"/>
        <v>0</v>
      </c>
      <c r="J1293" s="32">
        <f>VLOOKUP($A1293,級距!$A:$K,9,FALSE)</f>
        <v>2</v>
      </c>
      <c r="K1293" s="32">
        <f>VLOOKUP($A1293,級距!$A:$K,10,FALSE)</f>
        <v>4</v>
      </c>
      <c r="L1293" s="32">
        <f>VLOOKUP($A1293,級距!$A:$K,11,FALSE)</f>
        <v>2</v>
      </c>
      <c r="M1293" s="32">
        <f t="shared" si="41"/>
        <v>2</v>
      </c>
    </row>
    <row r="1294" spans="1:13">
      <c r="A1294" s="47">
        <v>43732</v>
      </c>
      <c r="B1294" s="46">
        <f>_xlfn.IFNA(VLOOKUP(A1294,'Dual Thrust Strategy'!$A$1:$B$460,2,FALSE),0)</f>
        <v>0</v>
      </c>
      <c r="C1294" s="46">
        <f>_xlfn.IFNA(VLOOKUP(A1294,'Break Through Price Strategy'!$A$2:$B$742,2,FALSE),0)</f>
        <v>0</v>
      </c>
      <c r="D1294" s="46">
        <f>_xlfn.IFNA(VLOOKUP(A1294,'BBI Strategy'!$A$2:$B$1000,2,FALSE),0)</f>
        <v>0</v>
      </c>
      <c r="E1294" s="46">
        <f>_xlfn.IFNA(VLOOKUP(A1294,'Cloud Strategy'!$A$2:$B$1000,2,FALSE),0)</f>
        <v>0</v>
      </c>
      <c r="F1294" s="46">
        <f>_xlfn.IFNA(VLOOKUP(A1294,'DMI Strategy'!$A$1:$B$1000,2,FALSE),0)</f>
        <v>0</v>
      </c>
      <c r="G1294" s="46">
        <f>_xlfn.IFNA(VLOOKUP(A1294,'RVI Strategy'!$A$1:$B$1000,2,FALSE),0)</f>
        <v>0</v>
      </c>
      <c r="H1294" s="46">
        <f>_xlfn.IFNA(VLOOKUP(A1294,'TXF0007 Strategy'!$A$1:$B$1000,2,FALSE),0)</f>
        <v>0</v>
      </c>
      <c r="I1294" s="55">
        <f t="shared" si="40"/>
        <v>0</v>
      </c>
      <c r="J1294" s="32">
        <f>VLOOKUP($A1294,級距!$A:$K,9,FALSE)</f>
        <v>2</v>
      </c>
      <c r="K1294" s="32">
        <f>VLOOKUP($A1294,級距!$A:$K,10,FALSE)</f>
        <v>1</v>
      </c>
      <c r="L1294" s="32">
        <f>VLOOKUP($A1294,級距!$A:$K,11,FALSE)</f>
        <v>2</v>
      </c>
      <c r="M1294" s="32">
        <f t="shared" si="41"/>
        <v>2</v>
      </c>
    </row>
    <row r="1295" spans="1:13">
      <c r="A1295" s="47">
        <v>43731</v>
      </c>
      <c r="B1295" s="46">
        <f>_xlfn.IFNA(VLOOKUP(A1295,'Dual Thrust Strategy'!$A$1:$B$460,2,FALSE),0)</f>
        <v>0</v>
      </c>
      <c r="C1295" s="46">
        <f>_xlfn.IFNA(VLOOKUP(A1295,'Break Through Price Strategy'!$A$2:$B$742,2,FALSE),0)</f>
        <v>0</v>
      </c>
      <c r="D1295" s="46">
        <f>_xlfn.IFNA(VLOOKUP(A1295,'BBI Strategy'!$A$2:$B$1000,2,FALSE),0)</f>
        <v>0</v>
      </c>
      <c r="E1295" s="46">
        <f>_xlfn.IFNA(VLOOKUP(A1295,'Cloud Strategy'!$A$2:$B$1000,2,FALSE),0)</f>
        <v>0</v>
      </c>
      <c r="F1295" s="46">
        <f>_xlfn.IFNA(VLOOKUP(A1295,'DMI Strategy'!$A$1:$B$1000,2,FALSE),0)</f>
        <v>0</v>
      </c>
      <c r="G1295" s="46">
        <f>_xlfn.IFNA(VLOOKUP(A1295,'RVI Strategy'!$A$1:$B$1000,2,FALSE),0)</f>
        <v>0</v>
      </c>
      <c r="H1295" s="46">
        <f>_xlfn.IFNA(VLOOKUP(A1295,'TXF0007 Strategy'!$A$1:$B$1000,2,FALSE),0)</f>
        <v>0</v>
      </c>
      <c r="I1295" s="55">
        <f t="shared" si="40"/>
        <v>0</v>
      </c>
      <c r="J1295" s="32">
        <f>VLOOKUP($A1295,級距!$A:$K,9,FALSE)</f>
        <v>1</v>
      </c>
      <c r="K1295" s="32">
        <f>VLOOKUP($A1295,級距!$A:$K,10,FALSE)</f>
        <v>1</v>
      </c>
      <c r="L1295" s="32">
        <f>VLOOKUP($A1295,級距!$A:$K,11,FALSE)</f>
        <v>2</v>
      </c>
      <c r="M1295" s="32">
        <f t="shared" si="41"/>
        <v>2</v>
      </c>
    </row>
    <row r="1296" spans="1:13">
      <c r="A1296" s="47">
        <v>43728</v>
      </c>
      <c r="B1296" s="46">
        <f>_xlfn.IFNA(VLOOKUP(A1296,'Dual Thrust Strategy'!$A$1:$B$460,2,FALSE),0)</f>
        <v>0</v>
      </c>
      <c r="C1296" s="46">
        <f>_xlfn.IFNA(VLOOKUP(A1296,'Break Through Price Strategy'!$A$2:$B$742,2,FALSE),0)</f>
        <v>0</v>
      </c>
      <c r="D1296" s="46">
        <f>_xlfn.IFNA(VLOOKUP(A1296,'BBI Strategy'!$A$2:$B$1000,2,FALSE),0)</f>
        <v>0</v>
      </c>
      <c r="E1296" s="46">
        <f>_xlfn.IFNA(VLOOKUP(A1296,'Cloud Strategy'!$A$2:$B$1000,2,FALSE),0)</f>
        <v>0</v>
      </c>
      <c r="F1296" s="46">
        <f>_xlfn.IFNA(VLOOKUP(A1296,'DMI Strategy'!$A$1:$B$1000,2,FALSE),0)</f>
        <v>0</v>
      </c>
      <c r="G1296" s="46">
        <f>_xlfn.IFNA(VLOOKUP(A1296,'RVI Strategy'!$A$1:$B$1000,2,FALSE),0)</f>
        <v>0</v>
      </c>
      <c r="H1296" s="46">
        <f>_xlfn.IFNA(VLOOKUP(A1296,'TXF0007 Strategy'!$A$1:$B$1000,2,FALSE),0)</f>
        <v>0</v>
      </c>
      <c r="I1296" s="55">
        <f t="shared" si="40"/>
        <v>0</v>
      </c>
      <c r="J1296" s="32" t="e">
        <f>VLOOKUP($A1296,級距!$A:$K,9,FALSE)</f>
        <v>#N/A</v>
      </c>
      <c r="K1296" s="32">
        <f>VLOOKUP($A1296,級距!$A:$K,10,FALSE)</f>
        <v>1</v>
      </c>
      <c r="L1296" s="32" t="e">
        <f>VLOOKUP($A1296,級距!$A:$K,11,FALSE)</f>
        <v>#N/A</v>
      </c>
      <c r="M1296" s="32">
        <f t="shared" si="41"/>
        <v>0</v>
      </c>
    </row>
    <row r="1297" spans="1:13">
      <c r="A1297" s="47">
        <v>43727</v>
      </c>
      <c r="B1297" s="46">
        <f>_xlfn.IFNA(VLOOKUP(A1297,'Dual Thrust Strategy'!$A$1:$B$460,2,FALSE),0)</f>
        <v>0</v>
      </c>
      <c r="C1297" s="46">
        <f>_xlfn.IFNA(VLOOKUP(A1297,'Break Through Price Strategy'!$A$2:$B$742,2,FALSE),0)</f>
        <v>0</v>
      </c>
      <c r="D1297" s="46">
        <f>_xlfn.IFNA(VLOOKUP(A1297,'BBI Strategy'!$A$2:$B$1000,2,FALSE),0)</f>
        <v>0</v>
      </c>
      <c r="E1297" s="46">
        <f>_xlfn.IFNA(VLOOKUP(A1297,'Cloud Strategy'!$A$2:$B$1000,2,FALSE),0)</f>
        <v>0</v>
      </c>
      <c r="F1297" s="46">
        <f>_xlfn.IFNA(VLOOKUP(A1297,'DMI Strategy'!$A$1:$B$1000,2,FALSE),0)</f>
        <v>0</v>
      </c>
      <c r="G1297" s="46">
        <f>_xlfn.IFNA(VLOOKUP(A1297,'RVI Strategy'!$A$1:$B$1000,2,FALSE),0)</f>
        <v>0</v>
      </c>
      <c r="H1297" s="46">
        <f>_xlfn.IFNA(VLOOKUP(A1297,'TXF0007 Strategy'!$A$1:$B$1000,2,FALSE),0)</f>
        <v>0</v>
      </c>
      <c r="I1297" s="55">
        <f t="shared" si="40"/>
        <v>0</v>
      </c>
      <c r="J1297" s="32">
        <f>VLOOKUP($A1297,級距!$A:$K,9,FALSE)</f>
        <v>3</v>
      </c>
      <c r="K1297" s="32">
        <f>VLOOKUP($A1297,級距!$A:$K,10,FALSE)</f>
        <v>6</v>
      </c>
      <c r="L1297" s="32">
        <f>VLOOKUP($A1297,級距!$A:$K,11,FALSE)</f>
        <v>2</v>
      </c>
      <c r="M1297" s="32">
        <f t="shared" si="41"/>
        <v>2</v>
      </c>
    </row>
    <row r="1298" spans="1:13">
      <c r="A1298" s="47">
        <v>43726</v>
      </c>
      <c r="B1298" s="46">
        <f>_xlfn.IFNA(VLOOKUP(A1298,'Dual Thrust Strategy'!$A$1:$B$460,2,FALSE),0)</f>
        <v>0</v>
      </c>
      <c r="C1298" s="46">
        <f>_xlfn.IFNA(VLOOKUP(A1298,'Break Through Price Strategy'!$A$2:$B$742,2,FALSE),0)</f>
        <v>0</v>
      </c>
      <c r="D1298" s="46">
        <f>_xlfn.IFNA(VLOOKUP(A1298,'BBI Strategy'!$A$2:$B$1000,2,FALSE),0)</f>
        <v>0</v>
      </c>
      <c r="E1298" s="46">
        <f>_xlfn.IFNA(VLOOKUP(A1298,'Cloud Strategy'!$A$2:$B$1000,2,FALSE),0)</f>
        <v>0</v>
      </c>
      <c r="F1298" s="46">
        <f>_xlfn.IFNA(VLOOKUP(A1298,'DMI Strategy'!$A$1:$B$1000,2,FALSE),0)</f>
        <v>0</v>
      </c>
      <c r="G1298" s="46">
        <f>_xlfn.IFNA(VLOOKUP(A1298,'RVI Strategy'!$A$1:$B$1000,2,FALSE),0)</f>
        <v>0</v>
      </c>
      <c r="H1298" s="46">
        <f>_xlfn.IFNA(VLOOKUP(A1298,'TXF0007 Strategy'!$A$1:$B$1000,2,FALSE),0)</f>
        <v>0</v>
      </c>
      <c r="I1298" s="55">
        <f t="shared" si="40"/>
        <v>0</v>
      </c>
      <c r="J1298" s="32">
        <f>VLOOKUP($A1298,級距!$A:$K,9,FALSE)</f>
        <v>3</v>
      </c>
      <c r="K1298" s="32">
        <f>VLOOKUP($A1298,級距!$A:$K,10,FALSE)</f>
        <v>6</v>
      </c>
      <c r="L1298" s="32">
        <f>VLOOKUP($A1298,級距!$A:$K,11,FALSE)</f>
        <v>2</v>
      </c>
      <c r="M1298" s="32">
        <f t="shared" si="41"/>
        <v>2</v>
      </c>
    </row>
    <row r="1299" spans="1:13">
      <c r="A1299" s="47">
        <v>43725</v>
      </c>
      <c r="B1299" s="46">
        <f>_xlfn.IFNA(VLOOKUP(A1299,'Dual Thrust Strategy'!$A$1:$B$460,2,FALSE),0)</f>
        <v>0</v>
      </c>
      <c r="C1299" s="46">
        <f>_xlfn.IFNA(VLOOKUP(A1299,'Break Through Price Strategy'!$A$2:$B$742,2,FALSE),0)</f>
        <v>0</v>
      </c>
      <c r="D1299" s="46">
        <f>_xlfn.IFNA(VLOOKUP(A1299,'BBI Strategy'!$A$2:$B$1000,2,FALSE),0)</f>
        <v>0</v>
      </c>
      <c r="E1299" s="46">
        <f>_xlfn.IFNA(VLOOKUP(A1299,'Cloud Strategy'!$A$2:$B$1000,2,FALSE),0)</f>
        <v>0</v>
      </c>
      <c r="F1299" s="46">
        <f>_xlfn.IFNA(VLOOKUP(A1299,'DMI Strategy'!$A$1:$B$1000,2,FALSE),0)</f>
        <v>0</v>
      </c>
      <c r="G1299" s="46">
        <f>_xlfn.IFNA(VLOOKUP(A1299,'RVI Strategy'!$A$1:$B$1000,2,FALSE),0)</f>
        <v>0</v>
      </c>
      <c r="H1299" s="46">
        <f>_xlfn.IFNA(VLOOKUP(A1299,'TXF0007 Strategy'!$A$1:$B$1000,2,FALSE),0)</f>
        <v>0</v>
      </c>
      <c r="I1299" s="55">
        <f t="shared" si="40"/>
        <v>0</v>
      </c>
      <c r="J1299" s="32">
        <f>VLOOKUP($A1299,級距!$A:$K,9,FALSE)</f>
        <v>1</v>
      </c>
      <c r="K1299" s="32">
        <f>VLOOKUP($A1299,級距!$A:$K,10,FALSE)</f>
        <v>9</v>
      </c>
      <c r="L1299" s="32">
        <f>VLOOKUP($A1299,級距!$A:$K,11,FALSE)</f>
        <v>3</v>
      </c>
      <c r="M1299" s="32">
        <f t="shared" si="41"/>
        <v>3</v>
      </c>
    </row>
    <row r="1300" spans="1:13">
      <c r="A1300" s="47">
        <v>43724</v>
      </c>
      <c r="B1300" s="46">
        <f>_xlfn.IFNA(VLOOKUP(A1300,'Dual Thrust Strategy'!$A$1:$B$460,2,FALSE),0)</f>
        <v>0</v>
      </c>
      <c r="C1300" s="46">
        <f>_xlfn.IFNA(VLOOKUP(A1300,'Break Through Price Strategy'!$A$2:$B$742,2,FALSE),0)</f>
        <v>0</v>
      </c>
      <c r="D1300" s="46">
        <f>_xlfn.IFNA(VLOOKUP(A1300,'BBI Strategy'!$A$2:$B$1000,2,FALSE),0)</f>
        <v>0</v>
      </c>
      <c r="E1300" s="46">
        <f>_xlfn.IFNA(VLOOKUP(A1300,'Cloud Strategy'!$A$2:$B$1000,2,FALSE),0)</f>
        <v>0</v>
      </c>
      <c r="F1300" s="46">
        <f>_xlfn.IFNA(VLOOKUP(A1300,'DMI Strategy'!$A$1:$B$1000,2,FALSE),0)</f>
        <v>0</v>
      </c>
      <c r="G1300" s="46">
        <f>_xlfn.IFNA(VLOOKUP(A1300,'RVI Strategy'!$A$1:$B$1000,2,FALSE),0)</f>
        <v>0</v>
      </c>
      <c r="H1300" s="46">
        <f>_xlfn.IFNA(VLOOKUP(A1300,'TXF0007 Strategy'!$A$1:$B$1000,2,FALSE),0)</f>
        <v>0</v>
      </c>
      <c r="I1300" s="55">
        <f t="shared" si="40"/>
        <v>0</v>
      </c>
      <c r="J1300" s="32">
        <f>VLOOKUP($A1300,級距!$A:$K,9,FALSE)</f>
        <v>3</v>
      </c>
      <c r="K1300" s="32">
        <f>VLOOKUP($A1300,級距!$A:$K,10,FALSE)</f>
        <v>10</v>
      </c>
      <c r="L1300" s="32">
        <f>VLOOKUP($A1300,級距!$A:$K,11,FALSE)</f>
        <v>3</v>
      </c>
      <c r="M1300" s="32">
        <f t="shared" si="41"/>
        <v>3</v>
      </c>
    </row>
    <row r="1301" spans="1:13">
      <c r="A1301" s="47">
        <v>43720</v>
      </c>
      <c r="B1301" s="46">
        <f>_xlfn.IFNA(VLOOKUP(A1301,'Dual Thrust Strategy'!$A$1:$B$460,2,FALSE),0)</f>
        <v>0</v>
      </c>
      <c r="C1301" s="46">
        <f>_xlfn.IFNA(VLOOKUP(A1301,'Break Through Price Strategy'!$A$2:$B$742,2,FALSE),0)</f>
        <v>0</v>
      </c>
      <c r="D1301" s="46">
        <f>_xlfn.IFNA(VLOOKUP(A1301,'BBI Strategy'!$A$2:$B$1000,2,FALSE),0)</f>
        <v>0</v>
      </c>
      <c r="E1301" s="46">
        <f>_xlfn.IFNA(VLOOKUP(A1301,'Cloud Strategy'!$A$2:$B$1000,2,FALSE),0)</f>
        <v>0</v>
      </c>
      <c r="F1301" s="46">
        <f>_xlfn.IFNA(VLOOKUP(A1301,'DMI Strategy'!$A$1:$B$1000,2,FALSE),0)</f>
        <v>0</v>
      </c>
      <c r="G1301" s="46">
        <f>_xlfn.IFNA(VLOOKUP(A1301,'RVI Strategy'!$A$1:$B$1000,2,FALSE),0)</f>
        <v>0</v>
      </c>
      <c r="H1301" s="46">
        <f>_xlfn.IFNA(VLOOKUP(A1301,'TXF0007 Strategy'!$A$1:$B$1000,2,FALSE),0)</f>
        <v>0</v>
      </c>
      <c r="I1301" s="55">
        <f t="shared" si="40"/>
        <v>0</v>
      </c>
      <c r="J1301" s="32">
        <f>VLOOKUP($A1301,級距!$A:$K,9,FALSE)</f>
        <v>2</v>
      </c>
      <c r="K1301" s="32">
        <f>VLOOKUP($A1301,級距!$A:$K,10,FALSE)</f>
        <v>3</v>
      </c>
      <c r="L1301" s="32">
        <f>VLOOKUP($A1301,級距!$A:$K,11,FALSE)</f>
        <v>2</v>
      </c>
      <c r="M1301" s="32">
        <f t="shared" si="41"/>
        <v>2</v>
      </c>
    </row>
    <row r="1302" spans="1:13">
      <c r="A1302" s="47">
        <v>43719</v>
      </c>
      <c r="B1302" s="46">
        <f>_xlfn.IFNA(VLOOKUP(A1302,'Dual Thrust Strategy'!$A$1:$B$460,2,FALSE),0)</f>
        <v>0</v>
      </c>
      <c r="C1302" s="46">
        <f>_xlfn.IFNA(VLOOKUP(A1302,'Break Through Price Strategy'!$A$2:$B$742,2,FALSE),0)</f>
        <v>0</v>
      </c>
      <c r="D1302" s="46">
        <f>_xlfn.IFNA(VLOOKUP(A1302,'BBI Strategy'!$A$2:$B$1000,2,FALSE),0)</f>
        <v>0</v>
      </c>
      <c r="E1302" s="46">
        <f>_xlfn.IFNA(VLOOKUP(A1302,'Cloud Strategy'!$A$2:$B$1000,2,FALSE),0)</f>
        <v>0</v>
      </c>
      <c r="F1302" s="46">
        <f>_xlfn.IFNA(VLOOKUP(A1302,'DMI Strategy'!$A$1:$B$1000,2,FALSE),0)</f>
        <v>0</v>
      </c>
      <c r="G1302" s="46">
        <f>_xlfn.IFNA(VLOOKUP(A1302,'RVI Strategy'!$A$1:$B$1000,2,FALSE),0)</f>
        <v>0</v>
      </c>
      <c r="H1302" s="46">
        <f>_xlfn.IFNA(VLOOKUP(A1302,'TXF0007 Strategy'!$A$1:$B$1000,2,FALSE),0)</f>
        <v>0</v>
      </c>
      <c r="I1302" s="55">
        <f t="shared" si="40"/>
        <v>0</v>
      </c>
      <c r="J1302" s="32">
        <f>VLOOKUP($A1302,級距!$A:$K,9,FALSE)</f>
        <v>1</v>
      </c>
      <c r="K1302" s="32">
        <f>VLOOKUP($A1302,級距!$A:$K,10,FALSE)</f>
        <v>4</v>
      </c>
      <c r="L1302" s="32">
        <f>VLOOKUP($A1302,級距!$A:$K,11,FALSE)</f>
        <v>2</v>
      </c>
      <c r="M1302" s="32">
        <f t="shared" si="41"/>
        <v>2</v>
      </c>
    </row>
    <row r="1303" spans="1:13">
      <c r="A1303" s="47">
        <v>43718</v>
      </c>
      <c r="B1303" s="46">
        <f>_xlfn.IFNA(VLOOKUP(A1303,'Dual Thrust Strategy'!$A$1:$B$460,2,FALSE),0)</f>
        <v>0</v>
      </c>
      <c r="C1303" s="46">
        <f>_xlfn.IFNA(VLOOKUP(A1303,'Break Through Price Strategy'!$A$2:$B$742,2,FALSE),0)</f>
        <v>0</v>
      </c>
      <c r="D1303" s="46">
        <f>_xlfn.IFNA(VLOOKUP(A1303,'BBI Strategy'!$A$2:$B$1000,2,FALSE),0)</f>
        <v>0</v>
      </c>
      <c r="E1303" s="46">
        <f>_xlfn.IFNA(VLOOKUP(A1303,'Cloud Strategy'!$A$2:$B$1000,2,FALSE),0)</f>
        <v>0</v>
      </c>
      <c r="F1303" s="46">
        <f>_xlfn.IFNA(VLOOKUP(A1303,'DMI Strategy'!$A$1:$B$1000,2,FALSE),0)</f>
        <v>0</v>
      </c>
      <c r="G1303" s="46">
        <f>_xlfn.IFNA(VLOOKUP(A1303,'RVI Strategy'!$A$1:$B$1000,2,FALSE),0)</f>
        <v>0</v>
      </c>
      <c r="H1303" s="46">
        <f>_xlfn.IFNA(VLOOKUP(A1303,'TXF0007 Strategy'!$A$1:$B$1000,2,FALSE),0)</f>
        <v>0</v>
      </c>
      <c r="I1303" s="55">
        <f t="shared" si="40"/>
        <v>0</v>
      </c>
      <c r="J1303" s="32">
        <f>VLOOKUP($A1303,級距!$A:$K,9,FALSE)</f>
        <v>3</v>
      </c>
      <c r="K1303" s="32">
        <f>VLOOKUP($A1303,級距!$A:$K,10,FALSE)</f>
        <v>7</v>
      </c>
      <c r="L1303" s="32">
        <f>VLOOKUP($A1303,級距!$A:$K,11,FALSE)</f>
        <v>3</v>
      </c>
      <c r="M1303" s="32">
        <f t="shared" si="41"/>
        <v>3</v>
      </c>
    </row>
    <row r="1304" spans="1:13">
      <c r="A1304" s="47">
        <v>43717</v>
      </c>
      <c r="B1304" s="46">
        <f>_xlfn.IFNA(VLOOKUP(A1304,'Dual Thrust Strategy'!$A$1:$B$460,2,FALSE),0)</f>
        <v>0</v>
      </c>
      <c r="C1304" s="46">
        <f>_xlfn.IFNA(VLOOKUP(A1304,'Break Through Price Strategy'!$A$2:$B$742,2,FALSE),0)</f>
        <v>0</v>
      </c>
      <c r="D1304" s="46">
        <f>_xlfn.IFNA(VLOOKUP(A1304,'BBI Strategy'!$A$2:$B$1000,2,FALSE),0)</f>
        <v>0</v>
      </c>
      <c r="E1304" s="46">
        <f>_xlfn.IFNA(VLOOKUP(A1304,'Cloud Strategy'!$A$2:$B$1000,2,FALSE),0)</f>
        <v>0</v>
      </c>
      <c r="F1304" s="46">
        <f>_xlfn.IFNA(VLOOKUP(A1304,'DMI Strategy'!$A$1:$B$1000,2,FALSE),0)</f>
        <v>0</v>
      </c>
      <c r="G1304" s="46">
        <f>_xlfn.IFNA(VLOOKUP(A1304,'RVI Strategy'!$A$1:$B$1000,2,FALSE),0)</f>
        <v>0</v>
      </c>
      <c r="H1304" s="46">
        <f>_xlfn.IFNA(VLOOKUP(A1304,'TXF0007 Strategy'!$A$1:$B$1000,2,FALSE),0)</f>
        <v>0</v>
      </c>
      <c r="I1304" s="55">
        <f t="shared" si="40"/>
        <v>0</v>
      </c>
      <c r="J1304" s="32">
        <f>VLOOKUP($A1304,級距!$A:$K,9,FALSE)</f>
        <v>1</v>
      </c>
      <c r="K1304" s="32">
        <f>VLOOKUP($A1304,級距!$A:$K,10,FALSE)</f>
        <v>2</v>
      </c>
      <c r="L1304" s="32">
        <f>VLOOKUP($A1304,級距!$A:$K,11,FALSE)</f>
        <v>2</v>
      </c>
      <c r="M1304" s="32">
        <f t="shared" si="41"/>
        <v>2</v>
      </c>
    </row>
    <row r="1305" spans="1:13">
      <c r="A1305" s="47">
        <v>43714</v>
      </c>
      <c r="B1305" s="46">
        <f>_xlfn.IFNA(VLOOKUP(A1305,'Dual Thrust Strategy'!$A$1:$B$460,2,FALSE),0)</f>
        <v>0</v>
      </c>
      <c r="C1305" s="46">
        <f>_xlfn.IFNA(VLOOKUP(A1305,'Break Through Price Strategy'!$A$2:$B$742,2,FALSE),0)</f>
        <v>0</v>
      </c>
      <c r="D1305" s="46">
        <f>_xlfn.IFNA(VLOOKUP(A1305,'BBI Strategy'!$A$2:$B$1000,2,FALSE),0)</f>
        <v>0</v>
      </c>
      <c r="E1305" s="46">
        <f>_xlfn.IFNA(VLOOKUP(A1305,'Cloud Strategy'!$A$2:$B$1000,2,FALSE),0)</f>
        <v>0</v>
      </c>
      <c r="F1305" s="46">
        <f>_xlfn.IFNA(VLOOKUP(A1305,'DMI Strategy'!$A$1:$B$1000,2,FALSE),0)</f>
        <v>0</v>
      </c>
      <c r="G1305" s="46">
        <f>_xlfn.IFNA(VLOOKUP(A1305,'RVI Strategy'!$A$1:$B$1000,2,FALSE),0)</f>
        <v>0</v>
      </c>
      <c r="H1305" s="46">
        <f>_xlfn.IFNA(VLOOKUP(A1305,'TXF0007 Strategy'!$A$1:$B$1000,2,FALSE),0)</f>
        <v>0</v>
      </c>
      <c r="I1305" s="55">
        <f t="shared" si="40"/>
        <v>0</v>
      </c>
      <c r="J1305" s="32">
        <f>VLOOKUP($A1305,級距!$A:$K,9,FALSE)</f>
        <v>1</v>
      </c>
      <c r="K1305" s="32">
        <f>VLOOKUP($A1305,級距!$A:$K,10,FALSE)</f>
        <v>2</v>
      </c>
      <c r="L1305" s="32">
        <f>VLOOKUP($A1305,級距!$A:$K,11,FALSE)</f>
        <v>2</v>
      </c>
      <c r="M1305" s="32">
        <f t="shared" si="41"/>
        <v>2</v>
      </c>
    </row>
    <row r="1306" spans="1:13">
      <c r="A1306" s="47">
        <v>43713</v>
      </c>
      <c r="B1306" s="46">
        <f>_xlfn.IFNA(VLOOKUP(A1306,'Dual Thrust Strategy'!$A$1:$B$460,2,FALSE),0)</f>
        <v>0</v>
      </c>
      <c r="C1306" s="46">
        <f>_xlfn.IFNA(VLOOKUP(A1306,'Break Through Price Strategy'!$A$2:$B$742,2,FALSE),0)</f>
        <v>0</v>
      </c>
      <c r="D1306" s="46">
        <f>_xlfn.IFNA(VLOOKUP(A1306,'BBI Strategy'!$A$2:$B$1000,2,FALSE),0)</f>
        <v>0</v>
      </c>
      <c r="E1306" s="46">
        <f>_xlfn.IFNA(VLOOKUP(A1306,'Cloud Strategy'!$A$2:$B$1000,2,FALSE),0)</f>
        <v>0</v>
      </c>
      <c r="F1306" s="46">
        <f>_xlfn.IFNA(VLOOKUP(A1306,'DMI Strategy'!$A$1:$B$1000,2,FALSE),0)</f>
        <v>0</v>
      </c>
      <c r="G1306" s="46">
        <f>_xlfn.IFNA(VLOOKUP(A1306,'RVI Strategy'!$A$1:$B$1000,2,FALSE),0)</f>
        <v>0</v>
      </c>
      <c r="H1306" s="46">
        <f>_xlfn.IFNA(VLOOKUP(A1306,'TXF0007 Strategy'!$A$1:$B$1000,2,FALSE),0)</f>
        <v>0</v>
      </c>
      <c r="I1306" s="55">
        <f t="shared" si="40"/>
        <v>0</v>
      </c>
      <c r="J1306" s="32">
        <f>VLOOKUP($A1306,級距!$A:$K,9,FALSE)</f>
        <v>1</v>
      </c>
      <c r="K1306" s="32">
        <f>VLOOKUP($A1306,級距!$A:$K,10,FALSE)</f>
        <v>3</v>
      </c>
      <c r="L1306" s="32">
        <f>VLOOKUP($A1306,級距!$A:$K,11,FALSE)</f>
        <v>2</v>
      </c>
      <c r="M1306" s="32">
        <f t="shared" si="41"/>
        <v>2</v>
      </c>
    </row>
    <row r="1307" spans="1:13">
      <c r="A1307" s="47">
        <v>43712</v>
      </c>
      <c r="B1307" s="46">
        <f>_xlfn.IFNA(VLOOKUP(A1307,'Dual Thrust Strategy'!$A$1:$B$460,2,FALSE),0)</f>
        <v>0</v>
      </c>
      <c r="C1307" s="46">
        <f>_xlfn.IFNA(VLOOKUP(A1307,'Break Through Price Strategy'!$A$2:$B$742,2,FALSE),0)</f>
        <v>0</v>
      </c>
      <c r="D1307" s="46">
        <f>_xlfn.IFNA(VLOOKUP(A1307,'BBI Strategy'!$A$2:$B$1000,2,FALSE),0)</f>
        <v>0</v>
      </c>
      <c r="E1307" s="46">
        <f>_xlfn.IFNA(VLOOKUP(A1307,'Cloud Strategy'!$A$2:$B$1000,2,FALSE),0)</f>
        <v>0</v>
      </c>
      <c r="F1307" s="46">
        <f>_xlfn.IFNA(VLOOKUP(A1307,'DMI Strategy'!$A$1:$B$1000,2,FALSE),0)</f>
        <v>0</v>
      </c>
      <c r="G1307" s="46">
        <f>_xlfn.IFNA(VLOOKUP(A1307,'RVI Strategy'!$A$1:$B$1000,2,FALSE),0)</f>
        <v>0</v>
      </c>
      <c r="H1307" s="46">
        <f>_xlfn.IFNA(VLOOKUP(A1307,'TXF0007 Strategy'!$A$1:$B$1000,2,FALSE),0)</f>
        <v>0</v>
      </c>
      <c r="I1307" s="55">
        <f t="shared" si="40"/>
        <v>0</v>
      </c>
      <c r="J1307" s="32">
        <f>VLOOKUP($A1307,級距!$A:$K,9,FALSE)</f>
        <v>5</v>
      </c>
      <c r="K1307" s="32">
        <f>VLOOKUP($A1307,級距!$A:$K,10,FALSE)</f>
        <v>9</v>
      </c>
      <c r="L1307" s="32">
        <f>VLOOKUP($A1307,級距!$A:$K,11,FALSE)</f>
        <v>3</v>
      </c>
      <c r="M1307" s="32">
        <f t="shared" si="41"/>
        <v>3</v>
      </c>
    </row>
    <row r="1308" spans="1:13">
      <c r="A1308" s="47">
        <v>43711</v>
      </c>
      <c r="B1308" s="46">
        <f>_xlfn.IFNA(VLOOKUP(A1308,'Dual Thrust Strategy'!$A$1:$B$460,2,FALSE),0)</f>
        <v>0</v>
      </c>
      <c r="C1308" s="46">
        <f>_xlfn.IFNA(VLOOKUP(A1308,'Break Through Price Strategy'!$A$2:$B$742,2,FALSE),0)</f>
        <v>0</v>
      </c>
      <c r="D1308" s="46">
        <f>_xlfn.IFNA(VLOOKUP(A1308,'BBI Strategy'!$A$2:$B$1000,2,FALSE),0)</f>
        <v>0</v>
      </c>
      <c r="E1308" s="46">
        <f>_xlfn.IFNA(VLOOKUP(A1308,'Cloud Strategy'!$A$2:$B$1000,2,FALSE),0)</f>
        <v>0</v>
      </c>
      <c r="F1308" s="46">
        <f>_xlfn.IFNA(VLOOKUP(A1308,'DMI Strategy'!$A$1:$B$1000,2,FALSE),0)</f>
        <v>0</v>
      </c>
      <c r="G1308" s="46">
        <f>_xlfn.IFNA(VLOOKUP(A1308,'RVI Strategy'!$A$1:$B$1000,2,FALSE),0)</f>
        <v>0</v>
      </c>
      <c r="H1308" s="46">
        <f>_xlfn.IFNA(VLOOKUP(A1308,'TXF0007 Strategy'!$A$1:$B$1000,2,FALSE),0)</f>
        <v>0</v>
      </c>
      <c r="I1308" s="55">
        <f t="shared" si="40"/>
        <v>0</v>
      </c>
      <c r="J1308" s="32">
        <f>VLOOKUP($A1308,級距!$A:$K,9,FALSE)</f>
        <v>4</v>
      </c>
      <c r="K1308" s="32">
        <f>VLOOKUP($A1308,級距!$A:$K,10,FALSE)</f>
        <v>6</v>
      </c>
      <c r="L1308" s="32">
        <f>VLOOKUP($A1308,級距!$A:$K,11,FALSE)</f>
        <v>2</v>
      </c>
      <c r="M1308" s="32">
        <f t="shared" si="41"/>
        <v>2</v>
      </c>
    </row>
    <row r="1309" spans="1:13">
      <c r="A1309" s="47">
        <v>43710</v>
      </c>
      <c r="B1309" s="46">
        <f>_xlfn.IFNA(VLOOKUP(A1309,'Dual Thrust Strategy'!$A$1:$B$460,2,FALSE),0)</f>
        <v>0</v>
      </c>
      <c r="C1309" s="46">
        <f>_xlfn.IFNA(VLOOKUP(A1309,'Break Through Price Strategy'!$A$2:$B$742,2,FALSE),0)</f>
        <v>0</v>
      </c>
      <c r="D1309" s="46">
        <f>_xlfn.IFNA(VLOOKUP(A1309,'BBI Strategy'!$A$2:$B$1000,2,FALSE),0)</f>
        <v>0</v>
      </c>
      <c r="E1309" s="46">
        <f>_xlfn.IFNA(VLOOKUP(A1309,'Cloud Strategy'!$A$2:$B$1000,2,FALSE),0)</f>
        <v>0</v>
      </c>
      <c r="F1309" s="46">
        <f>_xlfn.IFNA(VLOOKUP(A1309,'DMI Strategy'!$A$1:$B$1000,2,FALSE),0)</f>
        <v>0</v>
      </c>
      <c r="G1309" s="46">
        <f>_xlfn.IFNA(VLOOKUP(A1309,'RVI Strategy'!$A$1:$B$1000,2,FALSE),0)</f>
        <v>0</v>
      </c>
      <c r="H1309" s="46">
        <f>_xlfn.IFNA(VLOOKUP(A1309,'TXF0007 Strategy'!$A$1:$B$1000,2,FALSE),0)</f>
        <v>0</v>
      </c>
      <c r="I1309" s="55">
        <f t="shared" si="40"/>
        <v>0</v>
      </c>
      <c r="J1309" s="32">
        <f>VLOOKUP($A1309,級距!$A:$K,9,FALSE)</f>
        <v>1</v>
      </c>
      <c r="K1309" s="32">
        <f>VLOOKUP($A1309,級距!$A:$K,10,FALSE)</f>
        <v>7</v>
      </c>
      <c r="L1309" s="32">
        <f>VLOOKUP($A1309,級距!$A:$K,11,FALSE)</f>
        <v>3</v>
      </c>
      <c r="M1309" s="32">
        <f t="shared" si="41"/>
        <v>3</v>
      </c>
    </row>
    <row r="1310" spans="1:13">
      <c r="A1310" s="47">
        <v>43707</v>
      </c>
      <c r="B1310" s="46">
        <f>_xlfn.IFNA(VLOOKUP(A1310,'Dual Thrust Strategy'!$A$1:$B$460,2,FALSE),0)</f>
        <v>0</v>
      </c>
      <c r="C1310" s="46">
        <f>_xlfn.IFNA(VLOOKUP(A1310,'Break Through Price Strategy'!$A$2:$B$742,2,FALSE),0)</f>
        <v>0</v>
      </c>
      <c r="D1310" s="46">
        <f>_xlfn.IFNA(VLOOKUP(A1310,'BBI Strategy'!$A$2:$B$1000,2,FALSE),0)</f>
        <v>0</v>
      </c>
      <c r="E1310" s="46">
        <f>_xlfn.IFNA(VLOOKUP(A1310,'Cloud Strategy'!$A$2:$B$1000,2,FALSE),0)</f>
        <v>0</v>
      </c>
      <c r="F1310" s="46">
        <f>_xlfn.IFNA(VLOOKUP(A1310,'DMI Strategy'!$A$1:$B$1000,2,FALSE),0)</f>
        <v>0</v>
      </c>
      <c r="G1310" s="46">
        <f>_xlfn.IFNA(VLOOKUP(A1310,'RVI Strategy'!$A$1:$B$1000,2,FALSE),0)</f>
        <v>0</v>
      </c>
      <c r="H1310" s="46">
        <f>_xlfn.IFNA(VLOOKUP(A1310,'TXF0007 Strategy'!$A$1:$B$1000,2,FALSE),0)</f>
        <v>0</v>
      </c>
      <c r="I1310" s="55">
        <f t="shared" si="40"/>
        <v>0</v>
      </c>
      <c r="J1310" s="32">
        <f>VLOOKUP($A1310,級距!$A:$K,9,FALSE)</f>
        <v>2</v>
      </c>
      <c r="K1310" s="32">
        <f>VLOOKUP($A1310,級距!$A:$K,10,FALSE)</f>
        <v>9</v>
      </c>
      <c r="L1310" s="32">
        <f>VLOOKUP($A1310,級距!$A:$K,11,FALSE)</f>
        <v>3</v>
      </c>
      <c r="M1310" s="32">
        <f t="shared" si="41"/>
        <v>3</v>
      </c>
    </row>
    <row r="1311" spans="1:13">
      <c r="A1311" s="47">
        <v>43706</v>
      </c>
      <c r="B1311" s="46">
        <f>_xlfn.IFNA(VLOOKUP(A1311,'Dual Thrust Strategy'!$A$1:$B$460,2,FALSE),0)</f>
        <v>0</v>
      </c>
      <c r="C1311" s="46">
        <f>_xlfn.IFNA(VLOOKUP(A1311,'Break Through Price Strategy'!$A$2:$B$742,2,FALSE),0)</f>
        <v>0</v>
      </c>
      <c r="D1311" s="46">
        <f>_xlfn.IFNA(VLOOKUP(A1311,'BBI Strategy'!$A$2:$B$1000,2,FALSE),0)</f>
        <v>0</v>
      </c>
      <c r="E1311" s="46">
        <f>_xlfn.IFNA(VLOOKUP(A1311,'Cloud Strategy'!$A$2:$B$1000,2,FALSE),0)</f>
        <v>0</v>
      </c>
      <c r="F1311" s="46">
        <f>_xlfn.IFNA(VLOOKUP(A1311,'DMI Strategy'!$A$1:$B$1000,2,FALSE),0)</f>
        <v>0</v>
      </c>
      <c r="G1311" s="46">
        <f>_xlfn.IFNA(VLOOKUP(A1311,'RVI Strategy'!$A$1:$B$1000,2,FALSE),0)</f>
        <v>0</v>
      </c>
      <c r="H1311" s="46">
        <f>_xlfn.IFNA(VLOOKUP(A1311,'TXF0007 Strategy'!$A$1:$B$1000,2,FALSE),0)</f>
        <v>0</v>
      </c>
      <c r="I1311" s="55">
        <f t="shared" si="40"/>
        <v>0</v>
      </c>
      <c r="J1311" s="32">
        <f>VLOOKUP($A1311,級距!$A:$K,9,FALSE)</f>
        <v>2</v>
      </c>
      <c r="K1311" s="32">
        <f>VLOOKUP($A1311,級距!$A:$K,10,FALSE)</f>
        <v>2</v>
      </c>
      <c r="L1311" s="32">
        <f>VLOOKUP($A1311,級距!$A:$K,11,FALSE)</f>
        <v>2</v>
      </c>
      <c r="M1311" s="32">
        <f t="shared" si="41"/>
        <v>2</v>
      </c>
    </row>
    <row r="1312" spans="1:13">
      <c r="A1312" s="47">
        <v>43705</v>
      </c>
      <c r="B1312" s="46">
        <f>_xlfn.IFNA(VLOOKUP(A1312,'Dual Thrust Strategy'!$A$1:$B$460,2,FALSE),0)</f>
        <v>0</v>
      </c>
      <c r="C1312" s="46">
        <f>_xlfn.IFNA(VLOOKUP(A1312,'Break Through Price Strategy'!$A$2:$B$742,2,FALSE),0)</f>
        <v>0</v>
      </c>
      <c r="D1312" s="46">
        <f>_xlfn.IFNA(VLOOKUP(A1312,'BBI Strategy'!$A$2:$B$1000,2,FALSE),0)</f>
        <v>0</v>
      </c>
      <c r="E1312" s="46">
        <f>_xlfn.IFNA(VLOOKUP(A1312,'Cloud Strategy'!$A$2:$B$1000,2,FALSE),0)</f>
        <v>0</v>
      </c>
      <c r="F1312" s="46">
        <f>_xlfn.IFNA(VLOOKUP(A1312,'DMI Strategy'!$A$1:$B$1000,2,FALSE),0)</f>
        <v>0</v>
      </c>
      <c r="G1312" s="46">
        <f>_xlfn.IFNA(VLOOKUP(A1312,'RVI Strategy'!$A$1:$B$1000,2,FALSE),0)</f>
        <v>0</v>
      </c>
      <c r="H1312" s="46">
        <f>_xlfn.IFNA(VLOOKUP(A1312,'TXF0007 Strategy'!$A$1:$B$1000,2,FALSE),0)</f>
        <v>0</v>
      </c>
      <c r="I1312" s="55">
        <f t="shared" si="40"/>
        <v>0</v>
      </c>
      <c r="J1312" s="32">
        <f>VLOOKUP($A1312,級距!$A:$K,9,FALSE)</f>
        <v>1</v>
      </c>
      <c r="K1312" s="32">
        <f>VLOOKUP($A1312,級距!$A:$K,10,FALSE)</f>
        <v>5</v>
      </c>
      <c r="L1312" s="32">
        <f>VLOOKUP($A1312,級距!$A:$K,11,FALSE)</f>
        <v>2</v>
      </c>
      <c r="M1312" s="32">
        <f t="shared" si="41"/>
        <v>2</v>
      </c>
    </row>
    <row r="1313" spans="1:13">
      <c r="A1313" s="47">
        <v>43704</v>
      </c>
      <c r="B1313" s="46">
        <f>_xlfn.IFNA(VLOOKUP(A1313,'Dual Thrust Strategy'!$A$1:$B$460,2,FALSE),0)</f>
        <v>0</v>
      </c>
      <c r="C1313" s="46">
        <f>_xlfn.IFNA(VLOOKUP(A1313,'Break Through Price Strategy'!$A$2:$B$742,2,FALSE),0)</f>
        <v>0</v>
      </c>
      <c r="D1313" s="46">
        <f>_xlfn.IFNA(VLOOKUP(A1313,'BBI Strategy'!$A$2:$B$1000,2,FALSE),0)</f>
        <v>0</v>
      </c>
      <c r="E1313" s="46">
        <f>_xlfn.IFNA(VLOOKUP(A1313,'Cloud Strategy'!$A$2:$B$1000,2,FALSE),0)</f>
        <v>0</v>
      </c>
      <c r="F1313" s="46">
        <f>_xlfn.IFNA(VLOOKUP(A1313,'DMI Strategy'!$A$1:$B$1000,2,FALSE),0)</f>
        <v>0</v>
      </c>
      <c r="G1313" s="46">
        <f>_xlfn.IFNA(VLOOKUP(A1313,'RVI Strategy'!$A$1:$B$1000,2,FALSE),0)</f>
        <v>0</v>
      </c>
      <c r="H1313" s="46">
        <f>_xlfn.IFNA(VLOOKUP(A1313,'TXF0007 Strategy'!$A$1:$B$1000,2,FALSE),0)</f>
        <v>0</v>
      </c>
      <c r="I1313" s="55">
        <f t="shared" si="40"/>
        <v>0</v>
      </c>
      <c r="J1313" s="32">
        <f>VLOOKUP($A1313,級距!$A:$K,9,FALSE)</f>
        <v>1</v>
      </c>
      <c r="K1313" s="32">
        <f>VLOOKUP($A1313,級距!$A:$K,10,FALSE)</f>
        <v>2</v>
      </c>
      <c r="L1313" s="32">
        <f>VLOOKUP($A1313,級距!$A:$K,11,FALSE)</f>
        <v>2</v>
      </c>
      <c r="M1313" s="32">
        <f t="shared" si="41"/>
        <v>2</v>
      </c>
    </row>
    <row r="1314" spans="1:13">
      <c r="A1314" s="47">
        <v>43703</v>
      </c>
      <c r="B1314" s="46">
        <f>_xlfn.IFNA(VLOOKUP(A1314,'Dual Thrust Strategy'!$A$1:$B$460,2,FALSE),0)</f>
        <v>0</v>
      </c>
      <c r="C1314" s="46">
        <f>_xlfn.IFNA(VLOOKUP(A1314,'Break Through Price Strategy'!$A$2:$B$742,2,FALSE),0)</f>
        <v>0</v>
      </c>
      <c r="D1314" s="46">
        <f>_xlfn.IFNA(VLOOKUP(A1314,'BBI Strategy'!$A$2:$B$1000,2,FALSE),0)</f>
        <v>0</v>
      </c>
      <c r="E1314" s="46">
        <f>_xlfn.IFNA(VLOOKUP(A1314,'Cloud Strategy'!$A$2:$B$1000,2,FALSE),0)</f>
        <v>0</v>
      </c>
      <c r="F1314" s="46">
        <f>_xlfn.IFNA(VLOOKUP(A1314,'DMI Strategy'!$A$1:$B$1000,2,FALSE),0)</f>
        <v>0</v>
      </c>
      <c r="G1314" s="46">
        <f>_xlfn.IFNA(VLOOKUP(A1314,'RVI Strategy'!$A$1:$B$1000,2,FALSE),0)</f>
        <v>0</v>
      </c>
      <c r="H1314" s="46">
        <f>_xlfn.IFNA(VLOOKUP(A1314,'TXF0007 Strategy'!$A$1:$B$1000,2,FALSE),0)</f>
        <v>0</v>
      </c>
      <c r="I1314" s="55">
        <f t="shared" si="40"/>
        <v>0</v>
      </c>
      <c r="J1314" s="32">
        <f>VLOOKUP($A1314,級距!$A:$K,9,FALSE)</f>
        <v>2</v>
      </c>
      <c r="K1314" s="32">
        <f>VLOOKUP($A1314,級距!$A:$K,10,FALSE)</f>
        <v>4</v>
      </c>
      <c r="L1314" s="32">
        <f>VLOOKUP($A1314,級距!$A:$K,11,FALSE)</f>
        <v>2</v>
      </c>
      <c r="M1314" s="32">
        <f t="shared" si="41"/>
        <v>2</v>
      </c>
    </row>
    <row r="1315" spans="1:13">
      <c r="A1315" s="47">
        <v>43700</v>
      </c>
      <c r="B1315" s="46">
        <f>_xlfn.IFNA(VLOOKUP(A1315,'Dual Thrust Strategy'!$A$1:$B$460,2,FALSE),0)</f>
        <v>0</v>
      </c>
      <c r="C1315" s="46">
        <f>_xlfn.IFNA(VLOOKUP(A1315,'Break Through Price Strategy'!$A$2:$B$742,2,FALSE),0)</f>
        <v>0</v>
      </c>
      <c r="D1315" s="46">
        <f>_xlfn.IFNA(VLOOKUP(A1315,'BBI Strategy'!$A$2:$B$1000,2,FALSE),0)</f>
        <v>0</v>
      </c>
      <c r="E1315" s="46">
        <f>_xlfn.IFNA(VLOOKUP(A1315,'Cloud Strategy'!$A$2:$B$1000,2,FALSE),0)</f>
        <v>0</v>
      </c>
      <c r="F1315" s="46">
        <f>_xlfn.IFNA(VLOOKUP(A1315,'DMI Strategy'!$A$1:$B$1000,2,FALSE),0)</f>
        <v>0</v>
      </c>
      <c r="G1315" s="46">
        <f>_xlfn.IFNA(VLOOKUP(A1315,'RVI Strategy'!$A$1:$B$1000,2,FALSE),0)</f>
        <v>0</v>
      </c>
      <c r="H1315" s="46">
        <f>_xlfn.IFNA(VLOOKUP(A1315,'TXF0007 Strategy'!$A$1:$B$1000,2,FALSE),0)</f>
        <v>0</v>
      </c>
      <c r="I1315" s="55">
        <f t="shared" si="40"/>
        <v>0</v>
      </c>
      <c r="J1315" s="32">
        <f>VLOOKUP($A1315,級距!$A:$K,9,FALSE)</f>
        <v>1</v>
      </c>
      <c r="K1315" s="32">
        <f>VLOOKUP($A1315,級距!$A:$K,10,FALSE)</f>
        <v>3</v>
      </c>
      <c r="L1315" s="32">
        <f>VLOOKUP($A1315,級距!$A:$K,11,FALSE)</f>
        <v>2</v>
      </c>
      <c r="M1315" s="32">
        <f t="shared" si="41"/>
        <v>2</v>
      </c>
    </row>
    <row r="1316" spans="1:13">
      <c r="A1316" s="47">
        <v>43699</v>
      </c>
      <c r="B1316" s="46">
        <f>_xlfn.IFNA(VLOOKUP(A1316,'Dual Thrust Strategy'!$A$1:$B$460,2,FALSE),0)</f>
        <v>0</v>
      </c>
      <c r="C1316" s="46">
        <f>_xlfn.IFNA(VLOOKUP(A1316,'Break Through Price Strategy'!$A$2:$B$742,2,FALSE),0)</f>
        <v>0</v>
      </c>
      <c r="D1316" s="46">
        <f>_xlfn.IFNA(VLOOKUP(A1316,'BBI Strategy'!$A$2:$B$1000,2,FALSE),0)</f>
        <v>0</v>
      </c>
      <c r="E1316" s="46">
        <f>_xlfn.IFNA(VLOOKUP(A1316,'Cloud Strategy'!$A$2:$B$1000,2,FALSE),0)</f>
        <v>0</v>
      </c>
      <c r="F1316" s="46">
        <f>_xlfn.IFNA(VLOOKUP(A1316,'DMI Strategy'!$A$1:$B$1000,2,FALSE),0)</f>
        <v>0</v>
      </c>
      <c r="G1316" s="46">
        <f>_xlfn.IFNA(VLOOKUP(A1316,'RVI Strategy'!$A$1:$B$1000,2,FALSE),0)</f>
        <v>0</v>
      </c>
      <c r="H1316" s="46">
        <f>_xlfn.IFNA(VLOOKUP(A1316,'TXF0007 Strategy'!$A$1:$B$1000,2,FALSE),0)</f>
        <v>0</v>
      </c>
      <c r="I1316" s="55">
        <f t="shared" si="40"/>
        <v>0</v>
      </c>
      <c r="J1316" s="32">
        <f>VLOOKUP($A1316,級距!$A:$K,9,FALSE)</f>
        <v>5</v>
      </c>
      <c r="K1316" s="32">
        <f>VLOOKUP($A1316,級距!$A:$K,10,FALSE)</f>
        <v>7</v>
      </c>
      <c r="L1316" s="32">
        <f>VLOOKUP($A1316,級距!$A:$K,11,FALSE)</f>
        <v>3</v>
      </c>
      <c r="M1316" s="32">
        <f t="shared" si="41"/>
        <v>3</v>
      </c>
    </row>
    <row r="1317" spans="1:13">
      <c r="A1317" s="47">
        <v>43698</v>
      </c>
      <c r="B1317" s="46">
        <f>_xlfn.IFNA(VLOOKUP(A1317,'Dual Thrust Strategy'!$A$1:$B$460,2,FALSE),0)</f>
        <v>0</v>
      </c>
      <c r="C1317" s="46">
        <f>_xlfn.IFNA(VLOOKUP(A1317,'Break Through Price Strategy'!$A$2:$B$742,2,FALSE),0)</f>
        <v>0</v>
      </c>
      <c r="D1317" s="46">
        <f>_xlfn.IFNA(VLOOKUP(A1317,'BBI Strategy'!$A$2:$B$1000,2,FALSE),0)</f>
        <v>0</v>
      </c>
      <c r="E1317" s="46">
        <f>_xlfn.IFNA(VLOOKUP(A1317,'Cloud Strategy'!$A$2:$B$1000,2,FALSE),0)</f>
        <v>0</v>
      </c>
      <c r="F1317" s="46">
        <f>_xlfn.IFNA(VLOOKUP(A1317,'DMI Strategy'!$A$1:$B$1000,2,FALSE),0)</f>
        <v>0</v>
      </c>
      <c r="G1317" s="46">
        <f>_xlfn.IFNA(VLOOKUP(A1317,'RVI Strategy'!$A$1:$B$1000,2,FALSE),0)</f>
        <v>0</v>
      </c>
      <c r="H1317" s="46">
        <f>_xlfn.IFNA(VLOOKUP(A1317,'TXF0007 Strategy'!$A$1:$B$1000,2,FALSE),0)</f>
        <v>0</v>
      </c>
      <c r="I1317" s="55">
        <f t="shared" si="40"/>
        <v>0</v>
      </c>
      <c r="J1317" s="32">
        <f>VLOOKUP($A1317,級距!$A:$K,9,FALSE)</f>
        <v>1</v>
      </c>
      <c r="K1317" s="32">
        <f>VLOOKUP($A1317,級距!$A:$K,10,FALSE)</f>
        <v>4</v>
      </c>
      <c r="L1317" s="32">
        <f>VLOOKUP($A1317,級距!$A:$K,11,FALSE)</f>
        <v>2</v>
      </c>
      <c r="M1317" s="32">
        <f t="shared" si="41"/>
        <v>2</v>
      </c>
    </row>
    <row r="1318" spans="1:13">
      <c r="A1318" s="47">
        <v>43697</v>
      </c>
      <c r="B1318" s="46">
        <f>_xlfn.IFNA(VLOOKUP(A1318,'Dual Thrust Strategy'!$A$1:$B$460,2,FALSE),0)</f>
        <v>0</v>
      </c>
      <c r="C1318" s="46">
        <f>_xlfn.IFNA(VLOOKUP(A1318,'Break Through Price Strategy'!$A$2:$B$742,2,FALSE),0)</f>
        <v>0</v>
      </c>
      <c r="D1318" s="46">
        <f>_xlfn.IFNA(VLOOKUP(A1318,'BBI Strategy'!$A$2:$B$1000,2,FALSE),0)</f>
        <v>0</v>
      </c>
      <c r="E1318" s="46">
        <f>_xlfn.IFNA(VLOOKUP(A1318,'Cloud Strategy'!$A$2:$B$1000,2,FALSE),0)</f>
        <v>0</v>
      </c>
      <c r="F1318" s="46">
        <f>_xlfn.IFNA(VLOOKUP(A1318,'DMI Strategy'!$A$1:$B$1000,2,FALSE),0)</f>
        <v>0</v>
      </c>
      <c r="G1318" s="46">
        <f>_xlfn.IFNA(VLOOKUP(A1318,'RVI Strategy'!$A$1:$B$1000,2,FALSE),0)</f>
        <v>0</v>
      </c>
      <c r="H1318" s="46">
        <f>_xlfn.IFNA(VLOOKUP(A1318,'TXF0007 Strategy'!$A$1:$B$1000,2,FALSE),0)</f>
        <v>0</v>
      </c>
      <c r="I1318" s="55">
        <f t="shared" si="40"/>
        <v>0</v>
      </c>
      <c r="J1318" s="32">
        <f>VLOOKUP($A1318,級距!$A:$K,9,FALSE)</f>
        <v>1</v>
      </c>
      <c r="K1318" s="32">
        <f>VLOOKUP($A1318,級距!$A:$K,10,FALSE)</f>
        <v>8</v>
      </c>
      <c r="L1318" s="32">
        <f>VLOOKUP($A1318,級距!$A:$K,11,FALSE)</f>
        <v>3</v>
      </c>
      <c r="M1318" s="32">
        <f t="shared" si="41"/>
        <v>3</v>
      </c>
    </row>
    <row r="1319" spans="1:13">
      <c r="A1319" s="47">
        <v>43696</v>
      </c>
      <c r="B1319" s="46">
        <f>_xlfn.IFNA(VLOOKUP(A1319,'Dual Thrust Strategy'!$A$1:$B$460,2,FALSE),0)</f>
        <v>0</v>
      </c>
      <c r="C1319" s="46">
        <f>_xlfn.IFNA(VLOOKUP(A1319,'Break Through Price Strategy'!$A$2:$B$742,2,FALSE),0)</f>
        <v>0</v>
      </c>
      <c r="D1319" s="46">
        <f>_xlfn.IFNA(VLOOKUP(A1319,'BBI Strategy'!$A$2:$B$1000,2,FALSE),0)</f>
        <v>0</v>
      </c>
      <c r="E1319" s="46">
        <f>_xlfn.IFNA(VLOOKUP(A1319,'Cloud Strategy'!$A$2:$B$1000,2,FALSE),0)</f>
        <v>0</v>
      </c>
      <c r="F1319" s="46">
        <f>_xlfn.IFNA(VLOOKUP(A1319,'DMI Strategy'!$A$1:$B$1000,2,FALSE),0)</f>
        <v>0</v>
      </c>
      <c r="G1319" s="46">
        <f>_xlfn.IFNA(VLOOKUP(A1319,'RVI Strategy'!$A$1:$B$1000,2,FALSE),0)</f>
        <v>0</v>
      </c>
      <c r="H1319" s="46">
        <f>_xlfn.IFNA(VLOOKUP(A1319,'TXF0007 Strategy'!$A$1:$B$1000,2,FALSE),0)</f>
        <v>0</v>
      </c>
      <c r="I1319" s="55">
        <f t="shared" si="40"/>
        <v>0</v>
      </c>
      <c r="J1319" s="32">
        <f>VLOOKUP($A1319,級距!$A:$K,9,FALSE)</f>
        <v>2</v>
      </c>
      <c r="K1319" s="32">
        <f>VLOOKUP($A1319,級距!$A:$K,10,FALSE)</f>
        <v>7</v>
      </c>
      <c r="L1319" s="32">
        <f>VLOOKUP($A1319,級距!$A:$K,11,FALSE)</f>
        <v>3</v>
      </c>
      <c r="M1319" s="32">
        <f t="shared" si="41"/>
        <v>3</v>
      </c>
    </row>
    <row r="1320" spans="1:13">
      <c r="A1320" s="47">
        <v>43693</v>
      </c>
      <c r="B1320" s="46">
        <f>_xlfn.IFNA(VLOOKUP(A1320,'Dual Thrust Strategy'!$A$1:$B$460,2,FALSE),0)</f>
        <v>0</v>
      </c>
      <c r="C1320" s="46">
        <f>_xlfn.IFNA(VLOOKUP(A1320,'Break Through Price Strategy'!$A$2:$B$742,2,FALSE),0)</f>
        <v>0</v>
      </c>
      <c r="D1320" s="46">
        <f>_xlfn.IFNA(VLOOKUP(A1320,'BBI Strategy'!$A$2:$B$1000,2,FALSE),0)</f>
        <v>0</v>
      </c>
      <c r="E1320" s="46">
        <f>_xlfn.IFNA(VLOOKUP(A1320,'Cloud Strategy'!$A$2:$B$1000,2,FALSE),0)</f>
        <v>0</v>
      </c>
      <c r="F1320" s="46">
        <f>_xlfn.IFNA(VLOOKUP(A1320,'DMI Strategy'!$A$1:$B$1000,2,FALSE),0)</f>
        <v>0</v>
      </c>
      <c r="G1320" s="46">
        <f>_xlfn.IFNA(VLOOKUP(A1320,'RVI Strategy'!$A$1:$B$1000,2,FALSE),0)</f>
        <v>0</v>
      </c>
      <c r="H1320" s="46">
        <f>_xlfn.IFNA(VLOOKUP(A1320,'TXF0007 Strategy'!$A$1:$B$1000,2,FALSE),0)</f>
        <v>0</v>
      </c>
      <c r="I1320" s="55">
        <f t="shared" si="40"/>
        <v>0</v>
      </c>
      <c r="J1320" s="32">
        <f>VLOOKUP($A1320,級距!$A:$K,9,FALSE)</f>
        <v>7</v>
      </c>
      <c r="K1320" s="32">
        <f>VLOOKUP($A1320,級距!$A:$K,10,FALSE)</f>
        <v>8</v>
      </c>
      <c r="L1320" s="32">
        <f>VLOOKUP($A1320,級距!$A:$K,11,FALSE)</f>
        <v>3</v>
      </c>
      <c r="M1320" s="32">
        <f t="shared" si="41"/>
        <v>3</v>
      </c>
    </row>
    <row r="1321" spans="1:13">
      <c r="A1321" s="47">
        <v>43692</v>
      </c>
      <c r="B1321" s="46">
        <f>_xlfn.IFNA(VLOOKUP(A1321,'Dual Thrust Strategy'!$A$1:$B$460,2,FALSE),0)</f>
        <v>0</v>
      </c>
      <c r="C1321" s="46">
        <f>_xlfn.IFNA(VLOOKUP(A1321,'Break Through Price Strategy'!$A$2:$B$742,2,FALSE),0)</f>
        <v>0</v>
      </c>
      <c r="D1321" s="46">
        <f>_xlfn.IFNA(VLOOKUP(A1321,'BBI Strategy'!$A$2:$B$1000,2,FALSE),0)</f>
        <v>0</v>
      </c>
      <c r="E1321" s="46">
        <f>_xlfn.IFNA(VLOOKUP(A1321,'Cloud Strategy'!$A$2:$B$1000,2,FALSE),0)</f>
        <v>0</v>
      </c>
      <c r="F1321" s="46">
        <f>_xlfn.IFNA(VLOOKUP(A1321,'DMI Strategy'!$A$1:$B$1000,2,FALSE),0)</f>
        <v>0</v>
      </c>
      <c r="G1321" s="46">
        <f>_xlfn.IFNA(VLOOKUP(A1321,'RVI Strategy'!$A$1:$B$1000,2,FALSE),0)</f>
        <v>0</v>
      </c>
      <c r="H1321" s="46">
        <f>_xlfn.IFNA(VLOOKUP(A1321,'TXF0007 Strategy'!$A$1:$B$1000,2,FALSE),0)</f>
        <v>0</v>
      </c>
      <c r="I1321" s="55">
        <f t="shared" si="40"/>
        <v>0</v>
      </c>
      <c r="J1321" s="32">
        <f>VLOOKUP($A1321,級距!$A:$K,9,FALSE)</f>
        <v>4</v>
      </c>
      <c r="K1321" s="32">
        <f>VLOOKUP($A1321,級距!$A:$K,10,FALSE)</f>
        <v>5</v>
      </c>
      <c r="L1321" s="32">
        <f>VLOOKUP($A1321,級距!$A:$K,11,FALSE)</f>
        <v>2</v>
      </c>
      <c r="M1321" s="32">
        <f t="shared" si="41"/>
        <v>2</v>
      </c>
    </row>
    <row r="1322" spans="1:13">
      <c r="A1322" s="47">
        <v>43691</v>
      </c>
      <c r="B1322" s="46">
        <f>_xlfn.IFNA(VLOOKUP(A1322,'Dual Thrust Strategy'!$A$1:$B$460,2,FALSE),0)</f>
        <v>0</v>
      </c>
      <c r="C1322" s="46">
        <f>_xlfn.IFNA(VLOOKUP(A1322,'Break Through Price Strategy'!$A$2:$B$742,2,FALSE),0)</f>
        <v>0</v>
      </c>
      <c r="D1322" s="46">
        <f>_xlfn.IFNA(VLOOKUP(A1322,'BBI Strategy'!$A$2:$B$1000,2,FALSE),0)</f>
        <v>0</v>
      </c>
      <c r="E1322" s="46">
        <f>_xlfn.IFNA(VLOOKUP(A1322,'Cloud Strategy'!$A$2:$B$1000,2,FALSE),0)</f>
        <v>0</v>
      </c>
      <c r="F1322" s="46">
        <f>_xlfn.IFNA(VLOOKUP(A1322,'DMI Strategy'!$A$1:$B$1000,2,FALSE),0)</f>
        <v>0</v>
      </c>
      <c r="G1322" s="46">
        <f>_xlfn.IFNA(VLOOKUP(A1322,'RVI Strategy'!$A$1:$B$1000,2,FALSE),0)</f>
        <v>0</v>
      </c>
      <c r="H1322" s="46">
        <f>_xlfn.IFNA(VLOOKUP(A1322,'TXF0007 Strategy'!$A$1:$B$1000,2,FALSE),0)</f>
        <v>0</v>
      </c>
      <c r="I1322" s="55">
        <f t="shared" si="40"/>
        <v>0</v>
      </c>
      <c r="J1322" s="32">
        <f>VLOOKUP($A1322,級距!$A:$K,9,FALSE)</f>
        <v>3</v>
      </c>
      <c r="K1322" s="32">
        <f>VLOOKUP($A1322,級距!$A:$K,10,FALSE)</f>
        <v>4</v>
      </c>
      <c r="L1322" s="32">
        <f>VLOOKUP($A1322,級距!$A:$K,11,FALSE)</f>
        <v>2</v>
      </c>
      <c r="M1322" s="32">
        <f t="shared" si="41"/>
        <v>2</v>
      </c>
    </row>
    <row r="1323" spans="1:13">
      <c r="A1323" s="47">
        <v>43690</v>
      </c>
      <c r="B1323" s="46">
        <f>_xlfn.IFNA(VLOOKUP(A1323,'Dual Thrust Strategy'!$A$1:$B$460,2,FALSE),0)</f>
        <v>0</v>
      </c>
      <c r="C1323" s="46">
        <f>_xlfn.IFNA(VLOOKUP(A1323,'Break Through Price Strategy'!$A$2:$B$742,2,FALSE),0)</f>
        <v>0</v>
      </c>
      <c r="D1323" s="46">
        <f>_xlfn.IFNA(VLOOKUP(A1323,'BBI Strategy'!$A$2:$B$1000,2,FALSE),0)</f>
        <v>0</v>
      </c>
      <c r="E1323" s="46">
        <f>_xlfn.IFNA(VLOOKUP(A1323,'Cloud Strategy'!$A$2:$B$1000,2,FALSE),0)</f>
        <v>0</v>
      </c>
      <c r="F1323" s="46">
        <f>_xlfn.IFNA(VLOOKUP(A1323,'DMI Strategy'!$A$1:$B$1000,2,FALSE),0)</f>
        <v>0</v>
      </c>
      <c r="G1323" s="46">
        <f>_xlfn.IFNA(VLOOKUP(A1323,'RVI Strategy'!$A$1:$B$1000,2,FALSE),0)</f>
        <v>0</v>
      </c>
      <c r="H1323" s="46">
        <f>_xlfn.IFNA(VLOOKUP(A1323,'TXF0007 Strategy'!$A$1:$B$1000,2,FALSE),0)</f>
        <v>0</v>
      </c>
      <c r="I1323" s="55">
        <f t="shared" si="40"/>
        <v>0</v>
      </c>
      <c r="J1323" s="32">
        <f>VLOOKUP($A1323,級距!$A:$K,9,FALSE)</f>
        <v>3</v>
      </c>
      <c r="K1323" s="32">
        <f>VLOOKUP($A1323,級距!$A:$K,10,FALSE)</f>
        <v>6</v>
      </c>
      <c r="L1323" s="32">
        <f>VLOOKUP($A1323,級距!$A:$K,11,FALSE)</f>
        <v>2</v>
      </c>
      <c r="M1323" s="32">
        <f t="shared" si="41"/>
        <v>2</v>
      </c>
    </row>
    <row r="1324" spans="1:13">
      <c r="A1324" s="47">
        <v>43689</v>
      </c>
      <c r="B1324" s="46">
        <f>_xlfn.IFNA(VLOOKUP(A1324,'Dual Thrust Strategy'!$A$1:$B$460,2,FALSE),0)</f>
        <v>0</v>
      </c>
      <c r="C1324" s="46">
        <f>_xlfn.IFNA(VLOOKUP(A1324,'Break Through Price Strategy'!$A$2:$B$742,2,FALSE),0)</f>
        <v>0</v>
      </c>
      <c r="D1324" s="46">
        <f>_xlfn.IFNA(VLOOKUP(A1324,'BBI Strategy'!$A$2:$B$1000,2,FALSE),0)</f>
        <v>0</v>
      </c>
      <c r="E1324" s="46">
        <f>_xlfn.IFNA(VLOOKUP(A1324,'Cloud Strategy'!$A$2:$B$1000,2,FALSE),0)</f>
        <v>0</v>
      </c>
      <c r="F1324" s="46">
        <f>_xlfn.IFNA(VLOOKUP(A1324,'DMI Strategy'!$A$1:$B$1000,2,FALSE),0)</f>
        <v>0</v>
      </c>
      <c r="G1324" s="46">
        <f>_xlfn.IFNA(VLOOKUP(A1324,'RVI Strategy'!$A$1:$B$1000,2,FALSE),0)</f>
        <v>0</v>
      </c>
      <c r="H1324" s="46">
        <f>_xlfn.IFNA(VLOOKUP(A1324,'TXF0007 Strategy'!$A$1:$B$1000,2,FALSE),0)</f>
        <v>0</v>
      </c>
      <c r="I1324" s="55">
        <f t="shared" si="40"/>
        <v>0</v>
      </c>
      <c r="J1324" s="32">
        <f>VLOOKUP($A1324,級距!$A:$K,9,FALSE)</f>
        <v>5</v>
      </c>
      <c r="K1324" s="32">
        <f>VLOOKUP($A1324,級距!$A:$K,10,FALSE)</f>
        <v>1</v>
      </c>
      <c r="L1324" s="32">
        <f>VLOOKUP($A1324,級距!$A:$K,11,FALSE)</f>
        <v>2</v>
      </c>
      <c r="M1324" s="32">
        <f t="shared" si="41"/>
        <v>2</v>
      </c>
    </row>
    <row r="1325" spans="1:13">
      <c r="A1325" s="47">
        <v>43685</v>
      </c>
      <c r="B1325" s="46">
        <f>_xlfn.IFNA(VLOOKUP(A1325,'Dual Thrust Strategy'!$A$1:$B$460,2,FALSE),0)</f>
        <v>0</v>
      </c>
      <c r="C1325" s="46">
        <f>_xlfn.IFNA(VLOOKUP(A1325,'Break Through Price Strategy'!$A$2:$B$742,2,FALSE),0)</f>
        <v>0</v>
      </c>
      <c r="D1325" s="46">
        <f>_xlfn.IFNA(VLOOKUP(A1325,'BBI Strategy'!$A$2:$B$1000,2,FALSE),0)</f>
        <v>0</v>
      </c>
      <c r="E1325" s="46">
        <f>_xlfn.IFNA(VLOOKUP(A1325,'Cloud Strategy'!$A$2:$B$1000,2,FALSE),0)</f>
        <v>0</v>
      </c>
      <c r="F1325" s="46">
        <f>_xlfn.IFNA(VLOOKUP(A1325,'DMI Strategy'!$A$1:$B$1000,2,FALSE),0)</f>
        <v>0</v>
      </c>
      <c r="G1325" s="46">
        <f>_xlfn.IFNA(VLOOKUP(A1325,'RVI Strategy'!$A$1:$B$1000,2,FALSE),0)</f>
        <v>0</v>
      </c>
      <c r="H1325" s="46">
        <f>_xlfn.IFNA(VLOOKUP(A1325,'TXF0007 Strategy'!$A$1:$B$1000,2,FALSE),0)</f>
        <v>0</v>
      </c>
      <c r="I1325" s="55">
        <f t="shared" si="40"/>
        <v>0</v>
      </c>
      <c r="J1325" s="32">
        <f>VLOOKUP($A1325,級距!$A:$K,9,FALSE)</f>
        <v>5</v>
      </c>
      <c r="K1325" s="32">
        <f>VLOOKUP($A1325,級距!$A:$K,10,FALSE)</f>
        <v>6</v>
      </c>
      <c r="L1325" s="32">
        <f>VLOOKUP($A1325,級距!$A:$K,11,FALSE)</f>
        <v>2</v>
      </c>
      <c r="M1325" s="32">
        <f t="shared" si="41"/>
        <v>2</v>
      </c>
    </row>
    <row r="1326" spans="1:13">
      <c r="A1326" s="47">
        <v>43684</v>
      </c>
      <c r="B1326" s="46">
        <f>_xlfn.IFNA(VLOOKUP(A1326,'Dual Thrust Strategy'!$A$1:$B$460,2,FALSE),0)</f>
        <v>0</v>
      </c>
      <c r="C1326" s="46">
        <f>_xlfn.IFNA(VLOOKUP(A1326,'Break Through Price Strategy'!$A$2:$B$742,2,FALSE),0)</f>
        <v>0</v>
      </c>
      <c r="D1326" s="46">
        <f>_xlfn.IFNA(VLOOKUP(A1326,'BBI Strategy'!$A$2:$B$1000,2,FALSE),0)</f>
        <v>0</v>
      </c>
      <c r="E1326" s="46">
        <f>_xlfn.IFNA(VLOOKUP(A1326,'Cloud Strategy'!$A$2:$B$1000,2,FALSE),0)</f>
        <v>0</v>
      </c>
      <c r="F1326" s="46">
        <f>_xlfn.IFNA(VLOOKUP(A1326,'DMI Strategy'!$A$1:$B$1000,2,FALSE),0)</f>
        <v>0</v>
      </c>
      <c r="G1326" s="46">
        <f>_xlfn.IFNA(VLOOKUP(A1326,'RVI Strategy'!$A$1:$B$1000,2,FALSE),0)</f>
        <v>0</v>
      </c>
      <c r="H1326" s="46">
        <f>_xlfn.IFNA(VLOOKUP(A1326,'TXF0007 Strategy'!$A$1:$B$1000,2,FALSE),0)</f>
        <v>0</v>
      </c>
      <c r="I1326" s="55">
        <f t="shared" si="40"/>
        <v>0</v>
      </c>
      <c r="J1326" s="32">
        <f>VLOOKUP($A1326,級距!$A:$K,9,FALSE)</f>
        <v>2</v>
      </c>
      <c r="K1326" s="32">
        <f>VLOOKUP($A1326,級距!$A:$K,10,FALSE)</f>
        <v>3</v>
      </c>
      <c r="L1326" s="32">
        <f>VLOOKUP($A1326,級距!$A:$K,11,FALSE)</f>
        <v>2</v>
      </c>
      <c r="M1326" s="32">
        <f t="shared" si="41"/>
        <v>2</v>
      </c>
    </row>
    <row r="1327" spans="1:13">
      <c r="A1327" s="47">
        <v>43683</v>
      </c>
      <c r="B1327" s="46">
        <f>_xlfn.IFNA(VLOOKUP(A1327,'Dual Thrust Strategy'!$A$1:$B$460,2,FALSE),0)</f>
        <v>0</v>
      </c>
      <c r="C1327" s="46">
        <f>_xlfn.IFNA(VLOOKUP(A1327,'Break Through Price Strategy'!$A$2:$B$742,2,FALSE),0)</f>
        <v>0</v>
      </c>
      <c r="D1327" s="46">
        <f>_xlfn.IFNA(VLOOKUP(A1327,'BBI Strategy'!$A$2:$B$1000,2,FALSE),0)</f>
        <v>0</v>
      </c>
      <c r="E1327" s="46">
        <f>_xlfn.IFNA(VLOOKUP(A1327,'Cloud Strategy'!$A$2:$B$1000,2,FALSE),0)</f>
        <v>0</v>
      </c>
      <c r="F1327" s="46">
        <f>_xlfn.IFNA(VLOOKUP(A1327,'DMI Strategy'!$A$1:$B$1000,2,FALSE),0)</f>
        <v>0</v>
      </c>
      <c r="G1327" s="46">
        <f>_xlfn.IFNA(VLOOKUP(A1327,'RVI Strategy'!$A$1:$B$1000,2,FALSE),0)</f>
        <v>0</v>
      </c>
      <c r="H1327" s="46">
        <f>_xlfn.IFNA(VLOOKUP(A1327,'TXF0007 Strategy'!$A$1:$B$1000,2,FALSE),0)</f>
        <v>0</v>
      </c>
      <c r="I1327" s="55">
        <f t="shared" si="40"/>
        <v>0</v>
      </c>
      <c r="J1327" s="32">
        <f>VLOOKUP($A1327,級距!$A:$K,9,FALSE)</f>
        <v>10</v>
      </c>
      <c r="K1327" s="32">
        <f>VLOOKUP($A1327,級距!$A:$K,10,FALSE)</f>
        <v>9</v>
      </c>
      <c r="L1327" s="32">
        <f>VLOOKUP($A1327,級距!$A:$K,11,FALSE)</f>
        <v>4</v>
      </c>
      <c r="M1327" s="32">
        <f t="shared" si="41"/>
        <v>4</v>
      </c>
    </row>
    <row r="1328" spans="1:13">
      <c r="A1328" s="47">
        <v>43682</v>
      </c>
      <c r="B1328" s="46">
        <f>_xlfn.IFNA(VLOOKUP(A1328,'Dual Thrust Strategy'!$A$1:$B$460,2,FALSE),0)</f>
        <v>0</v>
      </c>
      <c r="C1328" s="46">
        <f>_xlfn.IFNA(VLOOKUP(A1328,'Break Through Price Strategy'!$A$2:$B$742,2,FALSE),0)</f>
        <v>0</v>
      </c>
      <c r="D1328" s="46">
        <f>_xlfn.IFNA(VLOOKUP(A1328,'BBI Strategy'!$A$2:$B$1000,2,FALSE),0)</f>
        <v>0</v>
      </c>
      <c r="E1328" s="46">
        <f>_xlfn.IFNA(VLOOKUP(A1328,'Cloud Strategy'!$A$2:$B$1000,2,FALSE),0)</f>
        <v>0</v>
      </c>
      <c r="F1328" s="46">
        <f>_xlfn.IFNA(VLOOKUP(A1328,'DMI Strategy'!$A$1:$B$1000,2,FALSE),0)</f>
        <v>0</v>
      </c>
      <c r="G1328" s="46">
        <f>_xlfn.IFNA(VLOOKUP(A1328,'RVI Strategy'!$A$1:$B$1000,2,FALSE),0)</f>
        <v>0</v>
      </c>
      <c r="H1328" s="46">
        <f>_xlfn.IFNA(VLOOKUP(A1328,'TXF0007 Strategy'!$A$1:$B$1000,2,FALSE),0)</f>
        <v>0</v>
      </c>
      <c r="I1328" s="55">
        <f t="shared" si="40"/>
        <v>0</v>
      </c>
      <c r="J1328" s="32">
        <f>VLOOKUP($A1328,級距!$A:$K,9,FALSE)</f>
        <v>5</v>
      </c>
      <c r="K1328" s="32">
        <f>VLOOKUP($A1328,級距!$A:$K,10,FALSE)</f>
        <v>5</v>
      </c>
      <c r="L1328" s="32">
        <f>VLOOKUP($A1328,級距!$A:$K,11,FALSE)</f>
        <v>2</v>
      </c>
      <c r="M1328" s="32">
        <f t="shared" si="41"/>
        <v>2</v>
      </c>
    </row>
    <row r="1329" spans="1:13">
      <c r="A1329" s="47">
        <v>43679</v>
      </c>
      <c r="B1329" s="46">
        <f>_xlfn.IFNA(VLOOKUP(A1329,'Dual Thrust Strategy'!$A$1:$B$460,2,FALSE),0)</f>
        <v>0</v>
      </c>
      <c r="C1329" s="46">
        <f>_xlfn.IFNA(VLOOKUP(A1329,'Break Through Price Strategy'!$A$2:$B$742,2,FALSE),0)</f>
        <v>0</v>
      </c>
      <c r="D1329" s="46">
        <f>_xlfn.IFNA(VLOOKUP(A1329,'BBI Strategy'!$A$2:$B$1000,2,FALSE),0)</f>
        <v>0</v>
      </c>
      <c r="E1329" s="46">
        <f>_xlfn.IFNA(VLOOKUP(A1329,'Cloud Strategy'!$A$2:$B$1000,2,FALSE),0)</f>
        <v>0</v>
      </c>
      <c r="F1329" s="46">
        <f>_xlfn.IFNA(VLOOKUP(A1329,'DMI Strategy'!$A$1:$B$1000,2,FALSE),0)</f>
        <v>0</v>
      </c>
      <c r="G1329" s="46">
        <f>_xlfn.IFNA(VLOOKUP(A1329,'RVI Strategy'!$A$1:$B$1000,2,FALSE),0)</f>
        <v>0</v>
      </c>
      <c r="H1329" s="46">
        <f>_xlfn.IFNA(VLOOKUP(A1329,'TXF0007 Strategy'!$A$1:$B$1000,2,FALSE),0)</f>
        <v>0</v>
      </c>
      <c r="I1329" s="55">
        <f t="shared" si="40"/>
        <v>0</v>
      </c>
      <c r="J1329" s="32">
        <f>VLOOKUP($A1329,級距!$A:$K,9,FALSE)</f>
        <v>4</v>
      </c>
      <c r="K1329" s="32">
        <f>VLOOKUP($A1329,級距!$A:$K,10,FALSE)</f>
        <v>6</v>
      </c>
      <c r="L1329" s="32">
        <f>VLOOKUP($A1329,級距!$A:$K,11,FALSE)</f>
        <v>2</v>
      </c>
      <c r="M1329" s="32">
        <f t="shared" si="41"/>
        <v>2</v>
      </c>
    </row>
    <row r="1330" spans="1:13">
      <c r="A1330" s="47">
        <v>43678</v>
      </c>
      <c r="B1330" s="46">
        <f>_xlfn.IFNA(VLOOKUP(A1330,'Dual Thrust Strategy'!$A$1:$B$460,2,FALSE),0)</f>
        <v>0</v>
      </c>
      <c r="C1330" s="46">
        <f>_xlfn.IFNA(VLOOKUP(A1330,'Break Through Price Strategy'!$A$2:$B$742,2,FALSE),0)</f>
        <v>0</v>
      </c>
      <c r="D1330" s="46">
        <f>_xlfn.IFNA(VLOOKUP(A1330,'BBI Strategy'!$A$2:$B$1000,2,FALSE),0)</f>
        <v>0</v>
      </c>
      <c r="E1330" s="46">
        <f>_xlfn.IFNA(VLOOKUP(A1330,'Cloud Strategy'!$A$2:$B$1000,2,FALSE),0)</f>
        <v>0</v>
      </c>
      <c r="F1330" s="46">
        <f>_xlfn.IFNA(VLOOKUP(A1330,'DMI Strategy'!$A$1:$B$1000,2,FALSE),0)</f>
        <v>0</v>
      </c>
      <c r="G1330" s="46">
        <f>_xlfn.IFNA(VLOOKUP(A1330,'RVI Strategy'!$A$1:$B$1000,2,FALSE),0)</f>
        <v>0</v>
      </c>
      <c r="H1330" s="46">
        <f>_xlfn.IFNA(VLOOKUP(A1330,'TXF0007 Strategy'!$A$1:$B$1000,2,FALSE),0)</f>
        <v>0</v>
      </c>
      <c r="I1330" s="55">
        <f t="shared" si="40"/>
        <v>0</v>
      </c>
      <c r="J1330" s="32">
        <f>VLOOKUP($A1330,級距!$A:$K,9,FALSE)</f>
        <v>2</v>
      </c>
      <c r="K1330" s="32">
        <f>VLOOKUP($A1330,級距!$A:$K,10,FALSE)</f>
        <v>2</v>
      </c>
      <c r="L1330" s="32">
        <f>VLOOKUP($A1330,級距!$A:$K,11,FALSE)</f>
        <v>2</v>
      </c>
      <c r="M1330" s="32">
        <f t="shared" si="41"/>
        <v>2</v>
      </c>
    </row>
    <row r="1331" spans="1:13">
      <c r="A1331" s="47">
        <v>43677</v>
      </c>
      <c r="B1331" s="46">
        <f>_xlfn.IFNA(VLOOKUP(A1331,'Dual Thrust Strategy'!$A$1:$B$460,2,FALSE),0)</f>
        <v>0</v>
      </c>
      <c r="C1331" s="46">
        <f>_xlfn.IFNA(VLOOKUP(A1331,'Break Through Price Strategy'!$A$2:$B$742,2,FALSE),0)</f>
        <v>0</v>
      </c>
      <c r="D1331" s="46">
        <f>_xlfn.IFNA(VLOOKUP(A1331,'BBI Strategy'!$A$2:$B$1000,2,FALSE),0)</f>
        <v>0</v>
      </c>
      <c r="E1331" s="46">
        <f>_xlfn.IFNA(VLOOKUP(A1331,'Cloud Strategy'!$A$2:$B$1000,2,FALSE),0)</f>
        <v>0</v>
      </c>
      <c r="F1331" s="46">
        <f>_xlfn.IFNA(VLOOKUP(A1331,'DMI Strategy'!$A$1:$B$1000,2,FALSE),0)</f>
        <v>0</v>
      </c>
      <c r="G1331" s="46">
        <f>_xlfn.IFNA(VLOOKUP(A1331,'RVI Strategy'!$A$1:$B$1000,2,FALSE),0)</f>
        <v>0</v>
      </c>
      <c r="H1331" s="46">
        <f>_xlfn.IFNA(VLOOKUP(A1331,'TXF0007 Strategy'!$A$1:$B$1000,2,FALSE),0)</f>
        <v>0</v>
      </c>
      <c r="I1331" s="55">
        <f t="shared" si="40"/>
        <v>0</v>
      </c>
      <c r="J1331" s="32">
        <f>VLOOKUP($A1331,級距!$A:$K,9,FALSE)</f>
        <v>2</v>
      </c>
      <c r="K1331" s="32">
        <f>VLOOKUP($A1331,級距!$A:$K,10,FALSE)</f>
        <v>3</v>
      </c>
      <c r="L1331" s="32">
        <f>VLOOKUP($A1331,級距!$A:$K,11,FALSE)</f>
        <v>2</v>
      </c>
      <c r="M1331" s="32">
        <f t="shared" si="41"/>
        <v>2</v>
      </c>
    </row>
    <row r="1332" spans="1:13">
      <c r="A1332" s="47">
        <v>43676</v>
      </c>
      <c r="B1332" s="46">
        <f>_xlfn.IFNA(VLOOKUP(A1332,'Dual Thrust Strategy'!$A$1:$B$460,2,FALSE),0)</f>
        <v>0</v>
      </c>
      <c r="C1332" s="46">
        <f>_xlfn.IFNA(VLOOKUP(A1332,'Break Through Price Strategy'!$A$2:$B$742,2,FALSE),0)</f>
        <v>0</v>
      </c>
      <c r="D1332" s="46">
        <f>_xlfn.IFNA(VLOOKUP(A1332,'BBI Strategy'!$A$2:$B$1000,2,FALSE),0)</f>
        <v>0</v>
      </c>
      <c r="E1332" s="46">
        <f>_xlfn.IFNA(VLOOKUP(A1332,'Cloud Strategy'!$A$2:$B$1000,2,FALSE),0)</f>
        <v>0</v>
      </c>
      <c r="F1332" s="46">
        <f>_xlfn.IFNA(VLOOKUP(A1332,'DMI Strategy'!$A$1:$B$1000,2,FALSE),0)</f>
        <v>0</v>
      </c>
      <c r="G1332" s="46">
        <f>_xlfn.IFNA(VLOOKUP(A1332,'RVI Strategy'!$A$1:$B$1000,2,FALSE),0)</f>
        <v>0</v>
      </c>
      <c r="H1332" s="46">
        <f>_xlfn.IFNA(VLOOKUP(A1332,'TXF0007 Strategy'!$A$1:$B$1000,2,FALSE),0)</f>
        <v>0</v>
      </c>
      <c r="I1332" s="55">
        <f t="shared" si="40"/>
        <v>0</v>
      </c>
      <c r="J1332" s="32">
        <f>VLOOKUP($A1332,級距!$A:$K,9,FALSE)</f>
        <v>3</v>
      </c>
      <c r="K1332" s="32">
        <f>VLOOKUP($A1332,級距!$A:$K,10,FALSE)</f>
        <v>8</v>
      </c>
      <c r="L1332" s="32">
        <f>VLOOKUP($A1332,級距!$A:$K,11,FALSE)</f>
        <v>3</v>
      </c>
      <c r="M1332" s="32">
        <f t="shared" si="41"/>
        <v>3</v>
      </c>
    </row>
    <row r="1333" spans="1:13">
      <c r="A1333" s="47">
        <v>43675</v>
      </c>
      <c r="B1333" s="46">
        <f>_xlfn.IFNA(VLOOKUP(A1333,'Dual Thrust Strategy'!$A$1:$B$460,2,FALSE),0)</f>
        <v>0</v>
      </c>
      <c r="C1333" s="46">
        <f>_xlfn.IFNA(VLOOKUP(A1333,'Break Through Price Strategy'!$A$2:$B$742,2,FALSE),0)</f>
        <v>0</v>
      </c>
      <c r="D1333" s="46">
        <f>_xlfn.IFNA(VLOOKUP(A1333,'BBI Strategy'!$A$2:$B$1000,2,FALSE),0)</f>
        <v>0</v>
      </c>
      <c r="E1333" s="46">
        <f>_xlfn.IFNA(VLOOKUP(A1333,'Cloud Strategy'!$A$2:$B$1000,2,FALSE),0)</f>
        <v>0</v>
      </c>
      <c r="F1333" s="46">
        <f>_xlfn.IFNA(VLOOKUP(A1333,'DMI Strategy'!$A$1:$B$1000,2,FALSE),0)</f>
        <v>0</v>
      </c>
      <c r="G1333" s="46">
        <f>_xlfn.IFNA(VLOOKUP(A1333,'RVI Strategy'!$A$1:$B$1000,2,FALSE),0)</f>
        <v>0</v>
      </c>
      <c r="H1333" s="46">
        <f>_xlfn.IFNA(VLOOKUP(A1333,'TXF0007 Strategy'!$A$1:$B$1000,2,FALSE),0)</f>
        <v>0</v>
      </c>
      <c r="I1333" s="55">
        <f t="shared" si="40"/>
        <v>0</v>
      </c>
      <c r="J1333" s="32">
        <f>VLOOKUP($A1333,級距!$A:$K,9,FALSE)</f>
        <v>1</v>
      </c>
      <c r="K1333" s="32">
        <f>VLOOKUP($A1333,級距!$A:$K,10,FALSE)</f>
        <v>1</v>
      </c>
      <c r="L1333" s="32">
        <f>VLOOKUP($A1333,級距!$A:$K,11,FALSE)</f>
        <v>2</v>
      </c>
      <c r="M1333" s="32">
        <f t="shared" si="41"/>
        <v>2</v>
      </c>
    </row>
    <row r="1334" spans="1:13">
      <c r="A1334" s="47">
        <v>43672</v>
      </c>
      <c r="B1334" s="46">
        <f>_xlfn.IFNA(VLOOKUP(A1334,'Dual Thrust Strategy'!$A$1:$B$460,2,FALSE),0)</f>
        <v>0</v>
      </c>
      <c r="C1334" s="46">
        <f>_xlfn.IFNA(VLOOKUP(A1334,'Break Through Price Strategy'!$A$2:$B$742,2,FALSE),0)</f>
        <v>0</v>
      </c>
      <c r="D1334" s="46">
        <f>_xlfn.IFNA(VLOOKUP(A1334,'BBI Strategy'!$A$2:$B$1000,2,FALSE),0)</f>
        <v>0</v>
      </c>
      <c r="E1334" s="46">
        <f>_xlfn.IFNA(VLOOKUP(A1334,'Cloud Strategy'!$A$2:$B$1000,2,FALSE),0)</f>
        <v>0</v>
      </c>
      <c r="F1334" s="46">
        <f>_xlfn.IFNA(VLOOKUP(A1334,'DMI Strategy'!$A$1:$B$1000,2,FALSE),0)</f>
        <v>0</v>
      </c>
      <c r="G1334" s="46">
        <f>_xlfn.IFNA(VLOOKUP(A1334,'RVI Strategy'!$A$1:$B$1000,2,FALSE),0)</f>
        <v>0</v>
      </c>
      <c r="H1334" s="46">
        <f>_xlfn.IFNA(VLOOKUP(A1334,'TXF0007 Strategy'!$A$1:$B$1000,2,FALSE),0)</f>
        <v>0</v>
      </c>
      <c r="I1334" s="55">
        <f t="shared" si="40"/>
        <v>0</v>
      </c>
      <c r="J1334" s="32" t="e">
        <f>VLOOKUP($A1334,級距!$A:$K,9,FALSE)</f>
        <v>#N/A</v>
      </c>
      <c r="K1334" s="32">
        <f>VLOOKUP($A1334,級距!$A:$K,10,FALSE)</f>
        <v>2</v>
      </c>
      <c r="L1334" s="32" t="e">
        <f>VLOOKUP($A1334,級距!$A:$K,11,FALSE)</f>
        <v>#N/A</v>
      </c>
      <c r="M1334" s="32">
        <f t="shared" si="41"/>
        <v>0</v>
      </c>
    </row>
    <row r="1335" spans="1:13">
      <c r="A1335" s="47">
        <v>43671</v>
      </c>
      <c r="B1335" s="46">
        <f>_xlfn.IFNA(VLOOKUP(A1335,'Dual Thrust Strategy'!$A$1:$B$460,2,FALSE),0)</f>
        <v>0</v>
      </c>
      <c r="C1335" s="46">
        <f>_xlfn.IFNA(VLOOKUP(A1335,'Break Through Price Strategy'!$A$2:$B$742,2,FALSE),0)</f>
        <v>0</v>
      </c>
      <c r="D1335" s="46">
        <f>_xlfn.IFNA(VLOOKUP(A1335,'BBI Strategy'!$A$2:$B$1000,2,FALSE),0)</f>
        <v>0</v>
      </c>
      <c r="E1335" s="46">
        <f>_xlfn.IFNA(VLOOKUP(A1335,'Cloud Strategy'!$A$2:$B$1000,2,FALSE),0)</f>
        <v>0</v>
      </c>
      <c r="F1335" s="46">
        <f>_xlfn.IFNA(VLOOKUP(A1335,'DMI Strategy'!$A$1:$B$1000,2,FALSE),0)</f>
        <v>0</v>
      </c>
      <c r="G1335" s="46">
        <f>_xlfn.IFNA(VLOOKUP(A1335,'RVI Strategy'!$A$1:$B$1000,2,FALSE),0)</f>
        <v>0</v>
      </c>
      <c r="H1335" s="46">
        <f>_xlfn.IFNA(VLOOKUP(A1335,'TXF0007 Strategy'!$A$1:$B$1000,2,FALSE),0)</f>
        <v>0</v>
      </c>
      <c r="I1335" s="55">
        <f t="shared" si="40"/>
        <v>0</v>
      </c>
      <c r="J1335" s="32">
        <f>VLOOKUP($A1335,級距!$A:$K,9,FALSE)</f>
        <v>1</v>
      </c>
      <c r="K1335" s="32">
        <f>VLOOKUP($A1335,級距!$A:$K,10,FALSE)</f>
        <v>1</v>
      </c>
      <c r="L1335" s="32">
        <f>VLOOKUP($A1335,級距!$A:$K,11,FALSE)</f>
        <v>2</v>
      </c>
      <c r="M1335" s="32">
        <f t="shared" si="41"/>
        <v>2</v>
      </c>
    </row>
    <row r="1336" spans="1:13">
      <c r="A1336" s="47">
        <v>43670</v>
      </c>
      <c r="B1336" s="46">
        <f>_xlfn.IFNA(VLOOKUP(A1336,'Dual Thrust Strategy'!$A$1:$B$460,2,FALSE),0)</f>
        <v>0</v>
      </c>
      <c r="C1336" s="46">
        <f>_xlfn.IFNA(VLOOKUP(A1336,'Break Through Price Strategy'!$A$2:$B$742,2,FALSE),0)</f>
        <v>0</v>
      </c>
      <c r="D1336" s="46">
        <f>_xlfn.IFNA(VLOOKUP(A1336,'BBI Strategy'!$A$2:$B$1000,2,FALSE),0)</f>
        <v>0</v>
      </c>
      <c r="E1336" s="46">
        <f>_xlfn.IFNA(VLOOKUP(A1336,'Cloud Strategy'!$A$2:$B$1000,2,FALSE),0)</f>
        <v>0</v>
      </c>
      <c r="F1336" s="46">
        <f>_xlfn.IFNA(VLOOKUP(A1336,'DMI Strategy'!$A$1:$B$1000,2,FALSE),0)</f>
        <v>0</v>
      </c>
      <c r="G1336" s="46">
        <f>_xlfn.IFNA(VLOOKUP(A1336,'RVI Strategy'!$A$1:$B$1000,2,FALSE),0)</f>
        <v>0</v>
      </c>
      <c r="H1336" s="46">
        <f>_xlfn.IFNA(VLOOKUP(A1336,'TXF0007 Strategy'!$A$1:$B$1000,2,FALSE),0)</f>
        <v>0</v>
      </c>
      <c r="I1336" s="55">
        <f t="shared" si="40"/>
        <v>0</v>
      </c>
      <c r="J1336" s="32">
        <f>VLOOKUP($A1336,級距!$A:$K,9,FALSE)</f>
        <v>1</v>
      </c>
      <c r="K1336" s="32">
        <f>VLOOKUP($A1336,級距!$A:$K,10,FALSE)</f>
        <v>4</v>
      </c>
      <c r="L1336" s="32">
        <f>VLOOKUP($A1336,級距!$A:$K,11,FALSE)</f>
        <v>2</v>
      </c>
      <c r="M1336" s="32">
        <f t="shared" si="41"/>
        <v>2</v>
      </c>
    </row>
    <row r="1337" spans="1:13">
      <c r="A1337" s="47">
        <v>43669</v>
      </c>
      <c r="B1337" s="46">
        <f>_xlfn.IFNA(VLOOKUP(A1337,'Dual Thrust Strategy'!$A$1:$B$460,2,FALSE),0)</f>
        <v>0</v>
      </c>
      <c r="C1337" s="46">
        <f>_xlfn.IFNA(VLOOKUP(A1337,'Break Through Price Strategy'!$A$2:$B$742,2,FALSE),0)</f>
        <v>0</v>
      </c>
      <c r="D1337" s="46">
        <f>_xlfn.IFNA(VLOOKUP(A1337,'BBI Strategy'!$A$2:$B$1000,2,FALSE),0)</f>
        <v>0</v>
      </c>
      <c r="E1337" s="46">
        <f>_xlfn.IFNA(VLOOKUP(A1337,'Cloud Strategy'!$A$2:$B$1000,2,FALSE),0)</f>
        <v>0</v>
      </c>
      <c r="F1337" s="46">
        <f>_xlfn.IFNA(VLOOKUP(A1337,'DMI Strategy'!$A$1:$B$1000,2,FALSE),0)</f>
        <v>0</v>
      </c>
      <c r="G1337" s="46">
        <f>_xlfn.IFNA(VLOOKUP(A1337,'RVI Strategy'!$A$1:$B$1000,2,FALSE),0)</f>
        <v>0</v>
      </c>
      <c r="H1337" s="46">
        <f>_xlfn.IFNA(VLOOKUP(A1337,'TXF0007 Strategy'!$A$1:$B$1000,2,FALSE),0)</f>
        <v>0</v>
      </c>
      <c r="I1337" s="55">
        <f t="shared" si="40"/>
        <v>0</v>
      </c>
      <c r="J1337" s="32">
        <f>VLOOKUP($A1337,級距!$A:$K,9,FALSE)</f>
        <v>1</v>
      </c>
      <c r="K1337" s="32">
        <f>VLOOKUP($A1337,級距!$A:$K,10,FALSE)</f>
        <v>4</v>
      </c>
      <c r="L1337" s="32">
        <f>VLOOKUP($A1337,級距!$A:$K,11,FALSE)</f>
        <v>2</v>
      </c>
      <c r="M1337" s="32">
        <f t="shared" si="41"/>
        <v>2</v>
      </c>
    </row>
    <row r="1338" spans="1:13">
      <c r="A1338" s="47">
        <v>43668</v>
      </c>
      <c r="B1338" s="46">
        <f>_xlfn.IFNA(VLOOKUP(A1338,'Dual Thrust Strategy'!$A$1:$B$460,2,FALSE),0)</f>
        <v>0</v>
      </c>
      <c r="C1338" s="46">
        <f>_xlfn.IFNA(VLOOKUP(A1338,'Break Through Price Strategy'!$A$2:$B$742,2,FALSE),0)</f>
        <v>0</v>
      </c>
      <c r="D1338" s="46">
        <f>_xlfn.IFNA(VLOOKUP(A1338,'BBI Strategy'!$A$2:$B$1000,2,FALSE),0)</f>
        <v>0</v>
      </c>
      <c r="E1338" s="46">
        <f>_xlfn.IFNA(VLOOKUP(A1338,'Cloud Strategy'!$A$2:$B$1000,2,FALSE),0)</f>
        <v>0</v>
      </c>
      <c r="F1338" s="46">
        <f>_xlfn.IFNA(VLOOKUP(A1338,'DMI Strategy'!$A$1:$B$1000,2,FALSE),0)</f>
        <v>0</v>
      </c>
      <c r="G1338" s="46">
        <f>_xlfn.IFNA(VLOOKUP(A1338,'RVI Strategy'!$A$1:$B$1000,2,FALSE),0)</f>
        <v>0</v>
      </c>
      <c r="H1338" s="46">
        <f>_xlfn.IFNA(VLOOKUP(A1338,'TXF0007 Strategy'!$A$1:$B$1000,2,FALSE),0)</f>
        <v>0</v>
      </c>
      <c r="I1338" s="55">
        <f t="shared" si="40"/>
        <v>0</v>
      </c>
      <c r="J1338" s="32">
        <f>VLOOKUP($A1338,級距!$A:$K,9,FALSE)</f>
        <v>2</v>
      </c>
      <c r="K1338" s="32">
        <f>VLOOKUP($A1338,級距!$A:$K,10,FALSE)</f>
        <v>9</v>
      </c>
      <c r="L1338" s="32">
        <f>VLOOKUP($A1338,級距!$A:$K,11,FALSE)</f>
        <v>3</v>
      </c>
      <c r="M1338" s="32">
        <f t="shared" si="41"/>
        <v>3</v>
      </c>
    </row>
    <row r="1339" spans="1:13">
      <c r="A1339" s="47">
        <v>43665</v>
      </c>
      <c r="B1339" s="46">
        <f>_xlfn.IFNA(VLOOKUP(A1339,'Dual Thrust Strategy'!$A$1:$B$460,2,FALSE),0)</f>
        <v>0</v>
      </c>
      <c r="C1339" s="46">
        <f>_xlfn.IFNA(VLOOKUP(A1339,'Break Through Price Strategy'!$A$2:$B$742,2,FALSE),0)</f>
        <v>0</v>
      </c>
      <c r="D1339" s="46">
        <f>_xlfn.IFNA(VLOOKUP(A1339,'BBI Strategy'!$A$2:$B$1000,2,FALSE),0)</f>
        <v>0</v>
      </c>
      <c r="E1339" s="46">
        <f>_xlfn.IFNA(VLOOKUP(A1339,'Cloud Strategy'!$A$2:$B$1000,2,FALSE),0)</f>
        <v>0</v>
      </c>
      <c r="F1339" s="46">
        <f>_xlfn.IFNA(VLOOKUP(A1339,'DMI Strategy'!$A$1:$B$1000,2,FALSE),0)</f>
        <v>0</v>
      </c>
      <c r="G1339" s="46">
        <f>_xlfn.IFNA(VLOOKUP(A1339,'RVI Strategy'!$A$1:$B$1000,2,FALSE),0)</f>
        <v>0</v>
      </c>
      <c r="H1339" s="46">
        <f>_xlfn.IFNA(VLOOKUP(A1339,'TXF0007 Strategy'!$A$1:$B$1000,2,FALSE),0)</f>
        <v>0</v>
      </c>
      <c r="I1339" s="55">
        <f t="shared" si="40"/>
        <v>0</v>
      </c>
      <c r="J1339" s="32">
        <f>VLOOKUP($A1339,級距!$A:$K,9,FALSE)</f>
        <v>2</v>
      </c>
      <c r="K1339" s="32">
        <f>VLOOKUP($A1339,級距!$A:$K,10,FALSE)</f>
        <v>2</v>
      </c>
      <c r="L1339" s="32">
        <f>VLOOKUP($A1339,級距!$A:$K,11,FALSE)</f>
        <v>2</v>
      </c>
      <c r="M1339" s="32">
        <f t="shared" si="41"/>
        <v>2</v>
      </c>
    </row>
    <row r="1340" spans="1:13">
      <c r="A1340" s="47">
        <v>43664</v>
      </c>
      <c r="B1340" s="46">
        <f>_xlfn.IFNA(VLOOKUP(A1340,'Dual Thrust Strategy'!$A$1:$B$460,2,FALSE),0)</f>
        <v>0</v>
      </c>
      <c r="C1340" s="46">
        <f>_xlfn.IFNA(VLOOKUP(A1340,'Break Through Price Strategy'!$A$2:$B$742,2,FALSE),0)</f>
        <v>0</v>
      </c>
      <c r="D1340" s="46">
        <f>_xlfn.IFNA(VLOOKUP(A1340,'BBI Strategy'!$A$2:$B$1000,2,FALSE),0)</f>
        <v>0</v>
      </c>
      <c r="E1340" s="46">
        <f>_xlfn.IFNA(VLOOKUP(A1340,'Cloud Strategy'!$A$2:$B$1000,2,FALSE),0)</f>
        <v>0</v>
      </c>
      <c r="F1340" s="46">
        <f>_xlfn.IFNA(VLOOKUP(A1340,'DMI Strategy'!$A$1:$B$1000,2,FALSE),0)</f>
        <v>0</v>
      </c>
      <c r="G1340" s="46">
        <f>_xlfn.IFNA(VLOOKUP(A1340,'RVI Strategy'!$A$1:$B$1000,2,FALSE),0)</f>
        <v>0</v>
      </c>
      <c r="H1340" s="46">
        <f>_xlfn.IFNA(VLOOKUP(A1340,'TXF0007 Strategy'!$A$1:$B$1000,2,FALSE),0)</f>
        <v>0</v>
      </c>
      <c r="I1340" s="55">
        <f t="shared" si="40"/>
        <v>0</v>
      </c>
      <c r="J1340" s="32">
        <f>VLOOKUP($A1340,級距!$A:$K,9,FALSE)</f>
        <v>1</v>
      </c>
      <c r="K1340" s="32">
        <f>VLOOKUP($A1340,級距!$A:$K,10,FALSE)</f>
        <v>5</v>
      </c>
      <c r="L1340" s="32">
        <f>VLOOKUP($A1340,級距!$A:$K,11,FALSE)</f>
        <v>2</v>
      </c>
      <c r="M1340" s="32">
        <f t="shared" si="41"/>
        <v>2</v>
      </c>
    </row>
    <row r="1341" spans="1:13">
      <c r="A1341" s="47">
        <v>43663</v>
      </c>
      <c r="B1341" s="46">
        <f>_xlfn.IFNA(VLOOKUP(A1341,'Dual Thrust Strategy'!$A$1:$B$460,2,FALSE),0)</f>
        <v>0</v>
      </c>
      <c r="C1341" s="46">
        <f>_xlfn.IFNA(VLOOKUP(A1341,'Break Through Price Strategy'!$A$2:$B$742,2,FALSE),0)</f>
        <v>0</v>
      </c>
      <c r="D1341" s="46">
        <f>_xlfn.IFNA(VLOOKUP(A1341,'BBI Strategy'!$A$2:$B$1000,2,FALSE),0)</f>
        <v>0</v>
      </c>
      <c r="E1341" s="46">
        <f>_xlfn.IFNA(VLOOKUP(A1341,'Cloud Strategy'!$A$2:$B$1000,2,FALSE),0)</f>
        <v>0</v>
      </c>
      <c r="F1341" s="46">
        <f>_xlfn.IFNA(VLOOKUP(A1341,'DMI Strategy'!$A$1:$B$1000,2,FALSE),0)</f>
        <v>0</v>
      </c>
      <c r="G1341" s="46">
        <f>_xlfn.IFNA(VLOOKUP(A1341,'RVI Strategy'!$A$1:$B$1000,2,FALSE),0)</f>
        <v>0</v>
      </c>
      <c r="H1341" s="46">
        <f>_xlfn.IFNA(VLOOKUP(A1341,'TXF0007 Strategy'!$A$1:$B$1000,2,FALSE),0)</f>
        <v>0</v>
      </c>
      <c r="I1341" s="55">
        <f t="shared" si="40"/>
        <v>0</v>
      </c>
      <c r="J1341" s="32">
        <f>VLOOKUP($A1341,級距!$A:$K,9,FALSE)</f>
        <v>1</v>
      </c>
      <c r="K1341" s="32">
        <f>VLOOKUP($A1341,級距!$A:$K,10,FALSE)</f>
        <v>2</v>
      </c>
      <c r="L1341" s="32">
        <f>VLOOKUP($A1341,級距!$A:$K,11,FALSE)</f>
        <v>2</v>
      </c>
      <c r="M1341" s="32">
        <f t="shared" si="41"/>
        <v>2</v>
      </c>
    </row>
    <row r="1342" spans="1:13">
      <c r="A1342" s="47">
        <v>43662</v>
      </c>
      <c r="B1342" s="46">
        <f>_xlfn.IFNA(VLOOKUP(A1342,'Dual Thrust Strategy'!$A$1:$B$460,2,FALSE),0)</f>
        <v>0</v>
      </c>
      <c r="C1342" s="46">
        <f>_xlfn.IFNA(VLOOKUP(A1342,'Break Through Price Strategy'!$A$2:$B$742,2,FALSE),0)</f>
        <v>0</v>
      </c>
      <c r="D1342" s="46">
        <f>_xlfn.IFNA(VLOOKUP(A1342,'BBI Strategy'!$A$2:$B$1000,2,FALSE),0)</f>
        <v>0</v>
      </c>
      <c r="E1342" s="46">
        <f>_xlfn.IFNA(VLOOKUP(A1342,'Cloud Strategy'!$A$2:$B$1000,2,FALSE),0)</f>
        <v>0</v>
      </c>
      <c r="F1342" s="46">
        <f>_xlfn.IFNA(VLOOKUP(A1342,'DMI Strategy'!$A$1:$B$1000,2,FALSE),0)</f>
        <v>0</v>
      </c>
      <c r="G1342" s="46">
        <f>_xlfn.IFNA(VLOOKUP(A1342,'RVI Strategy'!$A$1:$B$1000,2,FALSE),0)</f>
        <v>0</v>
      </c>
      <c r="H1342" s="46">
        <f>_xlfn.IFNA(VLOOKUP(A1342,'TXF0007 Strategy'!$A$1:$B$1000,2,FALSE),0)</f>
        <v>0</v>
      </c>
      <c r="I1342" s="55">
        <f t="shared" si="40"/>
        <v>0</v>
      </c>
      <c r="J1342" s="32">
        <f>VLOOKUP($A1342,級距!$A:$K,9,FALSE)</f>
        <v>1</v>
      </c>
      <c r="K1342" s="32">
        <f>VLOOKUP($A1342,級距!$A:$K,10,FALSE)</f>
        <v>4</v>
      </c>
      <c r="L1342" s="32">
        <f>VLOOKUP($A1342,級距!$A:$K,11,FALSE)</f>
        <v>2</v>
      </c>
      <c r="M1342" s="32">
        <f t="shared" si="41"/>
        <v>2</v>
      </c>
    </row>
    <row r="1343" spans="1:13">
      <c r="A1343" s="47">
        <v>43661</v>
      </c>
      <c r="B1343" s="46">
        <f>_xlfn.IFNA(VLOOKUP(A1343,'Dual Thrust Strategy'!$A$1:$B$460,2,FALSE),0)</f>
        <v>0</v>
      </c>
      <c r="C1343" s="46">
        <f>_xlfn.IFNA(VLOOKUP(A1343,'Break Through Price Strategy'!$A$2:$B$742,2,FALSE),0)</f>
        <v>0</v>
      </c>
      <c r="D1343" s="46">
        <f>_xlfn.IFNA(VLOOKUP(A1343,'BBI Strategy'!$A$2:$B$1000,2,FALSE),0)</f>
        <v>0</v>
      </c>
      <c r="E1343" s="46">
        <f>_xlfn.IFNA(VLOOKUP(A1343,'Cloud Strategy'!$A$2:$B$1000,2,FALSE),0)</f>
        <v>0</v>
      </c>
      <c r="F1343" s="46">
        <f>_xlfn.IFNA(VLOOKUP(A1343,'DMI Strategy'!$A$1:$B$1000,2,FALSE),0)</f>
        <v>0</v>
      </c>
      <c r="G1343" s="46">
        <f>_xlfn.IFNA(VLOOKUP(A1343,'RVI Strategy'!$A$1:$B$1000,2,FALSE),0)</f>
        <v>0</v>
      </c>
      <c r="H1343" s="46">
        <f>_xlfn.IFNA(VLOOKUP(A1343,'TXF0007 Strategy'!$A$1:$B$1000,2,FALSE),0)</f>
        <v>0</v>
      </c>
      <c r="I1343" s="55">
        <f t="shared" si="40"/>
        <v>0</v>
      </c>
      <c r="J1343" s="32">
        <f>VLOOKUP($A1343,級距!$A:$K,9,FALSE)</f>
        <v>6</v>
      </c>
      <c r="K1343" s="32">
        <f>VLOOKUP($A1343,級距!$A:$K,10,FALSE)</f>
        <v>4</v>
      </c>
      <c r="L1343" s="32">
        <f>VLOOKUP($A1343,級距!$A:$K,11,FALSE)</f>
        <v>2</v>
      </c>
      <c r="M1343" s="32">
        <f t="shared" si="41"/>
        <v>2</v>
      </c>
    </row>
    <row r="1344" spans="1:13">
      <c r="A1344" s="47">
        <v>43658</v>
      </c>
      <c r="B1344" s="46">
        <f>_xlfn.IFNA(VLOOKUP(A1344,'Dual Thrust Strategy'!$A$1:$B$460,2,FALSE),0)</f>
        <v>0</v>
      </c>
      <c r="C1344" s="46">
        <f>_xlfn.IFNA(VLOOKUP(A1344,'Break Through Price Strategy'!$A$2:$B$742,2,FALSE),0)</f>
        <v>0</v>
      </c>
      <c r="D1344" s="46">
        <f>_xlfn.IFNA(VLOOKUP(A1344,'BBI Strategy'!$A$2:$B$1000,2,FALSE),0)</f>
        <v>0</v>
      </c>
      <c r="E1344" s="46">
        <f>_xlfn.IFNA(VLOOKUP(A1344,'Cloud Strategy'!$A$2:$B$1000,2,FALSE),0)</f>
        <v>0</v>
      </c>
      <c r="F1344" s="46">
        <f>_xlfn.IFNA(VLOOKUP(A1344,'DMI Strategy'!$A$1:$B$1000,2,FALSE),0)</f>
        <v>0</v>
      </c>
      <c r="G1344" s="46">
        <f>_xlfn.IFNA(VLOOKUP(A1344,'RVI Strategy'!$A$1:$B$1000,2,FALSE),0)</f>
        <v>0</v>
      </c>
      <c r="H1344" s="46">
        <f>_xlfn.IFNA(VLOOKUP(A1344,'TXF0007 Strategy'!$A$1:$B$1000,2,FALSE),0)</f>
        <v>0</v>
      </c>
      <c r="I1344" s="55">
        <f t="shared" si="40"/>
        <v>0</v>
      </c>
      <c r="J1344" s="32">
        <f>VLOOKUP($A1344,級距!$A:$K,9,FALSE)</f>
        <v>1</v>
      </c>
      <c r="K1344" s="32">
        <f>VLOOKUP($A1344,級距!$A:$K,10,FALSE)</f>
        <v>6</v>
      </c>
      <c r="L1344" s="32">
        <f>VLOOKUP($A1344,級距!$A:$K,11,FALSE)</f>
        <v>2</v>
      </c>
      <c r="M1344" s="32">
        <f t="shared" si="41"/>
        <v>2</v>
      </c>
    </row>
    <row r="1345" spans="1:13">
      <c r="A1345" s="47">
        <v>43657</v>
      </c>
      <c r="B1345" s="46">
        <f>_xlfn.IFNA(VLOOKUP(A1345,'Dual Thrust Strategy'!$A$1:$B$460,2,FALSE),0)</f>
        <v>0</v>
      </c>
      <c r="C1345" s="46">
        <f>_xlfn.IFNA(VLOOKUP(A1345,'Break Through Price Strategy'!$A$2:$B$742,2,FALSE),0)</f>
        <v>0</v>
      </c>
      <c r="D1345" s="46">
        <f>_xlfn.IFNA(VLOOKUP(A1345,'BBI Strategy'!$A$2:$B$1000,2,FALSE),0)</f>
        <v>0</v>
      </c>
      <c r="E1345" s="46">
        <f>_xlfn.IFNA(VLOOKUP(A1345,'Cloud Strategy'!$A$2:$B$1000,2,FALSE),0)</f>
        <v>0</v>
      </c>
      <c r="F1345" s="46">
        <f>_xlfn.IFNA(VLOOKUP(A1345,'DMI Strategy'!$A$1:$B$1000,2,FALSE),0)</f>
        <v>0</v>
      </c>
      <c r="G1345" s="46">
        <f>_xlfn.IFNA(VLOOKUP(A1345,'RVI Strategy'!$A$1:$B$1000,2,FALSE),0)</f>
        <v>0</v>
      </c>
      <c r="H1345" s="46">
        <f>_xlfn.IFNA(VLOOKUP(A1345,'TXF0007 Strategy'!$A$1:$B$1000,2,FALSE),0)</f>
        <v>0</v>
      </c>
      <c r="I1345" s="55">
        <f t="shared" si="40"/>
        <v>0</v>
      </c>
      <c r="J1345" s="32">
        <f>VLOOKUP($A1345,級距!$A:$K,9,FALSE)</f>
        <v>1</v>
      </c>
      <c r="K1345" s="32">
        <f>VLOOKUP($A1345,級距!$A:$K,10,FALSE)</f>
        <v>3</v>
      </c>
      <c r="L1345" s="32">
        <f>VLOOKUP($A1345,級距!$A:$K,11,FALSE)</f>
        <v>2</v>
      </c>
      <c r="M1345" s="32">
        <f t="shared" si="41"/>
        <v>2</v>
      </c>
    </row>
    <row r="1346" spans="1:13">
      <c r="A1346" s="47">
        <v>43656</v>
      </c>
      <c r="B1346" s="46">
        <f>_xlfn.IFNA(VLOOKUP(A1346,'Dual Thrust Strategy'!$A$1:$B$460,2,FALSE),0)</f>
        <v>0</v>
      </c>
      <c r="C1346" s="46">
        <f>_xlfn.IFNA(VLOOKUP(A1346,'Break Through Price Strategy'!$A$2:$B$742,2,FALSE),0)</f>
        <v>0</v>
      </c>
      <c r="D1346" s="46">
        <f>_xlfn.IFNA(VLOOKUP(A1346,'BBI Strategy'!$A$2:$B$1000,2,FALSE),0)</f>
        <v>0</v>
      </c>
      <c r="E1346" s="46">
        <f>_xlfn.IFNA(VLOOKUP(A1346,'Cloud Strategy'!$A$2:$B$1000,2,FALSE),0)</f>
        <v>0</v>
      </c>
      <c r="F1346" s="46">
        <f>_xlfn.IFNA(VLOOKUP(A1346,'DMI Strategy'!$A$1:$B$1000,2,FALSE),0)</f>
        <v>0</v>
      </c>
      <c r="G1346" s="46">
        <f>_xlfn.IFNA(VLOOKUP(A1346,'RVI Strategy'!$A$1:$B$1000,2,FALSE),0)</f>
        <v>0</v>
      </c>
      <c r="H1346" s="46">
        <f>_xlfn.IFNA(VLOOKUP(A1346,'TXF0007 Strategy'!$A$1:$B$1000,2,FALSE),0)</f>
        <v>0</v>
      </c>
      <c r="I1346" s="55">
        <f t="shared" si="40"/>
        <v>0</v>
      </c>
      <c r="J1346" s="32">
        <f>VLOOKUP($A1346,級距!$A:$K,9,FALSE)</f>
        <v>1</v>
      </c>
      <c r="K1346" s="32">
        <f>VLOOKUP($A1346,級距!$A:$K,10,FALSE)</f>
        <v>7</v>
      </c>
      <c r="L1346" s="32">
        <f>VLOOKUP($A1346,級距!$A:$K,11,FALSE)</f>
        <v>3</v>
      </c>
      <c r="M1346" s="32">
        <f t="shared" si="41"/>
        <v>3</v>
      </c>
    </row>
    <row r="1347" spans="1:13">
      <c r="A1347" s="47">
        <v>43655</v>
      </c>
      <c r="B1347" s="46">
        <f>_xlfn.IFNA(VLOOKUP(A1347,'Dual Thrust Strategy'!$A$1:$B$460,2,FALSE),0)</f>
        <v>0</v>
      </c>
      <c r="C1347" s="46">
        <f>_xlfn.IFNA(VLOOKUP(A1347,'Break Through Price Strategy'!$A$2:$B$742,2,FALSE),0)</f>
        <v>0</v>
      </c>
      <c r="D1347" s="46">
        <f>_xlfn.IFNA(VLOOKUP(A1347,'BBI Strategy'!$A$2:$B$1000,2,FALSE),0)</f>
        <v>0</v>
      </c>
      <c r="E1347" s="46">
        <f>_xlfn.IFNA(VLOOKUP(A1347,'Cloud Strategy'!$A$2:$B$1000,2,FALSE),0)</f>
        <v>0</v>
      </c>
      <c r="F1347" s="46">
        <f>_xlfn.IFNA(VLOOKUP(A1347,'DMI Strategy'!$A$1:$B$1000,2,FALSE),0)</f>
        <v>0</v>
      </c>
      <c r="G1347" s="46">
        <f>_xlfn.IFNA(VLOOKUP(A1347,'RVI Strategy'!$A$1:$B$1000,2,FALSE),0)</f>
        <v>0</v>
      </c>
      <c r="H1347" s="46">
        <f>_xlfn.IFNA(VLOOKUP(A1347,'TXF0007 Strategy'!$A$1:$B$1000,2,FALSE),0)</f>
        <v>0</v>
      </c>
      <c r="I1347" s="55">
        <f t="shared" si="40"/>
        <v>0</v>
      </c>
      <c r="J1347" s="32">
        <f>VLOOKUP($A1347,級距!$A:$K,9,FALSE)</f>
        <v>2</v>
      </c>
      <c r="K1347" s="32">
        <f>VLOOKUP($A1347,級距!$A:$K,10,FALSE)</f>
        <v>6</v>
      </c>
      <c r="L1347" s="32">
        <f>VLOOKUP($A1347,級距!$A:$K,11,FALSE)</f>
        <v>2</v>
      </c>
      <c r="M1347" s="32">
        <f t="shared" si="41"/>
        <v>2</v>
      </c>
    </row>
    <row r="1348" spans="1:13">
      <c r="A1348" s="47">
        <v>43654</v>
      </c>
      <c r="B1348" s="46">
        <f>_xlfn.IFNA(VLOOKUP(A1348,'Dual Thrust Strategy'!$A$1:$B$460,2,FALSE),0)</f>
        <v>0</v>
      </c>
      <c r="C1348" s="46">
        <f>_xlfn.IFNA(VLOOKUP(A1348,'Break Through Price Strategy'!$A$2:$B$742,2,FALSE),0)</f>
        <v>0</v>
      </c>
      <c r="D1348" s="46">
        <f>_xlfn.IFNA(VLOOKUP(A1348,'BBI Strategy'!$A$2:$B$1000,2,FALSE),0)</f>
        <v>0</v>
      </c>
      <c r="E1348" s="46">
        <f>_xlfn.IFNA(VLOOKUP(A1348,'Cloud Strategy'!$A$2:$B$1000,2,FALSE),0)</f>
        <v>0</v>
      </c>
      <c r="F1348" s="46">
        <f>_xlfn.IFNA(VLOOKUP(A1348,'DMI Strategy'!$A$1:$B$1000,2,FALSE),0)</f>
        <v>0</v>
      </c>
      <c r="G1348" s="46">
        <f>_xlfn.IFNA(VLOOKUP(A1348,'RVI Strategy'!$A$1:$B$1000,2,FALSE),0)</f>
        <v>0</v>
      </c>
      <c r="H1348" s="46">
        <f>_xlfn.IFNA(VLOOKUP(A1348,'TXF0007 Strategy'!$A$1:$B$1000,2,FALSE),0)</f>
        <v>0</v>
      </c>
      <c r="I1348" s="55">
        <f t="shared" ref="I1348:I1411" si="42">(B1348+C1348+D1348+E1348+F1348+G1348)/6</f>
        <v>0</v>
      </c>
      <c r="J1348" s="32">
        <f>VLOOKUP($A1348,級距!$A:$K,9,FALSE)</f>
        <v>3</v>
      </c>
      <c r="K1348" s="32">
        <f>VLOOKUP($A1348,級距!$A:$K,10,FALSE)</f>
        <v>2</v>
      </c>
      <c r="L1348" s="32">
        <f>VLOOKUP($A1348,級距!$A:$K,11,FALSE)</f>
        <v>2</v>
      </c>
      <c r="M1348" s="32">
        <f t="shared" ref="M1348:M1411" si="43">_xlfn.IFNA(L1348,0)</f>
        <v>2</v>
      </c>
    </row>
    <row r="1349" spans="1:13">
      <c r="A1349" s="47">
        <v>43651</v>
      </c>
      <c r="B1349" s="46">
        <f>_xlfn.IFNA(VLOOKUP(A1349,'Dual Thrust Strategy'!$A$1:$B$460,2,FALSE),0)</f>
        <v>0</v>
      </c>
      <c r="C1349" s="46">
        <f>_xlfn.IFNA(VLOOKUP(A1349,'Break Through Price Strategy'!$A$2:$B$742,2,FALSE),0)</f>
        <v>0</v>
      </c>
      <c r="D1349" s="46">
        <f>_xlfn.IFNA(VLOOKUP(A1349,'BBI Strategy'!$A$2:$B$1000,2,FALSE),0)</f>
        <v>0</v>
      </c>
      <c r="E1349" s="46">
        <f>_xlfn.IFNA(VLOOKUP(A1349,'Cloud Strategy'!$A$2:$B$1000,2,FALSE),0)</f>
        <v>0</v>
      </c>
      <c r="F1349" s="46">
        <f>_xlfn.IFNA(VLOOKUP(A1349,'DMI Strategy'!$A$1:$B$1000,2,FALSE),0)</f>
        <v>0</v>
      </c>
      <c r="G1349" s="46">
        <f>_xlfn.IFNA(VLOOKUP(A1349,'RVI Strategy'!$A$1:$B$1000,2,FALSE),0)</f>
        <v>0</v>
      </c>
      <c r="H1349" s="46">
        <f>_xlfn.IFNA(VLOOKUP(A1349,'TXF0007 Strategy'!$A$1:$B$1000,2,FALSE),0)</f>
        <v>0</v>
      </c>
      <c r="I1349" s="55">
        <f t="shared" si="42"/>
        <v>0</v>
      </c>
      <c r="J1349" s="32">
        <f>VLOOKUP($A1349,級距!$A:$K,9,FALSE)</f>
        <v>2</v>
      </c>
      <c r="K1349" s="32">
        <f>VLOOKUP($A1349,級距!$A:$K,10,FALSE)</f>
        <v>1</v>
      </c>
      <c r="L1349" s="32">
        <f>VLOOKUP($A1349,級距!$A:$K,11,FALSE)</f>
        <v>2</v>
      </c>
      <c r="M1349" s="32">
        <f t="shared" si="43"/>
        <v>2</v>
      </c>
    </row>
    <row r="1350" spans="1:13">
      <c r="A1350" s="47">
        <v>43650</v>
      </c>
      <c r="B1350" s="46">
        <f>_xlfn.IFNA(VLOOKUP(A1350,'Dual Thrust Strategy'!$A$1:$B$460,2,FALSE),0)</f>
        <v>0</v>
      </c>
      <c r="C1350" s="46">
        <f>_xlfn.IFNA(VLOOKUP(A1350,'Break Through Price Strategy'!$A$2:$B$742,2,FALSE),0)</f>
        <v>0</v>
      </c>
      <c r="D1350" s="46">
        <f>_xlfn.IFNA(VLOOKUP(A1350,'BBI Strategy'!$A$2:$B$1000,2,FALSE),0)</f>
        <v>0</v>
      </c>
      <c r="E1350" s="46">
        <f>_xlfn.IFNA(VLOOKUP(A1350,'Cloud Strategy'!$A$2:$B$1000,2,FALSE),0)</f>
        <v>0</v>
      </c>
      <c r="F1350" s="46">
        <f>_xlfn.IFNA(VLOOKUP(A1350,'DMI Strategy'!$A$1:$B$1000,2,FALSE),0)</f>
        <v>0</v>
      </c>
      <c r="G1350" s="46">
        <f>_xlfn.IFNA(VLOOKUP(A1350,'RVI Strategy'!$A$1:$B$1000,2,FALSE),0)</f>
        <v>0</v>
      </c>
      <c r="H1350" s="46">
        <f>_xlfn.IFNA(VLOOKUP(A1350,'TXF0007 Strategy'!$A$1:$B$1000,2,FALSE),0)</f>
        <v>0</v>
      </c>
      <c r="I1350" s="55">
        <f t="shared" si="42"/>
        <v>0</v>
      </c>
      <c r="J1350" s="32">
        <f>VLOOKUP($A1350,級距!$A:$K,9,FALSE)</f>
        <v>1</v>
      </c>
      <c r="K1350" s="32">
        <f>VLOOKUP($A1350,級距!$A:$K,10,FALSE)</f>
        <v>4</v>
      </c>
      <c r="L1350" s="32">
        <f>VLOOKUP($A1350,級距!$A:$K,11,FALSE)</f>
        <v>2</v>
      </c>
      <c r="M1350" s="32">
        <f t="shared" si="43"/>
        <v>2</v>
      </c>
    </row>
    <row r="1351" spans="1:13">
      <c r="A1351" s="47">
        <v>43649</v>
      </c>
      <c r="B1351" s="46">
        <f>_xlfn.IFNA(VLOOKUP(A1351,'Dual Thrust Strategy'!$A$1:$B$460,2,FALSE),0)</f>
        <v>0</v>
      </c>
      <c r="C1351" s="46">
        <f>_xlfn.IFNA(VLOOKUP(A1351,'Break Through Price Strategy'!$A$2:$B$742,2,FALSE),0)</f>
        <v>0</v>
      </c>
      <c r="D1351" s="46">
        <f>_xlfn.IFNA(VLOOKUP(A1351,'BBI Strategy'!$A$2:$B$1000,2,FALSE),0)</f>
        <v>0</v>
      </c>
      <c r="E1351" s="46">
        <f>_xlfn.IFNA(VLOOKUP(A1351,'Cloud Strategy'!$A$2:$B$1000,2,FALSE),0)</f>
        <v>0</v>
      </c>
      <c r="F1351" s="46">
        <f>_xlfn.IFNA(VLOOKUP(A1351,'DMI Strategy'!$A$1:$B$1000,2,FALSE),0)</f>
        <v>0</v>
      </c>
      <c r="G1351" s="46">
        <f>_xlfn.IFNA(VLOOKUP(A1351,'RVI Strategy'!$A$1:$B$1000,2,FALSE),0)</f>
        <v>0</v>
      </c>
      <c r="H1351" s="46">
        <f>_xlfn.IFNA(VLOOKUP(A1351,'TXF0007 Strategy'!$A$1:$B$1000,2,FALSE),0)</f>
        <v>0</v>
      </c>
      <c r="I1351" s="55">
        <f t="shared" si="42"/>
        <v>0</v>
      </c>
      <c r="J1351" s="32">
        <f>VLOOKUP($A1351,級距!$A:$K,9,FALSE)</f>
        <v>10</v>
      </c>
      <c r="K1351" s="32">
        <f>VLOOKUP($A1351,級距!$A:$K,10,FALSE)</f>
        <v>2</v>
      </c>
      <c r="L1351" s="32">
        <f>VLOOKUP($A1351,級距!$A:$K,11,FALSE)</f>
        <v>1</v>
      </c>
      <c r="M1351" s="32">
        <f t="shared" si="43"/>
        <v>1</v>
      </c>
    </row>
    <row r="1352" spans="1:13">
      <c r="A1352" s="47">
        <v>43648</v>
      </c>
      <c r="B1352" s="46">
        <f>_xlfn.IFNA(VLOOKUP(A1352,'Dual Thrust Strategy'!$A$1:$B$460,2,FALSE),0)</f>
        <v>0</v>
      </c>
      <c r="C1352" s="46">
        <f>_xlfn.IFNA(VLOOKUP(A1352,'Break Through Price Strategy'!$A$2:$B$742,2,FALSE),0)</f>
        <v>0</v>
      </c>
      <c r="D1352" s="46">
        <f>_xlfn.IFNA(VLOOKUP(A1352,'BBI Strategy'!$A$2:$B$1000,2,FALSE),0)</f>
        <v>0</v>
      </c>
      <c r="E1352" s="46">
        <f>_xlfn.IFNA(VLOOKUP(A1352,'Cloud Strategy'!$A$2:$B$1000,2,FALSE),0)</f>
        <v>0</v>
      </c>
      <c r="F1352" s="46">
        <f>_xlfn.IFNA(VLOOKUP(A1352,'DMI Strategy'!$A$1:$B$1000,2,FALSE),0)</f>
        <v>0</v>
      </c>
      <c r="G1352" s="46">
        <f>_xlfn.IFNA(VLOOKUP(A1352,'RVI Strategy'!$A$1:$B$1000,2,FALSE),0)</f>
        <v>0</v>
      </c>
      <c r="H1352" s="46">
        <f>_xlfn.IFNA(VLOOKUP(A1352,'TXF0007 Strategy'!$A$1:$B$1000,2,FALSE),0)</f>
        <v>0</v>
      </c>
      <c r="I1352" s="55">
        <f t="shared" si="42"/>
        <v>0</v>
      </c>
      <c r="J1352" s="32">
        <f>VLOOKUP($A1352,級距!$A:$K,9,FALSE)</f>
        <v>1</v>
      </c>
      <c r="K1352" s="32">
        <f>VLOOKUP($A1352,級距!$A:$K,10,FALSE)</f>
        <v>3</v>
      </c>
      <c r="L1352" s="32">
        <f>VLOOKUP($A1352,級距!$A:$K,11,FALSE)</f>
        <v>2</v>
      </c>
      <c r="M1352" s="32">
        <f t="shared" si="43"/>
        <v>2</v>
      </c>
    </row>
    <row r="1353" spans="1:13">
      <c r="A1353" s="47">
        <v>43647</v>
      </c>
      <c r="B1353" s="46">
        <f>_xlfn.IFNA(VLOOKUP(A1353,'Dual Thrust Strategy'!$A$1:$B$460,2,FALSE),0)</f>
        <v>0</v>
      </c>
      <c r="C1353" s="46">
        <f>_xlfn.IFNA(VLOOKUP(A1353,'Break Through Price Strategy'!$A$2:$B$742,2,FALSE),0)</f>
        <v>0</v>
      </c>
      <c r="D1353" s="46">
        <f>_xlfn.IFNA(VLOOKUP(A1353,'BBI Strategy'!$A$2:$B$1000,2,FALSE),0)</f>
        <v>0</v>
      </c>
      <c r="E1353" s="46">
        <f>_xlfn.IFNA(VLOOKUP(A1353,'Cloud Strategy'!$A$2:$B$1000,2,FALSE),0)</f>
        <v>0</v>
      </c>
      <c r="F1353" s="46">
        <f>_xlfn.IFNA(VLOOKUP(A1353,'DMI Strategy'!$A$1:$B$1000,2,FALSE),0)</f>
        <v>0</v>
      </c>
      <c r="G1353" s="46">
        <f>_xlfn.IFNA(VLOOKUP(A1353,'RVI Strategy'!$A$1:$B$1000,2,FALSE),0)</f>
        <v>0</v>
      </c>
      <c r="H1353" s="46">
        <f>_xlfn.IFNA(VLOOKUP(A1353,'TXF0007 Strategy'!$A$1:$B$1000,2,FALSE),0)</f>
        <v>0</v>
      </c>
      <c r="I1353" s="55">
        <f t="shared" si="42"/>
        <v>0</v>
      </c>
      <c r="J1353" s="32">
        <f>VLOOKUP($A1353,級距!$A:$K,9,FALSE)</f>
        <v>3</v>
      </c>
      <c r="K1353" s="32">
        <f>VLOOKUP($A1353,級距!$A:$K,10,FALSE)</f>
        <v>7</v>
      </c>
      <c r="L1353" s="32">
        <f>VLOOKUP($A1353,級距!$A:$K,11,FALSE)</f>
        <v>3</v>
      </c>
      <c r="M1353" s="32">
        <f t="shared" si="43"/>
        <v>3</v>
      </c>
    </row>
    <row r="1354" spans="1:13">
      <c r="A1354" s="47">
        <v>43644</v>
      </c>
      <c r="B1354" s="46">
        <f>_xlfn.IFNA(VLOOKUP(A1354,'Dual Thrust Strategy'!$A$1:$B$460,2,FALSE),0)</f>
        <v>0</v>
      </c>
      <c r="C1354" s="46">
        <f>_xlfn.IFNA(VLOOKUP(A1354,'Break Through Price Strategy'!$A$2:$B$742,2,FALSE),0)</f>
        <v>0</v>
      </c>
      <c r="D1354" s="46">
        <f>_xlfn.IFNA(VLOOKUP(A1354,'BBI Strategy'!$A$2:$B$1000,2,FALSE),0)</f>
        <v>0</v>
      </c>
      <c r="E1354" s="46">
        <f>_xlfn.IFNA(VLOOKUP(A1354,'Cloud Strategy'!$A$2:$B$1000,2,FALSE),0)</f>
        <v>0</v>
      </c>
      <c r="F1354" s="46">
        <f>_xlfn.IFNA(VLOOKUP(A1354,'DMI Strategy'!$A$1:$B$1000,2,FALSE),0)</f>
        <v>0</v>
      </c>
      <c r="G1354" s="46">
        <f>_xlfn.IFNA(VLOOKUP(A1354,'RVI Strategy'!$A$1:$B$1000,2,FALSE),0)</f>
        <v>0</v>
      </c>
      <c r="H1354" s="46">
        <f>_xlfn.IFNA(VLOOKUP(A1354,'TXF0007 Strategy'!$A$1:$B$1000,2,FALSE),0)</f>
        <v>0</v>
      </c>
      <c r="I1354" s="55">
        <f t="shared" si="42"/>
        <v>0</v>
      </c>
      <c r="J1354" s="32">
        <f>VLOOKUP($A1354,級距!$A:$K,9,FALSE)</f>
        <v>3</v>
      </c>
      <c r="K1354" s="32">
        <f>VLOOKUP($A1354,級距!$A:$K,10,FALSE)</f>
        <v>6</v>
      </c>
      <c r="L1354" s="32">
        <f>VLOOKUP($A1354,級距!$A:$K,11,FALSE)</f>
        <v>2</v>
      </c>
      <c r="M1354" s="32">
        <f t="shared" si="43"/>
        <v>2</v>
      </c>
    </row>
    <row r="1355" spans="1:13">
      <c r="A1355" s="47">
        <v>43643</v>
      </c>
      <c r="B1355" s="46">
        <f>_xlfn.IFNA(VLOOKUP(A1355,'Dual Thrust Strategy'!$A$1:$B$460,2,FALSE),0)</f>
        <v>0</v>
      </c>
      <c r="C1355" s="46">
        <f>_xlfn.IFNA(VLOOKUP(A1355,'Break Through Price Strategy'!$A$2:$B$742,2,FALSE),0)</f>
        <v>0</v>
      </c>
      <c r="D1355" s="46">
        <f>_xlfn.IFNA(VLOOKUP(A1355,'BBI Strategy'!$A$2:$B$1000,2,FALSE),0)</f>
        <v>0</v>
      </c>
      <c r="E1355" s="46">
        <f>_xlfn.IFNA(VLOOKUP(A1355,'Cloud Strategy'!$A$2:$B$1000,2,FALSE),0)</f>
        <v>0</v>
      </c>
      <c r="F1355" s="46">
        <f>_xlfn.IFNA(VLOOKUP(A1355,'DMI Strategy'!$A$1:$B$1000,2,FALSE),0)</f>
        <v>0</v>
      </c>
      <c r="G1355" s="46">
        <f>_xlfn.IFNA(VLOOKUP(A1355,'RVI Strategy'!$A$1:$B$1000,2,FALSE),0)</f>
        <v>0</v>
      </c>
      <c r="H1355" s="46">
        <f>_xlfn.IFNA(VLOOKUP(A1355,'TXF0007 Strategy'!$A$1:$B$1000,2,FALSE),0)</f>
        <v>0</v>
      </c>
      <c r="I1355" s="55">
        <f t="shared" si="42"/>
        <v>0</v>
      </c>
      <c r="J1355" s="32">
        <f>VLOOKUP($A1355,級距!$A:$K,9,FALSE)</f>
        <v>5</v>
      </c>
      <c r="K1355" s="32">
        <f>VLOOKUP($A1355,級距!$A:$K,10,FALSE)</f>
        <v>8</v>
      </c>
      <c r="L1355" s="32">
        <f>VLOOKUP($A1355,級距!$A:$K,11,FALSE)</f>
        <v>3</v>
      </c>
      <c r="M1355" s="32">
        <f t="shared" si="43"/>
        <v>3</v>
      </c>
    </row>
    <row r="1356" spans="1:13">
      <c r="A1356" s="47">
        <v>43642</v>
      </c>
      <c r="B1356" s="46">
        <f>_xlfn.IFNA(VLOOKUP(A1356,'Dual Thrust Strategy'!$A$1:$B$460,2,FALSE),0)</f>
        <v>0</v>
      </c>
      <c r="C1356" s="46">
        <f>_xlfn.IFNA(VLOOKUP(A1356,'Break Through Price Strategy'!$A$2:$B$742,2,FALSE),0)</f>
        <v>0</v>
      </c>
      <c r="D1356" s="46">
        <f>_xlfn.IFNA(VLOOKUP(A1356,'BBI Strategy'!$A$2:$B$1000,2,FALSE),0)</f>
        <v>0</v>
      </c>
      <c r="E1356" s="46">
        <f>_xlfn.IFNA(VLOOKUP(A1356,'Cloud Strategy'!$A$2:$B$1000,2,FALSE),0)</f>
        <v>0</v>
      </c>
      <c r="F1356" s="46">
        <f>_xlfn.IFNA(VLOOKUP(A1356,'DMI Strategy'!$A$1:$B$1000,2,FALSE),0)</f>
        <v>0</v>
      </c>
      <c r="G1356" s="46">
        <f>_xlfn.IFNA(VLOOKUP(A1356,'RVI Strategy'!$A$1:$B$1000,2,FALSE),0)</f>
        <v>0</v>
      </c>
      <c r="H1356" s="46">
        <f>_xlfn.IFNA(VLOOKUP(A1356,'TXF0007 Strategy'!$A$1:$B$1000,2,FALSE),0)</f>
        <v>0</v>
      </c>
      <c r="I1356" s="55">
        <f t="shared" si="42"/>
        <v>0</v>
      </c>
      <c r="J1356" s="32">
        <f>VLOOKUP($A1356,級距!$A:$K,9,FALSE)</f>
        <v>1</v>
      </c>
      <c r="K1356" s="32">
        <f>VLOOKUP($A1356,級距!$A:$K,10,FALSE)</f>
        <v>6</v>
      </c>
      <c r="L1356" s="32">
        <f>VLOOKUP($A1356,級距!$A:$K,11,FALSE)</f>
        <v>2</v>
      </c>
      <c r="M1356" s="32">
        <f t="shared" si="43"/>
        <v>2</v>
      </c>
    </row>
    <row r="1357" spans="1:13">
      <c r="A1357" s="47">
        <v>43641</v>
      </c>
      <c r="B1357" s="46">
        <f>_xlfn.IFNA(VLOOKUP(A1357,'Dual Thrust Strategy'!$A$1:$B$460,2,FALSE),0)</f>
        <v>0</v>
      </c>
      <c r="C1357" s="46">
        <f>_xlfn.IFNA(VLOOKUP(A1357,'Break Through Price Strategy'!$A$2:$B$742,2,FALSE),0)</f>
        <v>0</v>
      </c>
      <c r="D1357" s="46">
        <f>_xlfn.IFNA(VLOOKUP(A1357,'BBI Strategy'!$A$2:$B$1000,2,FALSE),0)</f>
        <v>0</v>
      </c>
      <c r="E1357" s="46">
        <f>_xlfn.IFNA(VLOOKUP(A1357,'Cloud Strategy'!$A$2:$B$1000,2,FALSE),0)</f>
        <v>0</v>
      </c>
      <c r="F1357" s="46">
        <f>_xlfn.IFNA(VLOOKUP(A1357,'DMI Strategy'!$A$1:$B$1000,2,FALSE),0)</f>
        <v>0</v>
      </c>
      <c r="G1357" s="46">
        <f>_xlfn.IFNA(VLOOKUP(A1357,'RVI Strategy'!$A$1:$B$1000,2,FALSE),0)</f>
        <v>0</v>
      </c>
      <c r="H1357" s="46">
        <f>_xlfn.IFNA(VLOOKUP(A1357,'TXF0007 Strategy'!$A$1:$B$1000,2,FALSE),0)</f>
        <v>0</v>
      </c>
      <c r="I1357" s="55">
        <f t="shared" si="42"/>
        <v>0</v>
      </c>
      <c r="J1357" s="32">
        <f>VLOOKUP($A1357,級距!$A:$K,9,FALSE)</f>
        <v>5</v>
      </c>
      <c r="K1357" s="32">
        <f>VLOOKUP($A1357,級距!$A:$K,10,FALSE)</f>
        <v>8</v>
      </c>
      <c r="L1357" s="32">
        <f>VLOOKUP($A1357,級距!$A:$K,11,FALSE)</f>
        <v>3</v>
      </c>
      <c r="M1357" s="32">
        <f t="shared" si="43"/>
        <v>3</v>
      </c>
    </row>
    <row r="1358" spans="1:13">
      <c r="A1358" s="47">
        <v>43640</v>
      </c>
      <c r="B1358" s="46">
        <f>_xlfn.IFNA(VLOOKUP(A1358,'Dual Thrust Strategy'!$A$1:$B$460,2,FALSE),0)</f>
        <v>0</v>
      </c>
      <c r="C1358" s="46">
        <f>_xlfn.IFNA(VLOOKUP(A1358,'Break Through Price Strategy'!$A$2:$B$742,2,FALSE),0)</f>
        <v>0</v>
      </c>
      <c r="D1358" s="46">
        <f>_xlfn.IFNA(VLOOKUP(A1358,'BBI Strategy'!$A$2:$B$1000,2,FALSE),0)</f>
        <v>0</v>
      </c>
      <c r="E1358" s="46">
        <f>_xlfn.IFNA(VLOOKUP(A1358,'Cloud Strategy'!$A$2:$B$1000,2,FALSE),0)</f>
        <v>0</v>
      </c>
      <c r="F1358" s="46">
        <f>_xlfn.IFNA(VLOOKUP(A1358,'DMI Strategy'!$A$1:$B$1000,2,FALSE),0)</f>
        <v>0</v>
      </c>
      <c r="G1358" s="46">
        <f>_xlfn.IFNA(VLOOKUP(A1358,'RVI Strategy'!$A$1:$B$1000,2,FALSE),0)</f>
        <v>0</v>
      </c>
      <c r="H1358" s="46">
        <f>_xlfn.IFNA(VLOOKUP(A1358,'TXF0007 Strategy'!$A$1:$B$1000,2,FALSE),0)</f>
        <v>0</v>
      </c>
      <c r="I1358" s="55">
        <f t="shared" si="42"/>
        <v>0</v>
      </c>
      <c r="J1358" s="32">
        <f>VLOOKUP($A1358,級距!$A:$K,9,FALSE)</f>
        <v>4</v>
      </c>
      <c r="K1358" s="32">
        <f>VLOOKUP($A1358,級距!$A:$K,10,FALSE)</f>
        <v>2</v>
      </c>
      <c r="L1358" s="32">
        <f>VLOOKUP($A1358,級距!$A:$K,11,FALSE)</f>
        <v>2</v>
      </c>
      <c r="M1358" s="32">
        <f t="shared" si="43"/>
        <v>2</v>
      </c>
    </row>
    <row r="1359" spans="1:13">
      <c r="A1359" s="47">
        <v>43637</v>
      </c>
      <c r="B1359" s="46">
        <f>_xlfn.IFNA(VLOOKUP(A1359,'Dual Thrust Strategy'!$A$1:$B$460,2,FALSE),0)</f>
        <v>0</v>
      </c>
      <c r="C1359" s="46">
        <f>_xlfn.IFNA(VLOOKUP(A1359,'Break Through Price Strategy'!$A$2:$B$742,2,FALSE),0)</f>
        <v>0</v>
      </c>
      <c r="D1359" s="46">
        <f>_xlfn.IFNA(VLOOKUP(A1359,'BBI Strategy'!$A$2:$B$1000,2,FALSE),0)</f>
        <v>0</v>
      </c>
      <c r="E1359" s="46">
        <f>_xlfn.IFNA(VLOOKUP(A1359,'Cloud Strategy'!$A$2:$B$1000,2,FALSE),0)</f>
        <v>0</v>
      </c>
      <c r="F1359" s="46">
        <f>_xlfn.IFNA(VLOOKUP(A1359,'DMI Strategy'!$A$1:$B$1000,2,FALSE),0)</f>
        <v>0</v>
      </c>
      <c r="G1359" s="46">
        <f>_xlfn.IFNA(VLOOKUP(A1359,'RVI Strategy'!$A$1:$B$1000,2,FALSE),0)</f>
        <v>0</v>
      </c>
      <c r="H1359" s="46">
        <f>_xlfn.IFNA(VLOOKUP(A1359,'TXF0007 Strategy'!$A$1:$B$1000,2,FALSE),0)</f>
        <v>0</v>
      </c>
      <c r="I1359" s="55">
        <f t="shared" si="42"/>
        <v>0</v>
      </c>
      <c r="J1359" s="32">
        <f>VLOOKUP($A1359,級距!$A:$K,9,FALSE)</f>
        <v>3</v>
      </c>
      <c r="K1359" s="32">
        <f>VLOOKUP($A1359,級距!$A:$K,10,FALSE)</f>
        <v>6</v>
      </c>
      <c r="L1359" s="32">
        <f>VLOOKUP($A1359,級距!$A:$K,11,FALSE)</f>
        <v>2</v>
      </c>
      <c r="M1359" s="32">
        <f t="shared" si="43"/>
        <v>2</v>
      </c>
    </row>
    <row r="1360" spans="1:13">
      <c r="A1360" s="47">
        <v>43636</v>
      </c>
      <c r="B1360" s="46">
        <f>_xlfn.IFNA(VLOOKUP(A1360,'Dual Thrust Strategy'!$A$1:$B$460,2,FALSE),0)</f>
        <v>0</v>
      </c>
      <c r="C1360" s="46">
        <f>_xlfn.IFNA(VLOOKUP(A1360,'Break Through Price Strategy'!$A$2:$B$742,2,FALSE),0)</f>
        <v>0</v>
      </c>
      <c r="D1360" s="46">
        <f>_xlfn.IFNA(VLOOKUP(A1360,'BBI Strategy'!$A$2:$B$1000,2,FALSE),0)</f>
        <v>0</v>
      </c>
      <c r="E1360" s="46">
        <f>_xlfn.IFNA(VLOOKUP(A1360,'Cloud Strategy'!$A$2:$B$1000,2,FALSE),0)</f>
        <v>0</v>
      </c>
      <c r="F1360" s="46">
        <f>_xlfn.IFNA(VLOOKUP(A1360,'DMI Strategy'!$A$1:$B$1000,2,FALSE),0)</f>
        <v>0</v>
      </c>
      <c r="G1360" s="46">
        <f>_xlfn.IFNA(VLOOKUP(A1360,'RVI Strategy'!$A$1:$B$1000,2,FALSE),0)</f>
        <v>0</v>
      </c>
      <c r="H1360" s="46">
        <f>_xlfn.IFNA(VLOOKUP(A1360,'TXF0007 Strategy'!$A$1:$B$1000,2,FALSE),0)</f>
        <v>0</v>
      </c>
      <c r="I1360" s="55">
        <f t="shared" si="42"/>
        <v>0</v>
      </c>
      <c r="J1360" s="32">
        <f>VLOOKUP($A1360,級距!$A:$K,9,FALSE)</f>
        <v>1</v>
      </c>
      <c r="K1360" s="32">
        <f>VLOOKUP($A1360,級距!$A:$K,10,FALSE)</f>
        <v>4</v>
      </c>
      <c r="L1360" s="32">
        <f>VLOOKUP($A1360,級距!$A:$K,11,FALSE)</f>
        <v>2</v>
      </c>
      <c r="M1360" s="32">
        <f t="shared" si="43"/>
        <v>2</v>
      </c>
    </row>
    <row r="1361" spans="1:13">
      <c r="A1361" s="47">
        <v>43635</v>
      </c>
      <c r="B1361" s="46">
        <f>_xlfn.IFNA(VLOOKUP(A1361,'Dual Thrust Strategy'!$A$1:$B$460,2,FALSE),0)</f>
        <v>0</v>
      </c>
      <c r="C1361" s="46">
        <f>_xlfn.IFNA(VLOOKUP(A1361,'Break Through Price Strategy'!$A$2:$B$742,2,FALSE),0)</f>
        <v>0</v>
      </c>
      <c r="D1361" s="46">
        <f>_xlfn.IFNA(VLOOKUP(A1361,'BBI Strategy'!$A$2:$B$1000,2,FALSE),0)</f>
        <v>0</v>
      </c>
      <c r="E1361" s="46">
        <f>_xlfn.IFNA(VLOOKUP(A1361,'Cloud Strategy'!$A$2:$B$1000,2,FALSE),0)</f>
        <v>0</v>
      </c>
      <c r="F1361" s="46">
        <f>_xlfn.IFNA(VLOOKUP(A1361,'DMI Strategy'!$A$1:$B$1000,2,FALSE),0)</f>
        <v>0</v>
      </c>
      <c r="G1361" s="46">
        <f>_xlfn.IFNA(VLOOKUP(A1361,'RVI Strategy'!$A$1:$B$1000,2,FALSE),0)</f>
        <v>0</v>
      </c>
      <c r="H1361" s="46">
        <f>_xlfn.IFNA(VLOOKUP(A1361,'TXF0007 Strategy'!$A$1:$B$1000,2,FALSE),0)</f>
        <v>0</v>
      </c>
      <c r="I1361" s="55">
        <f t="shared" si="42"/>
        <v>0</v>
      </c>
      <c r="J1361" s="32">
        <f>VLOOKUP($A1361,級距!$A:$K,9,FALSE)</f>
        <v>7</v>
      </c>
      <c r="K1361" s="32">
        <f>VLOOKUP($A1361,級距!$A:$K,10,FALSE)</f>
        <v>7</v>
      </c>
      <c r="L1361" s="32">
        <f>VLOOKUP($A1361,級距!$A:$K,11,FALSE)</f>
        <v>3</v>
      </c>
      <c r="M1361" s="32">
        <f t="shared" si="43"/>
        <v>3</v>
      </c>
    </row>
    <row r="1362" spans="1:13">
      <c r="A1362" s="47">
        <v>43634</v>
      </c>
      <c r="B1362" s="46">
        <f>_xlfn.IFNA(VLOOKUP(A1362,'Dual Thrust Strategy'!$A$1:$B$460,2,FALSE),0)</f>
        <v>0</v>
      </c>
      <c r="C1362" s="46">
        <f>_xlfn.IFNA(VLOOKUP(A1362,'Break Through Price Strategy'!$A$2:$B$742,2,FALSE),0)</f>
        <v>0</v>
      </c>
      <c r="D1362" s="46">
        <f>_xlfn.IFNA(VLOOKUP(A1362,'BBI Strategy'!$A$2:$B$1000,2,FALSE),0)</f>
        <v>0</v>
      </c>
      <c r="E1362" s="46">
        <f>_xlfn.IFNA(VLOOKUP(A1362,'Cloud Strategy'!$A$2:$B$1000,2,FALSE),0)</f>
        <v>0</v>
      </c>
      <c r="F1362" s="46">
        <f>_xlfn.IFNA(VLOOKUP(A1362,'DMI Strategy'!$A$1:$B$1000,2,FALSE),0)</f>
        <v>0</v>
      </c>
      <c r="G1362" s="46">
        <f>_xlfn.IFNA(VLOOKUP(A1362,'RVI Strategy'!$A$1:$B$1000,2,FALSE),0)</f>
        <v>0</v>
      </c>
      <c r="H1362" s="46">
        <f>_xlfn.IFNA(VLOOKUP(A1362,'TXF0007 Strategy'!$A$1:$B$1000,2,FALSE),0)</f>
        <v>0</v>
      </c>
      <c r="I1362" s="55">
        <f t="shared" si="42"/>
        <v>0</v>
      </c>
      <c r="J1362" s="32">
        <f>VLOOKUP($A1362,級距!$A:$K,9,FALSE)</f>
        <v>1</v>
      </c>
      <c r="K1362" s="32">
        <f>VLOOKUP($A1362,級距!$A:$K,10,FALSE)</f>
        <v>3</v>
      </c>
      <c r="L1362" s="32">
        <f>VLOOKUP($A1362,級距!$A:$K,11,FALSE)</f>
        <v>2</v>
      </c>
      <c r="M1362" s="32">
        <f t="shared" si="43"/>
        <v>2</v>
      </c>
    </row>
    <row r="1363" spans="1:13">
      <c r="A1363" s="47">
        <v>43633</v>
      </c>
      <c r="B1363" s="46">
        <f>_xlfn.IFNA(VLOOKUP(A1363,'Dual Thrust Strategy'!$A$1:$B$460,2,FALSE),0)</f>
        <v>0</v>
      </c>
      <c r="C1363" s="46">
        <f>_xlfn.IFNA(VLOOKUP(A1363,'Break Through Price Strategy'!$A$2:$B$742,2,FALSE),0)</f>
        <v>0</v>
      </c>
      <c r="D1363" s="46">
        <f>_xlfn.IFNA(VLOOKUP(A1363,'BBI Strategy'!$A$2:$B$1000,2,FALSE),0)</f>
        <v>0</v>
      </c>
      <c r="E1363" s="46">
        <f>_xlfn.IFNA(VLOOKUP(A1363,'Cloud Strategy'!$A$2:$B$1000,2,FALSE),0)</f>
        <v>0</v>
      </c>
      <c r="F1363" s="46">
        <f>_xlfn.IFNA(VLOOKUP(A1363,'DMI Strategy'!$A$1:$B$1000,2,FALSE),0)</f>
        <v>0</v>
      </c>
      <c r="G1363" s="46">
        <f>_xlfn.IFNA(VLOOKUP(A1363,'RVI Strategy'!$A$1:$B$1000,2,FALSE),0)</f>
        <v>0</v>
      </c>
      <c r="H1363" s="46">
        <f>_xlfn.IFNA(VLOOKUP(A1363,'TXF0007 Strategy'!$A$1:$B$1000,2,FALSE),0)</f>
        <v>0</v>
      </c>
      <c r="I1363" s="55">
        <f t="shared" si="42"/>
        <v>0</v>
      </c>
      <c r="J1363" s="32">
        <f>VLOOKUP($A1363,級距!$A:$K,9,FALSE)</f>
        <v>5</v>
      </c>
      <c r="K1363" s="32">
        <f>VLOOKUP($A1363,級距!$A:$K,10,FALSE)</f>
        <v>7</v>
      </c>
      <c r="L1363" s="32">
        <f>VLOOKUP($A1363,級距!$A:$K,11,FALSE)</f>
        <v>3</v>
      </c>
      <c r="M1363" s="32">
        <f t="shared" si="43"/>
        <v>3</v>
      </c>
    </row>
    <row r="1364" spans="1:13">
      <c r="A1364" s="47">
        <v>43630</v>
      </c>
      <c r="B1364" s="46">
        <f>_xlfn.IFNA(VLOOKUP(A1364,'Dual Thrust Strategy'!$A$1:$B$460,2,FALSE),0)</f>
        <v>0</v>
      </c>
      <c r="C1364" s="46">
        <f>_xlfn.IFNA(VLOOKUP(A1364,'Break Through Price Strategy'!$A$2:$B$742,2,FALSE),0)</f>
        <v>0</v>
      </c>
      <c r="D1364" s="46">
        <f>_xlfn.IFNA(VLOOKUP(A1364,'BBI Strategy'!$A$2:$B$1000,2,FALSE),0)</f>
        <v>0</v>
      </c>
      <c r="E1364" s="46">
        <f>_xlfn.IFNA(VLOOKUP(A1364,'Cloud Strategy'!$A$2:$B$1000,2,FALSE),0)</f>
        <v>0</v>
      </c>
      <c r="F1364" s="46">
        <f>_xlfn.IFNA(VLOOKUP(A1364,'DMI Strategy'!$A$1:$B$1000,2,FALSE),0)</f>
        <v>0</v>
      </c>
      <c r="G1364" s="46">
        <f>_xlfn.IFNA(VLOOKUP(A1364,'RVI Strategy'!$A$1:$B$1000,2,FALSE),0)</f>
        <v>0</v>
      </c>
      <c r="H1364" s="46">
        <f>_xlfn.IFNA(VLOOKUP(A1364,'TXF0007 Strategy'!$A$1:$B$1000,2,FALSE),0)</f>
        <v>0</v>
      </c>
      <c r="I1364" s="55">
        <f t="shared" si="42"/>
        <v>0</v>
      </c>
      <c r="J1364" s="32">
        <f>VLOOKUP($A1364,級距!$A:$K,9,FALSE)</f>
        <v>1</v>
      </c>
      <c r="K1364" s="32">
        <f>VLOOKUP($A1364,級距!$A:$K,10,FALSE)</f>
        <v>2</v>
      </c>
      <c r="L1364" s="32">
        <f>VLOOKUP($A1364,級距!$A:$K,11,FALSE)</f>
        <v>2</v>
      </c>
      <c r="M1364" s="32">
        <f t="shared" si="43"/>
        <v>2</v>
      </c>
    </row>
    <row r="1365" spans="1:13">
      <c r="A1365" s="47">
        <v>43629</v>
      </c>
      <c r="B1365" s="46">
        <f>_xlfn.IFNA(VLOOKUP(A1365,'Dual Thrust Strategy'!$A$1:$B$460,2,FALSE),0)</f>
        <v>0</v>
      </c>
      <c r="C1365" s="46">
        <f>_xlfn.IFNA(VLOOKUP(A1365,'Break Through Price Strategy'!$A$2:$B$742,2,FALSE),0)</f>
        <v>0</v>
      </c>
      <c r="D1365" s="46">
        <f>_xlfn.IFNA(VLOOKUP(A1365,'BBI Strategy'!$A$2:$B$1000,2,FALSE),0)</f>
        <v>0</v>
      </c>
      <c r="E1365" s="46">
        <f>_xlfn.IFNA(VLOOKUP(A1365,'Cloud Strategy'!$A$2:$B$1000,2,FALSE),0)</f>
        <v>0</v>
      </c>
      <c r="F1365" s="46">
        <f>_xlfn.IFNA(VLOOKUP(A1365,'DMI Strategy'!$A$1:$B$1000,2,FALSE),0)</f>
        <v>0</v>
      </c>
      <c r="G1365" s="46">
        <f>_xlfn.IFNA(VLOOKUP(A1365,'RVI Strategy'!$A$1:$B$1000,2,FALSE),0)</f>
        <v>0</v>
      </c>
      <c r="H1365" s="46">
        <f>_xlfn.IFNA(VLOOKUP(A1365,'TXF0007 Strategy'!$A$1:$B$1000,2,FALSE),0)</f>
        <v>0</v>
      </c>
      <c r="I1365" s="55">
        <f t="shared" si="42"/>
        <v>0</v>
      </c>
      <c r="J1365" s="32">
        <f>VLOOKUP($A1365,級距!$A:$K,9,FALSE)</f>
        <v>4</v>
      </c>
      <c r="K1365" s="32">
        <f>VLOOKUP($A1365,級距!$A:$K,10,FALSE)</f>
        <v>4</v>
      </c>
      <c r="L1365" s="32">
        <f>VLOOKUP($A1365,級距!$A:$K,11,FALSE)</f>
        <v>2</v>
      </c>
      <c r="M1365" s="32">
        <f t="shared" si="43"/>
        <v>2</v>
      </c>
    </row>
    <row r="1366" spans="1:13">
      <c r="A1366" s="47">
        <v>43628</v>
      </c>
      <c r="B1366" s="46">
        <f>_xlfn.IFNA(VLOOKUP(A1366,'Dual Thrust Strategy'!$A$1:$B$460,2,FALSE),0)</f>
        <v>0</v>
      </c>
      <c r="C1366" s="46">
        <f>_xlfn.IFNA(VLOOKUP(A1366,'Break Through Price Strategy'!$A$2:$B$742,2,FALSE),0)</f>
        <v>0</v>
      </c>
      <c r="D1366" s="46">
        <f>_xlfn.IFNA(VLOOKUP(A1366,'BBI Strategy'!$A$2:$B$1000,2,FALSE),0)</f>
        <v>0</v>
      </c>
      <c r="E1366" s="46">
        <f>_xlfn.IFNA(VLOOKUP(A1366,'Cloud Strategy'!$A$2:$B$1000,2,FALSE),0)</f>
        <v>0</v>
      </c>
      <c r="F1366" s="46">
        <f>_xlfn.IFNA(VLOOKUP(A1366,'DMI Strategy'!$A$1:$B$1000,2,FALSE),0)</f>
        <v>0</v>
      </c>
      <c r="G1366" s="46">
        <f>_xlfn.IFNA(VLOOKUP(A1366,'RVI Strategy'!$A$1:$B$1000,2,FALSE),0)</f>
        <v>0</v>
      </c>
      <c r="H1366" s="46">
        <f>_xlfn.IFNA(VLOOKUP(A1366,'TXF0007 Strategy'!$A$1:$B$1000,2,FALSE),0)</f>
        <v>0</v>
      </c>
      <c r="I1366" s="55">
        <f t="shared" si="42"/>
        <v>0</v>
      </c>
      <c r="J1366" s="32">
        <f>VLOOKUP($A1366,級距!$A:$K,9,FALSE)</f>
        <v>1</v>
      </c>
      <c r="K1366" s="32">
        <f>VLOOKUP($A1366,級距!$A:$K,10,FALSE)</f>
        <v>2</v>
      </c>
      <c r="L1366" s="32">
        <f>VLOOKUP($A1366,級距!$A:$K,11,FALSE)</f>
        <v>2</v>
      </c>
      <c r="M1366" s="32">
        <f t="shared" si="43"/>
        <v>2</v>
      </c>
    </row>
    <row r="1367" spans="1:13">
      <c r="A1367" s="47">
        <v>43627</v>
      </c>
      <c r="B1367" s="46">
        <f>_xlfn.IFNA(VLOOKUP(A1367,'Dual Thrust Strategy'!$A$1:$B$460,2,FALSE),0)</f>
        <v>0</v>
      </c>
      <c r="C1367" s="46">
        <f>_xlfn.IFNA(VLOOKUP(A1367,'Break Through Price Strategy'!$A$2:$B$742,2,FALSE),0)</f>
        <v>0</v>
      </c>
      <c r="D1367" s="46">
        <f>_xlfn.IFNA(VLOOKUP(A1367,'BBI Strategy'!$A$2:$B$1000,2,FALSE),0)</f>
        <v>0</v>
      </c>
      <c r="E1367" s="46">
        <f>_xlfn.IFNA(VLOOKUP(A1367,'Cloud Strategy'!$A$2:$B$1000,2,FALSE),0)</f>
        <v>0</v>
      </c>
      <c r="F1367" s="46">
        <f>_xlfn.IFNA(VLOOKUP(A1367,'DMI Strategy'!$A$1:$B$1000,2,FALSE),0)</f>
        <v>0</v>
      </c>
      <c r="G1367" s="46">
        <f>_xlfn.IFNA(VLOOKUP(A1367,'RVI Strategy'!$A$1:$B$1000,2,FALSE),0)</f>
        <v>0</v>
      </c>
      <c r="H1367" s="46">
        <f>_xlfn.IFNA(VLOOKUP(A1367,'TXF0007 Strategy'!$A$1:$B$1000,2,FALSE),0)</f>
        <v>0</v>
      </c>
      <c r="I1367" s="55">
        <f t="shared" si="42"/>
        <v>0</v>
      </c>
      <c r="J1367" s="32">
        <f>VLOOKUP($A1367,級距!$A:$K,9,FALSE)</f>
        <v>3</v>
      </c>
      <c r="K1367" s="32">
        <f>VLOOKUP($A1367,級距!$A:$K,10,FALSE)</f>
        <v>5</v>
      </c>
      <c r="L1367" s="32">
        <f>VLOOKUP($A1367,級距!$A:$K,11,FALSE)</f>
        <v>2</v>
      </c>
      <c r="M1367" s="32">
        <f t="shared" si="43"/>
        <v>2</v>
      </c>
    </row>
    <row r="1368" spans="1:13">
      <c r="A1368" s="47">
        <v>43626</v>
      </c>
      <c r="B1368" s="46">
        <f>_xlfn.IFNA(VLOOKUP(A1368,'Dual Thrust Strategy'!$A$1:$B$460,2,FALSE),0)</f>
        <v>0</v>
      </c>
      <c r="C1368" s="46">
        <f>_xlfn.IFNA(VLOOKUP(A1368,'Break Through Price Strategy'!$A$2:$B$742,2,FALSE),0)</f>
        <v>0</v>
      </c>
      <c r="D1368" s="46">
        <f>_xlfn.IFNA(VLOOKUP(A1368,'BBI Strategy'!$A$2:$B$1000,2,FALSE),0)</f>
        <v>0</v>
      </c>
      <c r="E1368" s="46">
        <f>_xlfn.IFNA(VLOOKUP(A1368,'Cloud Strategy'!$A$2:$B$1000,2,FALSE),0)</f>
        <v>0</v>
      </c>
      <c r="F1368" s="46">
        <f>_xlfn.IFNA(VLOOKUP(A1368,'DMI Strategy'!$A$1:$B$1000,2,FALSE),0)</f>
        <v>0</v>
      </c>
      <c r="G1368" s="46">
        <f>_xlfn.IFNA(VLOOKUP(A1368,'RVI Strategy'!$A$1:$B$1000,2,FALSE),0)</f>
        <v>0</v>
      </c>
      <c r="H1368" s="46">
        <f>_xlfn.IFNA(VLOOKUP(A1368,'TXF0007 Strategy'!$A$1:$B$1000,2,FALSE),0)</f>
        <v>0</v>
      </c>
      <c r="I1368" s="55">
        <f t="shared" si="42"/>
        <v>0</v>
      </c>
      <c r="J1368" s="32">
        <f>VLOOKUP($A1368,級距!$A:$K,9,FALSE)</f>
        <v>5</v>
      </c>
      <c r="K1368" s="32">
        <f>VLOOKUP($A1368,級距!$A:$K,10,FALSE)</f>
        <v>6</v>
      </c>
      <c r="L1368" s="32">
        <f>VLOOKUP($A1368,級距!$A:$K,11,FALSE)</f>
        <v>2</v>
      </c>
      <c r="M1368" s="32">
        <f t="shared" si="43"/>
        <v>2</v>
      </c>
    </row>
    <row r="1369" spans="1:13">
      <c r="A1369" s="47">
        <v>43622</v>
      </c>
      <c r="B1369" s="46">
        <f>_xlfn.IFNA(VLOOKUP(A1369,'Dual Thrust Strategy'!$A$1:$B$460,2,FALSE),0)</f>
        <v>0</v>
      </c>
      <c r="C1369" s="46">
        <f>_xlfn.IFNA(VLOOKUP(A1369,'Break Through Price Strategy'!$A$2:$B$742,2,FALSE),0)</f>
        <v>0</v>
      </c>
      <c r="D1369" s="46">
        <f>_xlfn.IFNA(VLOOKUP(A1369,'BBI Strategy'!$A$2:$B$1000,2,FALSE),0)</f>
        <v>0</v>
      </c>
      <c r="E1369" s="46">
        <f>_xlfn.IFNA(VLOOKUP(A1369,'Cloud Strategy'!$A$2:$B$1000,2,FALSE),0)</f>
        <v>0</v>
      </c>
      <c r="F1369" s="46">
        <f>_xlfn.IFNA(VLOOKUP(A1369,'DMI Strategy'!$A$1:$B$1000,2,FALSE),0)</f>
        <v>0</v>
      </c>
      <c r="G1369" s="46">
        <f>_xlfn.IFNA(VLOOKUP(A1369,'RVI Strategy'!$A$1:$B$1000,2,FALSE),0)</f>
        <v>0</v>
      </c>
      <c r="H1369" s="46">
        <f>_xlfn.IFNA(VLOOKUP(A1369,'TXF0007 Strategy'!$A$1:$B$1000,2,FALSE),0)</f>
        <v>0</v>
      </c>
      <c r="I1369" s="55">
        <f t="shared" si="42"/>
        <v>0</v>
      </c>
      <c r="J1369" s="32">
        <f>VLOOKUP($A1369,級距!$A:$K,9,FALSE)</f>
        <v>4</v>
      </c>
      <c r="K1369" s="32">
        <f>VLOOKUP($A1369,級距!$A:$K,10,FALSE)</f>
        <v>9</v>
      </c>
      <c r="L1369" s="32">
        <f>VLOOKUP($A1369,級距!$A:$K,11,FALSE)</f>
        <v>3</v>
      </c>
      <c r="M1369" s="32">
        <f t="shared" si="43"/>
        <v>3</v>
      </c>
    </row>
    <row r="1370" spans="1:13">
      <c r="A1370" s="47">
        <v>43621</v>
      </c>
      <c r="B1370" s="46">
        <f>_xlfn.IFNA(VLOOKUP(A1370,'Dual Thrust Strategy'!$A$1:$B$460,2,FALSE),0)</f>
        <v>0</v>
      </c>
      <c r="C1370" s="46">
        <f>_xlfn.IFNA(VLOOKUP(A1370,'Break Through Price Strategy'!$A$2:$B$742,2,FALSE),0)</f>
        <v>0</v>
      </c>
      <c r="D1370" s="46">
        <f>_xlfn.IFNA(VLOOKUP(A1370,'BBI Strategy'!$A$2:$B$1000,2,FALSE),0)</f>
        <v>0</v>
      </c>
      <c r="E1370" s="46">
        <f>_xlfn.IFNA(VLOOKUP(A1370,'Cloud Strategy'!$A$2:$B$1000,2,FALSE),0)</f>
        <v>0</v>
      </c>
      <c r="F1370" s="46">
        <f>_xlfn.IFNA(VLOOKUP(A1370,'DMI Strategy'!$A$1:$B$1000,2,FALSE),0)</f>
        <v>0</v>
      </c>
      <c r="G1370" s="46">
        <f>_xlfn.IFNA(VLOOKUP(A1370,'RVI Strategy'!$A$1:$B$1000,2,FALSE),0)</f>
        <v>0</v>
      </c>
      <c r="H1370" s="46">
        <f>_xlfn.IFNA(VLOOKUP(A1370,'TXF0007 Strategy'!$A$1:$B$1000,2,FALSE),0)</f>
        <v>0</v>
      </c>
      <c r="I1370" s="55">
        <f t="shared" si="42"/>
        <v>0</v>
      </c>
      <c r="J1370" s="32">
        <f>VLOOKUP($A1370,級距!$A:$K,9,FALSE)</f>
        <v>2</v>
      </c>
      <c r="K1370" s="32">
        <f>VLOOKUP($A1370,級距!$A:$K,10,FALSE)</f>
        <v>6</v>
      </c>
      <c r="L1370" s="32">
        <f>VLOOKUP($A1370,級距!$A:$K,11,FALSE)</f>
        <v>2</v>
      </c>
      <c r="M1370" s="32">
        <f t="shared" si="43"/>
        <v>2</v>
      </c>
    </row>
    <row r="1371" spans="1:13">
      <c r="A1371" s="47">
        <v>43620</v>
      </c>
      <c r="B1371" s="46">
        <f>_xlfn.IFNA(VLOOKUP(A1371,'Dual Thrust Strategy'!$A$1:$B$460,2,FALSE),0)</f>
        <v>0</v>
      </c>
      <c r="C1371" s="46">
        <f>_xlfn.IFNA(VLOOKUP(A1371,'Break Through Price Strategy'!$A$2:$B$742,2,FALSE),0)</f>
        <v>0</v>
      </c>
      <c r="D1371" s="46">
        <f>_xlfn.IFNA(VLOOKUP(A1371,'BBI Strategy'!$A$2:$B$1000,2,FALSE),0)</f>
        <v>0</v>
      </c>
      <c r="E1371" s="46">
        <f>_xlfn.IFNA(VLOOKUP(A1371,'Cloud Strategy'!$A$2:$B$1000,2,FALSE),0)</f>
        <v>0</v>
      </c>
      <c r="F1371" s="46">
        <f>_xlfn.IFNA(VLOOKUP(A1371,'DMI Strategy'!$A$1:$B$1000,2,FALSE),0)</f>
        <v>0</v>
      </c>
      <c r="G1371" s="46">
        <f>_xlfn.IFNA(VLOOKUP(A1371,'RVI Strategy'!$A$1:$B$1000,2,FALSE),0)</f>
        <v>0</v>
      </c>
      <c r="H1371" s="46">
        <f>_xlfn.IFNA(VLOOKUP(A1371,'TXF0007 Strategy'!$A$1:$B$1000,2,FALSE),0)</f>
        <v>0</v>
      </c>
      <c r="I1371" s="55">
        <f t="shared" si="42"/>
        <v>0</v>
      </c>
      <c r="J1371" s="32">
        <f>VLOOKUP($A1371,級距!$A:$K,9,FALSE)</f>
        <v>3</v>
      </c>
      <c r="K1371" s="32">
        <f>VLOOKUP($A1371,級距!$A:$K,10,FALSE)</f>
        <v>6</v>
      </c>
      <c r="L1371" s="32">
        <f>VLOOKUP($A1371,級距!$A:$K,11,FALSE)</f>
        <v>2</v>
      </c>
      <c r="M1371" s="32">
        <f t="shared" si="43"/>
        <v>2</v>
      </c>
    </row>
    <row r="1372" spans="1:13">
      <c r="A1372" s="47">
        <v>43619</v>
      </c>
      <c r="B1372" s="46">
        <f>_xlfn.IFNA(VLOOKUP(A1372,'Dual Thrust Strategy'!$A$1:$B$460,2,FALSE),0)</f>
        <v>0</v>
      </c>
      <c r="C1372" s="46">
        <f>_xlfn.IFNA(VLOOKUP(A1372,'Break Through Price Strategy'!$A$2:$B$742,2,FALSE),0)</f>
        <v>0</v>
      </c>
      <c r="D1372" s="46">
        <f>_xlfn.IFNA(VLOOKUP(A1372,'BBI Strategy'!$A$2:$B$1000,2,FALSE),0)</f>
        <v>0</v>
      </c>
      <c r="E1372" s="46">
        <f>_xlfn.IFNA(VLOOKUP(A1372,'Cloud Strategy'!$A$2:$B$1000,2,FALSE),0)</f>
        <v>0</v>
      </c>
      <c r="F1372" s="46">
        <f>_xlfn.IFNA(VLOOKUP(A1372,'DMI Strategy'!$A$1:$B$1000,2,FALSE),0)</f>
        <v>0</v>
      </c>
      <c r="G1372" s="46">
        <f>_xlfn.IFNA(VLOOKUP(A1372,'RVI Strategy'!$A$1:$B$1000,2,FALSE),0)</f>
        <v>0</v>
      </c>
      <c r="H1372" s="46">
        <f>_xlfn.IFNA(VLOOKUP(A1372,'TXF0007 Strategy'!$A$1:$B$1000,2,FALSE),0)</f>
        <v>0</v>
      </c>
      <c r="I1372" s="55">
        <f t="shared" si="42"/>
        <v>0</v>
      </c>
      <c r="J1372" s="32">
        <f>VLOOKUP($A1372,級距!$A:$K,9,FALSE)</f>
        <v>5</v>
      </c>
      <c r="K1372" s="32">
        <f>VLOOKUP($A1372,級距!$A:$K,10,FALSE)</f>
        <v>4</v>
      </c>
      <c r="L1372" s="32">
        <f>VLOOKUP($A1372,級距!$A:$K,11,FALSE)</f>
        <v>2</v>
      </c>
      <c r="M1372" s="32">
        <f t="shared" si="43"/>
        <v>2</v>
      </c>
    </row>
    <row r="1373" spans="1:13">
      <c r="A1373" s="47">
        <v>43616</v>
      </c>
      <c r="B1373" s="46">
        <f>_xlfn.IFNA(VLOOKUP(A1373,'Dual Thrust Strategy'!$A$1:$B$460,2,FALSE),0)</f>
        <v>0</v>
      </c>
      <c r="C1373" s="46">
        <f>_xlfn.IFNA(VLOOKUP(A1373,'Break Through Price Strategy'!$A$2:$B$742,2,FALSE),0)</f>
        <v>0</v>
      </c>
      <c r="D1373" s="46">
        <f>_xlfn.IFNA(VLOOKUP(A1373,'BBI Strategy'!$A$2:$B$1000,2,FALSE),0)</f>
        <v>0</v>
      </c>
      <c r="E1373" s="46">
        <f>_xlfn.IFNA(VLOOKUP(A1373,'Cloud Strategy'!$A$2:$B$1000,2,FALSE),0)</f>
        <v>0</v>
      </c>
      <c r="F1373" s="46">
        <f>_xlfn.IFNA(VLOOKUP(A1373,'DMI Strategy'!$A$1:$B$1000,2,FALSE),0)</f>
        <v>0</v>
      </c>
      <c r="G1373" s="46">
        <f>_xlfn.IFNA(VLOOKUP(A1373,'RVI Strategy'!$A$1:$B$1000,2,FALSE),0)</f>
        <v>0</v>
      </c>
      <c r="H1373" s="46">
        <f>_xlfn.IFNA(VLOOKUP(A1373,'TXF0007 Strategy'!$A$1:$B$1000,2,FALSE),0)</f>
        <v>0</v>
      </c>
      <c r="I1373" s="55">
        <f t="shared" si="42"/>
        <v>0</v>
      </c>
      <c r="J1373" s="32">
        <f>VLOOKUP($A1373,級距!$A:$K,9,FALSE)</f>
        <v>8</v>
      </c>
      <c r="K1373" s="32">
        <f>VLOOKUP($A1373,級距!$A:$K,10,FALSE)</f>
        <v>8</v>
      </c>
      <c r="L1373" s="32">
        <f>VLOOKUP($A1373,級距!$A:$K,11,FALSE)</f>
        <v>3</v>
      </c>
      <c r="M1373" s="32">
        <f t="shared" si="43"/>
        <v>3</v>
      </c>
    </row>
    <row r="1374" spans="1:13">
      <c r="A1374" s="47">
        <v>43615</v>
      </c>
      <c r="B1374" s="46">
        <f>_xlfn.IFNA(VLOOKUP(A1374,'Dual Thrust Strategy'!$A$1:$B$460,2,FALSE),0)</f>
        <v>0</v>
      </c>
      <c r="C1374" s="46">
        <f>_xlfn.IFNA(VLOOKUP(A1374,'Break Through Price Strategy'!$A$2:$B$742,2,FALSE),0)</f>
        <v>0</v>
      </c>
      <c r="D1374" s="46">
        <f>_xlfn.IFNA(VLOOKUP(A1374,'BBI Strategy'!$A$2:$B$1000,2,FALSE),0)</f>
        <v>0</v>
      </c>
      <c r="E1374" s="46">
        <f>_xlfn.IFNA(VLOOKUP(A1374,'Cloud Strategy'!$A$2:$B$1000,2,FALSE),0)</f>
        <v>0</v>
      </c>
      <c r="F1374" s="46">
        <f>_xlfn.IFNA(VLOOKUP(A1374,'DMI Strategy'!$A$1:$B$1000,2,FALSE),0)</f>
        <v>0</v>
      </c>
      <c r="G1374" s="46">
        <f>_xlfn.IFNA(VLOOKUP(A1374,'RVI Strategy'!$A$1:$B$1000,2,FALSE),0)</f>
        <v>0</v>
      </c>
      <c r="H1374" s="46">
        <f>_xlfn.IFNA(VLOOKUP(A1374,'TXF0007 Strategy'!$A$1:$B$1000,2,FALSE),0)</f>
        <v>0</v>
      </c>
      <c r="I1374" s="55">
        <f t="shared" si="42"/>
        <v>0</v>
      </c>
      <c r="J1374" s="32">
        <f>VLOOKUP($A1374,級距!$A:$K,9,FALSE)</f>
        <v>5</v>
      </c>
      <c r="K1374" s="32">
        <f>VLOOKUP($A1374,級距!$A:$K,10,FALSE)</f>
        <v>6</v>
      </c>
      <c r="L1374" s="32">
        <f>VLOOKUP($A1374,級距!$A:$K,11,FALSE)</f>
        <v>2</v>
      </c>
      <c r="M1374" s="32">
        <f t="shared" si="43"/>
        <v>2</v>
      </c>
    </row>
    <row r="1375" spans="1:13">
      <c r="A1375" s="47">
        <v>43614</v>
      </c>
      <c r="B1375" s="46">
        <f>_xlfn.IFNA(VLOOKUP(A1375,'Dual Thrust Strategy'!$A$1:$B$460,2,FALSE),0)</f>
        <v>0</v>
      </c>
      <c r="C1375" s="46">
        <f>_xlfn.IFNA(VLOOKUP(A1375,'Break Through Price Strategy'!$A$2:$B$742,2,FALSE),0)</f>
        <v>0</v>
      </c>
      <c r="D1375" s="46">
        <f>_xlfn.IFNA(VLOOKUP(A1375,'BBI Strategy'!$A$2:$B$1000,2,FALSE),0)</f>
        <v>0</v>
      </c>
      <c r="E1375" s="46">
        <f>_xlfn.IFNA(VLOOKUP(A1375,'Cloud Strategy'!$A$2:$B$1000,2,FALSE),0)</f>
        <v>0</v>
      </c>
      <c r="F1375" s="46">
        <f>_xlfn.IFNA(VLOOKUP(A1375,'DMI Strategy'!$A$1:$B$1000,2,FALSE),0)</f>
        <v>0</v>
      </c>
      <c r="G1375" s="46">
        <f>_xlfn.IFNA(VLOOKUP(A1375,'RVI Strategy'!$A$1:$B$1000,2,FALSE),0)</f>
        <v>0</v>
      </c>
      <c r="H1375" s="46">
        <f>_xlfn.IFNA(VLOOKUP(A1375,'TXF0007 Strategy'!$A$1:$B$1000,2,FALSE),0)</f>
        <v>0</v>
      </c>
      <c r="I1375" s="55">
        <f t="shared" si="42"/>
        <v>0</v>
      </c>
      <c r="J1375" s="32">
        <f>VLOOKUP($A1375,級距!$A:$K,9,FALSE)</f>
        <v>3</v>
      </c>
      <c r="K1375" s="32">
        <f>VLOOKUP($A1375,級距!$A:$K,10,FALSE)</f>
        <v>10</v>
      </c>
      <c r="L1375" s="32">
        <f>VLOOKUP($A1375,級距!$A:$K,11,FALSE)</f>
        <v>3</v>
      </c>
      <c r="M1375" s="32">
        <f t="shared" si="43"/>
        <v>3</v>
      </c>
    </row>
    <row r="1376" spans="1:13">
      <c r="A1376" s="47">
        <v>43613</v>
      </c>
      <c r="B1376" s="46">
        <f>_xlfn.IFNA(VLOOKUP(A1376,'Dual Thrust Strategy'!$A$1:$B$460,2,FALSE),0)</f>
        <v>0</v>
      </c>
      <c r="C1376" s="46">
        <f>_xlfn.IFNA(VLOOKUP(A1376,'Break Through Price Strategy'!$A$2:$B$742,2,FALSE),0)</f>
        <v>0</v>
      </c>
      <c r="D1376" s="46">
        <f>_xlfn.IFNA(VLOOKUP(A1376,'BBI Strategy'!$A$2:$B$1000,2,FALSE),0)</f>
        <v>0</v>
      </c>
      <c r="E1376" s="46">
        <f>_xlfn.IFNA(VLOOKUP(A1376,'Cloud Strategy'!$A$2:$B$1000,2,FALSE),0)</f>
        <v>0</v>
      </c>
      <c r="F1376" s="46">
        <f>_xlfn.IFNA(VLOOKUP(A1376,'DMI Strategy'!$A$1:$B$1000,2,FALSE),0)</f>
        <v>0</v>
      </c>
      <c r="G1376" s="46">
        <f>_xlfn.IFNA(VLOOKUP(A1376,'RVI Strategy'!$A$1:$B$1000,2,FALSE),0)</f>
        <v>0</v>
      </c>
      <c r="H1376" s="46">
        <f>_xlfn.IFNA(VLOOKUP(A1376,'TXF0007 Strategy'!$A$1:$B$1000,2,FALSE),0)</f>
        <v>0</v>
      </c>
      <c r="I1376" s="55">
        <f t="shared" si="42"/>
        <v>0</v>
      </c>
      <c r="J1376" s="32">
        <f>VLOOKUP($A1376,級距!$A:$K,9,FALSE)</f>
        <v>2</v>
      </c>
      <c r="K1376" s="32">
        <f>VLOOKUP($A1376,級距!$A:$K,10,FALSE)</f>
        <v>5</v>
      </c>
      <c r="L1376" s="32">
        <f>VLOOKUP($A1376,級距!$A:$K,11,FALSE)</f>
        <v>2</v>
      </c>
      <c r="M1376" s="32">
        <f t="shared" si="43"/>
        <v>2</v>
      </c>
    </row>
    <row r="1377" spans="1:13">
      <c r="A1377" s="47">
        <v>43612</v>
      </c>
      <c r="B1377" s="46">
        <f>_xlfn.IFNA(VLOOKUP(A1377,'Dual Thrust Strategy'!$A$1:$B$460,2,FALSE),0)</f>
        <v>0</v>
      </c>
      <c r="C1377" s="46">
        <f>_xlfn.IFNA(VLOOKUP(A1377,'Break Through Price Strategy'!$A$2:$B$742,2,FALSE),0)</f>
        <v>0</v>
      </c>
      <c r="D1377" s="46">
        <f>_xlfn.IFNA(VLOOKUP(A1377,'BBI Strategy'!$A$2:$B$1000,2,FALSE),0)</f>
        <v>0</v>
      </c>
      <c r="E1377" s="46">
        <f>_xlfn.IFNA(VLOOKUP(A1377,'Cloud Strategy'!$A$2:$B$1000,2,FALSE),0)</f>
        <v>0</v>
      </c>
      <c r="F1377" s="46">
        <f>_xlfn.IFNA(VLOOKUP(A1377,'DMI Strategy'!$A$1:$B$1000,2,FALSE),0)</f>
        <v>0</v>
      </c>
      <c r="G1377" s="46">
        <f>_xlfn.IFNA(VLOOKUP(A1377,'RVI Strategy'!$A$1:$B$1000,2,FALSE),0)</f>
        <v>0</v>
      </c>
      <c r="H1377" s="46">
        <f>_xlfn.IFNA(VLOOKUP(A1377,'TXF0007 Strategy'!$A$1:$B$1000,2,FALSE),0)</f>
        <v>0</v>
      </c>
      <c r="I1377" s="55">
        <f t="shared" si="42"/>
        <v>0</v>
      </c>
      <c r="J1377" s="32">
        <f>VLOOKUP($A1377,級距!$A:$K,9,FALSE)</f>
        <v>5</v>
      </c>
      <c r="K1377" s="32">
        <f>VLOOKUP($A1377,級距!$A:$K,10,FALSE)</f>
        <v>2</v>
      </c>
      <c r="L1377" s="32">
        <f>VLOOKUP($A1377,級距!$A:$K,11,FALSE)</f>
        <v>2</v>
      </c>
      <c r="M1377" s="32">
        <f t="shared" si="43"/>
        <v>2</v>
      </c>
    </row>
    <row r="1378" spans="1:13">
      <c r="A1378" s="47">
        <v>43609</v>
      </c>
      <c r="B1378" s="46">
        <f>_xlfn.IFNA(VLOOKUP(A1378,'Dual Thrust Strategy'!$A$1:$B$460,2,FALSE),0)</f>
        <v>0</v>
      </c>
      <c r="C1378" s="46">
        <f>_xlfn.IFNA(VLOOKUP(A1378,'Break Through Price Strategy'!$A$2:$B$742,2,FALSE),0)</f>
        <v>0</v>
      </c>
      <c r="D1378" s="46">
        <f>_xlfn.IFNA(VLOOKUP(A1378,'BBI Strategy'!$A$2:$B$1000,2,FALSE),0)</f>
        <v>0</v>
      </c>
      <c r="E1378" s="46">
        <f>_xlfn.IFNA(VLOOKUP(A1378,'Cloud Strategy'!$A$2:$B$1000,2,FALSE),0)</f>
        <v>0</v>
      </c>
      <c r="F1378" s="46">
        <f>_xlfn.IFNA(VLOOKUP(A1378,'DMI Strategy'!$A$1:$B$1000,2,FALSE),0)</f>
        <v>0</v>
      </c>
      <c r="G1378" s="46">
        <f>_xlfn.IFNA(VLOOKUP(A1378,'RVI Strategy'!$A$1:$B$1000,2,FALSE),0)</f>
        <v>0</v>
      </c>
      <c r="H1378" s="46">
        <f>_xlfn.IFNA(VLOOKUP(A1378,'TXF0007 Strategy'!$A$1:$B$1000,2,FALSE),0)</f>
        <v>0</v>
      </c>
      <c r="I1378" s="55">
        <f t="shared" si="42"/>
        <v>0</v>
      </c>
      <c r="J1378" s="32">
        <f>VLOOKUP($A1378,級距!$A:$K,9,FALSE)</f>
        <v>2</v>
      </c>
      <c r="K1378" s="32">
        <f>VLOOKUP($A1378,級距!$A:$K,10,FALSE)</f>
        <v>4</v>
      </c>
      <c r="L1378" s="32">
        <f>VLOOKUP($A1378,級距!$A:$K,11,FALSE)</f>
        <v>2</v>
      </c>
      <c r="M1378" s="32">
        <f t="shared" si="43"/>
        <v>2</v>
      </c>
    </row>
    <row r="1379" spans="1:13">
      <c r="A1379" s="47">
        <v>43608</v>
      </c>
      <c r="B1379" s="46">
        <f>_xlfn.IFNA(VLOOKUP(A1379,'Dual Thrust Strategy'!$A$1:$B$460,2,FALSE),0)</f>
        <v>0</v>
      </c>
      <c r="C1379" s="46">
        <f>_xlfn.IFNA(VLOOKUP(A1379,'Break Through Price Strategy'!$A$2:$B$742,2,FALSE),0)</f>
        <v>0</v>
      </c>
      <c r="D1379" s="46">
        <f>_xlfn.IFNA(VLOOKUP(A1379,'BBI Strategy'!$A$2:$B$1000,2,FALSE),0)</f>
        <v>0</v>
      </c>
      <c r="E1379" s="46">
        <f>_xlfn.IFNA(VLOOKUP(A1379,'Cloud Strategy'!$A$2:$B$1000,2,FALSE),0)</f>
        <v>0</v>
      </c>
      <c r="F1379" s="46">
        <f>_xlfn.IFNA(VLOOKUP(A1379,'DMI Strategy'!$A$1:$B$1000,2,FALSE),0)</f>
        <v>0</v>
      </c>
      <c r="G1379" s="46">
        <f>_xlfn.IFNA(VLOOKUP(A1379,'RVI Strategy'!$A$1:$B$1000,2,FALSE),0)</f>
        <v>0</v>
      </c>
      <c r="H1379" s="46">
        <f>_xlfn.IFNA(VLOOKUP(A1379,'TXF0007 Strategy'!$A$1:$B$1000,2,FALSE),0)</f>
        <v>0</v>
      </c>
      <c r="I1379" s="55">
        <f t="shared" si="42"/>
        <v>0</v>
      </c>
      <c r="J1379" s="32">
        <f>VLOOKUP($A1379,級距!$A:$K,9,FALSE)</f>
        <v>7</v>
      </c>
      <c r="K1379" s="32">
        <f>VLOOKUP($A1379,級距!$A:$K,10,FALSE)</f>
        <v>9</v>
      </c>
      <c r="L1379" s="32">
        <f>VLOOKUP($A1379,級距!$A:$K,11,FALSE)</f>
        <v>3</v>
      </c>
      <c r="M1379" s="32">
        <f t="shared" si="43"/>
        <v>3</v>
      </c>
    </row>
    <row r="1380" spans="1:13">
      <c r="A1380" s="47">
        <v>43607</v>
      </c>
      <c r="B1380" s="46">
        <f>_xlfn.IFNA(VLOOKUP(A1380,'Dual Thrust Strategy'!$A$1:$B$460,2,FALSE),0)</f>
        <v>0</v>
      </c>
      <c r="C1380" s="46">
        <f>_xlfn.IFNA(VLOOKUP(A1380,'Break Through Price Strategy'!$A$2:$B$742,2,FALSE),0)</f>
        <v>0</v>
      </c>
      <c r="D1380" s="46">
        <f>_xlfn.IFNA(VLOOKUP(A1380,'BBI Strategy'!$A$2:$B$1000,2,FALSE),0)</f>
        <v>0</v>
      </c>
      <c r="E1380" s="46">
        <f>_xlfn.IFNA(VLOOKUP(A1380,'Cloud Strategy'!$A$2:$B$1000,2,FALSE),0)</f>
        <v>0</v>
      </c>
      <c r="F1380" s="46">
        <f>_xlfn.IFNA(VLOOKUP(A1380,'DMI Strategy'!$A$1:$B$1000,2,FALSE),0)</f>
        <v>0</v>
      </c>
      <c r="G1380" s="46">
        <f>_xlfn.IFNA(VLOOKUP(A1380,'RVI Strategy'!$A$1:$B$1000,2,FALSE),0)</f>
        <v>0</v>
      </c>
      <c r="H1380" s="46">
        <f>_xlfn.IFNA(VLOOKUP(A1380,'TXF0007 Strategy'!$A$1:$B$1000,2,FALSE),0)</f>
        <v>0</v>
      </c>
      <c r="I1380" s="55">
        <f t="shared" si="42"/>
        <v>0</v>
      </c>
      <c r="J1380" s="32">
        <f>VLOOKUP($A1380,級距!$A:$K,9,FALSE)</f>
        <v>1</v>
      </c>
      <c r="K1380" s="32">
        <f>VLOOKUP($A1380,級距!$A:$K,10,FALSE)</f>
        <v>2</v>
      </c>
      <c r="L1380" s="32">
        <f>VLOOKUP($A1380,級距!$A:$K,11,FALSE)</f>
        <v>2</v>
      </c>
      <c r="M1380" s="32">
        <f t="shared" si="43"/>
        <v>2</v>
      </c>
    </row>
    <row r="1381" spans="1:13">
      <c r="A1381" s="47">
        <v>43606</v>
      </c>
      <c r="B1381" s="46">
        <f>_xlfn.IFNA(VLOOKUP(A1381,'Dual Thrust Strategy'!$A$1:$B$460,2,FALSE),0)</f>
        <v>0</v>
      </c>
      <c r="C1381" s="46">
        <f>_xlfn.IFNA(VLOOKUP(A1381,'Break Through Price Strategy'!$A$2:$B$742,2,FALSE),0)</f>
        <v>0</v>
      </c>
      <c r="D1381" s="46">
        <f>_xlfn.IFNA(VLOOKUP(A1381,'BBI Strategy'!$A$2:$B$1000,2,FALSE),0)</f>
        <v>0</v>
      </c>
      <c r="E1381" s="46">
        <f>_xlfn.IFNA(VLOOKUP(A1381,'Cloud Strategy'!$A$2:$B$1000,2,FALSE),0)</f>
        <v>0</v>
      </c>
      <c r="F1381" s="46">
        <f>_xlfn.IFNA(VLOOKUP(A1381,'DMI Strategy'!$A$1:$B$1000,2,FALSE),0)</f>
        <v>0</v>
      </c>
      <c r="G1381" s="46">
        <f>_xlfn.IFNA(VLOOKUP(A1381,'RVI Strategy'!$A$1:$B$1000,2,FALSE),0)</f>
        <v>0</v>
      </c>
      <c r="H1381" s="46">
        <f>_xlfn.IFNA(VLOOKUP(A1381,'TXF0007 Strategy'!$A$1:$B$1000,2,FALSE),0)</f>
        <v>0</v>
      </c>
      <c r="I1381" s="55">
        <f t="shared" si="42"/>
        <v>0</v>
      </c>
      <c r="J1381" s="32">
        <f>VLOOKUP($A1381,級距!$A:$K,9,FALSE)</f>
        <v>6</v>
      </c>
      <c r="K1381" s="32">
        <f>VLOOKUP($A1381,級距!$A:$K,10,FALSE)</f>
        <v>8</v>
      </c>
      <c r="L1381" s="32">
        <f>VLOOKUP($A1381,級距!$A:$K,11,FALSE)</f>
        <v>3</v>
      </c>
      <c r="M1381" s="32">
        <f t="shared" si="43"/>
        <v>3</v>
      </c>
    </row>
    <row r="1382" spans="1:13">
      <c r="A1382" s="47">
        <v>43605</v>
      </c>
      <c r="B1382" s="46">
        <f>_xlfn.IFNA(VLOOKUP(A1382,'Dual Thrust Strategy'!$A$1:$B$460,2,FALSE),0)</f>
        <v>0</v>
      </c>
      <c r="C1382" s="46">
        <f>_xlfn.IFNA(VLOOKUP(A1382,'Break Through Price Strategy'!$A$2:$B$742,2,FALSE),0)</f>
        <v>0</v>
      </c>
      <c r="D1382" s="46">
        <f>_xlfn.IFNA(VLOOKUP(A1382,'BBI Strategy'!$A$2:$B$1000,2,FALSE),0)</f>
        <v>0</v>
      </c>
      <c r="E1382" s="46">
        <f>_xlfn.IFNA(VLOOKUP(A1382,'Cloud Strategy'!$A$2:$B$1000,2,FALSE),0)</f>
        <v>0</v>
      </c>
      <c r="F1382" s="46">
        <f>_xlfn.IFNA(VLOOKUP(A1382,'DMI Strategy'!$A$1:$B$1000,2,FALSE),0)</f>
        <v>0</v>
      </c>
      <c r="G1382" s="46">
        <f>_xlfn.IFNA(VLOOKUP(A1382,'RVI Strategy'!$A$1:$B$1000,2,FALSE),0)</f>
        <v>0</v>
      </c>
      <c r="H1382" s="46">
        <f>_xlfn.IFNA(VLOOKUP(A1382,'TXF0007 Strategy'!$A$1:$B$1000,2,FALSE),0)</f>
        <v>0</v>
      </c>
      <c r="I1382" s="55">
        <f t="shared" si="42"/>
        <v>0</v>
      </c>
      <c r="J1382" s="32">
        <f>VLOOKUP($A1382,級距!$A:$K,9,FALSE)</f>
        <v>3</v>
      </c>
      <c r="K1382" s="32">
        <f>VLOOKUP($A1382,級距!$A:$K,10,FALSE)</f>
        <v>2</v>
      </c>
      <c r="L1382" s="32">
        <f>VLOOKUP($A1382,級距!$A:$K,11,FALSE)</f>
        <v>2</v>
      </c>
      <c r="M1382" s="32">
        <f t="shared" si="43"/>
        <v>2</v>
      </c>
    </row>
    <row r="1383" spans="1:13">
      <c r="A1383" s="47">
        <v>43602</v>
      </c>
      <c r="B1383" s="46">
        <f>_xlfn.IFNA(VLOOKUP(A1383,'Dual Thrust Strategy'!$A$1:$B$460,2,FALSE),0)</f>
        <v>0</v>
      </c>
      <c r="C1383" s="46">
        <f>_xlfn.IFNA(VLOOKUP(A1383,'Break Through Price Strategy'!$A$2:$B$742,2,FALSE),0)</f>
        <v>0</v>
      </c>
      <c r="D1383" s="46">
        <f>_xlfn.IFNA(VLOOKUP(A1383,'BBI Strategy'!$A$2:$B$1000,2,FALSE),0)</f>
        <v>0</v>
      </c>
      <c r="E1383" s="46">
        <f>_xlfn.IFNA(VLOOKUP(A1383,'Cloud Strategy'!$A$2:$B$1000,2,FALSE),0)</f>
        <v>0</v>
      </c>
      <c r="F1383" s="46">
        <f>_xlfn.IFNA(VLOOKUP(A1383,'DMI Strategy'!$A$1:$B$1000,2,FALSE),0)</f>
        <v>0</v>
      </c>
      <c r="G1383" s="46">
        <f>_xlfn.IFNA(VLOOKUP(A1383,'RVI Strategy'!$A$1:$B$1000,2,FALSE),0)</f>
        <v>0</v>
      </c>
      <c r="H1383" s="46">
        <f>_xlfn.IFNA(VLOOKUP(A1383,'TXF0007 Strategy'!$A$1:$B$1000,2,FALSE),0)</f>
        <v>0</v>
      </c>
      <c r="I1383" s="55">
        <f t="shared" si="42"/>
        <v>0</v>
      </c>
      <c r="J1383" s="32">
        <f>VLOOKUP($A1383,級距!$A:$K,9,FALSE)</f>
        <v>8</v>
      </c>
      <c r="K1383" s="32">
        <f>VLOOKUP($A1383,級距!$A:$K,10,FALSE)</f>
        <v>10</v>
      </c>
      <c r="L1383" s="32">
        <f>VLOOKUP($A1383,級距!$A:$K,11,FALSE)</f>
        <v>3</v>
      </c>
      <c r="M1383" s="32">
        <f t="shared" si="43"/>
        <v>3</v>
      </c>
    </row>
    <row r="1384" spans="1:13">
      <c r="A1384" s="47">
        <v>43601</v>
      </c>
      <c r="B1384" s="46">
        <f>_xlfn.IFNA(VLOOKUP(A1384,'Dual Thrust Strategy'!$A$1:$B$460,2,FALSE),0)</f>
        <v>0</v>
      </c>
      <c r="C1384" s="46">
        <f>_xlfn.IFNA(VLOOKUP(A1384,'Break Through Price Strategy'!$A$2:$B$742,2,FALSE),0)</f>
        <v>0</v>
      </c>
      <c r="D1384" s="46">
        <f>_xlfn.IFNA(VLOOKUP(A1384,'BBI Strategy'!$A$2:$B$1000,2,FALSE),0)</f>
        <v>0</v>
      </c>
      <c r="E1384" s="46">
        <f>_xlfn.IFNA(VLOOKUP(A1384,'Cloud Strategy'!$A$2:$B$1000,2,FALSE),0)</f>
        <v>0</v>
      </c>
      <c r="F1384" s="46">
        <f>_xlfn.IFNA(VLOOKUP(A1384,'DMI Strategy'!$A$1:$B$1000,2,FALSE),0)</f>
        <v>0</v>
      </c>
      <c r="G1384" s="46">
        <f>_xlfn.IFNA(VLOOKUP(A1384,'RVI Strategy'!$A$1:$B$1000,2,FALSE),0)</f>
        <v>0</v>
      </c>
      <c r="H1384" s="46">
        <f>_xlfn.IFNA(VLOOKUP(A1384,'TXF0007 Strategy'!$A$1:$B$1000,2,FALSE),0)</f>
        <v>0</v>
      </c>
      <c r="I1384" s="55">
        <f t="shared" si="42"/>
        <v>0</v>
      </c>
      <c r="J1384" s="32">
        <f>VLOOKUP($A1384,級距!$A:$K,9,FALSE)</f>
        <v>4</v>
      </c>
      <c r="K1384" s="32">
        <f>VLOOKUP($A1384,級距!$A:$K,10,FALSE)</f>
        <v>6</v>
      </c>
      <c r="L1384" s="32">
        <f>VLOOKUP($A1384,級距!$A:$K,11,FALSE)</f>
        <v>2</v>
      </c>
      <c r="M1384" s="32">
        <f t="shared" si="43"/>
        <v>2</v>
      </c>
    </row>
    <row r="1385" spans="1:13">
      <c r="A1385" s="47">
        <v>43600</v>
      </c>
      <c r="B1385" s="46">
        <f>_xlfn.IFNA(VLOOKUP(A1385,'Dual Thrust Strategy'!$A$1:$B$460,2,FALSE),0)</f>
        <v>0</v>
      </c>
      <c r="C1385" s="46">
        <f>_xlfn.IFNA(VLOOKUP(A1385,'Break Through Price Strategy'!$A$2:$B$742,2,FALSE),0)</f>
        <v>0</v>
      </c>
      <c r="D1385" s="46">
        <f>_xlfn.IFNA(VLOOKUP(A1385,'BBI Strategy'!$A$2:$B$1000,2,FALSE),0)</f>
        <v>0</v>
      </c>
      <c r="E1385" s="46">
        <f>_xlfn.IFNA(VLOOKUP(A1385,'Cloud Strategy'!$A$2:$B$1000,2,FALSE),0)</f>
        <v>0</v>
      </c>
      <c r="F1385" s="46">
        <f>_xlfn.IFNA(VLOOKUP(A1385,'DMI Strategy'!$A$1:$B$1000,2,FALSE),0)</f>
        <v>0</v>
      </c>
      <c r="G1385" s="46">
        <f>_xlfn.IFNA(VLOOKUP(A1385,'RVI Strategy'!$A$1:$B$1000,2,FALSE),0)</f>
        <v>0</v>
      </c>
      <c r="H1385" s="46">
        <f>_xlfn.IFNA(VLOOKUP(A1385,'TXF0007 Strategy'!$A$1:$B$1000,2,FALSE),0)</f>
        <v>0</v>
      </c>
      <c r="I1385" s="55">
        <f t="shared" si="42"/>
        <v>0</v>
      </c>
      <c r="J1385" s="32">
        <f>VLOOKUP($A1385,級距!$A:$K,9,FALSE)</f>
        <v>4</v>
      </c>
      <c r="K1385" s="32">
        <f>VLOOKUP($A1385,級距!$A:$K,10,FALSE)</f>
        <v>5</v>
      </c>
      <c r="L1385" s="32">
        <f>VLOOKUP($A1385,級距!$A:$K,11,FALSE)</f>
        <v>2</v>
      </c>
      <c r="M1385" s="32">
        <f t="shared" si="43"/>
        <v>2</v>
      </c>
    </row>
    <row r="1386" spans="1:13">
      <c r="A1386" s="47">
        <v>43599</v>
      </c>
      <c r="B1386" s="46">
        <f>_xlfn.IFNA(VLOOKUP(A1386,'Dual Thrust Strategy'!$A$1:$B$460,2,FALSE),0)</f>
        <v>0</v>
      </c>
      <c r="C1386" s="46">
        <f>_xlfn.IFNA(VLOOKUP(A1386,'Break Through Price Strategy'!$A$2:$B$742,2,FALSE),0)</f>
        <v>0</v>
      </c>
      <c r="D1386" s="46">
        <f>_xlfn.IFNA(VLOOKUP(A1386,'BBI Strategy'!$A$2:$B$1000,2,FALSE),0)</f>
        <v>0</v>
      </c>
      <c r="E1386" s="46">
        <f>_xlfn.IFNA(VLOOKUP(A1386,'Cloud Strategy'!$A$2:$B$1000,2,FALSE),0)</f>
        <v>0</v>
      </c>
      <c r="F1386" s="46">
        <f>_xlfn.IFNA(VLOOKUP(A1386,'DMI Strategy'!$A$1:$B$1000,2,FALSE),0)</f>
        <v>0</v>
      </c>
      <c r="G1386" s="46">
        <f>_xlfn.IFNA(VLOOKUP(A1386,'RVI Strategy'!$A$1:$B$1000,2,FALSE),0)</f>
        <v>0</v>
      </c>
      <c r="H1386" s="46">
        <f>_xlfn.IFNA(VLOOKUP(A1386,'TXF0007 Strategy'!$A$1:$B$1000,2,FALSE),0)</f>
        <v>0</v>
      </c>
      <c r="I1386" s="55">
        <f t="shared" si="42"/>
        <v>0</v>
      </c>
      <c r="J1386" s="32">
        <f>VLOOKUP($A1386,級距!$A:$K,9,FALSE)</f>
        <v>9</v>
      </c>
      <c r="K1386" s="32">
        <f>VLOOKUP($A1386,級距!$A:$K,10,FALSE)</f>
        <v>7</v>
      </c>
      <c r="L1386" s="32">
        <f>VLOOKUP($A1386,級距!$A:$K,11,FALSE)</f>
        <v>3</v>
      </c>
      <c r="M1386" s="32">
        <f t="shared" si="43"/>
        <v>3</v>
      </c>
    </row>
    <row r="1387" spans="1:13">
      <c r="A1387" s="47">
        <v>43598</v>
      </c>
      <c r="B1387" s="46">
        <f>_xlfn.IFNA(VLOOKUP(A1387,'Dual Thrust Strategy'!$A$1:$B$460,2,FALSE),0)</f>
        <v>0</v>
      </c>
      <c r="C1387" s="46">
        <f>_xlfn.IFNA(VLOOKUP(A1387,'Break Through Price Strategy'!$A$2:$B$742,2,FALSE),0)</f>
        <v>0</v>
      </c>
      <c r="D1387" s="46">
        <f>_xlfn.IFNA(VLOOKUP(A1387,'BBI Strategy'!$A$2:$B$1000,2,FALSE),0)</f>
        <v>0</v>
      </c>
      <c r="E1387" s="46">
        <f>_xlfn.IFNA(VLOOKUP(A1387,'Cloud Strategy'!$A$2:$B$1000,2,FALSE),0)</f>
        <v>0</v>
      </c>
      <c r="F1387" s="46">
        <f>_xlfn.IFNA(VLOOKUP(A1387,'DMI Strategy'!$A$1:$B$1000,2,FALSE),0)</f>
        <v>0</v>
      </c>
      <c r="G1387" s="46">
        <f>_xlfn.IFNA(VLOOKUP(A1387,'RVI Strategy'!$A$1:$B$1000,2,FALSE),0)</f>
        <v>0</v>
      </c>
      <c r="H1387" s="46">
        <f>_xlfn.IFNA(VLOOKUP(A1387,'TXF0007 Strategy'!$A$1:$B$1000,2,FALSE),0)</f>
        <v>0</v>
      </c>
      <c r="I1387" s="55">
        <f t="shared" si="42"/>
        <v>0</v>
      </c>
      <c r="J1387" s="32">
        <f>VLOOKUP($A1387,級距!$A:$K,9,FALSE)</f>
        <v>7</v>
      </c>
      <c r="K1387" s="32">
        <f>VLOOKUP($A1387,級距!$A:$K,10,FALSE)</f>
        <v>8</v>
      </c>
      <c r="L1387" s="32">
        <f>VLOOKUP($A1387,級距!$A:$K,11,FALSE)</f>
        <v>3</v>
      </c>
      <c r="M1387" s="32">
        <f t="shared" si="43"/>
        <v>3</v>
      </c>
    </row>
    <row r="1388" spans="1:13">
      <c r="A1388" s="47">
        <v>43595</v>
      </c>
      <c r="B1388" s="46">
        <f>_xlfn.IFNA(VLOOKUP(A1388,'Dual Thrust Strategy'!$A$1:$B$460,2,FALSE),0)</f>
        <v>0</v>
      </c>
      <c r="C1388" s="46">
        <f>_xlfn.IFNA(VLOOKUP(A1388,'Break Through Price Strategy'!$A$2:$B$742,2,FALSE),0)</f>
        <v>0</v>
      </c>
      <c r="D1388" s="46">
        <f>_xlfn.IFNA(VLOOKUP(A1388,'BBI Strategy'!$A$2:$B$1000,2,FALSE),0)</f>
        <v>0</v>
      </c>
      <c r="E1388" s="46">
        <f>_xlfn.IFNA(VLOOKUP(A1388,'Cloud Strategy'!$A$2:$B$1000,2,FALSE),0)</f>
        <v>0</v>
      </c>
      <c r="F1388" s="46">
        <f>_xlfn.IFNA(VLOOKUP(A1388,'DMI Strategy'!$A$1:$B$1000,2,FALSE),0)</f>
        <v>0</v>
      </c>
      <c r="G1388" s="46">
        <f>_xlfn.IFNA(VLOOKUP(A1388,'RVI Strategy'!$A$1:$B$1000,2,FALSE),0)</f>
        <v>0</v>
      </c>
      <c r="H1388" s="46">
        <f>_xlfn.IFNA(VLOOKUP(A1388,'TXF0007 Strategy'!$A$1:$B$1000,2,FALSE),0)</f>
        <v>0</v>
      </c>
      <c r="I1388" s="55">
        <f t="shared" si="42"/>
        <v>0</v>
      </c>
      <c r="J1388" s="32">
        <f>VLOOKUP($A1388,級距!$A:$K,9,FALSE)</f>
        <v>9</v>
      </c>
      <c r="K1388" s="32">
        <f>VLOOKUP($A1388,級距!$A:$K,10,FALSE)</f>
        <v>1</v>
      </c>
      <c r="L1388" s="32">
        <f>VLOOKUP($A1388,級距!$A:$K,11,FALSE)</f>
        <v>1</v>
      </c>
      <c r="M1388" s="32">
        <f t="shared" si="43"/>
        <v>1</v>
      </c>
    </row>
    <row r="1389" spans="1:13">
      <c r="A1389" s="47">
        <v>43594</v>
      </c>
      <c r="B1389" s="46">
        <f>_xlfn.IFNA(VLOOKUP(A1389,'Dual Thrust Strategy'!$A$1:$B$460,2,FALSE),0)</f>
        <v>0</v>
      </c>
      <c r="C1389" s="46">
        <f>_xlfn.IFNA(VLOOKUP(A1389,'Break Through Price Strategy'!$A$2:$B$742,2,FALSE),0)</f>
        <v>0</v>
      </c>
      <c r="D1389" s="46">
        <f>_xlfn.IFNA(VLOOKUP(A1389,'BBI Strategy'!$A$2:$B$1000,2,FALSE),0)</f>
        <v>0</v>
      </c>
      <c r="E1389" s="46">
        <f>_xlfn.IFNA(VLOOKUP(A1389,'Cloud Strategy'!$A$2:$B$1000,2,FALSE),0)</f>
        <v>0</v>
      </c>
      <c r="F1389" s="46">
        <f>_xlfn.IFNA(VLOOKUP(A1389,'DMI Strategy'!$A$1:$B$1000,2,FALSE),0)</f>
        <v>0</v>
      </c>
      <c r="G1389" s="46">
        <f>_xlfn.IFNA(VLOOKUP(A1389,'RVI Strategy'!$A$1:$B$1000,2,FALSE),0)</f>
        <v>0</v>
      </c>
      <c r="H1389" s="46">
        <f>_xlfn.IFNA(VLOOKUP(A1389,'TXF0007 Strategy'!$A$1:$B$1000,2,FALSE),0)</f>
        <v>0</v>
      </c>
      <c r="I1389" s="55">
        <f t="shared" si="42"/>
        <v>0</v>
      </c>
      <c r="J1389" s="32">
        <f>VLOOKUP($A1389,級距!$A:$K,9,FALSE)</f>
        <v>8</v>
      </c>
      <c r="K1389" s="32">
        <f>VLOOKUP($A1389,級距!$A:$K,10,FALSE)</f>
        <v>8</v>
      </c>
      <c r="L1389" s="32">
        <f>VLOOKUP($A1389,級距!$A:$K,11,FALSE)</f>
        <v>3</v>
      </c>
      <c r="M1389" s="32">
        <f t="shared" si="43"/>
        <v>3</v>
      </c>
    </row>
    <row r="1390" spans="1:13">
      <c r="A1390" s="47">
        <v>43593</v>
      </c>
      <c r="B1390" s="46">
        <f>_xlfn.IFNA(VLOOKUP(A1390,'Dual Thrust Strategy'!$A$1:$B$460,2,FALSE),0)</f>
        <v>0</v>
      </c>
      <c r="C1390" s="46">
        <f>_xlfn.IFNA(VLOOKUP(A1390,'Break Through Price Strategy'!$A$2:$B$742,2,FALSE),0)</f>
        <v>0</v>
      </c>
      <c r="D1390" s="46">
        <f>_xlfn.IFNA(VLOOKUP(A1390,'BBI Strategy'!$A$2:$B$1000,2,FALSE),0)</f>
        <v>0</v>
      </c>
      <c r="E1390" s="46">
        <f>_xlfn.IFNA(VLOOKUP(A1390,'Cloud Strategy'!$A$2:$B$1000,2,FALSE),0)</f>
        <v>0</v>
      </c>
      <c r="F1390" s="46">
        <f>_xlfn.IFNA(VLOOKUP(A1390,'DMI Strategy'!$A$1:$B$1000,2,FALSE),0)</f>
        <v>0</v>
      </c>
      <c r="G1390" s="46">
        <f>_xlfn.IFNA(VLOOKUP(A1390,'RVI Strategy'!$A$1:$B$1000,2,FALSE),0)</f>
        <v>0</v>
      </c>
      <c r="H1390" s="46">
        <f>_xlfn.IFNA(VLOOKUP(A1390,'TXF0007 Strategy'!$A$1:$B$1000,2,FALSE),0)</f>
        <v>0</v>
      </c>
      <c r="I1390" s="55">
        <f t="shared" si="42"/>
        <v>0</v>
      </c>
      <c r="J1390" s="32">
        <f>VLOOKUP($A1390,級距!$A:$K,9,FALSE)</f>
        <v>5</v>
      </c>
      <c r="K1390" s="32">
        <f>VLOOKUP($A1390,級距!$A:$K,10,FALSE)</f>
        <v>5</v>
      </c>
      <c r="L1390" s="32">
        <f>VLOOKUP($A1390,級距!$A:$K,11,FALSE)</f>
        <v>2</v>
      </c>
      <c r="M1390" s="32">
        <f t="shared" si="43"/>
        <v>2</v>
      </c>
    </row>
    <row r="1391" spans="1:13">
      <c r="A1391" s="47">
        <v>43592</v>
      </c>
      <c r="B1391" s="46">
        <f>_xlfn.IFNA(VLOOKUP(A1391,'Dual Thrust Strategy'!$A$1:$B$460,2,FALSE),0)</f>
        <v>0</v>
      </c>
      <c r="C1391" s="46">
        <f>_xlfn.IFNA(VLOOKUP(A1391,'Break Through Price Strategy'!$A$2:$B$742,2,FALSE),0)</f>
        <v>0</v>
      </c>
      <c r="D1391" s="46">
        <f>_xlfn.IFNA(VLOOKUP(A1391,'BBI Strategy'!$A$2:$B$1000,2,FALSE),0)</f>
        <v>0</v>
      </c>
      <c r="E1391" s="46">
        <f>_xlfn.IFNA(VLOOKUP(A1391,'Cloud Strategy'!$A$2:$B$1000,2,FALSE),0)</f>
        <v>0</v>
      </c>
      <c r="F1391" s="46">
        <f>_xlfn.IFNA(VLOOKUP(A1391,'DMI Strategy'!$A$1:$B$1000,2,FALSE),0)</f>
        <v>0</v>
      </c>
      <c r="G1391" s="46">
        <f>_xlfn.IFNA(VLOOKUP(A1391,'RVI Strategy'!$A$1:$B$1000,2,FALSE),0)</f>
        <v>0</v>
      </c>
      <c r="H1391" s="46">
        <f>_xlfn.IFNA(VLOOKUP(A1391,'TXF0007 Strategy'!$A$1:$B$1000,2,FALSE),0)</f>
        <v>0</v>
      </c>
      <c r="I1391" s="55">
        <f t="shared" si="42"/>
        <v>0</v>
      </c>
      <c r="J1391" s="32">
        <f>VLOOKUP($A1391,級距!$A:$K,9,FALSE)</f>
        <v>4</v>
      </c>
      <c r="K1391" s="32">
        <f>VLOOKUP($A1391,級距!$A:$K,10,FALSE)</f>
        <v>8</v>
      </c>
      <c r="L1391" s="32">
        <f>VLOOKUP($A1391,級距!$A:$K,11,FALSE)</f>
        <v>3</v>
      </c>
      <c r="M1391" s="32">
        <f t="shared" si="43"/>
        <v>3</v>
      </c>
    </row>
    <row r="1392" spans="1:13">
      <c r="A1392" s="47">
        <v>43591</v>
      </c>
      <c r="B1392" s="46">
        <f>_xlfn.IFNA(VLOOKUP(A1392,'Dual Thrust Strategy'!$A$1:$B$460,2,FALSE),0)</f>
        <v>0</v>
      </c>
      <c r="C1392" s="46">
        <f>_xlfn.IFNA(VLOOKUP(A1392,'Break Through Price Strategy'!$A$2:$B$742,2,FALSE),0)</f>
        <v>0</v>
      </c>
      <c r="D1392" s="46">
        <f>_xlfn.IFNA(VLOOKUP(A1392,'BBI Strategy'!$A$2:$B$1000,2,FALSE),0)</f>
        <v>0</v>
      </c>
      <c r="E1392" s="46">
        <f>_xlfn.IFNA(VLOOKUP(A1392,'Cloud Strategy'!$A$2:$B$1000,2,FALSE),0)</f>
        <v>0</v>
      </c>
      <c r="F1392" s="46">
        <f>_xlfn.IFNA(VLOOKUP(A1392,'DMI Strategy'!$A$1:$B$1000,2,FALSE),0)</f>
        <v>0</v>
      </c>
      <c r="G1392" s="46">
        <f>_xlfn.IFNA(VLOOKUP(A1392,'RVI Strategy'!$A$1:$B$1000,2,FALSE),0)</f>
        <v>0</v>
      </c>
      <c r="H1392" s="46">
        <f>_xlfn.IFNA(VLOOKUP(A1392,'TXF0007 Strategy'!$A$1:$B$1000,2,FALSE),0)</f>
        <v>0</v>
      </c>
      <c r="I1392" s="55">
        <f t="shared" si="42"/>
        <v>0</v>
      </c>
      <c r="J1392" s="32">
        <f>VLOOKUP($A1392,級距!$A:$K,9,FALSE)</f>
        <v>8</v>
      </c>
      <c r="K1392" s="32">
        <f>VLOOKUP($A1392,級距!$A:$K,10,FALSE)</f>
        <v>8</v>
      </c>
      <c r="L1392" s="32">
        <f>VLOOKUP($A1392,級距!$A:$K,11,FALSE)</f>
        <v>3</v>
      </c>
      <c r="M1392" s="32">
        <f t="shared" si="43"/>
        <v>3</v>
      </c>
    </row>
    <row r="1393" spans="1:13">
      <c r="A1393" s="47">
        <v>43588</v>
      </c>
      <c r="B1393" s="46">
        <f>_xlfn.IFNA(VLOOKUP(A1393,'Dual Thrust Strategy'!$A$1:$B$460,2,FALSE),0)</f>
        <v>0</v>
      </c>
      <c r="C1393" s="46">
        <f>_xlfn.IFNA(VLOOKUP(A1393,'Break Through Price Strategy'!$A$2:$B$742,2,FALSE),0)</f>
        <v>0</v>
      </c>
      <c r="D1393" s="46">
        <f>_xlfn.IFNA(VLOOKUP(A1393,'BBI Strategy'!$A$2:$B$1000,2,FALSE),0)</f>
        <v>0</v>
      </c>
      <c r="E1393" s="46">
        <f>_xlfn.IFNA(VLOOKUP(A1393,'Cloud Strategy'!$A$2:$B$1000,2,FALSE),0)</f>
        <v>0</v>
      </c>
      <c r="F1393" s="46">
        <f>_xlfn.IFNA(VLOOKUP(A1393,'DMI Strategy'!$A$1:$B$1000,2,FALSE),0)</f>
        <v>0</v>
      </c>
      <c r="G1393" s="46">
        <f>_xlfn.IFNA(VLOOKUP(A1393,'RVI Strategy'!$A$1:$B$1000,2,FALSE),0)</f>
        <v>0</v>
      </c>
      <c r="H1393" s="46">
        <f>_xlfn.IFNA(VLOOKUP(A1393,'TXF0007 Strategy'!$A$1:$B$1000,2,FALSE),0)</f>
        <v>0</v>
      </c>
      <c r="I1393" s="55">
        <f t="shared" si="42"/>
        <v>0</v>
      </c>
      <c r="J1393" s="32">
        <f>VLOOKUP($A1393,級距!$A:$K,9,FALSE)</f>
        <v>5</v>
      </c>
      <c r="K1393" s="32">
        <f>VLOOKUP($A1393,級距!$A:$K,10,FALSE)</f>
        <v>9</v>
      </c>
      <c r="L1393" s="32">
        <f>VLOOKUP($A1393,級距!$A:$K,11,FALSE)</f>
        <v>3</v>
      </c>
      <c r="M1393" s="32">
        <f t="shared" si="43"/>
        <v>3</v>
      </c>
    </row>
    <row r="1394" spans="1:13">
      <c r="A1394" s="47">
        <v>43587</v>
      </c>
      <c r="B1394" s="46">
        <f>_xlfn.IFNA(VLOOKUP(A1394,'Dual Thrust Strategy'!$A$1:$B$460,2,FALSE),0)</f>
        <v>0</v>
      </c>
      <c r="C1394" s="46">
        <f>_xlfn.IFNA(VLOOKUP(A1394,'Break Through Price Strategy'!$A$2:$B$742,2,FALSE),0)</f>
        <v>0</v>
      </c>
      <c r="D1394" s="46">
        <f>_xlfn.IFNA(VLOOKUP(A1394,'BBI Strategy'!$A$2:$B$1000,2,FALSE),0)</f>
        <v>0</v>
      </c>
      <c r="E1394" s="46">
        <f>_xlfn.IFNA(VLOOKUP(A1394,'Cloud Strategy'!$A$2:$B$1000,2,FALSE),0)</f>
        <v>0</v>
      </c>
      <c r="F1394" s="46">
        <f>_xlfn.IFNA(VLOOKUP(A1394,'DMI Strategy'!$A$1:$B$1000,2,FALSE),0)</f>
        <v>0</v>
      </c>
      <c r="G1394" s="46">
        <f>_xlfn.IFNA(VLOOKUP(A1394,'RVI Strategy'!$A$1:$B$1000,2,FALSE),0)</f>
        <v>0</v>
      </c>
      <c r="H1394" s="46">
        <f>_xlfn.IFNA(VLOOKUP(A1394,'TXF0007 Strategy'!$A$1:$B$1000,2,FALSE),0)</f>
        <v>0</v>
      </c>
      <c r="I1394" s="55">
        <f t="shared" si="42"/>
        <v>0</v>
      </c>
      <c r="J1394" s="32">
        <f>VLOOKUP($A1394,級距!$A:$K,9,FALSE)</f>
        <v>4</v>
      </c>
      <c r="K1394" s="32">
        <f>VLOOKUP($A1394,級距!$A:$K,10,FALSE)</f>
        <v>4</v>
      </c>
      <c r="L1394" s="32">
        <f>VLOOKUP($A1394,級距!$A:$K,11,FALSE)</f>
        <v>2</v>
      </c>
      <c r="M1394" s="32">
        <f t="shared" si="43"/>
        <v>2</v>
      </c>
    </row>
    <row r="1395" spans="1:13">
      <c r="A1395" s="47">
        <v>43585</v>
      </c>
      <c r="B1395" s="46">
        <f>_xlfn.IFNA(VLOOKUP(A1395,'Dual Thrust Strategy'!$A$1:$B$460,2,FALSE),0)</f>
        <v>0</v>
      </c>
      <c r="C1395" s="46">
        <f>_xlfn.IFNA(VLOOKUP(A1395,'Break Through Price Strategy'!$A$2:$B$742,2,FALSE),0)</f>
        <v>0</v>
      </c>
      <c r="D1395" s="46">
        <f>_xlfn.IFNA(VLOOKUP(A1395,'BBI Strategy'!$A$2:$B$1000,2,FALSE),0)</f>
        <v>0</v>
      </c>
      <c r="E1395" s="46">
        <f>_xlfn.IFNA(VLOOKUP(A1395,'Cloud Strategy'!$A$2:$B$1000,2,FALSE),0)</f>
        <v>0</v>
      </c>
      <c r="F1395" s="46">
        <f>_xlfn.IFNA(VLOOKUP(A1395,'DMI Strategy'!$A$1:$B$1000,2,FALSE),0)</f>
        <v>0</v>
      </c>
      <c r="G1395" s="46">
        <f>_xlfn.IFNA(VLOOKUP(A1395,'RVI Strategy'!$A$1:$B$1000,2,FALSE),0)</f>
        <v>0</v>
      </c>
      <c r="H1395" s="46">
        <f>_xlfn.IFNA(VLOOKUP(A1395,'TXF0007 Strategy'!$A$1:$B$1000,2,FALSE),0)</f>
        <v>0</v>
      </c>
      <c r="I1395" s="55">
        <f t="shared" si="42"/>
        <v>0</v>
      </c>
      <c r="J1395" s="32">
        <f>VLOOKUP($A1395,級距!$A:$K,9,FALSE)</f>
        <v>2</v>
      </c>
      <c r="K1395" s="32">
        <f>VLOOKUP($A1395,級距!$A:$K,10,FALSE)</f>
        <v>6</v>
      </c>
      <c r="L1395" s="32">
        <f>VLOOKUP($A1395,級距!$A:$K,11,FALSE)</f>
        <v>2</v>
      </c>
      <c r="M1395" s="32">
        <f t="shared" si="43"/>
        <v>2</v>
      </c>
    </row>
    <row r="1396" spans="1:13">
      <c r="A1396" s="47">
        <v>43584</v>
      </c>
      <c r="B1396" s="46">
        <f>_xlfn.IFNA(VLOOKUP(A1396,'Dual Thrust Strategy'!$A$1:$B$460,2,FALSE),0)</f>
        <v>0</v>
      </c>
      <c r="C1396" s="46">
        <f>_xlfn.IFNA(VLOOKUP(A1396,'Break Through Price Strategy'!$A$2:$B$742,2,FALSE),0)</f>
        <v>0</v>
      </c>
      <c r="D1396" s="46">
        <f>_xlfn.IFNA(VLOOKUP(A1396,'BBI Strategy'!$A$2:$B$1000,2,FALSE),0)</f>
        <v>0</v>
      </c>
      <c r="E1396" s="46">
        <f>_xlfn.IFNA(VLOOKUP(A1396,'Cloud Strategy'!$A$2:$B$1000,2,FALSE),0)</f>
        <v>0</v>
      </c>
      <c r="F1396" s="46">
        <f>_xlfn.IFNA(VLOOKUP(A1396,'DMI Strategy'!$A$1:$B$1000,2,FALSE),0)</f>
        <v>0</v>
      </c>
      <c r="G1396" s="46">
        <f>_xlfn.IFNA(VLOOKUP(A1396,'RVI Strategy'!$A$1:$B$1000,2,FALSE),0)</f>
        <v>0</v>
      </c>
      <c r="H1396" s="46">
        <f>_xlfn.IFNA(VLOOKUP(A1396,'TXF0007 Strategy'!$A$1:$B$1000,2,FALSE),0)</f>
        <v>0</v>
      </c>
      <c r="I1396" s="55">
        <f t="shared" si="42"/>
        <v>0</v>
      </c>
      <c r="J1396" s="32">
        <f>VLOOKUP($A1396,級距!$A:$K,9,FALSE)</f>
        <v>2</v>
      </c>
      <c r="K1396" s="32">
        <f>VLOOKUP($A1396,級距!$A:$K,10,FALSE)</f>
        <v>4</v>
      </c>
      <c r="L1396" s="32">
        <f>VLOOKUP($A1396,級距!$A:$K,11,FALSE)</f>
        <v>2</v>
      </c>
      <c r="M1396" s="32">
        <f t="shared" si="43"/>
        <v>2</v>
      </c>
    </row>
    <row r="1397" spans="1:13">
      <c r="A1397" s="47">
        <v>43581</v>
      </c>
      <c r="B1397" s="46">
        <f>_xlfn.IFNA(VLOOKUP(A1397,'Dual Thrust Strategy'!$A$1:$B$460,2,FALSE),0)</f>
        <v>0</v>
      </c>
      <c r="C1397" s="46">
        <f>_xlfn.IFNA(VLOOKUP(A1397,'Break Through Price Strategy'!$A$2:$B$742,2,FALSE),0)</f>
        <v>0</v>
      </c>
      <c r="D1397" s="46">
        <f>_xlfn.IFNA(VLOOKUP(A1397,'BBI Strategy'!$A$2:$B$1000,2,FALSE),0)</f>
        <v>0</v>
      </c>
      <c r="E1397" s="46">
        <f>_xlfn.IFNA(VLOOKUP(A1397,'Cloud Strategy'!$A$2:$B$1000,2,FALSE),0)</f>
        <v>0</v>
      </c>
      <c r="F1397" s="46">
        <f>_xlfn.IFNA(VLOOKUP(A1397,'DMI Strategy'!$A$1:$B$1000,2,FALSE),0)</f>
        <v>0</v>
      </c>
      <c r="G1397" s="46">
        <f>_xlfn.IFNA(VLOOKUP(A1397,'RVI Strategy'!$A$1:$B$1000,2,FALSE),0)</f>
        <v>0</v>
      </c>
      <c r="H1397" s="46">
        <f>_xlfn.IFNA(VLOOKUP(A1397,'TXF0007 Strategy'!$A$1:$B$1000,2,FALSE),0)</f>
        <v>0</v>
      </c>
      <c r="I1397" s="55">
        <f t="shared" si="42"/>
        <v>0</v>
      </c>
      <c r="J1397" s="32">
        <f>VLOOKUP($A1397,級距!$A:$K,9,FALSE)</f>
        <v>2</v>
      </c>
      <c r="K1397" s="32">
        <f>VLOOKUP($A1397,級距!$A:$K,10,FALSE)</f>
        <v>5</v>
      </c>
      <c r="L1397" s="32">
        <f>VLOOKUP($A1397,級距!$A:$K,11,FALSE)</f>
        <v>2</v>
      </c>
      <c r="M1397" s="32">
        <f t="shared" si="43"/>
        <v>2</v>
      </c>
    </row>
    <row r="1398" spans="1:13">
      <c r="A1398" s="47">
        <v>43580</v>
      </c>
      <c r="B1398" s="46">
        <f>_xlfn.IFNA(VLOOKUP(A1398,'Dual Thrust Strategy'!$A$1:$B$460,2,FALSE),0)</f>
        <v>0</v>
      </c>
      <c r="C1398" s="46">
        <f>_xlfn.IFNA(VLOOKUP(A1398,'Break Through Price Strategy'!$A$2:$B$742,2,FALSE),0)</f>
        <v>0</v>
      </c>
      <c r="D1398" s="46">
        <f>_xlfn.IFNA(VLOOKUP(A1398,'BBI Strategy'!$A$2:$B$1000,2,FALSE),0)</f>
        <v>0</v>
      </c>
      <c r="E1398" s="46">
        <f>_xlfn.IFNA(VLOOKUP(A1398,'Cloud Strategy'!$A$2:$B$1000,2,FALSE),0)</f>
        <v>0</v>
      </c>
      <c r="F1398" s="46">
        <f>_xlfn.IFNA(VLOOKUP(A1398,'DMI Strategy'!$A$1:$B$1000,2,FALSE),0)</f>
        <v>0</v>
      </c>
      <c r="G1398" s="46">
        <f>_xlfn.IFNA(VLOOKUP(A1398,'RVI Strategy'!$A$1:$B$1000,2,FALSE),0)</f>
        <v>0</v>
      </c>
      <c r="H1398" s="46">
        <f>_xlfn.IFNA(VLOOKUP(A1398,'TXF0007 Strategy'!$A$1:$B$1000,2,FALSE),0)</f>
        <v>0</v>
      </c>
      <c r="I1398" s="55">
        <f t="shared" si="42"/>
        <v>0</v>
      </c>
      <c r="J1398" s="32">
        <f>VLOOKUP($A1398,級距!$A:$K,9,FALSE)</f>
        <v>1</v>
      </c>
      <c r="K1398" s="32">
        <f>VLOOKUP($A1398,級距!$A:$K,10,FALSE)</f>
        <v>7</v>
      </c>
      <c r="L1398" s="32">
        <f>VLOOKUP($A1398,級距!$A:$K,11,FALSE)</f>
        <v>3</v>
      </c>
      <c r="M1398" s="32">
        <f t="shared" si="43"/>
        <v>3</v>
      </c>
    </row>
    <row r="1399" spans="1:13">
      <c r="A1399" s="47">
        <v>43579</v>
      </c>
      <c r="B1399" s="46">
        <f>_xlfn.IFNA(VLOOKUP(A1399,'Dual Thrust Strategy'!$A$1:$B$460,2,FALSE),0)</f>
        <v>0</v>
      </c>
      <c r="C1399" s="46">
        <f>_xlfn.IFNA(VLOOKUP(A1399,'Break Through Price Strategy'!$A$2:$B$742,2,FALSE),0)</f>
        <v>0</v>
      </c>
      <c r="D1399" s="46">
        <f>_xlfn.IFNA(VLOOKUP(A1399,'BBI Strategy'!$A$2:$B$1000,2,FALSE),0)</f>
        <v>0</v>
      </c>
      <c r="E1399" s="46">
        <f>_xlfn.IFNA(VLOOKUP(A1399,'Cloud Strategy'!$A$2:$B$1000,2,FALSE),0)</f>
        <v>0</v>
      </c>
      <c r="F1399" s="46">
        <f>_xlfn.IFNA(VLOOKUP(A1399,'DMI Strategy'!$A$1:$B$1000,2,FALSE),0)</f>
        <v>0</v>
      </c>
      <c r="G1399" s="46">
        <f>_xlfn.IFNA(VLOOKUP(A1399,'RVI Strategy'!$A$1:$B$1000,2,FALSE),0)</f>
        <v>0</v>
      </c>
      <c r="H1399" s="46">
        <f>_xlfn.IFNA(VLOOKUP(A1399,'TXF0007 Strategy'!$A$1:$B$1000,2,FALSE),0)</f>
        <v>0</v>
      </c>
      <c r="I1399" s="55">
        <f t="shared" si="42"/>
        <v>0</v>
      </c>
      <c r="J1399" s="32">
        <f>VLOOKUP($A1399,級距!$A:$K,9,FALSE)</f>
        <v>3</v>
      </c>
      <c r="K1399" s="32">
        <f>VLOOKUP($A1399,級距!$A:$K,10,FALSE)</f>
        <v>5</v>
      </c>
      <c r="L1399" s="32">
        <f>VLOOKUP($A1399,級距!$A:$K,11,FALSE)</f>
        <v>2</v>
      </c>
      <c r="M1399" s="32">
        <f t="shared" si="43"/>
        <v>2</v>
      </c>
    </row>
    <row r="1400" spans="1:13">
      <c r="A1400" s="47">
        <v>43578</v>
      </c>
      <c r="B1400" s="46">
        <f>_xlfn.IFNA(VLOOKUP(A1400,'Dual Thrust Strategy'!$A$1:$B$460,2,FALSE),0)</f>
        <v>0</v>
      </c>
      <c r="C1400" s="46">
        <f>_xlfn.IFNA(VLOOKUP(A1400,'Break Through Price Strategy'!$A$2:$B$742,2,FALSE),0)</f>
        <v>0</v>
      </c>
      <c r="D1400" s="46">
        <f>_xlfn.IFNA(VLOOKUP(A1400,'BBI Strategy'!$A$2:$B$1000,2,FALSE),0)</f>
        <v>0</v>
      </c>
      <c r="E1400" s="46">
        <f>_xlfn.IFNA(VLOOKUP(A1400,'Cloud Strategy'!$A$2:$B$1000,2,FALSE),0)</f>
        <v>0</v>
      </c>
      <c r="F1400" s="46">
        <f>_xlfn.IFNA(VLOOKUP(A1400,'DMI Strategy'!$A$1:$B$1000,2,FALSE),0)</f>
        <v>0</v>
      </c>
      <c r="G1400" s="46">
        <f>_xlfn.IFNA(VLOOKUP(A1400,'RVI Strategy'!$A$1:$B$1000,2,FALSE),0)</f>
        <v>0</v>
      </c>
      <c r="H1400" s="46">
        <f>_xlfn.IFNA(VLOOKUP(A1400,'TXF0007 Strategy'!$A$1:$B$1000,2,FALSE),0)</f>
        <v>0</v>
      </c>
      <c r="I1400" s="55">
        <f t="shared" si="42"/>
        <v>0</v>
      </c>
      <c r="J1400" s="32">
        <f>VLOOKUP($A1400,級距!$A:$K,9,FALSE)</f>
        <v>3</v>
      </c>
      <c r="K1400" s="32">
        <f>VLOOKUP($A1400,級距!$A:$K,10,FALSE)</f>
        <v>5</v>
      </c>
      <c r="L1400" s="32">
        <f>VLOOKUP($A1400,級距!$A:$K,11,FALSE)</f>
        <v>2</v>
      </c>
      <c r="M1400" s="32">
        <f t="shared" si="43"/>
        <v>2</v>
      </c>
    </row>
    <row r="1401" spans="1:13">
      <c r="A1401" s="47">
        <v>43577</v>
      </c>
      <c r="B1401" s="46">
        <f>_xlfn.IFNA(VLOOKUP(A1401,'Dual Thrust Strategy'!$A$1:$B$460,2,FALSE),0)</f>
        <v>0</v>
      </c>
      <c r="C1401" s="46">
        <f>_xlfn.IFNA(VLOOKUP(A1401,'Break Through Price Strategy'!$A$2:$B$742,2,FALSE),0)</f>
        <v>0</v>
      </c>
      <c r="D1401" s="46">
        <f>_xlfn.IFNA(VLOOKUP(A1401,'BBI Strategy'!$A$2:$B$1000,2,FALSE),0)</f>
        <v>0</v>
      </c>
      <c r="E1401" s="46">
        <f>_xlfn.IFNA(VLOOKUP(A1401,'Cloud Strategy'!$A$2:$B$1000,2,FALSE),0)</f>
        <v>0</v>
      </c>
      <c r="F1401" s="46">
        <f>_xlfn.IFNA(VLOOKUP(A1401,'DMI Strategy'!$A$1:$B$1000,2,FALSE),0)</f>
        <v>0</v>
      </c>
      <c r="G1401" s="46">
        <f>_xlfn.IFNA(VLOOKUP(A1401,'RVI Strategy'!$A$1:$B$1000,2,FALSE),0)</f>
        <v>0</v>
      </c>
      <c r="H1401" s="46">
        <f>_xlfn.IFNA(VLOOKUP(A1401,'TXF0007 Strategy'!$A$1:$B$1000,2,FALSE),0)</f>
        <v>0</v>
      </c>
      <c r="I1401" s="55">
        <f t="shared" si="42"/>
        <v>0</v>
      </c>
      <c r="J1401" s="32">
        <f>VLOOKUP($A1401,級距!$A:$K,9,FALSE)</f>
        <v>2</v>
      </c>
      <c r="K1401" s="32">
        <f>VLOOKUP($A1401,級距!$A:$K,10,FALSE)</f>
        <v>5</v>
      </c>
      <c r="L1401" s="32">
        <f>VLOOKUP($A1401,級距!$A:$K,11,FALSE)</f>
        <v>2</v>
      </c>
      <c r="M1401" s="32">
        <f t="shared" si="43"/>
        <v>2</v>
      </c>
    </row>
    <row r="1402" spans="1:13">
      <c r="A1402" s="47">
        <v>43574</v>
      </c>
      <c r="B1402" s="46">
        <f>_xlfn.IFNA(VLOOKUP(A1402,'Dual Thrust Strategy'!$A$1:$B$460,2,FALSE),0)</f>
        <v>0</v>
      </c>
      <c r="C1402" s="46">
        <f>_xlfn.IFNA(VLOOKUP(A1402,'Break Through Price Strategy'!$A$2:$B$742,2,FALSE),0)</f>
        <v>0</v>
      </c>
      <c r="D1402" s="46">
        <f>_xlfn.IFNA(VLOOKUP(A1402,'BBI Strategy'!$A$2:$B$1000,2,FALSE),0)</f>
        <v>0</v>
      </c>
      <c r="E1402" s="46">
        <f>_xlfn.IFNA(VLOOKUP(A1402,'Cloud Strategy'!$A$2:$B$1000,2,FALSE),0)</f>
        <v>0</v>
      </c>
      <c r="F1402" s="46">
        <f>_xlfn.IFNA(VLOOKUP(A1402,'DMI Strategy'!$A$1:$B$1000,2,FALSE),0)</f>
        <v>0</v>
      </c>
      <c r="G1402" s="46">
        <f>_xlfn.IFNA(VLOOKUP(A1402,'RVI Strategy'!$A$1:$B$1000,2,FALSE),0)</f>
        <v>0</v>
      </c>
      <c r="H1402" s="46">
        <f>_xlfn.IFNA(VLOOKUP(A1402,'TXF0007 Strategy'!$A$1:$B$1000,2,FALSE),0)</f>
        <v>0</v>
      </c>
      <c r="I1402" s="55">
        <f t="shared" si="42"/>
        <v>0</v>
      </c>
      <c r="J1402" s="32">
        <f>VLOOKUP($A1402,級距!$A:$K,9,FALSE)</f>
        <v>3</v>
      </c>
      <c r="K1402" s="32">
        <f>VLOOKUP($A1402,級距!$A:$K,10,FALSE)</f>
        <v>6</v>
      </c>
      <c r="L1402" s="32">
        <f>VLOOKUP($A1402,級距!$A:$K,11,FALSE)</f>
        <v>2</v>
      </c>
      <c r="M1402" s="32">
        <f t="shared" si="43"/>
        <v>2</v>
      </c>
    </row>
    <row r="1403" spans="1:13">
      <c r="A1403" s="47">
        <v>43573</v>
      </c>
      <c r="B1403" s="46">
        <f>_xlfn.IFNA(VLOOKUP(A1403,'Dual Thrust Strategy'!$A$1:$B$460,2,FALSE),0)</f>
        <v>0</v>
      </c>
      <c r="C1403" s="46">
        <f>_xlfn.IFNA(VLOOKUP(A1403,'Break Through Price Strategy'!$A$2:$B$742,2,FALSE),0)</f>
        <v>0</v>
      </c>
      <c r="D1403" s="46">
        <f>_xlfn.IFNA(VLOOKUP(A1403,'BBI Strategy'!$A$2:$B$1000,2,FALSE),0)</f>
        <v>0</v>
      </c>
      <c r="E1403" s="46">
        <f>_xlfn.IFNA(VLOOKUP(A1403,'Cloud Strategy'!$A$2:$B$1000,2,FALSE),0)</f>
        <v>0</v>
      </c>
      <c r="F1403" s="46">
        <f>_xlfn.IFNA(VLOOKUP(A1403,'DMI Strategy'!$A$1:$B$1000,2,FALSE),0)</f>
        <v>0</v>
      </c>
      <c r="G1403" s="46">
        <f>_xlfn.IFNA(VLOOKUP(A1403,'RVI Strategy'!$A$1:$B$1000,2,FALSE),0)</f>
        <v>0</v>
      </c>
      <c r="H1403" s="46">
        <f>_xlfn.IFNA(VLOOKUP(A1403,'TXF0007 Strategy'!$A$1:$B$1000,2,FALSE),0)</f>
        <v>0</v>
      </c>
      <c r="I1403" s="55">
        <f t="shared" si="42"/>
        <v>0</v>
      </c>
      <c r="J1403" s="32">
        <f>VLOOKUP($A1403,級距!$A:$K,9,FALSE)</f>
        <v>5</v>
      </c>
      <c r="K1403" s="32">
        <f>VLOOKUP($A1403,級距!$A:$K,10,FALSE)</f>
        <v>7</v>
      </c>
      <c r="L1403" s="32">
        <f>VLOOKUP($A1403,級距!$A:$K,11,FALSE)</f>
        <v>3</v>
      </c>
      <c r="M1403" s="32">
        <f t="shared" si="43"/>
        <v>3</v>
      </c>
    </row>
    <row r="1404" spans="1:13">
      <c r="A1404" s="47">
        <v>43572</v>
      </c>
      <c r="B1404" s="46">
        <f>_xlfn.IFNA(VLOOKUP(A1404,'Dual Thrust Strategy'!$A$1:$B$460,2,FALSE),0)</f>
        <v>0</v>
      </c>
      <c r="C1404" s="46">
        <f>_xlfn.IFNA(VLOOKUP(A1404,'Break Through Price Strategy'!$A$2:$B$742,2,FALSE),0)</f>
        <v>0</v>
      </c>
      <c r="D1404" s="46">
        <f>_xlfn.IFNA(VLOOKUP(A1404,'BBI Strategy'!$A$2:$B$1000,2,FALSE),0)</f>
        <v>0</v>
      </c>
      <c r="E1404" s="46">
        <f>_xlfn.IFNA(VLOOKUP(A1404,'Cloud Strategy'!$A$2:$B$1000,2,FALSE),0)</f>
        <v>0</v>
      </c>
      <c r="F1404" s="46">
        <f>_xlfn.IFNA(VLOOKUP(A1404,'DMI Strategy'!$A$1:$B$1000,2,FALSE),0)</f>
        <v>0</v>
      </c>
      <c r="G1404" s="46">
        <f>_xlfn.IFNA(VLOOKUP(A1404,'RVI Strategy'!$A$1:$B$1000,2,FALSE),0)</f>
        <v>0</v>
      </c>
      <c r="H1404" s="46">
        <f>_xlfn.IFNA(VLOOKUP(A1404,'TXF0007 Strategy'!$A$1:$B$1000,2,FALSE),0)</f>
        <v>0</v>
      </c>
      <c r="I1404" s="55">
        <f t="shared" si="42"/>
        <v>0</v>
      </c>
      <c r="J1404" s="32">
        <f>VLOOKUP($A1404,級距!$A:$K,9,FALSE)</f>
        <v>1</v>
      </c>
      <c r="K1404" s="32">
        <f>VLOOKUP($A1404,級距!$A:$K,10,FALSE)</f>
        <v>9</v>
      </c>
      <c r="L1404" s="32">
        <f>VLOOKUP($A1404,級距!$A:$K,11,FALSE)</f>
        <v>3</v>
      </c>
      <c r="M1404" s="32">
        <f t="shared" si="43"/>
        <v>3</v>
      </c>
    </row>
    <row r="1405" spans="1:13">
      <c r="A1405" s="47">
        <v>43571</v>
      </c>
      <c r="B1405" s="46">
        <f>_xlfn.IFNA(VLOOKUP(A1405,'Dual Thrust Strategy'!$A$1:$B$460,2,FALSE),0)</f>
        <v>0</v>
      </c>
      <c r="C1405" s="46">
        <f>_xlfn.IFNA(VLOOKUP(A1405,'Break Through Price Strategy'!$A$2:$B$742,2,FALSE),0)</f>
        <v>0</v>
      </c>
      <c r="D1405" s="46">
        <f>_xlfn.IFNA(VLOOKUP(A1405,'BBI Strategy'!$A$2:$B$1000,2,FALSE),0)</f>
        <v>0</v>
      </c>
      <c r="E1405" s="46">
        <f>_xlfn.IFNA(VLOOKUP(A1405,'Cloud Strategy'!$A$2:$B$1000,2,FALSE),0)</f>
        <v>0</v>
      </c>
      <c r="F1405" s="46">
        <f>_xlfn.IFNA(VLOOKUP(A1405,'DMI Strategy'!$A$1:$B$1000,2,FALSE),0)</f>
        <v>0</v>
      </c>
      <c r="G1405" s="46">
        <f>_xlfn.IFNA(VLOOKUP(A1405,'RVI Strategy'!$A$1:$B$1000,2,FALSE),0)</f>
        <v>0</v>
      </c>
      <c r="H1405" s="46">
        <f>_xlfn.IFNA(VLOOKUP(A1405,'TXF0007 Strategy'!$A$1:$B$1000,2,FALSE),0)</f>
        <v>0</v>
      </c>
      <c r="I1405" s="55">
        <f t="shared" si="42"/>
        <v>0</v>
      </c>
      <c r="J1405" s="32">
        <f>VLOOKUP($A1405,級距!$A:$K,9,FALSE)</f>
        <v>2</v>
      </c>
      <c r="K1405" s="32">
        <f>VLOOKUP($A1405,級距!$A:$K,10,FALSE)</f>
        <v>9</v>
      </c>
      <c r="L1405" s="32">
        <f>VLOOKUP($A1405,級距!$A:$K,11,FALSE)</f>
        <v>3</v>
      </c>
      <c r="M1405" s="32">
        <f t="shared" si="43"/>
        <v>3</v>
      </c>
    </row>
    <row r="1406" spans="1:13">
      <c r="A1406" s="47">
        <v>43570</v>
      </c>
      <c r="B1406" s="46">
        <f>_xlfn.IFNA(VLOOKUP(A1406,'Dual Thrust Strategy'!$A$1:$B$460,2,FALSE),0)</f>
        <v>0</v>
      </c>
      <c r="C1406" s="46">
        <f>_xlfn.IFNA(VLOOKUP(A1406,'Break Through Price Strategy'!$A$2:$B$742,2,FALSE),0)</f>
        <v>0</v>
      </c>
      <c r="D1406" s="46">
        <f>_xlfn.IFNA(VLOOKUP(A1406,'BBI Strategy'!$A$2:$B$1000,2,FALSE),0)</f>
        <v>0</v>
      </c>
      <c r="E1406" s="46">
        <f>_xlfn.IFNA(VLOOKUP(A1406,'Cloud Strategy'!$A$2:$B$1000,2,FALSE),0)</f>
        <v>0</v>
      </c>
      <c r="F1406" s="46">
        <f>_xlfn.IFNA(VLOOKUP(A1406,'DMI Strategy'!$A$1:$B$1000,2,FALSE),0)</f>
        <v>0</v>
      </c>
      <c r="G1406" s="46">
        <f>_xlfn.IFNA(VLOOKUP(A1406,'RVI Strategy'!$A$1:$B$1000,2,FALSE),0)</f>
        <v>0</v>
      </c>
      <c r="H1406" s="46">
        <f>_xlfn.IFNA(VLOOKUP(A1406,'TXF0007 Strategy'!$A$1:$B$1000,2,FALSE),0)</f>
        <v>0</v>
      </c>
      <c r="I1406" s="55">
        <f t="shared" si="42"/>
        <v>0</v>
      </c>
      <c r="J1406" s="32">
        <f>VLOOKUP($A1406,級距!$A:$K,9,FALSE)</f>
        <v>1</v>
      </c>
      <c r="K1406" s="32">
        <f>VLOOKUP($A1406,級距!$A:$K,10,FALSE)</f>
        <v>3</v>
      </c>
      <c r="L1406" s="32">
        <f>VLOOKUP($A1406,級距!$A:$K,11,FALSE)</f>
        <v>2</v>
      </c>
      <c r="M1406" s="32">
        <f t="shared" si="43"/>
        <v>2</v>
      </c>
    </row>
    <row r="1407" spans="1:13">
      <c r="A1407" s="47">
        <v>43567</v>
      </c>
      <c r="B1407" s="46">
        <f>_xlfn.IFNA(VLOOKUP(A1407,'Dual Thrust Strategy'!$A$1:$B$460,2,FALSE),0)</f>
        <v>0</v>
      </c>
      <c r="C1407" s="46">
        <f>_xlfn.IFNA(VLOOKUP(A1407,'Break Through Price Strategy'!$A$2:$B$742,2,FALSE),0)</f>
        <v>0</v>
      </c>
      <c r="D1407" s="46">
        <f>_xlfn.IFNA(VLOOKUP(A1407,'BBI Strategy'!$A$2:$B$1000,2,FALSE),0)</f>
        <v>0</v>
      </c>
      <c r="E1407" s="46">
        <f>_xlfn.IFNA(VLOOKUP(A1407,'Cloud Strategy'!$A$2:$B$1000,2,FALSE),0)</f>
        <v>0</v>
      </c>
      <c r="F1407" s="46">
        <f>_xlfn.IFNA(VLOOKUP(A1407,'DMI Strategy'!$A$1:$B$1000,2,FALSE),0)</f>
        <v>0</v>
      </c>
      <c r="G1407" s="46">
        <f>_xlfn.IFNA(VLOOKUP(A1407,'RVI Strategy'!$A$1:$B$1000,2,FALSE),0)</f>
        <v>0</v>
      </c>
      <c r="H1407" s="46">
        <f>_xlfn.IFNA(VLOOKUP(A1407,'TXF0007 Strategy'!$A$1:$B$1000,2,FALSE),0)</f>
        <v>0</v>
      </c>
      <c r="I1407" s="55">
        <f t="shared" si="42"/>
        <v>0</v>
      </c>
      <c r="J1407" s="32">
        <f>VLOOKUP($A1407,級距!$A:$K,9,FALSE)</f>
        <v>1</v>
      </c>
      <c r="K1407" s="32">
        <f>VLOOKUP($A1407,級距!$A:$K,10,FALSE)</f>
        <v>4</v>
      </c>
      <c r="L1407" s="32">
        <f>VLOOKUP($A1407,級距!$A:$K,11,FALSE)</f>
        <v>2</v>
      </c>
      <c r="M1407" s="32">
        <f t="shared" si="43"/>
        <v>2</v>
      </c>
    </row>
    <row r="1408" spans="1:13">
      <c r="A1408" s="47">
        <v>43566</v>
      </c>
      <c r="B1408" s="46">
        <f>_xlfn.IFNA(VLOOKUP(A1408,'Dual Thrust Strategy'!$A$1:$B$460,2,FALSE),0)</f>
        <v>0</v>
      </c>
      <c r="C1408" s="46">
        <f>_xlfn.IFNA(VLOOKUP(A1408,'Break Through Price Strategy'!$A$2:$B$742,2,FALSE),0)</f>
        <v>0</v>
      </c>
      <c r="D1408" s="46">
        <f>_xlfn.IFNA(VLOOKUP(A1408,'BBI Strategy'!$A$2:$B$1000,2,FALSE),0)</f>
        <v>0</v>
      </c>
      <c r="E1408" s="46">
        <f>_xlfn.IFNA(VLOOKUP(A1408,'Cloud Strategy'!$A$2:$B$1000,2,FALSE),0)</f>
        <v>0</v>
      </c>
      <c r="F1408" s="46">
        <f>_xlfn.IFNA(VLOOKUP(A1408,'DMI Strategy'!$A$1:$B$1000,2,FALSE),0)</f>
        <v>0</v>
      </c>
      <c r="G1408" s="46">
        <f>_xlfn.IFNA(VLOOKUP(A1408,'RVI Strategy'!$A$1:$B$1000,2,FALSE),0)</f>
        <v>0</v>
      </c>
      <c r="H1408" s="46">
        <f>_xlfn.IFNA(VLOOKUP(A1408,'TXF0007 Strategy'!$A$1:$B$1000,2,FALSE),0)</f>
        <v>0</v>
      </c>
      <c r="I1408" s="55">
        <f t="shared" si="42"/>
        <v>0</v>
      </c>
      <c r="J1408" s="32">
        <f>VLOOKUP($A1408,級距!$A:$K,9,FALSE)</f>
        <v>5</v>
      </c>
      <c r="K1408" s="32">
        <f>VLOOKUP($A1408,級距!$A:$K,10,FALSE)</f>
        <v>6</v>
      </c>
      <c r="L1408" s="32">
        <f>VLOOKUP($A1408,級距!$A:$K,11,FALSE)</f>
        <v>2</v>
      </c>
      <c r="M1408" s="32">
        <f t="shared" si="43"/>
        <v>2</v>
      </c>
    </row>
    <row r="1409" spans="1:13">
      <c r="A1409" s="47">
        <v>43565</v>
      </c>
      <c r="B1409" s="46">
        <f>_xlfn.IFNA(VLOOKUP(A1409,'Dual Thrust Strategy'!$A$1:$B$460,2,FALSE),0)</f>
        <v>0</v>
      </c>
      <c r="C1409" s="46">
        <f>_xlfn.IFNA(VLOOKUP(A1409,'Break Through Price Strategy'!$A$2:$B$742,2,FALSE),0)</f>
        <v>0</v>
      </c>
      <c r="D1409" s="46">
        <f>_xlfn.IFNA(VLOOKUP(A1409,'BBI Strategy'!$A$2:$B$1000,2,FALSE),0)</f>
        <v>0</v>
      </c>
      <c r="E1409" s="46">
        <f>_xlfn.IFNA(VLOOKUP(A1409,'Cloud Strategy'!$A$2:$B$1000,2,FALSE),0)</f>
        <v>0</v>
      </c>
      <c r="F1409" s="46">
        <f>_xlfn.IFNA(VLOOKUP(A1409,'DMI Strategy'!$A$1:$B$1000,2,FALSE),0)</f>
        <v>0</v>
      </c>
      <c r="G1409" s="46">
        <f>_xlfn.IFNA(VLOOKUP(A1409,'RVI Strategy'!$A$1:$B$1000,2,FALSE),0)</f>
        <v>0</v>
      </c>
      <c r="H1409" s="46">
        <f>_xlfn.IFNA(VLOOKUP(A1409,'TXF0007 Strategy'!$A$1:$B$1000,2,FALSE),0)</f>
        <v>0</v>
      </c>
      <c r="I1409" s="55">
        <f t="shared" si="42"/>
        <v>0</v>
      </c>
      <c r="J1409" s="32">
        <f>VLOOKUP($A1409,級距!$A:$K,9,FALSE)</f>
        <v>1</v>
      </c>
      <c r="K1409" s="32">
        <f>VLOOKUP($A1409,級距!$A:$K,10,FALSE)</f>
        <v>8</v>
      </c>
      <c r="L1409" s="32">
        <f>VLOOKUP($A1409,級距!$A:$K,11,FALSE)</f>
        <v>3</v>
      </c>
      <c r="M1409" s="32">
        <f t="shared" si="43"/>
        <v>3</v>
      </c>
    </row>
    <row r="1410" spans="1:13">
      <c r="A1410" s="47">
        <v>43564</v>
      </c>
      <c r="B1410" s="46">
        <f>_xlfn.IFNA(VLOOKUP(A1410,'Dual Thrust Strategy'!$A$1:$B$460,2,FALSE),0)</f>
        <v>0</v>
      </c>
      <c r="C1410" s="46">
        <f>_xlfn.IFNA(VLOOKUP(A1410,'Break Through Price Strategy'!$A$2:$B$742,2,FALSE),0)</f>
        <v>0</v>
      </c>
      <c r="D1410" s="46">
        <f>_xlfn.IFNA(VLOOKUP(A1410,'BBI Strategy'!$A$2:$B$1000,2,FALSE),0)</f>
        <v>0</v>
      </c>
      <c r="E1410" s="46">
        <f>_xlfn.IFNA(VLOOKUP(A1410,'Cloud Strategy'!$A$2:$B$1000,2,FALSE),0)</f>
        <v>0</v>
      </c>
      <c r="F1410" s="46">
        <f>_xlfn.IFNA(VLOOKUP(A1410,'DMI Strategy'!$A$1:$B$1000,2,FALSE),0)</f>
        <v>0</v>
      </c>
      <c r="G1410" s="46">
        <f>_xlfn.IFNA(VLOOKUP(A1410,'RVI Strategy'!$A$1:$B$1000,2,FALSE),0)</f>
        <v>0</v>
      </c>
      <c r="H1410" s="46">
        <f>_xlfn.IFNA(VLOOKUP(A1410,'TXF0007 Strategy'!$A$1:$B$1000,2,FALSE),0)</f>
        <v>0</v>
      </c>
      <c r="I1410" s="55">
        <f t="shared" si="42"/>
        <v>0</v>
      </c>
      <c r="J1410" s="32">
        <f>VLOOKUP($A1410,級距!$A:$K,9,FALSE)</f>
        <v>2</v>
      </c>
      <c r="K1410" s="32">
        <f>VLOOKUP($A1410,級距!$A:$K,10,FALSE)</f>
        <v>7</v>
      </c>
      <c r="L1410" s="32">
        <f>VLOOKUP($A1410,級距!$A:$K,11,FALSE)</f>
        <v>3</v>
      </c>
      <c r="M1410" s="32">
        <f t="shared" si="43"/>
        <v>3</v>
      </c>
    </row>
    <row r="1411" spans="1:13">
      <c r="A1411" s="47">
        <v>43563</v>
      </c>
      <c r="B1411" s="46">
        <f>_xlfn.IFNA(VLOOKUP(A1411,'Dual Thrust Strategy'!$A$1:$B$460,2,FALSE),0)</f>
        <v>0</v>
      </c>
      <c r="C1411" s="46">
        <f>_xlfn.IFNA(VLOOKUP(A1411,'Break Through Price Strategy'!$A$2:$B$742,2,FALSE),0)</f>
        <v>0</v>
      </c>
      <c r="D1411" s="46">
        <f>_xlfn.IFNA(VLOOKUP(A1411,'BBI Strategy'!$A$2:$B$1000,2,FALSE),0)</f>
        <v>0</v>
      </c>
      <c r="E1411" s="46">
        <f>_xlfn.IFNA(VLOOKUP(A1411,'Cloud Strategy'!$A$2:$B$1000,2,FALSE),0)</f>
        <v>0</v>
      </c>
      <c r="F1411" s="46">
        <f>_xlfn.IFNA(VLOOKUP(A1411,'DMI Strategy'!$A$1:$B$1000,2,FALSE),0)</f>
        <v>0</v>
      </c>
      <c r="G1411" s="46">
        <f>_xlfn.IFNA(VLOOKUP(A1411,'RVI Strategy'!$A$1:$B$1000,2,FALSE),0)</f>
        <v>0</v>
      </c>
      <c r="H1411" s="46">
        <f>_xlfn.IFNA(VLOOKUP(A1411,'TXF0007 Strategy'!$A$1:$B$1000,2,FALSE),0)</f>
        <v>0</v>
      </c>
      <c r="I1411" s="55">
        <f t="shared" si="42"/>
        <v>0</v>
      </c>
      <c r="J1411" s="32">
        <f>VLOOKUP($A1411,級距!$A:$K,9,FALSE)</f>
        <v>1</v>
      </c>
      <c r="K1411" s="32">
        <f>VLOOKUP($A1411,級距!$A:$K,10,FALSE)</f>
        <v>2</v>
      </c>
      <c r="L1411" s="32">
        <f>VLOOKUP($A1411,級距!$A:$K,11,FALSE)</f>
        <v>2</v>
      </c>
      <c r="M1411" s="32">
        <f t="shared" si="43"/>
        <v>2</v>
      </c>
    </row>
    <row r="1412" spans="1:13">
      <c r="A1412" s="47">
        <v>43558</v>
      </c>
      <c r="B1412" s="46">
        <f>_xlfn.IFNA(VLOOKUP(A1412,'Dual Thrust Strategy'!$A$1:$B$460,2,FALSE),0)</f>
        <v>0</v>
      </c>
      <c r="C1412" s="46">
        <f>_xlfn.IFNA(VLOOKUP(A1412,'Break Through Price Strategy'!$A$2:$B$742,2,FALSE),0)</f>
        <v>0</v>
      </c>
      <c r="D1412" s="46">
        <f>_xlfn.IFNA(VLOOKUP(A1412,'BBI Strategy'!$A$2:$B$1000,2,FALSE),0)</f>
        <v>0</v>
      </c>
      <c r="E1412" s="46">
        <f>_xlfn.IFNA(VLOOKUP(A1412,'Cloud Strategy'!$A$2:$B$1000,2,FALSE),0)</f>
        <v>0</v>
      </c>
      <c r="F1412" s="46">
        <f>_xlfn.IFNA(VLOOKUP(A1412,'DMI Strategy'!$A$1:$B$1000,2,FALSE),0)</f>
        <v>0</v>
      </c>
      <c r="G1412" s="46">
        <f>_xlfn.IFNA(VLOOKUP(A1412,'RVI Strategy'!$A$1:$B$1000,2,FALSE),0)</f>
        <v>0</v>
      </c>
      <c r="H1412" s="46">
        <f>_xlfn.IFNA(VLOOKUP(A1412,'TXF0007 Strategy'!$A$1:$B$1000,2,FALSE),0)</f>
        <v>0</v>
      </c>
      <c r="I1412" s="55">
        <f t="shared" ref="I1412:I1475" si="44">(B1412+C1412+D1412+E1412+F1412+G1412)/6</f>
        <v>0</v>
      </c>
      <c r="J1412" s="32">
        <f>VLOOKUP($A1412,級距!$A:$K,9,FALSE)</f>
        <v>1</v>
      </c>
      <c r="K1412" s="32">
        <f>VLOOKUP($A1412,級距!$A:$K,10,FALSE)</f>
        <v>1</v>
      </c>
      <c r="L1412" s="32">
        <f>VLOOKUP($A1412,級距!$A:$K,11,FALSE)</f>
        <v>2</v>
      </c>
      <c r="M1412" s="32">
        <f t="shared" ref="M1412:M1475" si="45">_xlfn.IFNA(L1412,0)</f>
        <v>2</v>
      </c>
    </row>
    <row r="1413" spans="1:13">
      <c r="A1413" s="47">
        <v>43557</v>
      </c>
      <c r="B1413" s="46">
        <f>_xlfn.IFNA(VLOOKUP(A1413,'Dual Thrust Strategy'!$A$1:$B$460,2,FALSE),0)</f>
        <v>0</v>
      </c>
      <c r="C1413" s="46">
        <f>_xlfn.IFNA(VLOOKUP(A1413,'Break Through Price Strategy'!$A$2:$B$742,2,FALSE),0)</f>
        <v>0</v>
      </c>
      <c r="D1413" s="46">
        <f>_xlfn.IFNA(VLOOKUP(A1413,'BBI Strategy'!$A$2:$B$1000,2,FALSE),0)</f>
        <v>0</v>
      </c>
      <c r="E1413" s="46">
        <f>_xlfn.IFNA(VLOOKUP(A1413,'Cloud Strategy'!$A$2:$B$1000,2,FALSE),0)</f>
        <v>0</v>
      </c>
      <c r="F1413" s="46">
        <f>_xlfn.IFNA(VLOOKUP(A1413,'DMI Strategy'!$A$1:$B$1000,2,FALSE),0)</f>
        <v>0</v>
      </c>
      <c r="G1413" s="46">
        <f>_xlfn.IFNA(VLOOKUP(A1413,'RVI Strategy'!$A$1:$B$1000,2,FALSE),0)</f>
        <v>0</v>
      </c>
      <c r="H1413" s="46">
        <f>_xlfn.IFNA(VLOOKUP(A1413,'TXF0007 Strategy'!$A$1:$B$1000,2,FALSE),0)</f>
        <v>0</v>
      </c>
      <c r="I1413" s="55">
        <f t="shared" si="44"/>
        <v>0</v>
      </c>
      <c r="J1413" s="32">
        <f>VLOOKUP($A1413,級距!$A:$K,9,FALSE)</f>
        <v>1</v>
      </c>
      <c r="K1413" s="32">
        <f>VLOOKUP($A1413,級距!$A:$K,10,FALSE)</f>
        <v>4</v>
      </c>
      <c r="L1413" s="32">
        <f>VLOOKUP($A1413,級距!$A:$K,11,FALSE)</f>
        <v>2</v>
      </c>
      <c r="M1413" s="32">
        <f t="shared" si="45"/>
        <v>2</v>
      </c>
    </row>
    <row r="1414" spans="1:13">
      <c r="A1414" s="47">
        <v>43556</v>
      </c>
      <c r="B1414" s="46">
        <f>_xlfn.IFNA(VLOOKUP(A1414,'Dual Thrust Strategy'!$A$1:$B$460,2,FALSE),0)</f>
        <v>0</v>
      </c>
      <c r="C1414" s="46">
        <f>_xlfn.IFNA(VLOOKUP(A1414,'Break Through Price Strategy'!$A$2:$B$742,2,FALSE),0)</f>
        <v>0</v>
      </c>
      <c r="D1414" s="46">
        <f>_xlfn.IFNA(VLOOKUP(A1414,'BBI Strategy'!$A$2:$B$1000,2,FALSE),0)</f>
        <v>0</v>
      </c>
      <c r="E1414" s="46">
        <f>_xlfn.IFNA(VLOOKUP(A1414,'Cloud Strategy'!$A$2:$B$1000,2,FALSE),0)</f>
        <v>0</v>
      </c>
      <c r="F1414" s="46">
        <f>_xlfn.IFNA(VLOOKUP(A1414,'DMI Strategy'!$A$1:$B$1000,2,FALSE),0)</f>
        <v>0</v>
      </c>
      <c r="G1414" s="46">
        <f>_xlfn.IFNA(VLOOKUP(A1414,'RVI Strategy'!$A$1:$B$1000,2,FALSE),0)</f>
        <v>0</v>
      </c>
      <c r="H1414" s="46">
        <f>_xlfn.IFNA(VLOOKUP(A1414,'TXF0007 Strategy'!$A$1:$B$1000,2,FALSE),0)</f>
        <v>0</v>
      </c>
      <c r="I1414" s="55">
        <f t="shared" si="44"/>
        <v>0</v>
      </c>
      <c r="J1414" s="32">
        <f>VLOOKUP($A1414,級距!$A:$K,9,FALSE)</f>
        <v>5</v>
      </c>
      <c r="K1414" s="32">
        <f>VLOOKUP($A1414,級距!$A:$K,10,FALSE)</f>
        <v>5</v>
      </c>
      <c r="L1414" s="32">
        <f>VLOOKUP($A1414,級距!$A:$K,11,FALSE)</f>
        <v>2</v>
      </c>
      <c r="M1414" s="32">
        <f t="shared" si="45"/>
        <v>2</v>
      </c>
    </row>
    <row r="1415" spans="1:13">
      <c r="A1415" s="47">
        <v>43553</v>
      </c>
      <c r="B1415" s="46">
        <f>_xlfn.IFNA(VLOOKUP(A1415,'Dual Thrust Strategy'!$A$1:$B$460,2,FALSE),0)</f>
        <v>0</v>
      </c>
      <c r="C1415" s="46">
        <f>_xlfn.IFNA(VLOOKUP(A1415,'Break Through Price Strategy'!$A$2:$B$742,2,FALSE),0)</f>
        <v>0</v>
      </c>
      <c r="D1415" s="46">
        <f>_xlfn.IFNA(VLOOKUP(A1415,'BBI Strategy'!$A$2:$B$1000,2,FALSE),0)</f>
        <v>0</v>
      </c>
      <c r="E1415" s="46">
        <f>_xlfn.IFNA(VLOOKUP(A1415,'Cloud Strategy'!$A$2:$B$1000,2,FALSE),0)</f>
        <v>0</v>
      </c>
      <c r="F1415" s="46">
        <f>_xlfn.IFNA(VLOOKUP(A1415,'DMI Strategy'!$A$1:$B$1000,2,FALSE),0)</f>
        <v>0</v>
      </c>
      <c r="G1415" s="46">
        <f>_xlfn.IFNA(VLOOKUP(A1415,'RVI Strategy'!$A$1:$B$1000,2,FALSE),0)</f>
        <v>0</v>
      </c>
      <c r="H1415" s="46">
        <f>_xlfn.IFNA(VLOOKUP(A1415,'TXF0007 Strategy'!$A$1:$B$1000,2,FALSE),0)</f>
        <v>0</v>
      </c>
      <c r="I1415" s="55">
        <f t="shared" si="44"/>
        <v>0</v>
      </c>
      <c r="J1415" s="32">
        <f>VLOOKUP($A1415,級距!$A:$K,9,FALSE)</f>
        <v>6</v>
      </c>
      <c r="K1415" s="32">
        <f>VLOOKUP($A1415,級距!$A:$K,10,FALSE)</f>
        <v>4</v>
      </c>
      <c r="L1415" s="32">
        <f>VLOOKUP($A1415,級距!$A:$K,11,FALSE)</f>
        <v>2</v>
      </c>
      <c r="M1415" s="32">
        <f t="shared" si="45"/>
        <v>2</v>
      </c>
    </row>
    <row r="1416" spans="1:13">
      <c r="A1416" s="47">
        <v>43552</v>
      </c>
      <c r="B1416" s="46">
        <f>_xlfn.IFNA(VLOOKUP(A1416,'Dual Thrust Strategy'!$A$1:$B$460,2,FALSE),0)</f>
        <v>0</v>
      </c>
      <c r="C1416" s="46">
        <f>_xlfn.IFNA(VLOOKUP(A1416,'Break Through Price Strategy'!$A$2:$B$742,2,FALSE),0)</f>
        <v>0</v>
      </c>
      <c r="D1416" s="46">
        <f>_xlfn.IFNA(VLOOKUP(A1416,'BBI Strategy'!$A$2:$B$1000,2,FALSE),0)</f>
        <v>0</v>
      </c>
      <c r="E1416" s="46">
        <f>_xlfn.IFNA(VLOOKUP(A1416,'Cloud Strategy'!$A$2:$B$1000,2,FALSE),0)</f>
        <v>0</v>
      </c>
      <c r="F1416" s="46">
        <f>_xlfn.IFNA(VLOOKUP(A1416,'DMI Strategy'!$A$1:$B$1000,2,FALSE),0)</f>
        <v>0</v>
      </c>
      <c r="G1416" s="46">
        <f>_xlfn.IFNA(VLOOKUP(A1416,'RVI Strategy'!$A$1:$B$1000,2,FALSE),0)</f>
        <v>0</v>
      </c>
      <c r="H1416" s="46">
        <f>_xlfn.IFNA(VLOOKUP(A1416,'TXF0007 Strategy'!$A$1:$B$1000,2,FALSE),0)</f>
        <v>0</v>
      </c>
      <c r="I1416" s="55">
        <f t="shared" si="44"/>
        <v>0</v>
      </c>
      <c r="J1416" s="32">
        <f>VLOOKUP($A1416,級距!$A:$K,9,FALSE)</f>
        <v>2</v>
      </c>
      <c r="K1416" s="32">
        <f>VLOOKUP($A1416,級距!$A:$K,10,FALSE)</f>
        <v>7</v>
      </c>
      <c r="L1416" s="32">
        <f>VLOOKUP($A1416,級距!$A:$K,11,FALSE)</f>
        <v>3</v>
      </c>
      <c r="M1416" s="32">
        <f t="shared" si="45"/>
        <v>3</v>
      </c>
    </row>
    <row r="1417" spans="1:13">
      <c r="A1417" s="47">
        <v>43551</v>
      </c>
      <c r="B1417" s="46">
        <f>_xlfn.IFNA(VLOOKUP(A1417,'Dual Thrust Strategy'!$A$1:$B$460,2,FALSE),0)</f>
        <v>0</v>
      </c>
      <c r="C1417" s="46">
        <f>_xlfn.IFNA(VLOOKUP(A1417,'Break Through Price Strategy'!$A$2:$B$742,2,FALSE),0)</f>
        <v>0</v>
      </c>
      <c r="D1417" s="46">
        <f>_xlfn.IFNA(VLOOKUP(A1417,'BBI Strategy'!$A$2:$B$1000,2,FALSE),0)</f>
        <v>0</v>
      </c>
      <c r="E1417" s="46">
        <f>_xlfn.IFNA(VLOOKUP(A1417,'Cloud Strategy'!$A$2:$B$1000,2,FALSE),0)</f>
        <v>0</v>
      </c>
      <c r="F1417" s="46">
        <f>_xlfn.IFNA(VLOOKUP(A1417,'DMI Strategy'!$A$1:$B$1000,2,FALSE),0)</f>
        <v>0</v>
      </c>
      <c r="G1417" s="46">
        <f>_xlfn.IFNA(VLOOKUP(A1417,'RVI Strategy'!$A$1:$B$1000,2,FALSE),0)</f>
        <v>0</v>
      </c>
      <c r="H1417" s="46">
        <f>_xlfn.IFNA(VLOOKUP(A1417,'TXF0007 Strategy'!$A$1:$B$1000,2,FALSE),0)</f>
        <v>0</v>
      </c>
      <c r="I1417" s="55">
        <f t="shared" si="44"/>
        <v>0</v>
      </c>
      <c r="J1417" s="32">
        <f>VLOOKUP($A1417,級距!$A:$K,9,FALSE)</f>
        <v>1</v>
      </c>
      <c r="K1417" s="32">
        <f>VLOOKUP($A1417,級距!$A:$K,10,FALSE)</f>
        <v>3</v>
      </c>
      <c r="L1417" s="32">
        <f>VLOOKUP($A1417,級距!$A:$K,11,FALSE)</f>
        <v>2</v>
      </c>
      <c r="M1417" s="32">
        <f t="shared" si="45"/>
        <v>2</v>
      </c>
    </row>
    <row r="1418" spans="1:13">
      <c r="A1418" s="47">
        <v>43550</v>
      </c>
      <c r="B1418" s="46">
        <f>_xlfn.IFNA(VLOOKUP(A1418,'Dual Thrust Strategy'!$A$1:$B$460,2,FALSE),0)</f>
        <v>0</v>
      </c>
      <c r="C1418" s="46">
        <f>_xlfn.IFNA(VLOOKUP(A1418,'Break Through Price Strategy'!$A$2:$B$742,2,FALSE),0)</f>
        <v>0</v>
      </c>
      <c r="D1418" s="46">
        <f>_xlfn.IFNA(VLOOKUP(A1418,'BBI Strategy'!$A$2:$B$1000,2,FALSE),0)</f>
        <v>0</v>
      </c>
      <c r="E1418" s="46">
        <f>_xlfn.IFNA(VLOOKUP(A1418,'Cloud Strategy'!$A$2:$B$1000,2,FALSE),0)</f>
        <v>0</v>
      </c>
      <c r="F1418" s="46">
        <f>_xlfn.IFNA(VLOOKUP(A1418,'DMI Strategy'!$A$1:$B$1000,2,FALSE),0)</f>
        <v>0</v>
      </c>
      <c r="G1418" s="46">
        <f>_xlfn.IFNA(VLOOKUP(A1418,'RVI Strategy'!$A$1:$B$1000,2,FALSE),0)</f>
        <v>0</v>
      </c>
      <c r="H1418" s="46">
        <f>_xlfn.IFNA(VLOOKUP(A1418,'TXF0007 Strategy'!$A$1:$B$1000,2,FALSE),0)</f>
        <v>0</v>
      </c>
      <c r="I1418" s="55">
        <f t="shared" si="44"/>
        <v>0</v>
      </c>
      <c r="J1418" s="32">
        <f>VLOOKUP($A1418,級距!$A:$K,9,FALSE)</f>
        <v>1</v>
      </c>
      <c r="K1418" s="32">
        <f>VLOOKUP($A1418,級距!$A:$K,10,FALSE)</f>
        <v>7</v>
      </c>
      <c r="L1418" s="32">
        <f>VLOOKUP($A1418,級距!$A:$K,11,FALSE)</f>
        <v>3</v>
      </c>
      <c r="M1418" s="32">
        <f t="shared" si="45"/>
        <v>3</v>
      </c>
    </row>
    <row r="1419" spans="1:13">
      <c r="A1419" s="47">
        <v>43549</v>
      </c>
      <c r="B1419" s="46">
        <f>_xlfn.IFNA(VLOOKUP(A1419,'Dual Thrust Strategy'!$A$1:$B$460,2,FALSE),0)</f>
        <v>0</v>
      </c>
      <c r="C1419" s="46">
        <f>_xlfn.IFNA(VLOOKUP(A1419,'Break Through Price Strategy'!$A$2:$B$742,2,FALSE),0)</f>
        <v>0</v>
      </c>
      <c r="D1419" s="46">
        <f>_xlfn.IFNA(VLOOKUP(A1419,'BBI Strategy'!$A$2:$B$1000,2,FALSE),0)</f>
        <v>0</v>
      </c>
      <c r="E1419" s="46">
        <f>_xlfn.IFNA(VLOOKUP(A1419,'Cloud Strategy'!$A$2:$B$1000,2,FALSE),0)</f>
        <v>0</v>
      </c>
      <c r="F1419" s="46">
        <f>_xlfn.IFNA(VLOOKUP(A1419,'DMI Strategy'!$A$1:$B$1000,2,FALSE),0)</f>
        <v>0</v>
      </c>
      <c r="G1419" s="46">
        <f>_xlfn.IFNA(VLOOKUP(A1419,'RVI Strategy'!$A$1:$B$1000,2,FALSE),0)</f>
        <v>0</v>
      </c>
      <c r="H1419" s="46">
        <f>_xlfn.IFNA(VLOOKUP(A1419,'TXF0007 Strategy'!$A$1:$B$1000,2,FALSE),0)</f>
        <v>0</v>
      </c>
      <c r="I1419" s="55">
        <f t="shared" si="44"/>
        <v>0</v>
      </c>
      <c r="J1419" s="32">
        <f>VLOOKUP($A1419,級距!$A:$K,9,FALSE)</f>
        <v>1</v>
      </c>
      <c r="K1419" s="32">
        <f>VLOOKUP($A1419,級距!$A:$K,10,FALSE)</f>
        <v>7</v>
      </c>
      <c r="L1419" s="32">
        <f>VLOOKUP($A1419,級距!$A:$K,11,FALSE)</f>
        <v>3</v>
      </c>
      <c r="M1419" s="32">
        <f t="shared" si="45"/>
        <v>3</v>
      </c>
    </row>
    <row r="1420" spans="1:13">
      <c r="A1420" s="47">
        <v>43546</v>
      </c>
      <c r="B1420" s="46">
        <f>_xlfn.IFNA(VLOOKUP(A1420,'Dual Thrust Strategy'!$A$1:$B$460,2,FALSE),0)</f>
        <v>0</v>
      </c>
      <c r="C1420" s="46">
        <f>_xlfn.IFNA(VLOOKUP(A1420,'Break Through Price Strategy'!$A$2:$B$742,2,FALSE),0)</f>
        <v>0</v>
      </c>
      <c r="D1420" s="46">
        <f>_xlfn.IFNA(VLOOKUP(A1420,'BBI Strategy'!$A$2:$B$1000,2,FALSE),0)</f>
        <v>0</v>
      </c>
      <c r="E1420" s="46">
        <f>_xlfn.IFNA(VLOOKUP(A1420,'Cloud Strategy'!$A$2:$B$1000,2,FALSE),0)</f>
        <v>0</v>
      </c>
      <c r="F1420" s="46">
        <f>_xlfn.IFNA(VLOOKUP(A1420,'DMI Strategy'!$A$1:$B$1000,2,FALSE),0)</f>
        <v>0</v>
      </c>
      <c r="G1420" s="46">
        <f>_xlfn.IFNA(VLOOKUP(A1420,'RVI Strategy'!$A$1:$B$1000,2,FALSE),0)</f>
        <v>0</v>
      </c>
      <c r="H1420" s="46">
        <f>_xlfn.IFNA(VLOOKUP(A1420,'TXF0007 Strategy'!$A$1:$B$1000,2,FALSE),0)</f>
        <v>0</v>
      </c>
      <c r="I1420" s="55">
        <f t="shared" si="44"/>
        <v>0</v>
      </c>
      <c r="J1420" s="32">
        <f>VLOOKUP($A1420,級距!$A:$K,9,FALSE)</f>
        <v>5</v>
      </c>
      <c r="K1420" s="32">
        <f>VLOOKUP($A1420,級距!$A:$K,10,FALSE)</f>
        <v>4</v>
      </c>
      <c r="L1420" s="32">
        <f>VLOOKUP($A1420,級距!$A:$K,11,FALSE)</f>
        <v>2</v>
      </c>
      <c r="M1420" s="32">
        <f t="shared" si="45"/>
        <v>2</v>
      </c>
    </row>
    <row r="1421" spans="1:13">
      <c r="A1421" s="47">
        <v>43545</v>
      </c>
      <c r="B1421" s="46">
        <f>_xlfn.IFNA(VLOOKUP(A1421,'Dual Thrust Strategy'!$A$1:$B$460,2,FALSE),0)</f>
        <v>0</v>
      </c>
      <c r="C1421" s="46">
        <f>_xlfn.IFNA(VLOOKUP(A1421,'Break Through Price Strategy'!$A$2:$B$742,2,FALSE),0)</f>
        <v>0</v>
      </c>
      <c r="D1421" s="46">
        <f>_xlfn.IFNA(VLOOKUP(A1421,'BBI Strategy'!$A$2:$B$1000,2,FALSE),0)</f>
        <v>0</v>
      </c>
      <c r="E1421" s="46">
        <f>_xlfn.IFNA(VLOOKUP(A1421,'Cloud Strategy'!$A$2:$B$1000,2,FALSE),0)</f>
        <v>0</v>
      </c>
      <c r="F1421" s="46">
        <f>_xlfn.IFNA(VLOOKUP(A1421,'DMI Strategy'!$A$1:$B$1000,2,FALSE),0)</f>
        <v>0</v>
      </c>
      <c r="G1421" s="46">
        <f>_xlfn.IFNA(VLOOKUP(A1421,'RVI Strategy'!$A$1:$B$1000,2,FALSE),0)</f>
        <v>0</v>
      </c>
      <c r="H1421" s="46">
        <f>_xlfn.IFNA(VLOOKUP(A1421,'TXF0007 Strategy'!$A$1:$B$1000,2,FALSE),0)</f>
        <v>0</v>
      </c>
      <c r="I1421" s="55">
        <f t="shared" si="44"/>
        <v>0</v>
      </c>
      <c r="J1421" s="32">
        <f>VLOOKUP($A1421,級距!$A:$K,9,FALSE)</f>
        <v>1</v>
      </c>
      <c r="K1421" s="32">
        <f>VLOOKUP($A1421,級距!$A:$K,10,FALSE)</f>
        <v>9</v>
      </c>
      <c r="L1421" s="32">
        <f>VLOOKUP($A1421,級距!$A:$K,11,FALSE)</f>
        <v>3</v>
      </c>
      <c r="M1421" s="32">
        <f t="shared" si="45"/>
        <v>3</v>
      </c>
    </row>
    <row r="1422" spans="1:13">
      <c r="A1422" s="47">
        <v>43544</v>
      </c>
      <c r="B1422" s="46">
        <f>_xlfn.IFNA(VLOOKUP(A1422,'Dual Thrust Strategy'!$A$1:$B$460,2,FALSE),0)</f>
        <v>0</v>
      </c>
      <c r="C1422" s="46">
        <f>_xlfn.IFNA(VLOOKUP(A1422,'Break Through Price Strategy'!$A$2:$B$742,2,FALSE),0)</f>
        <v>0</v>
      </c>
      <c r="D1422" s="46">
        <f>_xlfn.IFNA(VLOOKUP(A1422,'BBI Strategy'!$A$2:$B$1000,2,FALSE),0)</f>
        <v>0</v>
      </c>
      <c r="E1422" s="46">
        <f>_xlfn.IFNA(VLOOKUP(A1422,'Cloud Strategy'!$A$2:$B$1000,2,FALSE),0)</f>
        <v>0</v>
      </c>
      <c r="F1422" s="46">
        <f>_xlfn.IFNA(VLOOKUP(A1422,'DMI Strategy'!$A$1:$B$1000,2,FALSE),0)</f>
        <v>0</v>
      </c>
      <c r="G1422" s="46">
        <f>_xlfn.IFNA(VLOOKUP(A1422,'RVI Strategy'!$A$1:$B$1000,2,FALSE),0)</f>
        <v>0</v>
      </c>
      <c r="H1422" s="46">
        <f>_xlfn.IFNA(VLOOKUP(A1422,'TXF0007 Strategy'!$A$1:$B$1000,2,FALSE),0)</f>
        <v>0</v>
      </c>
      <c r="I1422" s="55">
        <f t="shared" si="44"/>
        <v>0</v>
      </c>
      <c r="J1422" s="32">
        <f>VLOOKUP($A1422,級距!$A:$K,9,FALSE)</f>
        <v>1</v>
      </c>
      <c r="K1422" s="32">
        <f>VLOOKUP($A1422,級距!$A:$K,10,FALSE)</f>
        <v>10</v>
      </c>
      <c r="L1422" s="32">
        <f>VLOOKUP($A1422,級距!$A:$K,11,FALSE)</f>
        <v>3</v>
      </c>
      <c r="M1422" s="32">
        <f t="shared" si="45"/>
        <v>3</v>
      </c>
    </row>
    <row r="1423" spans="1:13">
      <c r="A1423" s="47">
        <v>43543</v>
      </c>
      <c r="B1423" s="46">
        <f>_xlfn.IFNA(VLOOKUP(A1423,'Dual Thrust Strategy'!$A$1:$B$460,2,FALSE),0)</f>
        <v>0</v>
      </c>
      <c r="C1423" s="46">
        <f>_xlfn.IFNA(VLOOKUP(A1423,'Break Through Price Strategy'!$A$2:$B$742,2,FALSE),0)</f>
        <v>0</v>
      </c>
      <c r="D1423" s="46">
        <f>_xlfn.IFNA(VLOOKUP(A1423,'BBI Strategy'!$A$2:$B$1000,2,FALSE),0)</f>
        <v>0</v>
      </c>
      <c r="E1423" s="46">
        <f>_xlfn.IFNA(VLOOKUP(A1423,'Cloud Strategy'!$A$2:$B$1000,2,FALSE),0)</f>
        <v>0</v>
      </c>
      <c r="F1423" s="46">
        <f>_xlfn.IFNA(VLOOKUP(A1423,'DMI Strategy'!$A$1:$B$1000,2,FALSE),0)</f>
        <v>0</v>
      </c>
      <c r="G1423" s="46">
        <f>_xlfn.IFNA(VLOOKUP(A1423,'RVI Strategy'!$A$1:$B$1000,2,FALSE),0)</f>
        <v>0</v>
      </c>
      <c r="H1423" s="46">
        <f>_xlfn.IFNA(VLOOKUP(A1423,'TXF0007 Strategy'!$A$1:$B$1000,2,FALSE),0)</f>
        <v>0</v>
      </c>
      <c r="I1423" s="55">
        <f t="shared" si="44"/>
        <v>0</v>
      </c>
      <c r="J1423" s="32">
        <f>VLOOKUP($A1423,級距!$A:$K,9,FALSE)</f>
        <v>1</v>
      </c>
      <c r="K1423" s="32">
        <f>VLOOKUP($A1423,級距!$A:$K,10,FALSE)</f>
        <v>4</v>
      </c>
      <c r="L1423" s="32">
        <f>VLOOKUP($A1423,級距!$A:$K,11,FALSE)</f>
        <v>2</v>
      </c>
      <c r="M1423" s="32">
        <f t="shared" si="45"/>
        <v>2</v>
      </c>
    </row>
    <row r="1424" spans="1:13">
      <c r="A1424" s="47">
        <v>43542</v>
      </c>
      <c r="B1424" s="46">
        <f>_xlfn.IFNA(VLOOKUP(A1424,'Dual Thrust Strategy'!$A$1:$B$460,2,FALSE),0)</f>
        <v>0</v>
      </c>
      <c r="C1424" s="46">
        <f>_xlfn.IFNA(VLOOKUP(A1424,'Break Through Price Strategy'!$A$2:$B$742,2,FALSE),0)</f>
        <v>0</v>
      </c>
      <c r="D1424" s="46">
        <f>_xlfn.IFNA(VLOOKUP(A1424,'BBI Strategy'!$A$2:$B$1000,2,FALSE),0)</f>
        <v>0</v>
      </c>
      <c r="E1424" s="46">
        <f>_xlfn.IFNA(VLOOKUP(A1424,'Cloud Strategy'!$A$2:$B$1000,2,FALSE),0)</f>
        <v>0</v>
      </c>
      <c r="F1424" s="46">
        <f>_xlfn.IFNA(VLOOKUP(A1424,'DMI Strategy'!$A$1:$B$1000,2,FALSE),0)</f>
        <v>0</v>
      </c>
      <c r="G1424" s="46">
        <f>_xlfn.IFNA(VLOOKUP(A1424,'RVI Strategy'!$A$1:$B$1000,2,FALSE),0)</f>
        <v>0</v>
      </c>
      <c r="H1424" s="46">
        <f>_xlfn.IFNA(VLOOKUP(A1424,'TXF0007 Strategy'!$A$1:$B$1000,2,FALSE),0)</f>
        <v>0</v>
      </c>
      <c r="I1424" s="55">
        <f t="shared" si="44"/>
        <v>0</v>
      </c>
      <c r="J1424" s="32">
        <f>VLOOKUP($A1424,級距!$A:$K,9,FALSE)</f>
        <v>2</v>
      </c>
      <c r="K1424" s="32">
        <f>VLOOKUP($A1424,級距!$A:$K,10,FALSE)</f>
        <v>6</v>
      </c>
      <c r="L1424" s="32">
        <f>VLOOKUP($A1424,級距!$A:$K,11,FALSE)</f>
        <v>2</v>
      </c>
      <c r="M1424" s="32">
        <f t="shared" si="45"/>
        <v>2</v>
      </c>
    </row>
    <row r="1425" spans="1:13">
      <c r="A1425" s="47">
        <v>43539</v>
      </c>
      <c r="B1425" s="46">
        <f>_xlfn.IFNA(VLOOKUP(A1425,'Dual Thrust Strategy'!$A$1:$B$460,2,FALSE),0)</f>
        <v>0</v>
      </c>
      <c r="C1425" s="46">
        <f>_xlfn.IFNA(VLOOKUP(A1425,'Break Through Price Strategy'!$A$2:$B$742,2,FALSE),0)</f>
        <v>0</v>
      </c>
      <c r="D1425" s="46">
        <f>_xlfn.IFNA(VLOOKUP(A1425,'BBI Strategy'!$A$2:$B$1000,2,FALSE),0)</f>
        <v>0</v>
      </c>
      <c r="E1425" s="46">
        <f>_xlfn.IFNA(VLOOKUP(A1425,'Cloud Strategy'!$A$2:$B$1000,2,FALSE),0)</f>
        <v>0</v>
      </c>
      <c r="F1425" s="46">
        <f>_xlfn.IFNA(VLOOKUP(A1425,'DMI Strategy'!$A$1:$B$1000,2,FALSE),0)</f>
        <v>0</v>
      </c>
      <c r="G1425" s="46">
        <f>_xlfn.IFNA(VLOOKUP(A1425,'RVI Strategy'!$A$1:$B$1000,2,FALSE),0)</f>
        <v>0</v>
      </c>
      <c r="H1425" s="46">
        <f>_xlfn.IFNA(VLOOKUP(A1425,'TXF0007 Strategy'!$A$1:$B$1000,2,FALSE),0)</f>
        <v>0</v>
      </c>
      <c r="I1425" s="55">
        <f t="shared" si="44"/>
        <v>0</v>
      </c>
      <c r="J1425" s="32">
        <f>VLOOKUP($A1425,級距!$A:$K,9,FALSE)</f>
        <v>3</v>
      </c>
      <c r="K1425" s="32">
        <f>VLOOKUP($A1425,級距!$A:$K,10,FALSE)</f>
        <v>8</v>
      </c>
      <c r="L1425" s="32">
        <f>VLOOKUP($A1425,級距!$A:$K,11,FALSE)</f>
        <v>3</v>
      </c>
      <c r="M1425" s="32">
        <f t="shared" si="45"/>
        <v>3</v>
      </c>
    </row>
    <row r="1426" spans="1:13">
      <c r="A1426" s="47">
        <v>43538</v>
      </c>
      <c r="B1426" s="46">
        <f>_xlfn.IFNA(VLOOKUP(A1426,'Dual Thrust Strategy'!$A$1:$B$460,2,FALSE),0)</f>
        <v>0</v>
      </c>
      <c r="C1426" s="46">
        <f>_xlfn.IFNA(VLOOKUP(A1426,'Break Through Price Strategy'!$A$2:$B$742,2,FALSE),0)</f>
        <v>0</v>
      </c>
      <c r="D1426" s="46">
        <f>_xlfn.IFNA(VLOOKUP(A1426,'BBI Strategy'!$A$2:$B$1000,2,FALSE),0)</f>
        <v>0</v>
      </c>
      <c r="E1426" s="46">
        <f>_xlfn.IFNA(VLOOKUP(A1426,'Cloud Strategy'!$A$2:$B$1000,2,FALSE),0)</f>
        <v>0</v>
      </c>
      <c r="F1426" s="46">
        <f>_xlfn.IFNA(VLOOKUP(A1426,'DMI Strategy'!$A$1:$B$1000,2,FALSE),0)</f>
        <v>0</v>
      </c>
      <c r="G1426" s="46">
        <f>_xlfn.IFNA(VLOOKUP(A1426,'RVI Strategy'!$A$1:$B$1000,2,FALSE),0)</f>
        <v>0</v>
      </c>
      <c r="H1426" s="46">
        <f>_xlfn.IFNA(VLOOKUP(A1426,'TXF0007 Strategy'!$A$1:$B$1000,2,FALSE),0)</f>
        <v>0</v>
      </c>
      <c r="I1426" s="55">
        <f t="shared" si="44"/>
        <v>0</v>
      </c>
      <c r="J1426" s="32">
        <f>VLOOKUP($A1426,級距!$A:$K,9,FALSE)</f>
        <v>2</v>
      </c>
      <c r="K1426" s="32">
        <f>VLOOKUP($A1426,級距!$A:$K,10,FALSE)</f>
        <v>8</v>
      </c>
      <c r="L1426" s="32">
        <f>VLOOKUP($A1426,級距!$A:$K,11,FALSE)</f>
        <v>3</v>
      </c>
      <c r="M1426" s="32">
        <f t="shared" si="45"/>
        <v>3</v>
      </c>
    </row>
    <row r="1427" spans="1:13">
      <c r="A1427" s="47">
        <v>43537</v>
      </c>
      <c r="B1427" s="46">
        <f>_xlfn.IFNA(VLOOKUP(A1427,'Dual Thrust Strategy'!$A$1:$B$460,2,FALSE),0)</f>
        <v>0</v>
      </c>
      <c r="C1427" s="46">
        <f>_xlfn.IFNA(VLOOKUP(A1427,'Break Through Price Strategy'!$A$2:$B$742,2,FALSE),0)</f>
        <v>0</v>
      </c>
      <c r="D1427" s="46">
        <f>_xlfn.IFNA(VLOOKUP(A1427,'BBI Strategy'!$A$2:$B$1000,2,FALSE),0)</f>
        <v>0</v>
      </c>
      <c r="E1427" s="46">
        <f>_xlfn.IFNA(VLOOKUP(A1427,'Cloud Strategy'!$A$2:$B$1000,2,FALSE),0)</f>
        <v>0</v>
      </c>
      <c r="F1427" s="46">
        <f>_xlfn.IFNA(VLOOKUP(A1427,'DMI Strategy'!$A$1:$B$1000,2,FALSE),0)</f>
        <v>0</v>
      </c>
      <c r="G1427" s="46">
        <f>_xlfn.IFNA(VLOOKUP(A1427,'RVI Strategy'!$A$1:$B$1000,2,FALSE),0)</f>
        <v>0</v>
      </c>
      <c r="H1427" s="46">
        <f>_xlfn.IFNA(VLOOKUP(A1427,'TXF0007 Strategy'!$A$1:$B$1000,2,FALSE),0)</f>
        <v>0</v>
      </c>
      <c r="I1427" s="55">
        <f t="shared" si="44"/>
        <v>0</v>
      </c>
      <c r="J1427" s="32">
        <f>VLOOKUP($A1427,級距!$A:$K,9,FALSE)</f>
        <v>1</v>
      </c>
      <c r="K1427" s="32">
        <f>VLOOKUP($A1427,級距!$A:$K,10,FALSE)</f>
        <v>7</v>
      </c>
      <c r="L1427" s="32">
        <f>VLOOKUP($A1427,級距!$A:$K,11,FALSE)</f>
        <v>3</v>
      </c>
      <c r="M1427" s="32">
        <f t="shared" si="45"/>
        <v>3</v>
      </c>
    </row>
    <row r="1428" spans="1:13">
      <c r="A1428" s="47">
        <v>43536</v>
      </c>
      <c r="B1428" s="46">
        <f>_xlfn.IFNA(VLOOKUP(A1428,'Dual Thrust Strategy'!$A$1:$B$460,2,FALSE),0)</f>
        <v>0</v>
      </c>
      <c r="C1428" s="46">
        <f>_xlfn.IFNA(VLOOKUP(A1428,'Break Through Price Strategy'!$A$2:$B$742,2,FALSE),0)</f>
        <v>0</v>
      </c>
      <c r="D1428" s="46">
        <f>_xlfn.IFNA(VLOOKUP(A1428,'BBI Strategy'!$A$2:$B$1000,2,FALSE),0)</f>
        <v>0</v>
      </c>
      <c r="E1428" s="46">
        <f>_xlfn.IFNA(VLOOKUP(A1428,'Cloud Strategy'!$A$2:$B$1000,2,FALSE),0)</f>
        <v>0</v>
      </c>
      <c r="F1428" s="46">
        <f>_xlfn.IFNA(VLOOKUP(A1428,'DMI Strategy'!$A$1:$B$1000,2,FALSE),0)</f>
        <v>0</v>
      </c>
      <c r="G1428" s="46">
        <f>_xlfn.IFNA(VLOOKUP(A1428,'RVI Strategy'!$A$1:$B$1000,2,FALSE),0)</f>
        <v>0</v>
      </c>
      <c r="H1428" s="46">
        <f>_xlfn.IFNA(VLOOKUP(A1428,'TXF0007 Strategy'!$A$1:$B$1000,2,FALSE),0)</f>
        <v>0</v>
      </c>
      <c r="I1428" s="55">
        <f t="shared" si="44"/>
        <v>0</v>
      </c>
      <c r="J1428" s="32">
        <f>VLOOKUP($A1428,級距!$A:$K,9,FALSE)</f>
        <v>4</v>
      </c>
      <c r="K1428" s="32">
        <f>VLOOKUP($A1428,級距!$A:$K,10,FALSE)</f>
        <v>6</v>
      </c>
      <c r="L1428" s="32">
        <f>VLOOKUP($A1428,級距!$A:$K,11,FALSE)</f>
        <v>2</v>
      </c>
      <c r="M1428" s="32">
        <f t="shared" si="45"/>
        <v>2</v>
      </c>
    </row>
    <row r="1429" spans="1:13">
      <c r="A1429" s="47">
        <v>43535</v>
      </c>
      <c r="B1429" s="46">
        <f>_xlfn.IFNA(VLOOKUP(A1429,'Dual Thrust Strategy'!$A$1:$B$460,2,FALSE),0)</f>
        <v>0</v>
      </c>
      <c r="C1429" s="46">
        <f>_xlfn.IFNA(VLOOKUP(A1429,'Break Through Price Strategy'!$A$2:$B$742,2,FALSE),0)</f>
        <v>0</v>
      </c>
      <c r="D1429" s="46">
        <f>_xlfn.IFNA(VLOOKUP(A1429,'BBI Strategy'!$A$2:$B$1000,2,FALSE),0)</f>
        <v>0</v>
      </c>
      <c r="E1429" s="46">
        <f>_xlfn.IFNA(VLOOKUP(A1429,'Cloud Strategy'!$A$2:$B$1000,2,FALSE),0)</f>
        <v>0</v>
      </c>
      <c r="F1429" s="46">
        <f>_xlfn.IFNA(VLOOKUP(A1429,'DMI Strategy'!$A$1:$B$1000,2,FALSE),0)</f>
        <v>0</v>
      </c>
      <c r="G1429" s="46">
        <f>_xlfn.IFNA(VLOOKUP(A1429,'RVI Strategy'!$A$1:$B$1000,2,FALSE),0)</f>
        <v>0</v>
      </c>
      <c r="H1429" s="46">
        <f>_xlfn.IFNA(VLOOKUP(A1429,'TXF0007 Strategy'!$A$1:$B$1000,2,FALSE),0)</f>
        <v>0</v>
      </c>
      <c r="I1429" s="55">
        <f t="shared" si="44"/>
        <v>0</v>
      </c>
      <c r="J1429" s="32">
        <f>VLOOKUP($A1429,級距!$A:$K,9,FALSE)</f>
        <v>2</v>
      </c>
      <c r="K1429" s="32">
        <f>VLOOKUP($A1429,級距!$A:$K,10,FALSE)</f>
        <v>9</v>
      </c>
      <c r="L1429" s="32">
        <f>VLOOKUP($A1429,級距!$A:$K,11,FALSE)</f>
        <v>3</v>
      </c>
      <c r="M1429" s="32">
        <f t="shared" si="45"/>
        <v>3</v>
      </c>
    </row>
    <row r="1430" spans="1:13">
      <c r="A1430" s="47">
        <v>43532</v>
      </c>
      <c r="B1430" s="46">
        <f>_xlfn.IFNA(VLOOKUP(A1430,'Dual Thrust Strategy'!$A$1:$B$460,2,FALSE),0)</f>
        <v>0</v>
      </c>
      <c r="C1430" s="46">
        <f>_xlfn.IFNA(VLOOKUP(A1430,'Break Through Price Strategy'!$A$2:$B$742,2,FALSE),0)</f>
        <v>0</v>
      </c>
      <c r="D1430" s="46">
        <f>_xlfn.IFNA(VLOOKUP(A1430,'BBI Strategy'!$A$2:$B$1000,2,FALSE),0)</f>
        <v>0</v>
      </c>
      <c r="E1430" s="46">
        <f>_xlfn.IFNA(VLOOKUP(A1430,'Cloud Strategy'!$A$2:$B$1000,2,FALSE),0)</f>
        <v>0</v>
      </c>
      <c r="F1430" s="46">
        <f>_xlfn.IFNA(VLOOKUP(A1430,'DMI Strategy'!$A$1:$B$1000,2,FALSE),0)</f>
        <v>0</v>
      </c>
      <c r="G1430" s="46">
        <f>_xlfn.IFNA(VLOOKUP(A1430,'RVI Strategy'!$A$1:$B$1000,2,FALSE),0)</f>
        <v>0</v>
      </c>
      <c r="H1430" s="46">
        <f>_xlfn.IFNA(VLOOKUP(A1430,'TXF0007 Strategy'!$A$1:$B$1000,2,FALSE),0)</f>
        <v>0</v>
      </c>
      <c r="I1430" s="55">
        <f t="shared" si="44"/>
        <v>0</v>
      </c>
      <c r="J1430" s="32">
        <f>VLOOKUP($A1430,級距!$A:$K,9,FALSE)</f>
        <v>3</v>
      </c>
      <c r="K1430" s="32">
        <f>VLOOKUP($A1430,級距!$A:$K,10,FALSE)</f>
        <v>4</v>
      </c>
      <c r="L1430" s="32">
        <f>VLOOKUP($A1430,級距!$A:$K,11,FALSE)</f>
        <v>2</v>
      </c>
      <c r="M1430" s="32">
        <f t="shared" si="45"/>
        <v>2</v>
      </c>
    </row>
    <row r="1431" spans="1:13">
      <c r="A1431" s="47">
        <v>43531</v>
      </c>
      <c r="B1431" s="46">
        <f>_xlfn.IFNA(VLOOKUP(A1431,'Dual Thrust Strategy'!$A$1:$B$460,2,FALSE),0)</f>
        <v>0</v>
      </c>
      <c r="C1431" s="46">
        <f>_xlfn.IFNA(VLOOKUP(A1431,'Break Through Price Strategy'!$A$2:$B$742,2,FALSE),0)</f>
        <v>0</v>
      </c>
      <c r="D1431" s="46">
        <f>_xlfn.IFNA(VLOOKUP(A1431,'BBI Strategy'!$A$2:$B$1000,2,FALSE),0)</f>
        <v>0</v>
      </c>
      <c r="E1431" s="46">
        <f>_xlfn.IFNA(VLOOKUP(A1431,'Cloud Strategy'!$A$2:$B$1000,2,FALSE),0)</f>
        <v>0</v>
      </c>
      <c r="F1431" s="46">
        <f>_xlfn.IFNA(VLOOKUP(A1431,'DMI Strategy'!$A$1:$B$1000,2,FALSE),0)</f>
        <v>0</v>
      </c>
      <c r="G1431" s="46">
        <f>_xlfn.IFNA(VLOOKUP(A1431,'RVI Strategy'!$A$1:$B$1000,2,FALSE),0)</f>
        <v>0</v>
      </c>
      <c r="H1431" s="46">
        <f>_xlfn.IFNA(VLOOKUP(A1431,'TXF0007 Strategy'!$A$1:$B$1000,2,FALSE),0)</f>
        <v>0</v>
      </c>
      <c r="I1431" s="55">
        <f t="shared" si="44"/>
        <v>0</v>
      </c>
      <c r="J1431" s="32">
        <f>VLOOKUP($A1431,級距!$A:$K,9,FALSE)</f>
        <v>3</v>
      </c>
      <c r="K1431" s="32">
        <f>VLOOKUP($A1431,級距!$A:$K,10,FALSE)</f>
        <v>8</v>
      </c>
      <c r="L1431" s="32">
        <f>VLOOKUP($A1431,級距!$A:$K,11,FALSE)</f>
        <v>3</v>
      </c>
      <c r="M1431" s="32">
        <f t="shared" si="45"/>
        <v>3</v>
      </c>
    </row>
    <row r="1432" spans="1:13">
      <c r="A1432" s="47">
        <v>43530</v>
      </c>
      <c r="B1432" s="46">
        <f>_xlfn.IFNA(VLOOKUP(A1432,'Dual Thrust Strategy'!$A$1:$B$460,2,FALSE),0)</f>
        <v>0</v>
      </c>
      <c r="C1432" s="46">
        <f>_xlfn.IFNA(VLOOKUP(A1432,'Break Through Price Strategy'!$A$2:$B$742,2,FALSE),0)</f>
        <v>0</v>
      </c>
      <c r="D1432" s="46">
        <f>_xlfn.IFNA(VLOOKUP(A1432,'BBI Strategy'!$A$2:$B$1000,2,FALSE),0)</f>
        <v>0</v>
      </c>
      <c r="E1432" s="46">
        <f>_xlfn.IFNA(VLOOKUP(A1432,'Cloud Strategy'!$A$2:$B$1000,2,FALSE),0)</f>
        <v>0</v>
      </c>
      <c r="F1432" s="46">
        <f>_xlfn.IFNA(VLOOKUP(A1432,'DMI Strategy'!$A$1:$B$1000,2,FALSE),0)</f>
        <v>0</v>
      </c>
      <c r="G1432" s="46">
        <f>_xlfn.IFNA(VLOOKUP(A1432,'RVI Strategy'!$A$1:$B$1000,2,FALSE),0)</f>
        <v>0</v>
      </c>
      <c r="H1432" s="46">
        <f>_xlfn.IFNA(VLOOKUP(A1432,'TXF0007 Strategy'!$A$1:$B$1000,2,FALSE),0)</f>
        <v>0</v>
      </c>
      <c r="I1432" s="55">
        <f t="shared" si="44"/>
        <v>0</v>
      </c>
      <c r="J1432" s="32">
        <f>VLOOKUP($A1432,級距!$A:$K,9,FALSE)</f>
        <v>1</v>
      </c>
      <c r="K1432" s="32">
        <f>VLOOKUP($A1432,級距!$A:$K,10,FALSE)</f>
        <v>8</v>
      </c>
      <c r="L1432" s="32">
        <f>VLOOKUP($A1432,級距!$A:$K,11,FALSE)</f>
        <v>3</v>
      </c>
      <c r="M1432" s="32">
        <f t="shared" si="45"/>
        <v>3</v>
      </c>
    </row>
    <row r="1433" spans="1:13">
      <c r="A1433" s="47">
        <v>43529</v>
      </c>
      <c r="B1433" s="46">
        <f>_xlfn.IFNA(VLOOKUP(A1433,'Dual Thrust Strategy'!$A$1:$B$460,2,FALSE),0)</f>
        <v>0</v>
      </c>
      <c r="C1433" s="46">
        <f>_xlfn.IFNA(VLOOKUP(A1433,'Break Through Price Strategy'!$A$2:$B$742,2,FALSE),0)</f>
        <v>0</v>
      </c>
      <c r="D1433" s="46">
        <f>_xlfn.IFNA(VLOOKUP(A1433,'BBI Strategy'!$A$2:$B$1000,2,FALSE),0)</f>
        <v>0</v>
      </c>
      <c r="E1433" s="46">
        <f>_xlfn.IFNA(VLOOKUP(A1433,'Cloud Strategy'!$A$2:$B$1000,2,FALSE),0)</f>
        <v>0</v>
      </c>
      <c r="F1433" s="46">
        <f>_xlfn.IFNA(VLOOKUP(A1433,'DMI Strategy'!$A$1:$B$1000,2,FALSE),0)</f>
        <v>0</v>
      </c>
      <c r="G1433" s="46">
        <f>_xlfn.IFNA(VLOOKUP(A1433,'RVI Strategy'!$A$1:$B$1000,2,FALSE),0)</f>
        <v>0</v>
      </c>
      <c r="H1433" s="46">
        <f>_xlfn.IFNA(VLOOKUP(A1433,'TXF0007 Strategy'!$A$1:$B$1000,2,FALSE),0)</f>
        <v>0</v>
      </c>
      <c r="I1433" s="55">
        <f t="shared" si="44"/>
        <v>0</v>
      </c>
      <c r="J1433" s="32">
        <f>VLOOKUP($A1433,級距!$A:$K,9,FALSE)</f>
        <v>1</v>
      </c>
      <c r="K1433" s="32">
        <f>VLOOKUP($A1433,級距!$A:$K,10,FALSE)</f>
        <v>3</v>
      </c>
      <c r="L1433" s="32">
        <f>VLOOKUP($A1433,級距!$A:$K,11,FALSE)</f>
        <v>2</v>
      </c>
      <c r="M1433" s="32">
        <f t="shared" si="45"/>
        <v>2</v>
      </c>
    </row>
    <row r="1434" spans="1:13">
      <c r="A1434" s="47">
        <v>43528</v>
      </c>
      <c r="B1434" s="46">
        <f>_xlfn.IFNA(VLOOKUP(A1434,'Dual Thrust Strategy'!$A$1:$B$460,2,FALSE),0)</f>
        <v>0</v>
      </c>
      <c r="C1434" s="46">
        <f>_xlfn.IFNA(VLOOKUP(A1434,'Break Through Price Strategy'!$A$2:$B$742,2,FALSE),0)</f>
        <v>0</v>
      </c>
      <c r="D1434" s="46">
        <f>_xlfn.IFNA(VLOOKUP(A1434,'BBI Strategy'!$A$2:$B$1000,2,FALSE),0)</f>
        <v>0</v>
      </c>
      <c r="E1434" s="46">
        <f>_xlfn.IFNA(VLOOKUP(A1434,'Cloud Strategy'!$A$2:$B$1000,2,FALSE),0)</f>
        <v>0</v>
      </c>
      <c r="F1434" s="46">
        <f>_xlfn.IFNA(VLOOKUP(A1434,'DMI Strategy'!$A$1:$B$1000,2,FALSE),0)</f>
        <v>0</v>
      </c>
      <c r="G1434" s="46">
        <f>_xlfn.IFNA(VLOOKUP(A1434,'RVI Strategy'!$A$1:$B$1000,2,FALSE),0)</f>
        <v>0</v>
      </c>
      <c r="H1434" s="46">
        <f>_xlfn.IFNA(VLOOKUP(A1434,'TXF0007 Strategy'!$A$1:$B$1000,2,FALSE),0)</f>
        <v>0</v>
      </c>
      <c r="I1434" s="55">
        <f t="shared" si="44"/>
        <v>0</v>
      </c>
      <c r="J1434" s="32">
        <f>VLOOKUP($A1434,級距!$A:$K,9,FALSE)</f>
        <v>6</v>
      </c>
      <c r="K1434" s="32">
        <f>VLOOKUP($A1434,級距!$A:$K,10,FALSE)</f>
        <v>7</v>
      </c>
      <c r="L1434" s="32">
        <f>VLOOKUP($A1434,級距!$A:$K,11,FALSE)</f>
        <v>3</v>
      </c>
      <c r="M1434" s="32">
        <f t="shared" si="45"/>
        <v>3</v>
      </c>
    </row>
    <row r="1435" spans="1:13">
      <c r="A1435" s="47">
        <v>43523</v>
      </c>
      <c r="B1435" s="46">
        <f>_xlfn.IFNA(VLOOKUP(A1435,'Dual Thrust Strategy'!$A$1:$B$460,2,FALSE),0)</f>
        <v>0</v>
      </c>
      <c r="C1435" s="46">
        <f>_xlfn.IFNA(VLOOKUP(A1435,'Break Through Price Strategy'!$A$2:$B$742,2,FALSE),0)</f>
        <v>0</v>
      </c>
      <c r="D1435" s="46">
        <f>_xlfn.IFNA(VLOOKUP(A1435,'BBI Strategy'!$A$2:$B$1000,2,FALSE),0)</f>
        <v>0</v>
      </c>
      <c r="E1435" s="46">
        <f>_xlfn.IFNA(VLOOKUP(A1435,'Cloud Strategy'!$A$2:$B$1000,2,FALSE),0)</f>
        <v>0</v>
      </c>
      <c r="F1435" s="46">
        <f>_xlfn.IFNA(VLOOKUP(A1435,'DMI Strategy'!$A$1:$B$1000,2,FALSE),0)</f>
        <v>0</v>
      </c>
      <c r="G1435" s="46">
        <f>_xlfn.IFNA(VLOOKUP(A1435,'RVI Strategy'!$A$1:$B$1000,2,FALSE),0)</f>
        <v>0</v>
      </c>
      <c r="H1435" s="46">
        <f>_xlfn.IFNA(VLOOKUP(A1435,'TXF0007 Strategy'!$A$1:$B$1000,2,FALSE),0)</f>
        <v>0</v>
      </c>
      <c r="I1435" s="55">
        <f t="shared" si="44"/>
        <v>0</v>
      </c>
      <c r="J1435" s="32">
        <f>VLOOKUP($A1435,級距!$A:$K,9,FALSE)</f>
        <v>1</v>
      </c>
      <c r="K1435" s="32">
        <f>VLOOKUP($A1435,級距!$A:$K,10,FALSE)</f>
        <v>3</v>
      </c>
      <c r="L1435" s="32">
        <f>VLOOKUP($A1435,級距!$A:$K,11,FALSE)</f>
        <v>2</v>
      </c>
      <c r="M1435" s="32">
        <f t="shared" si="45"/>
        <v>2</v>
      </c>
    </row>
    <row r="1436" spans="1:13">
      <c r="A1436" s="47">
        <v>43522</v>
      </c>
      <c r="B1436" s="46">
        <f>_xlfn.IFNA(VLOOKUP(A1436,'Dual Thrust Strategy'!$A$1:$B$460,2,FALSE),0)</f>
        <v>0</v>
      </c>
      <c r="C1436" s="46">
        <f>_xlfn.IFNA(VLOOKUP(A1436,'Break Through Price Strategy'!$A$2:$B$742,2,FALSE),0)</f>
        <v>0</v>
      </c>
      <c r="D1436" s="46">
        <f>_xlfn.IFNA(VLOOKUP(A1436,'BBI Strategy'!$A$2:$B$1000,2,FALSE),0)</f>
        <v>0</v>
      </c>
      <c r="E1436" s="46">
        <f>_xlfn.IFNA(VLOOKUP(A1436,'Cloud Strategy'!$A$2:$B$1000,2,FALSE),0)</f>
        <v>0</v>
      </c>
      <c r="F1436" s="46">
        <f>_xlfn.IFNA(VLOOKUP(A1436,'DMI Strategy'!$A$1:$B$1000,2,FALSE),0)</f>
        <v>0</v>
      </c>
      <c r="G1436" s="46">
        <f>_xlfn.IFNA(VLOOKUP(A1436,'RVI Strategy'!$A$1:$B$1000,2,FALSE),0)</f>
        <v>0</v>
      </c>
      <c r="H1436" s="46">
        <f>_xlfn.IFNA(VLOOKUP(A1436,'TXF0007 Strategy'!$A$1:$B$1000,2,FALSE),0)</f>
        <v>0</v>
      </c>
      <c r="I1436" s="55">
        <f t="shared" si="44"/>
        <v>0</v>
      </c>
      <c r="J1436" s="32">
        <f>VLOOKUP($A1436,級距!$A:$K,9,FALSE)</f>
        <v>1</v>
      </c>
      <c r="K1436" s="32">
        <f>VLOOKUP($A1436,級距!$A:$K,10,FALSE)</f>
        <v>5</v>
      </c>
      <c r="L1436" s="32">
        <f>VLOOKUP($A1436,級距!$A:$K,11,FALSE)</f>
        <v>2</v>
      </c>
      <c r="M1436" s="32">
        <f t="shared" si="45"/>
        <v>2</v>
      </c>
    </row>
    <row r="1437" spans="1:13">
      <c r="A1437" s="47">
        <v>43521</v>
      </c>
      <c r="B1437" s="46">
        <f>_xlfn.IFNA(VLOOKUP(A1437,'Dual Thrust Strategy'!$A$1:$B$460,2,FALSE),0)</f>
        <v>0</v>
      </c>
      <c r="C1437" s="46">
        <f>_xlfn.IFNA(VLOOKUP(A1437,'Break Through Price Strategy'!$A$2:$B$742,2,FALSE),0)</f>
        <v>0</v>
      </c>
      <c r="D1437" s="46">
        <f>_xlfn.IFNA(VLOOKUP(A1437,'BBI Strategy'!$A$2:$B$1000,2,FALSE),0)</f>
        <v>0</v>
      </c>
      <c r="E1437" s="46">
        <f>_xlfn.IFNA(VLOOKUP(A1437,'Cloud Strategy'!$A$2:$B$1000,2,FALSE),0)</f>
        <v>0</v>
      </c>
      <c r="F1437" s="46">
        <f>_xlfn.IFNA(VLOOKUP(A1437,'DMI Strategy'!$A$1:$B$1000,2,FALSE),0)</f>
        <v>0</v>
      </c>
      <c r="G1437" s="46">
        <f>_xlfn.IFNA(VLOOKUP(A1437,'RVI Strategy'!$A$1:$B$1000,2,FALSE),0)</f>
        <v>0</v>
      </c>
      <c r="H1437" s="46">
        <f>_xlfn.IFNA(VLOOKUP(A1437,'TXF0007 Strategy'!$A$1:$B$1000,2,FALSE),0)</f>
        <v>0</v>
      </c>
      <c r="I1437" s="55">
        <f t="shared" si="44"/>
        <v>0</v>
      </c>
      <c r="J1437" s="32">
        <f>VLOOKUP($A1437,級距!$A:$K,9,FALSE)</f>
        <v>1</v>
      </c>
      <c r="K1437" s="32">
        <f>VLOOKUP($A1437,級距!$A:$K,10,FALSE)</f>
        <v>4</v>
      </c>
      <c r="L1437" s="32">
        <f>VLOOKUP($A1437,級距!$A:$K,11,FALSE)</f>
        <v>2</v>
      </c>
      <c r="M1437" s="32">
        <f t="shared" si="45"/>
        <v>2</v>
      </c>
    </row>
    <row r="1438" spans="1:13">
      <c r="A1438" s="47">
        <v>43518</v>
      </c>
      <c r="B1438" s="46">
        <f>_xlfn.IFNA(VLOOKUP(A1438,'Dual Thrust Strategy'!$A$1:$B$460,2,FALSE),0)</f>
        <v>0</v>
      </c>
      <c r="C1438" s="46">
        <f>_xlfn.IFNA(VLOOKUP(A1438,'Break Through Price Strategy'!$A$2:$B$742,2,FALSE),0)</f>
        <v>0</v>
      </c>
      <c r="D1438" s="46">
        <f>_xlfn.IFNA(VLOOKUP(A1438,'BBI Strategy'!$A$2:$B$1000,2,FALSE),0)</f>
        <v>0</v>
      </c>
      <c r="E1438" s="46">
        <f>_xlfn.IFNA(VLOOKUP(A1438,'Cloud Strategy'!$A$2:$B$1000,2,FALSE),0)</f>
        <v>0</v>
      </c>
      <c r="F1438" s="46">
        <f>_xlfn.IFNA(VLOOKUP(A1438,'DMI Strategy'!$A$1:$B$1000,2,FALSE),0)</f>
        <v>0</v>
      </c>
      <c r="G1438" s="46">
        <f>_xlfn.IFNA(VLOOKUP(A1438,'RVI Strategy'!$A$1:$B$1000,2,FALSE),0)</f>
        <v>0</v>
      </c>
      <c r="H1438" s="46">
        <f>_xlfn.IFNA(VLOOKUP(A1438,'TXF0007 Strategy'!$A$1:$B$1000,2,FALSE),0)</f>
        <v>0</v>
      </c>
      <c r="I1438" s="55">
        <f t="shared" si="44"/>
        <v>0</v>
      </c>
      <c r="J1438" s="32">
        <f>VLOOKUP($A1438,級距!$A:$K,9,FALSE)</f>
        <v>2</v>
      </c>
      <c r="K1438" s="32">
        <f>VLOOKUP($A1438,級距!$A:$K,10,FALSE)</f>
        <v>6</v>
      </c>
      <c r="L1438" s="32">
        <f>VLOOKUP($A1438,級距!$A:$K,11,FALSE)</f>
        <v>2</v>
      </c>
      <c r="M1438" s="32">
        <f t="shared" si="45"/>
        <v>2</v>
      </c>
    </row>
    <row r="1439" spans="1:13">
      <c r="A1439" s="47">
        <v>43517</v>
      </c>
      <c r="B1439" s="46">
        <f>_xlfn.IFNA(VLOOKUP(A1439,'Dual Thrust Strategy'!$A$1:$B$460,2,FALSE),0)</f>
        <v>0</v>
      </c>
      <c r="C1439" s="46">
        <f>_xlfn.IFNA(VLOOKUP(A1439,'Break Through Price Strategy'!$A$2:$B$742,2,FALSE),0)</f>
        <v>0</v>
      </c>
      <c r="D1439" s="46">
        <f>_xlfn.IFNA(VLOOKUP(A1439,'BBI Strategy'!$A$2:$B$1000,2,FALSE),0)</f>
        <v>0</v>
      </c>
      <c r="E1439" s="46">
        <f>_xlfn.IFNA(VLOOKUP(A1439,'Cloud Strategy'!$A$2:$B$1000,2,FALSE),0)</f>
        <v>0</v>
      </c>
      <c r="F1439" s="46">
        <f>_xlfn.IFNA(VLOOKUP(A1439,'DMI Strategy'!$A$1:$B$1000,2,FALSE),0)</f>
        <v>0</v>
      </c>
      <c r="G1439" s="46">
        <f>_xlfn.IFNA(VLOOKUP(A1439,'RVI Strategy'!$A$1:$B$1000,2,FALSE),0)</f>
        <v>0</v>
      </c>
      <c r="H1439" s="46">
        <f>_xlfn.IFNA(VLOOKUP(A1439,'TXF0007 Strategy'!$A$1:$B$1000,2,FALSE),0)</f>
        <v>0</v>
      </c>
      <c r="I1439" s="55">
        <f t="shared" si="44"/>
        <v>0</v>
      </c>
      <c r="J1439" s="32">
        <f>VLOOKUP($A1439,級距!$A:$K,9,FALSE)</f>
        <v>5</v>
      </c>
      <c r="K1439" s="32">
        <f>VLOOKUP($A1439,級距!$A:$K,10,FALSE)</f>
        <v>8</v>
      </c>
      <c r="L1439" s="32">
        <f>VLOOKUP($A1439,級距!$A:$K,11,FALSE)</f>
        <v>3</v>
      </c>
      <c r="M1439" s="32">
        <f t="shared" si="45"/>
        <v>3</v>
      </c>
    </row>
    <row r="1440" spans="1:13">
      <c r="A1440" s="47">
        <v>43516</v>
      </c>
      <c r="B1440" s="46">
        <f>_xlfn.IFNA(VLOOKUP(A1440,'Dual Thrust Strategy'!$A$1:$B$460,2,FALSE),0)</f>
        <v>0</v>
      </c>
      <c r="C1440" s="46">
        <f>_xlfn.IFNA(VLOOKUP(A1440,'Break Through Price Strategy'!$A$2:$B$742,2,FALSE),0)</f>
        <v>0</v>
      </c>
      <c r="D1440" s="46">
        <f>_xlfn.IFNA(VLOOKUP(A1440,'BBI Strategy'!$A$2:$B$1000,2,FALSE),0)</f>
        <v>0</v>
      </c>
      <c r="E1440" s="46">
        <f>_xlfn.IFNA(VLOOKUP(A1440,'Cloud Strategy'!$A$2:$B$1000,2,FALSE),0)</f>
        <v>0</v>
      </c>
      <c r="F1440" s="46">
        <f>_xlfn.IFNA(VLOOKUP(A1440,'DMI Strategy'!$A$1:$B$1000,2,FALSE),0)</f>
        <v>0</v>
      </c>
      <c r="G1440" s="46">
        <f>_xlfn.IFNA(VLOOKUP(A1440,'RVI Strategy'!$A$1:$B$1000,2,FALSE),0)</f>
        <v>0</v>
      </c>
      <c r="H1440" s="46">
        <f>_xlfn.IFNA(VLOOKUP(A1440,'TXF0007 Strategy'!$A$1:$B$1000,2,FALSE),0)</f>
        <v>0</v>
      </c>
      <c r="I1440" s="55">
        <f t="shared" si="44"/>
        <v>0</v>
      </c>
      <c r="J1440" s="32">
        <f>VLOOKUP($A1440,級距!$A:$K,9,FALSE)</f>
        <v>4</v>
      </c>
      <c r="K1440" s="32">
        <f>VLOOKUP($A1440,級距!$A:$K,10,FALSE)</f>
        <v>9</v>
      </c>
      <c r="L1440" s="32">
        <f>VLOOKUP($A1440,級距!$A:$K,11,FALSE)</f>
        <v>3</v>
      </c>
      <c r="M1440" s="32">
        <f t="shared" si="45"/>
        <v>3</v>
      </c>
    </row>
    <row r="1441" spans="1:13">
      <c r="A1441" s="47">
        <v>43515</v>
      </c>
      <c r="B1441" s="46">
        <f>_xlfn.IFNA(VLOOKUP(A1441,'Dual Thrust Strategy'!$A$1:$B$460,2,FALSE),0)</f>
        <v>0</v>
      </c>
      <c r="C1441" s="46">
        <f>_xlfn.IFNA(VLOOKUP(A1441,'Break Through Price Strategy'!$A$2:$B$742,2,FALSE),0)</f>
        <v>0</v>
      </c>
      <c r="D1441" s="46">
        <f>_xlfn.IFNA(VLOOKUP(A1441,'BBI Strategy'!$A$2:$B$1000,2,FALSE),0)</f>
        <v>0</v>
      </c>
      <c r="E1441" s="46">
        <f>_xlfn.IFNA(VLOOKUP(A1441,'Cloud Strategy'!$A$2:$B$1000,2,FALSE),0)</f>
        <v>0</v>
      </c>
      <c r="F1441" s="46">
        <f>_xlfn.IFNA(VLOOKUP(A1441,'DMI Strategy'!$A$1:$B$1000,2,FALSE),0)</f>
        <v>0</v>
      </c>
      <c r="G1441" s="46">
        <f>_xlfn.IFNA(VLOOKUP(A1441,'RVI Strategy'!$A$1:$B$1000,2,FALSE),0)</f>
        <v>0</v>
      </c>
      <c r="H1441" s="46">
        <f>_xlfn.IFNA(VLOOKUP(A1441,'TXF0007 Strategy'!$A$1:$B$1000,2,FALSE),0)</f>
        <v>0</v>
      </c>
      <c r="I1441" s="55">
        <f t="shared" si="44"/>
        <v>0</v>
      </c>
      <c r="J1441" s="32">
        <f>VLOOKUP($A1441,級距!$A:$K,9,FALSE)</f>
        <v>1</v>
      </c>
      <c r="K1441" s="32">
        <f>VLOOKUP($A1441,級距!$A:$K,10,FALSE)</f>
        <v>4</v>
      </c>
      <c r="L1441" s="32">
        <f>VLOOKUP($A1441,級距!$A:$K,11,FALSE)</f>
        <v>2</v>
      </c>
      <c r="M1441" s="32">
        <f t="shared" si="45"/>
        <v>2</v>
      </c>
    </row>
    <row r="1442" spans="1:13">
      <c r="A1442" s="47">
        <v>43514</v>
      </c>
      <c r="B1442" s="46">
        <f>_xlfn.IFNA(VLOOKUP(A1442,'Dual Thrust Strategy'!$A$1:$B$460,2,FALSE),0)</f>
        <v>0</v>
      </c>
      <c r="C1442" s="46">
        <f>_xlfn.IFNA(VLOOKUP(A1442,'Break Through Price Strategy'!$A$2:$B$742,2,FALSE),0)</f>
        <v>0</v>
      </c>
      <c r="D1442" s="46">
        <f>_xlfn.IFNA(VLOOKUP(A1442,'BBI Strategy'!$A$2:$B$1000,2,FALSE),0)</f>
        <v>0</v>
      </c>
      <c r="E1442" s="46">
        <f>_xlfn.IFNA(VLOOKUP(A1442,'Cloud Strategy'!$A$2:$B$1000,2,FALSE),0)</f>
        <v>0</v>
      </c>
      <c r="F1442" s="46">
        <f>_xlfn.IFNA(VLOOKUP(A1442,'DMI Strategy'!$A$1:$B$1000,2,FALSE),0)</f>
        <v>0</v>
      </c>
      <c r="G1442" s="46">
        <f>_xlfn.IFNA(VLOOKUP(A1442,'RVI Strategy'!$A$1:$B$1000,2,FALSE),0)</f>
        <v>0</v>
      </c>
      <c r="H1442" s="46">
        <f>_xlfn.IFNA(VLOOKUP(A1442,'TXF0007 Strategy'!$A$1:$B$1000,2,FALSE),0)</f>
        <v>0</v>
      </c>
      <c r="I1442" s="55">
        <f t="shared" si="44"/>
        <v>0</v>
      </c>
      <c r="J1442" s="32">
        <f>VLOOKUP($A1442,級距!$A:$K,9,FALSE)</f>
        <v>2</v>
      </c>
      <c r="K1442" s="32">
        <f>VLOOKUP($A1442,級距!$A:$K,10,FALSE)</f>
        <v>4</v>
      </c>
      <c r="L1442" s="32">
        <f>VLOOKUP($A1442,級距!$A:$K,11,FALSE)</f>
        <v>2</v>
      </c>
      <c r="M1442" s="32">
        <f t="shared" si="45"/>
        <v>2</v>
      </c>
    </row>
    <row r="1443" spans="1:13">
      <c r="A1443" s="47">
        <v>43511</v>
      </c>
      <c r="B1443" s="46">
        <f>_xlfn.IFNA(VLOOKUP(A1443,'Dual Thrust Strategy'!$A$1:$B$460,2,FALSE),0)</f>
        <v>0</v>
      </c>
      <c r="C1443" s="46">
        <f>_xlfn.IFNA(VLOOKUP(A1443,'Break Through Price Strategy'!$A$2:$B$742,2,FALSE),0)</f>
        <v>0</v>
      </c>
      <c r="D1443" s="46">
        <f>_xlfn.IFNA(VLOOKUP(A1443,'BBI Strategy'!$A$2:$B$1000,2,FALSE),0)</f>
        <v>0</v>
      </c>
      <c r="E1443" s="46">
        <f>_xlfn.IFNA(VLOOKUP(A1443,'Cloud Strategy'!$A$2:$B$1000,2,FALSE),0)</f>
        <v>0</v>
      </c>
      <c r="F1443" s="46">
        <f>_xlfn.IFNA(VLOOKUP(A1443,'DMI Strategy'!$A$1:$B$1000,2,FALSE),0)</f>
        <v>0</v>
      </c>
      <c r="G1443" s="46">
        <f>_xlfn.IFNA(VLOOKUP(A1443,'RVI Strategy'!$A$1:$B$1000,2,FALSE),0)</f>
        <v>0</v>
      </c>
      <c r="H1443" s="46">
        <f>_xlfn.IFNA(VLOOKUP(A1443,'TXF0007 Strategy'!$A$1:$B$1000,2,FALSE),0)</f>
        <v>0</v>
      </c>
      <c r="I1443" s="55">
        <f t="shared" si="44"/>
        <v>0</v>
      </c>
      <c r="J1443" s="32">
        <f>VLOOKUP($A1443,級距!$A:$K,9,FALSE)</f>
        <v>5</v>
      </c>
      <c r="K1443" s="32">
        <f>VLOOKUP($A1443,級距!$A:$K,10,FALSE)</f>
        <v>1</v>
      </c>
      <c r="L1443" s="32">
        <f>VLOOKUP($A1443,級距!$A:$K,11,FALSE)</f>
        <v>2</v>
      </c>
      <c r="M1443" s="32">
        <f t="shared" si="45"/>
        <v>2</v>
      </c>
    </row>
    <row r="1444" spans="1:13">
      <c r="A1444" s="47">
        <v>43510</v>
      </c>
      <c r="B1444" s="46">
        <f>_xlfn.IFNA(VLOOKUP(A1444,'Dual Thrust Strategy'!$A$1:$B$460,2,FALSE),0)</f>
        <v>0</v>
      </c>
      <c r="C1444" s="46">
        <f>_xlfn.IFNA(VLOOKUP(A1444,'Break Through Price Strategy'!$A$2:$B$742,2,FALSE),0)</f>
        <v>0</v>
      </c>
      <c r="D1444" s="46">
        <f>_xlfn.IFNA(VLOOKUP(A1444,'BBI Strategy'!$A$2:$B$1000,2,FALSE),0)</f>
        <v>0</v>
      </c>
      <c r="E1444" s="46">
        <f>_xlfn.IFNA(VLOOKUP(A1444,'Cloud Strategy'!$A$2:$B$1000,2,FALSE),0)</f>
        <v>0</v>
      </c>
      <c r="F1444" s="46">
        <f>_xlfn.IFNA(VLOOKUP(A1444,'DMI Strategy'!$A$1:$B$1000,2,FALSE),0)</f>
        <v>0</v>
      </c>
      <c r="G1444" s="46">
        <f>_xlfn.IFNA(VLOOKUP(A1444,'RVI Strategy'!$A$1:$B$1000,2,FALSE),0)</f>
        <v>0</v>
      </c>
      <c r="H1444" s="46">
        <f>_xlfn.IFNA(VLOOKUP(A1444,'TXF0007 Strategy'!$A$1:$B$1000,2,FALSE),0)</f>
        <v>0</v>
      </c>
      <c r="I1444" s="55">
        <f t="shared" si="44"/>
        <v>0</v>
      </c>
      <c r="J1444" s="32">
        <f>VLOOKUP($A1444,級距!$A:$K,9,FALSE)</f>
        <v>4</v>
      </c>
      <c r="K1444" s="32">
        <f>VLOOKUP($A1444,級距!$A:$K,10,FALSE)</f>
        <v>5</v>
      </c>
      <c r="L1444" s="32">
        <f>VLOOKUP($A1444,級距!$A:$K,11,FALSE)</f>
        <v>2</v>
      </c>
      <c r="M1444" s="32">
        <f t="shared" si="45"/>
        <v>2</v>
      </c>
    </row>
    <row r="1445" spans="1:13">
      <c r="A1445" s="47">
        <v>43509</v>
      </c>
      <c r="B1445" s="46">
        <f>_xlfn.IFNA(VLOOKUP(A1445,'Dual Thrust Strategy'!$A$1:$B$460,2,FALSE),0)</f>
        <v>0</v>
      </c>
      <c r="C1445" s="46">
        <f>_xlfn.IFNA(VLOOKUP(A1445,'Break Through Price Strategy'!$A$2:$B$742,2,FALSE),0)</f>
        <v>0</v>
      </c>
      <c r="D1445" s="46">
        <f>_xlfn.IFNA(VLOOKUP(A1445,'BBI Strategy'!$A$2:$B$1000,2,FALSE),0)</f>
        <v>0</v>
      </c>
      <c r="E1445" s="46">
        <f>_xlfn.IFNA(VLOOKUP(A1445,'Cloud Strategy'!$A$2:$B$1000,2,FALSE),0)</f>
        <v>0</v>
      </c>
      <c r="F1445" s="46">
        <f>_xlfn.IFNA(VLOOKUP(A1445,'DMI Strategy'!$A$1:$B$1000,2,FALSE),0)</f>
        <v>0</v>
      </c>
      <c r="G1445" s="46">
        <f>_xlfn.IFNA(VLOOKUP(A1445,'RVI Strategy'!$A$1:$B$1000,2,FALSE),0)</f>
        <v>0</v>
      </c>
      <c r="H1445" s="46">
        <f>_xlfn.IFNA(VLOOKUP(A1445,'TXF0007 Strategy'!$A$1:$B$1000,2,FALSE),0)</f>
        <v>0</v>
      </c>
      <c r="I1445" s="55">
        <f t="shared" si="44"/>
        <v>0</v>
      </c>
      <c r="J1445" s="32">
        <f>VLOOKUP($A1445,級距!$A:$K,9,FALSE)</f>
        <v>3</v>
      </c>
      <c r="K1445" s="32">
        <f>VLOOKUP($A1445,級距!$A:$K,10,FALSE)</f>
        <v>6</v>
      </c>
      <c r="L1445" s="32">
        <f>VLOOKUP($A1445,級距!$A:$K,11,FALSE)</f>
        <v>2</v>
      </c>
      <c r="M1445" s="32">
        <f t="shared" si="45"/>
        <v>2</v>
      </c>
    </row>
    <row r="1446" spans="1:13">
      <c r="A1446" s="47">
        <v>43508</v>
      </c>
      <c r="B1446" s="46">
        <f>_xlfn.IFNA(VLOOKUP(A1446,'Dual Thrust Strategy'!$A$1:$B$460,2,FALSE),0)</f>
        <v>0</v>
      </c>
      <c r="C1446" s="46">
        <f>_xlfn.IFNA(VLOOKUP(A1446,'Break Through Price Strategy'!$A$2:$B$742,2,FALSE),0)</f>
        <v>0</v>
      </c>
      <c r="D1446" s="46">
        <f>_xlfn.IFNA(VLOOKUP(A1446,'BBI Strategy'!$A$2:$B$1000,2,FALSE),0)</f>
        <v>0</v>
      </c>
      <c r="E1446" s="46">
        <f>_xlfn.IFNA(VLOOKUP(A1446,'Cloud Strategy'!$A$2:$B$1000,2,FALSE),0)</f>
        <v>0</v>
      </c>
      <c r="F1446" s="46">
        <f>_xlfn.IFNA(VLOOKUP(A1446,'DMI Strategy'!$A$1:$B$1000,2,FALSE),0)</f>
        <v>0</v>
      </c>
      <c r="G1446" s="46">
        <f>_xlfn.IFNA(VLOOKUP(A1446,'RVI Strategy'!$A$1:$B$1000,2,FALSE),0)</f>
        <v>0</v>
      </c>
      <c r="H1446" s="46">
        <f>_xlfn.IFNA(VLOOKUP(A1446,'TXF0007 Strategy'!$A$1:$B$1000,2,FALSE),0)</f>
        <v>0</v>
      </c>
      <c r="I1446" s="55">
        <f t="shared" si="44"/>
        <v>0</v>
      </c>
      <c r="J1446" s="32">
        <f>VLOOKUP($A1446,級距!$A:$K,9,FALSE)</f>
        <v>2</v>
      </c>
      <c r="K1446" s="32">
        <f>VLOOKUP($A1446,級距!$A:$K,10,FALSE)</f>
        <v>6</v>
      </c>
      <c r="L1446" s="32">
        <f>VLOOKUP($A1446,級距!$A:$K,11,FALSE)</f>
        <v>2</v>
      </c>
      <c r="M1446" s="32">
        <f t="shared" si="45"/>
        <v>2</v>
      </c>
    </row>
    <row r="1447" spans="1:13">
      <c r="A1447" s="47">
        <v>43507</v>
      </c>
      <c r="B1447" s="46">
        <f>_xlfn.IFNA(VLOOKUP(A1447,'Dual Thrust Strategy'!$A$1:$B$460,2,FALSE),0)</f>
        <v>0</v>
      </c>
      <c r="C1447" s="46">
        <f>_xlfn.IFNA(VLOOKUP(A1447,'Break Through Price Strategy'!$A$2:$B$742,2,FALSE),0)</f>
        <v>0</v>
      </c>
      <c r="D1447" s="46">
        <f>_xlfn.IFNA(VLOOKUP(A1447,'BBI Strategy'!$A$2:$B$1000,2,FALSE),0)</f>
        <v>0</v>
      </c>
      <c r="E1447" s="46">
        <f>_xlfn.IFNA(VLOOKUP(A1447,'Cloud Strategy'!$A$2:$B$1000,2,FALSE),0)</f>
        <v>0</v>
      </c>
      <c r="F1447" s="46">
        <f>_xlfn.IFNA(VLOOKUP(A1447,'DMI Strategy'!$A$1:$B$1000,2,FALSE),0)</f>
        <v>0</v>
      </c>
      <c r="G1447" s="46">
        <f>_xlfn.IFNA(VLOOKUP(A1447,'RVI Strategy'!$A$1:$B$1000,2,FALSE),0)</f>
        <v>0</v>
      </c>
      <c r="H1447" s="46">
        <f>_xlfn.IFNA(VLOOKUP(A1447,'TXF0007 Strategy'!$A$1:$B$1000,2,FALSE),0)</f>
        <v>0</v>
      </c>
      <c r="I1447" s="55">
        <f t="shared" si="44"/>
        <v>0</v>
      </c>
      <c r="J1447" s="32">
        <f>VLOOKUP($A1447,級距!$A:$K,9,FALSE)</f>
        <v>5</v>
      </c>
      <c r="K1447" s="32">
        <f>VLOOKUP($A1447,級距!$A:$K,10,FALSE)</f>
        <v>2</v>
      </c>
      <c r="L1447" s="32">
        <f>VLOOKUP($A1447,級距!$A:$K,11,FALSE)</f>
        <v>2</v>
      </c>
      <c r="M1447" s="32">
        <f t="shared" si="45"/>
        <v>2</v>
      </c>
    </row>
    <row r="1448" spans="1:13">
      <c r="A1448" s="47">
        <v>43495</v>
      </c>
      <c r="B1448" s="46">
        <f>_xlfn.IFNA(VLOOKUP(A1448,'Dual Thrust Strategy'!$A$1:$B$460,2,FALSE),0)</f>
        <v>0</v>
      </c>
      <c r="C1448" s="46">
        <f>_xlfn.IFNA(VLOOKUP(A1448,'Break Through Price Strategy'!$A$2:$B$742,2,FALSE),0)</f>
        <v>0</v>
      </c>
      <c r="D1448" s="46">
        <f>_xlfn.IFNA(VLOOKUP(A1448,'BBI Strategy'!$A$2:$B$1000,2,FALSE),0)</f>
        <v>0</v>
      </c>
      <c r="E1448" s="46">
        <f>_xlfn.IFNA(VLOOKUP(A1448,'Cloud Strategy'!$A$2:$B$1000,2,FALSE),0)</f>
        <v>0</v>
      </c>
      <c r="F1448" s="46">
        <f>_xlfn.IFNA(VLOOKUP(A1448,'DMI Strategy'!$A$1:$B$1000,2,FALSE),0)</f>
        <v>0</v>
      </c>
      <c r="G1448" s="46">
        <f>_xlfn.IFNA(VLOOKUP(A1448,'RVI Strategy'!$A$1:$B$1000,2,FALSE),0)</f>
        <v>0</v>
      </c>
      <c r="H1448" s="46">
        <f>_xlfn.IFNA(VLOOKUP(A1448,'TXF0007 Strategy'!$A$1:$B$1000,2,FALSE),0)</f>
        <v>0</v>
      </c>
      <c r="I1448" s="55">
        <f t="shared" si="44"/>
        <v>0</v>
      </c>
      <c r="J1448" s="32">
        <f>VLOOKUP($A1448,級距!$A:$K,9,FALSE)</f>
        <v>2</v>
      </c>
      <c r="K1448" s="32">
        <f>VLOOKUP($A1448,級距!$A:$K,10,FALSE)</f>
        <v>1</v>
      </c>
      <c r="L1448" s="32">
        <f>VLOOKUP($A1448,級距!$A:$K,11,FALSE)</f>
        <v>2</v>
      </c>
      <c r="M1448" s="32">
        <f t="shared" si="45"/>
        <v>2</v>
      </c>
    </row>
    <row r="1449" spans="1:13">
      <c r="A1449" s="47">
        <v>43494</v>
      </c>
      <c r="B1449" s="46">
        <f>_xlfn.IFNA(VLOOKUP(A1449,'Dual Thrust Strategy'!$A$1:$B$460,2,FALSE),0)</f>
        <v>0</v>
      </c>
      <c r="C1449" s="46">
        <f>_xlfn.IFNA(VLOOKUP(A1449,'Break Through Price Strategy'!$A$2:$B$742,2,FALSE),0)</f>
        <v>0</v>
      </c>
      <c r="D1449" s="46">
        <f>_xlfn.IFNA(VLOOKUP(A1449,'BBI Strategy'!$A$2:$B$1000,2,FALSE),0)</f>
        <v>0</v>
      </c>
      <c r="E1449" s="46">
        <f>_xlfn.IFNA(VLOOKUP(A1449,'Cloud Strategy'!$A$2:$B$1000,2,FALSE),0)</f>
        <v>0</v>
      </c>
      <c r="F1449" s="46">
        <f>_xlfn.IFNA(VLOOKUP(A1449,'DMI Strategy'!$A$1:$B$1000,2,FALSE),0)</f>
        <v>0</v>
      </c>
      <c r="G1449" s="46">
        <f>_xlfn.IFNA(VLOOKUP(A1449,'RVI Strategy'!$A$1:$B$1000,2,FALSE),0)</f>
        <v>0</v>
      </c>
      <c r="H1449" s="46">
        <f>_xlfn.IFNA(VLOOKUP(A1449,'TXF0007 Strategy'!$A$1:$B$1000,2,FALSE),0)</f>
        <v>0</v>
      </c>
      <c r="I1449" s="55">
        <f t="shared" si="44"/>
        <v>0</v>
      </c>
      <c r="J1449" s="32">
        <f>VLOOKUP($A1449,級距!$A:$K,9,FALSE)</f>
        <v>1</v>
      </c>
      <c r="K1449" s="32">
        <f>VLOOKUP($A1449,級距!$A:$K,10,FALSE)</f>
        <v>2</v>
      </c>
      <c r="L1449" s="32">
        <f>VLOOKUP($A1449,級距!$A:$K,11,FALSE)</f>
        <v>2</v>
      </c>
      <c r="M1449" s="32">
        <f t="shared" si="45"/>
        <v>2</v>
      </c>
    </row>
    <row r="1450" spans="1:13">
      <c r="A1450" s="47">
        <v>43493</v>
      </c>
      <c r="B1450" s="46">
        <f>_xlfn.IFNA(VLOOKUP(A1450,'Dual Thrust Strategy'!$A$1:$B$460,2,FALSE),0)</f>
        <v>0</v>
      </c>
      <c r="C1450" s="46">
        <f>_xlfn.IFNA(VLOOKUP(A1450,'Break Through Price Strategy'!$A$2:$B$742,2,FALSE),0)</f>
        <v>0</v>
      </c>
      <c r="D1450" s="46">
        <f>_xlfn.IFNA(VLOOKUP(A1450,'BBI Strategy'!$A$2:$B$1000,2,FALSE),0)</f>
        <v>0</v>
      </c>
      <c r="E1450" s="46">
        <f>_xlfn.IFNA(VLOOKUP(A1450,'Cloud Strategy'!$A$2:$B$1000,2,FALSE),0)</f>
        <v>0</v>
      </c>
      <c r="F1450" s="46">
        <f>_xlfn.IFNA(VLOOKUP(A1450,'DMI Strategy'!$A$1:$B$1000,2,FALSE),0)</f>
        <v>0</v>
      </c>
      <c r="G1450" s="46">
        <f>_xlfn.IFNA(VLOOKUP(A1450,'RVI Strategy'!$A$1:$B$1000,2,FALSE),0)</f>
        <v>0</v>
      </c>
      <c r="H1450" s="46">
        <f>_xlfn.IFNA(VLOOKUP(A1450,'TXF0007 Strategy'!$A$1:$B$1000,2,FALSE),0)</f>
        <v>0</v>
      </c>
      <c r="I1450" s="55">
        <f t="shared" si="44"/>
        <v>0</v>
      </c>
      <c r="J1450" s="32">
        <f>VLOOKUP($A1450,級距!$A:$K,9,FALSE)</f>
        <v>1</v>
      </c>
      <c r="K1450" s="32">
        <f>VLOOKUP($A1450,級距!$A:$K,10,FALSE)</f>
        <v>4</v>
      </c>
      <c r="L1450" s="32">
        <f>VLOOKUP($A1450,級距!$A:$K,11,FALSE)</f>
        <v>2</v>
      </c>
      <c r="M1450" s="32">
        <f t="shared" si="45"/>
        <v>2</v>
      </c>
    </row>
    <row r="1451" spans="1:13">
      <c r="A1451" s="47">
        <v>43490</v>
      </c>
      <c r="B1451" s="46">
        <f>_xlfn.IFNA(VLOOKUP(A1451,'Dual Thrust Strategy'!$A$1:$B$460,2,FALSE),0)</f>
        <v>0</v>
      </c>
      <c r="C1451" s="46">
        <f>_xlfn.IFNA(VLOOKUP(A1451,'Break Through Price Strategy'!$A$2:$B$742,2,FALSE),0)</f>
        <v>0</v>
      </c>
      <c r="D1451" s="46">
        <f>_xlfn.IFNA(VLOOKUP(A1451,'BBI Strategy'!$A$2:$B$1000,2,FALSE),0)</f>
        <v>0</v>
      </c>
      <c r="E1451" s="46">
        <f>_xlfn.IFNA(VLOOKUP(A1451,'Cloud Strategy'!$A$2:$B$1000,2,FALSE),0)</f>
        <v>0</v>
      </c>
      <c r="F1451" s="46">
        <f>_xlfn.IFNA(VLOOKUP(A1451,'DMI Strategy'!$A$1:$B$1000,2,FALSE),0)</f>
        <v>0</v>
      </c>
      <c r="G1451" s="46">
        <f>_xlfn.IFNA(VLOOKUP(A1451,'RVI Strategy'!$A$1:$B$1000,2,FALSE),0)</f>
        <v>0</v>
      </c>
      <c r="H1451" s="46">
        <f>_xlfn.IFNA(VLOOKUP(A1451,'TXF0007 Strategy'!$A$1:$B$1000,2,FALSE),0)</f>
        <v>0</v>
      </c>
      <c r="I1451" s="55">
        <f t="shared" si="44"/>
        <v>0</v>
      </c>
      <c r="J1451" s="32">
        <f>VLOOKUP($A1451,級距!$A:$K,9,FALSE)</f>
        <v>3</v>
      </c>
      <c r="K1451" s="32">
        <f>VLOOKUP($A1451,級距!$A:$K,10,FALSE)</f>
        <v>6</v>
      </c>
      <c r="L1451" s="32">
        <f>VLOOKUP($A1451,級距!$A:$K,11,FALSE)</f>
        <v>2</v>
      </c>
      <c r="M1451" s="32">
        <f t="shared" si="45"/>
        <v>2</v>
      </c>
    </row>
    <row r="1452" spans="1:13">
      <c r="A1452" s="47">
        <v>43489</v>
      </c>
      <c r="B1452" s="46">
        <f>_xlfn.IFNA(VLOOKUP(A1452,'Dual Thrust Strategy'!$A$1:$B$460,2,FALSE),0)</f>
        <v>0</v>
      </c>
      <c r="C1452" s="46">
        <f>_xlfn.IFNA(VLOOKUP(A1452,'Break Through Price Strategy'!$A$2:$B$742,2,FALSE),0)</f>
        <v>0</v>
      </c>
      <c r="D1452" s="46">
        <f>_xlfn.IFNA(VLOOKUP(A1452,'BBI Strategy'!$A$2:$B$1000,2,FALSE),0)</f>
        <v>0</v>
      </c>
      <c r="E1452" s="46">
        <f>_xlfn.IFNA(VLOOKUP(A1452,'Cloud Strategy'!$A$2:$B$1000,2,FALSE),0)</f>
        <v>0</v>
      </c>
      <c r="F1452" s="46">
        <f>_xlfn.IFNA(VLOOKUP(A1452,'DMI Strategy'!$A$1:$B$1000,2,FALSE),0)</f>
        <v>0</v>
      </c>
      <c r="G1452" s="46">
        <f>_xlfn.IFNA(VLOOKUP(A1452,'RVI Strategy'!$A$1:$B$1000,2,FALSE),0)</f>
        <v>0</v>
      </c>
      <c r="H1452" s="46">
        <f>_xlfn.IFNA(VLOOKUP(A1452,'TXF0007 Strategy'!$A$1:$B$1000,2,FALSE),0)</f>
        <v>0</v>
      </c>
      <c r="I1452" s="55">
        <f t="shared" si="44"/>
        <v>0</v>
      </c>
      <c r="J1452" s="32">
        <f>VLOOKUP($A1452,級距!$A:$K,9,FALSE)</f>
        <v>2</v>
      </c>
      <c r="K1452" s="32">
        <f>VLOOKUP($A1452,級距!$A:$K,10,FALSE)</f>
        <v>5</v>
      </c>
      <c r="L1452" s="32">
        <f>VLOOKUP($A1452,級距!$A:$K,11,FALSE)</f>
        <v>2</v>
      </c>
      <c r="M1452" s="32">
        <f t="shared" si="45"/>
        <v>2</v>
      </c>
    </row>
    <row r="1453" spans="1:13">
      <c r="A1453" s="47">
        <v>43488</v>
      </c>
      <c r="B1453" s="46">
        <f>_xlfn.IFNA(VLOOKUP(A1453,'Dual Thrust Strategy'!$A$1:$B$460,2,FALSE),0)</f>
        <v>0</v>
      </c>
      <c r="C1453" s="46">
        <f>_xlfn.IFNA(VLOOKUP(A1453,'Break Through Price Strategy'!$A$2:$B$742,2,FALSE),0)</f>
        <v>0</v>
      </c>
      <c r="D1453" s="46">
        <f>_xlfn.IFNA(VLOOKUP(A1453,'BBI Strategy'!$A$2:$B$1000,2,FALSE),0)</f>
        <v>0</v>
      </c>
      <c r="E1453" s="46">
        <f>_xlfn.IFNA(VLOOKUP(A1453,'Cloud Strategy'!$A$2:$B$1000,2,FALSE),0)</f>
        <v>0</v>
      </c>
      <c r="F1453" s="46">
        <f>_xlfn.IFNA(VLOOKUP(A1453,'DMI Strategy'!$A$1:$B$1000,2,FALSE),0)</f>
        <v>0</v>
      </c>
      <c r="G1453" s="46">
        <f>_xlfn.IFNA(VLOOKUP(A1453,'RVI Strategy'!$A$1:$B$1000,2,FALSE),0)</f>
        <v>0</v>
      </c>
      <c r="H1453" s="46">
        <f>_xlfn.IFNA(VLOOKUP(A1453,'TXF0007 Strategy'!$A$1:$B$1000,2,FALSE),0)</f>
        <v>0</v>
      </c>
      <c r="I1453" s="55">
        <f t="shared" si="44"/>
        <v>0</v>
      </c>
      <c r="J1453" s="32">
        <f>VLOOKUP($A1453,級距!$A:$K,9,FALSE)</f>
        <v>1</v>
      </c>
      <c r="K1453" s="32">
        <f>VLOOKUP($A1453,級距!$A:$K,10,FALSE)</f>
        <v>3</v>
      </c>
      <c r="L1453" s="32">
        <f>VLOOKUP($A1453,級距!$A:$K,11,FALSE)</f>
        <v>2</v>
      </c>
      <c r="M1453" s="32">
        <f t="shared" si="45"/>
        <v>2</v>
      </c>
    </row>
    <row r="1454" spans="1:13">
      <c r="A1454" s="47">
        <v>43487</v>
      </c>
      <c r="B1454" s="46">
        <f>_xlfn.IFNA(VLOOKUP(A1454,'Dual Thrust Strategy'!$A$1:$B$460,2,FALSE),0)</f>
        <v>0</v>
      </c>
      <c r="C1454" s="46">
        <f>_xlfn.IFNA(VLOOKUP(A1454,'Break Through Price Strategy'!$A$2:$B$742,2,FALSE),0)</f>
        <v>0</v>
      </c>
      <c r="D1454" s="46">
        <f>_xlfn.IFNA(VLOOKUP(A1454,'BBI Strategy'!$A$2:$B$1000,2,FALSE),0)</f>
        <v>0</v>
      </c>
      <c r="E1454" s="46">
        <f>_xlfn.IFNA(VLOOKUP(A1454,'Cloud Strategy'!$A$2:$B$1000,2,FALSE),0)</f>
        <v>0</v>
      </c>
      <c r="F1454" s="46">
        <f>_xlfn.IFNA(VLOOKUP(A1454,'DMI Strategy'!$A$1:$B$1000,2,FALSE),0)</f>
        <v>0</v>
      </c>
      <c r="G1454" s="46">
        <f>_xlfn.IFNA(VLOOKUP(A1454,'RVI Strategy'!$A$1:$B$1000,2,FALSE),0)</f>
        <v>0</v>
      </c>
      <c r="H1454" s="46">
        <f>_xlfn.IFNA(VLOOKUP(A1454,'TXF0007 Strategy'!$A$1:$B$1000,2,FALSE),0)</f>
        <v>0</v>
      </c>
      <c r="I1454" s="55">
        <f t="shared" si="44"/>
        <v>0</v>
      </c>
      <c r="J1454" s="32">
        <f>VLOOKUP($A1454,級距!$A:$K,9,FALSE)</f>
        <v>1</v>
      </c>
      <c r="K1454" s="32">
        <f>VLOOKUP($A1454,級距!$A:$K,10,FALSE)</f>
        <v>2</v>
      </c>
      <c r="L1454" s="32">
        <f>VLOOKUP($A1454,級距!$A:$K,11,FALSE)</f>
        <v>2</v>
      </c>
      <c r="M1454" s="32">
        <f t="shared" si="45"/>
        <v>2</v>
      </c>
    </row>
    <row r="1455" spans="1:13">
      <c r="A1455" s="47">
        <v>43486</v>
      </c>
      <c r="B1455" s="46">
        <f>_xlfn.IFNA(VLOOKUP(A1455,'Dual Thrust Strategy'!$A$1:$B$460,2,FALSE),0)</f>
        <v>0</v>
      </c>
      <c r="C1455" s="46">
        <f>_xlfn.IFNA(VLOOKUP(A1455,'Break Through Price Strategy'!$A$2:$B$742,2,FALSE),0)</f>
        <v>0</v>
      </c>
      <c r="D1455" s="46">
        <f>_xlfn.IFNA(VLOOKUP(A1455,'BBI Strategy'!$A$2:$B$1000,2,FALSE),0)</f>
        <v>0</v>
      </c>
      <c r="E1455" s="46">
        <f>_xlfn.IFNA(VLOOKUP(A1455,'Cloud Strategy'!$A$2:$B$1000,2,FALSE),0)</f>
        <v>0</v>
      </c>
      <c r="F1455" s="46">
        <f>_xlfn.IFNA(VLOOKUP(A1455,'DMI Strategy'!$A$1:$B$1000,2,FALSE),0)</f>
        <v>0</v>
      </c>
      <c r="G1455" s="46">
        <f>_xlfn.IFNA(VLOOKUP(A1455,'RVI Strategy'!$A$1:$B$1000,2,FALSE),0)</f>
        <v>0</v>
      </c>
      <c r="H1455" s="46">
        <f>_xlfn.IFNA(VLOOKUP(A1455,'TXF0007 Strategy'!$A$1:$B$1000,2,FALSE),0)</f>
        <v>0</v>
      </c>
      <c r="I1455" s="55">
        <f t="shared" si="44"/>
        <v>0</v>
      </c>
      <c r="J1455" s="32">
        <f>VLOOKUP($A1455,級距!$A:$K,9,FALSE)</f>
        <v>2</v>
      </c>
      <c r="K1455" s="32">
        <f>VLOOKUP($A1455,級距!$A:$K,10,FALSE)</f>
        <v>4</v>
      </c>
      <c r="L1455" s="32">
        <f>VLOOKUP($A1455,級距!$A:$K,11,FALSE)</f>
        <v>2</v>
      </c>
      <c r="M1455" s="32">
        <f t="shared" si="45"/>
        <v>2</v>
      </c>
    </row>
    <row r="1456" spans="1:13">
      <c r="A1456" s="47">
        <v>43483</v>
      </c>
      <c r="B1456" s="46">
        <f>_xlfn.IFNA(VLOOKUP(A1456,'Dual Thrust Strategy'!$A$1:$B$460,2,FALSE),0)</f>
        <v>0</v>
      </c>
      <c r="C1456" s="46">
        <f>_xlfn.IFNA(VLOOKUP(A1456,'Break Through Price Strategy'!$A$2:$B$742,2,FALSE),0)</f>
        <v>0</v>
      </c>
      <c r="D1456" s="46">
        <f>_xlfn.IFNA(VLOOKUP(A1456,'BBI Strategy'!$A$2:$B$1000,2,FALSE),0)</f>
        <v>0</v>
      </c>
      <c r="E1456" s="46">
        <f>_xlfn.IFNA(VLOOKUP(A1456,'Cloud Strategy'!$A$2:$B$1000,2,FALSE),0)</f>
        <v>0</v>
      </c>
      <c r="F1456" s="46">
        <f>_xlfn.IFNA(VLOOKUP(A1456,'DMI Strategy'!$A$1:$B$1000,2,FALSE),0)</f>
        <v>0</v>
      </c>
      <c r="G1456" s="46">
        <f>_xlfn.IFNA(VLOOKUP(A1456,'RVI Strategy'!$A$1:$B$1000,2,FALSE),0)</f>
        <v>0</v>
      </c>
      <c r="H1456" s="46">
        <f>_xlfn.IFNA(VLOOKUP(A1456,'TXF0007 Strategy'!$A$1:$B$1000,2,FALSE),0)</f>
        <v>0</v>
      </c>
      <c r="I1456" s="55">
        <f t="shared" si="44"/>
        <v>0</v>
      </c>
      <c r="J1456" s="32">
        <f>VLOOKUP($A1456,級距!$A:$K,9,FALSE)</f>
        <v>3</v>
      </c>
      <c r="K1456" s="32">
        <f>VLOOKUP($A1456,級距!$A:$K,10,FALSE)</f>
        <v>1</v>
      </c>
      <c r="L1456" s="32">
        <f>VLOOKUP($A1456,級距!$A:$K,11,FALSE)</f>
        <v>2</v>
      </c>
      <c r="M1456" s="32">
        <f t="shared" si="45"/>
        <v>2</v>
      </c>
    </row>
    <row r="1457" spans="1:13">
      <c r="A1457" s="47">
        <v>43482</v>
      </c>
      <c r="B1457" s="46">
        <f>_xlfn.IFNA(VLOOKUP(A1457,'Dual Thrust Strategy'!$A$1:$B$460,2,FALSE),0)</f>
        <v>0</v>
      </c>
      <c r="C1457" s="46">
        <f>_xlfn.IFNA(VLOOKUP(A1457,'Break Through Price Strategy'!$A$2:$B$742,2,FALSE),0)</f>
        <v>0</v>
      </c>
      <c r="D1457" s="46">
        <f>_xlfn.IFNA(VLOOKUP(A1457,'BBI Strategy'!$A$2:$B$1000,2,FALSE),0)</f>
        <v>0</v>
      </c>
      <c r="E1457" s="46">
        <f>_xlfn.IFNA(VLOOKUP(A1457,'Cloud Strategy'!$A$2:$B$1000,2,FALSE),0)</f>
        <v>0</v>
      </c>
      <c r="F1457" s="46">
        <f>_xlfn.IFNA(VLOOKUP(A1457,'DMI Strategy'!$A$1:$B$1000,2,FALSE),0)</f>
        <v>0</v>
      </c>
      <c r="G1457" s="46">
        <f>_xlfn.IFNA(VLOOKUP(A1457,'RVI Strategy'!$A$1:$B$1000,2,FALSE),0)</f>
        <v>0</v>
      </c>
      <c r="H1457" s="46">
        <f>_xlfn.IFNA(VLOOKUP(A1457,'TXF0007 Strategy'!$A$1:$B$1000,2,FALSE),0)</f>
        <v>0</v>
      </c>
      <c r="I1457" s="55">
        <f t="shared" si="44"/>
        <v>0</v>
      </c>
      <c r="J1457" s="32">
        <f>VLOOKUP($A1457,級距!$A:$K,9,FALSE)</f>
        <v>6</v>
      </c>
      <c r="K1457" s="32">
        <f>VLOOKUP($A1457,級距!$A:$K,10,FALSE)</f>
        <v>1</v>
      </c>
      <c r="L1457" s="32">
        <f>VLOOKUP($A1457,級距!$A:$K,11,FALSE)</f>
        <v>2</v>
      </c>
      <c r="M1457" s="32">
        <f t="shared" si="45"/>
        <v>2</v>
      </c>
    </row>
    <row r="1458" spans="1:13">
      <c r="A1458" s="47">
        <v>43481</v>
      </c>
      <c r="B1458" s="46">
        <f>_xlfn.IFNA(VLOOKUP(A1458,'Dual Thrust Strategy'!$A$1:$B$460,2,FALSE),0)</f>
        <v>0</v>
      </c>
      <c r="C1458" s="46">
        <f>_xlfn.IFNA(VLOOKUP(A1458,'Break Through Price Strategy'!$A$2:$B$742,2,FALSE),0)</f>
        <v>0</v>
      </c>
      <c r="D1458" s="46">
        <f>_xlfn.IFNA(VLOOKUP(A1458,'BBI Strategy'!$A$2:$B$1000,2,FALSE),0)</f>
        <v>0</v>
      </c>
      <c r="E1458" s="46">
        <f>_xlfn.IFNA(VLOOKUP(A1458,'Cloud Strategy'!$A$2:$B$1000,2,FALSE),0)</f>
        <v>0</v>
      </c>
      <c r="F1458" s="46">
        <f>_xlfn.IFNA(VLOOKUP(A1458,'DMI Strategy'!$A$1:$B$1000,2,FALSE),0)</f>
        <v>0</v>
      </c>
      <c r="G1458" s="46">
        <f>_xlfn.IFNA(VLOOKUP(A1458,'RVI Strategy'!$A$1:$B$1000,2,FALSE),0)</f>
        <v>0</v>
      </c>
      <c r="H1458" s="46">
        <f>_xlfn.IFNA(VLOOKUP(A1458,'TXF0007 Strategy'!$A$1:$B$1000,2,FALSE),0)</f>
        <v>0</v>
      </c>
      <c r="I1458" s="55">
        <f t="shared" si="44"/>
        <v>0</v>
      </c>
      <c r="J1458" s="32">
        <f>VLOOKUP($A1458,級距!$A:$K,9,FALSE)</f>
        <v>1</v>
      </c>
      <c r="K1458" s="32">
        <f>VLOOKUP($A1458,級距!$A:$K,10,FALSE)</f>
        <v>1</v>
      </c>
      <c r="L1458" s="32">
        <f>VLOOKUP($A1458,級距!$A:$K,11,FALSE)</f>
        <v>2</v>
      </c>
      <c r="M1458" s="32">
        <f t="shared" si="45"/>
        <v>2</v>
      </c>
    </row>
    <row r="1459" spans="1:13">
      <c r="A1459" s="47">
        <v>43480</v>
      </c>
      <c r="B1459" s="46">
        <f>_xlfn.IFNA(VLOOKUP(A1459,'Dual Thrust Strategy'!$A$1:$B$460,2,FALSE),0)</f>
        <v>0</v>
      </c>
      <c r="C1459" s="46">
        <f>_xlfn.IFNA(VLOOKUP(A1459,'Break Through Price Strategy'!$A$2:$B$742,2,FALSE),0)</f>
        <v>0</v>
      </c>
      <c r="D1459" s="46">
        <f>_xlfn.IFNA(VLOOKUP(A1459,'BBI Strategy'!$A$2:$B$1000,2,FALSE),0)</f>
        <v>0</v>
      </c>
      <c r="E1459" s="46">
        <f>_xlfn.IFNA(VLOOKUP(A1459,'Cloud Strategy'!$A$2:$B$1000,2,FALSE),0)</f>
        <v>0</v>
      </c>
      <c r="F1459" s="46">
        <f>_xlfn.IFNA(VLOOKUP(A1459,'DMI Strategy'!$A$1:$B$1000,2,FALSE),0)</f>
        <v>0</v>
      </c>
      <c r="G1459" s="46">
        <f>_xlfn.IFNA(VLOOKUP(A1459,'RVI Strategy'!$A$1:$B$1000,2,FALSE),0)</f>
        <v>0</v>
      </c>
      <c r="H1459" s="46">
        <f>_xlfn.IFNA(VLOOKUP(A1459,'TXF0007 Strategy'!$A$1:$B$1000,2,FALSE),0)</f>
        <v>0</v>
      </c>
      <c r="I1459" s="55">
        <f t="shared" si="44"/>
        <v>0</v>
      </c>
      <c r="J1459" s="32">
        <f>VLOOKUP($A1459,級距!$A:$K,9,FALSE)</f>
        <v>5</v>
      </c>
      <c r="K1459" s="32">
        <f>VLOOKUP($A1459,級距!$A:$K,10,FALSE)</f>
        <v>5</v>
      </c>
      <c r="L1459" s="32">
        <f>VLOOKUP($A1459,級距!$A:$K,11,FALSE)</f>
        <v>2</v>
      </c>
      <c r="M1459" s="32">
        <f t="shared" si="45"/>
        <v>2</v>
      </c>
    </row>
    <row r="1460" spans="1:13">
      <c r="A1460" s="47">
        <v>43479</v>
      </c>
      <c r="B1460" s="46">
        <f>_xlfn.IFNA(VLOOKUP(A1460,'Dual Thrust Strategy'!$A$1:$B$460,2,FALSE),0)</f>
        <v>0</v>
      </c>
      <c r="C1460" s="46">
        <f>_xlfn.IFNA(VLOOKUP(A1460,'Break Through Price Strategy'!$A$2:$B$742,2,FALSE),0)</f>
        <v>0</v>
      </c>
      <c r="D1460" s="46">
        <f>_xlfn.IFNA(VLOOKUP(A1460,'BBI Strategy'!$A$2:$B$1000,2,FALSE),0)</f>
        <v>0</v>
      </c>
      <c r="E1460" s="46">
        <f>_xlfn.IFNA(VLOOKUP(A1460,'Cloud Strategy'!$A$2:$B$1000,2,FALSE),0)</f>
        <v>0</v>
      </c>
      <c r="F1460" s="46">
        <f>_xlfn.IFNA(VLOOKUP(A1460,'DMI Strategy'!$A$1:$B$1000,2,FALSE),0)</f>
        <v>0</v>
      </c>
      <c r="G1460" s="46">
        <f>_xlfn.IFNA(VLOOKUP(A1460,'RVI Strategy'!$A$1:$B$1000,2,FALSE),0)</f>
        <v>0</v>
      </c>
      <c r="H1460" s="46">
        <f>_xlfn.IFNA(VLOOKUP(A1460,'TXF0007 Strategy'!$A$1:$B$1000,2,FALSE),0)</f>
        <v>0</v>
      </c>
      <c r="I1460" s="55">
        <f t="shared" si="44"/>
        <v>0</v>
      </c>
      <c r="J1460" s="32">
        <f>VLOOKUP($A1460,級距!$A:$K,9,FALSE)</f>
        <v>5</v>
      </c>
      <c r="K1460" s="32">
        <f>VLOOKUP($A1460,級距!$A:$K,10,FALSE)</f>
        <v>5</v>
      </c>
      <c r="L1460" s="32">
        <f>VLOOKUP($A1460,級距!$A:$K,11,FALSE)</f>
        <v>2</v>
      </c>
      <c r="M1460" s="32">
        <f t="shared" si="45"/>
        <v>2</v>
      </c>
    </row>
    <row r="1461" spans="1:13">
      <c r="A1461" s="47">
        <v>43476</v>
      </c>
      <c r="B1461" s="46">
        <f>_xlfn.IFNA(VLOOKUP(A1461,'Dual Thrust Strategy'!$A$1:$B$460,2,FALSE),0)</f>
        <v>0</v>
      </c>
      <c r="C1461" s="46">
        <f>_xlfn.IFNA(VLOOKUP(A1461,'Break Through Price Strategy'!$A$2:$B$742,2,FALSE),0)</f>
        <v>0</v>
      </c>
      <c r="D1461" s="46">
        <f>_xlfn.IFNA(VLOOKUP(A1461,'BBI Strategy'!$A$2:$B$1000,2,FALSE),0)</f>
        <v>0</v>
      </c>
      <c r="E1461" s="46">
        <f>_xlfn.IFNA(VLOOKUP(A1461,'Cloud Strategy'!$A$2:$B$1000,2,FALSE),0)</f>
        <v>0</v>
      </c>
      <c r="F1461" s="46">
        <f>_xlfn.IFNA(VLOOKUP(A1461,'DMI Strategy'!$A$1:$B$1000,2,FALSE),0)</f>
        <v>0</v>
      </c>
      <c r="G1461" s="46">
        <f>_xlfn.IFNA(VLOOKUP(A1461,'RVI Strategy'!$A$1:$B$1000,2,FALSE),0)</f>
        <v>0</v>
      </c>
      <c r="H1461" s="46">
        <f>_xlfn.IFNA(VLOOKUP(A1461,'TXF0007 Strategy'!$A$1:$B$1000,2,FALSE),0)</f>
        <v>0</v>
      </c>
      <c r="I1461" s="55">
        <f t="shared" si="44"/>
        <v>0</v>
      </c>
      <c r="J1461" s="32">
        <f>VLOOKUP($A1461,級距!$A:$K,9,FALSE)</f>
        <v>3</v>
      </c>
      <c r="K1461" s="32">
        <f>VLOOKUP($A1461,級距!$A:$K,10,FALSE)</f>
        <v>2</v>
      </c>
      <c r="L1461" s="32">
        <f>VLOOKUP($A1461,級距!$A:$K,11,FALSE)</f>
        <v>2</v>
      </c>
      <c r="M1461" s="32">
        <f t="shared" si="45"/>
        <v>2</v>
      </c>
    </row>
    <row r="1462" spans="1:13">
      <c r="A1462" s="47">
        <v>43475</v>
      </c>
      <c r="B1462" s="46">
        <f>_xlfn.IFNA(VLOOKUP(A1462,'Dual Thrust Strategy'!$A$1:$B$460,2,FALSE),0)</f>
        <v>0</v>
      </c>
      <c r="C1462" s="46">
        <f>_xlfn.IFNA(VLOOKUP(A1462,'Break Through Price Strategy'!$A$2:$B$742,2,FALSE),0)</f>
        <v>0</v>
      </c>
      <c r="D1462" s="46">
        <f>_xlfn.IFNA(VLOOKUP(A1462,'BBI Strategy'!$A$2:$B$1000,2,FALSE),0)</f>
        <v>0</v>
      </c>
      <c r="E1462" s="46">
        <f>_xlfn.IFNA(VLOOKUP(A1462,'Cloud Strategy'!$A$2:$B$1000,2,FALSE),0)</f>
        <v>0</v>
      </c>
      <c r="F1462" s="46">
        <f>_xlfn.IFNA(VLOOKUP(A1462,'DMI Strategy'!$A$1:$B$1000,2,FALSE),0)</f>
        <v>0</v>
      </c>
      <c r="G1462" s="46">
        <f>_xlfn.IFNA(VLOOKUP(A1462,'RVI Strategy'!$A$1:$B$1000,2,FALSE),0)</f>
        <v>0</v>
      </c>
      <c r="H1462" s="46">
        <f>_xlfn.IFNA(VLOOKUP(A1462,'TXF0007 Strategy'!$A$1:$B$1000,2,FALSE),0)</f>
        <v>0</v>
      </c>
      <c r="I1462" s="55">
        <f t="shared" si="44"/>
        <v>0</v>
      </c>
      <c r="J1462" s="32">
        <f>VLOOKUP($A1462,級距!$A:$K,9,FALSE)</f>
        <v>1</v>
      </c>
      <c r="K1462" s="32">
        <f>VLOOKUP($A1462,級距!$A:$K,10,FALSE)</f>
        <v>5</v>
      </c>
      <c r="L1462" s="32">
        <f>VLOOKUP($A1462,級距!$A:$K,11,FALSE)</f>
        <v>2</v>
      </c>
      <c r="M1462" s="32">
        <f t="shared" si="45"/>
        <v>2</v>
      </c>
    </row>
    <row r="1463" spans="1:13">
      <c r="A1463" s="47">
        <v>43474</v>
      </c>
      <c r="B1463" s="46">
        <f>_xlfn.IFNA(VLOOKUP(A1463,'Dual Thrust Strategy'!$A$1:$B$460,2,FALSE),0)</f>
        <v>0</v>
      </c>
      <c r="C1463" s="46">
        <f>_xlfn.IFNA(VLOOKUP(A1463,'Break Through Price Strategy'!$A$2:$B$742,2,FALSE),0)</f>
        <v>0</v>
      </c>
      <c r="D1463" s="46">
        <f>_xlfn.IFNA(VLOOKUP(A1463,'BBI Strategy'!$A$2:$B$1000,2,FALSE),0)</f>
        <v>0</v>
      </c>
      <c r="E1463" s="46">
        <f>_xlfn.IFNA(VLOOKUP(A1463,'Cloud Strategy'!$A$2:$B$1000,2,FALSE),0)</f>
        <v>0</v>
      </c>
      <c r="F1463" s="46">
        <f>_xlfn.IFNA(VLOOKUP(A1463,'DMI Strategy'!$A$1:$B$1000,2,FALSE),0)</f>
        <v>0</v>
      </c>
      <c r="G1463" s="46">
        <f>_xlfn.IFNA(VLOOKUP(A1463,'RVI Strategy'!$A$1:$B$1000,2,FALSE),0)</f>
        <v>0</v>
      </c>
      <c r="H1463" s="46">
        <f>_xlfn.IFNA(VLOOKUP(A1463,'TXF0007 Strategy'!$A$1:$B$1000,2,FALSE),0)</f>
        <v>0</v>
      </c>
      <c r="I1463" s="55">
        <f t="shared" si="44"/>
        <v>0</v>
      </c>
      <c r="J1463" s="32">
        <f>VLOOKUP($A1463,級距!$A:$K,9,FALSE)</f>
        <v>8</v>
      </c>
      <c r="K1463" s="32">
        <f>VLOOKUP($A1463,級距!$A:$K,10,FALSE)</f>
        <v>7</v>
      </c>
      <c r="L1463" s="32">
        <f>VLOOKUP($A1463,級距!$A:$K,11,FALSE)</f>
        <v>3</v>
      </c>
      <c r="M1463" s="32">
        <f t="shared" si="45"/>
        <v>3</v>
      </c>
    </row>
    <row r="1464" spans="1:13">
      <c r="A1464" s="47">
        <v>43473</v>
      </c>
      <c r="B1464" s="46">
        <f>_xlfn.IFNA(VLOOKUP(A1464,'Dual Thrust Strategy'!$A$1:$B$460,2,FALSE),0)</f>
        <v>0</v>
      </c>
      <c r="C1464" s="46">
        <f>_xlfn.IFNA(VLOOKUP(A1464,'Break Through Price Strategy'!$A$2:$B$742,2,FALSE),0)</f>
        <v>0</v>
      </c>
      <c r="D1464" s="46">
        <f>_xlfn.IFNA(VLOOKUP(A1464,'BBI Strategy'!$A$2:$B$1000,2,FALSE),0)</f>
        <v>0</v>
      </c>
      <c r="E1464" s="46">
        <f>_xlfn.IFNA(VLOOKUP(A1464,'Cloud Strategy'!$A$2:$B$1000,2,FALSE),0)</f>
        <v>0</v>
      </c>
      <c r="F1464" s="46">
        <f>_xlfn.IFNA(VLOOKUP(A1464,'DMI Strategy'!$A$1:$B$1000,2,FALSE),0)</f>
        <v>0</v>
      </c>
      <c r="G1464" s="46">
        <f>_xlfn.IFNA(VLOOKUP(A1464,'RVI Strategy'!$A$1:$B$1000,2,FALSE),0)</f>
        <v>0</v>
      </c>
      <c r="H1464" s="46">
        <f>_xlfn.IFNA(VLOOKUP(A1464,'TXF0007 Strategy'!$A$1:$B$1000,2,FALSE),0)</f>
        <v>0</v>
      </c>
      <c r="I1464" s="55">
        <f t="shared" si="44"/>
        <v>0</v>
      </c>
      <c r="J1464" s="32">
        <f>VLOOKUP($A1464,級距!$A:$K,9,FALSE)</f>
        <v>4</v>
      </c>
      <c r="K1464" s="32">
        <f>VLOOKUP($A1464,級距!$A:$K,10,FALSE)</f>
        <v>5</v>
      </c>
      <c r="L1464" s="32">
        <f>VLOOKUP($A1464,級距!$A:$K,11,FALSE)</f>
        <v>2</v>
      </c>
      <c r="M1464" s="32">
        <f t="shared" si="45"/>
        <v>2</v>
      </c>
    </row>
    <row r="1465" spans="1:13">
      <c r="A1465" s="47">
        <v>43472</v>
      </c>
      <c r="B1465" s="46">
        <f>_xlfn.IFNA(VLOOKUP(A1465,'Dual Thrust Strategy'!$A$1:$B$460,2,FALSE),0)</f>
        <v>0</v>
      </c>
      <c r="C1465" s="46">
        <f>_xlfn.IFNA(VLOOKUP(A1465,'Break Through Price Strategy'!$A$2:$B$742,2,FALSE),0)</f>
        <v>0</v>
      </c>
      <c r="D1465" s="46">
        <f>_xlfn.IFNA(VLOOKUP(A1465,'BBI Strategy'!$A$2:$B$1000,2,FALSE),0)</f>
        <v>0</v>
      </c>
      <c r="E1465" s="46">
        <f>_xlfn.IFNA(VLOOKUP(A1465,'Cloud Strategy'!$A$2:$B$1000,2,FALSE),0)</f>
        <v>0</v>
      </c>
      <c r="F1465" s="46">
        <f>_xlfn.IFNA(VLOOKUP(A1465,'DMI Strategy'!$A$1:$B$1000,2,FALSE),0)</f>
        <v>0</v>
      </c>
      <c r="G1465" s="46">
        <f>_xlfn.IFNA(VLOOKUP(A1465,'RVI Strategy'!$A$1:$B$1000,2,FALSE),0)</f>
        <v>0</v>
      </c>
      <c r="H1465" s="46">
        <f>_xlfn.IFNA(VLOOKUP(A1465,'TXF0007 Strategy'!$A$1:$B$1000,2,FALSE),0)</f>
        <v>0</v>
      </c>
      <c r="I1465" s="55">
        <f t="shared" si="44"/>
        <v>0</v>
      </c>
      <c r="J1465" s="32">
        <f>VLOOKUP($A1465,級距!$A:$K,9,FALSE)</f>
        <v>5</v>
      </c>
      <c r="K1465" s="32">
        <f>VLOOKUP($A1465,級距!$A:$K,10,FALSE)</f>
        <v>3</v>
      </c>
      <c r="L1465" s="32">
        <f>VLOOKUP($A1465,級距!$A:$K,11,FALSE)</f>
        <v>2</v>
      </c>
      <c r="M1465" s="32">
        <f t="shared" si="45"/>
        <v>2</v>
      </c>
    </row>
    <row r="1466" spans="1:13">
      <c r="A1466" s="47">
        <v>43469</v>
      </c>
      <c r="B1466" s="46">
        <f>_xlfn.IFNA(VLOOKUP(A1466,'Dual Thrust Strategy'!$A$1:$B$460,2,FALSE),0)</f>
        <v>0</v>
      </c>
      <c r="C1466" s="46">
        <f>_xlfn.IFNA(VLOOKUP(A1466,'Break Through Price Strategy'!$A$2:$B$742,2,FALSE),0)</f>
        <v>0</v>
      </c>
      <c r="D1466" s="46">
        <f>_xlfn.IFNA(VLOOKUP(A1466,'BBI Strategy'!$A$2:$B$1000,2,FALSE),0)</f>
        <v>0</v>
      </c>
      <c r="E1466" s="46">
        <f>_xlfn.IFNA(VLOOKUP(A1466,'Cloud Strategy'!$A$2:$B$1000,2,FALSE),0)</f>
        <v>0</v>
      </c>
      <c r="F1466" s="46">
        <f>_xlfn.IFNA(VLOOKUP(A1466,'DMI Strategy'!$A$1:$B$1000,2,FALSE),0)</f>
        <v>0</v>
      </c>
      <c r="G1466" s="46">
        <f>_xlfn.IFNA(VLOOKUP(A1466,'RVI Strategy'!$A$1:$B$1000,2,FALSE),0)</f>
        <v>0</v>
      </c>
      <c r="H1466" s="46">
        <f>_xlfn.IFNA(VLOOKUP(A1466,'TXF0007 Strategy'!$A$1:$B$1000,2,FALSE),0)</f>
        <v>0</v>
      </c>
      <c r="I1466" s="55">
        <f t="shared" si="44"/>
        <v>0</v>
      </c>
      <c r="J1466" s="32">
        <f>VLOOKUP($A1466,級距!$A:$K,9,FALSE)</f>
        <v>5</v>
      </c>
      <c r="K1466" s="32">
        <f>VLOOKUP($A1466,級距!$A:$K,10,FALSE)</f>
        <v>1</v>
      </c>
      <c r="L1466" s="32">
        <f>VLOOKUP($A1466,級距!$A:$K,11,FALSE)</f>
        <v>2</v>
      </c>
      <c r="M1466" s="32">
        <f t="shared" si="45"/>
        <v>2</v>
      </c>
    </row>
    <row r="1467" spans="1:13">
      <c r="A1467" s="47">
        <v>43468</v>
      </c>
      <c r="B1467" s="46">
        <f>_xlfn.IFNA(VLOOKUP(A1467,'Dual Thrust Strategy'!$A$1:$B$460,2,FALSE),0)</f>
        <v>0</v>
      </c>
      <c r="C1467" s="46">
        <f>_xlfn.IFNA(VLOOKUP(A1467,'Break Through Price Strategy'!$A$2:$B$742,2,FALSE),0)</f>
        <v>0</v>
      </c>
      <c r="D1467" s="46">
        <f>_xlfn.IFNA(VLOOKUP(A1467,'BBI Strategy'!$A$2:$B$1000,2,FALSE),0)</f>
        <v>0</v>
      </c>
      <c r="E1467" s="46">
        <f>_xlfn.IFNA(VLOOKUP(A1467,'Cloud Strategy'!$A$2:$B$1000,2,FALSE),0)</f>
        <v>0</v>
      </c>
      <c r="F1467" s="46">
        <f>_xlfn.IFNA(VLOOKUP(A1467,'DMI Strategy'!$A$1:$B$1000,2,FALSE),0)</f>
        <v>0</v>
      </c>
      <c r="G1467" s="46">
        <f>_xlfn.IFNA(VLOOKUP(A1467,'RVI Strategy'!$A$1:$B$1000,2,FALSE),0)</f>
        <v>0</v>
      </c>
      <c r="H1467" s="46">
        <f>_xlfn.IFNA(VLOOKUP(A1467,'TXF0007 Strategy'!$A$1:$B$1000,2,FALSE),0)</f>
        <v>0</v>
      </c>
      <c r="I1467" s="55">
        <f t="shared" si="44"/>
        <v>0</v>
      </c>
      <c r="J1467" s="32">
        <f>VLOOKUP($A1467,級距!$A:$K,9,FALSE)</f>
        <v>6</v>
      </c>
      <c r="K1467" s="32">
        <f>VLOOKUP($A1467,級距!$A:$K,10,FALSE)</f>
        <v>5</v>
      </c>
      <c r="L1467" s="32">
        <f>VLOOKUP($A1467,級距!$A:$K,11,FALSE)</f>
        <v>2</v>
      </c>
      <c r="M1467" s="32">
        <f t="shared" si="45"/>
        <v>2</v>
      </c>
    </row>
    <row r="1468" spans="1:13">
      <c r="A1468" s="47">
        <v>43467</v>
      </c>
      <c r="B1468" s="46">
        <f>_xlfn.IFNA(VLOOKUP(A1468,'Dual Thrust Strategy'!$A$1:$B$460,2,FALSE),0)</f>
        <v>0</v>
      </c>
      <c r="C1468" s="46">
        <f>_xlfn.IFNA(VLOOKUP(A1468,'Break Through Price Strategy'!$A$2:$B$742,2,FALSE),0)</f>
        <v>0</v>
      </c>
      <c r="D1468" s="46">
        <f>_xlfn.IFNA(VLOOKUP(A1468,'BBI Strategy'!$A$2:$B$1000,2,FALSE),0)</f>
        <v>0</v>
      </c>
      <c r="E1468" s="46">
        <f>_xlfn.IFNA(VLOOKUP(A1468,'Cloud Strategy'!$A$2:$B$1000,2,FALSE),0)</f>
        <v>0</v>
      </c>
      <c r="F1468" s="46">
        <f>_xlfn.IFNA(VLOOKUP(A1468,'DMI Strategy'!$A$1:$B$1000,2,FALSE),0)</f>
        <v>0</v>
      </c>
      <c r="G1468" s="46">
        <f>_xlfn.IFNA(VLOOKUP(A1468,'RVI Strategy'!$A$1:$B$1000,2,FALSE),0)</f>
        <v>0</v>
      </c>
      <c r="H1468" s="46">
        <f>_xlfn.IFNA(VLOOKUP(A1468,'TXF0007 Strategy'!$A$1:$B$1000,2,FALSE),0)</f>
        <v>0</v>
      </c>
      <c r="I1468" s="55">
        <f t="shared" si="44"/>
        <v>0</v>
      </c>
      <c r="J1468" s="32">
        <f>VLOOKUP($A1468,級距!$A:$K,9,FALSE)</f>
        <v>10</v>
      </c>
      <c r="K1468" s="32">
        <f>VLOOKUP($A1468,級距!$A:$K,10,FALSE)</f>
        <v>9</v>
      </c>
      <c r="L1468" s="32">
        <f>VLOOKUP($A1468,級距!$A:$K,11,FALSE)</f>
        <v>4</v>
      </c>
      <c r="M1468" s="32">
        <f t="shared" si="45"/>
        <v>4</v>
      </c>
    </row>
    <row r="1469" spans="1:13">
      <c r="A1469" s="47">
        <v>43462</v>
      </c>
      <c r="B1469" s="46">
        <f>_xlfn.IFNA(VLOOKUP(A1469,'Dual Thrust Strategy'!$A$1:$B$460,2,FALSE),0)</f>
        <v>0</v>
      </c>
      <c r="C1469" s="46">
        <f>_xlfn.IFNA(VLOOKUP(A1469,'Break Through Price Strategy'!$A$2:$B$742,2,FALSE),0)</f>
        <v>0</v>
      </c>
      <c r="D1469" s="46">
        <f>_xlfn.IFNA(VLOOKUP(A1469,'BBI Strategy'!$A$2:$B$1000,2,FALSE),0)</f>
        <v>0</v>
      </c>
      <c r="E1469" s="46">
        <f>_xlfn.IFNA(VLOOKUP(A1469,'Cloud Strategy'!$A$2:$B$1000,2,FALSE),0)</f>
        <v>0</v>
      </c>
      <c r="F1469" s="46">
        <f>_xlfn.IFNA(VLOOKUP(A1469,'DMI Strategy'!$A$1:$B$1000,2,FALSE),0)</f>
        <v>0</v>
      </c>
      <c r="G1469" s="46">
        <f>_xlfn.IFNA(VLOOKUP(A1469,'RVI Strategy'!$A$1:$B$1000,2,FALSE),0)</f>
        <v>0</v>
      </c>
      <c r="H1469" s="46">
        <f>_xlfn.IFNA(VLOOKUP(A1469,'TXF0007 Strategy'!$A$1:$B$1000,2,FALSE),0)</f>
        <v>0</v>
      </c>
      <c r="I1469" s="55">
        <f t="shared" si="44"/>
        <v>0</v>
      </c>
      <c r="J1469" s="32">
        <f>VLOOKUP($A1469,級距!$A:$K,9,FALSE)</f>
        <v>2</v>
      </c>
      <c r="K1469" s="32">
        <f>VLOOKUP($A1469,級距!$A:$K,10,FALSE)</f>
        <v>8</v>
      </c>
      <c r="L1469" s="32">
        <f>VLOOKUP($A1469,級距!$A:$K,11,FALSE)</f>
        <v>3</v>
      </c>
      <c r="M1469" s="32">
        <f t="shared" si="45"/>
        <v>3</v>
      </c>
    </row>
    <row r="1470" spans="1:13">
      <c r="A1470" s="47">
        <v>43461</v>
      </c>
      <c r="B1470" s="46">
        <f>_xlfn.IFNA(VLOOKUP(A1470,'Dual Thrust Strategy'!$A$1:$B$460,2,FALSE),0)</f>
        <v>0</v>
      </c>
      <c r="C1470" s="46">
        <f>_xlfn.IFNA(VLOOKUP(A1470,'Break Through Price Strategy'!$A$2:$B$742,2,FALSE),0)</f>
        <v>0</v>
      </c>
      <c r="D1470" s="46">
        <f>_xlfn.IFNA(VLOOKUP(A1470,'BBI Strategy'!$A$2:$B$1000,2,FALSE),0)</f>
        <v>0</v>
      </c>
      <c r="E1470" s="46">
        <f>_xlfn.IFNA(VLOOKUP(A1470,'Cloud Strategy'!$A$2:$B$1000,2,FALSE),0)</f>
        <v>0</v>
      </c>
      <c r="F1470" s="46">
        <f>_xlfn.IFNA(VLOOKUP(A1470,'DMI Strategy'!$A$1:$B$1000,2,FALSE),0)</f>
        <v>0</v>
      </c>
      <c r="G1470" s="46">
        <f>_xlfn.IFNA(VLOOKUP(A1470,'RVI Strategy'!$A$1:$B$1000,2,FALSE),0)</f>
        <v>0</v>
      </c>
      <c r="H1470" s="46">
        <f>_xlfn.IFNA(VLOOKUP(A1470,'TXF0007 Strategy'!$A$1:$B$1000,2,FALSE),0)</f>
        <v>0</v>
      </c>
      <c r="I1470" s="55">
        <f t="shared" si="44"/>
        <v>0</v>
      </c>
      <c r="J1470" s="32">
        <f>VLOOKUP($A1470,級距!$A:$K,9,FALSE)</f>
        <v>5</v>
      </c>
      <c r="K1470" s="32">
        <f>VLOOKUP($A1470,級距!$A:$K,10,FALSE)</f>
        <v>5</v>
      </c>
      <c r="L1470" s="32">
        <f>VLOOKUP($A1470,級距!$A:$K,11,FALSE)</f>
        <v>2</v>
      </c>
      <c r="M1470" s="32">
        <f t="shared" si="45"/>
        <v>2</v>
      </c>
    </row>
    <row r="1471" spans="1:13">
      <c r="A1471" s="47">
        <v>43460</v>
      </c>
      <c r="B1471" s="46">
        <f>_xlfn.IFNA(VLOOKUP(A1471,'Dual Thrust Strategy'!$A$1:$B$460,2,FALSE),0)</f>
        <v>0</v>
      </c>
      <c r="C1471" s="46">
        <f>_xlfn.IFNA(VLOOKUP(A1471,'Break Through Price Strategy'!$A$2:$B$742,2,FALSE),0)</f>
        <v>0</v>
      </c>
      <c r="D1471" s="46">
        <f>_xlfn.IFNA(VLOOKUP(A1471,'BBI Strategy'!$A$2:$B$1000,2,FALSE),0)</f>
        <v>0</v>
      </c>
      <c r="E1471" s="46">
        <f>_xlfn.IFNA(VLOOKUP(A1471,'Cloud Strategy'!$A$2:$B$1000,2,FALSE),0)</f>
        <v>0</v>
      </c>
      <c r="F1471" s="46">
        <f>_xlfn.IFNA(VLOOKUP(A1471,'DMI Strategy'!$A$1:$B$1000,2,FALSE),0)</f>
        <v>0</v>
      </c>
      <c r="G1471" s="46">
        <f>_xlfn.IFNA(VLOOKUP(A1471,'RVI Strategy'!$A$1:$B$1000,2,FALSE),0)</f>
        <v>0</v>
      </c>
      <c r="H1471" s="46">
        <f>_xlfn.IFNA(VLOOKUP(A1471,'TXF0007 Strategy'!$A$1:$B$1000,2,FALSE),0)</f>
        <v>0</v>
      </c>
      <c r="I1471" s="55">
        <f t="shared" si="44"/>
        <v>0</v>
      </c>
      <c r="J1471" s="32">
        <f>VLOOKUP($A1471,級距!$A:$K,9,FALSE)</f>
        <v>7</v>
      </c>
      <c r="K1471" s="32">
        <f>VLOOKUP($A1471,級距!$A:$K,10,FALSE)</f>
        <v>6</v>
      </c>
      <c r="L1471" s="32">
        <f>VLOOKUP($A1471,級距!$A:$K,11,FALSE)</f>
        <v>2</v>
      </c>
      <c r="M1471" s="32">
        <f t="shared" si="45"/>
        <v>2</v>
      </c>
    </row>
    <row r="1472" spans="1:13">
      <c r="A1472" s="47">
        <v>43459</v>
      </c>
      <c r="B1472" s="46">
        <f>_xlfn.IFNA(VLOOKUP(A1472,'Dual Thrust Strategy'!$A$1:$B$460,2,FALSE),0)</f>
        <v>0</v>
      </c>
      <c r="C1472" s="46">
        <f>_xlfn.IFNA(VLOOKUP(A1472,'Break Through Price Strategy'!$A$2:$B$742,2,FALSE),0)</f>
        <v>0</v>
      </c>
      <c r="D1472" s="46">
        <f>_xlfn.IFNA(VLOOKUP(A1472,'BBI Strategy'!$A$2:$B$1000,2,FALSE),0)</f>
        <v>0</v>
      </c>
      <c r="E1472" s="46">
        <f>_xlfn.IFNA(VLOOKUP(A1472,'Cloud Strategy'!$A$2:$B$1000,2,FALSE),0)</f>
        <v>0</v>
      </c>
      <c r="F1472" s="46">
        <f>_xlfn.IFNA(VLOOKUP(A1472,'DMI Strategy'!$A$1:$B$1000,2,FALSE),0)</f>
        <v>0</v>
      </c>
      <c r="G1472" s="46">
        <f>_xlfn.IFNA(VLOOKUP(A1472,'RVI Strategy'!$A$1:$B$1000,2,FALSE),0)</f>
        <v>0</v>
      </c>
      <c r="H1472" s="46">
        <f>_xlfn.IFNA(VLOOKUP(A1472,'TXF0007 Strategy'!$A$1:$B$1000,2,FALSE),0)</f>
        <v>0</v>
      </c>
      <c r="I1472" s="55">
        <f t="shared" si="44"/>
        <v>0</v>
      </c>
      <c r="J1472" s="32">
        <f>VLOOKUP($A1472,級距!$A:$K,9,FALSE)</f>
        <v>3</v>
      </c>
      <c r="K1472" s="32">
        <f>VLOOKUP($A1472,級距!$A:$K,10,FALSE)</f>
        <v>1</v>
      </c>
      <c r="L1472" s="32">
        <f>VLOOKUP($A1472,級距!$A:$K,11,FALSE)</f>
        <v>2</v>
      </c>
      <c r="M1472" s="32">
        <f t="shared" si="45"/>
        <v>2</v>
      </c>
    </row>
    <row r="1473" spans="1:13">
      <c r="A1473" s="47">
        <v>43458</v>
      </c>
      <c r="B1473" s="46">
        <f>_xlfn.IFNA(VLOOKUP(A1473,'Dual Thrust Strategy'!$A$1:$B$460,2,FALSE),0)</f>
        <v>0</v>
      </c>
      <c r="C1473" s="46">
        <f>_xlfn.IFNA(VLOOKUP(A1473,'Break Through Price Strategy'!$A$2:$B$742,2,FALSE),0)</f>
        <v>0</v>
      </c>
      <c r="D1473" s="46">
        <f>_xlfn.IFNA(VLOOKUP(A1473,'BBI Strategy'!$A$2:$B$1000,2,FALSE),0)</f>
        <v>0</v>
      </c>
      <c r="E1473" s="46">
        <f>_xlfn.IFNA(VLOOKUP(A1473,'Cloud Strategy'!$A$2:$B$1000,2,FALSE),0)</f>
        <v>0</v>
      </c>
      <c r="F1473" s="46">
        <f>_xlfn.IFNA(VLOOKUP(A1473,'DMI Strategy'!$A$1:$B$1000,2,FALSE),0)</f>
        <v>0</v>
      </c>
      <c r="G1473" s="46">
        <f>_xlfn.IFNA(VLOOKUP(A1473,'RVI Strategy'!$A$1:$B$1000,2,FALSE),0)</f>
        <v>0</v>
      </c>
      <c r="H1473" s="46">
        <f>_xlfn.IFNA(VLOOKUP(A1473,'TXF0007 Strategy'!$A$1:$B$1000,2,FALSE),0)</f>
        <v>0</v>
      </c>
      <c r="I1473" s="55">
        <f t="shared" si="44"/>
        <v>0</v>
      </c>
      <c r="J1473" s="32">
        <f>VLOOKUP($A1473,級距!$A:$K,9,FALSE)</f>
        <v>1</v>
      </c>
      <c r="K1473" s="32">
        <f>VLOOKUP($A1473,級距!$A:$K,10,FALSE)</f>
        <v>5</v>
      </c>
      <c r="L1473" s="32">
        <f>VLOOKUP($A1473,級距!$A:$K,11,FALSE)</f>
        <v>2</v>
      </c>
      <c r="M1473" s="32">
        <f t="shared" si="45"/>
        <v>2</v>
      </c>
    </row>
    <row r="1474" spans="1:13">
      <c r="A1474" s="47">
        <v>43456</v>
      </c>
      <c r="B1474" s="46">
        <f>_xlfn.IFNA(VLOOKUP(A1474,'Dual Thrust Strategy'!$A$1:$B$460,2,FALSE),0)</f>
        <v>0</v>
      </c>
      <c r="C1474" s="46">
        <f>_xlfn.IFNA(VLOOKUP(A1474,'Break Through Price Strategy'!$A$2:$B$742,2,FALSE),0)</f>
        <v>0</v>
      </c>
      <c r="D1474" s="46">
        <f>_xlfn.IFNA(VLOOKUP(A1474,'BBI Strategy'!$A$2:$B$1000,2,FALSE),0)</f>
        <v>0</v>
      </c>
      <c r="E1474" s="46">
        <f>_xlfn.IFNA(VLOOKUP(A1474,'Cloud Strategy'!$A$2:$B$1000,2,FALSE),0)</f>
        <v>0</v>
      </c>
      <c r="F1474" s="46">
        <f>_xlfn.IFNA(VLOOKUP(A1474,'DMI Strategy'!$A$1:$B$1000,2,FALSE),0)</f>
        <v>0</v>
      </c>
      <c r="G1474" s="46">
        <f>_xlfn.IFNA(VLOOKUP(A1474,'RVI Strategy'!$A$1:$B$1000,2,FALSE),0)</f>
        <v>0</v>
      </c>
      <c r="H1474" s="46">
        <f>_xlfn.IFNA(VLOOKUP(A1474,'TXF0007 Strategy'!$A$1:$B$1000,2,FALSE),0)</f>
        <v>0</v>
      </c>
      <c r="I1474" s="55">
        <f t="shared" si="44"/>
        <v>0</v>
      </c>
      <c r="J1474" s="32">
        <f>VLOOKUP($A1474,級距!$A:$K,9,FALSE)</f>
        <v>1</v>
      </c>
      <c r="K1474" s="32">
        <f>VLOOKUP($A1474,級距!$A:$K,10,FALSE)</f>
        <v>2</v>
      </c>
      <c r="L1474" s="32">
        <f>VLOOKUP($A1474,級距!$A:$K,11,FALSE)</f>
        <v>2</v>
      </c>
      <c r="M1474" s="32">
        <f t="shared" si="45"/>
        <v>2</v>
      </c>
    </row>
    <row r="1475" spans="1:13">
      <c r="A1475" s="47">
        <v>43455</v>
      </c>
      <c r="B1475" s="46">
        <f>_xlfn.IFNA(VLOOKUP(A1475,'Dual Thrust Strategy'!$A$1:$B$460,2,FALSE),0)</f>
        <v>0</v>
      </c>
      <c r="C1475" s="46">
        <f>_xlfn.IFNA(VLOOKUP(A1475,'Break Through Price Strategy'!$A$2:$B$742,2,FALSE),0)</f>
        <v>0</v>
      </c>
      <c r="D1475" s="46">
        <f>_xlfn.IFNA(VLOOKUP(A1475,'BBI Strategy'!$A$2:$B$1000,2,FALSE),0)</f>
        <v>0</v>
      </c>
      <c r="E1475" s="46">
        <f>_xlfn.IFNA(VLOOKUP(A1475,'Cloud Strategy'!$A$2:$B$1000,2,FALSE),0)</f>
        <v>0</v>
      </c>
      <c r="F1475" s="46">
        <f>_xlfn.IFNA(VLOOKUP(A1475,'DMI Strategy'!$A$1:$B$1000,2,FALSE),0)</f>
        <v>0</v>
      </c>
      <c r="G1475" s="46">
        <f>_xlfn.IFNA(VLOOKUP(A1475,'RVI Strategy'!$A$1:$B$1000,2,FALSE),0)</f>
        <v>0</v>
      </c>
      <c r="H1475" s="46">
        <f>_xlfn.IFNA(VLOOKUP(A1475,'TXF0007 Strategy'!$A$1:$B$1000,2,FALSE),0)</f>
        <v>0</v>
      </c>
      <c r="I1475" s="55">
        <f t="shared" si="44"/>
        <v>0</v>
      </c>
      <c r="J1475" s="32">
        <f>VLOOKUP($A1475,級距!$A:$K,9,FALSE)</f>
        <v>6</v>
      </c>
      <c r="K1475" s="32">
        <f>VLOOKUP($A1475,級距!$A:$K,10,FALSE)</f>
        <v>4</v>
      </c>
      <c r="L1475" s="32">
        <f>VLOOKUP($A1475,級距!$A:$K,11,FALSE)</f>
        <v>2</v>
      </c>
      <c r="M1475" s="32">
        <f t="shared" si="45"/>
        <v>2</v>
      </c>
    </row>
    <row r="1476" spans="1:13">
      <c r="A1476" s="47">
        <v>43454</v>
      </c>
      <c r="B1476" s="46">
        <f>_xlfn.IFNA(VLOOKUP(A1476,'Dual Thrust Strategy'!$A$1:$B$460,2,FALSE),0)</f>
        <v>0</v>
      </c>
      <c r="C1476" s="46">
        <f>_xlfn.IFNA(VLOOKUP(A1476,'Break Through Price Strategy'!$A$2:$B$742,2,FALSE),0)</f>
        <v>0</v>
      </c>
      <c r="D1476" s="46">
        <f>_xlfn.IFNA(VLOOKUP(A1476,'BBI Strategy'!$A$2:$B$1000,2,FALSE),0)</f>
        <v>0</v>
      </c>
      <c r="E1476" s="46">
        <f>_xlfn.IFNA(VLOOKUP(A1476,'Cloud Strategy'!$A$2:$B$1000,2,FALSE),0)</f>
        <v>0</v>
      </c>
      <c r="F1476" s="46">
        <f>_xlfn.IFNA(VLOOKUP(A1476,'DMI Strategy'!$A$1:$B$1000,2,FALSE),0)</f>
        <v>0</v>
      </c>
      <c r="G1476" s="46">
        <f>_xlfn.IFNA(VLOOKUP(A1476,'RVI Strategy'!$A$1:$B$1000,2,FALSE),0)</f>
        <v>0</v>
      </c>
      <c r="H1476" s="46">
        <f>_xlfn.IFNA(VLOOKUP(A1476,'TXF0007 Strategy'!$A$1:$B$1000,2,FALSE),0)</f>
        <v>0</v>
      </c>
      <c r="I1476" s="55">
        <f t="shared" ref="I1476:I1539" si="46">(B1476+C1476+D1476+E1476+F1476+G1476)/6</f>
        <v>0</v>
      </c>
      <c r="J1476" s="32">
        <f>VLOOKUP($A1476,級距!$A:$K,9,FALSE)</f>
        <v>5</v>
      </c>
      <c r="K1476" s="32">
        <f>VLOOKUP($A1476,級距!$A:$K,10,FALSE)</f>
        <v>1</v>
      </c>
      <c r="L1476" s="32">
        <f>VLOOKUP($A1476,級距!$A:$K,11,FALSE)</f>
        <v>2</v>
      </c>
      <c r="M1476" s="32">
        <f t="shared" ref="M1476:M1539" si="47">_xlfn.IFNA(L1476,0)</f>
        <v>2</v>
      </c>
    </row>
    <row r="1477" spans="1:13">
      <c r="A1477" s="47">
        <v>43453</v>
      </c>
      <c r="B1477" s="46">
        <f>_xlfn.IFNA(VLOOKUP(A1477,'Dual Thrust Strategy'!$A$1:$B$460,2,FALSE),0)</f>
        <v>0</v>
      </c>
      <c r="C1477" s="46">
        <f>_xlfn.IFNA(VLOOKUP(A1477,'Break Through Price Strategy'!$A$2:$B$742,2,FALSE),0)</f>
        <v>0</v>
      </c>
      <c r="D1477" s="46">
        <f>_xlfn.IFNA(VLOOKUP(A1477,'BBI Strategy'!$A$2:$B$1000,2,FALSE),0)</f>
        <v>0</v>
      </c>
      <c r="E1477" s="46">
        <f>_xlfn.IFNA(VLOOKUP(A1477,'Cloud Strategy'!$A$2:$B$1000,2,FALSE),0)</f>
        <v>0</v>
      </c>
      <c r="F1477" s="46">
        <f>_xlfn.IFNA(VLOOKUP(A1477,'DMI Strategy'!$A$1:$B$1000,2,FALSE),0)</f>
        <v>0</v>
      </c>
      <c r="G1477" s="46">
        <f>_xlfn.IFNA(VLOOKUP(A1477,'RVI Strategy'!$A$1:$B$1000,2,FALSE),0)</f>
        <v>0</v>
      </c>
      <c r="H1477" s="46">
        <f>_xlfn.IFNA(VLOOKUP(A1477,'TXF0007 Strategy'!$A$1:$B$1000,2,FALSE),0)</f>
        <v>0</v>
      </c>
      <c r="I1477" s="55">
        <f t="shared" si="46"/>
        <v>0</v>
      </c>
      <c r="J1477" s="32">
        <f>VLOOKUP($A1477,級距!$A:$K,9,FALSE)</f>
        <v>1</v>
      </c>
      <c r="K1477" s="32">
        <f>VLOOKUP($A1477,級距!$A:$K,10,FALSE)</f>
        <v>3</v>
      </c>
      <c r="L1477" s="32">
        <f>VLOOKUP($A1477,級距!$A:$K,11,FALSE)</f>
        <v>2</v>
      </c>
      <c r="M1477" s="32">
        <f t="shared" si="47"/>
        <v>2</v>
      </c>
    </row>
    <row r="1478" spans="1:13">
      <c r="A1478" s="47">
        <v>43452</v>
      </c>
      <c r="B1478" s="46">
        <f>_xlfn.IFNA(VLOOKUP(A1478,'Dual Thrust Strategy'!$A$1:$B$460,2,FALSE),0)</f>
        <v>0</v>
      </c>
      <c r="C1478" s="46">
        <f>_xlfn.IFNA(VLOOKUP(A1478,'Break Through Price Strategy'!$A$2:$B$742,2,FALSE),0)</f>
        <v>0</v>
      </c>
      <c r="D1478" s="46">
        <f>_xlfn.IFNA(VLOOKUP(A1478,'BBI Strategy'!$A$2:$B$1000,2,FALSE),0)</f>
        <v>0</v>
      </c>
      <c r="E1478" s="46">
        <f>_xlfn.IFNA(VLOOKUP(A1478,'Cloud Strategy'!$A$2:$B$1000,2,FALSE),0)</f>
        <v>0</v>
      </c>
      <c r="F1478" s="46">
        <f>_xlfn.IFNA(VLOOKUP(A1478,'DMI Strategy'!$A$1:$B$1000,2,FALSE),0)</f>
        <v>0</v>
      </c>
      <c r="G1478" s="46">
        <f>_xlfn.IFNA(VLOOKUP(A1478,'RVI Strategy'!$A$1:$B$1000,2,FALSE),0)</f>
        <v>0</v>
      </c>
      <c r="H1478" s="46">
        <f>_xlfn.IFNA(VLOOKUP(A1478,'TXF0007 Strategy'!$A$1:$B$1000,2,FALSE),0)</f>
        <v>0</v>
      </c>
      <c r="I1478" s="55">
        <f t="shared" si="46"/>
        <v>0</v>
      </c>
      <c r="J1478" s="32">
        <f>VLOOKUP($A1478,級距!$A:$K,9,FALSE)</f>
        <v>2</v>
      </c>
      <c r="K1478" s="32">
        <f>VLOOKUP($A1478,級距!$A:$K,10,FALSE)</f>
        <v>1</v>
      </c>
      <c r="L1478" s="32">
        <f>VLOOKUP($A1478,級距!$A:$K,11,FALSE)</f>
        <v>2</v>
      </c>
      <c r="M1478" s="32">
        <f t="shared" si="47"/>
        <v>2</v>
      </c>
    </row>
    <row r="1479" spans="1:13">
      <c r="A1479" s="47">
        <v>43451</v>
      </c>
      <c r="B1479" s="46">
        <f>_xlfn.IFNA(VLOOKUP(A1479,'Dual Thrust Strategy'!$A$1:$B$460,2,FALSE),0)</f>
        <v>0</v>
      </c>
      <c r="C1479" s="46">
        <f>_xlfn.IFNA(VLOOKUP(A1479,'Break Through Price Strategy'!$A$2:$B$742,2,FALSE),0)</f>
        <v>0</v>
      </c>
      <c r="D1479" s="46">
        <f>_xlfn.IFNA(VLOOKUP(A1479,'BBI Strategy'!$A$2:$B$1000,2,FALSE),0)</f>
        <v>0</v>
      </c>
      <c r="E1479" s="46">
        <f>_xlfn.IFNA(VLOOKUP(A1479,'Cloud Strategy'!$A$2:$B$1000,2,FALSE),0)</f>
        <v>0</v>
      </c>
      <c r="F1479" s="46">
        <f>_xlfn.IFNA(VLOOKUP(A1479,'DMI Strategy'!$A$1:$B$1000,2,FALSE),0)</f>
        <v>0</v>
      </c>
      <c r="G1479" s="46">
        <f>_xlfn.IFNA(VLOOKUP(A1479,'RVI Strategy'!$A$1:$B$1000,2,FALSE),0)</f>
        <v>0</v>
      </c>
      <c r="H1479" s="46">
        <f>_xlfn.IFNA(VLOOKUP(A1479,'TXF0007 Strategy'!$A$1:$B$1000,2,FALSE),0)</f>
        <v>0</v>
      </c>
      <c r="I1479" s="55">
        <f t="shared" si="46"/>
        <v>0</v>
      </c>
      <c r="J1479" s="32">
        <f>VLOOKUP($A1479,級距!$A:$K,9,FALSE)</f>
        <v>5</v>
      </c>
      <c r="K1479" s="32">
        <f>VLOOKUP($A1479,級距!$A:$K,10,FALSE)</f>
        <v>4</v>
      </c>
      <c r="L1479" s="32">
        <f>VLOOKUP($A1479,級距!$A:$K,11,FALSE)</f>
        <v>2</v>
      </c>
      <c r="M1479" s="32">
        <f t="shared" si="47"/>
        <v>2</v>
      </c>
    </row>
    <row r="1480" spans="1:13">
      <c r="A1480" s="47">
        <v>43448</v>
      </c>
      <c r="B1480" s="46">
        <f>_xlfn.IFNA(VLOOKUP(A1480,'Dual Thrust Strategy'!$A$1:$B$460,2,FALSE),0)</f>
        <v>0</v>
      </c>
      <c r="C1480" s="46">
        <f>_xlfn.IFNA(VLOOKUP(A1480,'Break Through Price Strategy'!$A$2:$B$742,2,FALSE),0)</f>
        <v>0</v>
      </c>
      <c r="D1480" s="46">
        <f>_xlfn.IFNA(VLOOKUP(A1480,'BBI Strategy'!$A$2:$B$1000,2,FALSE),0)</f>
        <v>0</v>
      </c>
      <c r="E1480" s="46">
        <f>_xlfn.IFNA(VLOOKUP(A1480,'Cloud Strategy'!$A$2:$B$1000,2,FALSE),0)</f>
        <v>0</v>
      </c>
      <c r="F1480" s="46">
        <f>_xlfn.IFNA(VLOOKUP(A1480,'DMI Strategy'!$A$1:$B$1000,2,FALSE),0)</f>
        <v>0</v>
      </c>
      <c r="G1480" s="46">
        <f>_xlfn.IFNA(VLOOKUP(A1480,'RVI Strategy'!$A$1:$B$1000,2,FALSE),0)</f>
        <v>0</v>
      </c>
      <c r="H1480" s="46">
        <f>_xlfn.IFNA(VLOOKUP(A1480,'TXF0007 Strategy'!$A$1:$B$1000,2,FALSE),0)</f>
        <v>0</v>
      </c>
      <c r="I1480" s="55">
        <f t="shared" si="46"/>
        <v>0</v>
      </c>
      <c r="J1480" s="32">
        <f>VLOOKUP($A1480,級距!$A:$K,9,FALSE)</f>
        <v>7</v>
      </c>
      <c r="K1480" s="32">
        <f>VLOOKUP($A1480,級距!$A:$K,10,FALSE)</f>
        <v>6</v>
      </c>
      <c r="L1480" s="32">
        <f>VLOOKUP($A1480,級距!$A:$K,11,FALSE)</f>
        <v>2</v>
      </c>
      <c r="M1480" s="32">
        <f t="shared" si="47"/>
        <v>2</v>
      </c>
    </row>
    <row r="1481" spans="1:13">
      <c r="A1481" s="47">
        <v>43447</v>
      </c>
      <c r="B1481" s="46">
        <f>_xlfn.IFNA(VLOOKUP(A1481,'Dual Thrust Strategy'!$A$1:$B$460,2,FALSE),0)</f>
        <v>0</v>
      </c>
      <c r="C1481" s="46">
        <f>_xlfn.IFNA(VLOOKUP(A1481,'Break Through Price Strategy'!$A$2:$B$742,2,FALSE),0)</f>
        <v>0</v>
      </c>
      <c r="D1481" s="46">
        <f>_xlfn.IFNA(VLOOKUP(A1481,'BBI Strategy'!$A$2:$B$1000,2,FALSE),0)</f>
        <v>0</v>
      </c>
      <c r="E1481" s="46">
        <f>_xlfn.IFNA(VLOOKUP(A1481,'Cloud Strategy'!$A$2:$B$1000,2,FALSE),0)</f>
        <v>0</v>
      </c>
      <c r="F1481" s="46">
        <f>_xlfn.IFNA(VLOOKUP(A1481,'DMI Strategy'!$A$1:$B$1000,2,FALSE),0)</f>
        <v>0</v>
      </c>
      <c r="G1481" s="46">
        <f>_xlfn.IFNA(VLOOKUP(A1481,'RVI Strategy'!$A$1:$B$1000,2,FALSE),0)</f>
        <v>0</v>
      </c>
      <c r="H1481" s="46">
        <f>_xlfn.IFNA(VLOOKUP(A1481,'TXF0007 Strategy'!$A$1:$B$1000,2,FALSE),0)</f>
        <v>0</v>
      </c>
      <c r="I1481" s="55">
        <f t="shared" si="46"/>
        <v>0</v>
      </c>
      <c r="J1481" s="32">
        <f>VLOOKUP($A1481,級距!$A:$K,9,FALSE)</f>
        <v>4</v>
      </c>
      <c r="K1481" s="32">
        <f>VLOOKUP($A1481,級距!$A:$K,10,FALSE)</f>
        <v>4</v>
      </c>
      <c r="L1481" s="32">
        <f>VLOOKUP($A1481,級距!$A:$K,11,FALSE)</f>
        <v>2</v>
      </c>
      <c r="M1481" s="32">
        <f t="shared" si="47"/>
        <v>2</v>
      </c>
    </row>
    <row r="1482" spans="1:13">
      <c r="A1482" s="47">
        <v>43446</v>
      </c>
      <c r="B1482" s="46">
        <f>_xlfn.IFNA(VLOOKUP(A1482,'Dual Thrust Strategy'!$A$1:$B$460,2,FALSE),0)</f>
        <v>0</v>
      </c>
      <c r="C1482" s="46">
        <f>_xlfn.IFNA(VLOOKUP(A1482,'Break Through Price Strategy'!$A$2:$B$742,2,FALSE),0)</f>
        <v>0</v>
      </c>
      <c r="D1482" s="46">
        <f>_xlfn.IFNA(VLOOKUP(A1482,'BBI Strategy'!$A$2:$B$1000,2,FALSE),0)</f>
        <v>0</v>
      </c>
      <c r="E1482" s="46">
        <f>_xlfn.IFNA(VLOOKUP(A1482,'Cloud Strategy'!$A$2:$B$1000,2,FALSE),0)</f>
        <v>0</v>
      </c>
      <c r="F1482" s="46">
        <f>_xlfn.IFNA(VLOOKUP(A1482,'DMI Strategy'!$A$1:$B$1000,2,FALSE),0)</f>
        <v>0</v>
      </c>
      <c r="G1482" s="46">
        <f>_xlfn.IFNA(VLOOKUP(A1482,'RVI Strategy'!$A$1:$B$1000,2,FALSE),0)</f>
        <v>0</v>
      </c>
      <c r="H1482" s="46">
        <f>_xlfn.IFNA(VLOOKUP(A1482,'TXF0007 Strategy'!$A$1:$B$1000,2,FALSE),0)</f>
        <v>0</v>
      </c>
      <c r="I1482" s="55">
        <f t="shared" si="46"/>
        <v>0</v>
      </c>
      <c r="J1482" s="32">
        <f>VLOOKUP($A1482,級距!$A:$K,9,FALSE)</f>
        <v>5</v>
      </c>
      <c r="K1482" s="32">
        <f>VLOOKUP($A1482,級距!$A:$K,10,FALSE)</f>
        <v>6</v>
      </c>
      <c r="L1482" s="32">
        <f>VLOOKUP($A1482,級距!$A:$K,11,FALSE)</f>
        <v>2</v>
      </c>
      <c r="M1482" s="32">
        <f t="shared" si="47"/>
        <v>2</v>
      </c>
    </row>
    <row r="1483" spans="1:13">
      <c r="A1483" s="47">
        <v>43445</v>
      </c>
      <c r="B1483" s="46">
        <f>_xlfn.IFNA(VLOOKUP(A1483,'Dual Thrust Strategy'!$A$1:$B$460,2,FALSE),0)</f>
        <v>0</v>
      </c>
      <c r="C1483" s="46">
        <f>_xlfn.IFNA(VLOOKUP(A1483,'Break Through Price Strategy'!$A$2:$B$742,2,FALSE),0)</f>
        <v>0</v>
      </c>
      <c r="D1483" s="46">
        <f>_xlfn.IFNA(VLOOKUP(A1483,'BBI Strategy'!$A$2:$B$1000,2,FALSE),0)</f>
        <v>0</v>
      </c>
      <c r="E1483" s="46">
        <f>_xlfn.IFNA(VLOOKUP(A1483,'Cloud Strategy'!$A$2:$B$1000,2,FALSE),0)</f>
        <v>0</v>
      </c>
      <c r="F1483" s="46">
        <f>_xlfn.IFNA(VLOOKUP(A1483,'DMI Strategy'!$A$1:$B$1000,2,FALSE),0)</f>
        <v>0</v>
      </c>
      <c r="G1483" s="46">
        <f>_xlfn.IFNA(VLOOKUP(A1483,'RVI Strategy'!$A$1:$B$1000,2,FALSE),0)</f>
        <v>0</v>
      </c>
      <c r="H1483" s="46">
        <f>_xlfn.IFNA(VLOOKUP(A1483,'TXF0007 Strategy'!$A$1:$B$1000,2,FALSE),0)</f>
        <v>0</v>
      </c>
      <c r="I1483" s="55">
        <f t="shared" si="46"/>
        <v>0</v>
      </c>
      <c r="J1483" s="32">
        <f>VLOOKUP($A1483,級距!$A:$K,9,FALSE)</f>
        <v>3</v>
      </c>
      <c r="K1483" s="32">
        <f>VLOOKUP($A1483,級距!$A:$K,10,FALSE)</f>
        <v>5</v>
      </c>
      <c r="L1483" s="32">
        <f>VLOOKUP($A1483,級距!$A:$K,11,FALSE)</f>
        <v>2</v>
      </c>
      <c r="M1483" s="32">
        <f t="shared" si="47"/>
        <v>2</v>
      </c>
    </row>
    <row r="1484" spans="1:13">
      <c r="A1484" s="47">
        <v>43444</v>
      </c>
      <c r="B1484" s="46">
        <f>_xlfn.IFNA(VLOOKUP(A1484,'Dual Thrust Strategy'!$A$1:$B$460,2,FALSE),0)</f>
        <v>0</v>
      </c>
      <c r="C1484" s="46">
        <f>_xlfn.IFNA(VLOOKUP(A1484,'Break Through Price Strategy'!$A$2:$B$742,2,FALSE),0)</f>
        <v>0</v>
      </c>
      <c r="D1484" s="46">
        <f>_xlfn.IFNA(VLOOKUP(A1484,'BBI Strategy'!$A$2:$B$1000,2,FALSE),0)</f>
        <v>0</v>
      </c>
      <c r="E1484" s="46">
        <f>_xlfn.IFNA(VLOOKUP(A1484,'Cloud Strategy'!$A$2:$B$1000,2,FALSE),0)</f>
        <v>0</v>
      </c>
      <c r="F1484" s="46">
        <f>_xlfn.IFNA(VLOOKUP(A1484,'DMI Strategy'!$A$1:$B$1000,2,FALSE),0)</f>
        <v>0</v>
      </c>
      <c r="G1484" s="46">
        <f>_xlfn.IFNA(VLOOKUP(A1484,'RVI Strategy'!$A$1:$B$1000,2,FALSE),0)</f>
        <v>0</v>
      </c>
      <c r="H1484" s="46">
        <f>_xlfn.IFNA(VLOOKUP(A1484,'TXF0007 Strategy'!$A$1:$B$1000,2,FALSE),0)</f>
        <v>0</v>
      </c>
      <c r="I1484" s="55">
        <f t="shared" si="46"/>
        <v>0</v>
      </c>
      <c r="J1484" s="32">
        <f>VLOOKUP($A1484,級距!$A:$K,9,FALSE)</f>
        <v>7</v>
      </c>
      <c r="K1484" s="32">
        <f>VLOOKUP($A1484,級距!$A:$K,10,FALSE)</f>
        <v>6</v>
      </c>
      <c r="L1484" s="32">
        <f>VLOOKUP($A1484,級距!$A:$K,11,FALSE)</f>
        <v>2</v>
      </c>
      <c r="M1484" s="32">
        <f t="shared" si="47"/>
        <v>2</v>
      </c>
    </row>
    <row r="1485" spans="1:13">
      <c r="A1485" s="47">
        <v>43441</v>
      </c>
      <c r="B1485" s="46">
        <f>_xlfn.IFNA(VLOOKUP(A1485,'Dual Thrust Strategy'!$A$1:$B$460,2,FALSE),0)</f>
        <v>0</v>
      </c>
      <c r="C1485" s="46">
        <f>_xlfn.IFNA(VLOOKUP(A1485,'Break Through Price Strategy'!$A$2:$B$742,2,FALSE),0)</f>
        <v>0</v>
      </c>
      <c r="D1485" s="46">
        <f>_xlfn.IFNA(VLOOKUP(A1485,'BBI Strategy'!$A$2:$B$1000,2,FALSE),0)</f>
        <v>0</v>
      </c>
      <c r="E1485" s="46">
        <f>_xlfn.IFNA(VLOOKUP(A1485,'Cloud Strategy'!$A$2:$B$1000,2,FALSE),0)</f>
        <v>0</v>
      </c>
      <c r="F1485" s="46">
        <f>_xlfn.IFNA(VLOOKUP(A1485,'DMI Strategy'!$A$1:$B$1000,2,FALSE),0)</f>
        <v>0</v>
      </c>
      <c r="G1485" s="46">
        <f>_xlfn.IFNA(VLOOKUP(A1485,'RVI Strategy'!$A$1:$B$1000,2,FALSE),0)</f>
        <v>0</v>
      </c>
      <c r="H1485" s="46">
        <f>_xlfn.IFNA(VLOOKUP(A1485,'TXF0007 Strategy'!$A$1:$B$1000,2,FALSE),0)</f>
        <v>0</v>
      </c>
      <c r="I1485" s="55">
        <f t="shared" si="46"/>
        <v>0</v>
      </c>
      <c r="J1485" s="32">
        <f>VLOOKUP($A1485,級距!$A:$K,9,FALSE)</f>
        <v>3</v>
      </c>
      <c r="K1485" s="32">
        <f>VLOOKUP($A1485,級距!$A:$K,10,FALSE)</f>
        <v>2</v>
      </c>
      <c r="L1485" s="32">
        <f>VLOOKUP($A1485,級距!$A:$K,11,FALSE)</f>
        <v>2</v>
      </c>
      <c r="M1485" s="32">
        <f t="shared" si="47"/>
        <v>2</v>
      </c>
    </row>
    <row r="1486" spans="1:13">
      <c r="A1486" s="47">
        <v>43440</v>
      </c>
      <c r="B1486" s="46">
        <f>_xlfn.IFNA(VLOOKUP(A1486,'Dual Thrust Strategy'!$A$1:$B$460,2,FALSE),0)</f>
        <v>0</v>
      </c>
      <c r="C1486" s="46">
        <f>_xlfn.IFNA(VLOOKUP(A1486,'Break Through Price Strategy'!$A$2:$B$742,2,FALSE),0)</f>
        <v>0</v>
      </c>
      <c r="D1486" s="46">
        <f>_xlfn.IFNA(VLOOKUP(A1486,'BBI Strategy'!$A$2:$B$1000,2,FALSE),0)</f>
        <v>0</v>
      </c>
      <c r="E1486" s="46">
        <f>_xlfn.IFNA(VLOOKUP(A1486,'Cloud Strategy'!$A$2:$B$1000,2,FALSE),0)</f>
        <v>0</v>
      </c>
      <c r="F1486" s="46">
        <f>_xlfn.IFNA(VLOOKUP(A1486,'DMI Strategy'!$A$1:$B$1000,2,FALSE),0)</f>
        <v>0</v>
      </c>
      <c r="G1486" s="46">
        <f>_xlfn.IFNA(VLOOKUP(A1486,'RVI Strategy'!$A$1:$B$1000,2,FALSE),0)</f>
        <v>0</v>
      </c>
      <c r="H1486" s="46">
        <f>_xlfn.IFNA(VLOOKUP(A1486,'TXF0007 Strategy'!$A$1:$B$1000,2,FALSE),0)</f>
        <v>0</v>
      </c>
      <c r="I1486" s="55">
        <f t="shared" si="46"/>
        <v>0</v>
      </c>
      <c r="J1486" s="32">
        <f>VLOOKUP($A1486,級距!$A:$K,9,FALSE)</f>
        <v>10</v>
      </c>
      <c r="K1486" s="32">
        <f>VLOOKUP($A1486,級距!$A:$K,10,FALSE)</f>
        <v>8</v>
      </c>
      <c r="L1486" s="32">
        <f>VLOOKUP($A1486,級距!$A:$K,11,FALSE)</f>
        <v>4</v>
      </c>
      <c r="M1486" s="32">
        <f t="shared" si="47"/>
        <v>4</v>
      </c>
    </row>
    <row r="1487" spans="1:13">
      <c r="A1487" s="47">
        <v>43439</v>
      </c>
      <c r="B1487" s="46">
        <f>_xlfn.IFNA(VLOOKUP(A1487,'Dual Thrust Strategy'!$A$1:$B$460,2,FALSE),0)</f>
        <v>0</v>
      </c>
      <c r="C1487" s="46">
        <f>_xlfn.IFNA(VLOOKUP(A1487,'Break Through Price Strategy'!$A$2:$B$742,2,FALSE),0)</f>
        <v>0</v>
      </c>
      <c r="D1487" s="46">
        <f>_xlfn.IFNA(VLOOKUP(A1487,'BBI Strategy'!$A$2:$B$1000,2,FALSE),0)</f>
        <v>0</v>
      </c>
      <c r="E1487" s="46">
        <f>_xlfn.IFNA(VLOOKUP(A1487,'Cloud Strategy'!$A$2:$B$1000,2,FALSE),0)</f>
        <v>0</v>
      </c>
      <c r="F1487" s="46">
        <f>_xlfn.IFNA(VLOOKUP(A1487,'DMI Strategy'!$A$1:$B$1000,2,FALSE),0)</f>
        <v>0</v>
      </c>
      <c r="G1487" s="46">
        <f>_xlfn.IFNA(VLOOKUP(A1487,'RVI Strategy'!$A$1:$B$1000,2,FALSE),0)</f>
        <v>0</v>
      </c>
      <c r="H1487" s="46">
        <f>_xlfn.IFNA(VLOOKUP(A1487,'TXF0007 Strategy'!$A$1:$B$1000,2,FALSE),0)</f>
        <v>0</v>
      </c>
      <c r="I1487" s="55">
        <f t="shared" si="46"/>
        <v>0</v>
      </c>
      <c r="J1487" s="32">
        <f>VLOOKUP($A1487,級距!$A:$K,9,FALSE)</f>
        <v>4</v>
      </c>
      <c r="K1487" s="32">
        <f>VLOOKUP($A1487,級距!$A:$K,10,FALSE)</f>
        <v>3</v>
      </c>
      <c r="L1487" s="32">
        <f>VLOOKUP($A1487,級距!$A:$K,11,FALSE)</f>
        <v>2</v>
      </c>
      <c r="M1487" s="32">
        <f t="shared" si="47"/>
        <v>2</v>
      </c>
    </row>
    <row r="1488" spans="1:13">
      <c r="A1488" s="47">
        <v>43438</v>
      </c>
      <c r="B1488" s="46">
        <f>_xlfn.IFNA(VLOOKUP(A1488,'Dual Thrust Strategy'!$A$1:$B$460,2,FALSE),0)</f>
        <v>0</v>
      </c>
      <c r="C1488" s="46">
        <f>_xlfn.IFNA(VLOOKUP(A1488,'Break Through Price Strategy'!$A$2:$B$742,2,FALSE),0)</f>
        <v>0</v>
      </c>
      <c r="D1488" s="46">
        <f>_xlfn.IFNA(VLOOKUP(A1488,'BBI Strategy'!$A$2:$B$1000,2,FALSE),0)</f>
        <v>0</v>
      </c>
      <c r="E1488" s="46">
        <f>_xlfn.IFNA(VLOOKUP(A1488,'Cloud Strategy'!$A$2:$B$1000,2,FALSE),0)</f>
        <v>0</v>
      </c>
      <c r="F1488" s="46">
        <f>_xlfn.IFNA(VLOOKUP(A1488,'DMI Strategy'!$A$1:$B$1000,2,FALSE),0)</f>
        <v>0</v>
      </c>
      <c r="G1488" s="46">
        <f>_xlfn.IFNA(VLOOKUP(A1488,'RVI Strategy'!$A$1:$B$1000,2,FALSE),0)</f>
        <v>0</v>
      </c>
      <c r="H1488" s="46">
        <f>_xlfn.IFNA(VLOOKUP(A1488,'TXF0007 Strategy'!$A$1:$B$1000,2,FALSE),0)</f>
        <v>0</v>
      </c>
      <c r="I1488" s="55">
        <f t="shared" si="46"/>
        <v>0</v>
      </c>
      <c r="J1488" s="32">
        <f>VLOOKUP($A1488,級距!$A:$K,9,FALSE)</f>
        <v>2</v>
      </c>
      <c r="K1488" s="32">
        <f>VLOOKUP($A1488,級距!$A:$K,10,FALSE)</f>
        <v>7</v>
      </c>
      <c r="L1488" s="32">
        <f>VLOOKUP($A1488,級距!$A:$K,11,FALSE)</f>
        <v>3</v>
      </c>
      <c r="M1488" s="32">
        <f t="shared" si="47"/>
        <v>3</v>
      </c>
    </row>
    <row r="1489" spans="1:13">
      <c r="A1489" s="47">
        <v>43437</v>
      </c>
      <c r="B1489" s="46">
        <f>_xlfn.IFNA(VLOOKUP(A1489,'Dual Thrust Strategy'!$A$1:$B$460,2,FALSE),0)</f>
        <v>0</v>
      </c>
      <c r="C1489" s="46">
        <f>_xlfn.IFNA(VLOOKUP(A1489,'Break Through Price Strategy'!$A$2:$B$742,2,FALSE),0)</f>
        <v>0</v>
      </c>
      <c r="D1489" s="46">
        <f>_xlfn.IFNA(VLOOKUP(A1489,'BBI Strategy'!$A$2:$B$1000,2,FALSE),0)</f>
        <v>0</v>
      </c>
      <c r="E1489" s="46">
        <f>_xlfn.IFNA(VLOOKUP(A1489,'Cloud Strategy'!$A$2:$B$1000,2,FALSE),0)</f>
        <v>0</v>
      </c>
      <c r="F1489" s="46">
        <f>_xlfn.IFNA(VLOOKUP(A1489,'DMI Strategy'!$A$1:$B$1000,2,FALSE),0)</f>
        <v>0</v>
      </c>
      <c r="G1489" s="46">
        <f>_xlfn.IFNA(VLOOKUP(A1489,'RVI Strategy'!$A$1:$B$1000,2,FALSE),0)</f>
        <v>0</v>
      </c>
      <c r="H1489" s="46">
        <f>_xlfn.IFNA(VLOOKUP(A1489,'TXF0007 Strategy'!$A$1:$B$1000,2,FALSE),0)</f>
        <v>0</v>
      </c>
      <c r="I1489" s="55">
        <f t="shared" si="46"/>
        <v>0</v>
      </c>
      <c r="J1489" s="32">
        <f>VLOOKUP($A1489,級距!$A:$K,9,FALSE)</f>
        <v>8</v>
      </c>
      <c r="K1489" s="32">
        <f>VLOOKUP($A1489,級距!$A:$K,10,FALSE)</f>
        <v>7</v>
      </c>
      <c r="L1489" s="32">
        <f>VLOOKUP($A1489,級距!$A:$K,11,FALSE)</f>
        <v>3</v>
      </c>
      <c r="M1489" s="32">
        <f t="shared" si="47"/>
        <v>3</v>
      </c>
    </row>
    <row r="1490" spans="1:13">
      <c r="A1490" s="47">
        <v>43434</v>
      </c>
      <c r="B1490" s="46">
        <f>_xlfn.IFNA(VLOOKUP(A1490,'Dual Thrust Strategy'!$A$1:$B$460,2,FALSE),0)</f>
        <v>0</v>
      </c>
      <c r="C1490" s="46">
        <f>_xlfn.IFNA(VLOOKUP(A1490,'Break Through Price Strategy'!$A$2:$B$742,2,FALSE),0)</f>
        <v>0</v>
      </c>
      <c r="D1490" s="46">
        <f>_xlfn.IFNA(VLOOKUP(A1490,'BBI Strategy'!$A$2:$B$1000,2,FALSE),0)</f>
        <v>0</v>
      </c>
      <c r="E1490" s="46">
        <f>_xlfn.IFNA(VLOOKUP(A1490,'Cloud Strategy'!$A$2:$B$1000,2,FALSE),0)</f>
        <v>0</v>
      </c>
      <c r="F1490" s="46">
        <f>_xlfn.IFNA(VLOOKUP(A1490,'DMI Strategy'!$A$1:$B$1000,2,FALSE),0)</f>
        <v>0</v>
      </c>
      <c r="G1490" s="46">
        <f>_xlfn.IFNA(VLOOKUP(A1490,'RVI Strategy'!$A$1:$B$1000,2,FALSE),0)</f>
        <v>0</v>
      </c>
      <c r="H1490" s="46">
        <f>_xlfn.IFNA(VLOOKUP(A1490,'TXF0007 Strategy'!$A$1:$B$1000,2,FALSE),0)</f>
        <v>0</v>
      </c>
      <c r="I1490" s="55">
        <f t="shared" si="46"/>
        <v>0</v>
      </c>
      <c r="J1490" s="32">
        <f>VLOOKUP($A1490,級距!$A:$K,9,FALSE)</f>
        <v>4</v>
      </c>
      <c r="K1490" s="32">
        <f>VLOOKUP($A1490,級距!$A:$K,10,FALSE)</f>
        <v>6</v>
      </c>
      <c r="L1490" s="32">
        <f>VLOOKUP($A1490,級距!$A:$K,11,FALSE)</f>
        <v>2</v>
      </c>
      <c r="M1490" s="32">
        <f t="shared" si="47"/>
        <v>2</v>
      </c>
    </row>
    <row r="1491" spans="1:13">
      <c r="A1491" s="47">
        <v>43433</v>
      </c>
      <c r="B1491" s="46">
        <f>_xlfn.IFNA(VLOOKUP(A1491,'Dual Thrust Strategy'!$A$1:$B$460,2,FALSE),0)</f>
        <v>0</v>
      </c>
      <c r="C1491" s="46">
        <f>_xlfn.IFNA(VLOOKUP(A1491,'Break Through Price Strategy'!$A$2:$B$742,2,FALSE),0)</f>
        <v>0</v>
      </c>
      <c r="D1491" s="46">
        <f>_xlfn.IFNA(VLOOKUP(A1491,'BBI Strategy'!$A$2:$B$1000,2,FALSE),0)</f>
        <v>0</v>
      </c>
      <c r="E1491" s="46">
        <f>_xlfn.IFNA(VLOOKUP(A1491,'Cloud Strategy'!$A$2:$B$1000,2,FALSE),0)</f>
        <v>0</v>
      </c>
      <c r="F1491" s="46">
        <f>_xlfn.IFNA(VLOOKUP(A1491,'DMI Strategy'!$A$1:$B$1000,2,FALSE),0)</f>
        <v>0</v>
      </c>
      <c r="G1491" s="46">
        <f>_xlfn.IFNA(VLOOKUP(A1491,'RVI Strategy'!$A$1:$B$1000,2,FALSE),0)</f>
        <v>0</v>
      </c>
      <c r="H1491" s="46">
        <f>_xlfn.IFNA(VLOOKUP(A1491,'TXF0007 Strategy'!$A$1:$B$1000,2,FALSE),0)</f>
        <v>0</v>
      </c>
      <c r="I1491" s="55">
        <f t="shared" si="46"/>
        <v>0</v>
      </c>
      <c r="J1491" s="32">
        <f>VLOOKUP($A1491,級距!$A:$K,9,FALSE)</f>
        <v>7</v>
      </c>
      <c r="K1491" s="32">
        <f>VLOOKUP($A1491,級距!$A:$K,10,FALSE)</f>
        <v>9</v>
      </c>
      <c r="L1491" s="32">
        <f>VLOOKUP($A1491,級距!$A:$K,11,FALSE)</f>
        <v>3</v>
      </c>
      <c r="M1491" s="32">
        <f t="shared" si="47"/>
        <v>3</v>
      </c>
    </row>
    <row r="1492" spans="1:13">
      <c r="A1492" s="47">
        <v>43432</v>
      </c>
      <c r="B1492" s="46">
        <f>_xlfn.IFNA(VLOOKUP(A1492,'Dual Thrust Strategy'!$A$1:$B$460,2,FALSE),0)</f>
        <v>0</v>
      </c>
      <c r="C1492" s="46">
        <f>_xlfn.IFNA(VLOOKUP(A1492,'Break Through Price Strategy'!$A$2:$B$742,2,FALSE),0)</f>
        <v>0</v>
      </c>
      <c r="D1492" s="46">
        <f>_xlfn.IFNA(VLOOKUP(A1492,'BBI Strategy'!$A$2:$B$1000,2,FALSE),0)</f>
        <v>0</v>
      </c>
      <c r="E1492" s="46">
        <f>_xlfn.IFNA(VLOOKUP(A1492,'Cloud Strategy'!$A$2:$B$1000,2,FALSE),0)</f>
        <v>0</v>
      </c>
      <c r="F1492" s="46">
        <f>_xlfn.IFNA(VLOOKUP(A1492,'DMI Strategy'!$A$1:$B$1000,2,FALSE),0)</f>
        <v>0</v>
      </c>
      <c r="G1492" s="46">
        <f>_xlfn.IFNA(VLOOKUP(A1492,'RVI Strategy'!$A$1:$B$1000,2,FALSE),0)</f>
        <v>0</v>
      </c>
      <c r="H1492" s="46">
        <f>_xlfn.IFNA(VLOOKUP(A1492,'TXF0007 Strategy'!$A$1:$B$1000,2,FALSE),0)</f>
        <v>0</v>
      </c>
      <c r="I1492" s="55">
        <f t="shared" si="46"/>
        <v>0</v>
      </c>
      <c r="J1492" s="32">
        <f>VLOOKUP($A1492,級距!$A:$K,9,FALSE)</f>
        <v>8</v>
      </c>
      <c r="K1492" s="32">
        <f>VLOOKUP($A1492,級距!$A:$K,10,FALSE)</f>
        <v>7</v>
      </c>
      <c r="L1492" s="32">
        <f>VLOOKUP($A1492,級距!$A:$K,11,FALSE)</f>
        <v>3</v>
      </c>
      <c r="M1492" s="32">
        <f t="shared" si="47"/>
        <v>3</v>
      </c>
    </row>
    <row r="1493" spans="1:13">
      <c r="A1493" s="47">
        <v>43431</v>
      </c>
      <c r="B1493" s="46">
        <f>_xlfn.IFNA(VLOOKUP(A1493,'Dual Thrust Strategy'!$A$1:$B$460,2,FALSE),0)</f>
        <v>0</v>
      </c>
      <c r="C1493" s="46">
        <f>_xlfn.IFNA(VLOOKUP(A1493,'Break Through Price Strategy'!$A$2:$B$742,2,FALSE),0)</f>
        <v>0</v>
      </c>
      <c r="D1493" s="46">
        <f>_xlfn.IFNA(VLOOKUP(A1493,'BBI Strategy'!$A$2:$B$1000,2,FALSE),0)</f>
        <v>0</v>
      </c>
      <c r="E1493" s="46">
        <f>_xlfn.IFNA(VLOOKUP(A1493,'Cloud Strategy'!$A$2:$B$1000,2,FALSE),0)</f>
        <v>0</v>
      </c>
      <c r="F1493" s="46">
        <f>_xlfn.IFNA(VLOOKUP(A1493,'DMI Strategy'!$A$1:$B$1000,2,FALSE),0)</f>
        <v>0</v>
      </c>
      <c r="G1493" s="46">
        <f>_xlfn.IFNA(VLOOKUP(A1493,'RVI Strategy'!$A$1:$B$1000,2,FALSE),0)</f>
        <v>0</v>
      </c>
      <c r="H1493" s="46">
        <f>_xlfn.IFNA(VLOOKUP(A1493,'TXF0007 Strategy'!$A$1:$B$1000,2,FALSE),0)</f>
        <v>0</v>
      </c>
      <c r="I1493" s="55">
        <f t="shared" si="46"/>
        <v>0</v>
      </c>
      <c r="J1493" s="32">
        <f>VLOOKUP($A1493,級距!$A:$K,9,FALSE)</f>
        <v>5</v>
      </c>
      <c r="K1493" s="32">
        <f>VLOOKUP($A1493,級距!$A:$K,10,FALSE)</f>
        <v>2</v>
      </c>
      <c r="L1493" s="32">
        <f>VLOOKUP($A1493,級距!$A:$K,11,FALSE)</f>
        <v>2</v>
      </c>
      <c r="M1493" s="32">
        <f t="shared" si="47"/>
        <v>2</v>
      </c>
    </row>
    <row r="1494" spans="1:13">
      <c r="A1494" s="47">
        <v>43430</v>
      </c>
      <c r="B1494" s="46">
        <f>_xlfn.IFNA(VLOOKUP(A1494,'Dual Thrust Strategy'!$A$1:$B$460,2,FALSE),0)</f>
        <v>0</v>
      </c>
      <c r="C1494" s="46">
        <f>_xlfn.IFNA(VLOOKUP(A1494,'Break Through Price Strategy'!$A$2:$B$742,2,FALSE),0)</f>
        <v>0</v>
      </c>
      <c r="D1494" s="46">
        <f>_xlfn.IFNA(VLOOKUP(A1494,'BBI Strategy'!$A$2:$B$1000,2,FALSE),0)</f>
        <v>0</v>
      </c>
      <c r="E1494" s="46">
        <f>_xlfn.IFNA(VLOOKUP(A1494,'Cloud Strategy'!$A$2:$B$1000,2,FALSE),0)</f>
        <v>0</v>
      </c>
      <c r="F1494" s="46">
        <f>_xlfn.IFNA(VLOOKUP(A1494,'DMI Strategy'!$A$1:$B$1000,2,FALSE),0)</f>
        <v>0</v>
      </c>
      <c r="G1494" s="46">
        <f>_xlfn.IFNA(VLOOKUP(A1494,'RVI Strategy'!$A$1:$B$1000,2,FALSE),0)</f>
        <v>0</v>
      </c>
      <c r="H1494" s="46">
        <f>_xlfn.IFNA(VLOOKUP(A1494,'TXF0007 Strategy'!$A$1:$B$1000,2,FALSE),0)</f>
        <v>0</v>
      </c>
      <c r="I1494" s="55">
        <f t="shared" si="46"/>
        <v>0</v>
      </c>
      <c r="J1494" s="32">
        <f>VLOOKUP($A1494,級距!$A:$K,9,FALSE)</f>
        <v>10</v>
      </c>
      <c r="K1494" s="32">
        <f>VLOOKUP($A1494,級距!$A:$K,10,FALSE)</f>
        <v>6</v>
      </c>
      <c r="L1494" s="32">
        <f>VLOOKUP($A1494,級距!$A:$K,11,FALSE)</f>
        <v>1</v>
      </c>
      <c r="M1494" s="32">
        <f t="shared" si="47"/>
        <v>1</v>
      </c>
    </row>
    <row r="1495" spans="1:13">
      <c r="A1495" s="47">
        <v>43427</v>
      </c>
      <c r="B1495" s="46">
        <f>_xlfn.IFNA(VLOOKUP(A1495,'Dual Thrust Strategy'!$A$1:$B$460,2,FALSE),0)</f>
        <v>0</v>
      </c>
      <c r="C1495" s="46">
        <f>_xlfn.IFNA(VLOOKUP(A1495,'Break Through Price Strategy'!$A$2:$B$742,2,FALSE),0)</f>
        <v>0</v>
      </c>
      <c r="D1495" s="46">
        <f>_xlfn.IFNA(VLOOKUP(A1495,'BBI Strategy'!$A$2:$B$1000,2,FALSE),0)</f>
        <v>0</v>
      </c>
      <c r="E1495" s="46">
        <f>_xlfn.IFNA(VLOOKUP(A1495,'Cloud Strategy'!$A$2:$B$1000,2,FALSE),0)</f>
        <v>0</v>
      </c>
      <c r="F1495" s="46">
        <f>_xlfn.IFNA(VLOOKUP(A1495,'DMI Strategy'!$A$1:$B$1000,2,FALSE),0)</f>
        <v>0</v>
      </c>
      <c r="G1495" s="46">
        <f>_xlfn.IFNA(VLOOKUP(A1495,'RVI Strategy'!$A$1:$B$1000,2,FALSE),0)</f>
        <v>0</v>
      </c>
      <c r="H1495" s="46">
        <f>_xlfn.IFNA(VLOOKUP(A1495,'TXF0007 Strategy'!$A$1:$B$1000,2,FALSE),0)</f>
        <v>0</v>
      </c>
      <c r="I1495" s="55">
        <f t="shared" si="46"/>
        <v>0</v>
      </c>
      <c r="J1495" s="32">
        <f>VLOOKUP($A1495,級距!$A:$K,9,FALSE)</f>
        <v>7</v>
      </c>
      <c r="K1495" s="32">
        <f>VLOOKUP($A1495,級距!$A:$K,10,FALSE)</f>
        <v>8</v>
      </c>
      <c r="L1495" s="32">
        <f>VLOOKUP($A1495,級距!$A:$K,11,FALSE)</f>
        <v>3</v>
      </c>
      <c r="M1495" s="32">
        <f t="shared" si="47"/>
        <v>3</v>
      </c>
    </row>
    <row r="1496" spans="1:13">
      <c r="A1496" s="47">
        <v>43426</v>
      </c>
      <c r="B1496" s="46">
        <f>_xlfn.IFNA(VLOOKUP(A1496,'Dual Thrust Strategy'!$A$1:$B$460,2,FALSE),0)</f>
        <v>0</v>
      </c>
      <c r="C1496" s="46">
        <f>_xlfn.IFNA(VLOOKUP(A1496,'Break Through Price Strategy'!$A$2:$B$742,2,FALSE),0)</f>
        <v>0</v>
      </c>
      <c r="D1496" s="46">
        <f>_xlfn.IFNA(VLOOKUP(A1496,'BBI Strategy'!$A$2:$B$1000,2,FALSE),0)</f>
        <v>0</v>
      </c>
      <c r="E1496" s="46">
        <f>_xlfn.IFNA(VLOOKUP(A1496,'Cloud Strategy'!$A$2:$B$1000,2,FALSE),0)</f>
        <v>0</v>
      </c>
      <c r="F1496" s="46">
        <f>_xlfn.IFNA(VLOOKUP(A1496,'DMI Strategy'!$A$1:$B$1000,2,FALSE),0)</f>
        <v>0</v>
      </c>
      <c r="G1496" s="46">
        <f>_xlfn.IFNA(VLOOKUP(A1496,'RVI Strategy'!$A$1:$B$1000,2,FALSE),0)</f>
        <v>0</v>
      </c>
      <c r="H1496" s="46">
        <f>_xlfn.IFNA(VLOOKUP(A1496,'TXF0007 Strategy'!$A$1:$B$1000,2,FALSE),0)</f>
        <v>0</v>
      </c>
      <c r="I1496" s="55">
        <f t="shared" si="46"/>
        <v>0</v>
      </c>
      <c r="J1496" s="32">
        <f>VLOOKUP($A1496,級距!$A:$K,9,FALSE)</f>
        <v>2</v>
      </c>
      <c r="K1496" s="32">
        <f>VLOOKUP($A1496,級距!$A:$K,10,FALSE)</f>
        <v>8</v>
      </c>
      <c r="L1496" s="32">
        <f>VLOOKUP($A1496,級距!$A:$K,11,FALSE)</f>
        <v>3</v>
      </c>
      <c r="M1496" s="32">
        <f t="shared" si="47"/>
        <v>3</v>
      </c>
    </row>
    <row r="1497" spans="1:13">
      <c r="A1497" s="47">
        <v>43425</v>
      </c>
      <c r="B1497" s="46">
        <f>_xlfn.IFNA(VLOOKUP(A1497,'Dual Thrust Strategy'!$A$1:$B$460,2,FALSE),0)</f>
        <v>0</v>
      </c>
      <c r="C1497" s="46">
        <f>_xlfn.IFNA(VLOOKUP(A1497,'Break Through Price Strategy'!$A$2:$B$742,2,FALSE),0)</f>
        <v>0</v>
      </c>
      <c r="D1497" s="46">
        <f>_xlfn.IFNA(VLOOKUP(A1497,'BBI Strategy'!$A$2:$B$1000,2,FALSE),0)</f>
        <v>0</v>
      </c>
      <c r="E1497" s="46">
        <f>_xlfn.IFNA(VLOOKUP(A1497,'Cloud Strategy'!$A$2:$B$1000,2,FALSE),0)</f>
        <v>0</v>
      </c>
      <c r="F1497" s="46">
        <f>_xlfn.IFNA(VLOOKUP(A1497,'DMI Strategy'!$A$1:$B$1000,2,FALSE),0)</f>
        <v>0</v>
      </c>
      <c r="G1497" s="46">
        <f>_xlfn.IFNA(VLOOKUP(A1497,'RVI Strategy'!$A$1:$B$1000,2,FALSE),0)</f>
        <v>0</v>
      </c>
      <c r="H1497" s="46">
        <f>_xlfn.IFNA(VLOOKUP(A1497,'TXF0007 Strategy'!$A$1:$B$1000,2,FALSE),0)</f>
        <v>0</v>
      </c>
      <c r="I1497" s="55">
        <f t="shared" si="46"/>
        <v>0</v>
      </c>
      <c r="J1497" s="32">
        <f>VLOOKUP($A1497,級距!$A:$K,9,FALSE)</f>
        <v>8</v>
      </c>
      <c r="K1497" s="32">
        <f>VLOOKUP($A1497,級距!$A:$K,10,FALSE)</f>
        <v>7</v>
      </c>
      <c r="L1497" s="32">
        <f>VLOOKUP($A1497,級距!$A:$K,11,FALSE)</f>
        <v>3</v>
      </c>
      <c r="M1497" s="32">
        <f t="shared" si="47"/>
        <v>3</v>
      </c>
    </row>
    <row r="1498" spans="1:13">
      <c r="A1498" s="47">
        <v>43424</v>
      </c>
      <c r="B1498" s="46">
        <f>_xlfn.IFNA(VLOOKUP(A1498,'Dual Thrust Strategy'!$A$1:$B$460,2,FALSE),0)</f>
        <v>0</v>
      </c>
      <c r="C1498" s="46">
        <f>_xlfn.IFNA(VLOOKUP(A1498,'Break Through Price Strategy'!$A$2:$B$742,2,FALSE),0)</f>
        <v>0</v>
      </c>
      <c r="D1498" s="46">
        <f>_xlfn.IFNA(VLOOKUP(A1498,'BBI Strategy'!$A$2:$B$1000,2,FALSE),0)</f>
        <v>0</v>
      </c>
      <c r="E1498" s="46">
        <f>_xlfn.IFNA(VLOOKUP(A1498,'Cloud Strategy'!$A$2:$B$1000,2,FALSE),0)</f>
        <v>0</v>
      </c>
      <c r="F1498" s="46">
        <f>_xlfn.IFNA(VLOOKUP(A1498,'DMI Strategy'!$A$1:$B$1000,2,FALSE),0)</f>
        <v>0</v>
      </c>
      <c r="G1498" s="46">
        <f>_xlfn.IFNA(VLOOKUP(A1498,'RVI Strategy'!$A$1:$B$1000,2,FALSE),0)</f>
        <v>0</v>
      </c>
      <c r="H1498" s="46">
        <f>_xlfn.IFNA(VLOOKUP(A1498,'TXF0007 Strategy'!$A$1:$B$1000,2,FALSE),0)</f>
        <v>0</v>
      </c>
      <c r="I1498" s="55">
        <f t="shared" si="46"/>
        <v>0</v>
      </c>
      <c r="J1498" s="32">
        <f>VLOOKUP($A1498,級距!$A:$K,9,FALSE)</f>
        <v>5</v>
      </c>
      <c r="K1498" s="32">
        <f>VLOOKUP($A1498,級距!$A:$K,10,FALSE)</f>
        <v>3</v>
      </c>
      <c r="L1498" s="32">
        <f>VLOOKUP($A1498,級距!$A:$K,11,FALSE)</f>
        <v>2</v>
      </c>
      <c r="M1498" s="32">
        <f t="shared" si="47"/>
        <v>2</v>
      </c>
    </row>
    <row r="1499" spans="1:13">
      <c r="A1499" s="47">
        <v>43423</v>
      </c>
      <c r="B1499" s="46">
        <f>_xlfn.IFNA(VLOOKUP(A1499,'Dual Thrust Strategy'!$A$1:$B$460,2,FALSE),0)</f>
        <v>0</v>
      </c>
      <c r="C1499" s="46">
        <f>_xlfn.IFNA(VLOOKUP(A1499,'Break Through Price Strategy'!$A$2:$B$742,2,FALSE),0)</f>
        <v>0</v>
      </c>
      <c r="D1499" s="46">
        <f>_xlfn.IFNA(VLOOKUP(A1499,'BBI Strategy'!$A$2:$B$1000,2,FALSE),0)</f>
        <v>0</v>
      </c>
      <c r="E1499" s="46">
        <f>_xlfn.IFNA(VLOOKUP(A1499,'Cloud Strategy'!$A$2:$B$1000,2,FALSE),0)</f>
        <v>0</v>
      </c>
      <c r="F1499" s="46">
        <f>_xlfn.IFNA(VLOOKUP(A1499,'DMI Strategy'!$A$1:$B$1000,2,FALSE),0)</f>
        <v>0</v>
      </c>
      <c r="G1499" s="46">
        <f>_xlfn.IFNA(VLOOKUP(A1499,'RVI Strategy'!$A$1:$B$1000,2,FALSE),0)</f>
        <v>0</v>
      </c>
      <c r="H1499" s="46">
        <f>_xlfn.IFNA(VLOOKUP(A1499,'TXF0007 Strategy'!$A$1:$B$1000,2,FALSE),0)</f>
        <v>0</v>
      </c>
      <c r="I1499" s="55">
        <f t="shared" si="46"/>
        <v>0</v>
      </c>
      <c r="J1499" s="32">
        <f>VLOOKUP($A1499,級距!$A:$K,9,FALSE)</f>
        <v>2</v>
      </c>
      <c r="K1499" s="32">
        <f>VLOOKUP($A1499,級距!$A:$K,10,FALSE)</f>
        <v>3</v>
      </c>
      <c r="L1499" s="32">
        <f>VLOOKUP($A1499,級距!$A:$K,11,FALSE)</f>
        <v>2</v>
      </c>
      <c r="M1499" s="32">
        <f t="shared" si="47"/>
        <v>2</v>
      </c>
    </row>
    <row r="1500" spans="1:13">
      <c r="A1500" s="47">
        <v>43420</v>
      </c>
      <c r="B1500" s="46">
        <f>_xlfn.IFNA(VLOOKUP(A1500,'Dual Thrust Strategy'!$A$1:$B$460,2,FALSE),0)</f>
        <v>0</v>
      </c>
      <c r="C1500" s="46">
        <f>_xlfn.IFNA(VLOOKUP(A1500,'Break Through Price Strategy'!$A$2:$B$742,2,FALSE),0)</f>
        <v>0</v>
      </c>
      <c r="D1500" s="46">
        <f>_xlfn.IFNA(VLOOKUP(A1500,'BBI Strategy'!$A$2:$B$1000,2,FALSE),0)</f>
        <v>0</v>
      </c>
      <c r="E1500" s="46">
        <f>_xlfn.IFNA(VLOOKUP(A1500,'Cloud Strategy'!$A$2:$B$1000,2,FALSE),0)</f>
        <v>0</v>
      </c>
      <c r="F1500" s="46">
        <f>_xlfn.IFNA(VLOOKUP(A1500,'DMI Strategy'!$A$1:$B$1000,2,FALSE),0)</f>
        <v>0</v>
      </c>
      <c r="G1500" s="46">
        <f>_xlfn.IFNA(VLOOKUP(A1500,'RVI Strategy'!$A$1:$B$1000,2,FALSE),0)</f>
        <v>0</v>
      </c>
      <c r="H1500" s="46">
        <f>_xlfn.IFNA(VLOOKUP(A1500,'TXF0007 Strategy'!$A$1:$B$1000,2,FALSE),0)</f>
        <v>0</v>
      </c>
      <c r="I1500" s="55">
        <f t="shared" si="46"/>
        <v>0</v>
      </c>
      <c r="J1500" s="32">
        <f>VLOOKUP($A1500,級距!$A:$K,9,FALSE)</f>
        <v>8</v>
      </c>
      <c r="K1500" s="32">
        <f>VLOOKUP($A1500,級距!$A:$K,10,FALSE)</f>
        <v>7</v>
      </c>
      <c r="L1500" s="32">
        <f>VLOOKUP($A1500,級距!$A:$K,11,FALSE)</f>
        <v>3</v>
      </c>
      <c r="M1500" s="32">
        <f t="shared" si="47"/>
        <v>3</v>
      </c>
    </row>
    <row r="1501" spans="1:13">
      <c r="A1501" s="47">
        <v>43419</v>
      </c>
      <c r="B1501" s="46">
        <f>_xlfn.IFNA(VLOOKUP(A1501,'Dual Thrust Strategy'!$A$1:$B$460,2,FALSE),0)</f>
        <v>0</v>
      </c>
      <c r="C1501" s="46">
        <f>_xlfn.IFNA(VLOOKUP(A1501,'Break Through Price Strategy'!$A$2:$B$742,2,FALSE),0)</f>
        <v>0</v>
      </c>
      <c r="D1501" s="46">
        <f>_xlfn.IFNA(VLOOKUP(A1501,'BBI Strategy'!$A$2:$B$1000,2,FALSE),0)</f>
        <v>0</v>
      </c>
      <c r="E1501" s="46">
        <f>_xlfn.IFNA(VLOOKUP(A1501,'Cloud Strategy'!$A$2:$B$1000,2,FALSE),0)</f>
        <v>0</v>
      </c>
      <c r="F1501" s="46">
        <f>_xlfn.IFNA(VLOOKUP(A1501,'DMI Strategy'!$A$1:$B$1000,2,FALSE),0)</f>
        <v>0</v>
      </c>
      <c r="G1501" s="46">
        <f>_xlfn.IFNA(VLOOKUP(A1501,'RVI Strategy'!$A$1:$B$1000,2,FALSE),0)</f>
        <v>0</v>
      </c>
      <c r="H1501" s="46">
        <f>_xlfn.IFNA(VLOOKUP(A1501,'TXF0007 Strategy'!$A$1:$B$1000,2,FALSE),0)</f>
        <v>0</v>
      </c>
      <c r="I1501" s="55">
        <f t="shared" si="46"/>
        <v>0</v>
      </c>
      <c r="J1501" s="32">
        <f>VLOOKUP($A1501,級距!$A:$K,9,FALSE)</f>
        <v>7</v>
      </c>
      <c r="K1501" s="32">
        <f>VLOOKUP($A1501,級距!$A:$K,10,FALSE)</f>
        <v>3</v>
      </c>
      <c r="L1501" s="32">
        <f>VLOOKUP($A1501,級距!$A:$K,11,FALSE)</f>
        <v>2</v>
      </c>
      <c r="M1501" s="32">
        <f t="shared" si="47"/>
        <v>2</v>
      </c>
    </row>
    <row r="1502" spans="1:13">
      <c r="A1502" s="47">
        <v>43418</v>
      </c>
      <c r="B1502" s="46">
        <f>_xlfn.IFNA(VLOOKUP(A1502,'Dual Thrust Strategy'!$A$1:$B$460,2,FALSE),0)</f>
        <v>0</v>
      </c>
      <c r="C1502" s="46">
        <f>_xlfn.IFNA(VLOOKUP(A1502,'Break Through Price Strategy'!$A$2:$B$742,2,FALSE),0)</f>
        <v>0</v>
      </c>
      <c r="D1502" s="46">
        <f>_xlfn.IFNA(VLOOKUP(A1502,'BBI Strategy'!$A$2:$B$1000,2,FALSE),0)</f>
        <v>0</v>
      </c>
      <c r="E1502" s="46">
        <f>_xlfn.IFNA(VLOOKUP(A1502,'Cloud Strategy'!$A$2:$B$1000,2,FALSE),0)</f>
        <v>0</v>
      </c>
      <c r="F1502" s="46">
        <f>_xlfn.IFNA(VLOOKUP(A1502,'DMI Strategy'!$A$1:$B$1000,2,FALSE),0)</f>
        <v>0</v>
      </c>
      <c r="G1502" s="46">
        <f>_xlfn.IFNA(VLOOKUP(A1502,'RVI Strategy'!$A$1:$B$1000,2,FALSE),0)</f>
        <v>0</v>
      </c>
      <c r="H1502" s="46">
        <f>_xlfn.IFNA(VLOOKUP(A1502,'TXF0007 Strategy'!$A$1:$B$1000,2,FALSE),0)</f>
        <v>0</v>
      </c>
      <c r="I1502" s="55">
        <f t="shared" si="46"/>
        <v>0</v>
      </c>
      <c r="J1502" s="32">
        <f>VLOOKUP($A1502,級距!$A:$K,9,FALSE)</f>
        <v>2</v>
      </c>
      <c r="K1502" s="32">
        <f>VLOOKUP($A1502,級距!$A:$K,10,FALSE)</f>
        <v>1</v>
      </c>
      <c r="L1502" s="32">
        <f>VLOOKUP($A1502,級距!$A:$K,11,FALSE)</f>
        <v>2</v>
      </c>
      <c r="M1502" s="32">
        <f t="shared" si="47"/>
        <v>2</v>
      </c>
    </row>
    <row r="1503" spans="1:13">
      <c r="A1503" s="47">
        <v>43417</v>
      </c>
      <c r="B1503" s="46">
        <f>_xlfn.IFNA(VLOOKUP(A1503,'Dual Thrust Strategy'!$A$1:$B$460,2,FALSE),0)</f>
        <v>0</v>
      </c>
      <c r="C1503" s="46">
        <f>_xlfn.IFNA(VLOOKUP(A1503,'Break Through Price Strategy'!$A$2:$B$742,2,FALSE),0)</f>
        <v>0</v>
      </c>
      <c r="D1503" s="46">
        <f>_xlfn.IFNA(VLOOKUP(A1503,'BBI Strategy'!$A$2:$B$1000,2,FALSE),0)</f>
        <v>0</v>
      </c>
      <c r="E1503" s="46">
        <f>_xlfn.IFNA(VLOOKUP(A1503,'Cloud Strategy'!$A$2:$B$1000,2,FALSE),0)</f>
        <v>0</v>
      </c>
      <c r="F1503" s="46">
        <f>_xlfn.IFNA(VLOOKUP(A1503,'DMI Strategy'!$A$1:$B$1000,2,FALSE),0)</f>
        <v>0</v>
      </c>
      <c r="G1503" s="46">
        <f>_xlfn.IFNA(VLOOKUP(A1503,'RVI Strategy'!$A$1:$B$1000,2,FALSE),0)</f>
        <v>0</v>
      </c>
      <c r="H1503" s="46">
        <f>_xlfn.IFNA(VLOOKUP(A1503,'TXF0007 Strategy'!$A$1:$B$1000,2,FALSE),0)</f>
        <v>0</v>
      </c>
      <c r="I1503" s="55">
        <f t="shared" si="46"/>
        <v>0</v>
      </c>
      <c r="J1503" s="32">
        <f>VLOOKUP($A1503,級距!$A:$K,9,FALSE)</f>
        <v>10</v>
      </c>
      <c r="K1503" s="32">
        <f>VLOOKUP($A1503,級距!$A:$K,10,FALSE)</f>
        <v>6</v>
      </c>
      <c r="L1503" s="32">
        <f>VLOOKUP($A1503,級距!$A:$K,11,FALSE)</f>
        <v>1</v>
      </c>
      <c r="M1503" s="32">
        <f t="shared" si="47"/>
        <v>1</v>
      </c>
    </row>
    <row r="1504" spans="1:13">
      <c r="A1504" s="47">
        <v>43416</v>
      </c>
      <c r="B1504" s="46">
        <f>_xlfn.IFNA(VLOOKUP(A1504,'Dual Thrust Strategy'!$A$1:$B$460,2,FALSE),0)</f>
        <v>0</v>
      </c>
      <c r="C1504" s="46">
        <f>_xlfn.IFNA(VLOOKUP(A1504,'Break Through Price Strategy'!$A$2:$B$742,2,FALSE),0)</f>
        <v>0</v>
      </c>
      <c r="D1504" s="46">
        <f>_xlfn.IFNA(VLOOKUP(A1504,'BBI Strategy'!$A$2:$B$1000,2,FALSE),0)</f>
        <v>0</v>
      </c>
      <c r="E1504" s="46">
        <f>_xlfn.IFNA(VLOOKUP(A1504,'Cloud Strategy'!$A$2:$B$1000,2,FALSE),0)</f>
        <v>0</v>
      </c>
      <c r="F1504" s="46">
        <f>_xlfn.IFNA(VLOOKUP(A1504,'DMI Strategy'!$A$1:$B$1000,2,FALSE),0)</f>
        <v>0</v>
      </c>
      <c r="G1504" s="46">
        <f>_xlfn.IFNA(VLOOKUP(A1504,'RVI Strategy'!$A$1:$B$1000,2,FALSE),0)</f>
        <v>0</v>
      </c>
      <c r="H1504" s="46">
        <f>_xlfn.IFNA(VLOOKUP(A1504,'TXF0007 Strategy'!$A$1:$B$1000,2,FALSE),0)</f>
        <v>0</v>
      </c>
      <c r="I1504" s="55">
        <f t="shared" si="46"/>
        <v>0</v>
      </c>
      <c r="J1504" s="32">
        <f>VLOOKUP($A1504,級距!$A:$K,9,FALSE)</f>
        <v>7</v>
      </c>
      <c r="K1504" s="32">
        <f>VLOOKUP($A1504,級距!$A:$K,10,FALSE)</f>
        <v>6</v>
      </c>
      <c r="L1504" s="32">
        <f>VLOOKUP($A1504,級距!$A:$K,11,FALSE)</f>
        <v>2</v>
      </c>
      <c r="M1504" s="32">
        <f t="shared" si="47"/>
        <v>2</v>
      </c>
    </row>
    <row r="1505" spans="1:13">
      <c r="A1505" s="47">
        <v>43413</v>
      </c>
      <c r="B1505" s="46">
        <f>_xlfn.IFNA(VLOOKUP(A1505,'Dual Thrust Strategy'!$A$1:$B$460,2,FALSE),0)</f>
        <v>0</v>
      </c>
      <c r="C1505" s="46">
        <f>_xlfn.IFNA(VLOOKUP(A1505,'Break Through Price Strategy'!$A$2:$B$742,2,FALSE),0)</f>
        <v>0</v>
      </c>
      <c r="D1505" s="46">
        <f>_xlfn.IFNA(VLOOKUP(A1505,'BBI Strategy'!$A$2:$B$1000,2,FALSE),0)</f>
        <v>0</v>
      </c>
      <c r="E1505" s="46">
        <f>_xlfn.IFNA(VLOOKUP(A1505,'Cloud Strategy'!$A$2:$B$1000,2,FALSE),0)</f>
        <v>0</v>
      </c>
      <c r="F1505" s="46">
        <f>_xlfn.IFNA(VLOOKUP(A1505,'DMI Strategy'!$A$1:$B$1000,2,FALSE),0)</f>
        <v>0</v>
      </c>
      <c r="G1505" s="46">
        <f>_xlfn.IFNA(VLOOKUP(A1505,'RVI Strategy'!$A$1:$B$1000,2,FALSE),0)</f>
        <v>0</v>
      </c>
      <c r="H1505" s="46">
        <f>_xlfn.IFNA(VLOOKUP(A1505,'TXF0007 Strategy'!$A$1:$B$1000,2,FALSE),0)</f>
        <v>0</v>
      </c>
      <c r="I1505" s="55">
        <f t="shared" si="46"/>
        <v>0</v>
      </c>
      <c r="J1505" s="32">
        <f>VLOOKUP($A1505,級距!$A:$K,9,FALSE)</f>
        <v>8</v>
      </c>
      <c r="K1505" s="32">
        <f>VLOOKUP($A1505,級距!$A:$K,10,FALSE)</f>
        <v>8</v>
      </c>
      <c r="L1505" s="32">
        <f>VLOOKUP($A1505,級距!$A:$K,11,FALSE)</f>
        <v>3</v>
      </c>
      <c r="M1505" s="32">
        <f t="shared" si="47"/>
        <v>3</v>
      </c>
    </row>
    <row r="1506" spans="1:13">
      <c r="A1506" s="47">
        <v>43412</v>
      </c>
      <c r="B1506" s="46">
        <f>_xlfn.IFNA(VLOOKUP(A1506,'Dual Thrust Strategy'!$A$1:$B$460,2,FALSE),0)</f>
        <v>0</v>
      </c>
      <c r="C1506" s="46">
        <f>_xlfn.IFNA(VLOOKUP(A1506,'Break Through Price Strategy'!$A$2:$B$742,2,FALSE),0)</f>
        <v>0</v>
      </c>
      <c r="D1506" s="46">
        <f>_xlfn.IFNA(VLOOKUP(A1506,'BBI Strategy'!$A$2:$B$1000,2,FALSE),0)</f>
        <v>0</v>
      </c>
      <c r="E1506" s="46">
        <f>_xlfn.IFNA(VLOOKUP(A1506,'Cloud Strategy'!$A$2:$B$1000,2,FALSE),0)</f>
        <v>0</v>
      </c>
      <c r="F1506" s="46">
        <f>_xlfn.IFNA(VLOOKUP(A1506,'DMI Strategy'!$A$1:$B$1000,2,FALSE),0)</f>
        <v>0</v>
      </c>
      <c r="G1506" s="46">
        <f>_xlfn.IFNA(VLOOKUP(A1506,'RVI Strategy'!$A$1:$B$1000,2,FALSE),0)</f>
        <v>0</v>
      </c>
      <c r="H1506" s="46">
        <f>_xlfn.IFNA(VLOOKUP(A1506,'TXF0007 Strategy'!$A$1:$B$1000,2,FALSE),0)</f>
        <v>0</v>
      </c>
      <c r="I1506" s="55">
        <f t="shared" si="46"/>
        <v>0</v>
      </c>
      <c r="J1506" s="32">
        <f>VLOOKUP($A1506,級距!$A:$K,9,FALSE)</f>
        <v>5</v>
      </c>
      <c r="K1506" s="32">
        <f>VLOOKUP($A1506,級距!$A:$K,10,FALSE)</f>
        <v>6</v>
      </c>
      <c r="L1506" s="32">
        <f>VLOOKUP($A1506,級距!$A:$K,11,FALSE)</f>
        <v>2</v>
      </c>
      <c r="M1506" s="32">
        <f t="shared" si="47"/>
        <v>2</v>
      </c>
    </row>
    <row r="1507" spans="1:13">
      <c r="A1507" s="47">
        <v>43411</v>
      </c>
      <c r="B1507" s="46">
        <f>_xlfn.IFNA(VLOOKUP(A1507,'Dual Thrust Strategy'!$A$1:$B$460,2,FALSE),0)</f>
        <v>0</v>
      </c>
      <c r="C1507" s="46">
        <f>_xlfn.IFNA(VLOOKUP(A1507,'Break Through Price Strategy'!$A$2:$B$742,2,FALSE),0)</f>
        <v>0</v>
      </c>
      <c r="D1507" s="46">
        <f>_xlfn.IFNA(VLOOKUP(A1507,'BBI Strategy'!$A$2:$B$1000,2,FALSE),0)</f>
        <v>0</v>
      </c>
      <c r="E1507" s="46">
        <f>_xlfn.IFNA(VLOOKUP(A1507,'Cloud Strategy'!$A$2:$B$1000,2,FALSE),0)</f>
        <v>0</v>
      </c>
      <c r="F1507" s="46">
        <f>_xlfn.IFNA(VLOOKUP(A1507,'DMI Strategy'!$A$1:$B$1000,2,FALSE),0)</f>
        <v>0</v>
      </c>
      <c r="G1507" s="46">
        <f>_xlfn.IFNA(VLOOKUP(A1507,'RVI Strategy'!$A$1:$B$1000,2,FALSE),0)</f>
        <v>0</v>
      </c>
      <c r="H1507" s="46">
        <f>_xlfn.IFNA(VLOOKUP(A1507,'TXF0007 Strategy'!$A$1:$B$1000,2,FALSE),0)</f>
        <v>0</v>
      </c>
      <c r="I1507" s="55">
        <f t="shared" si="46"/>
        <v>0</v>
      </c>
      <c r="J1507" s="32">
        <f>VLOOKUP($A1507,級距!$A:$K,9,FALSE)</f>
        <v>5</v>
      </c>
      <c r="K1507" s="32">
        <f>VLOOKUP($A1507,級距!$A:$K,10,FALSE)</f>
        <v>6</v>
      </c>
      <c r="L1507" s="32">
        <f>VLOOKUP($A1507,級距!$A:$K,11,FALSE)</f>
        <v>2</v>
      </c>
      <c r="M1507" s="32">
        <f t="shared" si="47"/>
        <v>2</v>
      </c>
    </row>
    <row r="1508" spans="1:13">
      <c r="A1508" s="47">
        <v>43410</v>
      </c>
      <c r="B1508" s="46">
        <f>_xlfn.IFNA(VLOOKUP(A1508,'Dual Thrust Strategy'!$A$1:$B$460,2,FALSE),0)</f>
        <v>0</v>
      </c>
      <c r="C1508" s="46">
        <f>_xlfn.IFNA(VLOOKUP(A1508,'Break Through Price Strategy'!$A$2:$B$742,2,FALSE),0)</f>
        <v>0</v>
      </c>
      <c r="D1508" s="46">
        <f>_xlfn.IFNA(VLOOKUP(A1508,'BBI Strategy'!$A$2:$B$1000,2,FALSE),0)</f>
        <v>0</v>
      </c>
      <c r="E1508" s="46">
        <f>_xlfn.IFNA(VLOOKUP(A1508,'Cloud Strategy'!$A$2:$B$1000,2,FALSE),0)</f>
        <v>0</v>
      </c>
      <c r="F1508" s="46">
        <f>_xlfn.IFNA(VLOOKUP(A1508,'DMI Strategy'!$A$1:$B$1000,2,FALSE),0)</f>
        <v>0</v>
      </c>
      <c r="G1508" s="46">
        <f>_xlfn.IFNA(VLOOKUP(A1508,'RVI Strategy'!$A$1:$B$1000,2,FALSE),0)</f>
        <v>0</v>
      </c>
      <c r="H1508" s="46">
        <f>_xlfn.IFNA(VLOOKUP(A1508,'TXF0007 Strategy'!$A$1:$B$1000,2,FALSE),0)</f>
        <v>0</v>
      </c>
      <c r="I1508" s="55">
        <f t="shared" si="46"/>
        <v>0</v>
      </c>
      <c r="J1508" s="32">
        <f>VLOOKUP($A1508,級距!$A:$K,9,FALSE)</f>
        <v>7</v>
      </c>
      <c r="K1508" s="32">
        <f>VLOOKUP($A1508,級距!$A:$K,10,FALSE)</f>
        <v>7</v>
      </c>
      <c r="L1508" s="32">
        <f>VLOOKUP($A1508,級距!$A:$K,11,FALSE)</f>
        <v>3</v>
      </c>
      <c r="M1508" s="32">
        <f t="shared" si="47"/>
        <v>3</v>
      </c>
    </row>
    <row r="1509" spans="1:13">
      <c r="A1509" s="47">
        <v>43409</v>
      </c>
      <c r="B1509" s="46">
        <f>_xlfn.IFNA(VLOOKUP(A1509,'Dual Thrust Strategy'!$A$1:$B$460,2,FALSE),0)</f>
        <v>0</v>
      </c>
      <c r="C1509" s="46">
        <f>_xlfn.IFNA(VLOOKUP(A1509,'Break Through Price Strategy'!$A$2:$B$742,2,FALSE),0)</f>
        <v>0</v>
      </c>
      <c r="D1509" s="46">
        <f>_xlfn.IFNA(VLOOKUP(A1509,'BBI Strategy'!$A$2:$B$1000,2,FALSE),0)</f>
        <v>0</v>
      </c>
      <c r="E1509" s="46">
        <f>_xlfn.IFNA(VLOOKUP(A1509,'Cloud Strategy'!$A$2:$B$1000,2,FALSE),0)</f>
        <v>0</v>
      </c>
      <c r="F1509" s="46">
        <f>_xlfn.IFNA(VLOOKUP(A1509,'DMI Strategy'!$A$1:$B$1000,2,FALSE),0)</f>
        <v>0</v>
      </c>
      <c r="G1509" s="46">
        <f>_xlfn.IFNA(VLOOKUP(A1509,'RVI Strategy'!$A$1:$B$1000,2,FALSE),0)</f>
        <v>0</v>
      </c>
      <c r="H1509" s="46">
        <f>_xlfn.IFNA(VLOOKUP(A1509,'TXF0007 Strategy'!$A$1:$B$1000,2,FALSE),0)</f>
        <v>0</v>
      </c>
      <c r="I1509" s="55">
        <f t="shared" si="46"/>
        <v>0</v>
      </c>
      <c r="J1509" s="32">
        <f>VLOOKUP($A1509,級距!$A:$K,9,FALSE)</f>
        <v>4</v>
      </c>
      <c r="K1509" s="32">
        <f>VLOOKUP($A1509,級距!$A:$K,10,FALSE)</f>
        <v>2</v>
      </c>
      <c r="L1509" s="32">
        <f>VLOOKUP($A1509,級距!$A:$K,11,FALSE)</f>
        <v>2</v>
      </c>
      <c r="M1509" s="32">
        <f t="shared" si="47"/>
        <v>2</v>
      </c>
    </row>
    <row r="1510" spans="1:13">
      <c r="A1510" s="47">
        <v>43406</v>
      </c>
      <c r="B1510" s="46">
        <f>_xlfn.IFNA(VLOOKUP(A1510,'Dual Thrust Strategy'!$A$1:$B$460,2,FALSE),0)</f>
        <v>0</v>
      </c>
      <c r="C1510" s="46">
        <f>_xlfn.IFNA(VLOOKUP(A1510,'Break Through Price Strategy'!$A$2:$B$742,2,FALSE),0)</f>
        <v>0</v>
      </c>
      <c r="D1510" s="46">
        <f>_xlfn.IFNA(VLOOKUP(A1510,'BBI Strategy'!$A$2:$B$1000,2,FALSE),0)</f>
        <v>0</v>
      </c>
      <c r="E1510" s="46">
        <f>_xlfn.IFNA(VLOOKUP(A1510,'Cloud Strategy'!$A$2:$B$1000,2,FALSE),0)</f>
        <v>0</v>
      </c>
      <c r="F1510" s="46">
        <f>_xlfn.IFNA(VLOOKUP(A1510,'DMI Strategy'!$A$1:$B$1000,2,FALSE),0)</f>
        <v>0</v>
      </c>
      <c r="G1510" s="46">
        <f>_xlfn.IFNA(VLOOKUP(A1510,'RVI Strategy'!$A$1:$B$1000,2,FALSE),0)</f>
        <v>0</v>
      </c>
      <c r="H1510" s="46">
        <f>_xlfn.IFNA(VLOOKUP(A1510,'TXF0007 Strategy'!$A$1:$B$1000,2,FALSE),0)</f>
        <v>0</v>
      </c>
      <c r="I1510" s="55">
        <f t="shared" si="46"/>
        <v>0</v>
      </c>
      <c r="J1510" s="32">
        <f>VLOOKUP($A1510,級距!$A:$K,9,FALSE)</f>
        <v>5</v>
      </c>
      <c r="K1510" s="32">
        <f>VLOOKUP($A1510,級距!$A:$K,10,FALSE)</f>
        <v>1</v>
      </c>
      <c r="L1510" s="32">
        <f>VLOOKUP($A1510,級距!$A:$K,11,FALSE)</f>
        <v>2</v>
      </c>
      <c r="M1510" s="32">
        <f t="shared" si="47"/>
        <v>2</v>
      </c>
    </row>
    <row r="1511" spans="1:13">
      <c r="A1511" s="47">
        <v>43405</v>
      </c>
      <c r="B1511" s="46">
        <f>_xlfn.IFNA(VLOOKUP(A1511,'Dual Thrust Strategy'!$A$1:$B$460,2,FALSE),0)</f>
        <v>0</v>
      </c>
      <c r="C1511" s="46">
        <f>_xlfn.IFNA(VLOOKUP(A1511,'Break Through Price Strategy'!$A$2:$B$742,2,FALSE),0)</f>
        <v>0</v>
      </c>
      <c r="D1511" s="46">
        <f>_xlfn.IFNA(VLOOKUP(A1511,'BBI Strategy'!$A$2:$B$1000,2,FALSE),0)</f>
        <v>0</v>
      </c>
      <c r="E1511" s="46">
        <f>_xlfn.IFNA(VLOOKUP(A1511,'Cloud Strategy'!$A$2:$B$1000,2,FALSE),0)</f>
        <v>0</v>
      </c>
      <c r="F1511" s="46">
        <f>_xlfn.IFNA(VLOOKUP(A1511,'DMI Strategy'!$A$1:$B$1000,2,FALSE),0)</f>
        <v>0</v>
      </c>
      <c r="G1511" s="46">
        <f>_xlfn.IFNA(VLOOKUP(A1511,'RVI Strategy'!$A$1:$B$1000,2,FALSE),0)</f>
        <v>0</v>
      </c>
      <c r="H1511" s="46">
        <f>_xlfn.IFNA(VLOOKUP(A1511,'TXF0007 Strategy'!$A$1:$B$1000,2,FALSE),0)</f>
        <v>0</v>
      </c>
      <c r="I1511" s="55">
        <f t="shared" si="46"/>
        <v>0</v>
      </c>
      <c r="J1511" s="32">
        <f>VLOOKUP($A1511,級距!$A:$K,9,FALSE)</f>
        <v>7</v>
      </c>
      <c r="K1511" s="32">
        <f>VLOOKUP($A1511,級距!$A:$K,10,FALSE)</f>
        <v>4</v>
      </c>
      <c r="L1511" s="32">
        <f>VLOOKUP($A1511,級距!$A:$K,11,FALSE)</f>
        <v>2</v>
      </c>
      <c r="M1511" s="32">
        <f t="shared" si="47"/>
        <v>2</v>
      </c>
    </row>
    <row r="1512" spans="1:13">
      <c r="A1512" s="47">
        <v>43404</v>
      </c>
      <c r="B1512" s="46">
        <f>_xlfn.IFNA(VLOOKUP(A1512,'Dual Thrust Strategy'!$A$1:$B$460,2,FALSE),0)</f>
        <v>0</v>
      </c>
      <c r="C1512" s="46">
        <f>_xlfn.IFNA(VLOOKUP(A1512,'Break Through Price Strategy'!$A$2:$B$742,2,FALSE),0)</f>
        <v>0</v>
      </c>
      <c r="D1512" s="46">
        <f>_xlfn.IFNA(VLOOKUP(A1512,'BBI Strategy'!$A$2:$B$1000,2,FALSE),0)</f>
        <v>0</v>
      </c>
      <c r="E1512" s="46">
        <f>_xlfn.IFNA(VLOOKUP(A1512,'Cloud Strategy'!$A$2:$B$1000,2,FALSE),0)</f>
        <v>0</v>
      </c>
      <c r="F1512" s="46">
        <f>_xlfn.IFNA(VLOOKUP(A1512,'DMI Strategy'!$A$1:$B$1000,2,FALSE),0)</f>
        <v>0</v>
      </c>
      <c r="G1512" s="46">
        <f>_xlfn.IFNA(VLOOKUP(A1512,'RVI Strategy'!$A$1:$B$1000,2,FALSE),0)</f>
        <v>0</v>
      </c>
      <c r="H1512" s="46">
        <f>_xlfn.IFNA(VLOOKUP(A1512,'TXF0007 Strategy'!$A$1:$B$1000,2,FALSE),0)</f>
        <v>0</v>
      </c>
      <c r="I1512" s="55">
        <f t="shared" si="46"/>
        <v>0</v>
      </c>
      <c r="J1512" s="32">
        <f>VLOOKUP($A1512,級距!$A:$K,9,FALSE)</f>
        <v>9</v>
      </c>
      <c r="K1512" s="32">
        <f>VLOOKUP($A1512,級距!$A:$K,10,FALSE)</f>
        <v>9</v>
      </c>
      <c r="L1512" s="32">
        <f>VLOOKUP($A1512,級距!$A:$K,11,FALSE)</f>
        <v>3</v>
      </c>
      <c r="M1512" s="32">
        <f t="shared" si="47"/>
        <v>3</v>
      </c>
    </row>
    <row r="1513" spans="1:13">
      <c r="A1513" s="47">
        <v>43403</v>
      </c>
      <c r="B1513" s="46">
        <f>_xlfn.IFNA(VLOOKUP(A1513,'Dual Thrust Strategy'!$A$1:$B$460,2,FALSE),0)</f>
        <v>0</v>
      </c>
      <c r="C1513" s="46">
        <f>_xlfn.IFNA(VLOOKUP(A1513,'Break Through Price Strategy'!$A$2:$B$742,2,FALSE),0)</f>
        <v>0</v>
      </c>
      <c r="D1513" s="46">
        <f>_xlfn.IFNA(VLOOKUP(A1513,'BBI Strategy'!$A$2:$B$1000,2,FALSE),0)</f>
        <v>0</v>
      </c>
      <c r="E1513" s="46">
        <f>_xlfn.IFNA(VLOOKUP(A1513,'Cloud Strategy'!$A$2:$B$1000,2,FALSE),0)</f>
        <v>0</v>
      </c>
      <c r="F1513" s="46">
        <f>_xlfn.IFNA(VLOOKUP(A1513,'DMI Strategy'!$A$1:$B$1000,2,FALSE),0)</f>
        <v>0</v>
      </c>
      <c r="G1513" s="46">
        <f>_xlfn.IFNA(VLOOKUP(A1513,'RVI Strategy'!$A$1:$B$1000,2,FALSE),0)</f>
        <v>0</v>
      </c>
      <c r="H1513" s="46">
        <f>_xlfn.IFNA(VLOOKUP(A1513,'TXF0007 Strategy'!$A$1:$B$1000,2,FALSE),0)</f>
        <v>0</v>
      </c>
      <c r="I1513" s="55">
        <f t="shared" si="46"/>
        <v>0</v>
      </c>
      <c r="J1513" s="32">
        <f>VLOOKUP($A1513,級距!$A:$K,9,FALSE)</f>
        <v>5</v>
      </c>
      <c r="K1513" s="32">
        <f>VLOOKUP($A1513,級距!$A:$K,10,FALSE)</f>
        <v>6</v>
      </c>
      <c r="L1513" s="32">
        <f>VLOOKUP($A1513,級距!$A:$K,11,FALSE)</f>
        <v>2</v>
      </c>
      <c r="M1513" s="32">
        <f t="shared" si="47"/>
        <v>2</v>
      </c>
    </row>
    <row r="1514" spans="1:13">
      <c r="A1514" s="47">
        <v>43402</v>
      </c>
      <c r="B1514" s="46">
        <f>_xlfn.IFNA(VLOOKUP(A1514,'Dual Thrust Strategy'!$A$1:$B$460,2,FALSE),0)</f>
        <v>0</v>
      </c>
      <c r="C1514" s="46">
        <f>_xlfn.IFNA(VLOOKUP(A1514,'Break Through Price Strategy'!$A$2:$B$742,2,FALSE),0)</f>
        <v>0</v>
      </c>
      <c r="D1514" s="46">
        <f>_xlfn.IFNA(VLOOKUP(A1514,'BBI Strategy'!$A$2:$B$1000,2,FALSE),0)</f>
        <v>0</v>
      </c>
      <c r="E1514" s="46">
        <f>_xlfn.IFNA(VLOOKUP(A1514,'Cloud Strategy'!$A$2:$B$1000,2,FALSE),0)</f>
        <v>0</v>
      </c>
      <c r="F1514" s="46">
        <f>_xlfn.IFNA(VLOOKUP(A1514,'DMI Strategy'!$A$1:$B$1000,2,FALSE),0)</f>
        <v>0</v>
      </c>
      <c r="G1514" s="46">
        <f>_xlfn.IFNA(VLOOKUP(A1514,'RVI Strategy'!$A$1:$B$1000,2,FALSE),0)</f>
        <v>0</v>
      </c>
      <c r="H1514" s="46">
        <f>_xlfn.IFNA(VLOOKUP(A1514,'TXF0007 Strategy'!$A$1:$B$1000,2,FALSE),0)</f>
        <v>0</v>
      </c>
      <c r="I1514" s="55">
        <f t="shared" si="46"/>
        <v>0</v>
      </c>
      <c r="J1514" s="32">
        <f>VLOOKUP($A1514,級距!$A:$K,9,FALSE)</f>
        <v>6</v>
      </c>
      <c r="K1514" s="32">
        <f>VLOOKUP($A1514,級距!$A:$K,10,FALSE)</f>
        <v>5</v>
      </c>
      <c r="L1514" s="32">
        <f>VLOOKUP($A1514,級距!$A:$K,11,FALSE)</f>
        <v>2</v>
      </c>
      <c r="M1514" s="32">
        <f t="shared" si="47"/>
        <v>2</v>
      </c>
    </row>
    <row r="1515" spans="1:13">
      <c r="A1515" s="47">
        <v>43399</v>
      </c>
      <c r="B1515" s="46">
        <f>_xlfn.IFNA(VLOOKUP(A1515,'Dual Thrust Strategy'!$A$1:$B$460,2,FALSE),0)</f>
        <v>0</v>
      </c>
      <c r="C1515" s="46">
        <f>_xlfn.IFNA(VLOOKUP(A1515,'Break Through Price Strategy'!$A$2:$B$742,2,FALSE),0)</f>
        <v>0</v>
      </c>
      <c r="D1515" s="46">
        <f>_xlfn.IFNA(VLOOKUP(A1515,'BBI Strategy'!$A$2:$B$1000,2,FALSE),0)</f>
        <v>0</v>
      </c>
      <c r="E1515" s="46">
        <f>_xlfn.IFNA(VLOOKUP(A1515,'Cloud Strategy'!$A$2:$B$1000,2,FALSE),0)</f>
        <v>0</v>
      </c>
      <c r="F1515" s="46">
        <f>_xlfn.IFNA(VLOOKUP(A1515,'DMI Strategy'!$A$1:$B$1000,2,FALSE),0)</f>
        <v>0</v>
      </c>
      <c r="G1515" s="46">
        <f>_xlfn.IFNA(VLOOKUP(A1515,'RVI Strategy'!$A$1:$B$1000,2,FALSE),0)</f>
        <v>0</v>
      </c>
      <c r="H1515" s="46">
        <f>_xlfn.IFNA(VLOOKUP(A1515,'TXF0007 Strategy'!$A$1:$B$1000,2,FALSE),0)</f>
        <v>0</v>
      </c>
      <c r="I1515" s="55">
        <f t="shared" si="46"/>
        <v>0</v>
      </c>
      <c r="J1515" s="32">
        <f>VLOOKUP($A1515,級距!$A:$K,9,FALSE)</f>
        <v>10</v>
      </c>
      <c r="K1515" s="32">
        <f>VLOOKUP($A1515,級距!$A:$K,10,FALSE)</f>
        <v>6</v>
      </c>
      <c r="L1515" s="32">
        <f>VLOOKUP($A1515,級距!$A:$K,11,FALSE)</f>
        <v>1</v>
      </c>
      <c r="M1515" s="32">
        <f t="shared" si="47"/>
        <v>1</v>
      </c>
    </row>
    <row r="1516" spans="1:13">
      <c r="A1516" s="47">
        <v>43398</v>
      </c>
      <c r="B1516" s="46">
        <f>_xlfn.IFNA(VLOOKUP(A1516,'Dual Thrust Strategy'!$A$1:$B$460,2,FALSE),0)</f>
        <v>0</v>
      </c>
      <c r="C1516" s="46">
        <f>_xlfn.IFNA(VLOOKUP(A1516,'Break Through Price Strategy'!$A$2:$B$742,2,FALSE),0)</f>
        <v>0</v>
      </c>
      <c r="D1516" s="46">
        <f>_xlfn.IFNA(VLOOKUP(A1516,'BBI Strategy'!$A$2:$B$1000,2,FALSE),0)</f>
        <v>0</v>
      </c>
      <c r="E1516" s="46">
        <f>_xlfn.IFNA(VLOOKUP(A1516,'Cloud Strategy'!$A$2:$B$1000,2,FALSE),0)</f>
        <v>0</v>
      </c>
      <c r="F1516" s="46">
        <f>_xlfn.IFNA(VLOOKUP(A1516,'DMI Strategy'!$A$1:$B$1000,2,FALSE),0)</f>
        <v>0</v>
      </c>
      <c r="G1516" s="46">
        <f>_xlfn.IFNA(VLOOKUP(A1516,'RVI Strategy'!$A$1:$B$1000,2,FALSE),0)</f>
        <v>0</v>
      </c>
      <c r="H1516" s="46">
        <f>_xlfn.IFNA(VLOOKUP(A1516,'TXF0007 Strategy'!$A$1:$B$1000,2,FALSE),0)</f>
        <v>0</v>
      </c>
      <c r="I1516" s="55">
        <f t="shared" si="46"/>
        <v>0</v>
      </c>
      <c r="J1516" s="32">
        <f>VLOOKUP($A1516,級距!$A:$K,9,FALSE)</f>
        <v>8</v>
      </c>
      <c r="K1516" s="32">
        <f>VLOOKUP($A1516,級距!$A:$K,10,FALSE)</f>
        <v>5</v>
      </c>
      <c r="L1516" s="32">
        <f>VLOOKUP($A1516,級距!$A:$K,11,FALSE)</f>
        <v>2</v>
      </c>
      <c r="M1516" s="32">
        <f t="shared" si="47"/>
        <v>2</v>
      </c>
    </row>
    <row r="1517" spans="1:13">
      <c r="A1517" s="47">
        <v>43397</v>
      </c>
      <c r="B1517" s="46">
        <f>_xlfn.IFNA(VLOOKUP(A1517,'Dual Thrust Strategy'!$A$1:$B$460,2,FALSE),0)</f>
        <v>0</v>
      </c>
      <c r="C1517" s="46">
        <f>_xlfn.IFNA(VLOOKUP(A1517,'Break Through Price Strategy'!$A$2:$B$742,2,FALSE),0)</f>
        <v>0</v>
      </c>
      <c r="D1517" s="46">
        <f>_xlfn.IFNA(VLOOKUP(A1517,'BBI Strategy'!$A$2:$B$1000,2,FALSE),0)</f>
        <v>0</v>
      </c>
      <c r="E1517" s="46">
        <f>_xlfn.IFNA(VLOOKUP(A1517,'Cloud Strategy'!$A$2:$B$1000,2,FALSE),0)</f>
        <v>0</v>
      </c>
      <c r="F1517" s="46">
        <f>_xlfn.IFNA(VLOOKUP(A1517,'DMI Strategy'!$A$1:$B$1000,2,FALSE),0)</f>
        <v>0</v>
      </c>
      <c r="G1517" s="46">
        <f>_xlfn.IFNA(VLOOKUP(A1517,'RVI Strategy'!$A$1:$B$1000,2,FALSE),0)</f>
        <v>0</v>
      </c>
      <c r="H1517" s="46">
        <f>_xlfn.IFNA(VLOOKUP(A1517,'TXF0007 Strategy'!$A$1:$B$1000,2,FALSE),0)</f>
        <v>0</v>
      </c>
      <c r="I1517" s="55">
        <f t="shared" si="46"/>
        <v>0</v>
      </c>
      <c r="J1517" s="32">
        <f>VLOOKUP($A1517,級距!$A:$K,9,FALSE)</f>
        <v>9</v>
      </c>
      <c r="K1517" s="32">
        <f>VLOOKUP($A1517,級距!$A:$K,10,FALSE)</f>
        <v>3</v>
      </c>
      <c r="L1517" s="32">
        <f>VLOOKUP($A1517,級距!$A:$K,11,FALSE)</f>
        <v>2</v>
      </c>
      <c r="M1517" s="32">
        <f t="shared" si="47"/>
        <v>2</v>
      </c>
    </row>
    <row r="1518" spans="1:13">
      <c r="A1518" s="47">
        <v>43396</v>
      </c>
      <c r="B1518" s="46">
        <f>_xlfn.IFNA(VLOOKUP(A1518,'Dual Thrust Strategy'!$A$1:$B$460,2,FALSE),0)</f>
        <v>0</v>
      </c>
      <c r="C1518" s="46">
        <f>_xlfn.IFNA(VLOOKUP(A1518,'Break Through Price Strategy'!$A$2:$B$742,2,FALSE),0)</f>
        <v>0</v>
      </c>
      <c r="D1518" s="46">
        <f>_xlfn.IFNA(VLOOKUP(A1518,'BBI Strategy'!$A$2:$B$1000,2,FALSE),0)</f>
        <v>0</v>
      </c>
      <c r="E1518" s="46">
        <f>_xlfn.IFNA(VLOOKUP(A1518,'Cloud Strategy'!$A$2:$B$1000,2,FALSE),0)</f>
        <v>0</v>
      </c>
      <c r="F1518" s="46">
        <f>_xlfn.IFNA(VLOOKUP(A1518,'DMI Strategy'!$A$1:$B$1000,2,FALSE),0)</f>
        <v>0</v>
      </c>
      <c r="G1518" s="46">
        <f>_xlfn.IFNA(VLOOKUP(A1518,'RVI Strategy'!$A$1:$B$1000,2,FALSE),0)</f>
        <v>0</v>
      </c>
      <c r="H1518" s="46">
        <f>_xlfn.IFNA(VLOOKUP(A1518,'TXF0007 Strategy'!$A$1:$B$1000,2,FALSE),0)</f>
        <v>0</v>
      </c>
      <c r="I1518" s="55">
        <f t="shared" si="46"/>
        <v>0</v>
      </c>
      <c r="J1518" s="32">
        <f>VLOOKUP($A1518,級距!$A:$K,9,FALSE)</f>
        <v>7</v>
      </c>
      <c r="K1518" s="32">
        <f>VLOOKUP($A1518,級距!$A:$K,10,FALSE)</f>
        <v>8</v>
      </c>
      <c r="L1518" s="32">
        <f>VLOOKUP($A1518,級距!$A:$K,11,FALSE)</f>
        <v>3</v>
      </c>
      <c r="M1518" s="32">
        <f t="shared" si="47"/>
        <v>3</v>
      </c>
    </row>
    <row r="1519" spans="1:13">
      <c r="A1519" s="47">
        <v>43395</v>
      </c>
      <c r="B1519" s="46">
        <f>_xlfn.IFNA(VLOOKUP(A1519,'Dual Thrust Strategy'!$A$1:$B$460,2,FALSE),0)</f>
        <v>0</v>
      </c>
      <c r="C1519" s="46">
        <f>_xlfn.IFNA(VLOOKUP(A1519,'Break Through Price Strategy'!$A$2:$B$742,2,FALSE),0)</f>
        <v>0</v>
      </c>
      <c r="D1519" s="46">
        <f>_xlfn.IFNA(VLOOKUP(A1519,'BBI Strategy'!$A$2:$B$1000,2,FALSE),0)</f>
        <v>0</v>
      </c>
      <c r="E1519" s="46">
        <f>_xlfn.IFNA(VLOOKUP(A1519,'Cloud Strategy'!$A$2:$B$1000,2,FALSE),0)</f>
        <v>0</v>
      </c>
      <c r="F1519" s="46">
        <f>_xlfn.IFNA(VLOOKUP(A1519,'DMI Strategy'!$A$1:$B$1000,2,FALSE),0)</f>
        <v>0</v>
      </c>
      <c r="G1519" s="46">
        <f>_xlfn.IFNA(VLOOKUP(A1519,'RVI Strategy'!$A$1:$B$1000,2,FALSE),0)</f>
        <v>0</v>
      </c>
      <c r="H1519" s="46">
        <f>_xlfn.IFNA(VLOOKUP(A1519,'TXF0007 Strategy'!$A$1:$B$1000,2,FALSE),0)</f>
        <v>0</v>
      </c>
      <c r="I1519" s="55">
        <f t="shared" si="46"/>
        <v>0</v>
      </c>
      <c r="J1519" s="32">
        <f>VLOOKUP($A1519,級距!$A:$K,9,FALSE)</f>
        <v>10</v>
      </c>
      <c r="K1519" s="32">
        <f>VLOOKUP($A1519,級距!$A:$K,10,FALSE)</f>
        <v>6</v>
      </c>
      <c r="L1519" s="32">
        <f>VLOOKUP($A1519,級距!$A:$K,11,FALSE)</f>
        <v>1</v>
      </c>
      <c r="M1519" s="32">
        <f t="shared" si="47"/>
        <v>1</v>
      </c>
    </row>
    <row r="1520" spans="1:13">
      <c r="A1520" s="47">
        <v>43392</v>
      </c>
      <c r="B1520" s="46">
        <f>_xlfn.IFNA(VLOOKUP(A1520,'Dual Thrust Strategy'!$A$1:$B$460,2,FALSE),0)</f>
        <v>0</v>
      </c>
      <c r="C1520" s="46">
        <f>_xlfn.IFNA(VLOOKUP(A1520,'Break Through Price Strategy'!$A$2:$B$742,2,FALSE),0)</f>
        <v>0</v>
      </c>
      <c r="D1520" s="46">
        <f>_xlfn.IFNA(VLOOKUP(A1520,'BBI Strategy'!$A$2:$B$1000,2,FALSE),0)</f>
        <v>0</v>
      </c>
      <c r="E1520" s="46">
        <f>_xlfn.IFNA(VLOOKUP(A1520,'Cloud Strategy'!$A$2:$B$1000,2,FALSE),0)</f>
        <v>0</v>
      </c>
      <c r="F1520" s="46">
        <f>_xlfn.IFNA(VLOOKUP(A1520,'DMI Strategy'!$A$1:$B$1000,2,FALSE),0)</f>
        <v>0</v>
      </c>
      <c r="G1520" s="46">
        <f>_xlfn.IFNA(VLOOKUP(A1520,'RVI Strategy'!$A$1:$B$1000,2,FALSE),0)</f>
        <v>0</v>
      </c>
      <c r="H1520" s="46">
        <f>_xlfn.IFNA(VLOOKUP(A1520,'TXF0007 Strategy'!$A$1:$B$1000,2,FALSE),0)</f>
        <v>0</v>
      </c>
      <c r="I1520" s="55">
        <f t="shared" si="46"/>
        <v>0</v>
      </c>
      <c r="J1520" s="32">
        <f>VLOOKUP($A1520,級距!$A:$K,9,FALSE)</f>
        <v>9</v>
      </c>
      <c r="K1520" s="32">
        <f>VLOOKUP($A1520,級距!$A:$K,10,FALSE)</f>
        <v>10</v>
      </c>
      <c r="L1520" s="32">
        <f>VLOOKUP($A1520,級距!$A:$K,11,FALSE)</f>
        <v>3</v>
      </c>
      <c r="M1520" s="32">
        <f t="shared" si="47"/>
        <v>3</v>
      </c>
    </row>
    <row r="1521" spans="1:13">
      <c r="A1521" s="47">
        <v>43391</v>
      </c>
      <c r="B1521" s="46">
        <f>_xlfn.IFNA(VLOOKUP(A1521,'Dual Thrust Strategy'!$A$1:$B$460,2,FALSE),0)</f>
        <v>0</v>
      </c>
      <c r="C1521" s="46">
        <f>_xlfn.IFNA(VLOOKUP(A1521,'Break Through Price Strategy'!$A$2:$B$742,2,FALSE),0)</f>
        <v>0</v>
      </c>
      <c r="D1521" s="46">
        <f>_xlfn.IFNA(VLOOKUP(A1521,'BBI Strategy'!$A$2:$B$1000,2,FALSE),0)</f>
        <v>0</v>
      </c>
      <c r="E1521" s="46">
        <f>_xlfn.IFNA(VLOOKUP(A1521,'Cloud Strategy'!$A$2:$B$1000,2,FALSE),0)</f>
        <v>0</v>
      </c>
      <c r="F1521" s="46">
        <f>_xlfn.IFNA(VLOOKUP(A1521,'DMI Strategy'!$A$1:$B$1000,2,FALSE),0)</f>
        <v>0</v>
      </c>
      <c r="G1521" s="46">
        <f>_xlfn.IFNA(VLOOKUP(A1521,'RVI Strategy'!$A$1:$B$1000,2,FALSE),0)</f>
        <v>0</v>
      </c>
      <c r="H1521" s="46">
        <f>_xlfn.IFNA(VLOOKUP(A1521,'TXF0007 Strategy'!$A$1:$B$1000,2,FALSE),0)</f>
        <v>0</v>
      </c>
      <c r="I1521" s="55">
        <f t="shared" si="46"/>
        <v>0</v>
      </c>
      <c r="J1521" s="32">
        <f>VLOOKUP($A1521,級距!$A:$K,9,FALSE)</f>
        <v>5</v>
      </c>
      <c r="K1521" s="32">
        <f>VLOOKUP($A1521,級距!$A:$K,10,FALSE)</f>
        <v>4</v>
      </c>
      <c r="L1521" s="32">
        <f>VLOOKUP($A1521,級距!$A:$K,11,FALSE)</f>
        <v>2</v>
      </c>
      <c r="M1521" s="32">
        <f t="shared" si="47"/>
        <v>2</v>
      </c>
    </row>
    <row r="1522" spans="1:13">
      <c r="A1522" s="47">
        <v>43390</v>
      </c>
      <c r="B1522" s="46">
        <f>_xlfn.IFNA(VLOOKUP(A1522,'Dual Thrust Strategy'!$A$1:$B$460,2,FALSE),0)</f>
        <v>0</v>
      </c>
      <c r="C1522" s="46">
        <f>_xlfn.IFNA(VLOOKUP(A1522,'Break Through Price Strategy'!$A$2:$B$742,2,FALSE),0)</f>
        <v>0</v>
      </c>
      <c r="D1522" s="46">
        <f>_xlfn.IFNA(VLOOKUP(A1522,'BBI Strategy'!$A$2:$B$1000,2,FALSE),0)</f>
        <v>0</v>
      </c>
      <c r="E1522" s="46">
        <f>_xlfn.IFNA(VLOOKUP(A1522,'Cloud Strategy'!$A$2:$B$1000,2,FALSE),0)</f>
        <v>0</v>
      </c>
      <c r="F1522" s="46">
        <f>_xlfn.IFNA(VLOOKUP(A1522,'DMI Strategy'!$A$1:$B$1000,2,FALSE),0)</f>
        <v>0</v>
      </c>
      <c r="G1522" s="46">
        <f>_xlfn.IFNA(VLOOKUP(A1522,'RVI Strategy'!$A$1:$B$1000,2,FALSE),0)</f>
        <v>0</v>
      </c>
      <c r="H1522" s="46">
        <f>_xlfn.IFNA(VLOOKUP(A1522,'TXF0007 Strategy'!$A$1:$B$1000,2,FALSE),0)</f>
        <v>0</v>
      </c>
      <c r="I1522" s="55">
        <f t="shared" si="46"/>
        <v>0</v>
      </c>
      <c r="J1522" s="32">
        <f>VLOOKUP($A1522,級距!$A:$K,9,FALSE)</f>
        <v>7</v>
      </c>
      <c r="K1522" s="32">
        <f>VLOOKUP($A1522,級距!$A:$K,10,FALSE)</f>
        <v>8</v>
      </c>
      <c r="L1522" s="32">
        <f>VLOOKUP($A1522,級距!$A:$K,11,FALSE)</f>
        <v>3</v>
      </c>
      <c r="M1522" s="32">
        <f t="shared" si="47"/>
        <v>3</v>
      </c>
    </row>
    <row r="1523" spans="1:13">
      <c r="A1523" s="47">
        <v>43389</v>
      </c>
      <c r="B1523" s="46">
        <f>_xlfn.IFNA(VLOOKUP(A1523,'Dual Thrust Strategy'!$A$1:$B$460,2,FALSE),0)</f>
        <v>0</v>
      </c>
      <c r="C1523" s="46">
        <f>_xlfn.IFNA(VLOOKUP(A1523,'Break Through Price Strategy'!$A$2:$B$742,2,FALSE),0)</f>
        <v>0</v>
      </c>
      <c r="D1523" s="46">
        <f>_xlfn.IFNA(VLOOKUP(A1523,'BBI Strategy'!$A$2:$B$1000,2,FALSE),0)</f>
        <v>0</v>
      </c>
      <c r="E1523" s="46">
        <f>_xlfn.IFNA(VLOOKUP(A1523,'Cloud Strategy'!$A$2:$B$1000,2,FALSE),0)</f>
        <v>0</v>
      </c>
      <c r="F1523" s="46">
        <f>_xlfn.IFNA(VLOOKUP(A1523,'DMI Strategy'!$A$1:$B$1000,2,FALSE),0)</f>
        <v>0</v>
      </c>
      <c r="G1523" s="46">
        <f>_xlfn.IFNA(VLOOKUP(A1523,'RVI Strategy'!$A$1:$B$1000,2,FALSE),0)</f>
        <v>0</v>
      </c>
      <c r="H1523" s="46">
        <f>_xlfn.IFNA(VLOOKUP(A1523,'TXF0007 Strategy'!$A$1:$B$1000,2,FALSE),0)</f>
        <v>0</v>
      </c>
      <c r="I1523" s="55">
        <f t="shared" si="46"/>
        <v>0</v>
      </c>
      <c r="J1523" s="32">
        <f>VLOOKUP($A1523,級距!$A:$K,9,FALSE)</f>
        <v>7</v>
      </c>
      <c r="K1523" s="32">
        <f>VLOOKUP($A1523,級距!$A:$K,10,FALSE)</f>
        <v>6</v>
      </c>
      <c r="L1523" s="32">
        <f>VLOOKUP($A1523,級距!$A:$K,11,FALSE)</f>
        <v>2</v>
      </c>
      <c r="M1523" s="32">
        <f t="shared" si="47"/>
        <v>2</v>
      </c>
    </row>
    <row r="1524" spans="1:13">
      <c r="A1524" s="47">
        <v>43388</v>
      </c>
      <c r="B1524" s="46">
        <f>_xlfn.IFNA(VLOOKUP(A1524,'Dual Thrust Strategy'!$A$1:$B$460,2,FALSE),0)</f>
        <v>0</v>
      </c>
      <c r="C1524" s="46">
        <f>_xlfn.IFNA(VLOOKUP(A1524,'Break Through Price Strategy'!$A$2:$B$742,2,FALSE),0)</f>
        <v>0</v>
      </c>
      <c r="D1524" s="46">
        <f>_xlfn.IFNA(VLOOKUP(A1524,'BBI Strategy'!$A$2:$B$1000,2,FALSE),0)</f>
        <v>0</v>
      </c>
      <c r="E1524" s="46">
        <f>_xlfn.IFNA(VLOOKUP(A1524,'Cloud Strategy'!$A$2:$B$1000,2,FALSE),0)</f>
        <v>0</v>
      </c>
      <c r="F1524" s="46">
        <f>_xlfn.IFNA(VLOOKUP(A1524,'DMI Strategy'!$A$1:$B$1000,2,FALSE),0)</f>
        <v>0</v>
      </c>
      <c r="G1524" s="46">
        <f>_xlfn.IFNA(VLOOKUP(A1524,'RVI Strategy'!$A$1:$B$1000,2,FALSE),0)</f>
        <v>0</v>
      </c>
      <c r="H1524" s="46">
        <f>_xlfn.IFNA(VLOOKUP(A1524,'TXF0007 Strategy'!$A$1:$B$1000,2,FALSE),0)</f>
        <v>0</v>
      </c>
      <c r="I1524" s="55">
        <f t="shared" si="46"/>
        <v>0</v>
      </c>
      <c r="J1524" s="32">
        <f>VLOOKUP($A1524,級距!$A:$K,9,FALSE)</f>
        <v>3</v>
      </c>
      <c r="K1524" s="32">
        <f>VLOOKUP($A1524,級距!$A:$K,10,FALSE)</f>
        <v>6</v>
      </c>
      <c r="L1524" s="32">
        <f>VLOOKUP($A1524,級距!$A:$K,11,FALSE)</f>
        <v>2</v>
      </c>
      <c r="M1524" s="32">
        <f t="shared" si="47"/>
        <v>2</v>
      </c>
    </row>
    <row r="1525" spans="1:13">
      <c r="A1525" s="47">
        <v>43385</v>
      </c>
      <c r="B1525" s="46">
        <f>_xlfn.IFNA(VLOOKUP(A1525,'Dual Thrust Strategy'!$A$1:$B$460,2,FALSE),0)</f>
        <v>0</v>
      </c>
      <c r="C1525" s="46">
        <f>_xlfn.IFNA(VLOOKUP(A1525,'Break Through Price Strategy'!$A$2:$B$742,2,FALSE),0)</f>
        <v>0</v>
      </c>
      <c r="D1525" s="46">
        <f>_xlfn.IFNA(VLOOKUP(A1525,'BBI Strategy'!$A$2:$B$1000,2,FALSE),0)</f>
        <v>0</v>
      </c>
      <c r="E1525" s="46">
        <f>_xlfn.IFNA(VLOOKUP(A1525,'Cloud Strategy'!$A$2:$B$1000,2,FALSE),0)</f>
        <v>0</v>
      </c>
      <c r="F1525" s="46">
        <f>_xlfn.IFNA(VLOOKUP(A1525,'DMI Strategy'!$A$1:$B$1000,2,FALSE),0)</f>
        <v>0</v>
      </c>
      <c r="G1525" s="46">
        <f>_xlfn.IFNA(VLOOKUP(A1525,'RVI Strategy'!$A$1:$B$1000,2,FALSE),0)</f>
        <v>0</v>
      </c>
      <c r="H1525" s="46">
        <f>_xlfn.IFNA(VLOOKUP(A1525,'TXF0007 Strategy'!$A$1:$B$1000,2,FALSE),0)</f>
        <v>0</v>
      </c>
      <c r="I1525" s="55">
        <f t="shared" si="46"/>
        <v>0</v>
      </c>
      <c r="J1525" s="32">
        <f>VLOOKUP($A1525,級距!$A:$K,9,FALSE)</f>
        <v>10</v>
      </c>
      <c r="K1525" s="32">
        <f>VLOOKUP($A1525,級距!$A:$K,10,FALSE)</f>
        <v>7</v>
      </c>
      <c r="L1525" s="32">
        <f>VLOOKUP($A1525,級距!$A:$K,11,FALSE)</f>
        <v>4</v>
      </c>
      <c r="M1525" s="32">
        <f t="shared" si="47"/>
        <v>4</v>
      </c>
    </row>
    <row r="1526" spans="1:13">
      <c r="A1526" s="47">
        <v>43384</v>
      </c>
      <c r="B1526" s="46">
        <f>_xlfn.IFNA(VLOOKUP(A1526,'Dual Thrust Strategy'!$A$1:$B$460,2,FALSE),0)</f>
        <v>0</v>
      </c>
      <c r="C1526" s="46">
        <f>_xlfn.IFNA(VLOOKUP(A1526,'Break Through Price Strategy'!$A$2:$B$742,2,FALSE),0)</f>
        <v>0</v>
      </c>
      <c r="D1526" s="46">
        <f>_xlfn.IFNA(VLOOKUP(A1526,'BBI Strategy'!$A$2:$B$1000,2,FALSE),0)</f>
        <v>0</v>
      </c>
      <c r="E1526" s="46">
        <f>_xlfn.IFNA(VLOOKUP(A1526,'Cloud Strategy'!$A$2:$B$1000,2,FALSE),0)</f>
        <v>0</v>
      </c>
      <c r="F1526" s="46">
        <f>_xlfn.IFNA(VLOOKUP(A1526,'DMI Strategy'!$A$1:$B$1000,2,FALSE),0)</f>
        <v>0</v>
      </c>
      <c r="G1526" s="46">
        <f>_xlfn.IFNA(VLOOKUP(A1526,'RVI Strategy'!$A$1:$B$1000,2,FALSE),0)</f>
        <v>0</v>
      </c>
      <c r="H1526" s="46">
        <f>_xlfn.IFNA(VLOOKUP(A1526,'TXF0007 Strategy'!$A$1:$B$1000,2,FALSE),0)</f>
        <v>0</v>
      </c>
      <c r="I1526" s="55">
        <f t="shared" si="46"/>
        <v>0</v>
      </c>
      <c r="J1526" s="32">
        <f>VLOOKUP($A1526,級距!$A:$K,9,FALSE)</f>
        <v>10</v>
      </c>
      <c r="K1526" s="32">
        <f>VLOOKUP($A1526,級距!$A:$K,10,FALSE)</f>
        <v>9</v>
      </c>
      <c r="L1526" s="32">
        <f>VLOOKUP($A1526,級距!$A:$K,11,FALSE)</f>
        <v>4</v>
      </c>
      <c r="M1526" s="32">
        <f t="shared" si="47"/>
        <v>4</v>
      </c>
    </row>
    <row r="1527" spans="1:13">
      <c r="A1527" s="47">
        <v>43382</v>
      </c>
      <c r="B1527" s="46">
        <f>_xlfn.IFNA(VLOOKUP(A1527,'Dual Thrust Strategy'!$A$1:$B$460,2,FALSE),0)</f>
        <v>0</v>
      </c>
      <c r="C1527" s="46">
        <f>_xlfn.IFNA(VLOOKUP(A1527,'Break Through Price Strategy'!$A$2:$B$742,2,FALSE),0)</f>
        <v>0</v>
      </c>
      <c r="D1527" s="46">
        <f>_xlfn.IFNA(VLOOKUP(A1527,'BBI Strategy'!$A$2:$B$1000,2,FALSE),0)</f>
        <v>0</v>
      </c>
      <c r="E1527" s="46">
        <f>_xlfn.IFNA(VLOOKUP(A1527,'Cloud Strategy'!$A$2:$B$1000,2,FALSE),0)</f>
        <v>0</v>
      </c>
      <c r="F1527" s="46">
        <f>_xlfn.IFNA(VLOOKUP(A1527,'DMI Strategy'!$A$1:$B$1000,2,FALSE),0)</f>
        <v>0</v>
      </c>
      <c r="G1527" s="46">
        <f>_xlfn.IFNA(VLOOKUP(A1527,'RVI Strategy'!$A$1:$B$1000,2,FALSE),0)</f>
        <v>0</v>
      </c>
      <c r="H1527" s="46">
        <f>_xlfn.IFNA(VLOOKUP(A1527,'TXF0007 Strategy'!$A$1:$B$1000,2,FALSE),0)</f>
        <v>0</v>
      </c>
      <c r="I1527" s="55">
        <f t="shared" si="46"/>
        <v>0</v>
      </c>
      <c r="J1527" s="32">
        <f>VLOOKUP($A1527,級距!$A:$K,9,FALSE)</f>
        <v>1</v>
      </c>
      <c r="K1527" s="32">
        <f>VLOOKUP($A1527,級距!$A:$K,10,FALSE)</f>
        <v>6</v>
      </c>
      <c r="L1527" s="32">
        <f>VLOOKUP($A1527,級距!$A:$K,11,FALSE)</f>
        <v>2</v>
      </c>
      <c r="M1527" s="32">
        <f t="shared" si="47"/>
        <v>2</v>
      </c>
    </row>
    <row r="1528" spans="1:13">
      <c r="A1528" s="47">
        <v>43381</v>
      </c>
      <c r="B1528" s="46">
        <f>_xlfn.IFNA(VLOOKUP(A1528,'Dual Thrust Strategy'!$A$1:$B$460,2,FALSE),0)</f>
        <v>0</v>
      </c>
      <c r="C1528" s="46">
        <f>_xlfn.IFNA(VLOOKUP(A1528,'Break Through Price Strategy'!$A$2:$B$742,2,FALSE),0)</f>
        <v>0</v>
      </c>
      <c r="D1528" s="46">
        <f>_xlfn.IFNA(VLOOKUP(A1528,'BBI Strategy'!$A$2:$B$1000,2,FALSE),0)</f>
        <v>0</v>
      </c>
      <c r="E1528" s="46">
        <f>_xlfn.IFNA(VLOOKUP(A1528,'Cloud Strategy'!$A$2:$B$1000,2,FALSE),0)</f>
        <v>0</v>
      </c>
      <c r="F1528" s="46">
        <f>_xlfn.IFNA(VLOOKUP(A1528,'DMI Strategy'!$A$1:$B$1000,2,FALSE),0)</f>
        <v>0</v>
      </c>
      <c r="G1528" s="46">
        <f>_xlfn.IFNA(VLOOKUP(A1528,'RVI Strategy'!$A$1:$B$1000,2,FALSE),0)</f>
        <v>0</v>
      </c>
      <c r="H1528" s="46">
        <f>_xlfn.IFNA(VLOOKUP(A1528,'TXF0007 Strategy'!$A$1:$B$1000,2,FALSE),0)</f>
        <v>0</v>
      </c>
      <c r="I1528" s="55">
        <f t="shared" si="46"/>
        <v>0</v>
      </c>
      <c r="J1528" s="32">
        <f>VLOOKUP($A1528,級距!$A:$K,9,FALSE)</f>
        <v>5</v>
      </c>
      <c r="K1528" s="32">
        <f>VLOOKUP($A1528,級距!$A:$K,10,FALSE)</f>
        <v>1</v>
      </c>
      <c r="L1528" s="32">
        <f>VLOOKUP($A1528,級距!$A:$K,11,FALSE)</f>
        <v>2</v>
      </c>
      <c r="M1528" s="32">
        <f t="shared" si="47"/>
        <v>2</v>
      </c>
    </row>
    <row r="1529" spans="1:13">
      <c r="A1529" s="47">
        <v>43378</v>
      </c>
      <c r="B1529" s="46">
        <f>_xlfn.IFNA(VLOOKUP(A1529,'Dual Thrust Strategy'!$A$1:$B$460,2,FALSE),0)</f>
        <v>0</v>
      </c>
      <c r="C1529" s="46">
        <f>_xlfn.IFNA(VLOOKUP(A1529,'Break Through Price Strategy'!$A$2:$B$742,2,FALSE),0)</f>
        <v>0</v>
      </c>
      <c r="D1529" s="46">
        <f>_xlfn.IFNA(VLOOKUP(A1529,'BBI Strategy'!$A$2:$B$1000,2,FALSE),0)</f>
        <v>0</v>
      </c>
      <c r="E1529" s="46">
        <f>_xlfn.IFNA(VLOOKUP(A1529,'Cloud Strategy'!$A$2:$B$1000,2,FALSE),0)</f>
        <v>0</v>
      </c>
      <c r="F1529" s="46">
        <f>_xlfn.IFNA(VLOOKUP(A1529,'DMI Strategy'!$A$1:$B$1000,2,FALSE),0)</f>
        <v>0</v>
      </c>
      <c r="G1529" s="46">
        <f>_xlfn.IFNA(VLOOKUP(A1529,'RVI Strategy'!$A$1:$B$1000,2,FALSE),0)</f>
        <v>0</v>
      </c>
      <c r="H1529" s="46">
        <f>_xlfn.IFNA(VLOOKUP(A1529,'TXF0007 Strategy'!$A$1:$B$1000,2,FALSE),0)</f>
        <v>0</v>
      </c>
      <c r="I1529" s="55">
        <f t="shared" si="46"/>
        <v>0</v>
      </c>
      <c r="J1529" s="32">
        <f>VLOOKUP($A1529,級距!$A:$K,9,FALSE)</f>
        <v>10</v>
      </c>
      <c r="K1529" s="32">
        <f>VLOOKUP($A1529,級距!$A:$K,10,FALSE)</f>
        <v>7</v>
      </c>
      <c r="L1529" s="32">
        <f>VLOOKUP($A1529,級距!$A:$K,11,FALSE)</f>
        <v>4</v>
      </c>
      <c r="M1529" s="32">
        <f t="shared" si="47"/>
        <v>4</v>
      </c>
    </row>
    <row r="1530" spans="1:13">
      <c r="A1530" s="47">
        <v>43377</v>
      </c>
      <c r="B1530" s="46">
        <f>_xlfn.IFNA(VLOOKUP(A1530,'Dual Thrust Strategy'!$A$1:$B$460,2,FALSE),0)</f>
        <v>0</v>
      </c>
      <c r="C1530" s="46">
        <f>_xlfn.IFNA(VLOOKUP(A1530,'Break Through Price Strategy'!$A$2:$B$742,2,FALSE),0)</f>
        <v>0</v>
      </c>
      <c r="D1530" s="46">
        <f>_xlfn.IFNA(VLOOKUP(A1530,'BBI Strategy'!$A$2:$B$1000,2,FALSE),0)</f>
        <v>0</v>
      </c>
      <c r="E1530" s="46">
        <f>_xlfn.IFNA(VLOOKUP(A1530,'Cloud Strategy'!$A$2:$B$1000,2,FALSE),0)</f>
        <v>0</v>
      </c>
      <c r="F1530" s="46">
        <f>_xlfn.IFNA(VLOOKUP(A1530,'DMI Strategy'!$A$1:$B$1000,2,FALSE),0)</f>
        <v>0</v>
      </c>
      <c r="G1530" s="46">
        <f>_xlfn.IFNA(VLOOKUP(A1530,'RVI Strategy'!$A$1:$B$1000,2,FALSE),0)</f>
        <v>0</v>
      </c>
      <c r="H1530" s="46">
        <f>_xlfn.IFNA(VLOOKUP(A1530,'TXF0007 Strategy'!$A$1:$B$1000,2,FALSE),0)</f>
        <v>0</v>
      </c>
      <c r="I1530" s="55">
        <f t="shared" si="46"/>
        <v>0</v>
      </c>
      <c r="J1530" s="32">
        <f>VLOOKUP($A1530,級距!$A:$K,9,FALSE)</f>
        <v>7</v>
      </c>
      <c r="K1530" s="32">
        <f>VLOOKUP($A1530,級距!$A:$K,10,FALSE)</f>
        <v>10</v>
      </c>
      <c r="L1530" s="32">
        <f>VLOOKUP($A1530,級距!$A:$K,11,FALSE)</f>
        <v>3</v>
      </c>
      <c r="M1530" s="32">
        <f t="shared" si="47"/>
        <v>3</v>
      </c>
    </row>
    <row r="1531" spans="1:13">
      <c r="A1531" s="47">
        <v>43376</v>
      </c>
      <c r="B1531" s="46">
        <f>_xlfn.IFNA(VLOOKUP(A1531,'Dual Thrust Strategy'!$A$1:$B$460,2,FALSE),0)</f>
        <v>0</v>
      </c>
      <c r="C1531" s="46">
        <f>_xlfn.IFNA(VLOOKUP(A1531,'Break Through Price Strategy'!$A$2:$B$742,2,FALSE),0)</f>
        <v>0</v>
      </c>
      <c r="D1531" s="46">
        <f>_xlfn.IFNA(VLOOKUP(A1531,'BBI Strategy'!$A$2:$B$1000,2,FALSE),0)</f>
        <v>0</v>
      </c>
      <c r="E1531" s="46">
        <f>_xlfn.IFNA(VLOOKUP(A1531,'Cloud Strategy'!$A$2:$B$1000,2,FALSE),0)</f>
        <v>0</v>
      </c>
      <c r="F1531" s="46">
        <f>_xlfn.IFNA(VLOOKUP(A1531,'DMI Strategy'!$A$1:$B$1000,2,FALSE),0)</f>
        <v>0</v>
      </c>
      <c r="G1531" s="46">
        <f>_xlfn.IFNA(VLOOKUP(A1531,'RVI Strategy'!$A$1:$B$1000,2,FALSE),0)</f>
        <v>0</v>
      </c>
      <c r="H1531" s="46">
        <f>_xlfn.IFNA(VLOOKUP(A1531,'TXF0007 Strategy'!$A$1:$B$1000,2,FALSE),0)</f>
        <v>0</v>
      </c>
      <c r="I1531" s="55">
        <f t="shared" si="46"/>
        <v>0</v>
      </c>
      <c r="J1531" s="32">
        <f>VLOOKUP($A1531,級距!$A:$K,9,FALSE)</f>
        <v>2</v>
      </c>
      <c r="K1531" s="32">
        <f>VLOOKUP($A1531,級距!$A:$K,10,FALSE)</f>
        <v>4</v>
      </c>
      <c r="L1531" s="32">
        <f>VLOOKUP($A1531,級距!$A:$K,11,FALSE)</f>
        <v>2</v>
      </c>
      <c r="M1531" s="32">
        <f t="shared" si="47"/>
        <v>2</v>
      </c>
    </row>
    <row r="1532" spans="1:13">
      <c r="A1532" s="47">
        <v>43375</v>
      </c>
      <c r="B1532" s="46">
        <f>_xlfn.IFNA(VLOOKUP(A1532,'Dual Thrust Strategy'!$A$1:$B$460,2,FALSE),0)</f>
        <v>0</v>
      </c>
      <c r="C1532" s="46">
        <f>_xlfn.IFNA(VLOOKUP(A1532,'Break Through Price Strategy'!$A$2:$B$742,2,FALSE),0)</f>
        <v>0</v>
      </c>
      <c r="D1532" s="46">
        <f>_xlfn.IFNA(VLOOKUP(A1532,'BBI Strategy'!$A$2:$B$1000,2,FALSE),0)</f>
        <v>0</v>
      </c>
      <c r="E1532" s="46">
        <f>_xlfn.IFNA(VLOOKUP(A1532,'Cloud Strategy'!$A$2:$B$1000,2,FALSE),0)</f>
        <v>0</v>
      </c>
      <c r="F1532" s="46">
        <f>_xlfn.IFNA(VLOOKUP(A1532,'DMI Strategy'!$A$1:$B$1000,2,FALSE),0)</f>
        <v>0</v>
      </c>
      <c r="G1532" s="46">
        <f>_xlfn.IFNA(VLOOKUP(A1532,'RVI Strategy'!$A$1:$B$1000,2,FALSE),0)</f>
        <v>0</v>
      </c>
      <c r="H1532" s="46">
        <f>_xlfn.IFNA(VLOOKUP(A1532,'TXF0007 Strategy'!$A$1:$B$1000,2,FALSE),0)</f>
        <v>0</v>
      </c>
      <c r="I1532" s="55">
        <f t="shared" si="46"/>
        <v>0</v>
      </c>
      <c r="J1532" s="32">
        <f>VLOOKUP($A1532,級距!$A:$K,9,FALSE)</f>
        <v>7</v>
      </c>
      <c r="K1532" s="32">
        <f>VLOOKUP($A1532,級距!$A:$K,10,FALSE)</f>
        <v>10</v>
      </c>
      <c r="L1532" s="32">
        <f>VLOOKUP($A1532,級距!$A:$K,11,FALSE)</f>
        <v>3</v>
      </c>
      <c r="M1532" s="32">
        <f t="shared" si="47"/>
        <v>3</v>
      </c>
    </row>
    <row r="1533" spans="1:13">
      <c r="A1533" s="47">
        <v>43374</v>
      </c>
      <c r="B1533" s="46">
        <f>_xlfn.IFNA(VLOOKUP(A1533,'Dual Thrust Strategy'!$A$1:$B$460,2,FALSE),0)</f>
        <v>0</v>
      </c>
      <c r="C1533" s="46">
        <f>_xlfn.IFNA(VLOOKUP(A1533,'Break Through Price Strategy'!$A$2:$B$742,2,FALSE),0)</f>
        <v>0</v>
      </c>
      <c r="D1533" s="46">
        <f>_xlfn.IFNA(VLOOKUP(A1533,'BBI Strategy'!$A$2:$B$1000,2,FALSE),0)</f>
        <v>0</v>
      </c>
      <c r="E1533" s="46">
        <f>_xlfn.IFNA(VLOOKUP(A1533,'Cloud Strategy'!$A$2:$B$1000,2,FALSE),0)</f>
        <v>0</v>
      </c>
      <c r="F1533" s="46">
        <f>_xlfn.IFNA(VLOOKUP(A1533,'DMI Strategy'!$A$1:$B$1000,2,FALSE),0)</f>
        <v>0</v>
      </c>
      <c r="G1533" s="46">
        <f>_xlfn.IFNA(VLOOKUP(A1533,'RVI Strategy'!$A$1:$B$1000,2,FALSE),0)</f>
        <v>0</v>
      </c>
      <c r="H1533" s="46">
        <f>_xlfn.IFNA(VLOOKUP(A1533,'TXF0007 Strategy'!$A$1:$B$1000,2,FALSE),0)</f>
        <v>0</v>
      </c>
      <c r="I1533" s="55">
        <f t="shared" si="46"/>
        <v>0</v>
      </c>
      <c r="J1533" s="32">
        <f>VLOOKUP($A1533,級距!$A:$K,9,FALSE)</f>
        <v>1</v>
      </c>
      <c r="K1533" s="32">
        <f>VLOOKUP($A1533,級距!$A:$K,10,FALSE)</f>
        <v>8</v>
      </c>
      <c r="L1533" s="32">
        <f>VLOOKUP($A1533,級距!$A:$K,11,FALSE)</f>
        <v>3</v>
      </c>
      <c r="M1533" s="32">
        <f t="shared" si="47"/>
        <v>3</v>
      </c>
    </row>
    <row r="1534" spans="1:13">
      <c r="A1534" s="47">
        <v>43371</v>
      </c>
      <c r="B1534" s="46">
        <f>_xlfn.IFNA(VLOOKUP(A1534,'Dual Thrust Strategy'!$A$1:$B$460,2,FALSE),0)</f>
        <v>0</v>
      </c>
      <c r="C1534" s="46">
        <f>_xlfn.IFNA(VLOOKUP(A1534,'Break Through Price Strategy'!$A$2:$B$742,2,FALSE),0)</f>
        <v>0</v>
      </c>
      <c r="D1534" s="46">
        <f>_xlfn.IFNA(VLOOKUP(A1534,'BBI Strategy'!$A$2:$B$1000,2,FALSE),0)</f>
        <v>0</v>
      </c>
      <c r="E1534" s="46">
        <f>_xlfn.IFNA(VLOOKUP(A1534,'Cloud Strategy'!$A$2:$B$1000,2,FALSE),0)</f>
        <v>0</v>
      </c>
      <c r="F1534" s="46">
        <f>_xlfn.IFNA(VLOOKUP(A1534,'DMI Strategy'!$A$1:$B$1000,2,FALSE),0)</f>
        <v>0</v>
      </c>
      <c r="G1534" s="46">
        <f>_xlfn.IFNA(VLOOKUP(A1534,'RVI Strategy'!$A$1:$B$1000,2,FALSE),0)</f>
        <v>0</v>
      </c>
      <c r="H1534" s="46">
        <f>_xlfn.IFNA(VLOOKUP(A1534,'TXF0007 Strategy'!$A$1:$B$1000,2,FALSE),0)</f>
        <v>0</v>
      </c>
      <c r="I1534" s="55">
        <f t="shared" si="46"/>
        <v>0</v>
      </c>
      <c r="J1534" s="32">
        <f>VLOOKUP($A1534,級距!$A:$K,9,FALSE)</f>
        <v>5</v>
      </c>
      <c r="K1534" s="32">
        <f>VLOOKUP($A1534,級距!$A:$K,10,FALSE)</f>
        <v>5</v>
      </c>
      <c r="L1534" s="32">
        <f>VLOOKUP($A1534,級距!$A:$K,11,FALSE)</f>
        <v>2</v>
      </c>
      <c r="M1534" s="32">
        <f t="shared" si="47"/>
        <v>2</v>
      </c>
    </row>
    <row r="1535" spans="1:13">
      <c r="A1535" s="47">
        <v>43370</v>
      </c>
      <c r="B1535" s="46">
        <f>_xlfn.IFNA(VLOOKUP(A1535,'Dual Thrust Strategy'!$A$1:$B$460,2,FALSE),0)</f>
        <v>0</v>
      </c>
      <c r="C1535" s="46">
        <f>_xlfn.IFNA(VLOOKUP(A1535,'Break Through Price Strategy'!$A$2:$B$742,2,FALSE),0)</f>
        <v>0</v>
      </c>
      <c r="D1535" s="46">
        <f>_xlfn.IFNA(VLOOKUP(A1535,'BBI Strategy'!$A$2:$B$1000,2,FALSE),0)</f>
        <v>0</v>
      </c>
      <c r="E1535" s="46">
        <f>_xlfn.IFNA(VLOOKUP(A1535,'Cloud Strategy'!$A$2:$B$1000,2,FALSE),0)</f>
        <v>0</v>
      </c>
      <c r="F1535" s="46">
        <f>_xlfn.IFNA(VLOOKUP(A1535,'DMI Strategy'!$A$1:$B$1000,2,FALSE),0)</f>
        <v>0</v>
      </c>
      <c r="G1535" s="46">
        <f>_xlfn.IFNA(VLOOKUP(A1535,'RVI Strategy'!$A$1:$B$1000,2,FALSE),0)</f>
        <v>0</v>
      </c>
      <c r="H1535" s="46">
        <f>_xlfn.IFNA(VLOOKUP(A1535,'TXF0007 Strategy'!$A$1:$B$1000,2,FALSE),0)</f>
        <v>0</v>
      </c>
      <c r="I1535" s="55">
        <f t="shared" si="46"/>
        <v>0</v>
      </c>
      <c r="J1535" s="32">
        <f>VLOOKUP($A1535,級距!$A:$K,9,FALSE)</f>
        <v>2</v>
      </c>
      <c r="K1535" s="32">
        <f>VLOOKUP($A1535,級距!$A:$K,10,FALSE)</f>
        <v>4</v>
      </c>
      <c r="L1535" s="32">
        <f>VLOOKUP($A1535,級距!$A:$K,11,FALSE)</f>
        <v>2</v>
      </c>
      <c r="M1535" s="32">
        <f t="shared" si="47"/>
        <v>2</v>
      </c>
    </row>
    <row r="1536" spans="1:13">
      <c r="A1536" s="47">
        <v>43369</v>
      </c>
      <c r="B1536" s="46">
        <f>_xlfn.IFNA(VLOOKUP(A1536,'Dual Thrust Strategy'!$A$1:$B$460,2,FALSE),0)</f>
        <v>0</v>
      </c>
      <c r="C1536" s="46">
        <f>_xlfn.IFNA(VLOOKUP(A1536,'Break Through Price Strategy'!$A$2:$B$742,2,FALSE),0)</f>
        <v>0</v>
      </c>
      <c r="D1536" s="46">
        <f>_xlfn.IFNA(VLOOKUP(A1536,'BBI Strategy'!$A$2:$B$1000,2,FALSE),0)</f>
        <v>0</v>
      </c>
      <c r="E1536" s="46">
        <f>_xlfn.IFNA(VLOOKUP(A1536,'Cloud Strategy'!$A$2:$B$1000,2,FALSE),0)</f>
        <v>0</v>
      </c>
      <c r="F1536" s="46">
        <f>_xlfn.IFNA(VLOOKUP(A1536,'DMI Strategy'!$A$1:$B$1000,2,FALSE),0)</f>
        <v>0</v>
      </c>
      <c r="G1536" s="46">
        <f>_xlfn.IFNA(VLOOKUP(A1536,'RVI Strategy'!$A$1:$B$1000,2,FALSE),0)</f>
        <v>0</v>
      </c>
      <c r="H1536" s="46">
        <f>_xlfn.IFNA(VLOOKUP(A1536,'TXF0007 Strategy'!$A$1:$B$1000,2,FALSE),0)</f>
        <v>0</v>
      </c>
      <c r="I1536" s="55">
        <f t="shared" si="46"/>
        <v>0</v>
      </c>
      <c r="J1536" s="32">
        <f>VLOOKUP($A1536,級距!$A:$K,9,FALSE)</f>
        <v>1</v>
      </c>
      <c r="K1536" s="32">
        <f>VLOOKUP($A1536,級距!$A:$K,10,FALSE)</f>
        <v>3</v>
      </c>
      <c r="L1536" s="32">
        <f>VLOOKUP($A1536,級距!$A:$K,11,FALSE)</f>
        <v>2</v>
      </c>
      <c r="M1536" s="32">
        <f t="shared" si="47"/>
        <v>2</v>
      </c>
    </row>
    <row r="1537" spans="1:13">
      <c r="A1537" s="47">
        <v>43368</v>
      </c>
      <c r="B1537" s="46">
        <f>_xlfn.IFNA(VLOOKUP(A1537,'Dual Thrust Strategy'!$A$1:$B$460,2,FALSE),0)</f>
        <v>0</v>
      </c>
      <c r="C1537" s="46">
        <f>_xlfn.IFNA(VLOOKUP(A1537,'Break Through Price Strategy'!$A$2:$B$742,2,FALSE),0)</f>
        <v>0</v>
      </c>
      <c r="D1537" s="46">
        <f>_xlfn.IFNA(VLOOKUP(A1537,'BBI Strategy'!$A$2:$B$1000,2,FALSE),0)</f>
        <v>0</v>
      </c>
      <c r="E1537" s="46">
        <f>_xlfn.IFNA(VLOOKUP(A1537,'Cloud Strategy'!$A$2:$B$1000,2,FALSE),0)</f>
        <v>0</v>
      </c>
      <c r="F1537" s="46">
        <f>_xlfn.IFNA(VLOOKUP(A1537,'DMI Strategy'!$A$1:$B$1000,2,FALSE),0)</f>
        <v>0</v>
      </c>
      <c r="G1537" s="46">
        <f>_xlfn.IFNA(VLOOKUP(A1537,'RVI Strategy'!$A$1:$B$1000,2,FALSE),0)</f>
        <v>0</v>
      </c>
      <c r="H1537" s="46">
        <f>_xlfn.IFNA(VLOOKUP(A1537,'TXF0007 Strategy'!$A$1:$B$1000,2,FALSE),0)</f>
        <v>0</v>
      </c>
      <c r="I1537" s="55">
        <f t="shared" si="46"/>
        <v>0</v>
      </c>
      <c r="J1537" s="32">
        <f>VLOOKUP($A1537,級距!$A:$K,9,FALSE)</f>
        <v>1</v>
      </c>
      <c r="K1537" s="32">
        <f>VLOOKUP($A1537,級距!$A:$K,10,FALSE)</f>
        <v>4</v>
      </c>
      <c r="L1537" s="32">
        <f>VLOOKUP($A1537,級距!$A:$K,11,FALSE)</f>
        <v>2</v>
      </c>
      <c r="M1537" s="32">
        <f t="shared" si="47"/>
        <v>2</v>
      </c>
    </row>
    <row r="1538" spans="1:13">
      <c r="A1538" s="47">
        <v>43364</v>
      </c>
      <c r="B1538" s="46">
        <f>_xlfn.IFNA(VLOOKUP(A1538,'Dual Thrust Strategy'!$A$1:$B$460,2,FALSE),0)</f>
        <v>0</v>
      </c>
      <c r="C1538" s="46">
        <f>_xlfn.IFNA(VLOOKUP(A1538,'Break Through Price Strategy'!$A$2:$B$742,2,FALSE),0)</f>
        <v>0</v>
      </c>
      <c r="D1538" s="46">
        <f>_xlfn.IFNA(VLOOKUP(A1538,'BBI Strategy'!$A$2:$B$1000,2,FALSE),0)</f>
        <v>0</v>
      </c>
      <c r="E1538" s="46">
        <f>_xlfn.IFNA(VLOOKUP(A1538,'Cloud Strategy'!$A$2:$B$1000,2,FALSE),0)</f>
        <v>0</v>
      </c>
      <c r="F1538" s="46">
        <f>_xlfn.IFNA(VLOOKUP(A1538,'DMI Strategy'!$A$1:$B$1000,2,FALSE),0)</f>
        <v>0</v>
      </c>
      <c r="G1538" s="46">
        <f>_xlfn.IFNA(VLOOKUP(A1538,'RVI Strategy'!$A$1:$B$1000,2,FALSE),0)</f>
        <v>0</v>
      </c>
      <c r="H1538" s="46">
        <f>_xlfn.IFNA(VLOOKUP(A1538,'TXF0007 Strategy'!$A$1:$B$1000,2,FALSE),0)</f>
        <v>0</v>
      </c>
      <c r="I1538" s="55">
        <f t="shared" si="46"/>
        <v>0</v>
      </c>
      <c r="J1538" s="32">
        <f>VLOOKUP($A1538,級距!$A:$K,9,FALSE)</f>
        <v>5</v>
      </c>
      <c r="K1538" s="32">
        <f>VLOOKUP($A1538,級距!$A:$K,10,FALSE)</f>
        <v>6</v>
      </c>
      <c r="L1538" s="32">
        <f>VLOOKUP($A1538,級距!$A:$K,11,FALSE)</f>
        <v>2</v>
      </c>
      <c r="M1538" s="32">
        <f t="shared" si="47"/>
        <v>2</v>
      </c>
    </row>
    <row r="1539" spans="1:13">
      <c r="A1539" s="47">
        <v>43363</v>
      </c>
      <c r="B1539" s="46">
        <f>_xlfn.IFNA(VLOOKUP(A1539,'Dual Thrust Strategy'!$A$1:$B$460,2,FALSE),0)</f>
        <v>0</v>
      </c>
      <c r="C1539" s="46">
        <f>_xlfn.IFNA(VLOOKUP(A1539,'Break Through Price Strategy'!$A$2:$B$742,2,FALSE),0)</f>
        <v>0</v>
      </c>
      <c r="D1539" s="46">
        <f>_xlfn.IFNA(VLOOKUP(A1539,'BBI Strategy'!$A$2:$B$1000,2,FALSE),0)</f>
        <v>0</v>
      </c>
      <c r="E1539" s="46">
        <f>_xlfn.IFNA(VLOOKUP(A1539,'Cloud Strategy'!$A$2:$B$1000,2,FALSE),0)</f>
        <v>0</v>
      </c>
      <c r="F1539" s="46">
        <f>_xlfn.IFNA(VLOOKUP(A1539,'DMI Strategy'!$A$1:$B$1000,2,FALSE),0)</f>
        <v>0</v>
      </c>
      <c r="G1539" s="46">
        <f>_xlfn.IFNA(VLOOKUP(A1539,'RVI Strategy'!$A$1:$B$1000,2,FALSE),0)</f>
        <v>0</v>
      </c>
      <c r="H1539" s="46">
        <f>_xlfn.IFNA(VLOOKUP(A1539,'TXF0007 Strategy'!$A$1:$B$1000,2,FALSE),0)</f>
        <v>0</v>
      </c>
      <c r="I1539" s="55">
        <f t="shared" si="46"/>
        <v>0</v>
      </c>
      <c r="J1539" s="32">
        <f>VLOOKUP($A1539,級距!$A:$K,9,FALSE)</f>
        <v>4</v>
      </c>
      <c r="K1539" s="32">
        <f>VLOOKUP($A1539,級距!$A:$K,10,FALSE)</f>
        <v>7</v>
      </c>
      <c r="L1539" s="32">
        <f>VLOOKUP($A1539,級距!$A:$K,11,FALSE)</f>
        <v>3</v>
      </c>
      <c r="M1539" s="32">
        <f t="shared" si="47"/>
        <v>3</v>
      </c>
    </row>
    <row r="1540" spans="1:13">
      <c r="A1540" s="47">
        <v>43362</v>
      </c>
      <c r="B1540" s="46">
        <f>_xlfn.IFNA(VLOOKUP(A1540,'Dual Thrust Strategy'!$A$1:$B$460,2,FALSE),0)</f>
        <v>0</v>
      </c>
      <c r="C1540" s="46">
        <f>_xlfn.IFNA(VLOOKUP(A1540,'Break Through Price Strategy'!$A$2:$B$742,2,FALSE),0)</f>
        <v>0</v>
      </c>
      <c r="D1540" s="46">
        <f>_xlfn.IFNA(VLOOKUP(A1540,'BBI Strategy'!$A$2:$B$1000,2,FALSE),0)</f>
        <v>0</v>
      </c>
      <c r="E1540" s="46">
        <f>_xlfn.IFNA(VLOOKUP(A1540,'Cloud Strategy'!$A$2:$B$1000,2,FALSE),0)</f>
        <v>0</v>
      </c>
      <c r="F1540" s="46">
        <f>_xlfn.IFNA(VLOOKUP(A1540,'DMI Strategy'!$A$1:$B$1000,2,FALSE),0)</f>
        <v>0</v>
      </c>
      <c r="G1540" s="46">
        <f>_xlfn.IFNA(VLOOKUP(A1540,'RVI Strategy'!$A$1:$B$1000,2,FALSE),0)</f>
        <v>0</v>
      </c>
      <c r="H1540" s="46">
        <f>_xlfn.IFNA(VLOOKUP(A1540,'TXF0007 Strategy'!$A$1:$B$1000,2,FALSE),0)</f>
        <v>0</v>
      </c>
      <c r="I1540" s="55">
        <f t="shared" ref="I1540:I1603" si="48">(B1540+C1540+D1540+E1540+F1540+G1540)/6</f>
        <v>0</v>
      </c>
      <c r="J1540" s="32">
        <f>VLOOKUP($A1540,級距!$A:$K,9,FALSE)</f>
        <v>1</v>
      </c>
      <c r="K1540" s="32">
        <f>VLOOKUP($A1540,級距!$A:$K,10,FALSE)</f>
        <v>7</v>
      </c>
      <c r="L1540" s="32">
        <f>VLOOKUP($A1540,級距!$A:$K,11,FALSE)</f>
        <v>3</v>
      </c>
      <c r="M1540" s="32">
        <f t="shared" ref="M1540:M1603" si="49">_xlfn.IFNA(L1540,0)</f>
        <v>3</v>
      </c>
    </row>
    <row r="1541" spans="1:13">
      <c r="A1541" s="47">
        <v>43361</v>
      </c>
      <c r="B1541" s="46">
        <f>_xlfn.IFNA(VLOOKUP(A1541,'Dual Thrust Strategy'!$A$1:$B$460,2,FALSE),0)</f>
        <v>0</v>
      </c>
      <c r="C1541" s="46">
        <f>_xlfn.IFNA(VLOOKUP(A1541,'Break Through Price Strategy'!$A$2:$B$742,2,FALSE),0)</f>
        <v>0</v>
      </c>
      <c r="D1541" s="46">
        <f>_xlfn.IFNA(VLOOKUP(A1541,'BBI Strategy'!$A$2:$B$1000,2,FALSE),0)</f>
        <v>0</v>
      </c>
      <c r="E1541" s="46">
        <f>_xlfn.IFNA(VLOOKUP(A1541,'Cloud Strategy'!$A$2:$B$1000,2,FALSE),0)</f>
        <v>0</v>
      </c>
      <c r="F1541" s="46">
        <f>_xlfn.IFNA(VLOOKUP(A1541,'DMI Strategy'!$A$1:$B$1000,2,FALSE),0)</f>
        <v>0</v>
      </c>
      <c r="G1541" s="46">
        <f>_xlfn.IFNA(VLOOKUP(A1541,'RVI Strategy'!$A$1:$B$1000,2,FALSE),0)</f>
        <v>0</v>
      </c>
      <c r="H1541" s="46">
        <f>_xlfn.IFNA(VLOOKUP(A1541,'TXF0007 Strategy'!$A$1:$B$1000,2,FALSE),0)</f>
        <v>0</v>
      </c>
      <c r="I1541" s="55">
        <f t="shared" si="48"/>
        <v>0</v>
      </c>
      <c r="J1541" s="32">
        <f>VLOOKUP($A1541,級距!$A:$K,9,FALSE)</f>
        <v>1</v>
      </c>
      <c r="K1541" s="32">
        <f>VLOOKUP($A1541,級距!$A:$K,10,FALSE)</f>
        <v>2</v>
      </c>
      <c r="L1541" s="32">
        <f>VLOOKUP($A1541,級距!$A:$K,11,FALSE)</f>
        <v>2</v>
      </c>
      <c r="M1541" s="32">
        <f t="shared" si="49"/>
        <v>2</v>
      </c>
    </row>
    <row r="1542" spans="1:13">
      <c r="A1542" s="47">
        <v>43360</v>
      </c>
      <c r="B1542" s="46">
        <f>_xlfn.IFNA(VLOOKUP(A1542,'Dual Thrust Strategy'!$A$1:$B$460,2,FALSE),0)</f>
        <v>0</v>
      </c>
      <c r="C1542" s="46">
        <f>_xlfn.IFNA(VLOOKUP(A1542,'Break Through Price Strategy'!$A$2:$B$742,2,FALSE),0)</f>
        <v>0</v>
      </c>
      <c r="D1542" s="46">
        <f>_xlfn.IFNA(VLOOKUP(A1542,'BBI Strategy'!$A$2:$B$1000,2,FALSE),0)</f>
        <v>0</v>
      </c>
      <c r="E1542" s="46">
        <f>_xlfn.IFNA(VLOOKUP(A1542,'Cloud Strategy'!$A$2:$B$1000,2,FALSE),0)</f>
        <v>0</v>
      </c>
      <c r="F1542" s="46">
        <f>_xlfn.IFNA(VLOOKUP(A1542,'DMI Strategy'!$A$1:$B$1000,2,FALSE),0)</f>
        <v>0</v>
      </c>
      <c r="G1542" s="46">
        <f>_xlfn.IFNA(VLOOKUP(A1542,'RVI Strategy'!$A$1:$B$1000,2,FALSE),0)</f>
        <v>0</v>
      </c>
      <c r="H1542" s="46">
        <f>_xlfn.IFNA(VLOOKUP(A1542,'TXF0007 Strategy'!$A$1:$B$1000,2,FALSE),0)</f>
        <v>0</v>
      </c>
      <c r="I1542" s="55">
        <f t="shared" si="48"/>
        <v>0</v>
      </c>
      <c r="J1542" s="32">
        <f>VLOOKUP($A1542,級距!$A:$K,9,FALSE)</f>
        <v>1</v>
      </c>
      <c r="K1542" s="32">
        <f>VLOOKUP($A1542,級距!$A:$K,10,FALSE)</f>
        <v>6</v>
      </c>
      <c r="L1542" s="32">
        <f>VLOOKUP($A1542,級距!$A:$K,11,FALSE)</f>
        <v>2</v>
      </c>
      <c r="M1542" s="32">
        <f t="shared" si="49"/>
        <v>2</v>
      </c>
    </row>
    <row r="1543" spans="1:13">
      <c r="A1543" s="47">
        <v>43357</v>
      </c>
      <c r="B1543" s="46">
        <f>_xlfn.IFNA(VLOOKUP(A1543,'Dual Thrust Strategy'!$A$1:$B$460,2,FALSE),0)</f>
        <v>0</v>
      </c>
      <c r="C1543" s="46">
        <f>_xlfn.IFNA(VLOOKUP(A1543,'Break Through Price Strategy'!$A$2:$B$742,2,FALSE),0)</f>
        <v>0</v>
      </c>
      <c r="D1543" s="46">
        <f>_xlfn.IFNA(VLOOKUP(A1543,'BBI Strategy'!$A$2:$B$1000,2,FALSE),0)</f>
        <v>0</v>
      </c>
      <c r="E1543" s="46">
        <f>_xlfn.IFNA(VLOOKUP(A1543,'Cloud Strategy'!$A$2:$B$1000,2,FALSE),0)</f>
        <v>0</v>
      </c>
      <c r="F1543" s="46">
        <f>_xlfn.IFNA(VLOOKUP(A1543,'DMI Strategy'!$A$1:$B$1000,2,FALSE),0)</f>
        <v>0</v>
      </c>
      <c r="G1543" s="46">
        <f>_xlfn.IFNA(VLOOKUP(A1543,'RVI Strategy'!$A$1:$B$1000,2,FALSE),0)</f>
        <v>0</v>
      </c>
      <c r="H1543" s="46">
        <f>_xlfn.IFNA(VLOOKUP(A1543,'TXF0007 Strategy'!$A$1:$B$1000,2,FALSE),0)</f>
        <v>0</v>
      </c>
      <c r="I1543" s="55">
        <f t="shared" si="48"/>
        <v>0</v>
      </c>
      <c r="J1543" s="32">
        <f>VLOOKUP($A1543,級距!$A:$K,9,FALSE)</f>
        <v>5</v>
      </c>
      <c r="K1543" s="32">
        <f>VLOOKUP($A1543,級距!$A:$K,10,FALSE)</f>
        <v>9</v>
      </c>
      <c r="L1543" s="32">
        <f>VLOOKUP($A1543,級距!$A:$K,11,FALSE)</f>
        <v>3</v>
      </c>
      <c r="M1543" s="32">
        <f t="shared" si="49"/>
        <v>3</v>
      </c>
    </row>
    <row r="1544" spans="1:13">
      <c r="A1544" s="47">
        <v>43356</v>
      </c>
      <c r="B1544" s="46">
        <f>_xlfn.IFNA(VLOOKUP(A1544,'Dual Thrust Strategy'!$A$1:$B$460,2,FALSE),0)</f>
        <v>0</v>
      </c>
      <c r="C1544" s="46">
        <f>_xlfn.IFNA(VLOOKUP(A1544,'Break Through Price Strategy'!$A$2:$B$742,2,FALSE),0)</f>
        <v>0</v>
      </c>
      <c r="D1544" s="46">
        <f>_xlfn.IFNA(VLOOKUP(A1544,'BBI Strategy'!$A$2:$B$1000,2,FALSE),0)</f>
        <v>0</v>
      </c>
      <c r="E1544" s="46">
        <f>_xlfn.IFNA(VLOOKUP(A1544,'Cloud Strategy'!$A$2:$B$1000,2,FALSE),0)</f>
        <v>0</v>
      </c>
      <c r="F1544" s="46">
        <f>_xlfn.IFNA(VLOOKUP(A1544,'DMI Strategy'!$A$1:$B$1000,2,FALSE),0)</f>
        <v>0</v>
      </c>
      <c r="G1544" s="46">
        <f>_xlfn.IFNA(VLOOKUP(A1544,'RVI Strategy'!$A$1:$B$1000,2,FALSE),0)</f>
        <v>0</v>
      </c>
      <c r="H1544" s="46">
        <f>_xlfn.IFNA(VLOOKUP(A1544,'TXF0007 Strategy'!$A$1:$B$1000,2,FALSE),0)</f>
        <v>0</v>
      </c>
      <c r="I1544" s="55">
        <f t="shared" si="48"/>
        <v>0</v>
      </c>
      <c r="J1544" s="32">
        <f>VLOOKUP($A1544,級距!$A:$K,9,FALSE)</f>
        <v>2</v>
      </c>
      <c r="K1544" s="32">
        <f>VLOOKUP($A1544,級距!$A:$K,10,FALSE)</f>
        <v>4</v>
      </c>
      <c r="L1544" s="32">
        <f>VLOOKUP($A1544,級距!$A:$K,11,FALSE)</f>
        <v>2</v>
      </c>
      <c r="M1544" s="32">
        <f t="shared" si="49"/>
        <v>2</v>
      </c>
    </row>
    <row r="1545" spans="1:13">
      <c r="A1545" s="47">
        <v>43355</v>
      </c>
      <c r="B1545" s="46">
        <f>_xlfn.IFNA(VLOOKUP(A1545,'Dual Thrust Strategy'!$A$1:$B$460,2,FALSE),0)</f>
        <v>0</v>
      </c>
      <c r="C1545" s="46">
        <f>_xlfn.IFNA(VLOOKUP(A1545,'Break Through Price Strategy'!$A$2:$B$742,2,FALSE),0)</f>
        <v>0</v>
      </c>
      <c r="D1545" s="46">
        <f>_xlfn.IFNA(VLOOKUP(A1545,'BBI Strategy'!$A$2:$B$1000,2,FALSE),0)</f>
        <v>0</v>
      </c>
      <c r="E1545" s="46">
        <f>_xlfn.IFNA(VLOOKUP(A1545,'Cloud Strategy'!$A$2:$B$1000,2,FALSE),0)</f>
        <v>0</v>
      </c>
      <c r="F1545" s="46">
        <f>_xlfn.IFNA(VLOOKUP(A1545,'DMI Strategy'!$A$1:$B$1000,2,FALSE),0)</f>
        <v>0</v>
      </c>
      <c r="G1545" s="46">
        <f>_xlfn.IFNA(VLOOKUP(A1545,'RVI Strategy'!$A$1:$B$1000,2,FALSE),0)</f>
        <v>0</v>
      </c>
      <c r="H1545" s="46">
        <f>_xlfn.IFNA(VLOOKUP(A1545,'TXF0007 Strategy'!$A$1:$B$1000,2,FALSE),0)</f>
        <v>0</v>
      </c>
      <c r="I1545" s="55">
        <f t="shared" si="48"/>
        <v>0</v>
      </c>
      <c r="J1545" s="32">
        <f>VLOOKUP($A1545,級距!$A:$K,9,FALSE)</f>
        <v>3</v>
      </c>
      <c r="K1545" s="32">
        <f>VLOOKUP($A1545,級距!$A:$K,10,FALSE)</f>
        <v>5</v>
      </c>
      <c r="L1545" s="32">
        <f>VLOOKUP($A1545,級距!$A:$K,11,FALSE)</f>
        <v>2</v>
      </c>
      <c r="M1545" s="32">
        <f t="shared" si="49"/>
        <v>2</v>
      </c>
    </row>
    <row r="1546" spans="1:13">
      <c r="A1546" s="47">
        <v>43354</v>
      </c>
      <c r="B1546" s="46">
        <f>_xlfn.IFNA(VLOOKUP(A1546,'Dual Thrust Strategy'!$A$1:$B$460,2,FALSE),0)</f>
        <v>0</v>
      </c>
      <c r="C1546" s="46">
        <f>_xlfn.IFNA(VLOOKUP(A1546,'Break Through Price Strategy'!$A$2:$B$742,2,FALSE),0)</f>
        <v>0</v>
      </c>
      <c r="D1546" s="46">
        <f>_xlfn.IFNA(VLOOKUP(A1546,'BBI Strategy'!$A$2:$B$1000,2,FALSE),0)</f>
        <v>0</v>
      </c>
      <c r="E1546" s="46">
        <f>_xlfn.IFNA(VLOOKUP(A1546,'Cloud Strategy'!$A$2:$B$1000,2,FALSE),0)</f>
        <v>0</v>
      </c>
      <c r="F1546" s="46">
        <f>_xlfn.IFNA(VLOOKUP(A1546,'DMI Strategy'!$A$1:$B$1000,2,FALSE),0)</f>
        <v>0</v>
      </c>
      <c r="G1546" s="46">
        <f>_xlfn.IFNA(VLOOKUP(A1546,'RVI Strategy'!$A$1:$B$1000,2,FALSE),0)</f>
        <v>0</v>
      </c>
      <c r="H1546" s="46">
        <f>_xlfn.IFNA(VLOOKUP(A1546,'TXF0007 Strategy'!$A$1:$B$1000,2,FALSE),0)</f>
        <v>0</v>
      </c>
      <c r="I1546" s="55">
        <f t="shared" si="48"/>
        <v>0</v>
      </c>
      <c r="J1546" s="32">
        <f>VLOOKUP($A1546,級距!$A:$K,9,FALSE)</f>
        <v>3</v>
      </c>
      <c r="K1546" s="32">
        <f>VLOOKUP($A1546,級距!$A:$K,10,FALSE)</f>
        <v>3</v>
      </c>
      <c r="L1546" s="32">
        <f>VLOOKUP($A1546,級距!$A:$K,11,FALSE)</f>
        <v>2</v>
      </c>
      <c r="M1546" s="32">
        <f t="shared" si="49"/>
        <v>2</v>
      </c>
    </row>
    <row r="1547" spans="1:13">
      <c r="A1547" s="47">
        <v>43353</v>
      </c>
      <c r="B1547" s="46">
        <f>_xlfn.IFNA(VLOOKUP(A1547,'Dual Thrust Strategy'!$A$1:$B$460,2,FALSE),0)</f>
        <v>0</v>
      </c>
      <c r="C1547" s="46">
        <f>_xlfn.IFNA(VLOOKUP(A1547,'Break Through Price Strategy'!$A$2:$B$742,2,FALSE),0)</f>
        <v>0</v>
      </c>
      <c r="D1547" s="46">
        <f>_xlfn.IFNA(VLOOKUP(A1547,'BBI Strategy'!$A$2:$B$1000,2,FALSE),0)</f>
        <v>0</v>
      </c>
      <c r="E1547" s="46">
        <f>_xlfn.IFNA(VLOOKUP(A1547,'Cloud Strategy'!$A$2:$B$1000,2,FALSE),0)</f>
        <v>0</v>
      </c>
      <c r="F1547" s="46">
        <f>_xlfn.IFNA(VLOOKUP(A1547,'DMI Strategy'!$A$1:$B$1000,2,FALSE),0)</f>
        <v>0</v>
      </c>
      <c r="G1547" s="46">
        <f>_xlfn.IFNA(VLOOKUP(A1547,'RVI Strategy'!$A$1:$B$1000,2,FALSE),0)</f>
        <v>0</v>
      </c>
      <c r="H1547" s="46">
        <f>_xlfn.IFNA(VLOOKUP(A1547,'TXF0007 Strategy'!$A$1:$B$1000,2,FALSE),0)</f>
        <v>0</v>
      </c>
      <c r="I1547" s="55">
        <f t="shared" si="48"/>
        <v>0</v>
      </c>
      <c r="J1547" s="32">
        <f>VLOOKUP($A1547,級距!$A:$K,9,FALSE)</f>
        <v>8</v>
      </c>
      <c r="K1547" s="32">
        <f>VLOOKUP($A1547,級距!$A:$K,10,FALSE)</f>
        <v>8</v>
      </c>
      <c r="L1547" s="32">
        <f>VLOOKUP($A1547,級距!$A:$K,11,FALSE)</f>
        <v>3</v>
      </c>
      <c r="M1547" s="32">
        <f t="shared" si="49"/>
        <v>3</v>
      </c>
    </row>
    <row r="1548" spans="1:13">
      <c r="A1548" s="47">
        <v>43350</v>
      </c>
      <c r="B1548" s="46">
        <f>_xlfn.IFNA(VLOOKUP(A1548,'Dual Thrust Strategy'!$A$1:$B$460,2,FALSE),0)</f>
        <v>0</v>
      </c>
      <c r="C1548" s="46">
        <f>_xlfn.IFNA(VLOOKUP(A1548,'Break Through Price Strategy'!$A$2:$B$742,2,FALSE),0)</f>
        <v>0</v>
      </c>
      <c r="D1548" s="46">
        <f>_xlfn.IFNA(VLOOKUP(A1548,'BBI Strategy'!$A$2:$B$1000,2,FALSE),0)</f>
        <v>0</v>
      </c>
      <c r="E1548" s="46">
        <f>_xlfn.IFNA(VLOOKUP(A1548,'Cloud Strategy'!$A$2:$B$1000,2,FALSE),0)</f>
        <v>0</v>
      </c>
      <c r="F1548" s="46">
        <f>_xlfn.IFNA(VLOOKUP(A1548,'DMI Strategy'!$A$1:$B$1000,2,FALSE),0)</f>
        <v>0</v>
      </c>
      <c r="G1548" s="46">
        <f>_xlfn.IFNA(VLOOKUP(A1548,'RVI Strategy'!$A$1:$B$1000,2,FALSE),0)</f>
        <v>0</v>
      </c>
      <c r="H1548" s="46">
        <f>_xlfn.IFNA(VLOOKUP(A1548,'TXF0007 Strategy'!$A$1:$B$1000,2,FALSE),0)</f>
        <v>0</v>
      </c>
      <c r="I1548" s="55">
        <f t="shared" si="48"/>
        <v>0</v>
      </c>
      <c r="J1548" s="32">
        <f>VLOOKUP($A1548,級距!$A:$K,9,FALSE)</f>
        <v>3</v>
      </c>
      <c r="K1548" s="32">
        <f>VLOOKUP($A1548,級距!$A:$K,10,FALSE)</f>
        <v>3</v>
      </c>
      <c r="L1548" s="32">
        <f>VLOOKUP($A1548,級距!$A:$K,11,FALSE)</f>
        <v>2</v>
      </c>
      <c r="M1548" s="32">
        <f t="shared" si="49"/>
        <v>2</v>
      </c>
    </row>
    <row r="1549" spans="1:13">
      <c r="A1549" s="47">
        <v>43349</v>
      </c>
      <c r="B1549" s="46">
        <f>_xlfn.IFNA(VLOOKUP(A1549,'Dual Thrust Strategy'!$A$1:$B$460,2,FALSE),0)</f>
        <v>0</v>
      </c>
      <c r="C1549" s="46">
        <f>_xlfn.IFNA(VLOOKUP(A1549,'Break Through Price Strategy'!$A$2:$B$742,2,FALSE),0)</f>
        <v>0</v>
      </c>
      <c r="D1549" s="46">
        <f>_xlfn.IFNA(VLOOKUP(A1549,'BBI Strategy'!$A$2:$B$1000,2,FALSE),0)</f>
        <v>0</v>
      </c>
      <c r="E1549" s="46">
        <f>_xlfn.IFNA(VLOOKUP(A1549,'Cloud Strategy'!$A$2:$B$1000,2,FALSE),0)</f>
        <v>0</v>
      </c>
      <c r="F1549" s="46">
        <f>_xlfn.IFNA(VLOOKUP(A1549,'DMI Strategy'!$A$1:$B$1000,2,FALSE),0)</f>
        <v>0</v>
      </c>
      <c r="G1549" s="46">
        <f>_xlfn.IFNA(VLOOKUP(A1549,'RVI Strategy'!$A$1:$B$1000,2,FALSE),0)</f>
        <v>0</v>
      </c>
      <c r="H1549" s="46">
        <f>_xlfn.IFNA(VLOOKUP(A1549,'TXF0007 Strategy'!$A$1:$B$1000,2,FALSE),0)</f>
        <v>0</v>
      </c>
      <c r="I1549" s="55">
        <f t="shared" si="48"/>
        <v>0</v>
      </c>
      <c r="J1549" s="32">
        <f>VLOOKUP($A1549,級距!$A:$K,9,FALSE)</f>
        <v>3</v>
      </c>
      <c r="K1549" s="32">
        <f>VLOOKUP($A1549,級距!$A:$K,10,FALSE)</f>
        <v>3</v>
      </c>
      <c r="L1549" s="32">
        <f>VLOOKUP($A1549,級距!$A:$K,11,FALSE)</f>
        <v>2</v>
      </c>
      <c r="M1549" s="32">
        <f t="shared" si="49"/>
        <v>2</v>
      </c>
    </row>
    <row r="1550" spans="1:13">
      <c r="A1550" s="47">
        <v>43348</v>
      </c>
      <c r="B1550" s="46">
        <f>_xlfn.IFNA(VLOOKUP(A1550,'Dual Thrust Strategy'!$A$1:$B$460,2,FALSE),0)</f>
        <v>0</v>
      </c>
      <c r="C1550" s="46">
        <f>_xlfn.IFNA(VLOOKUP(A1550,'Break Through Price Strategy'!$A$2:$B$742,2,FALSE),0)</f>
        <v>0</v>
      </c>
      <c r="D1550" s="46">
        <f>_xlfn.IFNA(VLOOKUP(A1550,'BBI Strategy'!$A$2:$B$1000,2,FALSE),0)</f>
        <v>0</v>
      </c>
      <c r="E1550" s="46">
        <f>_xlfn.IFNA(VLOOKUP(A1550,'Cloud Strategy'!$A$2:$B$1000,2,FALSE),0)</f>
        <v>0</v>
      </c>
      <c r="F1550" s="46">
        <f>_xlfn.IFNA(VLOOKUP(A1550,'DMI Strategy'!$A$1:$B$1000,2,FALSE),0)</f>
        <v>0</v>
      </c>
      <c r="G1550" s="46">
        <f>_xlfn.IFNA(VLOOKUP(A1550,'RVI Strategy'!$A$1:$B$1000,2,FALSE),0)</f>
        <v>0</v>
      </c>
      <c r="H1550" s="46">
        <f>_xlfn.IFNA(VLOOKUP(A1550,'TXF0007 Strategy'!$A$1:$B$1000,2,FALSE),0)</f>
        <v>0</v>
      </c>
      <c r="I1550" s="55">
        <f t="shared" si="48"/>
        <v>0</v>
      </c>
      <c r="J1550" s="32">
        <f>VLOOKUP($A1550,級距!$A:$K,9,FALSE)</f>
        <v>2</v>
      </c>
      <c r="K1550" s="32">
        <f>VLOOKUP($A1550,級距!$A:$K,10,FALSE)</f>
        <v>4</v>
      </c>
      <c r="L1550" s="32">
        <f>VLOOKUP($A1550,級距!$A:$K,11,FALSE)</f>
        <v>2</v>
      </c>
      <c r="M1550" s="32">
        <f t="shared" si="49"/>
        <v>2</v>
      </c>
    </row>
    <row r="1551" spans="1:13">
      <c r="A1551" s="47">
        <v>43347</v>
      </c>
      <c r="B1551" s="46">
        <f>_xlfn.IFNA(VLOOKUP(A1551,'Dual Thrust Strategy'!$A$1:$B$460,2,FALSE),0)</f>
        <v>0</v>
      </c>
      <c r="C1551" s="46">
        <f>_xlfn.IFNA(VLOOKUP(A1551,'Break Through Price Strategy'!$A$2:$B$742,2,FALSE),0)</f>
        <v>0</v>
      </c>
      <c r="D1551" s="46">
        <f>_xlfn.IFNA(VLOOKUP(A1551,'BBI Strategy'!$A$2:$B$1000,2,FALSE),0)</f>
        <v>0</v>
      </c>
      <c r="E1551" s="46">
        <f>_xlfn.IFNA(VLOOKUP(A1551,'Cloud Strategy'!$A$2:$B$1000,2,FALSE),0)</f>
        <v>0</v>
      </c>
      <c r="F1551" s="46">
        <f>_xlfn.IFNA(VLOOKUP(A1551,'DMI Strategy'!$A$1:$B$1000,2,FALSE),0)</f>
        <v>0</v>
      </c>
      <c r="G1551" s="46">
        <f>_xlfn.IFNA(VLOOKUP(A1551,'RVI Strategy'!$A$1:$B$1000,2,FALSE),0)</f>
        <v>0</v>
      </c>
      <c r="H1551" s="46">
        <f>_xlfn.IFNA(VLOOKUP(A1551,'TXF0007 Strategy'!$A$1:$B$1000,2,FALSE),0)</f>
        <v>0</v>
      </c>
      <c r="I1551" s="55">
        <f t="shared" si="48"/>
        <v>0</v>
      </c>
      <c r="J1551" s="32">
        <f>VLOOKUP($A1551,級距!$A:$K,9,FALSE)</f>
        <v>2</v>
      </c>
      <c r="K1551" s="32">
        <f>VLOOKUP($A1551,級距!$A:$K,10,FALSE)</f>
        <v>6</v>
      </c>
      <c r="L1551" s="32">
        <f>VLOOKUP($A1551,級距!$A:$K,11,FALSE)</f>
        <v>2</v>
      </c>
      <c r="M1551" s="32">
        <f t="shared" si="49"/>
        <v>2</v>
      </c>
    </row>
    <row r="1552" spans="1:13">
      <c r="A1552" s="47">
        <v>43346</v>
      </c>
      <c r="B1552" s="46">
        <f>_xlfn.IFNA(VLOOKUP(A1552,'Dual Thrust Strategy'!$A$1:$B$460,2,FALSE),0)</f>
        <v>0</v>
      </c>
      <c r="C1552" s="46">
        <f>_xlfn.IFNA(VLOOKUP(A1552,'Break Through Price Strategy'!$A$2:$B$742,2,FALSE),0)</f>
        <v>0</v>
      </c>
      <c r="D1552" s="46">
        <f>_xlfn.IFNA(VLOOKUP(A1552,'BBI Strategy'!$A$2:$B$1000,2,FALSE),0)</f>
        <v>0</v>
      </c>
      <c r="E1552" s="46">
        <f>_xlfn.IFNA(VLOOKUP(A1552,'Cloud Strategy'!$A$2:$B$1000,2,FALSE),0)</f>
        <v>0</v>
      </c>
      <c r="F1552" s="46">
        <f>_xlfn.IFNA(VLOOKUP(A1552,'DMI Strategy'!$A$1:$B$1000,2,FALSE),0)</f>
        <v>0</v>
      </c>
      <c r="G1552" s="46">
        <f>_xlfn.IFNA(VLOOKUP(A1552,'RVI Strategy'!$A$1:$B$1000,2,FALSE),0)</f>
        <v>0</v>
      </c>
      <c r="H1552" s="46">
        <f>_xlfn.IFNA(VLOOKUP(A1552,'TXF0007 Strategy'!$A$1:$B$1000,2,FALSE),0)</f>
        <v>0</v>
      </c>
      <c r="I1552" s="55">
        <f t="shared" si="48"/>
        <v>0</v>
      </c>
      <c r="J1552" s="32">
        <f>VLOOKUP($A1552,級距!$A:$K,9,FALSE)</f>
        <v>5</v>
      </c>
      <c r="K1552" s="32">
        <f>VLOOKUP($A1552,級距!$A:$K,10,FALSE)</f>
        <v>7</v>
      </c>
      <c r="L1552" s="32">
        <f>VLOOKUP($A1552,級距!$A:$K,11,FALSE)</f>
        <v>3</v>
      </c>
      <c r="M1552" s="32">
        <f t="shared" si="49"/>
        <v>3</v>
      </c>
    </row>
    <row r="1553" spans="1:13">
      <c r="A1553" s="47">
        <v>43343</v>
      </c>
      <c r="B1553" s="46">
        <f>_xlfn.IFNA(VLOOKUP(A1553,'Dual Thrust Strategy'!$A$1:$B$460,2,FALSE),0)</f>
        <v>0</v>
      </c>
      <c r="C1553" s="46">
        <f>_xlfn.IFNA(VLOOKUP(A1553,'Break Through Price Strategy'!$A$2:$B$742,2,FALSE),0)</f>
        <v>0</v>
      </c>
      <c r="D1553" s="46">
        <f>_xlfn.IFNA(VLOOKUP(A1553,'BBI Strategy'!$A$2:$B$1000,2,FALSE),0)</f>
        <v>0</v>
      </c>
      <c r="E1553" s="46">
        <f>_xlfn.IFNA(VLOOKUP(A1553,'Cloud Strategy'!$A$2:$B$1000,2,FALSE),0)</f>
        <v>0</v>
      </c>
      <c r="F1553" s="46">
        <f>_xlfn.IFNA(VLOOKUP(A1553,'DMI Strategy'!$A$1:$B$1000,2,FALSE),0)</f>
        <v>0</v>
      </c>
      <c r="G1553" s="46">
        <f>_xlfn.IFNA(VLOOKUP(A1553,'RVI Strategy'!$A$1:$B$1000,2,FALSE),0)</f>
        <v>0</v>
      </c>
      <c r="H1553" s="46">
        <f>_xlfn.IFNA(VLOOKUP(A1553,'TXF0007 Strategy'!$A$1:$B$1000,2,FALSE),0)</f>
        <v>0</v>
      </c>
      <c r="I1553" s="55">
        <f t="shared" si="48"/>
        <v>0</v>
      </c>
      <c r="J1553" s="32">
        <f>VLOOKUP($A1553,級距!$A:$K,9,FALSE)</f>
        <v>2</v>
      </c>
      <c r="K1553" s="32">
        <f>VLOOKUP($A1553,級距!$A:$K,10,FALSE)</f>
        <v>7</v>
      </c>
      <c r="L1553" s="32">
        <f>VLOOKUP($A1553,級距!$A:$K,11,FALSE)</f>
        <v>3</v>
      </c>
      <c r="M1553" s="32">
        <f t="shared" si="49"/>
        <v>3</v>
      </c>
    </row>
    <row r="1554" spans="1:13">
      <c r="A1554" s="47">
        <v>43342</v>
      </c>
      <c r="B1554" s="46">
        <f>_xlfn.IFNA(VLOOKUP(A1554,'Dual Thrust Strategy'!$A$1:$B$460,2,FALSE),0)</f>
        <v>0</v>
      </c>
      <c r="C1554" s="46">
        <f>_xlfn.IFNA(VLOOKUP(A1554,'Break Through Price Strategy'!$A$2:$B$742,2,FALSE),0)</f>
        <v>0</v>
      </c>
      <c r="D1554" s="46">
        <f>_xlfn.IFNA(VLOOKUP(A1554,'BBI Strategy'!$A$2:$B$1000,2,FALSE),0)</f>
        <v>0</v>
      </c>
      <c r="E1554" s="46">
        <f>_xlfn.IFNA(VLOOKUP(A1554,'Cloud Strategy'!$A$2:$B$1000,2,FALSE),0)</f>
        <v>0</v>
      </c>
      <c r="F1554" s="46">
        <f>_xlfn.IFNA(VLOOKUP(A1554,'DMI Strategy'!$A$1:$B$1000,2,FALSE),0)</f>
        <v>0</v>
      </c>
      <c r="G1554" s="46">
        <f>_xlfn.IFNA(VLOOKUP(A1554,'RVI Strategy'!$A$1:$B$1000,2,FALSE),0)</f>
        <v>0</v>
      </c>
      <c r="H1554" s="46">
        <f>_xlfn.IFNA(VLOOKUP(A1554,'TXF0007 Strategy'!$A$1:$B$1000,2,FALSE),0)</f>
        <v>0</v>
      </c>
      <c r="I1554" s="55">
        <f t="shared" si="48"/>
        <v>0</v>
      </c>
      <c r="J1554" s="32">
        <f>VLOOKUP($A1554,級距!$A:$K,9,FALSE)</f>
        <v>5</v>
      </c>
      <c r="K1554" s="32">
        <f>VLOOKUP($A1554,級距!$A:$K,10,FALSE)</f>
        <v>6</v>
      </c>
      <c r="L1554" s="32">
        <f>VLOOKUP($A1554,級距!$A:$K,11,FALSE)</f>
        <v>2</v>
      </c>
      <c r="M1554" s="32">
        <f t="shared" si="49"/>
        <v>2</v>
      </c>
    </row>
    <row r="1555" spans="1:13">
      <c r="A1555" s="47">
        <v>43341</v>
      </c>
      <c r="B1555" s="46">
        <f>_xlfn.IFNA(VLOOKUP(A1555,'Dual Thrust Strategy'!$A$1:$B$460,2,FALSE),0)</f>
        <v>0</v>
      </c>
      <c r="C1555" s="46">
        <f>_xlfn.IFNA(VLOOKUP(A1555,'Break Through Price Strategy'!$A$2:$B$742,2,FALSE),0)</f>
        <v>0</v>
      </c>
      <c r="D1555" s="46">
        <f>_xlfn.IFNA(VLOOKUP(A1555,'BBI Strategy'!$A$2:$B$1000,2,FALSE),0)</f>
        <v>0</v>
      </c>
      <c r="E1555" s="46">
        <f>_xlfn.IFNA(VLOOKUP(A1555,'Cloud Strategy'!$A$2:$B$1000,2,FALSE),0)</f>
        <v>0</v>
      </c>
      <c r="F1555" s="46">
        <f>_xlfn.IFNA(VLOOKUP(A1555,'DMI Strategy'!$A$1:$B$1000,2,FALSE),0)</f>
        <v>0</v>
      </c>
      <c r="G1555" s="46">
        <f>_xlfn.IFNA(VLOOKUP(A1555,'RVI Strategy'!$A$1:$B$1000,2,FALSE),0)</f>
        <v>0</v>
      </c>
      <c r="H1555" s="46">
        <f>_xlfn.IFNA(VLOOKUP(A1555,'TXF0007 Strategy'!$A$1:$B$1000,2,FALSE),0)</f>
        <v>0</v>
      </c>
      <c r="I1555" s="55">
        <f t="shared" si="48"/>
        <v>0</v>
      </c>
      <c r="J1555" s="32">
        <f>VLOOKUP($A1555,級距!$A:$K,9,FALSE)</f>
        <v>3</v>
      </c>
      <c r="K1555" s="32">
        <f>VLOOKUP($A1555,級距!$A:$K,10,FALSE)</f>
        <v>9</v>
      </c>
      <c r="L1555" s="32">
        <f>VLOOKUP($A1555,級距!$A:$K,11,FALSE)</f>
        <v>3</v>
      </c>
      <c r="M1555" s="32">
        <f t="shared" si="49"/>
        <v>3</v>
      </c>
    </row>
    <row r="1556" spans="1:13">
      <c r="A1556" s="47">
        <v>43340</v>
      </c>
      <c r="B1556" s="46">
        <f>_xlfn.IFNA(VLOOKUP(A1556,'Dual Thrust Strategy'!$A$1:$B$460,2,FALSE),0)</f>
        <v>0</v>
      </c>
      <c r="C1556" s="46">
        <f>_xlfn.IFNA(VLOOKUP(A1556,'Break Through Price Strategy'!$A$2:$B$742,2,FALSE),0)</f>
        <v>0</v>
      </c>
      <c r="D1556" s="46">
        <f>_xlfn.IFNA(VLOOKUP(A1556,'BBI Strategy'!$A$2:$B$1000,2,FALSE),0)</f>
        <v>0</v>
      </c>
      <c r="E1556" s="46">
        <f>_xlfn.IFNA(VLOOKUP(A1556,'Cloud Strategy'!$A$2:$B$1000,2,FALSE),0)</f>
        <v>0</v>
      </c>
      <c r="F1556" s="46">
        <f>_xlfn.IFNA(VLOOKUP(A1556,'DMI Strategy'!$A$1:$B$1000,2,FALSE),0)</f>
        <v>0</v>
      </c>
      <c r="G1556" s="46">
        <f>_xlfn.IFNA(VLOOKUP(A1556,'RVI Strategy'!$A$1:$B$1000,2,FALSE),0)</f>
        <v>0</v>
      </c>
      <c r="H1556" s="46">
        <f>_xlfn.IFNA(VLOOKUP(A1556,'TXF0007 Strategy'!$A$1:$B$1000,2,FALSE),0)</f>
        <v>0</v>
      </c>
      <c r="I1556" s="55">
        <f t="shared" si="48"/>
        <v>0</v>
      </c>
      <c r="J1556" s="32">
        <f>VLOOKUP($A1556,級距!$A:$K,9,FALSE)</f>
        <v>1</v>
      </c>
      <c r="K1556" s="32">
        <f>VLOOKUP($A1556,級距!$A:$K,10,FALSE)</f>
        <v>2</v>
      </c>
      <c r="L1556" s="32">
        <f>VLOOKUP($A1556,級距!$A:$K,11,FALSE)</f>
        <v>2</v>
      </c>
      <c r="M1556" s="32">
        <f t="shared" si="49"/>
        <v>2</v>
      </c>
    </row>
    <row r="1557" spans="1:13">
      <c r="A1557" s="47">
        <v>43339</v>
      </c>
      <c r="B1557" s="46">
        <f>_xlfn.IFNA(VLOOKUP(A1557,'Dual Thrust Strategy'!$A$1:$B$460,2,FALSE),0)</f>
        <v>0</v>
      </c>
      <c r="C1557" s="46">
        <f>_xlfn.IFNA(VLOOKUP(A1557,'Break Through Price Strategy'!$A$2:$B$742,2,FALSE),0)</f>
        <v>0</v>
      </c>
      <c r="D1557" s="46">
        <f>_xlfn.IFNA(VLOOKUP(A1557,'BBI Strategy'!$A$2:$B$1000,2,FALSE),0)</f>
        <v>0</v>
      </c>
      <c r="E1557" s="46">
        <f>_xlfn.IFNA(VLOOKUP(A1557,'Cloud Strategy'!$A$2:$B$1000,2,FALSE),0)</f>
        <v>0</v>
      </c>
      <c r="F1557" s="46">
        <f>_xlfn.IFNA(VLOOKUP(A1557,'DMI Strategy'!$A$1:$B$1000,2,FALSE),0)</f>
        <v>0</v>
      </c>
      <c r="G1557" s="46">
        <f>_xlfn.IFNA(VLOOKUP(A1557,'RVI Strategy'!$A$1:$B$1000,2,FALSE),0)</f>
        <v>0</v>
      </c>
      <c r="H1557" s="46">
        <f>_xlfn.IFNA(VLOOKUP(A1557,'TXF0007 Strategy'!$A$1:$B$1000,2,FALSE),0)</f>
        <v>0</v>
      </c>
      <c r="I1557" s="55">
        <f t="shared" si="48"/>
        <v>0</v>
      </c>
      <c r="J1557" s="32">
        <f>VLOOKUP($A1557,級距!$A:$K,9,FALSE)</f>
        <v>2</v>
      </c>
      <c r="K1557" s="32">
        <f>VLOOKUP($A1557,級距!$A:$K,10,FALSE)</f>
        <v>8</v>
      </c>
      <c r="L1557" s="32">
        <f>VLOOKUP($A1557,級距!$A:$K,11,FALSE)</f>
        <v>3</v>
      </c>
      <c r="M1557" s="32">
        <f t="shared" si="49"/>
        <v>3</v>
      </c>
    </row>
    <row r="1558" spans="1:13">
      <c r="A1558" s="47">
        <v>43336</v>
      </c>
      <c r="B1558" s="46">
        <f>_xlfn.IFNA(VLOOKUP(A1558,'Dual Thrust Strategy'!$A$1:$B$460,2,FALSE),0)</f>
        <v>0</v>
      </c>
      <c r="C1558" s="46">
        <f>_xlfn.IFNA(VLOOKUP(A1558,'Break Through Price Strategy'!$A$2:$B$742,2,FALSE),0)</f>
        <v>0</v>
      </c>
      <c r="D1558" s="46">
        <f>_xlfn.IFNA(VLOOKUP(A1558,'BBI Strategy'!$A$2:$B$1000,2,FALSE),0)</f>
        <v>0</v>
      </c>
      <c r="E1558" s="46">
        <f>_xlfn.IFNA(VLOOKUP(A1558,'Cloud Strategy'!$A$2:$B$1000,2,FALSE),0)</f>
        <v>0</v>
      </c>
      <c r="F1558" s="46">
        <f>_xlfn.IFNA(VLOOKUP(A1558,'DMI Strategy'!$A$1:$B$1000,2,FALSE),0)</f>
        <v>0</v>
      </c>
      <c r="G1558" s="46">
        <f>_xlfn.IFNA(VLOOKUP(A1558,'RVI Strategy'!$A$1:$B$1000,2,FALSE),0)</f>
        <v>0</v>
      </c>
      <c r="H1558" s="46">
        <f>_xlfn.IFNA(VLOOKUP(A1558,'TXF0007 Strategy'!$A$1:$B$1000,2,FALSE),0)</f>
        <v>0</v>
      </c>
      <c r="I1558" s="55">
        <f t="shared" si="48"/>
        <v>0</v>
      </c>
      <c r="J1558" s="32">
        <f>VLOOKUP($A1558,級距!$A:$K,9,FALSE)</f>
        <v>5</v>
      </c>
      <c r="K1558" s="32">
        <f>VLOOKUP($A1558,級距!$A:$K,10,FALSE)</f>
        <v>3</v>
      </c>
      <c r="L1558" s="32">
        <f>VLOOKUP($A1558,級距!$A:$K,11,FALSE)</f>
        <v>2</v>
      </c>
      <c r="M1558" s="32">
        <f t="shared" si="49"/>
        <v>2</v>
      </c>
    </row>
    <row r="1559" spans="1:13">
      <c r="A1559" s="47">
        <v>43335</v>
      </c>
      <c r="B1559" s="46">
        <f>_xlfn.IFNA(VLOOKUP(A1559,'Dual Thrust Strategy'!$A$1:$B$460,2,FALSE),0)</f>
        <v>0</v>
      </c>
      <c r="C1559" s="46">
        <f>_xlfn.IFNA(VLOOKUP(A1559,'Break Through Price Strategy'!$A$2:$B$742,2,FALSE),0)</f>
        <v>0</v>
      </c>
      <c r="D1559" s="46">
        <f>_xlfn.IFNA(VLOOKUP(A1559,'BBI Strategy'!$A$2:$B$1000,2,FALSE),0)</f>
        <v>0</v>
      </c>
      <c r="E1559" s="46">
        <f>_xlfn.IFNA(VLOOKUP(A1559,'Cloud Strategy'!$A$2:$B$1000,2,FALSE),0)</f>
        <v>0</v>
      </c>
      <c r="F1559" s="46">
        <f>_xlfn.IFNA(VLOOKUP(A1559,'DMI Strategy'!$A$1:$B$1000,2,FALSE),0)</f>
        <v>0</v>
      </c>
      <c r="G1559" s="46">
        <f>_xlfn.IFNA(VLOOKUP(A1559,'RVI Strategy'!$A$1:$B$1000,2,FALSE),0)</f>
        <v>0</v>
      </c>
      <c r="H1559" s="46">
        <f>_xlfn.IFNA(VLOOKUP(A1559,'TXF0007 Strategy'!$A$1:$B$1000,2,FALSE),0)</f>
        <v>0</v>
      </c>
      <c r="I1559" s="55">
        <f t="shared" si="48"/>
        <v>0</v>
      </c>
      <c r="J1559" s="32">
        <f>VLOOKUP($A1559,級距!$A:$K,9,FALSE)</f>
        <v>3</v>
      </c>
      <c r="K1559" s="32">
        <f>VLOOKUP($A1559,級距!$A:$K,10,FALSE)</f>
        <v>6</v>
      </c>
      <c r="L1559" s="32">
        <f>VLOOKUP($A1559,級距!$A:$K,11,FALSE)</f>
        <v>2</v>
      </c>
      <c r="M1559" s="32">
        <f t="shared" si="49"/>
        <v>2</v>
      </c>
    </row>
    <row r="1560" spans="1:13">
      <c r="A1560" s="47">
        <v>43334</v>
      </c>
      <c r="B1560" s="46">
        <f>_xlfn.IFNA(VLOOKUP(A1560,'Dual Thrust Strategy'!$A$1:$B$460,2,FALSE),0)</f>
        <v>0</v>
      </c>
      <c r="C1560" s="46">
        <f>_xlfn.IFNA(VLOOKUP(A1560,'Break Through Price Strategy'!$A$2:$B$742,2,FALSE),0)</f>
        <v>0</v>
      </c>
      <c r="D1560" s="46">
        <f>_xlfn.IFNA(VLOOKUP(A1560,'BBI Strategy'!$A$2:$B$1000,2,FALSE),0)</f>
        <v>0</v>
      </c>
      <c r="E1560" s="46">
        <f>_xlfn.IFNA(VLOOKUP(A1560,'Cloud Strategy'!$A$2:$B$1000,2,FALSE),0)</f>
        <v>0</v>
      </c>
      <c r="F1560" s="46">
        <f>_xlfn.IFNA(VLOOKUP(A1560,'DMI Strategy'!$A$1:$B$1000,2,FALSE),0)</f>
        <v>0</v>
      </c>
      <c r="G1560" s="46">
        <f>_xlfn.IFNA(VLOOKUP(A1560,'RVI Strategy'!$A$1:$B$1000,2,FALSE),0)</f>
        <v>0</v>
      </c>
      <c r="H1560" s="46">
        <f>_xlfn.IFNA(VLOOKUP(A1560,'TXF0007 Strategy'!$A$1:$B$1000,2,FALSE),0)</f>
        <v>0</v>
      </c>
      <c r="I1560" s="55">
        <f t="shared" si="48"/>
        <v>0</v>
      </c>
      <c r="J1560" s="32">
        <f>VLOOKUP($A1560,級距!$A:$K,9,FALSE)</f>
        <v>1</v>
      </c>
      <c r="K1560" s="32">
        <f>VLOOKUP($A1560,級距!$A:$K,10,FALSE)</f>
        <v>2</v>
      </c>
      <c r="L1560" s="32">
        <f>VLOOKUP($A1560,級距!$A:$K,11,FALSE)</f>
        <v>2</v>
      </c>
      <c r="M1560" s="32">
        <f t="shared" si="49"/>
        <v>2</v>
      </c>
    </row>
    <row r="1561" spans="1:13">
      <c r="A1561" s="47">
        <v>43333</v>
      </c>
      <c r="B1561" s="46">
        <f>_xlfn.IFNA(VLOOKUP(A1561,'Dual Thrust Strategy'!$A$1:$B$460,2,FALSE),0)</f>
        <v>0</v>
      </c>
      <c r="C1561" s="46">
        <f>_xlfn.IFNA(VLOOKUP(A1561,'Break Through Price Strategy'!$A$2:$B$742,2,FALSE),0)</f>
        <v>0</v>
      </c>
      <c r="D1561" s="46">
        <f>_xlfn.IFNA(VLOOKUP(A1561,'BBI Strategy'!$A$2:$B$1000,2,FALSE),0)</f>
        <v>0</v>
      </c>
      <c r="E1561" s="46">
        <f>_xlfn.IFNA(VLOOKUP(A1561,'Cloud Strategy'!$A$2:$B$1000,2,FALSE),0)</f>
        <v>0</v>
      </c>
      <c r="F1561" s="46">
        <f>_xlfn.IFNA(VLOOKUP(A1561,'DMI Strategy'!$A$1:$B$1000,2,FALSE),0)</f>
        <v>0</v>
      </c>
      <c r="G1561" s="46">
        <f>_xlfn.IFNA(VLOOKUP(A1561,'RVI Strategy'!$A$1:$B$1000,2,FALSE),0)</f>
        <v>0</v>
      </c>
      <c r="H1561" s="46">
        <f>_xlfn.IFNA(VLOOKUP(A1561,'TXF0007 Strategy'!$A$1:$B$1000,2,FALSE),0)</f>
        <v>0</v>
      </c>
      <c r="I1561" s="55">
        <f t="shared" si="48"/>
        <v>0</v>
      </c>
      <c r="J1561" s="32">
        <f>VLOOKUP($A1561,級距!$A:$K,9,FALSE)</f>
        <v>4</v>
      </c>
      <c r="K1561" s="32">
        <f>VLOOKUP($A1561,級距!$A:$K,10,FALSE)</f>
        <v>8</v>
      </c>
      <c r="L1561" s="32">
        <f>VLOOKUP($A1561,級距!$A:$K,11,FALSE)</f>
        <v>3</v>
      </c>
      <c r="M1561" s="32">
        <f t="shared" si="49"/>
        <v>3</v>
      </c>
    </row>
    <row r="1562" spans="1:13">
      <c r="A1562" s="47">
        <v>43332</v>
      </c>
      <c r="B1562" s="46">
        <f>_xlfn.IFNA(VLOOKUP(A1562,'Dual Thrust Strategy'!$A$1:$B$460,2,FALSE),0)</f>
        <v>0</v>
      </c>
      <c r="C1562" s="46">
        <f>_xlfn.IFNA(VLOOKUP(A1562,'Break Through Price Strategy'!$A$2:$B$742,2,FALSE),0)</f>
        <v>0</v>
      </c>
      <c r="D1562" s="46">
        <f>_xlfn.IFNA(VLOOKUP(A1562,'BBI Strategy'!$A$2:$B$1000,2,FALSE),0)</f>
        <v>0</v>
      </c>
      <c r="E1562" s="46">
        <f>_xlfn.IFNA(VLOOKUP(A1562,'Cloud Strategy'!$A$2:$B$1000,2,FALSE),0)</f>
        <v>0</v>
      </c>
      <c r="F1562" s="46">
        <f>_xlfn.IFNA(VLOOKUP(A1562,'DMI Strategy'!$A$1:$B$1000,2,FALSE),0)</f>
        <v>0</v>
      </c>
      <c r="G1562" s="46">
        <f>_xlfn.IFNA(VLOOKUP(A1562,'RVI Strategy'!$A$1:$B$1000,2,FALSE),0)</f>
        <v>0</v>
      </c>
      <c r="H1562" s="46">
        <f>_xlfn.IFNA(VLOOKUP(A1562,'TXF0007 Strategy'!$A$1:$B$1000,2,FALSE),0)</f>
        <v>0</v>
      </c>
      <c r="I1562" s="55">
        <f t="shared" si="48"/>
        <v>0</v>
      </c>
      <c r="J1562" s="32">
        <f>VLOOKUP($A1562,級距!$A:$K,9,FALSE)</f>
        <v>1</v>
      </c>
      <c r="K1562" s="32">
        <f>VLOOKUP($A1562,級距!$A:$K,10,FALSE)</f>
        <v>3</v>
      </c>
      <c r="L1562" s="32">
        <f>VLOOKUP($A1562,級距!$A:$K,11,FALSE)</f>
        <v>2</v>
      </c>
      <c r="M1562" s="32">
        <f t="shared" si="49"/>
        <v>2</v>
      </c>
    </row>
    <row r="1563" spans="1:13">
      <c r="A1563" s="47">
        <v>43329</v>
      </c>
      <c r="B1563" s="46">
        <f>_xlfn.IFNA(VLOOKUP(A1563,'Dual Thrust Strategy'!$A$1:$B$460,2,FALSE),0)</f>
        <v>0</v>
      </c>
      <c r="C1563" s="46">
        <f>_xlfn.IFNA(VLOOKUP(A1563,'Break Through Price Strategy'!$A$2:$B$742,2,FALSE),0)</f>
        <v>0</v>
      </c>
      <c r="D1563" s="46">
        <f>_xlfn.IFNA(VLOOKUP(A1563,'BBI Strategy'!$A$2:$B$1000,2,FALSE),0)</f>
        <v>0</v>
      </c>
      <c r="E1563" s="46">
        <f>_xlfn.IFNA(VLOOKUP(A1563,'Cloud Strategy'!$A$2:$B$1000,2,FALSE),0)</f>
        <v>0</v>
      </c>
      <c r="F1563" s="46">
        <f>_xlfn.IFNA(VLOOKUP(A1563,'DMI Strategy'!$A$1:$B$1000,2,FALSE),0)</f>
        <v>0</v>
      </c>
      <c r="G1563" s="46">
        <f>_xlfn.IFNA(VLOOKUP(A1563,'RVI Strategy'!$A$1:$B$1000,2,FALSE),0)</f>
        <v>0</v>
      </c>
      <c r="H1563" s="46">
        <f>_xlfn.IFNA(VLOOKUP(A1563,'TXF0007 Strategy'!$A$1:$B$1000,2,FALSE),0)</f>
        <v>0</v>
      </c>
      <c r="I1563" s="55">
        <f t="shared" si="48"/>
        <v>0</v>
      </c>
      <c r="J1563" s="32">
        <f>VLOOKUP($A1563,級距!$A:$K,9,FALSE)</f>
        <v>3</v>
      </c>
      <c r="K1563" s="32">
        <f>VLOOKUP($A1563,級距!$A:$K,10,FALSE)</f>
        <v>8</v>
      </c>
      <c r="L1563" s="32">
        <f>VLOOKUP($A1563,級距!$A:$K,11,FALSE)</f>
        <v>3</v>
      </c>
      <c r="M1563" s="32">
        <f t="shared" si="49"/>
        <v>3</v>
      </c>
    </row>
    <row r="1564" spans="1:13">
      <c r="A1564" s="47">
        <v>43328</v>
      </c>
      <c r="B1564" s="46">
        <f>_xlfn.IFNA(VLOOKUP(A1564,'Dual Thrust Strategy'!$A$1:$B$460,2,FALSE),0)</f>
        <v>0</v>
      </c>
      <c r="C1564" s="46">
        <f>_xlfn.IFNA(VLOOKUP(A1564,'Break Through Price Strategy'!$A$2:$B$742,2,FALSE),0)</f>
        <v>0</v>
      </c>
      <c r="D1564" s="46">
        <f>_xlfn.IFNA(VLOOKUP(A1564,'BBI Strategy'!$A$2:$B$1000,2,FALSE),0)</f>
        <v>0</v>
      </c>
      <c r="E1564" s="46">
        <f>_xlfn.IFNA(VLOOKUP(A1564,'Cloud Strategy'!$A$2:$B$1000,2,FALSE),0)</f>
        <v>0</v>
      </c>
      <c r="F1564" s="46">
        <f>_xlfn.IFNA(VLOOKUP(A1564,'DMI Strategy'!$A$1:$B$1000,2,FALSE),0)</f>
        <v>0</v>
      </c>
      <c r="G1564" s="46">
        <f>_xlfn.IFNA(VLOOKUP(A1564,'RVI Strategy'!$A$1:$B$1000,2,FALSE),0)</f>
        <v>0</v>
      </c>
      <c r="H1564" s="46">
        <f>_xlfn.IFNA(VLOOKUP(A1564,'TXF0007 Strategy'!$A$1:$B$1000,2,FALSE),0)</f>
        <v>0</v>
      </c>
      <c r="I1564" s="55">
        <f t="shared" si="48"/>
        <v>0</v>
      </c>
      <c r="J1564" s="32">
        <f>VLOOKUP($A1564,級距!$A:$K,9,FALSE)</f>
        <v>7</v>
      </c>
      <c r="K1564" s="32">
        <f>VLOOKUP($A1564,級距!$A:$K,10,FALSE)</f>
        <v>7</v>
      </c>
      <c r="L1564" s="32">
        <f>VLOOKUP($A1564,級距!$A:$K,11,FALSE)</f>
        <v>3</v>
      </c>
      <c r="M1564" s="32">
        <f t="shared" si="49"/>
        <v>3</v>
      </c>
    </row>
    <row r="1565" spans="1:13">
      <c r="A1565" s="47">
        <v>43327</v>
      </c>
      <c r="B1565" s="46">
        <f>_xlfn.IFNA(VLOOKUP(A1565,'Dual Thrust Strategy'!$A$1:$B$460,2,FALSE),0)</f>
        <v>0</v>
      </c>
      <c r="C1565" s="46">
        <f>_xlfn.IFNA(VLOOKUP(A1565,'Break Through Price Strategy'!$A$2:$B$742,2,FALSE),0)</f>
        <v>0</v>
      </c>
      <c r="D1565" s="46">
        <f>_xlfn.IFNA(VLOOKUP(A1565,'BBI Strategy'!$A$2:$B$1000,2,FALSE),0)</f>
        <v>0</v>
      </c>
      <c r="E1565" s="46">
        <f>_xlfn.IFNA(VLOOKUP(A1565,'Cloud Strategy'!$A$2:$B$1000,2,FALSE),0)</f>
        <v>0</v>
      </c>
      <c r="F1565" s="46">
        <f>_xlfn.IFNA(VLOOKUP(A1565,'DMI Strategy'!$A$1:$B$1000,2,FALSE),0)</f>
        <v>0</v>
      </c>
      <c r="G1565" s="46">
        <f>_xlfn.IFNA(VLOOKUP(A1565,'RVI Strategy'!$A$1:$B$1000,2,FALSE),0)</f>
        <v>0</v>
      </c>
      <c r="H1565" s="46">
        <f>_xlfn.IFNA(VLOOKUP(A1565,'TXF0007 Strategy'!$A$1:$B$1000,2,FALSE),0)</f>
        <v>0</v>
      </c>
      <c r="I1565" s="55">
        <f t="shared" si="48"/>
        <v>0</v>
      </c>
      <c r="J1565" s="32">
        <f>VLOOKUP($A1565,級距!$A:$K,9,FALSE)</f>
        <v>7</v>
      </c>
      <c r="K1565" s="32">
        <f>VLOOKUP($A1565,級距!$A:$K,10,FALSE)</f>
        <v>7</v>
      </c>
      <c r="L1565" s="32">
        <f>VLOOKUP($A1565,級距!$A:$K,11,FALSE)</f>
        <v>3</v>
      </c>
      <c r="M1565" s="32">
        <f t="shared" si="49"/>
        <v>3</v>
      </c>
    </row>
    <row r="1566" spans="1:13">
      <c r="A1566" s="47">
        <v>43326</v>
      </c>
      <c r="B1566" s="46">
        <f>_xlfn.IFNA(VLOOKUP(A1566,'Dual Thrust Strategy'!$A$1:$B$460,2,FALSE),0)</f>
        <v>0</v>
      </c>
      <c r="C1566" s="46">
        <f>_xlfn.IFNA(VLOOKUP(A1566,'Break Through Price Strategy'!$A$2:$B$742,2,FALSE),0)</f>
        <v>0</v>
      </c>
      <c r="D1566" s="46">
        <f>_xlfn.IFNA(VLOOKUP(A1566,'BBI Strategy'!$A$2:$B$1000,2,FALSE),0)</f>
        <v>0</v>
      </c>
      <c r="E1566" s="46">
        <f>_xlfn.IFNA(VLOOKUP(A1566,'Cloud Strategy'!$A$2:$B$1000,2,FALSE),0)</f>
        <v>0</v>
      </c>
      <c r="F1566" s="46">
        <f>_xlfn.IFNA(VLOOKUP(A1566,'DMI Strategy'!$A$1:$B$1000,2,FALSE),0)</f>
        <v>0</v>
      </c>
      <c r="G1566" s="46">
        <f>_xlfn.IFNA(VLOOKUP(A1566,'RVI Strategy'!$A$1:$B$1000,2,FALSE),0)</f>
        <v>0</v>
      </c>
      <c r="H1566" s="46">
        <f>_xlfn.IFNA(VLOOKUP(A1566,'TXF0007 Strategy'!$A$1:$B$1000,2,FALSE),0)</f>
        <v>0</v>
      </c>
      <c r="I1566" s="55">
        <f t="shared" si="48"/>
        <v>0</v>
      </c>
      <c r="J1566" s="32">
        <f>VLOOKUP($A1566,級距!$A:$K,9,FALSE)</f>
        <v>2</v>
      </c>
      <c r="K1566" s="32">
        <f>VLOOKUP($A1566,級距!$A:$K,10,FALSE)</f>
        <v>4</v>
      </c>
      <c r="L1566" s="32">
        <f>VLOOKUP($A1566,級距!$A:$K,11,FALSE)</f>
        <v>2</v>
      </c>
      <c r="M1566" s="32">
        <f t="shared" si="49"/>
        <v>2</v>
      </c>
    </row>
    <row r="1567" spans="1:13">
      <c r="A1567" s="47">
        <v>43325</v>
      </c>
      <c r="B1567" s="46">
        <f>_xlfn.IFNA(VLOOKUP(A1567,'Dual Thrust Strategy'!$A$1:$B$460,2,FALSE),0)</f>
        <v>0</v>
      </c>
      <c r="C1567" s="46">
        <f>_xlfn.IFNA(VLOOKUP(A1567,'Break Through Price Strategy'!$A$2:$B$742,2,FALSE),0)</f>
        <v>0</v>
      </c>
      <c r="D1567" s="46">
        <f>_xlfn.IFNA(VLOOKUP(A1567,'BBI Strategy'!$A$2:$B$1000,2,FALSE),0)</f>
        <v>0</v>
      </c>
      <c r="E1567" s="46">
        <f>_xlfn.IFNA(VLOOKUP(A1567,'Cloud Strategy'!$A$2:$B$1000,2,FALSE),0)</f>
        <v>0</v>
      </c>
      <c r="F1567" s="46">
        <f>_xlfn.IFNA(VLOOKUP(A1567,'DMI Strategy'!$A$1:$B$1000,2,FALSE),0)</f>
        <v>0</v>
      </c>
      <c r="G1567" s="46">
        <f>_xlfn.IFNA(VLOOKUP(A1567,'RVI Strategy'!$A$1:$B$1000,2,FALSE),0)</f>
        <v>0</v>
      </c>
      <c r="H1567" s="46">
        <f>_xlfn.IFNA(VLOOKUP(A1567,'TXF0007 Strategy'!$A$1:$B$1000,2,FALSE),0)</f>
        <v>0</v>
      </c>
      <c r="I1567" s="55">
        <f t="shared" si="48"/>
        <v>0</v>
      </c>
      <c r="J1567" s="32">
        <f>VLOOKUP($A1567,級距!$A:$K,9,FALSE)</f>
        <v>10</v>
      </c>
      <c r="K1567" s="32">
        <f>VLOOKUP($A1567,級距!$A:$K,10,FALSE)</f>
        <v>7</v>
      </c>
      <c r="L1567" s="32">
        <f>VLOOKUP($A1567,級距!$A:$K,11,FALSE)</f>
        <v>4</v>
      </c>
      <c r="M1567" s="32">
        <f t="shared" si="49"/>
        <v>4</v>
      </c>
    </row>
    <row r="1568" spans="1:13">
      <c r="A1568" s="47">
        <v>43322</v>
      </c>
      <c r="B1568" s="46">
        <f>_xlfn.IFNA(VLOOKUP(A1568,'Dual Thrust Strategy'!$A$1:$B$460,2,FALSE),0)</f>
        <v>0</v>
      </c>
      <c r="C1568" s="46">
        <f>_xlfn.IFNA(VLOOKUP(A1568,'Break Through Price Strategy'!$A$2:$B$742,2,FALSE),0)</f>
        <v>0</v>
      </c>
      <c r="D1568" s="46">
        <f>_xlfn.IFNA(VLOOKUP(A1568,'BBI Strategy'!$A$2:$B$1000,2,FALSE),0)</f>
        <v>0</v>
      </c>
      <c r="E1568" s="46">
        <f>_xlfn.IFNA(VLOOKUP(A1568,'Cloud Strategy'!$A$2:$B$1000,2,FALSE),0)</f>
        <v>0</v>
      </c>
      <c r="F1568" s="46">
        <f>_xlfn.IFNA(VLOOKUP(A1568,'DMI Strategy'!$A$1:$B$1000,2,FALSE),0)</f>
        <v>0</v>
      </c>
      <c r="G1568" s="46">
        <f>_xlfn.IFNA(VLOOKUP(A1568,'RVI Strategy'!$A$1:$B$1000,2,FALSE),0)</f>
        <v>0</v>
      </c>
      <c r="H1568" s="46">
        <f>_xlfn.IFNA(VLOOKUP(A1568,'TXF0007 Strategy'!$A$1:$B$1000,2,FALSE),0)</f>
        <v>0</v>
      </c>
      <c r="I1568" s="55">
        <f t="shared" si="48"/>
        <v>0</v>
      </c>
      <c r="J1568" s="32">
        <f>VLOOKUP($A1568,級距!$A:$K,9,FALSE)</f>
        <v>2</v>
      </c>
      <c r="K1568" s="32">
        <f>VLOOKUP($A1568,級距!$A:$K,10,FALSE)</f>
        <v>2</v>
      </c>
      <c r="L1568" s="32">
        <f>VLOOKUP($A1568,級距!$A:$K,11,FALSE)</f>
        <v>2</v>
      </c>
      <c r="M1568" s="32">
        <f t="shared" si="49"/>
        <v>2</v>
      </c>
    </row>
    <row r="1569" spans="1:13">
      <c r="A1569" s="47">
        <v>43321</v>
      </c>
      <c r="B1569" s="46">
        <f>_xlfn.IFNA(VLOOKUP(A1569,'Dual Thrust Strategy'!$A$1:$B$460,2,FALSE),0)</f>
        <v>0</v>
      </c>
      <c r="C1569" s="46">
        <f>_xlfn.IFNA(VLOOKUP(A1569,'Break Through Price Strategy'!$A$2:$B$742,2,FALSE),0)</f>
        <v>0</v>
      </c>
      <c r="D1569" s="46">
        <f>_xlfn.IFNA(VLOOKUP(A1569,'BBI Strategy'!$A$2:$B$1000,2,FALSE),0)</f>
        <v>0</v>
      </c>
      <c r="E1569" s="46">
        <f>_xlfn.IFNA(VLOOKUP(A1569,'Cloud Strategy'!$A$2:$B$1000,2,FALSE),0)</f>
        <v>0</v>
      </c>
      <c r="F1569" s="46">
        <f>_xlfn.IFNA(VLOOKUP(A1569,'DMI Strategy'!$A$1:$B$1000,2,FALSE),0)</f>
        <v>0</v>
      </c>
      <c r="G1569" s="46">
        <f>_xlfn.IFNA(VLOOKUP(A1569,'RVI Strategy'!$A$1:$B$1000,2,FALSE),0)</f>
        <v>0</v>
      </c>
      <c r="H1569" s="46">
        <f>_xlfn.IFNA(VLOOKUP(A1569,'TXF0007 Strategy'!$A$1:$B$1000,2,FALSE),0)</f>
        <v>0</v>
      </c>
      <c r="I1569" s="55">
        <f t="shared" si="48"/>
        <v>0</v>
      </c>
      <c r="J1569" s="32">
        <f>VLOOKUP($A1569,級距!$A:$K,9,FALSE)</f>
        <v>2</v>
      </c>
      <c r="K1569" s="32">
        <f>VLOOKUP($A1569,級距!$A:$K,10,FALSE)</f>
        <v>3</v>
      </c>
      <c r="L1569" s="32">
        <f>VLOOKUP($A1569,級距!$A:$K,11,FALSE)</f>
        <v>2</v>
      </c>
      <c r="M1569" s="32">
        <f t="shared" si="49"/>
        <v>2</v>
      </c>
    </row>
    <row r="1570" spans="1:13">
      <c r="A1570" s="47">
        <v>43320</v>
      </c>
      <c r="B1570" s="46">
        <f>_xlfn.IFNA(VLOOKUP(A1570,'Dual Thrust Strategy'!$A$1:$B$460,2,FALSE),0)</f>
        <v>0</v>
      </c>
      <c r="C1570" s="46">
        <f>_xlfn.IFNA(VLOOKUP(A1570,'Break Through Price Strategy'!$A$2:$B$742,2,FALSE),0)</f>
        <v>0</v>
      </c>
      <c r="D1570" s="46">
        <f>_xlfn.IFNA(VLOOKUP(A1570,'BBI Strategy'!$A$2:$B$1000,2,FALSE),0)</f>
        <v>0</v>
      </c>
      <c r="E1570" s="46">
        <f>_xlfn.IFNA(VLOOKUP(A1570,'Cloud Strategy'!$A$2:$B$1000,2,FALSE),0)</f>
        <v>0</v>
      </c>
      <c r="F1570" s="46">
        <f>_xlfn.IFNA(VLOOKUP(A1570,'DMI Strategy'!$A$1:$B$1000,2,FALSE),0)</f>
        <v>0</v>
      </c>
      <c r="G1570" s="46">
        <f>_xlfn.IFNA(VLOOKUP(A1570,'RVI Strategy'!$A$1:$B$1000,2,FALSE),0)</f>
        <v>0</v>
      </c>
      <c r="H1570" s="46">
        <f>_xlfn.IFNA(VLOOKUP(A1570,'TXF0007 Strategy'!$A$1:$B$1000,2,FALSE),0)</f>
        <v>0</v>
      </c>
      <c r="I1570" s="55">
        <f t="shared" si="48"/>
        <v>0</v>
      </c>
      <c r="J1570" s="32">
        <f>VLOOKUP($A1570,級距!$A:$K,9,FALSE)</f>
        <v>2</v>
      </c>
      <c r="K1570" s="32">
        <f>VLOOKUP($A1570,級距!$A:$K,10,FALSE)</f>
        <v>7</v>
      </c>
      <c r="L1570" s="32">
        <f>VLOOKUP($A1570,級距!$A:$K,11,FALSE)</f>
        <v>3</v>
      </c>
      <c r="M1570" s="32">
        <f t="shared" si="49"/>
        <v>3</v>
      </c>
    </row>
    <row r="1571" spans="1:13">
      <c r="A1571" s="47">
        <v>43319</v>
      </c>
      <c r="B1571" s="46">
        <f>_xlfn.IFNA(VLOOKUP(A1571,'Dual Thrust Strategy'!$A$1:$B$460,2,FALSE),0)</f>
        <v>0</v>
      </c>
      <c r="C1571" s="46">
        <f>_xlfn.IFNA(VLOOKUP(A1571,'Break Through Price Strategy'!$A$2:$B$742,2,FALSE),0)</f>
        <v>0</v>
      </c>
      <c r="D1571" s="46">
        <f>_xlfn.IFNA(VLOOKUP(A1571,'BBI Strategy'!$A$2:$B$1000,2,FALSE),0)</f>
        <v>0</v>
      </c>
      <c r="E1571" s="46">
        <f>_xlfn.IFNA(VLOOKUP(A1571,'Cloud Strategy'!$A$2:$B$1000,2,FALSE),0)</f>
        <v>0</v>
      </c>
      <c r="F1571" s="46">
        <f>_xlfn.IFNA(VLOOKUP(A1571,'DMI Strategy'!$A$1:$B$1000,2,FALSE),0)</f>
        <v>0</v>
      </c>
      <c r="G1571" s="46">
        <f>_xlfn.IFNA(VLOOKUP(A1571,'RVI Strategy'!$A$1:$B$1000,2,FALSE),0)</f>
        <v>0</v>
      </c>
      <c r="H1571" s="46">
        <f>_xlfn.IFNA(VLOOKUP(A1571,'TXF0007 Strategy'!$A$1:$B$1000,2,FALSE),0)</f>
        <v>0</v>
      </c>
      <c r="I1571" s="55">
        <f t="shared" si="48"/>
        <v>0</v>
      </c>
      <c r="J1571" s="32">
        <f>VLOOKUP($A1571,級距!$A:$K,9,FALSE)</f>
        <v>1</v>
      </c>
      <c r="K1571" s="32">
        <f>VLOOKUP($A1571,級距!$A:$K,10,FALSE)</f>
        <v>4</v>
      </c>
      <c r="L1571" s="32">
        <f>VLOOKUP($A1571,級距!$A:$K,11,FALSE)</f>
        <v>2</v>
      </c>
      <c r="M1571" s="32">
        <f t="shared" si="49"/>
        <v>2</v>
      </c>
    </row>
    <row r="1572" spans="1:13">
      <c r="A1572" s="47">
        <v>43318</v>
      </c>
      <c r="B1572" s="46">
        <f>_xlfn.IFNA(VLOOKUP(A1572,'Dual Thrust Strategy'!$A$1:$B$460,2,FALSE),0)</f>
        <v>0</v>
      </c>
      <c r="C1572" s="46">
        <f>_xlfn.IFNA(VLOOKUP(A1572,'Break Through Price Strategy'!$A$2:$B$742,2,FALSE),0)</f>
        <v>0</v>
      </c>
      <c r="D1572" s="46">
        <f>_xlfn.IFNA(VLOOKUP(A1572,'BBI Strategy'!$A$2:$B$1000,2,FALSE),0)</f>
        <v>0</v>
      </c>
      <c r="E1572" s="46">
        <f>_xlfn.IFNA(VLOOKUP(A1572,'Cloud Strategy'!$A$2:$B$1000,2,FALSE),0)</f>
        <v>0</v>
      </c>
      <c r="F1572" s="46">
        <f>_xlfn.IFNA(VLOOKUP(A1572,'DMI Strategy'!$A$1:$B$1000,2,FALSE),0)</f>
        <v>0</v>
      </c>
      <c r="G1572" s="46">
        <f>_xlfn.IFNA(VLOOKUP(A1572,'RVI Strategy'!$A$1:$B$1000,2,FALSE),0)</f>
        <v>0</v>
      </c>
      <c r="H1572" s="46">
        <f>_xlfn.IFNA(VLOOKUP(A1572,'TXF0007 Strategy'!$A$1:$B$1000,2,FALSE),0)</f>
        <v>0</v>
      </c>
      <c r="I1572" s="55">
        <f t="shared" si="48"/>
        <v>0</v>
      </c>
      <c r="J1572" s="32">
        <f>VLOOKUP($A1572,級距!$A:$K,9,FALSE)</f>
        <v>3</v>
      </c>
      <c r="K1572" s="32">
        <f>VLOOKUP($A1572,級距!$A:$K,10,FALSE)</f>
        <v>2</v>
      </c>
      <c r="L1572" s="32">
        <f>VLOOKUP($A1572,級距!$A:$K,11,FALSE)</f>
        <v>2</v>
      </c>
      <c r="M1572" s="32">
        <f t="shared" si="49"/>
        <v>2</v>
      </c>
    </row>
    <row r="1573" spans="1:13">
      <c r="A1573" s="47">
        <v>43315</v>
      </c>
      <c r="B1573" s="46">
        <f>_xlfn.IFNA(VLOOKUP(A1573,'Dual Thrust Strategy'!$A$1:$B$460,2,FALSE),0)</f>
        <v>0</v>
      </c>
      <c r="C1573" s="46">
        <f>_xlfn.IFNA(VLOOKUP(A1573,'Break Through Price Strategy'!$A$2:$B$742,2,FALSE),0)</f>
        <v>0</v>
      </c>
      <c r="D1573" s="46">
        <f>_xlfn.IFNA(VLOOKUP(A1573,'BBI Strategy'!$A$2:$B$1000,2,FALSE),0)</f>
        <v>0</v>
      </c>
      <c r="E1573" s="46">
        <f>_xlfn.IFNA(VLOOKUP(A1573,'Cloud Strategy'!$A$2:$B$1000,2,FALSE),0)</f>
        <v>0</v>
      </c>
      <c r="F1573" s="46">
        <f>_xlfn.IFNA(VLOOKUP(A1573,'DMI Strategy'!$A$1:$B$1000,2,FALSE),0)</f>
        <v>0</v>
      </c>
      <c r="G1573" s="46">
        <f>_xlfn.IFNA(VLOOKUP(A1573,'RVI Strategy'!$A$1:$B$1000,2,FALSE),0)</f>
        <v>0</v>
      </c>
      <c r="H1573" s="46">
        <f>_xlfn.IFNA(VLOOKUP(A1573,'TXF0007 Strategy'!$A$1:$B$1000,2,FALSE),0)</f>
        <v>0</v>
      </c>
      <c r="I1573" s="55">
        <f t="shared" si="48"/>
        <v>0</v>
      </c>
      <c r="J1573" s="32">
        <f>VLOOKUP($A1573,級距!$A:$K,9,FALSE)</f>
        <v>1</v>
      </c>
      <c r="K1573" s="32">
        <f>VLOOKUP($A1573,級距!$A:$K,10,FALSE)</f>
        <v>8</v>
      </c>
      <c r="L1573" s="32">
        <f>VLOOKUP($A1573,級距!$A:$K,11,FALSE)</f>
        <v>3</v>
      </c>
      <c r="M1573" s="32">
        <f t="shared" si="49"/>
        <v>3</v>
      </c>
    </row>
    <row r="1574" spans="1:13">
      <c r="A1574" s="47">
        <v>43314</v>
      </c>
      <c r="B1574" s="46">
        <f>_xlfn.IFNA(VLOOKUP(A1574,'Dual Thrust Strategy'!$A$1:$B$460,2,FALSE),0)</f>
        <v>0</v>
      </c>
      <c r="C1574" s="46">
        <f>_xlfn.IFNA(VLOOKUP(A1574,'Break Through Price Strategy'!$A$2:$B$742,2,FALSE),0)</f>
        <v>0</v>
      </c>
      <c r="D1574" s="46">
        <f>_xlfn.IFNA(VLOOKUP(A1574,'BBI Strategy'!$A$2:$B$1000,2,FALSE),0)</f>
        <v>0</v>
      </c>
      <c r="E1574" s="46">
        <f>_xlfn.IFNA(VLOOKUP(A1574,'Cloud Strategy'!$A$2:$B$1000,2,FALSE),0)</f>
        <v>0</v>
      </c>
      <c r="F1574" s="46">
        <f>_xlfn.IFNA(VLOOKUP(A1574,'DMI Strategy'!$A$1:$B$1000,2,FALSE),0)</f>
        <v>0</v>
      </c>
      <c r="G1574" s="46">
        <f>_xlfn.IFNA(VLOOKUP(A1574,'RVI Strategy'!$A$1:$B$1000,2,FALSE),0)</f>
        <v>0</v>
      </c>
      <c r="H1574" s="46">
        <f>_xlfn.IFNA(VLOOKUP(A1574,'TXF0007 Strategy'!$A$1:$B$1000,2,FALSE),0)</f>
        <v>0</v>
      </c>
      <c r="I1574" s="55">
        <f t="shared" si="48"/>
        <v>0</v>
      </c>
      <c r="J1574" s="32">
        <f>VLOOKUP($A1574,級距!$A:$K,9,FALSE)</f>
        <v>9</v>
      </c>
      <c r="K1574" s="32">
        <f>VLOOKUP($A1574,級距!$A:$K,10,FALSE)</f>
        <v>10</v>
      </c>
      <c r="L1574" s="32">
        <f>VLOOKUP($A1574,級距!$A:$K,11,FALSE)</f>
        <v>3</v>
      </c>
      <c r="M1574" s="32">
        <f t="shared" si="49"/>
        <v>3</v>
      </c>
    </row>
    <row r="1575" spans="1:13">
      <c r="A1575" s="47">
        <v>43313</v>
      </c>
      <c r="B1575" s="46">
        <f>_xlfn.IFNA(VLOOKUP(A1575,'Dual Thrust Strategy'!$A$1:$B$460,2,FALSE),0)</f>
        <v>0</v>
      </c>
      <c r="C1575" s="46">
        <f>_xlfn.IFNA(VLOOKUP(A1575,'Break Through Price Strategy'!$A$2:$B$742,2,FALSE),0)</f>
        <v>0</v>
      </c>
      <c r="D1575" s="46">
        <f>_xlfn.IFNA(VLOOKUP(A1575,'BBI Strategy'!$A$2:$B$1000,2,FALSE),0)</f>
        <v>0</v>
      </c>
      <c r="E1575" s="46">
        <f>_xlfn.IFNA(VLOOKUP(A1575,'Cloud Strategy'!$A$2:$B$1000,2,FALSE),0)</f>
        <v>0</v>
      </c>
      <c r="F1575" s="46">
        <f>_xlfn.IFNA(VLOOKUP(A1575,'DMI Strategy'!$A$1:$B$1000,2,FALSE),0)</f>
        <v>0</v>
      </c>
      <c r="G1575" s="46">
        <f>_xlfn.IFNA(VLOOKUP(A1575,'RVI Strategy'!$A$1:$B$1000,2,FALSE),0)</f>
        <v>0</v>
      </c>
      <c r="H1575" s="46">
        <f>_xlfn.IFNA(VLOOKUP(A1575,'TXF0007 Strategy'!$A$1:$B$1000,2,FALSE),0)</f>
        <v>0</v>
      </c>
      <c r="I1575" s="55">
        <f t="shared" si="48"/>
        <v>0</v>
      </c>
      <c r="J1575" s="32">
        <f>VLOOKUP($A1575,級距!$A:$K,9,FALSE)</f>
        <v>1</v>
      </c>
      <c r="K1575" s="32">
        <f>VLOOKUP($A1575,級距!$A:$K,10,FALSE)</f>
        <v>3</v>
      </c>
      <c r="L1575" s="32">
        <f>VLOOKUP($A1575,級距!$A:$K,11,FALSE)</f>
        <v>2</v>
      </c>
      <c r="M1575" s="32">
        <f t="shared" si="49"/>
        <v>2</v>
      </c>
    </row>
    <row r="1576" spans="1:13">
      <c r="A1576" s="47">
        <v>43312</v>
      </c>
      <c r="B1576" s="46">
        <f>_xlfn.IFNA(VLOOKUP(A1576,'Dual Thrust Strategy'!$A$1:$B$460,2,FALSE),0)</f>
        <v>0</v>
      </c>
      <c r="C1576" s="46">
        <f>_xlfn.IFNA(VLOOKUP(A1576,'Break Through Price Strategy'!$A$2:$B$742,2,FALSE),0)</f>
        <v>0</v>
      </c>
      <c r="D1576" s="46">
        <f>_xlfn.IFNA(VLOOKUP(A1576,'BBI Strategy'!$A$2:$B$1000,2,FALSE),0)</f>
        <v>0</v>
      </c>
      <c r="E1576" s="46">
        <f>_xlfn.IFNA(VLOOKUP(A1576,'Cloud Strategy'!$A$2:$B$1000,2,FALSE),0)</f>
        <v>0</v>
      </c>
      <c r="F1576" s="46">
        <f>_xlfn.IFNA(VLOOKUP(A1576,'DMI Strategy'!$A$1:$B$1000,2,FALSE),0)</f>
        <v>0</v>
      </c>
      <c r="G1576" s="46">
        <f>_xlfn.IFNA(VLOOKUP(A1576,'RVI Strategy'!$A$1:$B$1000,2,FALSE),0)</f>
        <v>0</v>
      </c>
      <c r="H1576" s="46">
        <f>_xlfn.IFNA(VLOOKUP(A1576,'TXF0007 Strategy'!$A$1:$B$1000,2,FALSE),0)</f>
        <v>0</v>
      </c>
      <c r="I1576" s="55">
        <f t="shared" si="48"/>
        <v>0</v>
      </c>
      <c r="J1576" s="32">
        <f>VLOOKUP($A1576,級距!$A:$K,9,FALSE)</f>
        <v>3</v>
      </c>
      <c r="K1576" s="32">
        <f>VLOOKUP($A1576,級距!$A:$K,10,FALSE)</f>
        <v>7</v>
      </c>
      <c r="L1576" s="32">
        <f>VLOOKUP($A1576,級距!$A:$K,11,FALSE)</f>
        <v>3</v>
      </c>
      <c r="M1576" s="32">
        <f t="shared" si="49"/>
        <v>3</v>
      </c>
    </row>
    <row r="1577" spans="1:13">
      <c r="A1577" s="47">
        <v>43311</v>
      </c>
      <c r="B1577" s="46">
        <f>_xlfn.IFNA(VLOOKUP(A1577,'Dual Thrust Strategy'!$A$1:$B$460,2,FALSE),0)</f>
        <v>0</v>
      </c>
      <c r="C1577" s="46">
        <f>_xlfn.IFNA(VLOOKUP(A1577,'Break Through Price Strategy'!$A$2:$B$742,2,FALSE),0)</f>
        <v>0</v>
      </c>
      <c r="D1577" s="46">
        <f>_xlfn.IFNA(VLOOKUP(A1577,'BBI Strategy'!$A$2:$B$1000,2,FALSE),0)</f>
        <v>0</v>
      </c>
      <c r="E1577" s="46">
        <f>_xlfn.IFNA(VLOOKUP(A1577,'Cloud Strategy'!$A$2:$B$1000,2,FALSE),0)</f>
        <v>0</v>
      </c>
      <c r="F1577" s="46">
        <f>_xlfn.IFNA(VLOOKUP(A1577,'DMI Strategy'!$A$1:$B$1000,2,FALSE),0)</f>
        <v>0</v>
      </c>
      <c r="G1577" s="46">
        <f>_xlfn.IFNA(VLOOKUP(A1577,'RVI Strategy'!$A$1:$B$1000,2,FALSE),0)</f>
        <v>0</v>
      </c>
      <c r="H1577" s="46">
        <f>_xlfn.IFNA(VLOOKUP(A1577,'TXF0007 Strategy'!$A$1:$B$1000,2,FALSE),0)</f>
        <v>0</v>
      </c>
      <c r="I1577" s="55">
        <f t="shared" si="48"/>
        <v>0</v>
      </c>
      <c r="J1577" s="32">
        <f>VLOOKUP($A1577,級距!$A:$K,9,FALSE)</f>
        <v>2</v>
      </c>
      <c r="K1577" s="32">
        <f>VLOOKUP($A1577,級距!$A:$K,10,FALSE)</f>
        <v>5</v>
      </c>
      <c r="L1577" s="32">
        <f>VLOOKUP($A1577,級距!$A:$K,11,FALSE)</f>
        <v>2</v>
      </c>
      <c r="M1577" s="32">
        <f t="shared" si="49"/>
        <v>2</v>
      </c>
    </row>
    <row r="1578" spans="1:13">
      <c r="A1578" s="47">
        <v>43308</v>
      </c>
      <c r="B1578" s="46">
        <f>_xlfn.IFNA(VLOOKUP(A1578,'Dual Thrust Strategy'!$A$1:$B$460,2,FALSE),0)</f>
        <v>0</v>
      </c>
      <c r="C1578" s="46">
        <f>_xlfn.IFNA(VLOOKUP(A1578,'Break Through Price Strategy'!$A$2:$B$742,2,FALSE),0)</f>
        <v>0</v>
      </c>
      <c r="D1578" s="46">
        <f>_xlfn.IFNA(VLOOKUP(A1578,'BBI Strategy'!$A$2:$B$1000,2,FALSE),0)</f>
        <v>0</v>
      </c>
      <c r="E1578" s="46">
        <f>_xlfn.IFNA(VLOOKUP(A1578,'Cloud Strategy'!$A$2:$B$1000,2,FALSE),0)</f>
        <v>0</v>
      </c>
      <c r="F1578" s="46">
        <f>_xlfn.IFNA(VLOOKUP(A1578,'DMI Strategy'!$A$1:$B$1000,2,FALSE),0)</f>
        <v>0</v>
      </c>
      <c r="G1578" s="46">
        <f>_xlfn.IFNA(VLOOKUP(A1578,'RVI Strategy'!$A$1:$B$1000,2,FALSE),0)</f>
        <v>0</v>
      </c>
      <c r="H1578" s="46">
        <f>_xlfn.IFNA(VLOOKUP(A1578,'TXF0007 Strategy'!$A$1:$B$1000,2,FALSE),0)</f>
        <v>0</v>
      </c>
      <c r="I1578" s="55">
        <f t="shared" si="48"/>
        <v>0</v>
      </c>
      <c r="J1578" s="32">
        <f>VLOOKUP($A1578,級距!$A:$K,9,FALSE)</f>
        <v>2</v>
      </c>
      <c r="K1578" s="32">
        <f>VLOOKUP($A1578,級距!$A:$K,10,FALSE)</f>
        <v>9</v>
      </c>
      <c r="L1578" s="32">
        <f>VLOOKUP($A1578,級距!$A:$K,11,FALSE)</f>
        <v>3</v>
      </c>
      <c r="M1578" s="32">
        <f t="shared" si="49"/>
        <v>3</v>
      </c>
    </row>
    <row r="1579" spans="1:13">
      <c r="A1579" s="47">
        <v>43307</v>
      </c>
      <c r="B1579" s="46">
        <f>_xlfn.IFNA(VLOOKUP(A1579,'Dual Thrust Strategy'!$A$1:$B$460,2,FALSE),0)</f>
        <v>0</v>
      </c>
      <c r="C1579" s="46">
        <f>_xlfn.IFNA(VLOOKUP(A1579,'Break Through Price Strategy'!$A$2:$B$742,2,FALSE),0)</f>
        <v>0</v>
      </c>
      <c r="D1579" s="46">
        <f>_xlfn.IFNA(VLOOKUP(A1579,'BBI Strategy'!$A$2:$B$1000,2,FALSE),0)</f>
        <v>0</v>
      </c>
      <c r="E1579" s="46">
        <f>_xlfn.IFNA(VLOOKUP(A1579,'Cloud Strategy'!$A$2:$B$1000,2,FALSE),0)</f>
        <v>0</v>
      </c>
      <c r="F1579" s="46">
        <f>_xlfn.IFNA(VLOOKUP(A1579,'DMI Strategy'!$A$1:$B$1000,2,FALSE),0)</f>
        <v>0</v>
      </c>
      <c r="G1579" s="46">
        <f>_xlfn.IFNA(VLOOKUP(A1579,'RVI Strategy'!$A$1:$B$1000,2,FALSE),0)</f>
        <v>0</v>
      </c>
      <c r="H1579" s="46">
        <f>_xlfn.IFNA(VLOOKUP(A1579,'TXF0007 Strategy'!$A$1:$B$1000,2,FALSE),0)</f>
        <v>0</v>
      </c>
      <c r="I1579" s="55">
        <f t="shared" si="48"/>
        <v>0</v>
      </c>
      <c r="J1579" s="32">
        <f>VLOOKUP($A1579,級距!$A:$K,9,FALSE)</f>
        <v>1</v>
      </c>
      <c r="K1579" s="32">
        <f>VLOOKUP($A1579,級距!$A:$K,10,FALSE)</f>
        <v>2</v>
      </c>
      <c r="L1579" s="32">
        <f>VLOOKUP($A1579,級距!$A:$K,11,FALSE)</f>
        <v>2</v>
      </c>
      <c r="M1579" s="32">
        <f t="shared" si="49"/>
        <v>2</v>
      </c>
    </row>
    <row r="1580" spans="1:13">
      <c r="A1580" s="47">
        <v>43306</v>
      </c>
      <c r="B1580" s="46">
        <f>_xlfn.IFNA(VLOOKUP(A1580,'Dual Thrust Strategy'!$A$1:$B$460,2,FALSE),0)</f>
        <v>0</v>
      </c>
      <c r="C1580" s="46">
        <f>_xlfn.IFNA(VLOOKUP(A1580,'Break Through Price Strategy'!$A$2:$B$742,2,FALSE),0)</f>
        <v>0</v>
      </c>
      <c r="D1580" s="46">
        <f>_xlfn.IFNA(VLOOKUP(A1580,'BBI Strategy'!$A$2:$B$1000,2,FALSE),0)</f>
        <v>0</v>
      </c>
      <c r="E1580" s="46">
        <f>_xlfn.IFNA(VLOOKUP(A1580,'Cloud Strategy'!$A$2:$B$1000,2,FALSE),0)</f>
        <v>0</v>
      </c>
      <c r="F1580" s="46">
        <f>_xlfn.IFNA(VLOOKUP(A1580,'DMI Strategy'!$A$1:$B$1000,2,FALSE),0)</f>
        <v>0</v>
      </c>
      <c r="G1580" s="46">
        <f>_xlfn.IFNA(VLOOKUP(A1580,'RVI Strategy'!$A$1:$B$1000,2,FALSE),0)</f>
        <v>0</v>
      </c>
      <c r="H1580" s="46">
        <f>_xlfn.IFNA(VLOOKUP(A1580,'TXF0007 Strategy'!$A$1:$B$1000,2,FALSE),0)</f>
        <v>0</v>
      </c>
      <c r="I1580" s="55">
        <f t="shared" si="48"/>
        <v>0</v>
      </c>
      <c r="J1580" s="32">
        <f>VLOOKUP($A1580,級距!$A:$K,9,FALSE)</f>
        <v>1</v>
      </c>
      <c r="K1580" s="32">
        <f>VLOOKUP($A1580,級距!$A:$K,10,FALSE)</f>
        <v>2</v>
      </c>
      <c r="L1580" s="32">
        <f>VLOOKUP($A1580,級距!$A:$K,11,FALSE)</f>
        <v>2</v>
      </c>
      <c r="M1580" s="32">
        <f t="shared" si="49"/>
        <v>2</v>
      </c>
    </row>
    <row r="1581" spans="1:13">
      <c r="A1581" s="47">
        <v>43305</v>
      </c>
      <c r="B1581" s="46">
        <f>_xlfn.IFNA(VLOOKUP(A1581,'Dual Thrust Strategy'!$A$1:$B$460,2,FALSE),0)</f>
        <v>0</v>
      </c>
      <c r="C1581" s="46">
        <f>_xlfn.IFNA(VLOOKUP(A1581,'Break Through Price Strategy'!$A$2:$B$742,2,FALSE),0)</f>
        <v>0</v>
      </c>
      <c r="D1581" s="46">
        <f>_xlfn.IFNA(VLOOKUP(A1581,'BBI Strategy'!$A$2:$B$1000,2,FALSE),0)</f>
        <v>0</v>
      </c>
      <c r="E1581" s="46">
        <f>_xlfn.IFNA(VLOOKUP(A1581,'Cloud Strategy'!$A$2:$B$1000,2,FALSE),0)</f>
        <v>0</v>
      </c>
      <c r="F1581" s="46">
        <f>_xlfn.IFNA(VLOOKUP(A1581,'DMI Strategy'!$A$1:$B$1000,2,FALSE),0)</f>
        <v>0</v>
      </c>
      <c r="G1581" s="46">
        <f>_xlfn.IFNA(VLOOKUP(A1581,'RVI Strategy'!$A$1:$B$1000,2,FALSE),0)</f>
        <v>0</v>
      </c>
      <c r="H1581" s="46">
        <f>_xlfn.IFNA(VLOOKUP(A1581,'TXF0007 Strategy'!$A$1:$B$1000,2,FALSE),0)</f>
        <v>0</v>
      </c>
      <c r="I1581" s="55">
        <f t="shared" si="48"/>
        <v>0</v>
      </c>
      <c r="J1581" s="32">
        <f>VLOOKUP($A1581,級距!$A:$K,9,FALSE)</f>
        <v>3</v>
      </c>
      <c r="K1581" s="32">
        <f>VLOOKUP($A1581,級距!$A:$K,10,FALSE)</f>
        <v>4</v>
      </c>
      <c r="L1581" s="32">
        <f>VLOOKUP($A1581,級距!$A:$K,11,FALSE)</f>
        <v>2</v>
      </c>
      <c r="M1581" s="32">
        <f t="shared" si="49"/>
        <v>2</v>
      </c>
    </row>
    <row r="1582" spans="1:13">
      <c r="A1582" s="47">
        <v>43304</v>
      </c>
      <c r="B1582" s="46">
        <f>_xlfn.IFNA(VLOOKUP(A1582,'Dual Thrust Strategy'!$A$1:$B$460,2,FALSE),0)</f>
        <v>0</v>
      </c>
      <c r="C1582" s="46">
        <f>_xlfn.IFNA(VLOOKUP(A1582,'Break Through Price Strategy'!$A$2:$B$742,2,FALSE),0)</f>
        <v>0</v>
      </c>
      <c r="D1582" s="46">
        <f>_xlfn.IFNA(VLOOKUP(A1582,'BBI Strategy'!$A$2:$B$1000,2,FALSE),0)</f>
        <v>0</v>
      </c>
      <c r="E1582" s="46">
        <f>_xlfn.IFNA(VLOOKUP(A1582,'Cloud Strategy'!$A$2:$B$1000,2,FALSE),0)</f>
        <v>0</v>
      </c>
      <c r="F1582" s="46">
        <f>_xlfn.IFNA(VLOOKUP(A1582,'DMI Strategy'!$A$1:$B$1000,2,FALSE),0)</f>
        <v>0</v>
      </c>
      <c r="G1582" s="46">
        <f>_xlfn.IFNA(VLOOKUP(A1582,'RVI Strategy'!$A$1:$B$1000,2,FALSE),0)</f>
        <v>0</v>
      </c>
      <c r="H1582" s="46">
        <f>_xlfn.IFNA(VLOOKUP(A1582,'TXF0007 Strategy'!$A$1:$B$1000,2,FALSE),0)</f>
        <v>0</v>
      </c>
      <c r="I1582" s="55">
        <f t="shared" si="48"/>
        <v>0</v>
      </c>
      <c r="J1582" s="32">
        <f>VLOOKUP($A1582,級距!$A:$K,9,FALSE)</f>
        <v>2</v>
      </c>
      <c r="K1582" s="32">
        <f>VLOOKUP($A1582,級距!$A:$K,10,FALSE)</f>
        <v>3</v>
      </c>
      <c r="L1582" s="32">
        <f>VLOOKUP($A1582,級距!$A:$K,11,FALSE)</f>
        <v>2</v>
      </c>
      <c r="M1582" s="32">
        <f t="shared" si="49"/>
        <v>2</v>
      </c>
    </row>
    <row r="1583" spans="1:13">
      <c r="A1583" s="47">
        <v>43301</v>
      </c>
      <c r="B1583" s="46">
        <f>_xlfn.IFNA(VLOOKUP(A1583,'Dual Thrust Strategy'!$A$1:$B$460,2,FALSE),0)</f>
        <v>0</v>
      </c>
      <c r="C1583" s="46">
        <f>_xlfn.IFNA(VLOOKUP(A1583,'Break Through Price Strategy'!$A$2:$B$742,2,FALSE),0)</f>
        <v>0</v>
      </c>
      <c r="D1583" s="46">
        <f>_xlfn.IFNA(VLOOKUP(A1583,'BBI Strategy'!$A$2:$B$1000,2,FALSE),0)</f>
        <v>0</v>
      </c>
      <c r="E1583" s="46">
        <f>_xlfn.IFNA(VLOOKUP(A1583,'Cloud Strategy'!$A$2:$B$1000,2,FALSE),0)</f>
        <v>0</v>
      </c>
      <c r="F1583" s="46">
        <f>_xlfn.IFNA(VLOOKUP(A1583,'DMI Strategy'!$A$1:$B$1000,2,FALSE),0)</f>
        <v>0</v>
      </c>
      <c r="G1583" s="46">
        <f>_xlfn.IFNA(VLOOKUP(A1583,'RVI Strategy'!$A$1:$B$1000,2,FALSE),0)</f>
        <v>0</v>
      </c>
      <c r="H1583" s="46">
        <f>_xlfn.IFNA(VLOOKUP(A1583,'TXF0007 Strategy'!$A$1:$B$1000,2,FALSE),0)</f>
        <v>0</v>
      </c>
      <c r="I1583" s="55">
        <f t="shared" si="48"/>
        <v>0</v>
      </c>
      <c r="J1583" s="32">
        <f>VLOOKUP($A1583,級距!$A:$K,9,FALSE)</f>
        <v>3</v>
      </c>
      <c r="K1583" s="32">
        <f>VLOOKUP($A1583,級距!$A:$K,10,FALSE)</f>
        <v>7</v>
      </c>
      <c r="L1583" s="32">
        <f>VLOOKUP($A1583,級距!$A:$K,11,FALSE)</f>
        <v>3</v>
      </c>
      <c r="M1583" s="32">
        <f t="shared" si="49"/>
        <v>3</v>
      </c>
    </row>
    <row r="1584" spans="1:13">
      <c r="A1584" s="47">
        <v>43300</v>
      </c>
      <c r="B1584" s="46">
        <f>_xlfn.IFNA(VLOOKUP(A1584,'Dual Thrust Strategy'!$A$1:$B$460,2,FALSE),0)</f>
        <v>0</v>
      </c>
      <c r="C1584" s="46">
        <f>_xlfn.IFNA(VLOOKUP(A1584,'Break Through Price Strategy'!$A$2:$B$742,2,FALSE),0)</f>
        <v>0</v>
      </c>
      <c r="D1584" s="46">
        <f>_xlfn.IFNA(VLOOKUP(A1584,'BBI Strategy'!$A$2:$B$1000,2,FALSE),0)</f>
        <v>0</v>
      </c>
      <c r="E1584" s="46">
        <f>_xlfn.IFNA(VLOOKUP(A1584,'Cloud Strategy'!$A$2:$B$1000,2,FALSE),0)</f>
        <v>0</v>
      </c>
      <c r="F1584" s="46">
        <f>_xlfn.IFNA(VLOOKUP(A1584,'DMI Strategy'!$A$1:$B$1000,2,FALSE),0)</f>
        <v>0</v>
      </c>
      <c r="G1584" s="46">
        <f>_xlfn.IFNA(VLOOKUP(A1584,'RVI Strategy'!$A$1:$B$1000,2,FALSE),0)</f>
        <v>0</v>
      </c>
      <c r="H1584" s="46">
        <f>_xlfn.IFNA(VLOOKUP(A1584,'TXF0007 Strategy'!$A$1:$B$1000,2,FALSE),0)</f>
        <v>0</v>
      </c>
      <c r="I1584" s="55">
        <f t="shared" si="48"/>
        <v>0</v>
      </c>
      <c r="J1584" s="32">
        <f>VLOOKUP($A1584,級距!$A:$K,9,FALSE)</f>
        <v>3</v>
      </c>
      <c r="K1584" s="32">
        <f>VLOOKUP($A1584,級距!$A:$K,10,FALSE)</f>
        <v>5</v>
      </c>
      <c r="L1584" s="32">
        <f>VLOOKUP($A1584,級距!$A:$K,11,FALSE)</f>
        <v>2</v>
      </c>
      <c r="M1584" s="32">
        <f t="shared" si="49"/>
        <v>2</v>
      </c>
    </row>
    <row r="1585" spans="1:13">
      <c r="A1585" s="47">
        <v>43299</v>
      </c>
      <c r="B1585" s="46">
        <f>_xlfn.IFNA(VLOOKUP(A1585,'Dual Thrust Strategy'!$A$1:$B$460,2,FALSE),0)</f>
        <v>0</v>
      </c>
      <c r="C1585" s="46">
        <f>_xlfn.IFNA(VLOOKUP(A1585,'Break Through Price Strategy'!$A$2:$B$742,2,FALSE),0)</f>
        <v>0</v>
      </c>
      <c r="D1585" s="46">
        <f>_xlfn.IFNA(VLOOKUP(A1585,'BBI Strategy'!$A$2:$B$1000,2,FALSE),0)</f>
        <v>0</v>
      </c>
      <c r="E1585" s="46">
        <f>_xlfn.IFNA(VLOOKUP(A1585,'Cloud Strategy'!$A$2:$B$1000,2,FALSE),0)</f>
        <v>0</v>
      </c>
      <c r="F1585" s="46">
        <f>_xlfn.IFNA(VLOOKUP(A1585,'DMI Strategy'!$A$1:$B$1000,2,FALSE),0)</f>
        <v>0</v>
      </c>
      <c r="G1585" s="46">
        <f>_xlfn.IFNA(VLOOKUP(A1585,'RVI Strategy'!$A$1:$B$1000,2,FALSE),0)</f>
        <v>0</v>
      </c>
      <c r="H1585" s="46">
        <f>_xlfn.IFNA(VLOOKUP(A1585,'TXF0007 Strategy'!$A$1:$B$1000,2,FALSE),0)</f>
        <v>0</v>
      </c>
      <c r="I1585" s="55">
        <f t="shared" si="48"/>
        <v>0</v>
      </c>
      <c r="J1585" s="32">
        <f>VLOOKUP($A1585,級距!$A:$K,9,FALSE)</f>
        <v>3</v>
      </c>
      <c r="K1585" s="32">
        <f>VLOOKUP($A1585,級距!$A:$K,10,FALSE)</f>
        <v>2</v>
      </c>
      <c r="L1585" s="32">
        <f>VLOOKUP($A1585,級距!$A:$K,11,FALSE)</f>
        <v>2</v>
      </c>
      <c r="M1585" s="32">
        <f t="shared" si="49"/>
        <v>2</v>
      </c>
    </row>
    <row r="1586" spans="1:13">
      <c r="A1586" s="47">
        <v>43298</v>
      </c>
      <c r="B1586" s="46">
        <f>_xlfn.IFNA(VLOOKUP(A1586,'Dual Thrust Strategy'!$A$1:$B$460,2,FALSE),0)</f>
        <v>0</v>
      </c>
      <c r="C1586" s="46">
        <f>_xlfn.IFNA(VLOOKUP(A1586,'Break Through Price Strategy'!$A$2:$B$742,2,FALSE),0)</f>
        <v>0</v>
      </c>
      <c r="D1586" s="46">
        <f>_xlfn.IFNA(VLOOKUP(A1586,'BBI Strategy'!$A$2:$B$1000,2,FALSE),0)</f>
        <v>0</v>
      </c>
      <c r="E1586" s="46">
        <f>_xlfn.IFNA(VLOOKUP(A1586,'Cloud Strategy'!$A$2:$B$1000,2,FALSE),0)</f>
        <v>0</v>
      </c>
      <c r="F1586" s="46">
        <f>_xlfn.IFNA(VLOOKUP(A1586,'DMI Strategy'!$A$1:$B$1000,2,FALSE),0)</f>
        <v>0</v>
      </c>
      <c r="G1586" s="46">
        <f>_xlfn.IFNA(VLOOKUP(A1586,'RVI Strategy'!$A$1:$B$1000,2,FALSE),0)</f>
        <v>0</v>
      </c>
      <c r="H1586" s="46">
        <f>_xlfn.IFNA(VLOOKUP(A1586,'TXF0007 Strategy'!$A$1:$B$1000,2,FALSE),0)</f>
        <v>0</v>
      </c>
      <c r="I1586" s="55">
        <f t="shared" si="48"/>
        <v>0</v>
      </c>
      <c r="J1586" s="32">
        <f>VLOOKUP($A1586,級距!$A:$K,9,FALSE)</f>
        <v>1</v>
      </c>
      <c r="K1586" s="32">
        <f>VLOOKUP($A1586,級距!$A:$K,10,FALSE)</f>
        <v>7</v>
      </c>
      <c r="L1586" s="32">
        <f>VLOOKUP($A1586,級距!$A:$K,11,FALSE)</f>
        <v>3</v>
      </c>
      <c r="M1586" s="32">
        <f t="shared" si="49"/>
        <v>3</v>
      </c>
    </row>
    <row r="1587" spans="1:13">
      <c r="A1587" s="47">
        <v>43297</v>
      </c>
      <c r="B1587" s="46">
        <f>_xlfn.IFNA(VLOOKUP(A1587,'Dual Thrust Strategy'!$A$1:$B$460,2,FALSE),0)</f>
        <v>0</v>
      </c>
      <c r="C1587" s="46">
        <f>_xlfn.IFNA(VLOOKUP(A1587,'Break Through Price Strategy'!$A$2:$B$742,2,FALSE),0)</f>
        <v>0</v>
      </c>
      <c r="D1587" s="46">
        <f>_xlfn.IFNA(VLOOKUP(A1587,'BBI Strategy'!$A$2:$B$1000,2,FALSE),0)</f>
        <v>0</v>
      </c>
      <c r="E1587" s="46">
        <f>_xlfn.IFNA(VLOOKUP(A1587,'Cloud Strategy'!$A$2:$B$1000,2,FALSE),0)</f>
        <v>0</v>
      </c>
      <c r="F1587" s="46">
        <f>_xlfn.IFNA(VLOOKUP(A1587,'DMI Strategy'!$A$1:$B$1000,2,FALSE),0)</f>
        <v>0</v>
      </c>
      <c r="G1587" s="46">
        <f>_xlfn.IFNA(VLOOKUP(A1587,'RVI Strategy'!$A$1:$B$1000,2,FALSE),0)</f>
        <v>0</v>
      </c>
      <c r="H1587" s="46">
        <f>_xlfn.IFNA(VLOOKUP(A1587,'TXF0007 Strategy'!$A$1:$B$1000,2,FALSE),0)</f>
        <v>0</v>
      </c>
      <c r="I1587" s="55">
        <f t="shared" si="48"/>
        <v>0</v>
      </c>
      <c r="J1587" s="32">
        <f>VLOOKUP($A1587,級距!$A:$K,9,FALSE)</f>
        <v>2</v>
      </c>
      <c r="K1587" s="32">
        <f>VLOOKUP($A1587,級距!$A:$K,10,FALSE)</f>
        <v>6</v>
      </c>
      <c r="L1587" s="32">
        <f>VLOOKUP($A1587,級距!$A:$K,11,FALSE)</f>
        <v>2</v>
      </c>
      <c r="M1587" s="32">
        <f t="shared" si="49"/>
        <v>2</v>
      </c>
    </row>
    <row r="1588" spans="1:13">
      <c r="A1588" s="47">
        <v>43294</v>
      </c>
      <c r="B1588" s="46">
        <f>_xlfn.IFNA(VLOOKUP(A1588,'Dual Thrust Strategy'!$A$1:$B$460,2,FALSE),0)</f>
        <v>0</v>
      </c>
      <c r="C1588" s="46">
        <f>_xlfn.IFNA(VLOOKUP(A1588,'Break Through Price Strategy'!$A$2:$B$742,2,FALSE),0)</f>
        <v>0</v>
      </c>
      <c r="D1588" s="46">
        <f>_xlfn.IFNA(VLOOKUP(A1588,'BBI Strategy'!$A$2:$B$1000,2,FALSE),0)</f>
        <v>0</v>
      </c>
      <c r="E1588" s="46">
        <f>_xlfn.IFNA(VLOOKUP(A1588,'Cloud Strategy'!$A$2:$B$1000,2,FALSE),0)</f>
        <v>0</v>
      </c>
      <c r="F1588" s="46">
        <f>_xlfn.IFNA(VLOOKUP(A1588,'DMI Strategy'!$A$1:$B$1000,2,FALSE),0)</f>
        <v>0</v>
      </c>
      <c r="G1588" s="46">
        <f>_xlfn.IFNA(VLOOKUP(A1588,'RVI Strategy'!$A$1:$B$1000,2,FALSE),0)</f>
        <v>0</v>
      </c>
      <c r="H1588" s="46">
        <f>_xlfn.IFNA(VLOOKUP(A1588,'TXF0007 Strategy'!$A$1:$B$1000,2,FALSE),0)</f>
        <v>0</v>
      </c>
      <c r="I1588" s="55">
        <f t="shared" si="48"/>
        <v>0</v>
      </c>
      <c r="J1588" s="32">
        <f>VLOOKUP($A1588,級距!$A:$K,9,FALSE)</f>
        <v>3</v>
      </c>
      <c r="K1588" s="32">
        <f>VLOOKUP($A1588,級距!$A:$K,10,FALSE)</f>
        <v>5</v>
      </c>
      <c r="L1588" s="32">
        <f>VLOOKUP($A1588,級距!$A:$K,11,FALSE)</f>
        <v>2</v>
      </c>
      <c r="M1588" s="32">
        <f t="shared" si="49"/>
        <v>2</v>
      </c>
    </row>
    <row r="1589" spans="1:13">
      <c r="A1589" s="47">
        <v>43293</v>
      </c>
      <c r="B1589" s="46">
        <f>_xlfn.IFNA(VLOOKUP(A1589,'Dual Thrust Strategy'!$A$1:$B$460,2,FALSE),0)</f>
        <v>0</v>
      </c>
      <c r="C1589" s="46">
        <f>_xlfn.IFNA(VLOOKUP(A1589,'Break Through Price Strategy'!$A$2:$B$742,2,FALSE),0)</f>
        <v>0</v>
      </c>
      <c r="D1589" s="46">
        <f>_xlfn.IFNA(VLOOKUP(A1589,'BBI Strategy'!$A$2:$B$1000,2,FALSE),0)</f>
        <v>0</v>
      </c>
      <c r="E1589" s="46">
        <f>_xlfn.IFNA(VLOOKUP(A1589,'Cloud Strategy'!$A$2:$B$1000,2,FALSE),0)</f>
        <v>0</v>
      </c>
      <c r="F1589" s="46">
        <f>_xlfn.IFNA(VLOOKUP(A1589,'DMI Strategy'!$A$1:$B$1000,2,FALSE),0)</f>
        <v>0</v>
      </c>
      <c r="G1589" s="46">
        <f>_xlfn.IFNA(VLOOKUP(A1589,'RVI Strategy'!$A$1:$B$1000,2,FALSE),0)</f>
        <v>0</v>
      </c>
      <c r="H1589" s="46">
        <f>_xlfn.IFNA(VLOOKUP(A1589,'TXF0007 Strategy'!$A$1:$B$1000,2,FALSE),0)</f>
        <v>0</v>
      </c>
      <c r="I1589" s="55">
        <f t="shared" si="48"/>
        <v>0</v>
      </c>
      <c r="J1589" s="32">
        <f>VLOOKUP($A1589,級距!$A:$K,9,FALSE)</f>
        <v>7</v>
      </c>
      <c r="K1589" s="32">
        <f>VLOOKUP($A1589,級距!$A:$K,10,FALSE)</f>
        <v>8</v>
      </c>
      <c r="L1589" s="32">
        <f>VLOOKUP($A1589,級距!$A:$K,11,FALSE)</f>
        <v>3</v>
      </c>
      <c r="M1589" s="32">
        <f t="shared" si="49"/>
        <v>3</v>
      </c>
    </row>
    <row r="1590" spans="1:13">
      <c r="A1590" s="47">
        <v>43292</v>
      </c>
      <c r="B1590" s="46">
        <f>_xlfn.IFNA(VLOOKUP(A1590,'Dual Thrust Strategy'!$A$1:$B$460,2,FALSE),0)</f>
        <v>0</v>
      </c>
      <c r="C1590" s="46">
        <f>_xlfn.IFNA(VLOOKUP(A1590,'Break Through Price Strategy'!$A$2:$B$742,2,FALSE),0)</f>
        <v>0</v>
      </c>
      <c r="D1590" s="46">
        <f>_xlfn.IFNA(VLOOKUP(A1590,'BBI Strategy'!$A$2:$B$1000,2,FALSE),0)</f>
        <v>0</v>
      </c>
      <c r="E1590" s="46">
        <f>_xlfn.IFNA(VLOOKUP(A1590,'Cloud Strategy'!$A$2:$B$1000,2,FALSE),0)</f>
        <v>0</v>
      </c>
      <c r="F1590" s="46">
        <f>_xlfn.IFNA(VLOOKUP(A1590,'DMI Strategy'!$A$1:$B$1000,2,FALSE),0)</f>
        <v>0</v>
      </c>
      <c r="G1590" s="46">
        <f>_xlfn.IFNA(VLOOKUP(A1590,'RVI Strategy'!$A$1:$B$1000,2,FALSE),0)</f>
        <v>0</v>
      </c>
      <c r="H1590" s="46">
        <f>_xlfn.IFNA(VLOOKUP(A1590,'TXF0007 Strategy'!$A$1:$B$1000,2,FALSE),0)</f>
        <v>0</v>
      </c>
      <c r="I1590" s="55">
        <f t="shared" si="48"/>
        <v>0</v>
      </c>
      <c r="J1590" s="32">
        <f>VLOOKUP($A1590,級距!$A:$K,9,FALSE)</f>
        <v>3</v>
      </c>
      <c r="K1590" s="32">
        <f>VLOOKUP($A1590,級距!$A:$K,10,FALSE)</f>
        <v>2</v>
      </c>
      <c r="L1590" s="32">
        <f>VLOOKUP($A1590,級距!$A:$K,11,FALSE)</f>
        <v>2</v>
      </c>
      <c r="M1590" s="32">
        <f t="shared" si="49"/>
        <v>2</v>
      </c>
    </row>
    <row r="1591" spans="1:13">
      <c r="A1591" s="47">
        <v>43291</v>
      </c>
      <c r="B1591" s="46">
        <f>_xlfn.IFNA(VLOOKUP(A1591,'Dual Thrust Strategy'!$A$1:$B$460,2,FALSE),0)</f>
        <v>0</v>
      </c>
      <c r="C1591" s="46">
        <f>_xlfn.IFNA(VLOOKUP(A1591,'Break Through Price Strategy'!$A$2:$B$742,2,FALSE),0)</f>
        <v>0</v>
      </c>
      <c r="D1591" s="46">
        <f>_xlfn.IFNA(VLOOKUP(A1591,'BBI Strategy'!$A$2:$B$1000,2,FALSE),0)</f>
        <v>0</v>
      </c>
      <c r="E1591" s="46">
        <f>_xlfn.IFNA(VLOOKUP(A1591,'Cloud Strategy'!$A$2:$B$1000,2,FALSE),0)</f>
        <v>0</v>
      </c>
      <c r="F1591" s="46">
        <f>_xlfn.IFNA(VLOOKUP(A1591,'DMI Strategy'!$A$1:$B$1000,2,FALSE),0)</f>
        <v>0</v>
      </c>
      <c r="G1591" s="46">
        <f>_xlfn.IFNA(VLOOKUP(A1591,'RVI Strategy'!$A$1:$B$1000,2,FALSE),0)</f>
        <v>0</v>
      </c>
      <c r="H1591" s="46">
        <f>_xlfn.IFNA(VLOOKUP(A1591,'TXF0007 Strategy'!$A$1:$B$1000,2,FALSE),0)</f>
        <v>0</v>
      </c>
      <c r="I1591" s="55">
        <f t="shared" si="48"/>
        <v>0</v>
      </c>
      <c r="J1591" s="32">
        <f>VLOOKUP($A1591,級距!$A:$K,9,FALSE)</f>
        <v>1</v>
      </c>
      <c r="K1591" s="32">
        <f>VLOOKUP($A1591,級距!$A:$K,10,FALSE)</f>
        <v>4</v>
      </c>
      <c r="L1591" s="32">
        <f>VLOOKUP($A1591,級距!$A:$K,11,FALSE)</f>
        <v>2</v>
      </c>
      <c r="M1591" s="32">
        <f t="shared" si="49"/>
        <v>2</v>
      </c>
    </row>
    <row r="1592" spans="1:13">
      <c r="A1592" s="47">
        <v>43290</v>
      </c>
      <c r="B1592" s="46">
        <f>_xlfn.IFNA(VLOOKUP(A1592,'Dual Thrust Strategy'!$A$1:$B$460,2,FALSE),0)</f>
        <v>0</v>
      </c>
      <c r="C1592" s="46">
        <f>_xlfn.IFNA(VLOOKUP(A1592,'Break Through Price Strategy'!$A$2:$B$742,2,FALSE),0)</f>
        <v>0</v>
      </c>
      <c r="D1592" s="46">
        <f>_xlfn.IFNA(VLOOKUP(A1592,'BBI Strategy'!$A$2:$B$1000,2,FALSE),0)</f>
        <v>0</v>
      </c>
      <c r="E1592" s="46">
        <f>_xlfn.IFNA(VLOOKUP(A1592,'Cloud Strategy'!$A$2:$B$1000,2,FALSE),0)</f>
        <v>0</v>
      </c>
      <c r="F1592" s="46">
        <f>_xlfn.IFNA(VLOOKUP(A1592,'DMI Strategy'!$A$1:$B$1000,2,FALSE),0)</f>
        <v>0</v>
      </c>
      <c r="G1592" s="46">
        <f>_xlfn.IFNA(VLOOKUP(A1592,'RVI Strategy'!$A$1:$B$1000,2,FALSE),0)</f>
        <v>0</v>
      </c>
      <c r="H1592" s="46">
        <f>_xlfn.IFNA(VLOOKUP(A1592,'TXF0007 Strategy'!$A$1:$B$1000,2,FALSE),0)</f>
        <v>0</v>
      </c>
      <c r="I1592" s="55">
        <f t="shared" si="48"/>
        <v>0</v>
      </c>
      <c r="J1592" s="32">
        <f>VLOOKUP($A1592,級距!$A:$K,9,FALSE)</f>
        <v>4</v>
      </c>
      <c r="K1592" s="32">
        <f>VLOOKUP($A1592,級距!$A:$K,10,FALSE)</f>
        <v>9</v>
      </c>
      <c r="L1592" s="32">
        <f>VLOOKUP($A1592,級距!$A:$K,11,FALSE)</f>
        <v>3</v>
      </c>
      <c r="M1592" s="32">
        <f t="shared" si="49"/>
        <v>3</v>
      </c>
    </row>
    <row r="1593" spans="1:13">
      <c r="A1593" s="47">
        <v>43287</v>
      </c>
      <c r="B1593" s="46">
        <f>_xlfn.IFNA(VLOOKUP(A1593,'Dual Thrust Strategy'!$A$1:$B$460,2,FALSE),0)</f>
        <v>0</v>
      </c>
      <c r="C1593" s="46">
        <f>_xlfn.IFNA(VLOOKUP(A1593,'Break Through Price Strategy'!$A$2:$B$742,2,FALSE),0)</f>
        <v>0</v>
      </c>
      <c r="D1593" s="46">
        <f>_xlfn.IFNA(VLOOKUP(A1593,'BBI Strategy'!$A$2:$B$1000,2,FALSE),0)</f>
        <v>0</v>
      </c>
      <c r="E1593" s="46">
        <f>_xlfn.IFNA(VLOOKUP(A1593,'Cloud Strategy'!$A$2:$B$1000,2,FALSE),0)</f>
        <v>0</v>
      </c>
      <c r="F1593" s="46">
        <f>_xlfn.IFNA(VLOOKUP(A1593,'DMI Strategy'!$A$1:$B$1000,2,FALSE),0)</f>
        <v>0</v>
      </c>
      <c r="G1593" s="46">
        <f>_xlfn.IFNA(VLOOKUP(A1593,'RVI Strategy'!$A$1:$B$1000,2,FALSE),0)</f>
        <v>0</v>
      </c>
      <c r="H1593" s="46">
        <f>_xlfn.IFNA(VLOOKUP(A1593,'TXF0007 Strategy'!$A$1:$B$1000,2,FALSE),0)</f>
        <v>0</v>
      </c>
      <c r="I1593" s="55">
        <f t="shared" si="48"/>
        <v>0</v>
      </c>
      <c r="J1593" s="32">
        <f>VLOOKUP($A1593,級距!$A:$K,9,FALSE)</f>
        <v>7</v>
      </c>
      <c r="K1593" s="32">
        <f>VLOOKUP($A1593,級距!$A:$K,10,FALSE)</f>
        <v>1</v>
      </c>
      <c r="L1593" s="32">
        <f>VLOOKUP($A1593,級距!$A:$K,11,FALSE)</f>
        <v>2</v>
      </c>
      <c r="M1593" s="32">
        <f t="shared" si="49"/>
        <v>2</v>
      </c>
    </row>
    <row r="1594" spans="1:13">
      <c r="A1594" s="47">
        <v>43286</v>
      </c>
      <c r="B1594" s="46">
        <f>_xlfn.IFNA(VLOOKUP(A1594,'Dual Thrust Strategy'!$A$1:$B$460,2,FALSE),0)</f>
        <v>0</v>
      </c>
      <c r="C1594" s="46">
        <f>_xlfn.IFNA(VLOOKUP(A1594,'Break Through Price Strategy'!$A$2:$B$742,2,FALSE),0)</f>
        <v>0</v>
      </c>
      <c r="D1594" s="46">
        <f>_xlfn.IFNA(VLOOKUP(A1594,'BBI Strategy'!$A$2:$B$1000,2,FALSE),0)</f>
        <v>0</v>
      </c>
      <c r="E1594" s="46">
        <f>_xlfn.IFNA(VLOOKUP(A1594,'Cloud Strategy'!$A$2:$B$1000,2,FALSE),0)</f>
        <v>0</v>
      </c>
      <c r="F1594" s="46">
        <f>_xlfn.IFNA(VLOOKUP(A1594,'DMI Strategy'!$A$1:$B$1000,2,FALSE),0)</f>
        <v>0</v>
      </c>
      <c r="G1594" s="46">
        <f>_xlfn.IFNA(VLOOKUP(A1594,'RVI Strategy'!$A$1:$B$1000,2,FALSE),0)</f>
        <v>0</v>
      </c>
      <c r="H1594" s="46">
        <f>_xlfn.IFNA(VLOOKUP(A1594,'TXF0007 Strategy'!$A$1:$B$1000,2,FALSE),0)</f>
        <v>0</v>
      </c>
      <c r="I1594" s="55">
        <f t="shared" si="48"/>
        <v>0</v>
      </c>
      <c r="J1594" s="32">
        <f>VLOOKUP($A1594,級距!$A:$K,9,FALSE)</f>
        <v>7</v>
      </c>
      <c r="K1594" s="32">
        <f>VLOOKUP($A1594,級距!$A:$K,10,FALSE)</f>
        <v>9</v>
      </c>
      <c r="L1594" s="32">
        <f>VLOOKUP($A1594,級距!$A:$K,11,FALSE)</f>
        <v>3</v>
      </c>
      <c r="M1594" s="32">
        <f t="shared" si="49"/>
        <v>3</v>
      </c>
    </row>
    <row r="1595" spans="1:13">
      <c r="A1595" s="47">
        <v>43285</v>
      </c>
      <c r="B1595" s="46">
        <f>_xlfn.IFNA(VLOOKUP(A1595,'Dual Thrust Strategy'!$A$1:$B$460,2,FALSE),0)</f>
        <v>0</v>
      </c>
      <c r="C1595" s="46">
        <f>_xlfn.IFNA(VLOOKUP(A1595,'Break Through Price Strategy'!$A$2:$B$742,2,FALSE),0)</f>
        <v>0</v>
      </c>
      <c r="D1595" s="46">
        <f>_xlfn.IFNA(VLOOKUP(A1595,'BBI Strategy'!$A$2:$B$1000,2,FALSE),0)</f>
        <v>0</v>
      </c>
      <c r="E1595" s="46">
        <f>_xlfn.IFNA(VLOOKUP(A1595,'Cloud Strategy'!$A$2:$B$1000,2,FALSE),0)</f>
        <v>0</v>
      </c>
      <c r="F1595" s="46">
        <f>_xlfn.IFNA(VLOOKUP(A1595,'DMI Strategy'!$A$1:$B$1000,2,FALSE),0)</f>
        <v>0</v>
      </c>
      <c r="G1595" s="46">
        <f>_xlfn.IFNA(VLOOKUP(A1595,'RVI Strategy'!$A$1:$B$1000,2,FALSE),0)</f>
        <v>0</v>
      </c>
      <c r="H1595" s="46">
        <f>_xlfn.IFNA(VLOOKUP(A1595,'TXF0007 Strategy'!$A$1:$B$1000,2,FALSE),0)</f>
        <v>0</v>
      </c>
      <c r="I1595" s="55">
        <f t="shared" si="48"/>
        <v>0</v>
      </c>
      <c r="J1595" s="32">
        <f>VLOOKUP($A1595,級距!$A:$K,9,FALSE)</f>
        <v>1</v>
      </c>
      <c r="K1595" s="32">
        <f>VLOOKUP($A1595,級距!$A:$K,10,FALSE)</f>
        <v>4</v>
      </c>
      <c r="L1595" s="32">
        <f>VLOOKUP($A1595,級距!$A:$K,11,FALSE)</f>
        <v>2</v>
      </c>
      <c r="M1595" s="32">
        <f t="shared" si="49"/>
        <v>2</v>
      </c>
    </row>
    <row r="1596" spans="1:13">
      <c r="A1596" s="47">
        <v>43284</v>
      </c>
      <c r="B1596" s="46">
        <f>_xlfn.IFNA(VLOOKUP(A1596,'Dual Thrust Strategy'!$A$1:$B$460,2,FALSE),0)</f>
        <v>0</v>
      </c>
      <c r="C1596" s="46">
        <f>_xlfn.IFNA(VLOOKUP(A1596,'Break Through Price Strategy'!$A$2:$B$742,2,FALSE),0)</f>
        <v>0</v>
      </c>
      <c r="D1596" s="46">
        <f>_xlfn.IFNA(VLOOKUP(A1596,'BBI Strategy'!$A$2:$B$1000,2,FALSE),0)</f>
        <v>0</v>
      </c>
      <c r="E1596" s="46">
        <f>_xlfn.IFNA(VLOOKUP(A1596,'Cloud Strategy'!$A$2:$B$1000,2,FALSE),0)</f>
        <v>0</v>
      </c>
      <c r="F1596" s="46">
        <f>_xlfn.IFNA(VLOOKUP(A1596,'DMI Strategy'!$A$1:$B$1000,2,FALSE),0)</f>
        <v>0</v>
      </c>
      <c r="G1596" s="46">
        <f>_xlfn.IFNA(VLOOKUP(A1596,'RVI Strategy'!$A$1:$B$1000,2,FALSE),0)</f>
        <v>0</v>
      </c>
      <c r="H1596" s="46">
        <f>_xlfn.IFNA(VLOOKUP(A1596,'TXF0007 Strategy'!$A$1:$B$1000,2,FALSE),0)</f>
        <v>0</v>
      </c>
      <c r="I1596" s="55">
        <f t="shared" si="48"/>
        <v>0</v>
      </c>
      <c r="J1596" s="32">
        <f>VLOOKUP($A1596,級距!$A:$K,9,FALSE)</f>
        <v>8</v>
      </c>
      <c r="K1596" s="32">
        <f>VLOOKUP($A1596,級距!$A:$K,10,FALSE)</f>
        <v>2</v>
      </c>
      <c r="L1596" s="32">
        <f>VLOOKUP($A1596,級距!$A:$K,11,FALSE)</f>
        <v>2</v>
      </c>
      <c r="M1596" s="32">
        <f t="shared" si="49"/>
        <v>2</v>
      </c>
    </row>
    <row r="1597" spans="1:13">
      <c r="A1597" s="47">
        <v>43283</v>
      </c>
      <c r="B1597" s="46">
        <f>_xlfn.IFNA(VLOOKUP(A1597,'Dual Thrust Strategy'!$A$1:$B$460,2,FALSE),0)</f>
        <v>0</v>
      </c>
      <c r="C1597" s="46">
        <f>_xlfn.IFNA(VLOOKUP(A1597,'Break Through Price Strategy'!$A$2:$B$742,2,FALSE),0)</f>
        <v>0</v>
      </c>
      <c r="D1597" s="46">
        <f>_xlfn.IFNA(VLOOKUP(A1597,'BBI Strategy'!$A$2:$B$1000,2,FALSE),0)</f>
        <v>0</v>
      </c>
      <c r="E1597" s="46">
        <f>_xlfn.IFNA(VLOOKUP(A1597,'Cloud Strategy'!$A$2:$B$1000,2,FALSE),0)</f>
        <v>0</v>
      </c>
      <c r="F1597" s="46">
        <f>_xlfn.IFNA(VLOOKUP(A1597,'DMI Strategy'!$A$1:$B$1000,2,FALSE),0)</f>
        <v>0</v>
      </c>
      <c r="G1597" s="46">
        <f>_xlfn.IFNA(VLOOKUP(A1597,'RVI Strategy'!$A$1:$B$1000,2,FALSE),0)</f>
        <v>0</v>
      </c>
      <c r="H1597" s="46">
        <f>_xlfn.IFNA(VLOOKUP(A1597,'TXF0007 Strategy'!$A$1:$B$1000,2,FALSE),0)</f>
        <v>0</v>
      </c>
      <c r="I1597" s="55">
        <f t="shared" si="48"/>
        <v>0</v>
      </c>
      <c r="J1597" s="32">
        <f>VLOOKUP($A1597,級距!$A:$K,9,FALSE)</f>
        <v>5</v>
      </c>
      <c r="K1597" s="32">
        <f>VLOOKUP($A1597,級距!$A:$K,10,FALSE)</f>
        <v>7</v>
      </c>
      <c r="L1597" s="32">
        <f>VLOOKUP($A1597,級距!$A:$K,11,FALSE)</f>
        <v>3</v>
      </c>
      <c r="M1597" s="32">
        <f t="shared" si="49"/>
        <v>3</v>
      </c>
    </row>
    <row r="1598" spans="1:13">
      <c r="A1598" s="47">
        <v>43280</v>
      </c>
      <c r="B1598" s="46">
        <f>_xlfn.IFNA(VLOOKUP(A1598,'Dual Thrust Strategy'!$A$1:$B$460,2,FALSE),0)</f>
        <v>0</v>
      </c>
      <c r="C1598" s="46">
        <f>_xlfn.IFNA(VLOOKUP(A1598,'Break Through Price Strategy'!$A$2:$B$742,2,FALSE),0)</f>
        <v>0</v>
      </c>
      <c r="D1598" s="46">
        <f>_xlfn.IFNA(VLOOKUP(A1598,'BBI Strategy'!$A$2:$B$1000,2,FALSE),0)</f>
        <v>0</v>
      </c>
      <c r="E1598" s="46">
        <f>_xlfn.IFNA(VLOOKUP(A1598,'Cloud Strategy'!$A$2:$B$1000,2,FALSE),0)</f>
        <v>0</v>
      </c>
      <c r="F1598" s="46">
        <f>_xlfn.IFNA(VLOOKUP(A1598,'DMI Strategy'!$A$1:$B$1000,2,FALSE),0)</f>
        <v>0</v>
      </c>
      <c r="G1598" s="46">
        <f>_xlfn.IFNA(VLOOKUP(A1598,'RVI Strategy'!$A$1:$B$1000,2,FALSE),0)</f>
        <v>0</v>
      </c>
      <c r="H1598" s="46">
        <f>_xlfn.IFNA(VLOOKUP(A1598,'TXF0007 Strategy'!$A$1:$B$1000,2,FALSE),0)</f>
        <v>0</v>
      </c>
      <c r="I1598" s="55">
        <f t="shared" si="48"/>
        <v>0</v>
      </c>
      <c r="J1598" s="32">
        <f>VLOOKUP($A1598,級距!$A:$K,9,FALSE)</f>
        <v>8</v>
      </c>
      <c r="K1598" s="32">
        <f>VLOOKUP($A1598,級距!$A:$K,10,FALSE)</f>
        <v>9</v>
      </c>
      <c r="L1598" s="32">
        <f>VLOOKUP($A1598,級距!$A:$K,11,FALSE)</f>
        <v>3</v>
      </c>
      <c r="M1598" s="32">
        <f t="shared" si="49"/>
        <v>3</v>
      </c>
    </row>
    <row r="1599" spans="1:13">
      <c r="A1599" s="47">
        <v>43279</v>
      </c>
      <c r="B1599" s="46">
        <f>_xlfn.IFNA(VLOOKUP(A1599,'Dual Thrust Strategy'!$A$1:$B$460,2,FALSE),0)</f>
        <v>0</v>
      </c>
      <c r="C1599" s="46">
        <f>_xlfn.IFNA(VLOOKUP(A1599,'Break Through Price Strategy'!$A$2:$B$742,2,FALSE),0)</f>
        <v>0</v>
      </c>
      <c r="D1599" s="46">
        <f>_xlfn.IFNA(VLOOKUP(A1599,'BBI Strategy'!$A$2:$B$1000,2,FALSE),0)</f>
        <v>0</v>
      </c>
      <c r="E1599" s="46">
        <f>_xlfn.IFNA(VLOOKUP(A1599,'Cloud Strategy'!$A$2:$B$1000,2,FALSE),0)</f>
        <v>0</v>
      </c>
      <c r="F1599" s="46">
        <f>_xlfn.IFNA(VLOOKUP(A1599,'DMI Strategy'!$A$1:$B$1000,2,FALSE),0)</f>
        <v>0</v>
      </c>
      <c r="G1599" s="46">
        <f>_xlfn.IFNA(VLOOKUP(A1599,'RVI Strategy'!$A$1:$B$1000,2,FALSE),0)</f>
        <v>0</v>
      </c>
      <c r="H1599" s="46">
        <f>_xlfn.IFNA(VLOOKUP(A1599,'TXF0007 Strategy'!$A$1:$B$1000,2,FALSE),0)</f>
        <v>0</v>
      </c>
      <c r="I1599" s="55">
        <f t="shared" si="48"/>
        <v>0</v>
      </c>
      <c r="J1599" s="32">
        <f>VLOOKUP($A1599,級距!$A:$K,9,FALSE)</f>
        <v>4</v>
      </c>
      <c r="K1599" s="32">
        <f>VLOOKUP($A1599,級距!$A:$K,10,FALSE)</f>
        <v>2</v>
      </c>
      <c r="L1599" s="32">
        <f>VLOOKUP($A1599,級距!$A:$K,11,FALSE)</f>
        <v>2</v>
      </c>
      <c r="M1599" s="32">
        <f t="shared" si="49"/>
        <v>2</v>
      </c>
    </row>
    <row r="1600" spans="1:13">
      <c r="A1600" s="47">
        <v>43278</v>
      </c>
      <c r="B1600" s="46">
        <f>_xlfn.IFNA(VLOOKUP(A1600,'Dual Thrust Strategy'!$A$1:$B$460,2,FALSE),0)</f>
        <v>0</v>
      </c>
      <c r="C1600" s="46">
        <f>_xlfn.IFNA(VLOOKUP(A1600,'Break Through Price Strategy'!$A$2:$B$742,2,FALSE),0)</f>
        <v>0</v>
      </c>
      <c r="D1600" s="46">
        <f>_xlfn.IFNA(VLOOKUP(A1600,'BBI Strategy'!$A$2:$B$1000,2,FALSE),0)</f>
        <v>0</v>
      </c>
      <c r="E1600" s="46">
        <f>_xlfn.IFNA(VLOOKUP(A1600,'Cloud Strategy'!$A$2:$B$1000,2,FALSE),0)</f>
        <v>0</v>
      </c>
      <c r="F1600" s="46">
        <f>_xlfn.IFNA(VLOOKUP(A1600,'DMI Strategy'!$A$1:$B$1000,2,FALSE),0)</f>
        <v>0</v>
      </c>
      <c r="G1600" s="46">
        <f>_xlfn.IFNA(VLOOKUP(A1600,'RVI Strategy'!$A$1:$B$1000,2,FALSE),0)</f>
        <v>0</v>
      </c>
      <c r="H1600" s="46">
        <f>_xlfn.IFNA(VLOOKUP(A1600,'TXF0007 Strategy'!$A$1:$B$1000,2,FALSE),0)</f>
        <v>0</v>
      </c>
      <c r="I1600" s="55">
        <f t="shared" si="48"/>
        <v>0</v>
      </c>
      <c r="J1600" s="32">
        <f>VLOOKUP($A1600,級距!$A:$K,9,FALSE)</f>
        <v>4</v>
      </c>
      <c r="K1600" s="32">
        <f>VLOOKUP($A1600,級距!$A:$K,10,FALSE)</f>
        <v>4</v>
      </c>
      <c r="L1600" s="32">
        <f>VLOOKUP($A1600,級距!$A:$K,11,FALSE)</f>
        <v>2</v>
      </c>
      <c r="M1600" s="32">
        <f t="shared" si="49"/>
        <v>2</v>
      </c>
    </row>
    <row r="1601" spans="1:13">
      <c r="A1601" s="47">
        <v>43277</v>
      </c>
      <c r="B1601" s="46">
        <f>_xlfn.IFNA(VLOOKUP(A1601,'Dual Thrust Strategy'!$A$1:$B$460,2,FALSE),0)</f>
        <v>0</v>
      </c>
      <c r="C1601" s="46">
        <f>_xlfn.IFNA(VLOOKUP(A1601,'Break Through Price Strategy'!$A$2:$B$742,2,FALSE),0)</f>
        <v>0</v>
      </c>
      <c r="D1601" s="46">
        <f>_xlfn.IFNA(VLOOKUP(A1601,'BBI Strategy'!$A$2:$B$1000,2,FALSE),0)</f>
        <v>0</v>
      </c>
      <c r="E1601" s="46">
        <f>_xlfn.IFNA(VLOOKUP(A1601,'Cloud Strategy'!$A$2:$B$1000,2,FALSE),0)</f>
        <v>0</v>
      </c>
      <c r="F1601" s="46">
        <f>_xlfn.IFNA(VLOOKUP(A1601,'DMI Strategy'!$A$1:$B$1000,2,FALSE),0)</f>
        <v>0</v>
      </c>
      <c r="G1601" s="46">
        <f>_xlfn.IFNA(VLOOKUP(A1601,'RVI Strategy'!$A$1:$B$1000,2,FALSE),0)</f>
        <v>0</v>
      </c>
      <c r="H1601" s="46">
        <f>_xlfn.IFNA(VLOOKUP(A1601,'TXF0007 Strategy'!$A$1:$B$1000,2,FALSE),0)</f>
        <v>0</v>
      </c>
      <c r="I1601" s="55">
        <f t="shared" si="48"/>
        <v>0</v>
      </c>
      <c r="J1601" s="32">
        <f>VLOOKUP($A1601,級距!$A:$K,9,FALSE)</f>
        <v>5</v>
      </c>
      <c r="K1601" s="32">
        <f>VLOOKUP($A1601,級距!$A:$K,10,FALSE)</f>
        <v>4</v>
      </c>
      <c r="L1601" s="32">
        <f>VLOOKUP($A1601,級距!$A:$K,11,FALSE)</f>
        <v>2</v>
      </c>
      <c r="M1601" s="32">
        <f t="shared" si="49"/>
        <v>2</v>
      </c>
    </row>
    <row r="1602" spans="1:13">
      <c r="A1602" s="47">
        <v>43276</v>
      </c>
      <c r="B1602" s="46">
        <f>_xlfn.IFNA(VLOOKUP(A1602,'Dual Thrust Strategy'!$A$1:$B$460,2,FALSE),0)</f>
        <v>0</v>
      </c>
      <c r="C1602" s="46">
        <f>_xlfn.IFNA(VLOOKUP(A1602,'Break Through Price Strategy'!$A$2:$B$742,2,FALSE),0)</f>
        <v>0</v>
      </c>
      <c r="D1602" s="46">
        <f>_xlfn.IFNA(VLOOKUP(A1602,'BBI Strategy'!$A$2:$B$1000,2,FALSE),0)</f>
        <v>0</v>
      </c>
      <c r="E1602" s="46">
        <f>_xlfn.IFNA(VLOOKUP(A1602,'Cloud Strategy'!$A$2:$B$1000,2,FALSE),0)</f>
        <v>0</v>
      </c>
      <c r="F1602" s="46">
        <f>_xlfn.IFNA(VLOOKUP(A1602,'DMI Strategy'!$A$1:$B$1000,2,FALSE),0)</f>
        <v>0</v>
      </c>
      <c r="G1602" s="46">
        <f>_xlfn.IFNA(VLOOKUP(A1602,'RVI Strategy'!$A$1:$B$1000,2,FALSE),0)</f>
        <v>0</v>
      </c>
      <c r="H1602" s="46">
        <f>_xlfn.IFNA(VLOOKUP(A1602,'TXF0007 Strategy'!$A$1:$B$1000,2,FALSE),0)</f>
        <v>0</v>
      </c>
      <c r="I1602" s="55">
        <f t="shared" si="48"/>
        <v>0</v>
      </c>
      <c r="J1602" s="32">
        <f>VLOOKUP($A1602,級距!$A:$K,9,FALSE)</f>
        <v>3</v>
      </c>
      <c r="K1602" s="32">
        <f>VLOOKUP($A1602,級距!$A:$K,10,FALSE)</f>
        <v>6</v>
      </c>
      <c r="L1602" s="32">
        <f>VLOOKUP($A1602,級距!$A:$K,11,FALSE)</f>
        <v>2</v>
      </c>
      <c r="M1602" s="32">
        <f t="shared" si="49"/>
        <v>2</v>
      </c>
    </row>
    <row r="1603" spans="1:13">
      <c r="A1603" s="47">
        <v>43273</v>
      </c>
      <c r="B1603" s="46">
        <f>_xlfn.IFNA(VLOOKUP(A1603,'Dual Thrust Strategy'!$A$1:$B$460,2,FALSE),0)</f>
        <v>0</v>
      </c>
      <c r="C1603" s="46">
        <f>_xlfn.IFNA(VLOOKUP(A1603,'Break Through Price Strategy'!$A$2:$B$742,2,FALSE),0)</f>
        <v>0</v>
      </c>
      <c r="D1603" s="46">
        <f>_xlfn.IFNA(VLOOKUP(A1603,'BBI Strategy'!$A$2:$B$1000,2,FALSE),0)</f>
        <v>0</v>
      </c>
      <c r="E1603" s="46">
        <f>_xlfn.IFNA(VLOOKUP(A1603,'Cloud Strategy'!$A$2:$B$1000,2,FALSE),0)</f>
        <v>0</v>
      </c>
      <c r="F1603" s="46">
        <f>_xlfn.IFNA(VLOOKUP(A1603,'DMI Strategy'!$A$1:$B$1000,2,FALSE),0)</f>
        <v>0</v>
      </c>
      <c r="G1603" s="46">
        <f>_xlfn.IFNA(VLOOKUP(A1603,'RVI Strategy'!$A$1:$B$1000,2,FALSE),0)</f>
        <v>0</v>
      </c>
      <c r="H1603" s="46">
        <f>_xlfn.IFNA(VLOOKUP(A1603,'TXF0007 Strategy'!$A$1:$B$1000,2,FALSE),0)</f>
        <v>0</v>
      </c>
      <c r="I1603" s="55">
        <f t="shared" si="48"/>
        <v>0</v>
      </c>
      <c r="J1603" s="32">
        <f>VLOOKUP($A1603,級距!$A:$K,9,FALSE)</f>
        <v>5</v>
      </c>
      <c r="K1603" s="32">
        <f>VLOOKUP($A1603,級距!$A:$K,10,FALSE)</f>
        <v>3</v>
      </c>
      <c r="L1603" s="32">
        <f>VLOOKUP($A1603,級距!$A:$K,11,FALSE)</f>
        <v>2</v>
      </c>
      <c r="M1603" s="32">
        <f t="shared" si="49"/>
        <v>2</v>
      </c>
    </row>
    <row r="1604" spans="1:13">
      <c r="A1604" s="47">
        <v>43272</v>
      </c>
      <c r="B1604" s="46">
        <f>_xlfn.IFNA(VLOOKUP(A1604,'Dual Thrust Strategy'!$A$1:$B$460,2,FALSE),0)</f>
        <v>0</v>
      </c>
      <c r="C1604" s="46">
        <f>_xlfn.IFNA(VLOOKUP(A1604,'Break Through Price Strategy'!$A$2:$B$742,2,FALSE),0)</f>
        <v>0</v>
      </c>
      <c r="D1604" s="46">
        <f>_xlfn.IFNA(VLOOKUP(A1604,'BBI Strategy'!$A$2:$B$1000,2,FALSE),0)</f>
        <v>0</v>
      </c>
      <c r="E1604" s="46">
        <f>_xlfn.IFNA(VLOOKUP(A1604,'Cloud Strategy'!$A$2:$B$1000,2,FALSE),0)</f>
        <v>0</v>
      </c>
      <c r="F1604" s="46">
        <f>_xlfn.IFNA(VLOOKUP(A1604,'DMI Strategy'!$A$1:$B$1000,2,FALSE),0)</f>
        <v>0</v>
      </c>
      <c r="G1604" s="46">
        <f>_xlfn.IFNA(VLOOKUP(A1604,'RVI Strategy'!$A$1:$B$1000,2,FALSE),0)</f>
        <v>0</v>
      </c>
      <c r="H1604" s="46">
        <f>_xlfn.IFNA(VLOOKUP(A1604,'TXF0007 Strategy'!$A$1:$B$1000,2,FALSE),0)</f>
        <v>0</v>
      </c>
      <c r="I1604" s="55">
        <f t="shared" ref="I1604:I1667" si="50">(B1604+C1604+D1604+E1604+F1604+G1604)/6</f>
        <v>0</v>
      </c>
      <c r="J1604" s="32">
        <f>VLOOKUP($A1604,級距!$A:$K,9,FALSE)</f>
        <v>1</v>
      </c>
      <c r="K1604" s="32">
        <f>VLOOKUP($A1604,級距!$A:$K,10,FALSE)</f>
        <v>4</v>
      </c>
      <c r="L1604" s="32">
        <f>VLOOKUP($A1604,級距!$A:$K,11,FALSE)</f>
        <v>2</v>
      </c>
      <c r="M1604" s="32">
        <f t="shared" ref="M1604:M1667" si="51">_xlfn.IFNA(L1604,0)</f>
        <v>2</v>
      </c>
    </row>
    <row r="1605" spans="1:13">
      <c r="A1605" s="47">
        <v>43271</v>
      </c>
      <c r="B1605" s="46">
        <f>_xlfn.IFNA(VLOOKUP(A1605,'Dual Thrust Strategy'!$A$1:$B$460,2,FALSE),0)</f>
        <v>0</v>
      </c>
      <c r="C1605" s="46">
        <f>_xlfn.IFNA(VLOOKUP(A1605,'Break Through Price Strategy'!$A$2:$B$742,2,FALSE),0)</f>
        <v>0</v>
      </c>
      <c r="D1605" s="46">
        <f>_xlfn.IFNA(VLOOKUP(A1605,'BBI Strategy'!$A$2:$B$1000,2,FALSE),0)</f>
        <v>0</v>
      </c>
      <c r="E1605" s="46">
        <f>_xlfn.IFNA(VLOOKUP(A1605,'Cloud Strategy'!$A$2:$B$1000,2,FALSE),0)</f>
        <v>0</v>
      </c>
      <c r="F1605" s="46">
        <f>_xlfn.IFNA(VLOOKUP(A1605,'DMI Strategy'!$A$1:$B$1000,2,FALSE),0)</f>
        <v>0</v>
      </c>
      <c r="G1605" s="46">
        <f>_xlfn.IFNA(VLOOKUP(A1605,'RVI Strategy'!$A$1:$B$1000,2,FALSE),0)</f>
        <v>0</v>
      </c>
      <c r="H1605" s="46">
        <f>_xlfn.IFNA(VLOOKUP(A1605,'TXF0007 Strategy'!$A$1:$B$1000,2,FALSE),0)</f>
        <v>0</v>
      </c>
      <c r="I1605" s="55">
        <f t="shared" si="50"/>
        <v>0</v>
      </c>
      <c r="J1605" s="32">
        <f>VLOOKUP($A1605,級距!$A:$K,9,FALSE)</f>
        <v>5</v>
      </c>
      <c r="K1605" s="32">
        <f>VLOOKUP($A1605,級距!$A:$K,10,FALSE)</f>
        <v>4</v>
      </c>
      <c r="L1605" s="32">
        <f>VLOOKUP($A1605,級距!$A:$K,11,FALSE)</f>
        <v>2</v>
      </c>
      <c r="M1605" s="32">
        <f t="shared" si="51"/>
        <v>2</v>
      </c>
    </row>
    <row r="1606" spans="1:13">
      <c r="A1606" s="47">
        <v>43270</v>
      </c>
      <c r="B1606" s="46">
        <f>_xlfn.IFNA(VLOOKUP(A1606,'Dual Thrust Strategy'!$A$1:$B$460,2,FALSE),0)</f>
        <v>0</v>
      </c>
      <c r="C1606" s="46">
        <f>_xlfn.IFNA(VLOOKUP(A1606,'Break Through Price Strategy'!$A$2:$B$742,2,FALSE),0)</f>
        <v>0</v>
      </c>
      <c r="D1606" s="46">
        <f>_xlfn.IFNA(VLOOKUP(A1606,'BBI Strategy'!$A$2:$B$1000,2,FALSE),0)</f>
        <v>0</v>
      </c>
      <c r="E1606" s="46">
        <f>_xlfn.IFNA(VLOOKUP(A1606,'Cloud Strategy'!$A$2:$B$1000,2,FALSE),0)</f>
        <v>0</v>
      </c>
      <c r="F1606" s="46">
        <f>_xlfn.IFNA(VLOOKUP(A1606,'DMI Strategy'!$A$1:$B$1000,2,FALSE),0)</f>
        <v>0</v>
      </c>
      <c r="G1606" s="46">
        <f>_xlfn.IFNA(VLOOKUP(A1606,'RVI Strategy'!$A$1:$B$1000,2,FALSE),0)</f>
        <v>0</v>
      </c>
      <c r="H1606" s="46">
        <f>_xlfn.IFNA(VLOOKUP(A1606,'TXF0007 Strategy'!$A$1:$B$1000,2,FALSE),0)</f>
        <v>0</v>
      </c>
      <c r="I1606" s="55">
        <f t="shared" si="50"/>
        <v>0</v>
      </c>
      <c r="J1606" s="32">
        <f>VLOOKUP($A1606,級距!$A:$K,9,FALSE)</f>
        <v>3</v>
      </c>
      <c r="K1606" s="32">
        <f>VLOOKUP($A1606,級距!$A:$K,10,FALSE)</f>
        <v>8</v>
      </c>
      <c r="L1606" s="32">
        <f>VLOOKUP($A1606,級距!$A:$K,11,FALSE)</f>
        <v>3</v>
      </c>
      <c r="M1606" s="32">
        <f t="shared" si="51"/>
        <v>3</v>
      </c>
    </row>
    <row r="1607" spans="1:13">
      <c r="A1607" s="47">
        <v>43266</v>
      </c>
      <c r="B1607" s="46">
        <f>_xlfn.IFNA(VLOOKUP(A1607,'Dual Thrust Strategy'!$A$1:$B$460,2,FALSE),0)</f>
        <v>0</v>
      </c>
      <c r="C1607" s="46">
        <f>_xlfn.IFNA(VLOOKUP(A1607,'Break Through Price Strategy'!$A$2:$B$742,2,FALSE),0)</f>
        <v>0</v>
      </c>
      <c r="D1607" s="46">
        <f>_xlfn.IFNA(VLOOKUP(A1607,'BBI Strategy'!$A$2:$B$1000,2,FALSE),0)</f>
        <v>0</v>
      </c>
      <c r="E1607" s="46">
        <f>_xlfn.IFNA(VLOOKUP(A1607,'Cloud Strategy'!$A$2:$B$1000,2,FALSE),0)</f>
        <v>0</v>
      </c>
      <c r="F1607" s="46">
        <f>_xlfn.IFNA(VLOOKUP(A1607,'DMI Strategy'!$A$1:$B$1000,2,FALSE),0)</f>
        <v>0</v>
      </c>
      <c r="G1607" s="46">
        <f>_xlfn.IFNA(VLOOKUP(A1607,'RVI Strategy'!$A$1:$B$1000,2,FALSE),0)</f>
        <v>0</v>
      </c>
      <c r="H1607" s="46">
        <f>_xlfn.IFNA(VLOOKUP(A1607,'TXF0007 Strategy'!$A$1:$B$1000,2,FALSE),0)</f>
        <v>0</v>
      </c>
      <c r="I1607" s="55">
        <f t="shared" si="50"/>
        <v>0</v>
      </c>
      <c r="J1607" s="32">
        <f>VLOOKUP($A1607,級距!$A:$K,9,FALSE)</f>
        <v>5</v>
      </c>
      <c r="K1607" s="32">
        <f>VLOOKUP($A1607,級距!$A:$K,10,FALSE)</f>
        <v>5</v>
      </c>
      <c r="L1607" s="32">
        <f>VLOOKUP($A1607,級距!$A:$K,11,FALSE)</f>
        <v>2</v>
      </c>
      <c r="M1607" s="32">
        <f t="shared" si="51"/>
        <v>2</v>
      </c>
    </row>
    <row r="1608" spans="1:13">
      <c r="A1608" s="47">
        <v>43265</v>
      </c>
      <c r="B1608" s="46">
        <f>_xlfn.IFNA(VLOOKUP(A1608,'Dual Thrust Strategy'!$A$1:$B$460,2,FALSE),0)</f>
        <v>0</v>
      </c>
      <c r="C1608" s="46">
        <f>_xlfn.IFNA(VLOOKUP(A1608,'Break Through Price Strategy'!$A$2:$B$742,2,FALSE),0)</f>
        <v>0</v>
      </c>
      <c r="D1608" s="46">
        <f>_xlfn.IFNA(VLOOKUP(A1608,'BBI Strategy'!$A$2:$B$1000,2,FALSE),0)</f>
        <v>0</v>
      </c>
      <c r="E1608" s="46">
        <f>_xlfn.IFNA(VLOOKUP(A1608,'Cloud Strategy'!$A$2:$B$1000,2,FALSE),0)</f>
        <v>0</v>
      </c>
      <c r="F1608" s="46">
        <f>_xlfn.IFNA(VLOOKUP(A1608,'DMI Strategy'!$A$1:$B$1000,2,FALSE),0)</f>
        <v>0</v>
      </c>
      <c r="G1608" s="46">
        <f>_xlfn.IFNA(VLOOKUP(A1608,'RVI Strategy'!$A$1:$B$1000,2,FALSE),0)</f>
        <v>0</v>
      </c>
      <c r="H1608" s="46">
        <f>_xlfn.IFNA(VLOOKUP(A1608,'TXF0007 Strategy'!$A$1:$B$1000,2,FALSE),0)</f>
        <v>0</v>
      </c>
      <c r="I1608" s="55">
        <f t="shared" si="50"/>
        <v>0</v>
      </c>
      <c r="J1608" s="32">
        <f>VLOOKUP($A1608,級距!$A:$K,9,FALSE)</f>
        <v>5</v>
      </c>
      <c r="K1608" s="32">
        <f>VLOOKUP($A1608,級距!$A:$K,10,FALSE)</f>
        <v>10</v>
      </c>
      <c r="L1608" s="32">
        <f>VLOOKUP($A1608,級距!$A:$K,11,FALSE)</f>
        <v>3</v>
      </c>
      <c r="M1608" s="32">
        <f t="shared" si="51"/>
        <v>3</v>
      </c>
    </row>
    <row r="1609" spans="1:13">
      <c r="A1609" s="47">
        <v>43264</v>
      </c>
      <c r="B1609" s="46">
        <f>_xlfn.IFNA(VLOOKUP(A1609,'Dual Thrust Strategy'!$A$1:$B$460,2,FALSE),0)</f>
        <v>0</v>
      </c>
      <c r="C1609" s="46">
        <f>_xlfn.IFNA(VLOOKUP(A1609,'Break Through Price Strategy'!$A$2:$B$742,2,FALSE),0)</f>
        <v>0</v>
      </c>
      <c r="D1609" s="46">
        <f>_xlfn.IFNA(VLOOKUP(A1609,'BBI Strategy'!$A$2:$B$1000,2,FALSE),0)</f>
        <v>0</v>
      </c>
      <c r="E1609" s="46">
        <f>_xlfn.IFNA(VLOOKUP(A1609,'Cloud Strategy'!$A$2:$B$1000,2,FALSE),0)</f>
        <v>0</v>
      </c>
      <c r="F1609" s="46">
        <f>_xlfn.IFNA(VLOOKUP(A1609,'DMI Strategy'!$A$1:$B$1000,2,FALSE),0)</f>
        <v>0</v>
      </c>
      <c r="G1609" s="46">
        <f>_xlfn.IFNA(VLOOKUP(A1609,'RVI Strategy'!$A$1:$B$1000,2,FALSE),0)</f>
        <v>0</v>
      </c>
      <c r="H1609" s="46">
        <f>_xlfn.IFNA(VLOOKUP(A1609,'TXF0007 Strategy'!$A$1:$B$1000,2,FALSE),0)</f>
        <v>0</v>
      </c>
      <c r="I1609" s="55">
        <f t="shared" si="50"/>
        <v>0</v>
      </c>
      <c r="J1609" s="32">
        <f>VLOOKUP($A1609,級距!$A:$K,9,FALSE)</f>
        <v>2</v>
      </c>
      <c r="K1609" s="32">
        <f>VLOOKUP($A1609,級距!$A:$K,10,FALSE)</f>
        <v>1</v>
      </c>
      <c r="L1609" s="32">
        <f>VLOOKUP($A1609,級距!$A:$K,11,FALSE)</f>
        <v>2</v>
      </c>
      <c r="M1609" s="32">
        <f t="shared" si="51"/>
        <v>2</v>
      </c>
    </row>
    <row r="1610" spans="1:13">
      <c r="A1610" s="47">
        <v>43263</v>
      </c>
      <c r="B1610" s="46">
        <f>_xlfn.IFNA(VLOOKUP(A1610,'Dual Thrust Strategy'!$A$1:$B$460,2,FALSE),0)</f>
        <v>0</v>
      </c>
      <c r="C1610" s="46">
        <f>_xlfn.IFNA(VLOOKUP(A1610,'Break Through Price Strategy'!$A$2:$B$742,2,FALSE),0)</f>
        <v>0</v>
      </c>
      <c r="D1610" s="46">
        <f>_xlfn.IFNA(VLOOKUP(A1610,'BBI Strategy'!$A$2:$B$1000,2,FALSE),0)</f>
        <v>0</v>
      </c>
      <c r="E1610" s="46">
        <f>_xlfn.IFNA(VLOOKUP(A1610,'Cloud Strategy'!$A$2:$B$1000,2,FALSE),0)</f>
        <v>0</v>
      </c>
      <c r="F1610" s="46">
        <f>_xlfn.IFNA(VLOOKUP(A1610,'DMI Strategy'!$A$1:$B$1000,2,FALSE),0)</f>
        <v>0</v>
      </c>
      <c r="G1610" s="46">
        <f>_xlfn.IFNA(VLOOKUP(A1610,'RVI Strategy'!$A$1:$B$1000,2,FALSE),0)</f>
        <v>0</v>
      </c>
      <c r="H1610" s="46">
        <f>_xlfn.IFNA(VLOOKUP(A1610,'TXF0007 Strategy'!$A$1:$B$1000,2,FALSE),0)</f>
        <v>0</v>
      </c>
      <c r="I1610" s="55">
        <f t="shared" si="50"/>
        <v>0</v>
      </c>
      <c r="J1610" s="32">
        <f>VLOOKUP($A1610,級距!$A:$K,9,FALSE)</f>
        <v>4</v>
      </c>
      <c r="K1610" s="32">
        <f>VLOOKUP($A1610,級距!$A:$K,10,FALSE)</f>
        <v>1</v>
      </c>
      <c r="L1610" s="32">
        <f>VLOOKUP($A1610,級距!$A:$K,11,FALSE)</f>
        <v>2</v>
      </c>
      <c r="M1610" s="32">
        <f t="shared" si="51"/>
        <v>2</v>
      </c>
    </row>
    <row r="1611" spans="1:13">
      <c r="A1611" s="47">
        <v>43262</v>
      </c>
      <c r="B1611" s="46">
        <f>_xlfn.IFNA(VLOOKUP(A1611,'Dual Thrust Strategy'!$A$1:$B$460,2,FALSE),0)</f>
        <v>0</v>
      </c>
      <c r="C1611" s="46">
        <f>_xlfn.IFNA(VLOOKUP(A1611,'Break Through Price Strategy'!$A$2:$B$742,2,FALSE),0)</f>
        <v>0</v>
      </c>
      <c r="D1611" s="46">
        <f>_xlfn.IFNA(VLOOKUP(A1611,'BBI Strategy'!$A$2:$B$1000,2,FALSE),0)</f>
        <v>0</v>
      </c>
      <c r="E1611" s="46">
        <f>_xlfn.IFNA(VLOOKUP(A1611,'Cloud Strategy'!$A$2:$B$1000,2,FALSE),0)</f>
        <v>0</v>
      </c>
      <c r="F1611" s="46">
        <f>_xlfn.IFNA(VLOOKUP(A1611,'DMI Strategy'!$A$1:$B$1000,2,FALSE),0)</f>
        <v>0</v>
      </c>
      <c r="G1611" s="46">
        <f>_xlfn.IFNA(VLOOKUP(A1611,'RVI Strategy'!$A$1:$B$1000,2,FALSE),0)</f>
        <v>0</v>
      </c>
      <c r="H1611" s="46">
        <f>_xlfn.IFNA(VLOOKUP(A1611,'TXF0007 Strategy'!$A$1:$B$1000,2,FALSE),0)</f>
        <v>0</v>
      </c>
      <c r="I1611" s="55">
        <f t="shared" si="50"/>
        <v>0</v>
      </c>
      <c r="J1611" s="32">
        <f>VLOOKUP($A1611,級距!$A:$K,9,FALSE)</f>
        <v>2</v>
      </c>
      <c r="K1611" s="32">
        <f>VLOOKUP($A1611,級距!$A:$K,10,FALSE)</f>
        <v>4</v>
      </c>
      <c r="L1611" s="32">
        <f>VLOOKUP($A1611,級距!$A:$K,11,FALSE)</f>
        <v>2</v>
      </c>
      <c r="M1611" s="32">
        <f t="shared" si="51"/>
        <v>2</v>
      </c>
    </row>
    <row r="1612" spans="1:13">
      <c r="A1612" s="47">
        <v>43259</v>
      </c>
      <c r="B1612" s="46">
        <f>_xlfn.IFNA(VLOOKUP(A1612,'Dual Thrust Strategy'!$A$1:$B$460,2,FALSE),0)</f>
        <v>0</v>
      </c>
      <c r="C1612" s="46">
        <f>_xlfn.IFNA(VLOOKUP(A1612,'Break Through Price Strategy'!$A$2:$B$742,2,FALSE),0)</f>
        <v>0</v>
      </c>
      <c r="D1612" s="46">
        <f>_xlfn.IFNA(VLOOKUP(A1612,'BBI Strategy'!$A$2:$B$1000,2,FALSE),0)</f>
        <v>0</v>
      </c>
      <c r="E1612" s="46">
        <f>_xlfn.IFNA(VLOOKUP(A1612,'Cloud Strategy'!$A$2:$B$1000,2,FALSE),0)</f>
        <v>0</v>
      </c>
      <c r="F1612" s="46">
        <f>_xlfn.IFNA(VLOOKUP(A1612,'DMI Strategy'!$A$1:$B$1000,2,FALSE),0)</f>
        <v>0</v>
      </c>
      <c r="G1612" s="46">
        <f>_xlfn.IFNA(VLOOKUP(A1612,'RVI Strategy'!$A$1:$B$1000,2,FALSE),0)</f>
        <v>0</v>
      </c>
      <c r="H1612" s="46">
        <f>_xlfn.IFNA(VLOOKUP(A1612,'TXF0007 Strategy'!$A$1:$B$1000,2,FALSE),0)</f>
        <v>0</v>
      </c>
      <c r="I1612" s="55">
        <f t="shared" si="50"/>
        <v>0</v>
      </c>
      <c r="J1612" s="32">
        <f>VLOOKUP($A1612,級距!$A:$K,9,FALSE)</f>
        <v>5</v>
      </c>
      <c r="K1612" s="32">
        <f>VLOOKUP($A1612,級距!$A:$K,10,FALSE)</f>
        <v>8</v>
      </c>
      <c r="L1612" s="32">
        <f>VLOOKUP($A1612,級距!$A:$K,11,FALSE)</f>
        <v>3</v>
      </c>
      <c r="M1612" s="32">
        <f t="shared" si="51"/>
        <v>3</v>
      </c>
    </row>
    <row r="1613" spans="1:13">
      <c r="A1613" s="47">
        <v>43258</v>
      </c>
      <c r="B1613" s="46">
        <f>_xlfn.IFNA(VLOOKUP(A1613,'Dual Thrust Strategy'!$A$1:$B$460,2,FALSE),0)</f>
        <v>0</v>
      </c>
      <c r="C1613" s="46">
        <f>_xlfn.IFNA(VLOOKUP(A1613,'Break Through Price Strategy'!$A$2:$B$742,2,FALSE),0)</f>
        <v>0</v>
      </c>
      <c r="D1613" s="46">
        <f>_xlfn.IFNA(VLOOKUP(A1613,'BBI Strategy'!$A$2:$B$1000,2,FALSE),0)</f>
        <v>0</v>
      </c>
      <c r="E1613" s="46">
        <f>_xlfn.IFNA(VLOOKUP(A1613,'Cloud Strategy'!$A$2:$B$1000,2,FALSE),0)</f>
        <v>0</v>
      </c>
      <c r="F1613" s="46">
        <f>_xlfn.IFNA(VLOOKUP(A1613,'DMI Strategy'!$A$1:$B$1000,2,FALSE),0)</f>
        <v>0</v>
      </c>
      <c r="G1613" s="46">
        <f>_xlfn.IFNA(VLOOKUP(A1613,'RVI Strategy'!$A$1:$B$1000,2,FALSE),0)</f>
        <v>0</v>
      </c>
      <c r="H1613" s="46">
        <f>_xlfn.IFNA(VLOOKUP(A1613,'TXF0007 Strategy'!$A$1:$B$1000,2,FALSE),0)</f>
        <v>0</v>
      </c>
      <c r="I1613" s="55">
        <f t="shared" si="50"/>
        <v>0</v>
      </c>
      <c r="J1613" s="32">
        <f>VLOOKUP($A1613,級距!$A:$K,9,FALSE)</f>
        <v>2</v>
      </c>
      <c r="K1613" s="32">
        <f>VLOOKUP($A1613,級距!$A:$K,10,FALSE)</f>
        <v>3</v>
      </c>
      <c r="L1613" s="32">
        <f>VLOOKUP($A1613,級距!$A:$K,11,FALSE)</f>
        <v>2</v>
      </c>
      <c r="M1613" s="32">
        <f t="shared" si="51"/>
        <v>2</v>
      </c>
    </row>
    <row r="1614" spans="1:13">
      <c r="A1614" s="47">
        <v>43257</v>
      </c>
      <c r="B1614" s="46">
        <f>_xlfn.IFNA(VLOOKUP(A1614,'Dual Thrust Strategy'!$A$1:$B$460,2,FALSE),0)</f>
        <v>0</v>
      </c>
      <c r="C1614" s="46">
        <f>_xlfn.IFNA(VLOOKUP(A1614,'Break Through Price Strategy'!$A$2:$B$742,2,FALSE),0)</f>
        <v>0</v>
      </c>
      <c r="D1614" s="46">
        <f>_xlfn.IFNA(VLOOKUP(A1614,'BBI Strategy'!$A$2:$B$1000,2,FALSE),0)</f>
        <v>0</v>
      </c>
      <c r="E1614" s="46">
        <f>_xlfn.IFNA(VLOOKUP(A1614,'Cloud Strategy'!$A$2:$B$1000,2,FALSE),0)</f>
        <v>0</v>
      </c>
      <c r="F1614" s="46">
        <f>_xlfn.IFNA(VLOOKUP(A1614,'DMI Strategy'!$A$1:$B$1000,2,FALSE),0)</f>
        <v>0</v>
      </c>
      <c r="G1614" s="46">
        <f>_xlfn.IFNA(VLOOKUP(A1614,'RVI Strategy'!$A$1:$B$1000,2,FALSE),0)</f>
        <v>0</v>
      </c>
      <c r="H1614" s="46">
        <f>_xlfn.IFNA(VLOOKUP(A1614,'TXF0007 Strategy'!$A$1:$B$1000,2,FALSE),0)</f>
        <v>0</v>
      </c>
      <c r="I1614" s="55">
        <f t="shared" si="50"/>
        <v>0</v>
      </c>
      <c r="J1614" s="32">
        <f>VLOOKUP($A1614,級距!$A:$K,9,FALSE)</f>
        <v>5</v>
      </c>
      <c r="K1614" s="32">
        <f>VLOOKUP($A1614,級距!$A:$K,10,FALSE)</f>
        <v>9</v>
      </c>
      <c r="L1614" s="32">
        <f>VLOOKUP($A1614,級距!$A:$K,11,FALSE)</f>
        <v>3</v>
      </c>
      <c r="M1614" s="32">
        <f t="shared" si="51"/>
        <v>3</v>
      </c>
    </row>
    <row r="1615" spans="1:13">
      <c r="A1615" s="47">
        <v>43256</v>
      </c>
      <c r="B1615" s="46">
        <f>_xlfn.IFNA(VLOOKUP(A1615,'Dual Thrust Strategy'!$A$1:$B$460,2,FALSE),0)</f>
        <v>0</v>
      </c>
      <c r="C1615" s="46">
        <f>_xlfn.IFNA(VLOOKUP(A1615,'Break Through Price Strategy'!$A$2:$B$742,2,FALSE),0)</f>
        <v>0</v>
      </c>
      <c r="D1615" s="46">
        <f>_xlfn.IFNA(VLOOKUP(A1615,'BBI Strategy'!$A$2:$B$1000,2,FALSE),0)</f>
        <v>0</v>
      </c>
      <c r="E1615" s="46">
        <f>_xlfn.IFNA(VLOOKUP(A1615,'Cloud Strategy'!$A$2:$B$1000,2,FALSE),0)</f>
        <v>0</v>
      </c>
      <c r="F1615" s="46">
        <f>_xlfn.IFNA(VLOOKUP(A1615,'DMI Strategy'!$A$1:$B$1000,2,FALSE),0)</f>
        <v>0</v>
      </c>
      <c r="G1615" s="46">
        <f>_xlfn.IFNA(VLOOKUP(A1615,'RVI Strategy'!$A$1:$B$1000,2,FALSE),0)</f>
        <v>0</v>
      </c>
      <c r="H1615" s="46">
        <f>_xlfn.IFNA(VLOOKUP(A1615,'TXF0007 Strategy'!$A$1:$B$1000,2,FALSE),0)</f>
        <v>0</v>
      </c>
      <c r="I1615" s="55">
        <f t="shared" si="50"/>
        <v>0</v>
      </c>
      <c r="J1615" s="32">
        <f>VLOOKUP($A1615,級距!$A:$K,9,FALSE)</f>
        <v>3</v>
      </c>
      <c r="K1615" s="32">
        <f>VLOOKUP($A1615,級距!$A:$K,10,FALSE)</f>
        <v>4</v>
      </c>
      <c r="L1615" s="32">
        <f>VLOOKUP($A1615,級距!$A:$K,11,FALSE)</f>
        <v>2</v>
      </c>
      <c r="M1615" s="32">
        <f t="shared" si="51"/>
        <v>2</v>
      </c>
    </row>
    <row r="1616" spans="1:13">
      <c r="A1616" s="47">
        <v>43255</v>
      </c>
      <c r="B1616" s="46">
        <f>_xlfn.IFNA(VLOOKUP(A1616,'Dual Thrust Strategy'!$A$1:$B$460,2,FALSE),0)</f>
        <v>0</v>
      </c>
      <c r="C1616" s="46">
        <f>_xlfn.IFNA(VLOOKUP(A1616,'Break Through Price Strategy'!$A$2:$B$742,2,FALSE),0)</f>
        <v>0</v>
      </c>
      <c r="D1616" s="46">
        <f>_xlfn.IFNA(VLOOKUP(A1616,'BBI Strategy'!$A$2:$B$1000,2,FALSE),0)</f>
        <v>0</v>
      </c>
      <c r="E1616" s="46">
        <f>_xlfn.IFNA(VLOOKUP(A1616,'Cloud Strategy'!$A$2:$B$1000,2,FALSE),0)</f>
        <v>0</v>
      </c>
      <c r="F1616" s="46">
        <f>_xlfn.IFNA(VLOOKUP(A1616,'DMI Strategy'!$A$1:$B$1000,2,FALSE),0)</f>
        <v>0</v>
      </c>
      <c r="G1616" s="46">
        <f>_xlfn.IFNA(VLOOKUP(A1616,'RVI Strategy'!$A$1:$B$1000,2,FALSE),0)</f>
        <v>0</v>
      </c>
      <c r="H1616" s="46">
        <f>_xlfn.IFNA(VLOOKUP(A1616,'TXF0007 Strategy'!$A$1:$B$1000,2,FALSE),0)</f>
        <v>0</v>
      </c>
      <c r="I1616" s="55">
        <f t="shared" si="50"/>
        <v>0</v>
      </c>
      <c r="J1616" s="32">
        <f>VLOOKUP($A1616,級距!$A:$K,9,FALSE)</f>
        <v>5</v>
      </c>
      <c r="K1616" s="32">
        <f>VLOOKUP($A1616,級距!$A:$K,10,FALSE)</f>
        <v>10</v>
      </c>
      <c r="L1616" s="32">
        <f>VLOOKUP($A1616,級距!$A:$K,11,FALSE)</f>
        <v>3</v>
      </c>
      <c r="M1616" s="32">
        <f t="shared" si="51"/>
        <v>3</v>
      </c>
    </row>
    <row r="1617" spans="1:13">
      <c r="A1617" s="47">
        <v>43252</v>
      </c>
      <c r="B1617" s="46">
        <f>_xlfn.IFNA(VLOOKUP(A1617,'Dual Thrust Strategy'!$A$1:$B$460,2,FALSE),0)</f>
        <v>0</v>
      </c>
      <c r="C1617" s="46">
        <f>_xlfn.IFNA(VLOOKUP(A1617,'Break Through Price Strategy'!$A$2:$B$742,2,FALSE),0)</f>
        <v>0</v>
      </c>
      <c r="D1617" s="46">
        <f>_xlfn.IFNA(VLOOKUP(A1617,'BBI Strategy'!$A$2:$B$1000,2,FALSE),0)</f>
        <v>0</v>
      </c>
      <c r="E1617" s="46">
        <f>_xlfn.IFNA(VLOOKUP(A1617,'Cloud Strategy'!$A$2:$B$1000,2,FALSE),0)</f>
        <v>0</v>
      </c>
      <c r="F1617" s="46">
        <f>_xlfn.IFNA(VLOOKUP(A1617,'DMI Strategy'!$A$1:$B$1000,2,FALSE),0)</f>
        <v>0</v>
      </c>
      <c r="G1617" s="46">
        <f>_xlfn.IFNA(VLOOKUP(A1617,'RVI Strategy'!$A$1:$B$1000,2,FALSE),0)</f>
        <v>0</v>
      </c>
      <c r="H1617" s="46">
        <f>_xlfn.IFNA(VLOOKUP(A1617,'TXF0007 Strategy'!$A$1:$B$1000,2,FALSE),0)</f>
        <v>0</v>
      </c>
      <c r="I1617" s="55">
        <f t="shared" si="50"/>
        <v>0</v>
      </c>
      <c r="J1617" s="32">
        <f>VLOOKUP($A1617,級距!$A:$K,9,FALSE)</f>
        <v>3</v>
      </c>
      <c r="K1617" s="32">
        <f>VLOOKUP($A1617,級距!$A:$K,10,FALSE)</f>
        <v>8</v>
      </c>
      <c r="L1617" s="32">
        <f>VLOOKUP($A1617,級距!$A:$K,11,FALSE)</f>
        <v>3</v>
      </c>
      <c r="M1617" s="32">
        <f t="shared" si="51"/>
        <v>3</v>
      </c>
    </row>
    <row r="1618" spans="1:13">
      <c r="A1618" s="47">
        <v>43251</v>
      </c>
      <c r="B1618" s="46">
        <f>_xlfn.IFNA(VLOOKUP(A1618,'Dual Thrust Strategy'!$A$1:$B$460,2,FALSE),0)</f>
        <v>0</v>
      </c>
      <c r="C1618" s="46">
        <f>_xlfn.IFNA(VLOOKUP(A1618,'Break Through Price Strategy'!$A$2:$B$742,2,FALSE),0)</f>
        <v>0</v>
      </c>
      <c r="D1618" s="46">
        <f>_xlfn.IFNA(VLOOKUP(A1618,'BBI Strategy'!$A$2:$B$1000,2,FALSE),0)</f>
        <v>0</v>
      </c>
      <c r="E1618" s="46">
        <f>_xlfn.IFNA(VLOOKUP(A1618,'Cloud Strategy'!$A$2:$B$1000,2,FALSE),0)</f>
        <v>0</v>
      </c>
      <c r="F1618" s="46">
        <f>_xlfn.IFNA(VLOOKUP(A1618,'DMI Strategy'!$A$1:$B$1000,2,FALSE),0)</f>
        <v>0</v>
      </c>
      <c r="G1618" s="46">
        <f>_xlfn.IFNA(VLOOKUP(A1618,'RVI Strategy'!$A$1:$B$1000,2,FALSE),0)</f>
        <v>0</v>
      </c>
      <c r="H1618" s="46">
        <f>_xlfn.IFNA(VLOOKUP(A1618,'TXF0007 Strategy'!$A$1:$B$1000,2,FALSE),0)</f>
        <v>0</v>
      </c>
      <c r="I1618" s="55">
        <f t="shared" si="50"/>
        <v>0</v>
      </c>
      <c r="J1618" s="32">
        <f>VLOOKUP($A1618,級距!$A:$K,9,FALSE)</f>
        <v>1</v>
      </c>
      <c r="K1618" s="32">
        <f>VLOOKUP($A1618,級距!$A:$K,10,FALSE)</f>
        <v>7</v>
      </c>
      <c r="L1618" s="32">
        <f>VLOOKUP($A1618,級距!$A:$K,11,FALSE)</f>
        <v>3</v>
      </c>
      <c r="M1618" s="32">
        <f t="shared" si="51"/>
        <v>3</v>
      </c>
    </row>
    <row r="1619" spans="1:13">
      <c r="A1619" s="47">
        <v>43250</v>
      </c>
      <c r="B1619" s="46">
        <f>_xlfn.IFNA(VLOOKUP(A1619,'Dual Thrust Strategy'!$A$1:$B$460,2,FALSE),0)</f>
        <v>0</v>
      </c>
      <c r="C1619" s="46">
        <f>_xlfn.IFNA(VLOOKUP(A1619,'Break Through Price Strategy'!$A$2:$B$742,2,FALSE),0)</f>
        <v>0</v>
      </c>
      <c r="D1619" s="46">
        <f>_xlfn.IFNA(VLOOKUP(A1619,'BBI Strategy'!$A$2:$B$1000,2,FALSE),0)</f>
        <v>0</v>
      </c>
      <c r="E1619" s="46">
        <f>_xlfn.IFNA(VLOOKUP(A1619,'Cloud Strategy'!$A$2:$B$1000,2,FALSE),0)</f>
        <v>0</v>
      </c>
      <c r="F1619" s="46">
        <f>_xlfn.IFNA(VLOOKUP(A1619,'DMI Strategy'!$A$1:$B$1000,2,FALSE),0)</f>
        <v>0</v>
      </c>
      <c r="G1619" s="46">
        <f>_xlfn.IFNA(VLOOKUP(A1619,'RVI Strategy'!$A$1:$B$1000,2,FALSE),0)</f>
        <v>0</v>
      </c>
      <c r="H1619" s="46">
        <f>_xlfn.IFNA(VLOOKUP(A1619,'TXF0007 Strategy'!$A$1:$B$1000,2,FALSE),0)</f>
        <v>0</v>
      </c>
      <c r="I1619" s="55">
        <f t="shared" si="50"/>
        <v>0</v>
      </c>
      <c r="J1619" s="32">
        <f>VLOOKUP($A1619,級距!$A:$K,9,FALSE)</f>
        <v>3</v>
      </c>
      <c r="K1619" s="32">
        <f>VLOOKUP($A1619,級距!$A:$K,10,FALSE)</f>
        <v>7</v>
      </c>
      <c r="L1619" s="32">
        <f>VLOOKUP($A1619,級距!$A:$K,11,FALSE)</f>
        <v>3</v>
      </c>
      <c r="M1619" s="32">
        <f t="shared" si="51"/>
        <v>3</v>
      </c>
    </row>
    <row r="1620" spans="1:13">
      <c r="A1620" s="47">
        <v>43249</v>
      </c>
      <c r="B1620" s="46">
        <f>_xlfn.IFNA(VLOOKUP(A1620,'Dual Thrust Strategy'!$A$1:$B$460,2,FALSE),0)</f>
        <v>0</v>
      </c>
      <c r="C1620" s="46">
        <f>_xlfn.IFNA(VLOOKUP(A1620,'Break Through Price Strategy'!$A$2:$B$742,2,FALSE),0)</f>
        <v>0</v>
      </c>
      <c r="D1620" s="46">
        <f>_xlfn.IFNA(VLOOKUP(A1620,'BBI Strategy'!$A$2:$B$1000,2,FALSE),0)</f>
        <v>0</v>
      </c>
      <c r="E1620" s="46">
        <f>_xlfn.IFNA(VLOOKUP(A1620,'Cloud Strategy'!$A$2:$B$1000,2,FALSE),0)</f>
        <v>0</v>
      </c>
      <c r="F1620" s="46">
        <f>_xlfn.IFNA(VLOOKUP(A1620,'DMI Strategy'!$A$1:$B$1000,2,FALSE),0)</f>
        <v>0</v>
      </c>
      <c r="G1620" s="46">
        <f>_xlfn.IFNA(VLOOKUP(A1620,'RVI Strategy'!$A$1:$B$1000,2,FALSE),0)</f>
        <v>0</v>
      </c>
      <c r="H1620" s="46">
        <f>_xlfn.IFNA(VLOOKUP(A1620,'TXF0007 Strategy'!$A$1:$B$1000,2,FALSE),0)</f>
        <v>0</v>
      </c>
      <c r="I1620" s="55">
        <f t="shared" si="50"/>
        <v>0</v>
      </c>
      <c r="J1620" s="32">
        <f>VLOOKUP($A1620,級距!$A:$K,9,FALSE)</f>
        <v>3</v>
      </c>
      <c r="K1620" s="32">
        <f>VLOOKUP($A1620,級距!$A:$K,10,FALSE)</f>
        <v>6</v>
      </c>
      <c r="L1620" s="32">
        <f>VLOOKUP($A1620,級距!$A:$K,11,FALSE)</f>
        <v>2</v>
      </c>
      <c r="M1620" s="32">
        <f t="shared" si="51"/>
        <v>2</v>
      </c>
    </row>
    <row r="1621" spans="1:13">
      <c r="A1621" s="47">
        <v>43248</v>
      </c>
      <c r="B1621" s="46">
        <f>_xlfn.IFNA(VLOOKUP(A1621,'Dual Thrust Strategy'!$A$1:$B$460,2,FALSE),0)</f>
        <v>0</v>
      </c>
      <c r="C1621" s="46">
        <f>_xlfn.IFNA(VLOOKUP(A1621,'Break Through Price Strategy'!$A$2:$B$742,2,FALSE),0)</f>
        <v>0</v>
      </c>
      <c r="D1621" s="46">
        <f>_xlfn.IFNA(VLOOKUP(A1621,'BBI Strategy'!$A$2:$B$1000,2,FALSE),0)</f>
        <v>0</v>
      </c>
      <c r="E1621" s="46">
        <f>_xlfn.IFNA(VLOOKUP(A1621,'Cloud Strategy'!$A$2:$B$1000,2,FALSE),0)</f>
        <v>0</v>
      </c>
      <c r="F1621" s="46">
        <f>_xlfn.IFNA(VLOOKUP(A1621,'DMI Strategy'!$A$1:$B$1000,2,FALSE),0)</f>
        <v>0</v>
      </c>
      <c r="G1621" s="46">
        <f>_xlfn.IFNA(VLOOKUP(A1621,'RVI Strategy'!$A$1:$B$1000,2,FALSE),0)</f>
        <v>0</v>
      </c>
      <c r="H1621" s="46">
        <f>_xlfn.IFNA(VLOOKUP(A1621,'TXF0007 Strategy'!$A$1:$B$1000,2,FALSE),0)</f>
        <v>0</v>
      </c>
      <c r="I1621" s="55">
        <f t="shared" si="50"/>
        <v>0</v>
      </c>
      <c r="J1621" s="32">
        <f>VLOOKUP($A1621,級距!$A:$K,9,FALSE)</f>
        <v>1</v>
      </c>
      <c r="K1621" s="32">
        <f>VLOOKUP($A1621,級距!$A:$K,10,FALSE)</f>
        <v>1</v>
      </c>
      <c r="L1621" s="32">
        <f>VLOOKUP($A1621,級距!$A:$K,11,FALSE)</f>
        <v>2</v>
      </c>
      <c r="M1621" s="32">
        <f t="shared" si="51"/>
        <v>2</v>
      </c>
    </row>
    <row r="1622" spans="1:13">
      <c r="A1622" s="47">
        <v>43245</v>
      </c>
      <c r="B1622" s="46">
        <f>_xlfn.IFNA(VLOOKUP(A1622,'Dual Thrust Strategy'!$A$1:$B$460,2,FALSE),0)</f>
        <v>0</v>
      </c>
      <c r="C1622" s="46">
        <f>_xlfn.IFNA(VLOOKUP(A1622,'Break Through Price Strategy'!$A$2:$B$742,2,FALSE),0)</f>
        <v>0</v>
      </c>
      <c r="D1622" s="46">
        <f>_xlfn.IFNA(VLOOKUP(A1622,'BBI Strategy'!$A$2:$B$1000,2,FALSE),0)</f>
        <v>0</v>
      </c>
      <c r="E1622" s="46">
        <f>_xlfn.IFNA(VLOOKUP(A1622,'Cloud Strategy'!$A$2:$B$1000,2,FALSE),0)</f>
        <v>0</v>
      </c>
      <c r="F1622" s="46">
        <f>_xlfn.IFNA(VLOOKUP(A1622,'DMI Strategy'!$A$1:$B$1000,2,FALSE),0)</f>
        <v>0</v>
      </c>
      <c r="G1622" s="46">
        <f>_xlfn.IFNA(VLOOKUP(A1622,'RVI Strategy'!$A$1:$B$1000,2,FALSE),0)</f>
        <v>0</v>
      </c>
      <c r="H1622" s="46">
        <f>_xlfn.IFNA(VLOOKUP(A1622,'TXF0007 Strategy'!$A$1:$B$1000,2,FALSE),0)</f>
        <v>0</v>
      </c>
      <c r="I1622" s="55">
        <f t="shared" si="50"/>
        <v>0</v>
      </c>
      <c r="J1622" s="32">
        <f>VLOOKUP($A1622,級距!$A:$K,9,FALSE)</f>
        <v>2</v>
      </c>
      <c r="K1622" s="32">
        <f>VLOOKUP($A1622,級距!$A:$K,10,FALSE)</f>
        <v>2</v>
      </c>
      <c r="L1622" s="32">
        <f>VLOOKUP($A1622,級距!$A:$K,11,FALSE)</f>
        <v>2</v>
      </c>
      <c r="M1622" s="32">
        <f t="shared" si="51"/>
        <v>2</v>
      </c>
    </row>
    <row r="1623" spans="1:13">
      <c r="A1623" s="47">
        <v>43244</v>
      </c>
      <c r="B1623" s="46">
        <f>_xlfn.IFNA(VLOOKUP(A1623,'Dual Thrust Strategy'!$A$1:$B$460,2,FALSE),0)</f>
        <v>0</v>
      </c>
      <c r="C1623" s="46">
        <f>_xlfn.IFNA(VLOOKUP(A1623,'Break Through Price Strategy'!$A$2:$B$742,2,FALSE),0)</f>
        <v>0</v>
      </c>
      <c r="D1623" s="46">
        <f>_xlfn.IFNA(VLOOKUP(A1623,'BBI Strategy'!$A$2:$B$1000,2,FALSE),0)</f>
        <v>0</v>
      </c>
      <c r="E1623" s="46">
        <f>_xlfn.IFNA(VLOOKUP(A1623,'Cloud Strategy'!$A$2:$B$1000,2,FALSE),0)</f>
        <v>0</v>
      </c>
      <c r="F1623" s="46">
        <f>_xlfn.IFNA(VLOOKUP(A1623,'DMI Strategy'!$A$1:$B$1000,2,FALSE),0)</f>
        <v>0</v>
      </c>
      <c r="G1623" s="46">
        <f>_xlfn.IFNA(VLOOKUP(A1623,'RVI Strategy'!$A$1:$B$1000,2,FALSE),0)</f>
        <v>0</v>
      </c>
      <c r="H1623" s="46">
        <f>_xlfn.IFNA(VLOOKUP(A1623,'TXF0007 Strategy'!$A$1:$B$1000,2,FALSE),0)</f>
        <v>0</v>
      </c>
      <c r="I1623" s="55">
        <f t="shared" si="50"/>
        <v>0</v>
      </c>
      <c r="J1623" s="32">
        <f>VLOOKUP($A1623,級距!$A:$K,9,FALSE)</f>
        <v>2</v>
      </c>
      <c r="K1623" s="32">
        <f>VLOOKUP($A1623,級距!$A:$K,10,FALSE)</f>
        <v>6</v>
      </c>
      <c r="L1623" s="32">
        <f>VLOOKUP($A1623,級距!$A:$K,11,FALSE)</f>
        <v>2</v>
      </c>
      <c r="M1623" s="32">
        <f t="shared" si="51"/>
        <v>2</v>
      </c>
    </row>
    <row r="1624" spans="1:13">
      <c r="A1624" s="47">
        <v>43243</v>
      </c>
      <c r="B1624" s="46">
        <f>_xlfn.IFNA(VLOOKUP(A1624,'Dual Thrust Strategy'!$A$1:$B$460,2,FALSE),0)</f>
        <v>0</v>
      </c>
      <c r="C1624" s="46">
        <f>_xlfn.IFNA(VLOOKUP(A1624,'Break Through Price Strategy'!$A$2:$B$742,2,FALSE),0)</f>
        <v>0</v>
      </c>
      <c r="D1624" s="46">
        <f>_xlfn.IFNA(VLOOKUP(A1624,'BBI Strategy'!$A$2:$B$1000,2,FALSE),0)</f>
        <v>0</v>
      </c>
      <c r="E1624" s="46">
        <f>_xlfn.IFNA(VLOOKUP(A1624,'Cloud Strategy'!$A$2:$B$1000,2,FALSE),0)</f>
        <v>0</v>
      </c>
      <c r="F1624" s="46">
        <f>_xlfn.IFNA(VLOOKUP(A1624,'DMI Strategy'!$A$1:$B$1000,2,FALSE),0)</f>
        <v>0</v>
      </c>
      <c r="G1624" s="46">
        <f>_xlfn.IFNA(VLOOKUP(A1624,'RVI Strategy'!$A$1:$B$1000,2,FALSE),0)</f>
        <v>0</v>
      </c>
      <c r="H1624" s="46">
        <f>_xlfn.IFNA(VLOOKUP(A1624,'TXF0007 Strategy'!$A$1:$B$1000,2,FALSE),0)</f>
        <v>0</v>
      </c>
      <c r="I1624" s="55">
        <f t="shared" si="50"/>
        <v>0</v>
      </c>
      <c r="J1624" s="32">
        <f>VLOOKUP($A1624,級距!$A:$K,9,FALSE)</f>
        <v>7</v>
      </c>
      <c r="K1624" s="32">
        <f>VLOOKUP($A1624,級距!$A:$K,10,FALSE)</f>
        <v>6</v>
      </c>
      <c r="L1624" s="32">
        <f>VLOOKUP($A1624,級距!$A:$K,11,FALSE)</f>
        <v>2</v>
      </c>
      <c r="M1624" s="32">
        <f t="shared" si="51"/>
        <v>2</v>
      </c>
    </row>
    <row r="1625" spans="1:13">
      <c r="A1625" s="47">
        <v>43242</v>
      </c>
      <c r="B1625" s="46">
        <f>_xlfn.IFNA(VLOOKUP(A1625,'Dual Thrust Strategy'!$A$1:$B$460,2,FALSE),0)</f>
        <v>0</v>
      </c>
      <c r="C1625" s="46">
        <f>_xlfn.IFNA(VLOOKUP(A1625,'Break Through Price Strategy'!$A$2:$B$742,2,FALSE),0)</f>
        <v>0</v>
      </c>
      <c r="D1625" s="46">
        <f>_xlfn.IFNA(VLOOKUP(A1625,'BBI Strategy'!$A$2:$B$1000,2,FALSE),0)</f>
        <v>0</v>
      </c>
      <c r="E1625" s="46">
        <f>_xlfn.IFNA(VLOOKUP(A1625,'Cloud Strategy'!$A$2:$B$1000,2,FALSE),0)</f>
        <v>0</v>
      </c>
      <c r="F1625" s="46">
        <f>_xlfn.IFNA(VLOOKUP(A1625,'DMI Strategy'!$A$1:$B$1000,2,FALSE),0)</f>
        <v>0</v>
      </c>
      <c r="G1625" s="46">
        <f>_xlfn.IFNA(VLOOKUP(A1625,'RVI Strategy'!$A$1:$B$1000,2,FALSE),0)</f>
        <v>0</v>
      </c>
      <c r="H1625" s="46">
        <f>_xlfn.IFNA(VLOOKUP(A1625,'TXF0007 Strategy'!$A$1:$B$1000,2,FALSE),0)</f>
        <v>0</v>
      </c>
      <c r="I1625" s="55">
        <f t="shared" si="50"/>
        <v>0</v>
      </c>
      <c r="J1625" s="32">
        <f>VLOOKUP($A1625,級距!$A:$K,9,FALSE)</f>
        <v>3</v>
      </c>
      <c r="K1625" s="32">
        <f>VLOOKUP($A1625,級距!$A:$K,10,FALSE)</f>
        <v>6</v>
      </c>
      <c r="L1625" s="32">
        <f>VLOOKUP($A1625,級距!$A:$K,11,FALSE)</f>
        <v>2</v>
      </c>
      <c r="M1625" s="32">
        <f t="shared" si="51"/>
        <v>2</v>
      </c>
    </row>
    <row r="1626" spans="1:13">
      <c r="A1626" s="47">
        <v>43241</v>
      </c>
      <c r="B1626" s="46">
        <f>_xlfn.IFNA(VLOOKUP(A1626,'Dual Thrust Strategy'!$A$1:$B$460,2,FALSE),0)</f>
        <v>0</v>
      </c>
      <c r="C1626" s="46">
        <f>_xlfn.IFNA(VLOOKUP(A1626,'Break Through Price Strategy'!$A$2:$B$742,2,FALSE),0)</f>
        <v>0</v>
      </c>
      <c r="D1626" s="46">
        <f>_xlfn.IFNA(VLOOKUP(A1626,'BBI Strategy'!$A$2:$B$1000,2,FALSE),0)</f>
        <v>0</v>
      </c>
      <c r="E1626" s="46">
        <f>_xlfn.IFNA(VLOOKUP(A1626,'Cloud Strategy'!$A$2:$B$1000,2,FALSE),0)</f>
        <v>0</v>
      </c>
      <c r="F1626" s="46">
        <f>_xlfn.IFNA(VLOOKUP(A1626,'DMI Strategy'!$A$1:$B$1000,2,FALSE),0)</f>
        <v>0</v>
      </c>
      <c r="G1626" s="46">
        <f>_xlfn.IFNA(VLOOKUP(A1626,'RVI Strategy'!$A$1:$B$1000,2,FALSE),0)</f>
        <v>0</v>
      </c>
      <c r="H1626" s="46">
        <f>_xlfn.IFNA(VLOOKUP(A1626,'TXF0007 Strategy'!$A$1:$B$1000,2,FALSE),0)</f>
        <v>0</v>
      </c>
      <c r="I1626" s="55">
        <f t="shared" si="50"/>
        <v>0</v>
      </c>
      <c r="J1626" s="32">
        <f>VLOOKUP($A1626,級距!$A:$K,9,FALSE)</f>
        <v>5</v>
      </c>
      <c r="K1626" s="32">
        <f>VLOOKUP($A1626,級距!$A:$K,10,FALSE)</f>
        <v>10</v>
      </c>
      <c r="L1626" s="32">
        <f>VLOOKUP($A1626,級距!$A:$K,11,FALSE)</f>
        <v>3</v>
      </c>
      <c r="M1626" s="32">
        <f t="shared" si="51"/>
        <v>3</v>
      </c>
    </row>
    <row r="1627" spans="1:13">
      <c r="A1627" s="47">
        <v>43238</v>
      </c>
      <c r="B1627" s="46">
        <f>_xlfn.IFNA(VLOOKUP(A1627,'Dual Thrust Strategy'!$A$1:$B$460,2,FALSE),0)</f>
        <v>0</v>
      </c>
      <c r="C1627" s="46">
        <f>_xlfn.IFNA(VLOOKUP(A1627,'Break Through Price Strategy'!$A$2:$B$742,2,FALSE),0)</f>
        <v>0</v>
      </c>
      <c r="D1627" s="46">
        <f>_xlfn.IFNA(VLOOKUP(A1627,'BBI Strategy'!$A$2:$B$1000,2,FALSE),0)</f>
        <v>0</v>
      </c>
      <c r="E1627" s="46">
        <f>_xlfn.IFNA(VLOOKUP(A1627,'Cloud Strategy'!$A$2:$B$1000,2,FALSE),0)</f>
        <v>0</v>
      </c>
      <c r="F1627" s="46">
        <f>_xlfn.IFNA(VLOOKUP(A1627,'DMI Strategy'!$A$1:$B$1000,2,FALSE),0)</f>
        <v>0</v>
      </c>
      <c r="G1627" s="46">
        <f>_xlfn.IFNA(VLOOKUP(A1627,'RVI Strategy'!$A$1:$B$1000,2,FALSE),0)</f>
        <v>0</v>
      </c>
      <c r="H1627" s="46">
        <f>_xlfn.IFNA(VLOOKUP(A1627,'TXF0007 Strategy'!$A$1:$B$1000,2,FALSE),0)</f>
        <v>0</v>
      </c>
      <c r="I1627" s="55">
        <f t="shared" si="50"/>
        <v>0</v>
      </c>
      <c r="J1627" s="32">
        <f>VLOOKUP($A1627,級距!$A:$K,9,FALSE)</f>
        <v>2</v>
      </c>
      <c r="K1627" s="32">
        <f>VLOOKUP($A1627,級距!$A:$K,10,FALSE)</f>
        <v>3</v>
      </c>
      <c r="L1627" s="32">
        <f>VLOOKUP($A1627,級距!$A:$K,11,FALSE)</f>
        <v>2</v>
      </c>
      <c r="M1627" s="32">
        <f t="shared" si="51"/>
        <v>2</v>
      </c>
    </row>
    <row r="1628" spans="1:13">
      <c r="A1628" s="47">
        <v>43237</v>
      </c>
      <c r="B1628" s="46">
        <f>_xlfn.IFNA(VLOOKUP(A1628,'Dual Thrust Strategy'!$A$1:$B$460,2,FALSE),0)</f>
        <v>0</v>
      </c>
      <c r="C1628" s="46">
        <f>_xlfn.IFNA(VLOOKUP(A1628,'Break Through Price Strategy'!$A$2:$B$742,2,FALSE),0)</f>
        <v>0</v>
      </c>
      <c r="D1628" s="46">
        <f>_xlfn.IFNA(VLOOKUP(A1628,'BBI Strategy'!$A$2:$B$1000,2,FALSE),0)</f>
        <v>0</v>
      </c>
      <c r="E1628" s="46">
        <f>_xlfn.IFNA(VLOOKUP(A1628,'Cloud Strategy'!$A$2:$B$1000,2,FALSE),0)</f>
        <v>0</v>
      </c>
      <c r="F1628" s="46">
        <f>_xlfn.IFNA(VLOOKUP(A1628,'DMI Strategy'!$A$1:$B$1000,2,FALSE),0)</f>
        <v>0</v>
      </c>
      <c r="G1628" s="46">
        <f>_xlfn.IFNA(VLOOKUP(A1628,'RVI Strategy'!$A$1:$B$1000,2,FALSE),0)</f>
        <v>0</v>
      </c>
      <c r="H1628" s="46">
        <f>_xlfn.IFNA(VLOOKUP(A1628,'TXF0007 Strategy'!$A$1:$B$1000,2,FALSE),0)</f>
        <v>0</v>
      </c>
      <c r="I1628" s="55">
        <f t="shared" si="50"/>
        <v>0</v>
      </c>
      <c r="J1628" s="32">
        <f>VLOOKUP($A1628,級距!$A:$K,9,FALSE)</f>
        <v>5</v>
      </c>
      <c r="K1628" s="32">
        <f>VLOOKUP($A1628,級距!$A:$K,10,FALSE)</f>
        <v>9</v>
      </c>
      <c r="L1628" s="32">
        <f>VLOOKUP($A1628,級距!$A:$K,11,FALSE)</f>
        <v>3</v>
      </c>
      <c r="M1628" s="32">
        <f t="shared" si="51"/>
        <v>3</v>
      </c>
    </row>
    <row r="1629" spans="1:13">
      <c r="A1629" s="47">
        <v>43236</v>
      </c>
      <c r="B1629" s="46">
        <f>_xlfn.IFNA(VLOOKUP(A1629,'Dual Thrust Strategy'!$A$1:$B$460,2,FALSE),0)</f>
        <v>0</v>
      </c>
      <c r="C1629" s="46">
        <f>_xlfn.IFNA(VLOOKUP(A1629,'Break Through Price Strategy'!$A$2:$B$742,2,FALSE),0)</f>
        <v>0</v>
      </c>
      <c r="D1629" s="46">
        <f>_xlfn.IFNA(VLOOKUP(A1629,'BBI Strategy'!$A$2:$B$1000,2,FALSE),0)</f>
        <v>0</v>
      </c>
      <c r="E1629" s="46">
        <f>_xlfn.IFNA(VLOOKUP(A1629,'Cloud Strategy'!$A$2:$B$1000,2,FALSE),0)</f>
        <v>0</v>
      </c>
      <c r="F1629" s="46">
        <f>_xlfn.IFNA(VLOOKUP(A1629,'DMI Strategy'!$A$1:$B$1000,2,FALSE),0)</f>
        <v>0</v>
      </c>
      <c r="G1629" s="46">
        <f>_xlfn.IFNA(VLOOKUP(A1629,'RVI Strategy'!$A$1:$B$1000,2,FALSE),0)</f>
        <v>0</v>
      </c>
      <c r="H1629" s="46">
        <f>_xlfn.IFNA(VLOOKUP(A1629,'TXF0007 Strategy'!$A$1:$B$1000,2,FALSE),0)</f>
        <v>0</v>
      </c>
      <c r="I1629" s="55">
        <f t="shared" si="50"/>
        <v>0</v>
      </c>
      <c r="J1629" s="32">
        <f>VLOOKUP($A1629,級距!$A:$K,9,FALSE)</f>
        <v>2</v>
      </c>
      <c r="K1629" s="32">
        <f>VLOOKUP($A1629,級距!$A:$K,10,FALSE)</f>
        <v>4</v>
      </c>
      <c r="L1629" s="32">
        <f>VLOOKUP($A1629,級距!$A:$K,11,FALSE)</f>
        <v>2</v>
      </c>
      <c r="M1629" s="32">
        <f t="shared" si="51"/>
        <v>2</v>
      </c>
    </row>
    <row r="1630" spans="1:13">
      <c r="A1630" s="47">
        <v>43235</v>
      </c>
      <c r="B1630" s="46">
        <f>_xlfn.IFNA(VLOOKUP(A1630,'Dual Thrust Strategy'!$A$1:$B$460,2,FALSE),0)</f>
        <v>0</v>
      </c>
      <c r="C1630" s="46">
        <f>_xlfn.IFNA(VLOOKUP(A1630,'Break Through Price Strategy'!$A$2:$B$742,2,FALSE),0)</f>
        <v>0</v>
      </c>
      <c r="D1630" s="46">
        <f>_xlfn.IFNA(VLOOKUP(A1630,'BBI Strategy'!$A$2:$B$1000,2,FALSE),0)</f>
        <v>0</v>
      </c>
      <c r="E1630" s="46">
        <f>_xlfn.IFNA(VLOOKUP(A1630,'Cloud Strategy'!$A$2:$B$1000,2,FALSE),0)</f>
        <v>0</v>
      </c>
      <c r="F1630" s="46">
        <f>_xlfn.IFNA(VLOOKUP(A1630,'DMI Strategy'!$A$1:$B$1000,2,FALSE),0)</f>
        <v>0</v>
      </c>
      <c r="G1630" s="46">
        <f>_xlfn.IFNA(VLOOKUP(A1630,'RVI Strategy'!$A$1:$B$1000,2,FALSE),0)</f>
        <v>0</v>
      </c>
      <c r="H1630" s="46">
        <f>_xlfn.IFNA(VLOOKUP(A1630,'TXF0007 Strategy'!$A$1:$B$1000,2,FALSE),0)</f>
        <v>0</v>
      </c>
      <c r="I1630" s="55">
        <f t="shared" si="50"/>
        <v>0</v>
      </c>
      <c r="J1630" s="32">
        <f>VLOOKUP($A1630,級距!$A:$K,9,FALSE)</f>
        <v>5</v>
      </c>
      <c r="K1630" s="32">
        <f>VLOOKUP($A1630,級距!$A:$K,10,FALSE)</f>
        <v>8</v>
      </c>
      <c r="L1630" s="32">
        <f>VLOOKUP($A1630,級距!$A:$K,11,FALSE)</f>
        <v>3</v>
      </c>
      <c r="M1630" s="32">
        <f t="shared" si="51"/>
        <v>3</v>
      </c>
    </row>
    <row r="1631" spans="1:13">
      <c r="A1631" s="47">
        <v>43234</v>
      </c>
      <c r="B1631" s="46">
        <f>_xlfn.IFNA(VLOOKUP(A1631,'Dual Thrust Strategy'!$A$1:$B$460,2,FALSE),0)</f>
        <v>0</v>
      </c>
      <c r="C1631" s="46">
        <f>_xlfn.IFNA(VLOOKUP(A1631,'Break Through Price Strategy'!$A$2:$B$742,2,FALSE),0)</f>
        <v>0</v>
      </c>
      <c r="D1631" s="46">
        <f>_xlfn.IFNA(VLOOKUP(A1631,'BBI Strategy'!$A$2:$B$1000,2,FALSE),0)</f>
        <v>0</v>
      </c>
      <c r="E1631" s="46">
        <f>_xlfn.IFNA(VLOOKUP(A1631,'Cloud Strategy'!$A$2:$B$1000,2,FALSE),0)</f>
        <v>0</v>
      </c>
      <c r="F1631" s="46">
        <f>_xlfn.IFNA(VLOOKUP(A1631,'DMI Strategy'!$A$1:$B$1000,2,FALSE),0)</f>
        <v>0</v>
      </c>
      <c r="G1631" s="46">
        <f>_xlfn.IFNA(VLOOKUP(A1631,'RVI Strategy'!$A$1:$B$1000,2,FALSE),0)</f>
        <v>0</v>
      </c>
      <c r="H1631" s="46">
        <f>_xlfn.IFNA(VLOOKUP(A1631,'TXF0007 Strategy'!$A$1:$B$1000,2,FALSE),0)</f>
        <v>0</v>
      </c>
      <c r="I1631" s="55">
        <f t="shared" si="50"/>
        <v>0</v>
      </c>
      <c r="J1631" s="32">
        <f>VLOOKUP($A1631,級距!$A:$K,9,FALSE)</f>
        <v>2</v>
      </c>
      <c r="K1631" s="32">
        <f>VLOOKUP($A1631,級距!$A:$K,10,FALSE)</f>
        <v>5</v>
      </c>
      <c r="L1631" s="32">
        <f>VLOOKUP($A1631,級距!$A:$K,11,FALSE)</f>
        <v>2</v>
      </c>
      <c r="M1631" s="32">
        <f t="shared" si="51"/>
        <v>2</v>
      </c>
    </row>
    <row r="1632" spans="1:13">
      <c r="A1632" s="47">
        <v>43231</v>
      </c>
      <c r="B1632" s="46">
        <f>_xlfn.IFNA(VLOOKUP(A1632,'Dual Thrust Strategy'!$A$1:$B$460,2,FALSE),0)</f>
        <v>0</v>
      </c>
      <c r="C1632" s="46">
        <f>_xlfn.IFNA(VLOOKUP(A1632,'Break Through Price Strategy'!$A$2:$B$742,2,FALSE),0)</f>
        <v>0</v>
      </c>
      <c r="D1632" s="46">
        <f>_xlfn.IFNA(VLOOKUP(A1632,'BBI Strategy'!$A$2:$B$1000,2,FALSE),0)</f>
        <v>0</v>
      </c>
      <c r="E1632" s="46">
        <f>_xlfn.IFNA(VLOOKUP(A1632,'Cloud Strategy'!$A$2:$B$1000,2,FALSE),0)</f>
        <v>0</v>
      </c>
      <c r="F1632" s="46">
        <f>_xlfn.IFNA(VLOOKUP(A1632,'DMI Strategy'!$A$1:$B$1000,2,FALSE),0)</f>
        <v>0</v>
      </c>
      <c r="G1632" s="46">
        <f>_xlfn.IFNA(VLOOKUP(A1632,'RVI Strategy'!$A$1:$B$1000,2,FALSE),0)</f>
        <v>0</v>
      </c>
      <c r="H1632" s="46">
        <f>_xlfn.IFNA(VLOOKUP(A1632,'TXF0007 Strategy'!$A$1:$B$1000,2,FALSE),0)</f>
        <v>0</v>
      </c>
      <c r="I1632" s="55">
        <f t="shared" si="50"/>
        <v>0</v>
      </c>
      <c r="J1632" s="32">
        <f>VLOOKUP($A1632,級距!$A:$K,9,FALSE)</f>
        <v>1</v>
      </c>
      <c r="K1632" s="32">
        <f>VLOOKUP($A1632,級距!$A:$K,10,FALSE)</f>
        <v>8</v>
      </c>
      <c r="L1632" s="32">
        <f>VLOOKUP($A1632,級距!$A:$K,11,FALSE)</f>
        <v>3</v>
      </c>
      <c r="M1632" s="32">
        <f t="shared" si="51"/>
        <v>3</v>
      </c>
    </row>
    <row r="1633" spans="1:13">
      <c r="A1633" s="47">
        <v>43230</v>
      </c>
      <c r="B1633" s="46">
        <f>_xlfn.IFNA(VLOOKUP(A1633,'Dual Thrust Strategy'!$A$1:$B$460,2,FALSE),0)</f>
        <v>0</v>
      </c>
      <c r="C1633" s="46">
        <f>_xlfn.IFNA(VLOOKUP(A1633,'Break Through Price Strategy'!$A$2:$B$742,2,FALSE),0)</f>
        <v>0</v>
      </c>
      <c r="D1633" s="46">
        <f>_xlfn.IFNA(VLOOKUP(A1633,'BBI Strategy'!$A$2:$B$1000,2,FALSE),0)</f>
        <v>0</v>
      </c>
      <c r="E1633" s="46">
        <f>_xlfn.IFNA(VLOOKUP(A1633,'Cloud Strategy'!$A$2:$B$1000,2,FALSE),0)</f>
        <v>0</v>
      </c>
      <c r="F1633" s="46">
        <f>_xlfn.IFNA(VLOOKUP(A1633,'DMI Strategy'!$A$1:$B$1000,2,FALSE),0)</f>
        <v>0</v>
      </c>
      <c r="G1633" s="46">
        <f>_xlfn.IFNA(VLOOKUP(A1633,'RVI Strategy'!$A$1:$B$1000,2,FALSE),0)</f>
        <v>0</v>
      </c>
      <c r="H1633" s="46">
        <f>_xlfn.IFNA(VLOOKUP(A1633,'TXF0007 Strategy'!$A$1:$B$1000,2,FALSE),0)</f>
        <v>0</v>
      </c>
      <c r="I1633" s="55">
        <f t="shared" si="50"/>
        <v>0</v>
      </c>
      <c r="J1633" s="32">
        <f>VLOOKUP($A1633,級距!$A:$K,9,FALSE)</f>
        <v>1</v>
      </c>
      <c r="K1633" s="32">
        <f>VLOOKUP($A1633,級距!$A:$K,10,FALSE)</f>
        <v>7</v>
      </c>
      <c r="L1633" s="32">
        <f>VLOOKUP($A1633,級距!$A:$K,11,FALSE)</f>
        <v>3</v>
      </c>
      <c r="M1633" s="32">
        <f t="shared" si="51"/>
        <v>3</v>
      </c>
    </row>
    <row r="1634" spans="1:13">
      <c r="A1634" s="47">
        <v>43229</v>
      </c>
      <c r="B1634" s="46">
        <f>_xlfn.IFNA(VLOOKUP(A1634,'Dual Thrust Strategy'!$A$1:$B$460,2,FALSE),0)</f>
        <v>0</v>
      </c>
      <c r="C1634" s="46">
        <f>_xlfn.IFNA(VLOOKUP(A1634,'Break Through Price Strategy'!$A$2:$B$742,2,FALSE),0)</f>
        <v>0</v>
      </c>
      <c r="D1634" s="46">
        <f>_xlfn.IFNA(VLOOKUP(A1634,'BBI Strategy'!$A$2:$B$1000,2,FALSE),0)</f>
        <v>0</v>
      </c>
      <c r="E1634" s="46">
        <f>_xlfn.IFNA(VLOOKUP(A1634,'Cloud Strategy'!$A$2:$B$1000,2,FALSE),0)</f>
        <v>0</v>
      </c>
      <c r="F1634" s="46">
        <f>_xlfn.IFNA(VLOOKUP(A1634,'DMI Strategy'!$A$1:$B$1000,2,FALSE),0)</f>
        <v>0</v>
      </c>
      <c r="G1634" s="46">
        <f>_xlfn.IFNA(VLOOKUP(A1634,'RVI Strategy'!$A$1:$B$1000,2,FALSE),0)</f>
        <v>0</v>
      </c>
      <c r="H1634" s="46">
        <f>_xlfn.IFNA(VLOOKUP(A1634,'TXF0007 Strategy'!$A$1:$B$1000,2,FALSE),0)</f>
        <v>0</v>
      </c>
      <c r="I1634" s="55">
        <f t="shared" si="50"/>
        <v>0</v>
      </c>
      <c r="J1634" s="32">
        <f>VLOOKUP($A1634,級距!$A:$K,9,FALSE)</f>
        <v>2</v>
      </c>
      <c r="K1634" s="32">
        <f>VLOOKUP($A1634,級距!$A:$K,10,FALSE)</f>
        <v>3</v>
      </c>
      <c r="L1634" s="32">
        <f>VLOOKUP($A1634,級距!$A:$K,11,FALSE)</f>
        <v>2</v>
      </c>
      <c r="M1634" s="32">
        <f t="shared" si="51"/>
        <v>2</v>
      </c>
    </row>
    <row r="1635" spans="1:13">
      <c r="A1635" s="47">
        <v>43228</v>
      </c>
      <c r="B1635" s="46">
        <f>_xlfn.IFNA(VLOOKUP(A1635,'Dual Thrust Strategy'!$A$1:$B$460,2,FALSE),0)</f>
        <v>0</v>
      </c>
      <c r="C1635" s="46">
        <f>_xlfn.IFNA(VLOOKUP(A1635,'Break Through Price Strategy'!$A$2:$B$742,2,FALSE),0)</f>
        <v>0</v>
      </c>
      <c r="D1635" s="46">
        <f>_xlfn.IFNA(VLOOKUP(A1635,'BBI Strategy'!$A$2:$B$1000,2,FALSE),0)</f>
        <v>0</v>
      </c>
      <c r="E1635" s="46">
        <f>_xlfn.IFNA(VLOOKUP(A1635,'Cloud Strategy'!$A$2:$B$1000,2,FALSE),0)</f>
        <v>0</v>
      </c>
      <c r="F1635" s="46">
        <f>_xlfn.IFNA(VLOOKUP(A1635,'DMI Strategy'!$A$1:$B$1000,2,FALSE),0)</f>
        <v>0</v>
      </c>
      <c r="G1635" s="46">
        <f>_xlfn.IFNA(VLOOKUP(A1635,'RVI Strategy'!$A$1:$B$1000,2,FALSE),0)</f>
        <v>0</v>
      </c>
      <c r="H1635" s="46">
        <f>_xlfn.IFNA(VLOOKUP(A1635,'TXF0007 Strategy'!$A$1:$B$1000,2,FALSE),0)</f>
        <v>0</v>
      </c>
      <c r="I1635" s="55">
        <f t="shared" si="50"/>
        <v>0</v>
      </c>
      <c r="J1635" s="32">
        <f>VLOOKUP($A1635,級距!$A:$K,9,FALSE)</f>
        <v>4</v>
      </c>
      <c r="K1635" s="32">
        <f>VLOOKUP($A1635,級距!$A:$K,10,FALSE)</f>
        <v>8</v>
      </c>
      <c r="L1635" s="32">
        <f>VLOOKUP($A1635,級距!$A:$K,11,FALSE)</f>
        <v>3</v>
      </c>
      <c r="M1635" s="32">
        <f t="shared" si="51"/>
        <v>3</v>
      </c>
    </row>
    <row r="1636" spans="1:13">
      <c r="A1636" s="47">
        <v>43227</v>
      </c>
      <c r="B1636" s="46">
        <f>_xlfn.IFNA(VLOOKUP(A1636,'Dual Thrust Strategy'!$A$1:$B$460,2,FALSE),0)</f>
        <v>0</v>
      </c>
      <c r="C1636" s="46">
        <f>_xlfn.IFNA(VLOOKUP(A1636,'Break Through Price Strategy'!$A$2:$B$742,2,FALSE),0)</f>
        <v>0</v>
      </c>
      <c r="D1636" s="46">
        <f>_xlfn.IFNA(VLOOKUP(A1636,'BBI Strategy'!$A$2:$B$1000,2,FALSE),0)</f>
        <v>0</v>
      </c>
      <c r="E1636" s="46">
        <f>_xlfn.IFNA(VLOOKUP(A1636,'Cloud Strategy'!$A$2:$B$1000,2,FALSE),0)</f>
        <v>0</v>
      </c>
      <c r="F1636" s="46">
        <f>_xlfn.IFNA(VLOOKUP(A1636,'DMI Strategy'!$A$1:$B$1000,2,FALSE),0)</f>
        <v>0</v>
      </c>
      <c r="G1636" s="46">
        <f>_xlfn.IFNA(VLOOKUP(A1636,'RVI Strategy'!$A$1:$B$1000,2,FALSE),0)</f>
        <v>0</v>
      </c>
      <c r="H1636" s="46">
        <f>_xlfn.IFNA(VLOOKUP(A1636,'TXF0007 Strategy'!$A$1:$B$1000,2,FALSE),0)</f>
        <v>0</v>
      </c>
      <c r="I1636" s="55">
        <f t="shared" si="50"/>
        <v>0</v>
      </c>
      <c r="J1636" s="32">
        <f>VLOOKUP($A1636,級距!$A:$K,9,FALSE)</f>
        <v>3</v>
      </c>
      <c r="K1636" s="32">
        <f>VLOOKUP($A1636,級距!$A:$K,10,FALSE)</f>
        <v>1</v>
      </c>
      <c r="L1636" s="32">
        <f>VLOOKUP($A1636,級距!$A:$K,11,FALSE)</f>
        <v>2</v>
      </c>
      <c r="M1636" s="32">
        <f t="shared" si="51"/>
        <v>2</v>
      </c>
    </row>
    <row r="1637" spans="1:13">
      <c r="A1637" s="47">
        <v>43224</v>
      </c>
      <c r="B1637" s="46">
        <f>_xlfn.IFNA(VLOOKUP(A1637,'Dual Thrust Strategy'!$A$1:$B$460,2,FALSE),0)</f>
        <v>0</v>
      </c>
      <c r="C1637" s="46">
        <f>_xlfn.IFNA(VLOOKUP(A1637,'Break Through Price Strategy'!$A$2:$B$742,2,FALSE),0)</f>
        <v>0</v>
      </c>
      <c r="D1637" s="46">
        <f>_xlfn.IFNA(VLOOKUP(A1637,'BBI Strategy'!$A$2:$B$1000,2,FALSE),0)</f>
        <v>0</v>
      </c>
      <c r="E1637" s="46">
        <f>_xlfn.IFNA(VLOOKUP(A1637,'Cloud Strategy'!$A$2:$B$1000,2,FALSE),0)</f>
        <v>0</v>
      </c>
      <c r="F1637" s="46">
        <f>_xlfn.IFNA(VLOOKUP(A1637,'DMI Strategy'!$A$1:$B$1000,2,FALSE),0)</f>
        <v>0</v>
      </c>
      <c r="G1637" s="46">
        <f>_xlfn.IFNA(VLOOKUP(A1637,'RVI Strategy'!$A$1:$B$1000,2,FALSE),0)</f>
        <v>0</v>
      </c>
      <c r="H1637" s="46">
        <f>_xlfn.IFNA(VLOOKUP(A1637,'TXF0007 Strategy'!$A$1:$B$1000,2,FALSE),0)</f>
        <v>0</v>
      </c>
      <c r="I1637" s="55">
        <f t="shared" si="50"/>
        <v>0</v>
      </c>
      <c r="J1637" s="32">
        <f>VLOOKUP($A1637,級距!$A:$K,9,FALSE)</f>
        <v>3</v>
      </c>
      <c r="K1637" s="32">
        <f>VLOOKUP($A1637,級距!$A:$K,10,FALSE)</f>
        <v>3</v>
      </c>
      <c r="L1637" s="32">
        <f>VLOOKUP($A1637,級距!$A:$K,11,FALSE)</f>
        <v>2</v>
      </c>
      <c r="M1637" s="32">
        <f t="shared" si="51"/>
        <v>2</v>
      </c>
    </row>
    <row r="1638" spans="1:13">
      <c r="A1638" s="47">
        <v>43223</v>
      </c>
      <c r="B1638" s="46">
        <f>_xlfn.IFNA(VLOOKUP(A1638,'Dual Thrust Strategy'!$A$1:$B$460,2,FALSE),0)</f>
        <v>0</v>
      </c>
      <c r="C1638" s="46">
        <f>_xlfn.IFNA(VLOOKUP(A1638,'Break Through Price Strategy'!$A$2:$B$742,2,FALSE),0)</f>
        <v>0</v>
      </c>
      <c r="D1638" s="46">
        <f>_xlfn.IFNA(VLOOKUP(A1638,'BBI Strategy'!$A$2:$B$1000,2,FALSE),0)</f>
        <v>0</v>
      </c>
      <c r="E1638" s="46">
        <f>_xlfn.IFNA(VLOOKUP(A1638,'Cloud Strategy'!$A$2:$B$1000,2,FALSE),0)</f>
        <v>0</v>
      </c>
      <c r="F1638" s="46">
        <f>_xlfn.IFNA(VLOOKUP(A1638,'DMI Strategy'!$A$1:$B$1000,2,FALSE),0)</f>
        <v>0</v>
      </c>
      <c r="G1638" s="46">
        <f>_xlfn.IFNA(VLOOKUP(A1638,'RVI Strategy'!$A$1:$B$1000,2,FALSE),0)</f>
        <v>0</v>
      </c>
      <c r="H1638" s="46">
        <f>_xlfn.IFNA(VLOOKUP(A1638,'TXF0007 Strategy'!$A$1:$B$1000,2,FALSE),0)</f>
        <v>0</v>
      </c>
      <c r="I1638" s="55">
        <f t="shared" si="50"/>
        <v>0</v>
      </c>
      <c r="J1638" s="32">
        <f>VLOOKUP($A1638,級距!$A:$K,9,FALSE)</f>
        <v>4</v>
      </c>
      <c r="K1638" s="32">
        <f>VLOOKUP($A1638,級距!$A:$K,10,FALSE)</f>
        <v>7</v>
      </c>
      <c r="L1638" s="32">
        <f>VLOOKUP($A1638,級距!$A:$K,11,FALSE)</f>
        <v>3</v>
      </c>
      <c r="M1638" s="32">
        <f t="shared" si="51"/>
        <v>3</v>
      </c>
    </row>
    <row r="1639" spans="1:13">
      <c r="A1639" s="47">
        <v>43222</v>
      </c>
      <c r="B1639" s="46">
        <f>_xlfn.IFNA(VLOOKUP(A1639,'Dual Thrust Strategy'!$A$1:$B$460,2,FALSE),0)</f>
        <v>0</v>
      </c>
      <c r="C1639" s="46">
        <f>_xlfn.IFNA(VLOOKUP(A1639,'Break Through Price Strategy'!$A$2:$B$742,2,FALSE),0)</f>
        <v>0</v>
      </c>
      <c r="D1639" s="46">
        <f>_xlfn.IFNA(VLOOKUP(A1639,'BBI Strategy'!$A$2:$B$1000,2,FALSE),0)</f>
        <v>0</v>
      </c>
      <c r="E1639" s="46">
        <f>_xlfn.IFNA(VLOOKUP(A1639,'Cloud Strategy'!$A$2:$B$1000,2,FALSE),0)</f>
        <v>0</v>
      </c>
      <c r="F1639" s="46">
        <f>_xlfn.IFNA(VLOOKUP(A1639,'DMI Strategy'!$A$1:$B$1000,2,FALSE),0)</f>
        <v>0</v>
      </c>
      <c r="G1639" s="46">
        <f>_xlfn.IFNA(VLOOKUP(A1639,'RVI Strategy'!$A$1:$B$1000,2,FALSE),0)</f>
        <v>0</v>
      </c>
      <c r="H1639" s="46">
        <f>_xlfn.IFNA(VLOOKUP(A1639,'TXF0007 Strategy'!$A$1:$B$1000,2,FALSE),0)</f>
        <v>0</v>
      </c>
      <c r="I1639" s="55">
        <f t="shared" si="50"/>
        <v>0</v>
      </c>
      <c r="J1639" s="32">
        <f>VLOOKUP($A1639,級距!$A:$K,9,FALSE)</f>
        <v>2</v>
      </c>
      <c r="K1639" s="32">
        <f>VLOOKUP($A1639,級距!$A:$K,10,FALSE)</f>
        <v>4</v>
      </c>
      <c r="L1639" s="32">
        <f>VLOOKUP($A1639,級距!$A:$K,11,FALSE)</f>
        <v>2</v>
      </c>
      <c r="M1639" s="32">
        <f t="shared" si="51"/>
        <v>2</v>
      </c>
    </row>
    <row r="1640" spans="1:13">
      <c r="A1640" s="47">
        <v>43966</v>
      </c>
      <c r="B1640" s="46">
        <f>_xlfn.IFNA(VLOOKUP(A1640,'Dual Thrust Strategy'!$A$1:$B$460,2,FALSE),0)</f>
        <v>0</v>
      </c>
      <c r="C1640" s="46">
        <f>_xlfn.IFNA(VLOOKUP(A1640,'Break Through Price Strategy'!$A$2:$B$742,2,FALSE),0)</f>
        <v>0</v>
      </c>
      <c r="D1640" s="46">
        <f>_xlfn.IFNA(VLOOKUP(A1640,'BBI Strategy'!$A$2:$B$1000,2,FALSE),0)</f>
        <v>0</v>
      </c>
      <c r="E1640" s="46">
        <f>_xlfn.IFNA(VLOOKUP(A1640,'Cloud Strategy'!$A$2:$B$1000,2,FALSE),0)</f>
        <v>0</v>
      </c>
      <c r="F1640" s="46">
        <f>_xlfn.IFNA(VLOOKUP(A1640,'DMI Strategy'!$A$1:$B$1000,2,FALSE),0)</f>
        <v>0</v>
      </c>
      <c r="G1640" s="46">
        <f>_xlfn.IFNA(VLOOKUP(A1640,'RVI Strategy'!$A$1:$B$1000,2,FALSE),0)</f>
        <v>0</v>
      </c>
      <c r="H1640" s="46">
        <f>_xlfn.IFNA(VLOOKUP(A1640,'TXF0007 Strategy'!$A$1:$B$1000,2,FALSE),0)</f>
        <v>-27267.879999999997</v>
      </c>
      <c r="I1640" s="55">
        <f t="shared" si="50"/>
        <v>0</v>
      </c>
      <c r="J1640" s="32">
        <f>VLOOKUP($A1640,級距!$A:$K,9,FALSE)</f>
        <v>8</v>
      </c>
      <c r="K1640" s="32">
        <f>VLOOKUP($A1640,級距!$A:$K,10,FALSE)</f>
        <v>1</v>
      </c>
      <c r="L1640" s="32">
        <f>VLOOKUP($A1640,級距!$A:$K,11,FALSE)</f>
        <v>2</v>
      </c>
      <c r="M1640" s="32">
        <f t="shared" si="51"/>
        <v>2</v>
      </c>
    </row>
    <row r="1641" spans="1:13">
      <c r="A1641" s="47">
        <v>43965</v>
      </c>
      <c r="B1641" s="46">
        <f>_xlfn.IFNA(VLOOKUP(A1641,'Dual Thrust Strategy'!$A$1:$B$460,2,FALSE),0)</f>
        <v>13356</v>
      </c>
      <c r="C1641" s="46">
        <f>_xlfn.IFNA(VLOOKUP(A1641,'Break Through Price Strategy'!$A$2:$B$742,2,FALSE),0)</f>
        <v>0</v>
      </c>
      <c r="D1641" s="46">
        <f>_xlfn.IFNA(VLOOKUP(A1641,'BBI Strategy'!$A$2:$B$1000,2,FALSE),0)</f>
        <v>131827.88</v>
      </c>
      <c r="E1641" s="46">
        <f>_xlfn.IFNA(VLOOKUP(A1641,'Cloud Strategy'!$A$2:$B$1000,2,FALSE),0)</f>
        <v>885.91200000000003</v>
      </c>
      <c r="F1641" s="46">
        <f>_xlfn.IFNA(VLOOKUP(A1641,'DMI Strategy'!$A$1:$B$1000,2,FALSE),0)</f>
        <v>122258.368</v>
      </c>
      <c r="G1641" s="46">
        <f>_xlfn.IFNA(VLOOKUP(A1641,'RVI Strategy'!$A$1:$B$1000,2,FALSE),0)</f>
        <v>0</v>
      </c>
      <c r="H1641" s="46">
        <f>_xlfn.IFNA(VLOOKUP(A1641,'TXF0007 Strategy'!$A$1:$B$1000,2,FALSE),0)</f>
        <v>-122817.16799999999</v>
      </c>
      <c r="I1641" s="55">
        <f t="shared" si="50"/>
        <v>44721.360000000008</v>
      </c>
      <c r="J1641" s="32">
        <f>VLOOKUP($A1641,級距!$A:$K,9,FALSE)</f>
        <v>7</v>
      </c>
      <c r="K1641" s="32">
        <f>VLOOKUP($A1641,級距!$A:$K,10,FALSE)</f>
        <v>6</v>
      </c>
      <c r="L1641" s="32">
        <f>VLOOKUP($A1641,級距!$A:$K,11,FALSE)</f>
        <v>2</v>
      </c>
      <c r="M1641" s="32">
        <f t="shared" si="51"/>
        <v>2</v>
      </c>
    </row>
    <row r="1642" spans="1:13">
      <c r="A1642" s="47">
        <v>43964</v>
      </c>
      <c r="B1642" s="46">
        <f>_xlfn.IFNA(VLOOKUP(A1642,'Dual Thrust Strategy'!$A$1:$B$460,2,FALSE),0)</f>
        <v>0</v>
      </c>
      <c r="C1642" s="46">
        <f>_xlfn.IFNA(VLOOKUP(A1642,'Break Through Price Strategy'!$A$2:$B$742,2,FALSE),0)</f>
        <v>0</v>
      </c>
      <c r="D1642" s="46">
        <f>_xlfn.IFNA(VLOOKUP(A1642,'BBI Strategy'!$A$2:$B$1000,2,FALSE),0)</f>
        <v>-58607.839999999997</v>
      </c>
      <c r="E1642" s="46">
        <f>_xlfn.IFNA(VLOOKUP(A1642,'Cloud Strategy'!$A$2:$B$1000,2,FALSE),0)</f>
        <v>0</v>
      </c>
      <c r="F1642" s="46">
        <f>_xlfn.IFNA(VLOOKUP(A1642,'DMI Strategy'!$A$1:$B$1000,2,FALSE),0)</f>
        <v>0</v>
      </c>
      <c r="G1642" s="46">
        <f>_xlfn.IFNA(VLOOKUP(A1642,'RVI Strategy'!$A$1:$B$1000,2,FALSE),0)</f>
        <v>0</v>
      </c>
      <c r="H1642" s="46">
        <f>_xlfn.IFNA(VLOOKUP(A1642,'TXF0007 Strategy'!$A$1:$B$1000,2,FALSE),0)</f>
        <v>19811.904000000002</v>
      </c>
      <c r="I1642" s="55">
        <f t="shared" si="50"/>
        <v>-9767.9733333333334</v>
      </c>
      <c r="J1642" s="32">
        <f>VLOOKUP($A1642,級距!$A:$K,9,FALSE)</f>
        <v>8</v>
      </c>
      <c r="K1642" s="32">
        <f>VLOOKUP($A1642,級距!$A:$K,10,FALSE)</f>
        <v>9</v>
      </c>
      <c r="L1642" s="32">
        <f>VLOOKUP($A1642,級距!$A:$K,11,FALSE)</f>
        <v>3</v>
      </c>
      <c r="M1642" s="32">
        <f t="shared" si="51"/>
        <v>3</v>
      </c>
    </row>
    <row r="1643" spans="1:13">
      <c r="A1643" s="47">
        <v>43963</v>
      </c>
      <c r="B1643" s="46">
        <f>_xlfn.IFNA(VLOOKUP(A1643,'Dual Thrust Strategy'!$A$1:$B$460,2,FALSE),0)</f>
        <v>-65894.975999999995</v>
      </c>
      <c r="C1643" s="46">
        <f>_xlfn.IFNA(VLOOKUP(A1643,'Break Through Price Strategy'!$A$2:$B$742,2,FALSE),0)</f>
        <v>-25040.448</v>
      </c>
      <c r="D1643" s="46">
        <f>_xlfn.IFNA(VLOOKUP(A1643,'BBI Strategy'!$A$2:$B$1000,2,FALSE),0)</f>
        <v>-61281.279999999999</v>
      </c>
      <c r="E1643" s="46">
        <f>_xlfn.IFNA(VLOOKUP(A1643,'Cloud Strategy'!$A$2:$B$1000,2,FALSE),0)</f>
        <v>28944.448</v>
      </c>
      <c r="F1643" s="46">
        <f>_xlfn.IFNA(VLOOKUP(A1643,'DMI Strategy'!$A$1:$B$1000,2,FALSE),0)</f>
        <v>-64983.296000000002</v>
      </c>
      <c r="G1643" s="46">
        <f>_xlfn.IFNA(VLOOKUP(A1643,'RVI Strategy'!$A$1:$B$1000,2,FALSE),0)</f>
        <v>-54080.415999999997</v>
      </c>
      <c r="H1643" s="46">
        <f>_xlfn.IFNA(VLOOKUP(A1643,'TXF0007 Strategy'!$A$1:$B$1000,2,FALSE),0)</f>
        <v>-53286.983999999997</v>
      </c>
      <c r="I1643" s="55">
        <f t="shared" si="50"/>
        <v>-40389.328000000001</v>
      </c>
      <c r="J1643" s="32">
        <f>VLOOKUP($A1643,級距!$A:$K,9,FALSE)</f>
        <v>6</v>
      </c>
      <c r="K1643" s="32">
        <f>VLOOKUP($A1643,級距!$A:$K,10,FALSE)</f>
        <v>3</v>
      </c>
      <c r="L1643" s="32">
        <f>VLOOKUP($A1643,級距!$A:$K,11,FALSE)</f>
        <v>2</v>
      </c>
      <c r="M1643" s="32">
        <f t="shared" si="51"/>
        <v>2</v>
      </c>
    </row>
    <row r="1644" spans="1:13">
      <c r="A1644" s="47">
        <v>43962</v>
      </c>
      <c r="B1644" s="46">
        <f>_xlfn.IFNA(VLOOKUP(A1644,'Dual Thrust Strategy'!$A$1:$B$460,2,FALSE),0)</f>
        <v>0</v>
      </c>
      <c r="C1644" s="46">
        <f>_xlfn.IFNA(VLOOKUP(A1644,'Break Through Price Strategy'!$A$2:$B$742,2,FALSE),0)</f>
        <v>0</v>
      </c>
      <c r="D1644" s="46">
        <f>_xlfn.IFNA(VLOOKUP(A1644,'BBI Strategy'!$A$2:$B$1000,2,FALSE),0)</f>
        <v>65779.12</v>
      </c>
      <c r="E1644" s="46">
        <f>_xlfn.IFNA(VLOOKUP(A1644,'Cloud Strategy'!$A$2:$B$1000,2,FALSE),0)</f>
        <v>41958.336000000003</v>
      </c>
      <c r="F1644" s="46">
        <f>_xlfn.IFNA(VLOOKUP(A1644,'DMI Strategy'!$A$1:$B$1000,2,FALSE),0)</f>
        <v>46979.072</v>
      </c>
      <c r="G1644" s="46">
        <f>_xlfn.IFNA(VLOOKUP(A1644,'RVI Strategy'!$A$1:$B$1000,2,FALSE),0)</f>
        <v>0</v>
      </c>
      <c r="H1644" s="46">
        <f>_xlfn.IFNA(VLOOKUP(A1644,'TXF0007 Strategy'!$A$1:$B$1000,2,FALSE),0)</f>
        <v>-34752.576000000001</v>
      </c>
      <c r="I1644" s="55">
        <f t="shared" si="50"/>
        <v>25786.088</v>
      </c>
      <c r="J1644" s="32">
        <f>VLOOKUP($A1644,級距!$A:$K,9,FALSE)</f>
        <v>5</v>
      </c>
      <c r="K1644" s="32">
        <f>VLOOKUP($A1644,級距!$A:$K,10,FALSE)</f>
        <v>1</v>
      </c>
      <c r="L1644" s="32">
        <f>VLOOKUP($A1644,級距!$A:$K,11,FALSE)</f>
        <v>2</v>
      </c>
      <c r="M1644" s="32">
        <f t="shared" si="51"/>
        <v>2</v>
      </c>
    </row>
    <row r="1645" spans="1:13">
      <c r="A1645" s="47">
        <v>43961</v>
      </c>
      <c r="B1645" s="46">
        <f>_xlfn.IFNA(VLOOKUP(A1645,'Dual Thrust Strategy'!$A$1:$B$460,2,FALSE),0)</f>
        <v>0</v>
      </c>
      <c r="C1645" s="46">
        <f>_xlfn.IFNA(VLOOKUP(A1645,'Break Through Price Strategy'!$A$2:$B$742,2,FALSE),0)</f>
        <v>0</v>
      </c>
      <c r="D1645" s="46">
        <f>_xlfn.IFNA(VLOOKUP(A1645,'BBI Strategy'!$A$2:$B$1000,2,FALSE),0)</f>
        <v>0</v>
      </c>
      <c r="E1645" s="46">
        <f>_xlfn.IFNA(VLOOKUP(A1645,'Cloud Strategy'!$A$2:$B$1000,2,FALSE),0)</f>
        <v>0</v>
      </c>
      <c r="F1645" s="46">
        <f>_xlfn.IFNA(VLOOKUP(A1645,'DMI Strategy'!$A$1:$B$1000,2,FALSE),0)</f>
        <v>0</v>
      </c>
      <c r="G1645" s="46">
        <f>_xlfn.IFNA(VLOOKUP(A1645,'RVI Strategy'!$A$1:$B$1000,2,FALSE),0)</f>
        <v>0</v>
      </c>
      <c r="H1645" s="46">
        <f>_xlfn.IFNA(VLOOKUP(A1645,'TXF0007 Strategy'!$A$1:$B$1000,2,FALSE),0)</f>
        <v>0</v>
      </c>
      <c r="I1645" s="55">
        <f t="shared" si="50"/>
        <v>0</v>
      </c>
      <c r="J1645" s="32" t="e">
        <f>VLOOKUP($A1645,級距!$A:$K,9,FALSE)</f>
        <v>#N/A</v>
      </c>
      <c r="K1645" s="32" t="e">
        <f>VLOOKUP($A1645,級距!$A:$K,10,FALSE)</f>
        <v>#N/A</v>
      </c>
      <c r="L1645" s="32" t="e">
        <f>VLOOKUP($A1645,級距!$A:$K,11,FALSE)</f>
        <v>#N/A</v>
      </c>
      <c r="M1645" s="32">
        <f t="shared" si="51"/>
        <v>0</v>
      </c>
    </row>
    <row r="1646" spans="1:13">
      <c r="A1646" s="47">
        <v>43960</v>
      </c>
      <c r="B1646" s="46">
        <f>_xlfn.IFNA(VLOOKUP(A1646,'Dual Thrust Strategy'!$A$1:$B$460,2,FALSE),0)</f>
        <v>0</v>
      </c>
      <c r="C1646" s="46">
        <f>_xlfn.IFNA(VLOOKUP(A1646,'Break Through Price Strategy'!$A$2:$B$742,2,FALSE),0)</f>
        <v>0</v>
      </c>
      <c r="D1646" s="46">
        <f>_xlfn.IFNA(VLOOKUP(A1646,'BBI Strategy'!$A$2:$B$1000,2,FALSE),0)</f>
        <v>0</v>
      </c>
      <c r="E1646" s="46">
        <f>_xlfn.IFNA(VLOOKUP(A1646,'Cloud Strategy'!$A$2:$B$1000,2,FALSE),0)</f>
        <v>0</v>
      </c>
      <c r="F1646" s="46">
        <f>_xlfn.IFNA(VLOOKUP(A1646,'DMI Strategy'!$A$1:$B$1000,2,FALSE),0)</f>
        <v>0</v>
      </c>
      <c r="G1646" s="46">
        <f>_xlfn.IFNA(VLOOKUP(A1646,'RVI Strategy'!$A$1:$B$1000,2,FALSE),0)</f>
        <v>0</v>
      </c>
      <c r="H1646" s="46">
        <f>_xlfn.IFNA(VLOOKUP(A1646,'TXF0007 Strategy'!$A$1:$B$1000,2,FALSE),0)</f>
        <v>0</v>
      </c>
      <c r="I1646" s="55">
        <f t="shared" si="50"/>
        <v>0</v>
      </c>
      <c r="J1646" s="32" t="e">
        <f>VLOOKUP($A1646,級距!$A:$K,9,FALSE)</f>
        <v>#N/A</v>
      </c>
      <c r="K1646" s="32" t="e">
        <f>VLOOKUP($A1646,級距!$A:$K,10,FALSE)</f>
        <v>#N/A</v>
      </c>
      <c r="L1646" s="32" t="e">
        <f>VLOOKUP($A1646,級距!$A:$K,11,FALSE)</f>
        <v>#N/A</v>
      </c>
      <c r="M1646" s="32">
        <f t="shared" si="51"/>
        <v>0</v>
      </c>
    </row>
    <row r="1647" spans="1:13">
      <c r="A1647" s="47">
        <v>43959</v>
      </c>
      <c r="B1647" s="46">
        <f>_xlfn.IFNA(VLOOKUP(A1647,'Dual Thrust Strategy'!$A$1:$B$460,2,FALSE),0)</f>
        <v>0</v>
      </c>
      <c r="C1647" s="46">
        <f>_xlfn.IFNA(VLOOKUP(A1647,'Break Through Price Strategy'!$A$2:$B$742,2,FALSE),0)</f>
        <v>-29848.031999999999</v>
      </c>
      <c r="D1647" s="46">
        <f>_xlfn.IFNA(VLOOKUP(A1647,'BBI Strategy'!$A$2:$B$1000,2,FALSE),0)</f>
        <v>-25294.240000000002</v>
      </c>
      <c r="E1647" s="46">
        <f>_xlfn.IFNA(VLOOKUP(A1647,'Cloud Strategy'!$A$2:$B$1000,2,FALSE),0)</f>
        <v>-7690.4</v>
      </c>
      <c r="F1647" s="46">
        <f>_xlfn.IFNA(VLOOKUP(A1647,'DMI Strategy'!$A$1:$B$1000,2,FALSE),0)</f>
        <v>-8982.3359999999993</v>
      </c>
      <c r="G1647" s="46">
        <f>_xlfn.IFNA(VLOOKUP(A1647,'RVI Strategy'!$A$1:$B$1000,2,FALSE),0)</f>
        <v>0</v>
      </c>
      <c r="H1647" s="46">
        <f>_xlfn.IFNA(VLOOKUP(A1647,'TXF0007 Strategy'!$A$1:$B$1000,2,FALSE),0)</f>
        <v>0</v>
      </c>
      <c r="I1647" s="55">
        <f t="shared" si="50"/>
        <v>-11969.168</v>
      </c>
      <c r="J1647" s="32">
        <f>VLOOKUP($A1647,級距!$A:$K,9,FALSE)</f>
        <v>5</v>
      </c>
      <c r="K1647" s="32">
        <f>VLOOKUP($A1647,級距!$A:$K,10,FALSE)</f>
        <v>1</v>
      </c>
      <c r="L1647" s="32">
        <f>VLOOKUP($A1647,級距!$A:$K,11,FALSE)</f>
        <v>2</v>
      </c>
      <c r="M1647" s="32">
        <f t="shared" si="51"/>
        <v>2</v>
      </c>
    </row>
    <row r="1648" spans="1:13">
      <c r="A1648" s="47">
        <v>43958</v>
      </c>
      <c r="B1648" s="46">
        <f>_xlfn.IFNA(VLOOKUP(A1648,'Dual Thrust Strategy'!$A$1:$B$460,2,FALSE),0)</f>
        <v>0</v>
      </c>
      <c r="C1648" s="46">
        <f>_xlfn.IFNA(VLOOKUP(A1648,'Break Through Price Strategy'!$A$2:$B$742,2,FALSE),0)</f>
        <v>-35598.839999999997</v>
      </c>
      <c r="D1648" s="46">
        <f>_xlfn.IFNA(VLOOKUP(A1648,'BBI Strategy'!$A$2:$B$1000,2,FALSE),0)</f>
        <v>160249.008</v>
      </c>
      <c r="E1648" s="46">
        <f>_xlfn.IFNA(VLOOKUP(A1648,'Cloud Strategy'!$A$2:$B$1000,2,FALSE),0)</f>
        <v>0</v>
      </c>
      <c r="F1648" s="46">
        <f>_xlfn.IFNA(VLOOKUP(A1648,'DMI Strategy'!$A$1:$B$1000,2,FALSE),0)</f>
        <v>-42718.608</v>
      </c>
      <c r="G1648" s="46">
        <f>_xlfn.IFNA(VLOOKUP(A1648,'RVI Strategy'!$A$1:$B$1000,2,FALSE),0)</f>
        <v>0</v>
      </c>
      <c r="H1648" s="46">
        <f>_xlfn.IFNA(VLOOKUP(A1648,'TXF0007 Strategy'!$A$1:$B$1000,2,FALSE),0)</f>
        <v>68174.303999999989</v>
      </c>
      <c r="I1648" s="55">
        <f t="shared" si="50"/>
        <v>13655.26</v>
      </c>
      <c r="J1648" s="32">
        <f>VLOOKUP($A1648,級距!$A:$K,9,FALSE)</f>
        <v>8</v>
      </c>
      <c r="K1648" s="32">
        <f>VLOOKUP($A1648,級距!$A:$K,10,FALSE)</f>
        <v>6</v>
      </c>
      <c r="L1648" s="32">
        <f>VLOOKUP($A1648,級距!$A:$K,11,FALSE)</f>
        <v>2</v>
      </c>
      <c r="M1648" s="32">
        <f t="shared" si="51"/>
        <v>2</v>
      </c>
    </row>
    <row r="1649" spans="1:13">
      <c r="A1649" s="47">
        <v>43957</v>
      </c>
      <c r="B1649" s="46">
        <f>_xlfn.IFNA(VLOOKUP(A1649,'Dual Thrust Strategy'!$A$1:$B$460,2,FALSE),0)</f>
        <v>0</v>
      </c>
      <c r="C1649" s="46">
        <f>_xlfn.IFNA(VLOOKUP(A1649,'Break Through Price Strategy'!$A$2:$B$742,2,FALSE),0)</f>
        <v>0</v>
      </c>
      <c r="D1649" s="46">
        <f>_xlfn.IFNA(VLOOKUP(A1649,'BBI Strategy'!$A$2:$B$1000,2,FALSE),0)</f>
        <v>-122107.36</v>
      </c>
      <c r="E1649" s="46">
        <f>_xlfn.IFNA(VLOOKUP(A1649,'Cloud Strategy'!$A$2:$B$1000,2,FALSE),0)</f>
        <v>105518.76</v>
      </c>
      <c r="F1649" s="46">
        <f>_xlfn.IFNA(VLOOKUP(A1649,'DMI Strategy'!$A$1:$B$1000,2,FALSE),0)</f>
        <v>-63086.207999999999</v>
      </c>
      <c r="G1649" s="46">
        <f>_xlfn.IFNA(VLOOKUP(A1649,'RVI Strategy'!$A$1:$B$1000,2,FALSE),0)</f>
        <v>0</v>
      </c>
      <c r="H1649" s="46">
        <f>_xlfn.IFNA(VLOOKUP(A1649,'TXF0007 Strategy'!$A$1:$B$1000,2,FALSE),0)</f>
        <v>-122067.264</v>
      </c>
      <c r="I1649" s="55">
        <f t="shared" si="50"/>
        <v>-13279.134666666667</v>
      </c>
      <c r="J1649" s="32">
        <f>VLOOKUP($A1649,級距!$A:$K,9,FALSE)</f>
        <v>8</v>
      </c>
      <c r="K1649" s="32">
        <f>VLOOKUP($A1649,級距!$A:$K,10,FALSE)</f>
        <v>6</v>
      </c>
      <c r="L1649" s="32">
        <f>VLOOKUP($A1649,級距!$A:$K,11,FALSE)</f>
        <v>2</v>
      </c>
      <c r="M1649" s="32">
        <f t="shared" si="51"/>
        <v>2</v>
      </c>
    </row>
    <row r="1650" spans="1:13">
      <c r="A1650" s="47">
        <v>43956</v>
      </c>
      <c r="B1650" s="46">
        <f>_xlfn.IFNA(VLOOKUP(A1650,'Dual Thrust Strategy'!$A$1:$B$460,2,FALSE),0)</f>
        <v>0</v>
      </c>
      <c r="C1650" s="46">
        <f>_xlfn.IFNA(VLOOKUP(A1650,'Break Through Price Strategy'!$A$2:$B$742,2,FALSE),0)</f>
        <v>-62574.96</v>
      </c>
      <c r="D1650" s="46">
        <f>_xlfn.IFNA(VLOOKUP(A1650,'BBI Strategy'!$A$2:$B$1000,2,FALSE),0)</f>
        <v>0</v>
      </c>
      <c r="E1650" s="46">
        <f>_xlfn.IFNA(VLOOKUP(A1650,'Cloud Strategy'!$A$2:$B$1000,2,FALSE),0)</f>
        <v>0</v>
      </c>
      <c r="F1650" s="46">
        <f>_xlfn.IFNA(VLOOKUP(A1650,'DMI Strategy'!$A$1:$B$1000,2,FALSE),0)</f>
        <v>-67393.008000000002</v>
      </c>
      <c r="G1650" s="46">
        <f>_xlfn.IFNA(VLOOKUP(A1650,'RVI Strategy'!$A$1:$B$1000,2,FALSE),0)</f>
        <v>-55880.447999999997</v>
      </c>
      <c r="H1650" s="46">
        <f>_xlfn.IFNA(VLOOKUP(A1650,'TXF0007 Strategy'!$A$1:$B$1000,2,FALSE),0)</f>
        <v>9883.2800000000007</v>
      </c>
      <c r="I1650" s="55">
        <f t="shared" si="50"/>
        <v>-30974.736000000001</v>
      </c>
      <c r="J1650" s="32">
        <f>VLOOKUP($A1650,級距!$A:$K,9,FALSE)</f>
        <v>7</v>
      </c>
      <c r="K1650" s="32">
        <f>VLOOKUP($A1650,級距!$A:$K,10,FALSE)</f>
        <v>1</v>
      </c>
      <c r="L1650" s="32">
        <f>VLOOKUP($A1650,級距!$A:$K,11,FALSE)</f>
        <v>2</v>
      </c>
      <c r="M1650" s="32">
        <f t="shared" si="51"/>
        <v>2</v>
      </c>
    </row>
    <row r="1651" spans="1:13">
      <c r="A1651" s="47">
        <v>43955</v>
      </c>
      <c r="B1651" s="46">
        <f>_xlfn.IFNA(VLOOKUP(A1651,'Dual Thrust Strategy'!$A$1:$B$460,2,FALSE),0)</f>
        <v>0</v>
      </c>
      <c r="C1651" s="46">
        <f>_xlfn.IFNA(VLOOKUP(A1651,'Break Through Price Strategy'!$A$2:$B$742,2,FALSE),0)</f>
        <v>-29022.592000000001</v>
      </c>
      <c r="D1651" s="46">
        <f>_xlfn.IFNA(VLOOKUP(A1651,'BBI Strategy'!$A$2:$B$1000,2,FALSE),0)</f>
        <v>0</v>
      </c>
      <c r="E1651" s="46">
        <f>_xlfn.IFNA(VLOOKUP(A1651,'Cloud Strategy'!$A$2:$B$1000,2,FALSE),0)</f>
        <v>78329.888000000006</v>
      </c>
      <c r="F1651" s="46">
        <f>_xlfn.IFNA(VLOOKUP(A1651,'DMI Strategy'!$A$1:$B$1000,2,FALSE),0)</f>
        <v>25158.272000000001</v>
      </c>
      <c r="G1651" s="46">
        <f>_xlfn.IFNA(VLOOKUP(A1651,'RVI Strategy'!$A$1:$B$1000,2,FALSE),0)</f>
        <v>0</v>
      </c>
      <c r="H1651" s="46">
        <f>_xlfn.IFNA(VLOOKUP(A1651,'TXF0007 Strategy'!$A$1:$B$1000,2,FALSE),0)</f>
        <v>47536.567999999999</v>
      </c>
      <c r="I1651" s="55">
        <f t="shared" si="50"/>
        <v>12410.928</v>
      </c>
      <c r="J1651" s="32">
        <f>VLOOKUP($A1651,級距!$A:$K,9,FALSE)</f>
        <v>10</v>
      </c>
      <c r="K1651" s="32">
        <f>VLOOKUP($A1651,級距!$A:$K,10,FALSE)</f>
        <v>4</v>
      </c>
      <c r="L1651" s="32">
        <f>VLOOKUP($A1651,級距!$A:$K,11,FALSE)</f>
        <v>1</v>
      </c>
      <c r="M1651" s="32">
        <f t="shared" si="51"/>
        <v>1</v>
      </c>
    </row>
    <row r="1652" spans="1:13">
      <c r="A1652" s="47">
        <v>43954</v>
      </c>
      <c r="B1652" s="46">
        <f>_xlfn.IFNA(VLOOKUP(A1652,'Dual Thrust Strategy'!$A$1:$B$460,2,FALSE),0)</f>
        <v>0</v>
      </c>
      <c r="C1652" s="46">
        <f>_xlfn.IFNA(VLOOKUP(A1652,'Break Through Price Strategy'!$A$2:$B$742,2,FALSE),0)</f>
        <v>0</v>
      </c>
      <c r="D1652" s="46">
        <f>_xlfn.IFNA(VLOOKUP(A1652,'BBI Strategy'!$A$2:$B$1000,2,FALSE),0)</f>
        <v>0</v>
      </c>
      <c r="E1652" s="46">
        <f>_xlfn.IFNA(VLOOKUP(A1652,'Cloud Strategy'!$A$2:$B$1000,2,FALSE),0)</f>
        <v>0</v>
      </c>
      <c r="F1652" s="46">
        <f>_xlfn.IFNA(VLOOKUP(A1652,'DMI Strategy'!$A$1:$B$1000,2,FALSE),0)</f>
        <v>0</v>
      </c>
      <c r="G1652" s="46">
        <f>_xlfn.IFNA(VLOOKUP(A1652,'RVI Strategy'!$A$1:$B$1000,2,FALSE),0)</f>
        <v>0</v>
      </c>
      <c r="H1652" s="46">
        <f>_xlfn.IFNA(VLOOKUP(A1652,'TXF0007 Strategy'!$A$1:$B$1000,2,FALSE),0)</f>
        <v>0</v>
      </c>
      <c r="I1652" s="55">
        <f t="shared" si="50"/>
        <v>0</v>
      </c>
      <c r="J1652" s="32" t="e">
        <f>VLOOKUP($A1652,級距!$A:$K,9,FALSE)</f>
        <v>#N/A</v>
      </c>
      <c r="K1652" s="32" t="e">
        <f>VLOOKUP($A1652,級距!$A:$K,10,FALSE)</f>
        <v>#N/A</v>
      </c>
      <c r="L1652" s="32" t="e">
        <f>VLOOKUP($A1652,級距!$A:$K,11,FALSE)</f>
        <v>#N/A</v>
      </c>
      <c r="M1652" s="32">
        <f t="shared" si="51"/>
        <v>0</v>
      </c>
    </row>
    <row r="1653" spans="1:13">
      <c r="A1653" s="47">
        <v>43953</v>
      </c>
      <c r="B1653" s="46">
        <f>_xlfn.IFNA(VLOOKUP(A1653,'Dual Thrust Strategy'!$A$1:$B$460,2,FALSE),0)</f>
        <v>0</v>
      </c>
      <c r="C1653" s="46">
        <f>_xlfn.IFNA(VLOOKUP(A1653,'Break Through Price Strategy'!$A$2:$B$742,2,FALSE),0)</f>
        <v>0</v>
      </c>
      <c r="D1653" s="46">
        <f>_xlfn.IFNA(VLOOKUP(A1653,'BBI Strategy'!$A$2:$B$1000,2,FALSE),0)</f>
        <v>0</v>
      </c>
      <c r="E1653" s="46">
        <f>_xlfn.IFNA(VLOOKUP(A1653,'Cloud Strategy'!$A$2:$B$1000,2,FALSE),0)</f>
        <v>0</v>
      </c>
      <c r="F1653" s="46">
        <f>_xlfn.IFNA(VLOOKUP(A1653,'DMI Strategy'!$A$1:$B$1000,2,FALSE),0)</f>
        <v>0</v>
      </c>
      <c r="G1653" s="46">
        <f>_xlfn.IFNA(VLOOKUP(A1653,'RVI Strategy'!$A$1:$B$1000,2,FALSE),0)</f>
        <v>0</v>
      </c>
      <c r="H1653" s="46">
        <f>_xlfn.IFNA(VLOOKUP(A1653,'TXF0007 Strategy'!$A$1:$B$1000,2,FALSE),0)</f>
        <v>0</v>
      </c>
      <c r="I1653" s="55">
        <f t="shared" si="50"/>
        <v>0</v>
      </c>
      <c r="J1653" s="32" t="e">
        <f>VLOOKUP($A1653,級距!$A:$K,9,FALSE)</f>
        <v>#N/A</v>
      </c>
      <c r="K1653" s="32" t="e">
        <f>VLOOKUP($A1653,級距!$A:$K,10,FALSE)</f>
        <v>#N/A</v>
      </c>
      <c r="L1653" s="32" t="e">
        <f>VLOOKUP($A1653,級距!$A:$K,11,FALSE)</f>
        <v>#N/A</v>
      </c>
      <c r="M1653" s="32">
        <f t="shared" si="51"/>
        <v>0</v>
      </c>
    </row>
    <row r="1654" spans="1:13">
      <c r="A1654" s="47">
        <v>43952</v>
      </c>
      <c r="B1654" s="46">
        <f>_xlfn.IFNA(VLOOKUP(A1654,'Dual Thrust Strategy'!$A$1:$B$460,2,FALSE),0)</f>
        <v>0</v>
      </c>
      <c r="C1654" s="46">
        <f>_xlfn.IFNA(VLOOKUP(A1654,'Break Through Price Strategy'!$A$2:$B$742,2,FALSE),0)</f>
        <v>0</v>
      </c>
      <c r="D1654" s="46">
        <f>_xlfn.IFNA(VLOOKUP(A1654,'BBI Strategy'!$A$2:$B$1000,2,FALSE),0)</f>
        <v>0</v>
      </c>
      <c r="E1654" s="46">
        <f>_xlfn.IFNA(VLOOKUP(A1654,'Cloud Strategy'!$A$2:$B$1000,2,FALSE),0)</f>
        <v>0</v>
      </c>
      <c r="F1654" s="46">
        <f>_xlfn.IFNA(VLOOKUP(A1654,'DMI Strategy'!$A$1:$B$1000,2,FALSE),0)</f>
        <v>0</v>
      </c>
      <c r="G1654" s="46">
        <f>_xlfn.IFNA(VLOOKUP(A1654,'RVI Strategy'!$A$1:$B$1000,2,FALSE),0)</f>
        <v>0</v>
      </c>
      <c r="H1654" s="46">
        <f>_xlfn.IFNA(VLOOKUP(A1654,'TXF0007 Strategy'!$A$1:$B$1000,2,FALSE),0)</f>
        <v>0</v>
      </c>
      <c r="I1654" s="55">
        <f t="shared" si="50"/>
        <v>0</v>
      </c>
      <c r="J1654" s="32" t="e">
        <f>VLOOKUP($A1654,級距!$A:$K,9,FALSE)</f>
        <v>#N/A</v>
      </c>
      <c r="K1654" s="32" t="e">
        <f>VLOOKUP($A1654,級距!$A:$K,10,FALSE)</f>
        <v>#N/A</v>
      </c>
      <c r="L1654" s="32" t="e">
        <f>VLOOKUP($A1654,級距!$A:$K,11,FALSE)</f>
        <v>#N/A</v>
      </c>
      <c r="M1654" s="32">
        <f t="shared" si="51"/>
        <v>0</v>
      </c>
    </row>
    <row r="1655" spans="1:13">
      <c r="A1655" s="47">
        <v>43951</v>
      </c>
      <c r="B1655" s="46">
        <f>_xlfn.IFNA(VLOOKUP(A1655,'Dual Thrust Strategy'!$A$1:$B$460,2,FALSE),0)</f>
        <v>0</v>
      </c>
      <c r="C1655" s="46">
        <f>_xlfn.IFNA(VLOOKUP(A1655,'Break Through Price Strategy'!$A$2:$B$742,2,FALSE),0)</f>
        <v>15377.808000000001</v>
      </c>
      <c r="D1655" s="46">
        <f>_xlfn.IFNA(VLOOKUP(A1655,'BBI Strategy'!$A$2:$B$1000,2,FALSE),0)</f>
        <v>67657.248000000007</v>
      </c>
      <c r="E1655" s="46">
        <f>_xlfn.IFNA(VLOOKUP(A1655,'Cloud Strategy'!$A$2:$B$1000,2,FALSE),0)</f>
        <v>0</v>
      </c>
      <c r="F1655" s="46">
        <f>_xlfn.IFNA(VLOOKUP(A1655,'DMI Strategy'!$A$1:$B$1000,2,FALSE),0)</f>
        <v>34051.152000000002</v>
      </c>
      <c r="G1655" s="46">
        <f>_xlfn.IFNA(VLOOKUP(A1655,'RVI Strategy'!$A$1:$B$1000,2,FALSE),0)</f>
        <v>0</v>
      </c>
      <c r="H1655" s="46">
        <f>_xlfn.IFNA(VLOOKUP(A1655,'TXF0007 Strategy'!$A$1:$B$1000,2,FALSE),0)</f>
        <v>0</v>
      </c>
      <c r="I1655" s="55">
        <f t="shared" si="50"/>
        <v>19514.368000000002</v>
      </c>
      <c r="J1655" s="32">
        <f>VLOOKUP($A1655,級距!$A:$K,9,FALSE)</f>
        <v>8</v>
      </c>
      <c r="K1655" s="32">
        <f>VLOOKUP($A1655,級距!$A:$K,10,FALSE)</f>
        <v>8</v>
      </c>
      <c r="L1655" s="32">
        <f>VLOOKUP($A1655,級距!$A:$K,11,FALSE)</f>
        <v>3</v>
      </c>
      <c r="M1655" s="32">
        <f t="shared" si="51"/>
        <v>3</v>
      </c>
    </row>
    <row r="1656" spans="1:13">
      <c r="A1656" s="47">
        <v>43950</v>
      </c>
      <c r="B1656" s="46">
        <f>_xlfn.IFNA(VLOOKUP(A1656,'Dual Thrust Strategy'!$A$1:$B$460,2,FALSE),0)</f>
        <v>0</v>
      </c>
      <c r="C1656" s="46">
        <f>_xlfn.IFNA(VLOOKUP(A1656,'Break Through Price Strategy'!$A$2:$B$742,2,FALSE),0)</f>
        <v>164953.35999999999</v>
      </c>
      <c r="D1656" s="46">
        <f>_xlfn.IFNA(VLOOKUP(A1656,'BBI Strategy'!$A$2:$B$1000,2,FALSE),0)</f>
        <v>53197.599999999999</v>
      </c>
      <c r="E1656" s="46">
        <f>_xlfn.IFNA(VLOOKUP(A1656,'Cloud Strategy'!$A$2:$B$1000,2,FALSE),0)</f>
        <v>0</v>
      </c>
      <c r="F1656" s="46">
        <f>_xlfn.IFNA(VLOOKUP(A1656,'DMI Strategy'!$A$1:$B$1000,2,FALSE),0)</f>
        <v>-5488.5119999999997</v>
      </c>
      <c r="G1656" s="46">
        <f>_xlfn.IFNA(VLOOKUP(A1656,'RVI Strategy'!$A$1:$B$1000,2,FALSE),0)</f>
        <v>0</v>
      </c>
      <c r="H1656" s="46">
        <f>_xlfn.IFNA(VLOOKUP(A1656,'TXF0007 Strategy'!$A$1:$B$1000,2,FALSE),0)</f>
        <v>119884.28799999999</v>
      </c>
      <c r="I1656" s="55">
        <f t="shared" si="50"/>
        <v>35443.741333333332</v>
      </c>
      <c r="J1656" s="32">
        <f>VLOOKUP($A1656,級距!$A:$K,9,FALSE)</f>
        <v>7</v>
      </c>
      <c r="K1656" s="32">
        <f>VLOOKUP($A1656,級距!$A:$K,10,FALSE)</f>
        <v>4</v>
      </c>
      <c r="L1656" s="32">
        <f>VLOOKUP($A1656,級距!$A:$K,11,FALSE)</f>
        <v>2</v>
      </c>
      <c r="M1656" s="32">
        <f t="shared" si="51"/>
        <v>2</v>
      </c>
    </row>
    <row r="1657" spans="1:13">
      <c r="A1657" s="47">
        <v>43949</v>
      </c>
      <c r="B1657" s="46">
        <f>_xlfn.IFNA(VLOOKUP(A1657,'Dual Thrust Strategy'!$A$1:$B$460,2,FALSE),0)</f>
        <v>0</v>
      </c>
      <c r="C1657" s="46">
        <f>_xlfn.IFNA(VLOOKUP(A1657,'Break Through Price Strategy'!$A$2:$B$742,2,FALSE),0)</f>
        <v>0</v>
      </c>
      <c r="D1657" s="46">
        <f>_xlfn.IFNA(VLOOKUP(A1657,'BBI Strategy'!$A$2:$B$1000,2,FALSE),0)</f>
        <v>0</v>
      </c>
      <c r="E1657" s="46">
        <f>_xlfn.IFNA(VLOOKUP(A1657,'Cloud Strategy'!$A$2:$B$1000,2,FALSE),0)</f>
        <v>19136.016</v>
      </c>
      <c r="F1657" s="46">
        <f>_xlfn.IFNA(VLOOKUP(A1657,'DMI Strategy'!$A$1:$B$1000,2,FALSE),0)</f>
        <v>0</v>
      </c>
      <c r="G1657" s="46">
        <f>_xlfn.IFNA(VLOOKUP(A1657,'RVI Strategy'!$A$1:$B$1000,2,FALSE),0)</f>
        <v>-101436.38400000001</v>
      </c>
      <c r="H1657" s="46">
        <f>_xlfn.IFNA(VLOOKUP(A1657,'TXF0007 Strategy'!$A$1:$B$1000,2,FALSE),0)</f>
        <v>-29537.64</v>
      </c>
      <c r="I1657" s="55">
        <f t="shared" si="50"/>
        <v>-13716.728000000001</v>
      </c>
      <c r="J1657" s="32">
        <f>VLOOKUP($A1657,級距!$A:$K,9,FALSE)</f>
        <v>6</v>
      </c>
      <c r="K1657" s="32">
        <f>VLOOKUP($A1657,級距!$A:$K,10,FALSE)</f>
        <v>2</v>
      </c>
      <c r="L1657" s="32">
        <f>VLOOKUP($A1657,級距!$A:$K,11,FALSE)</f>
        <v>2</v>
      </c>
      <c r="M1657" s="32">
        <f t="shared" si="51"/>
        <v>2</v>
      </c>
    </row>
    <row r="1658" spans="1:13">
      <c r="A1658" s="47">
        <v>43948</v>
      </c>
      <c r="B1658" s="46">
        <f>_xlfn.IFNA(VLOOKUP(A1658,'Dual Thrust Strategy'!$A$1:$B$460,2,FALSE),0)</f>
        <v>0</v>
      </c>
      <c r="C1658" s="46">
        <f>_xlfn.IFNA(VLOOKUP(A1658,'Break Through Price Strategy'!$A$2:$B$742,2,FALSE),0)</f>
        <v>68965.623999999996</v>
      </c>
      <c r="D1658" s="46">
        <f>_xlfn.IFNA(VLOOKUP(A1658,'BBI Strategy'!$A$2:$B$1000,2,FALSE),0)</f>
        <v>73772.831999999995</v>
      </c>
      <c r="E1658" s="46">
        <f>_xlfn.IFNA(VLOOKUP(A1658,'Cloud Strategy'!$A$2:$B$1000,2,FALSE),0)</f>
        <v>0</v>
      </c>
      <c r="F1658" s="46">
        <f>_xlfn.IFNA(VLOOKUP(A1658,'DMI Strategy'!$A$1:$B$1000,2,FALSE),0)</f>
        <v>69771.296000000002</v>
      </c>
      <c r="G1658" s="46">
        <f>_xlfn.IFNA(VLOOKUP(A1658,'RVI Strategy'!$A$1:$B$1000,2,FALSE),0)</f>
        <v>0</v>
      </c>
      <c r="H1658" s="46">
        <f>_xlfn.IFNA(VLOOKUP(A1658,'TXF0007 Strategy'!$A$1:$B$1000,2,FALSE),0)</f>
        <v>16163.615999999998</v>
      </c>
      <c r="I1658" s="55">
        <f t="shared" si="50"/>
        <v>35418.292000000001</v>
      </c>
      <c r="J1658" s="32">
        <f>VLOOKUP($A1658,級距!$A:$K,9,FALSE)</f>
        <v>10</v>
      </c>
      <c r="K1658" s="32">
        <f>VLOOKUP($A1658,級距!$A:$K,10,FALSE)</f>
        <v>9</v>
      </c>
      <c r="L1658" s="32">
        <f>VLOOKUP($A1658,級距!$A:$K,11,FALSE)</f>
        <v>4</v>
      </c>
      <c r="M1658" s="32">
        <f t="shared" si="51"/>
        <v>4</v>
      </c>
    </row>
    <row r="1659" spans="1:13">
      <c r="A1659" s="47">
        <v>43947</v>
      </c>
      <c r="B1659" s="46">
        <f>_xlfn.IFNA(VLOOKUP(A1659,'Dual Thrust Strategy'!$A$1:$B$460,2,FALSE),0)</f>
        <v>0</v>
      </c>
      <c r="C1659" s="46">
        <f>_xlfn.IFNA(VLOOKUP(A1659,'Break Through Price Strategy'!$A$2:$B$742,2,FALSE),0)</f>
        <v>0</v>
      </c>
      <c r="D1659" s="46">
        <f>_xlfn.IFNA(VLOOKUP(A1659,'BBI Strategy'!$A$2:$B$1000,2,FALSE),0)</f>
        <v>0</v>
      </c>
      <c r="E1659" s="46">
        <f>_xlfn.IFNA(VLOOKUP(A1659,'Cloud Strategy'!$A$2:$B$1000,2,FALSE),0)</f>
        <v>0</v>
      </c>
      <c r="F1659" s="46">
        <f>_xlfn.IFNA(VLOOKUP(A1659,'DMI Strategy'!$A$1:$B$1000,2,FALSE),0)</f>
        <v>0</v>
      </c>
      <c r="G1659" s="46">
        <f>_xlfn.IFNA(VLOOKUP(A1659,'RVI Strategy'!$A$1:$B$1000,2,FALSE),0)</f>
        <v>0</v>
      </c>
      <c r="H1659" s="46">
        <f>_xlfn.IFNA(VLOOKUP(A1659,'TXF0007 Strategy'!$A$1:$B$1000,2,FALSE),0)</f>
        <v>0</v>
      </c>
      <c r="I1659" s="55">
        <f t="shared" si="50"/>
        <v>0</v>
      </c>
      <c r="J1659" s="32" t="e">
        <f>VLOOKUP($A1659,級距!$A:$K,9,FALSE)</f>
        <v>#N/A</v>
      </c>
      <c r="K1659" s="32" t="e">
        <f>VLOOKUP($A1659,級距!$A:$K,10,FALSE)</f>
        <v>#N/A</v>
      </c>
      <c r="L1659" s="32" t="e">
        <f>VLOOKUP($A1659,級距!$A:$K,11,FALSE)</f>
        <v>#N/A</v>
      </c>
      <c r="M1659" s="32">
        <f t="shared" si="51"/>
        <v>0</v>
      </c>
    </row>
    <row r="1660" spans="1:13">
      <c r="A1660" s="47">
        <v>43946</v>
      </c>
      <c r="B1660" s="46">
        <f>_xlfn.IFNA(VLOOKUP(A1660,'Dual Thrust Strategy'!$A$1:$B$460,2,FALSE),0)</f>
        <v>0</v>
      </c>
      <c r="C1660" s="46">
        <f>_xlfn.IFNA(VLOOKUP(A1660,'Break Through Price Strategy'!$A$2:$B$742,2,FALSE),0)</f>
        <v>0</v>
      </c>
      <c r="D1660" s="46">
        <f>_xlfn.IFNA(VLOOKUP(A1660,'BBI Strategy'!$A$2:$B$1000,2,FALSE),0)</f>
        <v>0</v>
      </c>
      <c r="E1660" s="46">
        <f>_xlfn.IFNA(VLOOKUP(A1660,'Cloud Strategy'!$A$2:$B$1000,2,FALSE),0)</f>
        <v>0</v>
      </c>
      <c r="F1660" s="46">
        <f>_xlfn.IFNA(VLOOKUP(A1660,'DMI Strategy'!$A$1:$B$1000,2,FALSE),0)</f>
        <v>0</v>
      </c>
      <c r="G1660" s="46">
        <f>_xlfn.IFNA(VLOOKUP(A1660,'RVI Strategy'!$A$1:$B$1000,2,FALSE),0)</f>
        <v>0</v>
      </c>
      <c r="H1660" s="46">
        <f>_xlfn.IFNA(VLOOKUP(A1660,'TXF0007 Strategy'!$A$1:$B$1000,2,FALSE),0)</f>
        <v>0</v>
      </c>
      <c r="I1660" s="55">
        <f t="shared" si="50"/>
        <v>0</v>
      </c>
      <c r="J1660" s="32" t="e">
        <f>VLOOKUP($A1660,級距!$A:$K,9,FALSE)</f>
        <v>#N/A</v>
      </c>
      <c r="K1660" s="32" t="e">
        <f>VLOOKUP($A1660,級距!$A:$K,10,FALSE)</f>
        <v>#N/A</v>
      </c>
      <c r="L1660" s="32" t="e">
        <f>VLOOKUP($A1660,級距!$A:$K,11,FALSE)</f>
        <v>#N/A</v>
      </c>
      <c r="M1660" s="32">
        <f t="shared" si="51"/>
        <v>0</v>
      </c>
    </row>
    <row r="1661" spans="1:13">
      <c r="A1661" s="47">
        <v>43945</v>
      </c>
      <c r="B1661" s="46">
        <f>_xlfn.IFNA(VLOOKUP(A1661,'Dual Thrust Strategy'!$A$1:$B$460,2,FALSE),0)</f>
        <v>0</v>
      </c>
      <c r="C1661" s="46">
        <f>_xlfn.IFNA(VLOOKUP(A1661,'Break Through Price Strategy'!$A$2:$B$742,2,FALSE),0)</f>
        <v>0</v>
      </c>
      <c r="D1661" s="46">
        <f>_xlfn.IFNA(VLOOKUP(A1661,'BBI Strategy'!$A$2:$B$1000,2,FALSE),0)</f>
        <v>-19142.815999999999</v>
      </c>
      <c r="E1661" s="46">
        <f>_xlfn.IFNA(VLOOKUP(A1661,'Cloud Strategy'!$A$2:$B$1000,2,FALSE),0)</f>
        <v>0</v>
      </c>
      <c r="F1661" s="46">
        <f>_xlfn.IFNA(VLOOKUP(A1661,'DMI Strategy'!$A$1:$B$1000,2,FALSE),0)</f>
        <v>-71622.2</v>
      </c>
      <c r="G1661" s="46">
        <f>_xlfn.IFNA(VLOOKUP(A1661,'RVI Strategy'!$A$1:$B$1000,2,FALSE),0)</f>
        <v>0</v>
      </c>
      <c r="H1661" s="46">
        <f>_xlfn.IFNA(VLOOKUP(A1661,'TXF0007 Strategy'!$A$1:$B$1000,2,FALSE),0)</f>
        <v>0</v>
      </c>
      <c r="I1661" s="55">
        <f t="shared" si="50"/>
        <v>-15127.502666666667</v>
      </c>
      <c r="J1661" s="32">
        <f>VLOOKUP($A1661,級距!$A:$K,9,FALSE)</f>
        <v>3</v>
      </c>
      <c r="K1661" s="32">
        <f>VLOOKUP($A1661,級距!$A:$K,10,FALSE)</f>
        <v>5</v>
      </c>
      <c r="L1661" s="32">
        <f>VLOOKUP($A1661,級距!$A:$K,11,FALSE)</f>
        <v>2</v>
      </c>
      <c r="M1661" s="32">
        <f t="shared" si="51"/>
        <v>2</v>
      </c>
    </row>
    <row r="1662" spans="1:13">
      <c r="A1662" s="47">
        <v>43944</v>
      </c>
      <c r="B1662" s="46">
        <f>_xlfn.IFNA(VLOOKUP(A1662,'Dual Thrust Strategy'!$A$1:$B$460,2,FALSE),0)</f>
        <v>-10152.864</v>
      </c>
      <c r="C1662" s="46">
        <f>_xlfn.IFNA(VLOOKUP(A1662,'Break Through Price Strategy'!$A$2:$B$742,2,FALSE),0)</f>
        <v>77857.695999999996</v>
      </c>
      <c r="D1662" s="46">
        <f>_xlfn.IFNA(VLOOKUP(A1662,'BBI Strategy'!$A$2:$B$1000,2,FALSE),0)</f>
        <v>0</v>
      </c>
      <c r="E1662" s="46">
        <f>_xlfn.IFNA(VLOOKUP(A1662,'Cloud Strategy'!$A$2:$B$1000,2,FALSE),0)</f>
        <v>100962.72</v>
      </c>
      <c r="F1662" s="46">
        <f>_xlfn.IFNA(VLOOKUP(A1662,'DMI Strategy'!$A$1:$B$1000,2,FALSE),0)</f>
        <v>-31253.439999999999</v>
      </c>
      <c r="G1662" s="46">
        <f>_xlfn.IFNA(VLOOKUP(A1662,'RVI Strategy'!$A$1:$B$1000,2,FALSE),0)</f>
        <v>-61967.328000000001</v>
      </c>
      <c r="H1662" s="46">
        <f>_xlfn.IFNA(VLOOKUP(A1662,'TXF0007 Strategy'!$A$1:$B$1000,2,FALSE),0)</f>
        <v>12135.751999999999</v>
      </c>
      <c r="I1662" s="55">
        <f t="shared" si="50"/>
        <v>12574.463999999998</v>
      </c>
      <c r="J1662" s="32">
        <f>VLOOKUP($A1662,級距!$A:$K,9,FALSE)</f>
        <v>10</v>
      </c>
      <c r="K1662" s="32">
        <f>VLOOKUP($A1662,級距!$A:$K,10,FALSE)</f>
        <v>1</v>
      </c>
      <c r="L1662" s="32">
        <f>VLOOKUP($A1662,級距!$A:$K,11,FALSE)</f>
        <v>1</v>
      </c>
      <c r="M1662" s="32">
        <f t="shared" si="51"/>
        <v>1</v>
      </c>
    </row>
    <row r="1663" spans="1:13">
      <c r="A1663" s="47">
        <v>43943</v>
      </c>
      <c r="B1663" s="46">
        <f>_xlfn.IFNA(VLOOKUP(A1663,'Dual Thrust Strategy'!$A$1:$B$460,2,FALSE),0)</f>
        <v>0</v>
      </c>
      <c r="C1663" s="46">
        <f>_xlfn.IFNA(VLOOKUP(A1663,'Break Through Price Strategy'!$A$2:$B$742,2,FALSE),0)</f>
        <v>0</v>
      </c>
      <c r="D1663" s="46">
        <f>_xlfn.IFNA(VLOOKUP(A1663,'BBI Strategy'!$A$2:$B$1000,2,FALSE),0)</f>
        <v>-102432.64</v>
      </c>
      <c r="E1663" s="46">
        <f>_xlfn.IFNA(VLOOKUP(A1663,'Cloud Strategy'!$A$2:$B$1000,2,FALSE),0)</f>
        <v>0</v>
      </c>
      <c r="F1663" s="46">
        <f>_xlfn.IFNA(VLOOKUP(A1663,'DMI Strategy'!$A$1:$B$1000,2,FALSE),0)</f>
        <v>-64694.911999999997</v>
      </c>
      <c r="G1663" s="46">
        <f>_xlfn.IFNA(VLOOKUP(A1663,'RVI Strategy'!$A$1:$B$1000,2,FALSE),0)</f>
        <v>0</v>
      </c>
      <c r="H1663" s="46">
        <f>_xlfn.IFNA(VLOOKUP(A1663,'TXF0007 Strategy'!$A$1:$B$1000,2,FALSE),0)</f>
        <v>39865.616000000002</v>
      </c>
      <c r="I1663" s="55">
        <f t="shared" si="50"/>
        <v>-27854.592000000001</v>
      </c>
      <c r="J1663" s="32">
        <f>VLOOKUP($A1663,級距!$A:$K,9,FALSE)</f>
        <v>8</v>
      </c>
      <c r="K1663" s="32">
        <f>VLOOKUP($A1663,級距!$A:$K,10,FALSE)</f>
        <v>5</v>
      </c>
      <c r="L1663" s="32">
        <f>VLOOKUP($A1663,級距!$A:$K,11,FALSE)</f>
        <v>2</v>
      </c>
      <c r="M1663" s="32">
        <f t="shared" si="51"/>
        <v>2</v>
      </c>
    </row>
    <row r="1664" spans="1:13">
      <c r="A1664" s="47">
        <v>43942</v>
      </c>
      <c r="B1664" s="46">
        <f>_xlfn.IFNA(VLOOKUP(A1664,'Dual Thrust Strategy'!$A$1:$B$460,2,FALSE),0)</f>
        <v>179263.08000000002</v>
      </c>
      <c r="C1664" s="46">
        <f>_xlfn.IFNA(VLOOKUP(A1664,'Break Through Price Strategy'!$A$2:$B$742,2,FALSE),0)</f>
        <v>425.26400000000001</v>
      </c>
      <c r="D1664" s="46">
        <f>_xlfn.IFNA(VLOOKUP(A1664,'BBI Strategy'!$A$2:$B$1000,2,FALSE),0)</f>
        <v>131962.448</v>
      </c>
      <c r="E1664" s="46">
        <f>_xlfn.IFNA(VLOOKUP(A1664,'Cloud Strategy'!$A$2:$B$1000,2,FALSE),0)</f>
        <v>-77759.343999999997</v>
      </c>
      <c r="F1664" s="46">
        <f>_xlfn.IFNA(VLOOKUP(A1664,'DMI Strategy'!$A$1:$B$1000,2,FALSE),0)</f>
        <v>411306.11200000002</v>
      </c>
      <c r="G1664" s="46">
        <f>_xlfn.IFNA(VLOOKUP(A1664,'RVI Strategy'!$A$1:$B$1000,2,FALSE),0)</f>
        <v>20840.112000000001</v>
      </c>
      <c r="H1664" s="46">
        <f>_xlfn.IFNA(VLOOKUP(A1664,'TXF0007 Strategy'!$A$1:$B$1000,2,FALSE),0)</f>
        <v>171950.50400000002</v>
      </c>
      <c r="I1664" s="55">
        <f t="shared" si="50"/>
        <v>111006.27866666667</v>
      </c>
      <c r="J1664" s="32">
        <f>VLOOKUP($A1664,級距!$A:$K,9,FALSE)</f>
        <v>10</v>
      </c>
      <c r="K1664" s="32">
        <f>VLOOKUP($A1664,級距!$A:$K,10,FALSE)</f>
        <v>7</v>
      </c>
      <c r="L1664" s="32">
        <f>VLOOKUP($A1664,級距!$A:$K,11,FALSE)</f>
        <v>4</v>
      </c>
      <c r="M1664" s="32">
        <f t="shared" si="51"/>
        <v>4</v>
      </c>
    </row>
    <row r="1665" spans="1:13">
      <c r="A1665" s="47">
        <v>43941</v>
      </c>
      <c r="B1665" s="46">
        <f>_xlfn.IFNA(VLOOKUP(A1665,'Dual Thrust Strategy'!$A$1:$B$460,2,FALSE),0)</f>
        <v>-51337.296000000002</v>
      </c>
      <c r="C1665" s="46">
        <f>_xlfn.IFNA(VLOOKUP(A1665,'Break Through Price Strategy'!$A$2:$B$742,2,FALSE),0)</f>
        <v>0</v>
      </c>
      <c r="D1665" s="46">
        <f>_xlfn.IFNA(VLOOKUP(A1665,'BBI Strategy'!$A$2:$B$1000,2,FALSE),0)</f>
        <v>0</v>
      </c>
      <c r="E1665" s="46">
        <f>_xlfn.IFNA(VLOOKUP(A1665,'Cloud Strategy'!$A$2:$B$1000,2,FALSE),0)</f>
        <v>-15154.96</v>
      </c>
      <c r="F1665" s="46">
        <f>_xlfn.IFNA(VLOOKUP(A1665,'DMI Strategy'!$A$1:$B$1000,2,FALSE),0)</f>
        <v>-19823.423999999999</v>
      </c>
      <c r="G1665" s="46">
        <f>_xlfn.IFNA(VLOOKUP(A1665,'RVI Strategy'!$A$1:$B$1000,2,FALSE),0)</f>
        <v>0</v>
      </c>
      <c r="H1665" s="46">
        <f>_xlfn.IFNA(VLOOKUP(A1665,'TXF0007 Strategy'!$A$1:$B$1000,2,FALSE),0)</f>
        <v>0</v>
      </c>
      <c r="I1665" s="55">
        <f t="shared" si="50"/>
        <v>-14385.946666666665</v>
      </c>
      <c r="J1665" s="32">
        <f>VLOOKUP($A1665,級距!$A:$K,9,FALSE)</f>
        <v>5</v>
      </c>
      <c r="K1665" s="32">
        <f>VLOOKUP($A1665,級距!$A:$K,10,FALSE)</f>
        <v>4</v>
      </c>
      <c r="L1665" s="32">
        <f>VLOOKUP($A1665,級距!$A:$K,11,FALSE)</f>
        <v>2</v>
      </c>
      <c r="M1665" s="32">
        <f t="shared" si="51"/>
        <v>2</v>
      </c>
    </row>
    <row r="1666" spans="1:13">
      <c r="A1666" s="47">
        <v>43940</v>
      </c>
      <c r="B1666" s="46">
        <f>_xlfn.IFNA(VLOOKUP(A1666,'Dual Thrust Strategy'!$A$1:$B$460,2,FALSE),0)</f>
        <v>0</v>
      </c>
      <c r="C1666" s="46">
        <f>_xlfn.IFNA(VLOOKUP(A1666,'Break Through Price Strategy'!$A$2:$B$742,2,FALSE),0)</f>
        <v>0</v>
      </c>
      <c r="D1666" s="46">
        <f>_xlfn.IFNA(VLOOKUP(A1666,'BBI Strategy'!$A$2:$B$1000,2,FALSE),0)</f>
        <v>0</v>
      </c>
      <c r="E1666" s="46">
        <f>_xlfn.IFNA(VLOOKUP(A1666,'Cloud Strategy'!$A$2:$B$1000,2,FALSE),0)</f>
        <v>0</v>
      </c>
      <c r="F1666" s="46">
        <f>_xlfn.IFNA(VLOOKUP(A1666,'DMI Strategy'!$A$1:$B$1000,2,FALSE),0)</f>
        <v>0</v>
      </c>
      <c r="G1666" s="46">
        <f>_xlfn.IFNA(VLOOKUP(A1666,'RVI Strategy'!$A$1:$B$1000,2,FALSE),0)</f>
        <v>0</v>
      </c>
      <c r="H1666" s="46">
        <f>_xlfn.IFNA(VLOOKUP(A1666,'TXF0007 Strategy'!$A$1:$B$1000,2,FALSE),0)</f>
        <v>0</v>
      </c>
      <c r="I1666" s="55">
        <f t="shared" si="50"/>
        <v>0</v>
      </c>
      <c r="J1666" s="32" t="e">
        <f>VLOOKUP($A1666,級距!$A:$K,9,FALSE)</f>
        <v>#N/A</v>
      </c>
      <c r="K1666" s="32" t="e">
        <f>VLOOKUP($A1666,級距!$A:$K,10,FALSE)</f>
        <v>#N/A</v>
      </c>
      <c r="L1666" s="32" t="e">
        <f>VLOOKUP($A1666,級距!$A:$K,11,FALSE)</f>
        <v>#N/A</v>
      </c>
      <c r="M1666" s="32">
        <f t="shared" si="51"/>
        <v>0</v>
      </c>
    </row>
    <row r="1667" spans="1:13">
      <c r="A1667" s="47">
        <v>43939</v>
      </c>
      <c r="B1667" s="46">
        <f>_xlfn.IFNA(VLOOKUP(A1667,'Dual Thrust Strategy'!$A$1:$B$460,2,FALSE),0)</f>
        <v>0</v>
      </c>
      <c r="C1667" s="46">
        <f>_xlfn.IFNA(VLOOKUP(A1667,'Break Through Price Strategy'!$A$2:$B$742,2,FALSE),0)</f>
        <v>0</v>
      </c>
      <c r="D1667" s="46">
        <f>_xlfn.IFNA(VLOOKUP(A1667,'BBI Strategy'!$A$2:$B$1000,2,FALSE),0)</f>
        <v>0</v>
      </c>
      <c r="E1667" s="46">
        <f>_xlfn.IFNA(VLOOKUP(A1667,'Cloud Strategy'!$A$2:$B$1000,2,FALSE),0)</f>
        <v>0</v>
      </c>
      <c r="F1667" s="46">
        <f>_xlfn.IFNA(VLOOKUP(A1667,'DMI Strategy'!$A$1:$B$1000,2,FALSE),0)</f>
        <v>0</v>
      </c>
      <c r="G1667" s="46">
        <f>_xlfn.IFNA(VLOOKUP(A1667,'RVI Strategy'!$A$1:$B$1000,2,FALSE),0)</f>
        <v>0</v>
      </c>
      <c r="H1667" s="46">
        <f>_xlfn.IFNA(VLOOKUP(A1667,'TXF0007 Strategy'!$A$1:$B$1000,2,FALSE),0)</f>
        <v>0</v>
      </c>
      <c r="I1667" s="55">
        <f t="shared" si="50"/>
        <v>0</v>
      </c>
      <c r="J1667" s="32" t="e">
        <f>VLOOKUP($A1667,級距!$A:$K,9,FALSE)</f>
        <v>#N/A</v>
      </c>
      <c r="K1667" s="32" t="e">
        <f>VLOOKUP($A1667,級距!$A:$K,10,FALSE)</f>
        <v>#N/A</v>
      </c>
      <c r="L1667" s="32" t="e">
        <f>VLOOKUP($A1667,級距!$A:$K,11,FALSE)</f>
        <v>#N/A</v>
      </c>
      <c r="M1667" s="32">
        <f t="shared" si="51"/>
        <v>0</v>
      </c>
    </row>
    <row r="1668" spans="1:13">
      <c r="A1668" s="47">
        <v>43938</v>
      </c>
      <c r="B1668" s="46">
        <f>_xlfn.IFNA(VLOOKUP(A1668,'Dual Thrust Strategy'!$A$1:$B$460,2,FALSE),0)</f>
        <v>-32113.224000000002</v>
      </c>
      <c r="C1668" s="46">
        <f>_xlfn.IFNA(VLOOKUP(A1668,'Break Through Price Strategy'!$A$2:$B$742,2,FALSE),0)</f>
        <v>-30668.984</v>
      </c>
      <c r="D1668" s="46">
        <f>_xlfn.IFNA(VLOOKUP(A1668,'BBI Strategy'!$A$2:$B$1000,2,FALSE),0)</f>
        <v>3766.7919999999999</v>
      </c>
      <c r="E1668" s="46">
        <f>_xlfn.IFNA(VLOOKUP(A1668,'Cloud Strategy'!$A$2:$B$1000,2,FALSE),0)</f>
        <v>0</v>
      </c>
      <c r="F1668" s="46">
        <f>_xlfn.IFNA(VLOOKUP(A1668,'DMI Strategy'!$A$1:$B$1000,2,FALSE),0)</f>
        <v>-45224.832000000002</v>
      </c>
      <c r="G1668" s="46">
        <f>_xlfn.IFNA(VLOOKUP(A1668,'RVI Strategy'!$A$1:$B$1000,2,FALSE),0)</f>
        <v>-74021.376000000004</v>
      </c>
      <c r="H1668" s="46">
        <f>_xlfn.IFNA(VLOOKUP(A1668,'TXF0007 Strategy'!$A$1:$B$1000,2,FALSE),0)</f>
        <v>-56742.783999999992</v>
      </c>
      <c r="I1668" s="55">
        <f t="shared" ref="I1668:I1731" si="52">(B1668+C1668+D1668+E1668+F1668+G1668)/6</f>
        <v>-29710.270666666667</v>
      </c>
      <c r="J1668" s="32">
        <f>VLOOKUP($A1668,級距!$A:$K,9,FALSE)</f>
        <v>10</v>
      </c>
      <c r="K1668" s="32">
        <f>VLOOKUP($A1668,級距!$A:$K,10,FALSE)</f>
        <v>1</v>
      </c>
      <c r="L1668" s="32">
        <f>VLOOKUP($A1668,級距!$A:$K,11,FALSE)</f>
        <v>1</v>
      </c>
      <c r="M1668" s="32">
        <f t="shared" ref="M1668:M1731" si="53">_xlfn.IFNA(L1668,0)</f>
        <v>1</v>
      </c>
    </row>
    <row r="1669" spans="1:13">
      <c r="A1669" s="47">
        <v>43937</v>
      </c>
      <c r="B1669" s="46">
        <f>_xlfn.IFNA(VLOOKUP(A1669,'Dual Thrust Strategy'!$A$1:$B$460,2,FALSE),0)</f>
        <v>0</v>
      </c>
      <c r="C1669" s="46">
        <f>_xlfn.IFNA(VLOOKUP(A1669,'Break Through Price Strategy'!$A$2:$B$742,2,FALSE),0)</f>
        <v>0</v>
      </c>
      <c r="D1669" s="46">
        <f>_xlfn.IFNA(VLOOKUP(A1669,'BBI Strategy'!$A$2:$B$1000,2,FALSE),0)</f>
        <v>0</v>
      </c>
      <c r="E1669" s="46">
        <f>_xlfn.IFNA(VLOOKUP(A1669,'Cloud Strategy'!$A$2:$B$1000,2,FALSE),0)</f>
        <v>0</v>
      </c>
      <c r="F1669" s="46">
        <f>_xlfn.IFNA(VLOOKUP(A1669,'DMI Strategy'!$A$1:$B$1000,2,FALSE),0)</f>
        <v>0</v>
      </c>
      <c r="G1669" s="46">
        <f>_xlfn.IFNA(VLOOKUP(A1669,'RVI Strategy'!$A$1:$B$1000,2,FALSE),0)</f>
        <v>0</v>
      </c>
      <c r="H1669" s="46">
        <f>_xlfn.IFNA(VLOOKUP(A1669,'TXF0007 Strategy'!$A$1:$B$1000,2,FALSE),0)</f>
        <v>-59466.512000000002</v>
      </c>
      <c r="I1669" s="55">
        <f t="shared" si="52"/>
        <v>0</v>
      </c>
      <c r="J1669" s="32">
        <f>VLOOKUP($A1669,級距!$A:$K,9,FALSE)</f>
        <v>9</v>
      </c>
      <c r="K1669" s="32">
        <f>VLOOKUP($A1669,級距!$A:$K,10,FALSE)</f>
        <v>7</v>
      </c>
      <c r="L1669" s="32">
        <f>VLOOKUP($A1669,級距!$A:$K,11,FALSE)</f>
        <v>3</v>
      </c>
      <c r="M1669" s="32">
        <f t="shared" si="53"/>
        <v>3</v>
      </c>
    </row>
    <row r="1670" spans="1:13">
      <c r="A1670" s="47">
        <v>43936</v>
      </c>
      <c r="B1670" s="46">
        <f>_xlfn.IFNA(VLOOKUP(A1670,'Dual Thrust Strategy'!$A$1:$B$460,2,FALSE),0)</f>
        <v>0</v>
      </c>
      <c r="C1670" s="46">
        <f>_xlfn.IFNA(VLOOKUP(A1670,'Break Through Price Strategy'!$A$2:$B$742,2,FALSE),0)</f>
        <v>0</v>
      </c>
      <c r="D1670" s="46">
        <f>_xlfn.IFNA(VLOOKUP(A1670,'BBI Strategy'!$A$2:$B$1000,2,FALSE),0)</f>
        <v>-25186.527999999998</v>
      </c>
      <c r="E1670" s="46">
        <f>_xlfn.IFNA(VLOOKUP(A1670,'Cloud Strategy'!$A$2:$B$1000,2,FALSE),0)</f>
        <v>-21181.248</v>
      </c>
      <c r="F1670" s="46">
        <f>_xlfn.IFNA(VLOOKUP(A1670,'DMI Strategy'!$A$1:$B$1000,2,FALSE),0)</f>
        <v>0</v>
      </c>
      <c r="G1670" s="46">
        <f>_xlfn.IFNA(VLOOKUP(A1670,'RVI Strategy'!$A$1:$B$1000,2,FALSE),0)</f>
        <v>0</v>
      </c>
      <c r="H1670" s="46">
        <f>_xlfn.IFNA(VLOOKUP(A1670,'TXF0007 Strategy'!$A$1:$B$1000,2,FALSE),0)</f>
        <v>0</v>
      </c>
      <c r="I1670" s="55">
        <f t="shared" si="52"/>
        <v>-7727.9626666666663</v>
      </c>
      <c r="J1670" s="32">
        <f>VLOOKUP($A1670,級距!$A:$K,9,FALSE)</f>
        <v>7</v>
      </c>
      <c r="K1670" s="32">
        <f>VLOOKUP($A1670,級距!$A:$K,10,FALSE)</f>
        <v>8</v>
      </c>
      <c r="L1670" s="32">
        <f>VLOOKUP($A1670,級距!$A:$K,11,FALSE)</f>
        <v>3</v>
      </c>
      <c r="M1670" s="32">
        <f t="shared" si="53"/>
        <v>3</v>
      </c>
    </row>
    <row r="1671" spans="1:13">
      <c r="A1671" s="47">
        <v>43935</v>
      </c>
      <c r="B1671" s="46">
        <f>_xlfn.IFNA(VLOOKUP(A1671,'Dual Thrust Strategy'!$A$1:$B$460,2,FALSE),0)</f>
        <v>99535.92</v>
      </c>
      <c r="C1671" s="46">
        <f>_xlfn.IFNA(VLOOKUP(A1671,'Break Through Price Strategy'!$A$2:$B$742,2,FALSE),0)</f>
        <v>90939.92</v>
      </c>
      <c r="D1671" s="46">
        <f>_xlfn.IFNA(VLOOKUP(A1671,'BBI Strategy'!$A$2:$B$1000,2,FALSE),0)</f>
        <v>50638.44</v>
      </c>
      <c r="E1671" s="46">
        <f>_xlfn.IFNA(VLOOKUP(A1671,'Cloud Strategy'!$A$2:$B$1000,2,FALSE),0)</f>
        <v>0</v>
      </c>
      <c r="F1671" s="46">
        <f>_xlfn.IFNA(VLOOKUP(A1671,'DMI Strategy'!$A$1:$B$1000,2,FALSE),0)</f>
        <v>97038.016000000003</v>
      </c>
      <c r="G1671" s="46">
        <f>_xlfn.IFNA(VLOOKUP(A1671,'RVI Strategy'!$A$1:$B$1000,2,FALSE),0)</f>
        <v>0</v>
      </c>
      <c r="H1671" s="46">
        <f>_xlfn.IFNA(VLOOKUP(A1671,'TXF0007 Strategy'!$A$1:$B$1000,2,FALSE),0)</f>
        <v>259173.2</v>
      </c>
      <c r="I1671" s="55">
        <f t="shared" si="52"/>
        <v>56358.715999999993</v>
      </c>
      <c r="J1671" s="32">
        <f>VLOOKUP($A1671,級距!$A:$K,9,FALSE)</f>
        <v>10</v>
      </c>
      <c r="K1671" s="32">
        <f>VLOOKUP($A1671,級距!$A:$K,10,FALSE)</f>
        <v>9</v>
      </c>
      <c r="L1671" s="32">
        <f>VLOOKUP($A1671,級距!$A:$K,11,FALSE)</f>
        <v>4</v>
      </c>
      <c r="M1671" s="32">
        <f t="shared" si="53"/>
        <v>4</v>
      </c>
    </row>
    <row r="1672" spans="1:13">
      <c r="A1672" s="47">
        <v>43934</v>
      </c>
      <c r="B1672" s="46">
        <f>_xlfn.IFNA(VLOOKUP(A1672,'Dual Thrust Strategy'!$A$1:$B$460,2,FALSE),0)</f>
        <v>0</v>
      </c>
      <c r="C1672" s="46">
        <f>_xlfn.IFNA(VLOOKUP(A1672,'Break Through Price Strategy'!$A$2:$B$742,2,FALSE),0)</f>
        <v>0</v>
      </c>
      <c r="D1672" s="46">
        <f>_xlfn.IFNA(VLOOKUP(A1672,'BBI Strategy'!$A$2:$B$1000,2,FALSE),0)</f>
        <v>0</v>
      </c>
      <c r="E1672" s="46">
        <f>_xlfn.IFNA(VLOOKUP(A1672,'Cloud Strategy'!$A$2:$B$1000,2,FALSE),0)</f>
        <v>62669.36</v>
      </c>
      <c r="F1672" s="46">
        <f>_xlfn.IFNA(VLOOKUP(A1672,'DMI Strategy'!$A$1:$B$1000,2,FALSE),0)</f>
        <v>0</v>
      </c>
      <c r="G1672" s="46">
        <f>_xlfn.IFNA(VLOOKUP(A1672,'RVI Strategy'!$A$1:$B$1000,2,FALSE),0)</f>
        <v>0</v>
      </c>
      <c r="H1672" s="46">
        <f>_xlfn.IFNA(VLOOKUP(A1672,'TXF0007 Strategy'!$A$1:$B$1000,2,FALSE),0)</f>
        <v>20130.624</v>
      </c>
      <c r="I1672" s="55">
        <f t="shared" si="52"/>
        <v>10444.893333333333</v>
      </c>
      <c r="J1672" s="32">
        <f>VLOOKUP($A1672,級距!$A:$K,9,FALSE)</f>
        <v>6</v>
      </c>
      <c r="K1672" s="32">
        <f>VLOOKUP($A1672,級距!$A:$K,10,FALSE)</f>
        <v>1</v>
      </c>
      <c r="L1672" s="32">
        <f>VLOOKUP($A1672,級距!$A:$K,11,FALSE)</f>
        <v>2</v>
      </c>
      <c r="M1672" s="32">
        <f t="shared" si="53"/>
        <v>2</v>
      </c>
    </row>
    <row r="1673" spans="1:13">
      <c r="A1673" s="47">
        <v>43933</v>
      </c>
      <c r="B1673" s="46">
        <f>_xlfn.IFNA(VLOOKUP(A1673,'Dual Thrust Strategy'!$A$1:$B$460,2,FALSE),0)</f>
        <v>0</v>
      </c>
      <c r="C1673" s="46">
        <f>_xlfn.IFNA(VLOOKUP(A1673,'Break Through Price Strategy'!$A$2:$B$742,2,FALSE),0)</f>
        <v>0</v>
      </c>
      <c r="D1673" s="46">
        <f>_xlfn.IFNA(VLOOKUP(A1673,'BBI Strategy'!$A$2:$B$1000,2,FALSE),0)</f>
        <v>0</v>
      </c>
      <c r="E1673" s="46">
        <f>_xlfn.IFNA(VLOOKUP(A1673,'Cloud Strategy'!$A$2:$B$1000,2,FALSE),0)</f>
        <v>0</v>
      </c>
      <c r="F1673" s="46">
        <f>_xlfn.IFNA(VLOOKUP(A1673,'DMI Strategy'!$A$1:$B$1000,2,FALSE),0)</f>
        <v>0</v>
      </c>
      <c r="G1673" s="46">
        <f>_xlfn.IFNA(VLOOKUP(A1673,'RVI Strategy'!$A$1:$B$1000,2,FALSE),0)</f>
        <v>0</v>
      </c>
      <c r="H1673" s="46">
        <f>_xlfn.IFNA(VLOOKUP(A1673,'TXF0007 Strategy'!$A$1:$B$1000,2,FALSE),0)</f>
        <v>0</v>
      </c>
      <c r="I1673" s="55">
        <f t="shared" si="52"/>
        <v>0</v>
      </c>
      <c r="J1673" s="32" t="e">
        <f>VLOOKUP($A1673,級距!$A:$K,9,FALSE)</f>
        <v>#N/A</v>
      </c>
      <c r="K1673" s="32" t="e">
        <f>VLOOKUP($A1673,級距!$A:$K,10,FALSE)</f>
        <v>#N/A</v>
      </c>
      <c r="L1673" s="32" t="e">
        <f>VLOOKUP($A1673,級距!$A:$K,11,FALSE)</f>
        <v>#N/A</v>
      </c>
      <c r="M1673" s="32">
        <f t="shared" si="53"/>
        <v>0</v>
      </c>
    </row>
    <row r="1674" spans="1:13">
      <c r="A1674" s="47">
        <v>43932</v>
      </c>
      <c r="B1674" s="46">
        <f>_xlfn.IFNA(VLOOKUP(A1674,'Dual Thrust Strategy'!$A$1:$B$460,2,FALSE),0)</f>
        <v>0</v>
      </c>
      <c r="C1674" s="46">
        <f>_xlfn.IFNA(VLOOKUP(A1674,'Break Through Price Strategy'!$A$2:$B$742,2,FALSE),0)</f>
        <v>0</v>
      </c>
      <c r="D1674" s="46">
        <f>_xlfn.IFNA(VLOOKUP(A1674,'BBI Strategy'!$A$2:$B$1000,2,FALSE),0)</f>
        <v>0</v>
      </c>
      <c r="E1674" s="46">
        <f>_xlfn.IFNA(VLOOKUP(A1674,'Cloud Strategy'!$A$2:$B$1000,2,FALSE),0)</f>
        <v>0</v>
      </c>
      <c r="F1674" s="46">
        <f>_xlfn.IFNA(VLOOKUP(A1674,'DMI Strategy'!$A$1:$B$1000,2,FALSE),0)</f>
        <v>0</v>
      </c>
      <c r="G1674" s="46">
        <f>_xlfn.IFNA(VLOOKUP(A1674,'RVI Strategy'!$A$1:$B$1000,2,FALSE),0)</f>
        <v>0</v>
      </c>
      <c r="H1674" s="46">
        <f>_xlfn.IFNA(VLOOKUP(A1674,'TXF0007 Strategy'!$A$1:$B$1000,2,FALSE),0)</f>
        <v>0</v>
      </c>
      <c r="I1674" s="55">
        <f t="shared" si="52"/>
        <v>0</v>
      </c>
      <c r="J1674" s="32" t="e">
        <f>VLOOKUP($A1674,級距!$A:$K,9,FALSE)</f>
        <v>#N/A</v>
      </c>
      <c r="K1674" s="32" t="e">
        <f>VLOOKUP($A1674,級距!$A:$K,10,FALSE)</f>
        <v>#N/A</v>
      </c>
      <c r="L1674" s="32" t="e">
        <f>VLOOKUP($A1674,級距!$A:$K,11,FALSE)</f>
        <v>#N/A</v>
      </c>
      <c r="M1674" s="32">
        <f t="shared" si="53"/>
        <v>0</v>
      </c>
    </row>
    <row r="1675" spans="1:13">
      <c r="A1675" s="47">
        <v>43931</v>
      </c>
      <c r="B1675" s="46">
        <f>_xlfn.IFNA(VLOOKUP(A1675,'Dual Thrust Strategy'!$A$1:$B$460,2,FALSE),0)</f>
        <v>0</v>
      </c>
      <c r="C1675" s="46">
        <f>_xlfn.IFNA(VLOOKUP(A1675,'Break Through Price Strategy'!$A$2:$B$742,2,FALSE),0)</f>
        <v>0</v>
      </c>
      <c r="D1675" s="46">
        <f>_xlfn.IFNA(VLOOKUP(A1675,'BBI Strategy'!$A$2:$B$1000,2,FALSE),0)</f>
        <v>27658.400000000001</v>
      </c>
      <c r="E1675" s="46">
        <f>_xlfn.IFNA(VLOOKUP(A1675,'Cloud Strategy'!$A$2:$B$1000,2,FALSE),0)</f>
        <v>0</v>
      </c>
      <c r="F1675" s="46">
        <f>_xlfn.IFNA(VLOOKUP(A1675,'DMI Strategy'!$A$1:$B$1000,2,FALSE),0)</f>
        <v>0</v>
      </c>
      <c r="G1675" s="46">
        <f>_xlfn.IFNA(VLOOKUP(A1675,'RVI Strategy'!$A$1:$B$1000,2,FALSE),0)</f>
        <v>0</v>
      </c>
      <c r="H1675" s="46">
        <f>_xlfn.IFNA(VLOOKUP(A1675,'TXF0007 Strategy'!$A$1:$B$1000,2,FALSE),0)</f>
        <v>53289.64</v>
      </c>
      <c r="I1675" s="55">
        <f t="shared" si="52"/>
        <v>4609.7333333333336</v>
      </c>
      <c r="J1675" s="32">
        <f>VLOOKUP($A1675,級距!$A:$K,9,FALSE)</f>
        <v>5</v>
      </c>
      <c r="K1675" s="32">
        <f>VLOOKUP($A1675,級距!$A:$K,10,FALSE)</f>
        <v>9</v>
      </c>
      <c r="L1675" s="32">
        <f>VLOOKUP($A1675,級距!$A:$K,11,FALSE)</f>
        <v>3</v>
      </c>
      <c r="M1675" s="32">
        <f t="shared" si="53"/>
        <v>3</v>
      </c>
    </row>
    <row r="1676" spans="1:13">
      <c r="A1676" s="47">
        <v>43930</v>
      </c>
      <c r="B1676" s="46">
        <f>_xlfn.IFNA(VLOOKUP(A1676,'Dual Thrust Strategy'!$A$1:$B$460,2,FALSE),0)</f>
        <v>0</v>
      </c>
      <c r="C1676" s="46">
        <f>_xlfn.IFNA(VLOOKUP(A1676,'Break Through Price Strategy'!$A$2:$B$742,2,FALSE),0)</f>
        <v>0</v>
      </c>
      <c r="D1676" s="46">
        <f>_xlfn.IFNA(VLOOKUP(A1676,'BBI Strategy'!$A$2:$B$1000,2,FALSE),0)</f>
        <v>-65144.095999999998</v>
      </c>
      <c r="E1676" s="46">
        <f>_xlfn.IFNA(VLOOKUP(A1676,'Cloud Strategy'!$A$2:$B$1000,2,FALSE),0)</f>
        <v>0</v>
      </c>
      <c r="F1676" s="46">
        <f>_xlfn.IFNA(VLOOKUP(A1676,'DMI Strategy'!$A$1:$B$1000,2,FALSE),0)</f>
        <v>0</v>
      </c>
      <c r="G1676" s="46">
        <f>_xlfn.IFNA(VLOOKUP(A1676,'RVI Strategy'!$A$1:$B$1000,2,FALSE),0)</f>
        <v>0</v>
      </c>
      <c r="H1676" s="46">
        <f>_xlfn.IFNA(VLOOKUP(A1676,'TXF0007 Strategy'!$A$1:$B$1000,2,FALSE),0)</f>
        <v>45408.224000000002</v>
      </c>
      <c r="I1676" s="55">
        <f t="shared" si="52"/>
        <v>-10857.349333333334</v>
      </c>
      <c r="J1676" s="32">
        <f>VLOOKUP($A1676,級距!$A:$K,9,FALSE)</f>
        <v>9</v>
      </c>
      <c r="K1676" s="32">
        <f>VLOOKUP($A1676,級距!$A:$K,10,FALSE)</f>
        <v>2</v>
      </c>
      <c r="L1676" s="32">
        <f>VLOOKUP($A1676,級距!$A:$K,11,FALSE)</f>
        <v>2</v>
      </c>
      <c r="M1676" s="32">
        <f t="shared" si="53"/>
        <v>2</v>
      </c>
    </row>
    <row r="1677" spans="1:13">
      <c r="A1677" s="47">
        <v>43929</v>
      </c>
      <c r="B1677" s="46">
        <f>_xlfn.IFNA(VLOOKUP(A1677,'Dual Thrust Strategy'!$A$1:$B$460,2,FALSE),0)</f>
        <v>0</v>
      </c>
      <c r="C1677" s="46">
        <f>_xlfn.IFNA(VLOOKUP(A1677,'Break Through Price Strategy'!$A$2:$B$742,2,FALSE),0)</f>
        <v>31034.712</v>
      </c>
      <c r="D1677" s="46">
        <f>_xlfn.IFNA(VLOOKUP(A1677,'BBI Strategy'!$A$2:$B$1000,2,FALSE),0)</f>
        <v>59697.368000000002</v>
      </c>
      <c r="E1677" s="46">
        <f>_xlfn.IFNA(VLOOKUP(A1677,'Cloud Strategy'!$A$2:$B$1000,2,FALSE),0)</f>
        <v>0</v>
      </c>
      <c r="F1677" s="46">
        <f>_xlfn.IFNA(VLOOKUP(A1677,'DMI Strategy'!$A$1:$B$1000,2,FALSE),0)</f>
        <v>58296.815999999999</v>
      </c>
      <c r="G1677" s="46">
        <f>_xlfn.IFNA(VLOOKUP(A1677,'RVI Strategy'!$A$1:$B$1000,2,FALSE),0)</f>
        <v>0</v>
      </c>
      <c r="H1677" s="46">
        <f>_xlfn.IFNA(VLOOKUP(A1677,'TXF0007 Strategy'!$A$1:$B$1000,2,FALSE),0)</f>
        <v>54902.408000000003</v>
      </c>
      <c r="I1677" s="55">
        <f t="shared" si="52"/>
        <v>24838.149333333335</v>
      </c>
      <c r="J1677" s="32">
        <f>VLOOKUP($A1677,級距!$A:$K,9,FALSE)</f>
        <v>9</v>
      </c>
      <c r="K1677" s="32">
        <f>VLOOKUP($A1677,級距!$A:$K,10,FALSE)</f>
        <v>10</v>
      </c>
      <c r="L1677" s="32">
        <f>VLOOKUP($A1677,級距!$A:$K,11,FALSE)</f>
        <v>4</v>
      </c>
      <c r="M1677" s="32">
        <f t="shared" si="53"/>
        <v>4</v>
      </c>
    </row>
    <row r="1678" spans="1:13">
      <c r="A1678" s="47">
        <v>43928</v>
      </c>
      <c r="B1678" s="46">
        <f>_xlfn.IFNA(VLOOKUP(A1678,'Dual Thrust Strategy'!$A$1:$B$460,2,FALSE),0)</f>
        <v>0</v>
      </c>
      <c r="C1678" s="46">
        <f>_xlfn.IFNA(VLOOKUP(A1678,'Break Through Price Strategy'!$A$2:$B$742,2,FALSE),0)</f>
        <v>7944.0479999999998</v>
      </c>
      <c r="D1678" s="46">
        <f>_xlfn.IFNA(VLOOKUP(A1678,'BBI Strategy'!$A$2:$B$1000,2,FALSE),0)</f>
        <v>-43022.624000000003</v>
      </c>
      <c r="E1678" s="46">
        <f>_xlfn.IFNA(VLOOKUP(A1678,'Cloud Strategy'!$A$2:$B$1000,2,FALSE),0)</f>
        <v>-42210.815999999999</v>
      </c>
      <c r="F1678" s="46">
        <f>_xlfn.IFNA(VLOOKUP(A1678,'DMI Strategy'!$A$1:$B$1000,2,FALSE),0)</f>
        <v>-62868.192000000003</v>
      </c>
      <c r="G1678" s="46">
        <f>_xlfn.IFNA(VLOOKUP(A1678,'RVI Strategy'!$A$1:$B$1000,2,FALSE),0)</f>
        <v>0</v>
      </c>
      <c r="H1678" s="46">
        <f>_xlfn.IFNA(VLOOKUP(A1678,'TXF0007 Strategy'!$A$1:$B$1000,2,FALSE),0)</f>
        <v>12364.248000000001</v>
      </c>
      <c r="I1678" s="55">
        <f t="shared" si="52"/>
        <v>-23359.597333333335</v>
      </c>
      <c r="J1678" s="32">
        <f>VLOOKUP($A1678,級距!$A:$K,9,FALSE)</f>
        <v>8</v>
      </c>
      <c r="K1678" s="32">
        <f>VLOOKUP($A1678,級距!$A:$K,10,FALSE)</f>
        <v>3</v>
      </c>
      <c r="L1678" s="32">
        <f>VLOOKUP($A1678,級距!$A:$K,11,FALSE)</f>
        <v>2</v>
      </c>
      <c r="M1678" s="32">
        <f t="shared" si="53"/>
        <v>2</v>
      </c>
    </row>
    <row r="1679" spans="1:13">
      <c r="A1679" s="47">
        <v>43927</v>
      </c>
      <c r="B1679" s="46">
        <f>_xlfn.IFNA(VLOOKUP(A1679,'Dual Thrust Strategy'!$A$1:$B$460,2,FALSE),0)</f>
        <v>-72800.73599999999</v>
      </c>
      <c r="C1679" s="46">
        <f>_xlfn.IFNA(VLOOKUP(A1679,'Break Through Price Strategy'!$A$2:$B$742,2,FALSE),0)</f>
        <v>0</v>
      </c>
      <c r="D1679" s="46">
        <f>_xlfn.IFNA(VLOOKUP(A1679,'BBI Strategy'!$A$2:$B$1000,2,FALSE),0)</f>
        <v>90989.816000000006</v>
      </c>
      <c r="E1679" s="46">
        <f>_xlfn.IFNA(VLOOKUP(A1679,'Cloud Strategy'!$A$2:$B$1000,2,FALSE),0)</f>
        <v>-55528.375999999997</v>
      </c>
      <c r="F1679" s="46">
        <f>_xlfn.IFNA(VLOOKUP(A1679,'DMI Strategy'!$A$1:$B$1000,2,FALSE),0)</f>
        <v>-61856.351999999999</v>
      </c>
      <c r="G1679" s="46">
        <f>_xlfn.IFNA(VLOOKUP(A1679,'RVI Strategy'!$A$1:$B$1000,2,FALSE),0)</f>
        <v>127208.368</v>
      </c>
      <c r="H1679" s="46">
        <f>_xlfn.IFNA(VLOOKUP(A1679,'TXF0007 Strategy'!$A$1:$B$1000,2,FALSE),0)</f>
        <v>0</v>
      </c>
      <c r="I1679" s="55">
        <f t="shared" si="52"/>
        <v>4668.7866666666696</v>
      </c>
      <c r="J1679" s="32">
        <f>VLOOKUP($A1679,級距!$A:$K,9,FALSE)</f>
        <v>10</v>
      </c>
      <c r="K1679" s="32">
        <f>VLOOKUP($A1679,級距!$A:$K,10,FALSE)</f>
        <v>4</v>
      </c>
      <c r="L1679" s="32">
        <f>VLOOKUP($A1679,級距!$A:$K,11,FALSE)</f>
        <v>1</v>
      </c>
      <c r="M1679" s="32">
        <f t="shared" si="53"/>
        <v>1</v>
      </c>
    </row>
    <row r="1680" spans="1:13">
      <c r="A1680" s="47">
        <v>43926</v>
      </c>
      <c r="B1680" s="46">
        <f>_xlfn.IFNA(VLOOKUP(A1680,'Dual Thrust Strategy'!$A$1:$B$460,2,FALSE),0)</f>
        <v>0</v>
      </c>
      <c r="C1680" s="46">
        <f>_xlfn.IFNA(VLOOKUP(A1680,'Break Through Price Strategy'!$A$2:$B$742,2,FALSE),0)</f>
        <v>0</v>
      </c>
      <c r="D1680" s="46">
        <f>_xlfn.IFNA(VLOOKUP(A1680,'BBI Strategy'!$A$2:$B$1000,2,FALSE),0)</f>
        <v>0</v>
      </c>
      <c r="E1680" s="46">
        <f>_xlfn.IFNA(VLOOKUP(A1680,'Cloud Strategy'!$A$2:$B$1000,2,FALSE),0)</f>
        <v>0</v>
      </c>
      <c r="F1680" s="46">
        <f>_xlfn.IFNA(VLOOKUP(A1680,'DMI Strategy'!$A$1:$B$1000,2,FALSE),0)</f>
        <v>0</v>
      </c>
      <c r="G1680" s="46">
        <f>_xlfn.IFNA(VLOOKUP(A1680,'RVI Strategy'!$A$1:$B$1000,2,FALSE),0)</f>
        <v>0</v>
      </c>
      <c r="H1680" s="46">
        <f>_xlfn.IFNA(VLOOKUP(A1680,'TXF0007 Strategy'!$A$1:$B$1000,2,FALSE),0)</f>
        <v>0</v>
      </c>
      <c r="I1680" s="55">
        <f t="shared" si="52"/>
        <v>0</v>
      </c>
      <c r="J1680" s="32" t="e">
        <f>VLOOKUP($A1680,級距!$A:$K,9,FALSE)</f>
        <v>#N/A</v>
      </c>
      <c r="K1680" s="32" t="e">
        <f>VLOOKUP($A1680,級距!$A:$K,10,FALSE)</f>
        <v>#N/A</v>
      </c>
      <c r="L1680" s="32" t="e">
        <f>VLOOKUP($A1680,級距!$A:$K,11,FALSE)</f>
        <v>#N/A</v>
      </c>
      <c r="M1680" s="32">
        <f t="shared" si="53"/>
        <v>0</v>
      </c>
    </row>
    <row r="1681" spans="1:13">
      <c r="A1681" s="47">
        <v>43925</v>
      </c>
      <c r="B1681" s="46">
        <f>_xlfn.IFNA(VLOOKUP(A1681,'Dual Thrust Strategy'!$A$1:$B$460,2,FALSE),0)</f>
        <v>0</v>
      </c>
      <c r="C1681" s="46">
        <f>_xlfn.IFNA(VLOOKUP(A1681,'Break Through Price Strategy'!$A$2:$B$742,2,FALSE),0)</f>
        <v>0</v>
      </c>
      <c r="D1681" s="46">
        <f>_xlfn.IFNA(VLOOKUP(A1681,'BBI Strategy'!$A$2:$B$1000,2,FALSE),0)</f>
        <v>0</v>
      </c>
      <c r="E1681" s="46">
        <f>_xlfn.IFNA(VLOOKUP(A1681,'Cloud Strategy'!$A$2:$B$1000,2,FALSE),0)</f>
        <v>0</v>
      </c>
      <c r="F1681" s="46">
        <f>_xlfn.IFNA(VLOOKUP(A1681,'DMI Strategy'!$A$1:$B$1000,2,FALSE),0)</f>
        <v>0</v>
      </c>
      <c r="G1681" s="46">
        <f>_xlfn.IFNA(VLOOKUP(A1681,'RVI Strategy'!$A$1:$B$1000,2,FALSE),0)</f>
        <v>0</v>
      </c>
      <c r="H1681" s="46">
        <f>_xlfn.IFNA(VLOOKUP(A1681,'TXF0007 Strategy'!$A$1:$B$1000,2,FALSE),0)</f>
        <v>0</v>
      </c>
      <c r="I1681" s="55">
        <f t="shared" si="52"/>
        <v>0</v>
      </c>
      <c r="J1681" s="32" t="e">
        <f>VLOOKUP($A1681,級距!$A:$K,9,FALSE)</f>
        <v>#N/A</v>
      </c>
      <c r="K1681" s="32" t="e">
        <f>VLOOKUP($A1681,級距!$A:$K,10,FALSE)</f>
        <v>#N/A</v>
      </c>
      <c r="L1681" s="32" t="e">
        <f>VLOOKUP($A1681,級距!$A:$K,11,FALSE)</f>
        <v>#N/A</v>
      </c>
      <c r="M1681" s="32">
        <f t="shared" si="53"/>
        <v>0</v>
      </c>
    </row>
    <row r="1682" spans="1:13">
      <c r="A1682" s="47">
        <v>43924</v>
      </c>
      <c r="B1682" s="46">
        <f>_xlfn.IFNA(VLOOKUP(A1682,'Dual Thrust Strategy'!$A$1:$B$460,2,FALSE),0)</f>
        <v>0</v>
      </c>
      <c r="C1682" s="46">
        <f>_xlfn.IFNA(VLOOKUP(A1682,'Break Through Price Strategy'!$A$2:$B$742,2,FALSE),0)</f>
        <v>0</v>
      </c>
      <c r="D1682" s="46">
        <f>_xlfn.IFNA(VLOOKUP(A1682,'BBI Strategy'!$A$2:$B$1000,2,FALSE),0)</f>
        <v>0</v>
      </c>
      <c r="E1682" s="46">
        <f>_xlfn.IFNA(VLOOKUP(A1682,'Cloud Strategy'!$A$2:$B$1000,2,FALSE),0)</f>
        <v>0</v>
      </c>
      <c r="F1682" s="46">
        <f>_xlfn.IFNA(VLOOKUP(A1682,'DMI Strategy'!$A$1:$B$1000,2,FALSE),0)</f>
        <v>0</v>
      </c>
      <c r="G1682" s="46">
        <f>_xlfn.IFNA(VLOOKUP(A1682,'RVI Strategy'!$A$1:$B$1000,2,FALSE),0)</f>
        <v>0</v>
      </c>
      <c r="H1682" s="46">
        <f>_xlfn.IFNA(VLOOKUP(A1682,'TXF0007 Strategy'!$A$1:$B$1000,2,FALSE),0)</f>
        <v>0</v>
      </c>
      <c r="I1682" s="55">
        <f t="shared" si="52"/>
        <v>0</v>
      </c>
      <c r="J1682" s="32" t="e">
        <f>VLOOKUP($A1682,級距!$A:$K,9,FALSE)</f>
        <v>#N/A</v>
      </c>
      <c r="K1682" s="32" t="e">
        <f>VLOOKUP($A1682,級距!$A:$K,10,FALSE)</f>
        <v>#N/A</v>
      </c>
      <c r="L1682" s="32" t="e">
        <f>VLOOKUP($A1682,級距!$A:$K,11,FALSE)</f>
        <v>#N/A</v>
      </c>
      <c r="M1682" s="32">
        <f t="shared" si="53"/>
        <v>0</v>
      </c>
    </row>
    <row r="1683" spans="1:13">
      <c r="A1683" s="47">
        <v>43923</v>
      </c>
      <c r="B1683" s="46">
        <f>_xlfn.IFNA(VLOOKUP(A1683,'Dual Thrust Strategy'!$A$1:$B$460,2,FALSE),0)</f>
        <v>0</v>
      </c>
      <c r="C1683" s="46">
        <f>_xlfn.IFNA(VLOOKUP(A1683,'Break Through Price Strategy'!$A$2:$B$742,2,FALSE),0)</f>
        <v>0</v>
      </c>
      <c r="D1683" s="46">
        <f>_xlfn.IFNA(VLOOKUP(A1683,'BBI Strategy'!$A$2:$B$1000,2,FALSE),0)</f>
        <v>0</v>
      </c>
      <c r="E1683" s="46">
        <f>_xlfn.IFNA(VLOOKUP(A1683,'Cloud Strategy'!$A$2:$B$1000,2,FALSE),0)</f>
        <v>0</v>
      </c>
      <c r="F1683" s="46">
        <f>_xlfn.IFNA(VLOOKUP(A1683,'DMI Strategy'!$A$1:$B$1000,2,FALSE),0)</f>
        <v>0</v>
      </c>
      <c r="G1683" s="46">
        <f>_xlfn.IFNA(VLOOKUP(A1683,'RVI Strategy'!$A$1:$B$1000,2,FALSE),0)</f>
        <v>0</v>
      </c>
      <c r="H1683" s="46">
        <f>_xlfn.IFNA(VLOOKUP(A1683,'TXF0007 Strategy'!$A$1:$B$1000,2,FALSE),0)</f>
        <v>0</v>
      </c>
      <c r="I1683" s="55">
        <f t="shared" si="52"/>
        <v>0</v>
      </c>
      <c r="J1683" s="32" t="e">
        <f>VLOOKUP($A1683,級距!$A:$K,9,FALSE)</f>
        <v>#N/A</v>
      </c>
      <c r="K1683" s="32" t="e">
        <f>VLOOKUP($A1683,級距!$A:$K,10,FALSE)</f>
        <v>#N/A</v>
      </c>
      <c r="L1683" s="32" t="e">
        <f>VLOOKUP($A1683,級距!$A:$K,11,FALSE)</f>
        <v>#N/A</v>
      </c>
      <c r="M1683" s="32">
        <f t="shared" si="53"/>
        <v>0</v>
      </c>
    </row>
    <row r="1684" spans="1:13">
      <c r="A1684" s="47">
        <v>43922</v>
      </c>
      <c r="B1684" s="46">
        <f>_xlfn.IFNA(VLOOKUP(A1684,'Dual Thrust Strategy'!$A$1:$B$460,2,FALSE),0)</f>
        <v>0</v>
      </c>
      <c r="C1684" s="46">
        <f>_xlfn.IFNA(VLOOKUP(A1684,'Break Through Price Strategy'!$A$2:$B$742,2,FALSE),0)</f>
        <v>0</v>
      </c>
      <c r="D1684" s="46">
        <f>_xlfn.IFNA(VLOOKUP(A1684,'BBI Strategy'!$A$2:$B$1000,2,FALSE),0)</f>
        <v>-40243.008000000002</v>
      </c>
      <c r="E1684" s="46">
        <f>_xlfn.IFNA(VLOOKUP(A1684,'Cloud Strategy'!$A$2:$B$1000,2,FALSE),0)</f>
        <v>-30087.648000000001</v>
      </c>
      <c r="F1684" s="46">
        <f>_xlfn.IFNA(VLOOKUP(A1684,'DMI Strategy'!$A$1:$B$1000,2,FALSE),0)</f>
        <v>-62764.800000000003</v>
      </c>
      <c r="G1684" s="46">
        <f>_xlfn.IFNA(VLOOKUP(A1684,'RVI Strategy'!$A$1:$B$1000,2,FALSE),0)</f>
        <v>0</v>
      </c>
      <c r="H1684" s="46">
        <f>_xlfn.IFNA(VLOOKUP(A1684,'TXF0007 Strategy'!$A$1:$B$1000,2,FALSE),0)</f>
        <v>0</v>
      </c>
      <c r="I1684" s="55">
        <f t="shared" si="52"/>
        <v>-22182.576000000001</v>
      </c>
      <c r="J1684" s="32">
        <f>VLOOKUP($A1684,級距!$A:$K,9,FALSE)</f>
        <v>5</v>
      </c>
      <c r="K1684" s="32">
        <f>VLOOKUP($A1684,級距!$A:$K,10,FALSE)</f>
        <v>4</v>
      </c>
      <c r="L1684" s="32">
        <f>VLOOKUP($A1684,級距!$A:$K,11,FALSE)</f>
        <v>2</v>
      </c>
      <c r="M1684" s="32">
        <f t="shared" si="53"/>
        <v>2</v>
      </c>
    </row>
    <row r="1685" spans="1:13">
      <c r="A1685" s="47">
        <v>43921</v>
      </c>
      <c r="B1685" s="46">
        <f>_xlfn.IFNA(VLOOKUP(A1685,'Dual Thrust Strategy'!$A$1:$B$460,2,FALSE),0)</f>
        <v>0</v>
      </c>
      <c r="C1685" s="46">
        <f>_xlfn.IFNA(VLOOKUP(A1685,'Break Through Price Strategy'!$A$2:$B$742,2,FALSE),0)</f>
        <v>8218.7520000000004</v>
      </c>
      <c r="D1685" s="46">
        <f>_xlfn.IFNA(VLOOKUP(A1685,'BBI Strategy'!$A$2:$B$1000,2,FALSE),0)</f>
        <v>0</v>
      </c>
      <c r="E1685" s="46">
        <f>_xlfn.IFNA(VLOOKUP(A1685,'Cloud Strategy'!$A$2:$B$1000,2,FALSE),0)</f>
        <v>14959.584000000001</v>
      </c>
      <c r="F1685" s="46">
        <f>_xlfn.IFNA(VLOOKUP(A1685,'DMI Strategy'!$A$1:$B$1000,2,FALSE),0)</f>
        <v>0</v>
      </c>
      <c r="G1685" s="46">
        <f>_xlfn.IFNA(VLOOKUP(A1685,'RVI Strategy'!$A$1:$B$1000,2,FALSE),0)</f>
        <v>1754.2560000000001</v>
      </c>
      <c r="H1685" s="46">
        <f>_xlfn.IFNA(VLOOKUP(A1685,'TXF0007 Strategy'!$A$1:$B$1000,2,FALSE),0)</f>
        <v>19558.600000000002</v>
      </c>
      <c r="I1685" s="55">
        <f t="shared" si="52"/>
        <v>4155.4320000000007</v>
      </c>
      <c r="J1685" s="32">
        <f>VLOOKUP($A1685,級距!$A:$K,9,FALSE)</f>
        <v>10</v>
      </c>
      <c r="K1685" s="32">
        <f>VLOOKUP($A1685,級距!$A:$K,10,FALSE)</f>
        <v>4</v>
      </c>
      <c r="L1685" s="32">
        <f>VLOOKUP($A1685,級距!$A:$K,11,FALSE)</f>
        <v>1</v>
      </c>
      <c r="M1685" s="32">
        <f t="shared" si="53"/>
        <v>1</v>
      </c>
    </row>
    <row r="1686" spans="1:13">
      <c r="A1686" s="47">
        <v>43920</v>
      </c>
      <c r="B1686" s="46">
        <f>_xlfn.IFNA(VLOOKUP(A1686,'Dual Thrust Strategy'!$A$1:$B$460,2,FALSE),0)</f>
        <v>0</v>
      </c>
      <c r="C1686" s="46">
        <f>_xlfn.IFNA(VLOOKUP(A1686,'Break Through Price Strategy'!$A$2:$B$742,2,FALSE),0)</f>
        <v>-70424.255999999994</v>
      </c>
      <c r="D1686" s="46">
        <f>_xlfn.IFNA(VLOOKUP(A1686,'BBI Strategy'!$A$2:$B$1000,2,FALSE),0)</f>
        <v>0</v>
      </c>
      <c r="E1686" s="46">
        <f>_xlfn.IFNA(VLOOKUP(A1686,'Cloud Strategy'!$A$2:$B$1000,2,FALSE),0)</f>
        <v>5318.6</v>
      </c>
      <c r="F1686" s="46">
        <f>_xlfn.IFNA(VLOOKUP(A1686,'DMI Strategy'!$A$1:$B$1000,2,FALSE),0)</f>
        <v>-64372.351999999999</v>
      </c>
      <c r="G1686" s="46">
        <f>_xlfn.IFNA(VLOOKUP(A1686,'RVI Strategy'!$A$1:$B$1000,2,FALSE),0)</f>
        <v>0</v>
      </c>
      <c r="H1686" s="46">
        <f>_xlfn.IFNA(VLOOKUP(A1686,'TXF0007 Strategy'!$A$1:$B$1000,2,FALSE),0)</f>
        <v>-121352.016</v>
      </c>
      <c r="I1686" s="55">
        <f t="shared" si="52"/>
        <v>-21579.668000000001</v>
      </c>
      <c r="J1686" s="32">
        <f>VLOOKUP($A1686,級距!$A:$K,9,FALSE)</f>
        <v>10</v>
      </c>
      <c r="K1686" s="32">
        <f>VLOOKUP($A1686,級距!$A:$K,10,FALSE)</f>
        <v>7</v>
      </c>
      <c r="L1686" s="32">
        <f>VLOOKUP($A1686,級距!$A:$K,11,FALSE)</f>
        <v>4</v>
      </c>
      <c r="M1686" s="32">
        <f t="shared" si="53"/>
        <v>4</v>
      </c>
    </row>
    <row r="1687" spans="1:13">
      <c r="A1687" s="47">
        <v>43919</v>
      </c>
      <c r="B1687" s="46">
        <f>_xlfn.IFNA(VLOOKUP(A1687,'Dual Thrust Strategy'!$A$1:$B$460,2,FALSE),0)</f>
        <v>0</v>
      </c>
      <c r="C1687" s="46">
        <f>_xlfn.IFNA(VLOOKUP(A1687,'Break Through Price Strategy'!$A$2:$B$742,2,FALSE),0)</f>
        <v>0</v>
      </c>
      <c r="D1687" s="46">
        <f>_xlfn.IFNA(VLOOKUP(A1687,'BBI Strategy'!$A$2:$B$1000,2,FALSE),0)</f>
        <v>0</v>
      </c>
      <c r="E1687" s="46">
        <f>_xlfn.IFNA(VLOOKUP(A1687,'Cloud Strategy'!$A$2:$B$1000,2,FALSE),0)</f>
        <v>0</v>
      </c>
      <c r="F1687" s="46">
        <f>_xlfn.IFNA(VLOOKUP(A1687,'DMI Strategy'!$A$1:$B$1000,2,FALSE),0)</f>
        <v>0</v>
      </c>
      <c r="G1687" s="46">
        <f>_xlfn.IFNA(VLOOKUP(A1687,'RVI Strategy'!$A$1:$B$1000,2,FALSE),0)</f>
        <v>0</v>
      </c>
      <c r="H1687" s="46">
        <f>_xlfn.IFNA(VLOOKUP(A1687,'TXF0007 Strategy'!$A$1:$B$1000,2,FALSE),0)</f>
        <v>0</v>
      </c>
      <c r="I1687" s="55">
        <f t="shared" si="52"/>
        <v>0</v>
      </c>
      <c r="J1687" s="32" t="e">
        <f>VLOOKUP($A1687,級距!$A:$K,9,FALSE)</f>
        <v>#N/A</v>
      </c>
      <c r="K1687" s="32" t="e">
        <f>VLOOKUP($A1687,級距!$A:$K,10,FALSE)</f>
        <v>#N/A</v>
      </c>
      <c r="L1687" s="32" t="e">
        <f>VLOOKUP($A1687,級距!$A:$K,11,FALSE)</f>
        <v>#N/A</v>
      </c>
      <c r="M1687" s="32">
        <f t="shared" si="53"/>
        <v>0</v>
      </c>
    </row>
    <row r="1688" spans="1:13">
      <c r="A1688" s="47">
        <v>43918</v>
      </c>
      <c r="B1688" s="46">
        <f>_xlfn.IFNA(VLOOKUP(A1688,'Dual Thrust Strategy'!$A$1:$B$460,2,FALSE),0)</f>
        <v>0</v>
      </c>
      <c r="C1688" s="46">
        <f>_xlfn.IFNA(VLOOKUP(A1688,'Break Through Price Strategy'!$A$2:$B$742,2,FALSE),0)</f>
        <v>0</v>
      </c>
      <c r="D1688" s="46">
        <f>_xlfn.IFNA(VLOOKUP(A1688,'BBI Strategy'!$A$2:$B$1000,2,FALSE),0)</f>
        <v>0</v>
      </c>
      <c r="E1688" s="46">
        <f>_xlfn.IFNA(VLOOKUP(A1688,'Cloud Strategy'!$A$2:$B$1000,2,FALSE),0)</f>
        <v>0</v>
      </c>
      <c r="F1688" s="46">
        <f>_xlfn.IFNA(VLOOKUP(A1688,'DMI Strategy'!$A$1:$B$1000,2,FALSE),0)</f>
        <v>0</v>
      </c>
      <c r="G1688" s="46">
        <f>_xlfn.IFNA(VLOOKUP(A1688,'RVI Strategy'!$A$1:$B$1000,2,FALSE),0)</f>
        <v>0</v>
      </c>
      <c r="H1688" s="46">
        <f>_xlfn.IFNA(VLOOKUP(A1688,'TXF0007 Strategy'!$A$1:$B$1000,2,FALSE),0)</f>
        <v>0</v>
      </c>
      <c r="I1688" s="55">
        <f t="shared" si="52"/>
        <v>0</v>
      </c>
      <c r="J1688" s="32" t="e">
        <f>VLOOKUP($A1688,級距!$A:$K,9,FALSE)</f>
        <v>#N/A</v>
      </c>
      <c r="K1688" s="32" t="e">
        <f>VLOOKUP($A1688,級距!$A:$K,10,FALSE)</f>
        <v>#N/A</v>
      </c>
      <c r="L1688" s="32" t="e">
        <f>VLOOKUP($A1688,級距!$A:$K,11,FALSE)</f>
        <v>#N/A</v>
      </c>
      <c r="M1688" s="32">
        <f t="shared" si="53"/>
        <v>0</v>
      </c>
    </row>
    <row r="1689" spans="1:13">
      <c r="A1689" s="47">
        <v>43917</v>
      </c>
      <c r="B1689" s="46">
        <f>_xlfn.IFNA(VLOOKUP(A1689,'Dual Thrust Strategy'!$A$1:$B$460,2,FALSE),0)</f>
        <v>0</v>
      </c>
      <c r="C1689" s="46">
        <f>_xlfn.IFNA(VLOOKUP(A1689,'Break Through Price Strategy'!$A$2:$B$742,2,FALSE),0)</f>
        <v>39868.127999999997</v>
      </c>
      <c r="D1689" s="46">
        <f>_xlfn.IFNA(VLOOKUP(A1689,'BBI Strategy'!$A$2:$B$1000,2,FALSE),0)</f>
        <v>-101876.128</v>
      </c>
      <c r="E1689" s="46">
        <f>_xlfn.IFNA(VLOOKUP(A1689,'Cloud Strategy'!$A$2:$B$1000,2,FALSE),0)</f>
        <v>0</v>
      </c>
      <c r="F1689" s="46">
        <f>_xlfn.IFNA(VLOOKUP(A1689,'DMI Strategy'!$A$1:$B$1000,2,FALSE),0)</f>
        <v>67948.471999999994</v>
      </c>
      <c r="G1689" s="46">
        <f>_xlfn.IFNA(VLOOKUP(A1689,'RVI Strategy'!$A$1:$B$1000,2,FALSE),0)</f>
        <v>76428.576000000001</v>
      </c>
      <c r="H1689" s="46">
        <f>_xlfn.IFNA(VLOOKUP(A1689,'TXF0007 Strategy'!$A$1:$B$1000,2,FALSE),0)</f>
        <v>32426.031999999999</v>
      </c>
      <c r="I1689" s="55">
        <f t="shared" si="52"/>
        <v>13728.174666666666</v>
      </c>
      <c r="J1689" s="32">
        <f>VLOOKUP($A1689,級距!$A:$K,9,FALSE)</f>
        <v>10</v>
      </c>
      <c r="K1689" s="32">
        <f>VLOOKUP($A1689,級距!$A:$K,10,FALSE)</f>
        <v>9</v>
      </c>
      <c r="L1689" s="32">
        <f>VLOOKUP($A1689,級距!$A:$K,11,FALSE)</f>
        <v>4</v>
      </c>
      <c r="M1689" s="32">
        <f t="shared" si="53"/>
        <v>4</v>
      </c>
    </row>
    <row r="1690" spans="1:13">
      <c r="A1690" s="47">
        <v>43916</v>
      </c>
      <c r="B1690" s="46">
        <f>_xlfn.IFNA(VLOOKUP(A1690,'Dual Thrust Strategy'!$A$1:$B$460,2,FALSE),0)</f>
        <v>0</v>
      </c>
      <c r="C1690" s="46">
        <f>_xlfn.IFNA(VLOOKUP(A1690,'Break Through Price Strategy'!$A$2:$B$742,2,FALSE),0)</f>
        <v>0</v>
      </c>
      <c r="D1690" s="46">
        <f>_xlfn.IFNA(VLOOKUP(A1690,'BBI Strategy'!$A$2:$B$1000,2,FALSE),0)</f>
        <v>17493.48</v>
      </c>
      <c r="E1690" s="46">
        <f>_xlfn.IFNA(VLOOKUP(A1690,'Cloud Strategy'!$A$2:$B$1000,2,FALSE),0)</f>
        <v>157961.03200000001</v>
      </c>
      <c r="F1690" s="46">
        <f>_xlfn.IFNA(VLOOKUP(A1690,'DMI Strategy'!$A$1:$B$1000,2,FALSE),0)</f>
        <v>-61832.544000000002</v>
      </c>
      <c r="G1690" s="46">
        <f>_xlfn.IFNA(VLOOKUP(A1690,'RVI Strategy'!$A$1:$B$1000,2,FALSE),0)</f>
        <v>-121827.072</v>
      </c>
      <c r="H1690" s="46">
        <f>_xlfn.IFNA(VLOOKUP(A1690,'TXF0007 Strategy'!$A$1:$B$1000,2,FALSE),0)</f>
        <v>-51437.631999999998</v>
      </c>
      <c r="I1690" s="55">
        <f t="shared" si="52"/>
        <v>-1367.5173333333296</v>
      </c>
      <c r="J1690" s="32">
        <f>VLOOKUP($A1690,級距!$A:$K,9,FALSE)</f>
        <v>10</v>
      </c>
      <c r="K1690" s="32">
        <f>VLOOKUP($A1690,級距!$A:$K,10,FALSE)</f>
        <v>2</v>
      </c>
      <c r="L1690" s="32">
        <f>VLOOKUP($A1690,級距!$A:$K,11,FALSE)</f>
        <v>1</v>
      </c>
      <c r="M1690" s="32">
        <f t="shared" si="53"/>
        <v>1</v>
      </c>
    </row>
    <row r="1691" spans="1:13">
      <c r="A1691" s="47">
        <v>43915</v>
      </c>
      <c r="B1691" s="46">
        <f>_xlfn.IFNA(VLOOKUP(A1691,'Dual Thrust Strategy'!$A$1:$B$460,2,FALSE),0)</f>
        <v>0</v>
      </c>
      <c r="C1691" s="46">
        <f>_xlfn.IFNA(VLOOKUP(A1691,'Break Through Price Strategy'!$A$2:$B$742,2,FALSE),0)</f>
        <v>-41186.303999999996</v>
      </c>
      <c r="D1691" s="46">
        <f>_xlfn.IFNA(VLOOKUP(A1691,'BBI Strategy'!$A$2:$B$1000,2,FALSE),0)</f>
        <v>-104470.46400000001</v>
      </c>
      <c r="E1691" s="46">
        <f>_xlfn.IFNA(VLOOKUP(A1691,'Cloud Strategy'!$A$2:$B$1000,2,FALSE),0)</f>
        <v>0</v>
      </c>
      <c r="F1691" s="46">
        <f>_xlfn.IFNA(VLOOKUP(A1691,'DMI Strategy'!$A$1:$B$1000,2,FALSE),0)</f>
        <v>-50233.904000000002</v>
      </c>
      <c r="G1691" s="46">
        <f>_xlfn.IFNA(VLOOKUP(A1691,'RVI Strategy'!$A$1:$B$1000,2,FALSE),0)</f>
        <v>0</v>
      </c>
      <c r="H1691" s="46">
        <f>_xlfn.IFNA(VLOOKUP(A1691,'TXF0007 Strategy'!$A$1:$B$1000,2,FALSE),0)</f>
        <v>-13973.831999999999</v>
      </c>
      <c r="I1691" s="55">
        <f t="shared" si="52"/>
        <v>-32648.445333333337</v>
      </c>
      <c r="J1691" s="32">
        <f>VLOOKUP($A1691,級距!$A:$K,9,FALSE)</f>
        <v>10</v>
      </c>
      <c r="K1691" s="32">
        <f>VLOOKUP($A1691,級距!$A:$K,10,FALSE)</f>
        <v>7</v>
      </c>
      <c r="L1691" s="32">
        <f>VLOOKUP($A1691,級距!$A:$K,11,FALSE)</f>
        <v>4</v>
      </c>
      <c r="M1691" s="32">
        <f t="shared" si="53"/>
        <v>4</v>
      </c>
    </row>
    <row r="1692" spans="1:13">
      <c r="A1692" s="47">
        <v>43914</v>
      </c>
      <c r="B1692" s="46">
        <f>_xlfn.IFNA(VLOOKUP(A1692,'Dual Thrust Strategy'!$A$1:$B$460,2,FALSE),0)</f>
        <v>0</v>
      </c>
      <c r="C1692" s="46">
        <f>_xlfn.IFNA(VLOOKUP(A1692,'Break Through Price Strategy'!$A$2:$B$742,2,FALSE),0)</f>
        <v>93192.072</v>
      </c>
      <c r="D1692" s="46">
        <f>_xlfn.IFNA(VLOOKUP(A1692,'BBI Strategy'!$A$2:$B$1000,2,FALSE),0)</f>
        <v>70295.672000000006</v>
      </c>
      <c r="E1692" s="46">
        <f>_xlfn.IFNA(VLOOKUP(A1692,'Cloud Strategy'!$A$2:$B$1000,2,FALSE),0)</f>
        <v>0</v>
      </c>
      <c r="F1692" s="46">
        <f>_xlfn.IFNA(VLOOKUP(A1692,'DMI Strategy'!$A$1:$B$1000,2,FALSE),0)</f>
        <v>87353.423999999999</v>
      </c>
      <c r="G1692" s="46">
        <f>_xlfn.IFNA(VLOOKUP(A1692,'RVI Strategy'!$A$1:$B$1000,2,FALSE),0)</f>
        <v>-37765.919999999998</v>
      </c>
      <c r="H1692" s="46">
        <f>_xlfn.IFNA(VLOOKUP(A1692,'TXF0007 Strategy'!$A$1:$B$1000,2,FALSE),0)</f>
        <v>-12479.6</v>
      </c>
      <c r="I1692" s="55">
        <f t="shared" si="52"/>
        <v>35512.541333333334</v>
      </c>
      <c r="J1692" s="32">
        <f>VLOOKUP($A1692,級距!$A:$K,9,FALSE)</f>
        <v>10</v>
      </c>
      <c r="K1692" s="32">
        <f>VLOOKUP($A1692,級距!$A:$K,10,FALSE)</f>
        <v>7</v>
      </c>
      <c r="L1692" s="32">
        <f>VLOOKUP($A1692,級距!$A:$K,11,FALSE)</f>
        <v>4</v>
      </c>
      <c r="M1692" s="32">
        <f t="shared" si="53"/>
        <v>4</v>
      </c>
    </row>
    <row r="1693" spans="1:13">
      <c r="A1693" s="47">
        <v>43913</v>
      </c>
      <c r="B1693" s="46">
        <f>_xlfn.IFNA(VLOOKUP(A1693,'Dual Thrust Strategy'!$A$1:$B$460,2,FALSE),0)</f>
        <v>0</v>
      </c>
      <c r="C1693" s="46">
        <f>_xlfn.IFNA(VLOOKUP(A1693,'Break Through Price Strategy'!$A$2:$B$742,2,FALSE),0)</f>
        <v>0</v>
      </c>
      <c r="D1693" s="46">
        <f>_xlfn.IFNA(VLOOKUP(A1693,'BBI Strategy'!$A$2:$B$1000,2,FALSE),0)</f>
        <v>0</v>
      </c>
      <c r="E1693" s="46">
        <f>_xlfn.IFNA(VLOOKUP(A1693,'Cloud Strategy'!$A$2:$B$1000,2,FALSE),0)</f>
        <v>164512.66399999999</v>
      </c>
      <c r="F1693" s="46">
        <f>_xlfn.IFNA(VLOOKUP(A1693,'DMI Strategy'!$A$1:$B$1000,2,FALSE),0)</f>
        <v>0</v>
      </c>
      <c r="G1693" s="46">
        <f>_xlfn.IFNA(VLOOKUP(A1693,'RVI Strategy'!$A$1:$B$1000,2,FALSE),0)</f>
        <v>0</v>
      </c>
      <c r="H1693" s="46">
        <f>_xlfn.IFNA(VLOOKUP(A1693,'TXF0007 Strategy'!$A$1:$B$1000,2,FALSE),0)</f>
        <v>0</v>
      </c>
      <c r="I1693" s="55">
        <f t="shared" si="52"/>
        <v>27418.777333333332</v>
      </c>
      <c r="J1693" s="32">
        <f>VLOOKUP($A1693,級距!$A:$K,9,FALSE)</f>
        <v>10</v>
      </c>
      <c r="K1693" s="32">
        <f>VLOOKUP($A1693,級距!$A:$K,10,FALSE)</f>
        <v>3</v>
      </c>
      <c r="L1693" s="32">
        <f>VLOOKUP($A1693,級距!$A:$K,11,FALSE)</f>
        <v>1</v>
      </c>
      <c r="M1693" s="32">
        <f t="shared" si="53"/>
        <v>1</v>
      </c>
    </row>
    <row r="1694" spans="1:13">
      <c r="A1694" s="47">
        <v>43912</v>
      </c>
      <c r="B1694" s="46">
        <f>_xlfn.IFNA(VLOOKUP(A1694,'Dual Thrust Strategy'!$A$1:$B$460,2,FALSE),0)</f>
        <v>0</v>
      </c>
      <c r="C1694" s="46">
        <f>_xlfn.IFNA(VLOOKUP(A1694,'Break Through Price Strategy'!$A$2:$B$742,2,FALSE),0)</f>
        <v>0</v>
      </c>
      <c r="D1694" s="46">
        <f>_xlfn.IFNA(VLOOKUP(A1694,'BBI Strategy'!$A$2:$B$1000,2,FALSE),0)</f>
        <v>0</v>
      </c>
      <c r="E1694" s="46">
        <f>_xlfn.IFNA(VLOOKUP(A1694,'Cloud Strategy'!$A$2:$B$1000,2,FALSE),0)</f>
        <v>0</v>
      </c>
      <c r="F1694" s="46">
        <f>_xlfn.IFNA(VLOOKUP(A1694,'DMI Strategy'!$A$1:$B$1000,2,FALSE),0)</f>
        <v>0</v>
      </c>
      <c r="G1694" s="46">
        <f>_xlfn.IFNA(VLOOKUP(A1694,'RVI Strategy'!$A$1:$B$1000,2,FALSE),0)</f>
        <v>0</v>
      </c>
      <c r="H1694" s="46">
        <f>_xlfn.IFNA(VLOOKUP(A1694,'TXF0007 Strategy'!$A$1:$B$1000,2,FALSE),0)</f>
        <v>0</v>
      </c>
      <c r="I1694" s="55">
        <f t="shared" si="52"/>
        <v>0</v>
      </c>
      <c r="J1694" s="32" t="e">
        <f>VLOOKUP($A1694,級距!$A:$K,9,FALSE)</f>
        <v>#N/A</v>
      </c>
      <c r="K1694" s="32" t="e">
        <f>VLOOKUP($A1694,級距!$A:$K,10,FALSE)</f>
        <v>#N/A</v>
      </c>
      <c r="L1694" s="32" t="e">
        <f>VLOOKUP($A1694,級距!$A:$K,11,FALSE)</f>
        <v>#N/A</v>
      </c>
      <c r="M1694" s="32">
        <f t="shared" si="53"/>
        <v>0</v>
      </c>
    </row>
    <row r="1695" spans="1:13">
      <c r="A1695" s="47">
        <v>43911</v>
      </c>
      <c r="B1695" s="46">
        <f>_xlfn.IFNA(VLOOKUP(A1695,'Dual Thrust Strategy'!$A$1:$B$460,2,FALSE),0)</f>
        <v>0</v>
      </c>
      <c r="C1695" s="46">
        <f>_xlfn.IFNA(VLOOKUP(A1695,'Break Through Price Strategy'!$A$2:$B$742,2,FALSE),0)</f>
        <v>0</v>
      </c>
      <c r="D1695" s="46">
        <f>_xlfn.IFNA(VLOOKUP(A1695,'BBI Strategy'!$A$2:$B$1000,2,FALSE),0)</f>
        <v>0</v>
      </c>
      <c r="E1695" s="46">
        <f>_xlfn.IFNA(VLOOKUP(A1695,'Cloud Strategy'!$A$2:$B$1000,2,FALSE),0)</f>
        <v>0</v>
      </c>
      <c r="F1695" s="46">
        <f>_xlfn.IFNA(VLOOKUP(A1695,'DMI Strategy'!$A$1:$B$1000,2,FALSE),0)</f>
        <v>0</v>
      </c>
      <c r="G1695" s="46">
        <f>_xlfn.IFNA(VLOOKUP(A1695,'RVI Strategy'!$A$1:$B$1000,2,FALSE),0)</f>
        <v>0</v>
      </c>
      <c r="H1695" s="46">
        <f>_xlfn.IFNA(VLOOKUP(A1695,'TXF0007 Strategy'!$A$1:$B$1000,2,FALSE),0)</f>
        <v>0</v>
      </c>
      <c r="I1695" s="55">
        <f t="shared" si="52"/>
        <v>0</v>
      </c>
      <c r="J1695" s="32" t="e">
        <f>VLOOKUP($A1695,級距!$A:$K,9,FALSE)</f>
        <v>#N/A</v>
      </c>
      <c r="K1695" s="32" t="e">
        <f>VLOOKUP($A1695,級距!$A:$K,10,FALSE)</f>
        <v>#N/A</v>
      </c>
      <c r="L1695" s="32" t="e">
        <f>VLOOKUP($A1695,級距!$A:$K,11,FALSE)</f>
        <v>#N/A</v>
      </c>
      <c r="M1695" s="32">
        <f t="shared" si="53"/>
        <v>0</v>
      </c>
    </row>
    <row r="1696" spans="1:13">
      <c r="A1696" s="47">
        <v>43910</v>
      </c>
      <c r="B1696" s="46">
        <f>_xlfn.IFNA(VLOOKUP(A1696,'Dual Thrust Strategy'!$A$1:$B$460,2,FALSE),0)</f>
        <v>0</v>
      </c>
      <c r="C1696" s="46">
        <f>_xlfn.IFNA(VLOOKUP(A1696,'Break Through Price Strategy'!$A$2:$B$742,2,FALSE),0)</f>
        <v>24942.423999999999</v>
      </c>
      <c r="D1696" s="46">
        <f>_xlfn.IFNA(VLOOKUP(A1696,'BBI Strategy'!$A$2:$B$1000,2,FALSE),0)</f>
        <v>0</v>
      </c>
      <c r="E1696" s="46">
        <f>_xlfn.IFNA(VLOOKUP(A1696,'Cloud Strategy'!$A$2:$B$1000,2,FALSE),0)</f>
        <v>0</v>
      </c>
      <c r="F1696" s="46">
        <f>_xlfn.IFNA(VLOOKUP(A1696,'DMI Strategy'!$A$1:$B$1000,2,FALSE),0)</f>
        <v>91312.592000000004</v>
      </c>
      <c r="G1696" s="46">
        <f>_xlfn.IFNA(VLOOKUP(A1696,'RVI Strategy'!$A$1:$B$1000,2,FALSE),0)</f>
        <v>0</v>
      </c>
      <c r="H1696" s="46">
        <f>_xlfn.IFNA(VLOOKUP(A1696,'TXF0007 Strategy'!$A$1:$B$1000,2,FALSE),0)</f>
        <v>0</v>
      </c>
      <c r="I1696" s="55">
        <f t="shared" si="52"/>
        <v>19375.835999999999</v>
      </c>
      <c r="J1696" s="32">
        <f>VLOOKUP($A1696,級距!$A:$K,9,FALSE)</f>
        <v>10</v>
      </c>
      <c r="K1696" s="32">
        <f>VLOOKUP($A1696,級距!$A:$K,10,FALSE)</f>
        <v>8</v>
      </c>
      <c r="L1696" s="32">
        <f>VLOOKUP($A1696,級距!$A:$K,11,FALSE)</f>
        <v>4</v>
      </c>
      <c r="M1696" s="32">
        <f t="shared" si="53"/>
        <v>4</v>
      </c>
    </row>
    <row r="1697" spans="1:13">
      <c r="A1697" s="47">
        <v>43909</v>
      </c>
      <c r="B1697" s="46">
        <f>_xlfn.IFNA(VLOOKUP(A1697,'Dual Thrust Strategy'!$A$1:$B$460,2,FALSE),0)</f>
        <v>0</v>
      </c>
      <c r="C1697" s="46">
        <f>_xlfn.IFNA(VLOOKUP(A1697,'Break Through Price Strategy'!$A$2:$B$742,2,FALSE),0)</f>
        <v>-80892.607999999993</v>
      </c>
      <c r="D1697" s="46">
        <f>_xlfn.IFNA(VLOOKUP(A1697,'BBI Strategy'!$A$2:$B$1000,2,FALSE),0)</f>
        <v>566867.31999999995</v>
      </c>
      <c r="E1697" s="46">
        <f>_xlfn.IFNA(VLOOKUP(A1697,'Cloud Strategy'!$A$2:$B$1000,2,FALSE),0)</f>
        <v>-123644.064</v>
      </c>
      <c r="F1697" s="46">
        <f>_xlfn.IFNA(VLOOKUP(A1697,'DMI Strategy'!$A$1:$B$1000,2,FALSE),0)</f>
        <v>0</v>
      </c>
      <c r="G1697" s="46">
        <f>_xlfn.IFNA(VLOOKUP(A1697,'RVI Strategy'!$A$1:$B$1000,2,FALSE),0)</f>
        <v>-122522.592</v>
      </c>
      <c r="H1697" s="46">
        <f>_xlfn.IFNA(VLOOKUP(A1697,'TXF0007 Strategy'!$A$1:$B$1000,2,FALSE),0)</f>
        <v>90974.104000000007</v>
      </c>
      <c r="I1697" s="55">
        <f t="shared" si="52"/>
        <v>39968.009333333321</v>
      </c>
      <c r="J1697" s="32">
        <f>VLOOKUP($A1697,級距!$A:$K,9,FALSE)</f>
        <v>10</v>
      </c>
      <c r="K1697" s="32">
        <f>VLOOKUP($A1697,級距!$A:$K,10,FALSE)</f>
        <v>8</v>
      </c>
      <c r="L1697" s="32">
        <f>VLOOKUP($A1697,級距!$A:$K,11,FALSE)</f>
        <v>4</v>
      </c>
      <c r="M1697" s="32">
        <f t="shared" si="53"/>
        <v>4</v>
      </c>
    </row>
    <row r="1698" spans="1:13">
      <c r="A1698" s="47">
        <v>43908</v>
      </c>
      <c r="B1698" s="46">
        <f>_xlfn.IFNA(VLOOKUP(A1698,'Dual Thrust Strategy'!$A$1:$B$460,2,FALSE),0)</f>
        <v>0</v>
      </c>
      <c r="C1698" s="46">
        <f>_xlfn.IFNA(VLOOKUP(A1698,'Break Through Price Strategy'!$A$2:$B$742,2,FALSE),0)</f>
        <v>90954.64</v>
      </c>
      <c r="D1698" s="46">
        <f>_xlfn.IFNA(VLOOKUP(A1698,'BBI Strategy'!$A$2:$B$1000,2,FALSE),0)</f>
        <v>-122647.28</v>
      </c>
      <c r="E1698" s="46">
        <f>_xlfn.IFNA(VLOOKUP(A1698,'Cloud Strategy'!$A$2:$B$1000,2,FALSE),0)</f>
        <v>73476.631999999998</v>
      </c>
      <c r="F1698" s="46">
        <f>_xlfn.IFNA(VLOOKUP(A1698,'DMI Strategy'!$A$1:$B$1000,2,FALSE),0)</f>
        <v>210078.62400000001</v>
      </c>
      <c r="G1698" s="46">
        <f>_xlfn.IFNA(VLOOKUP(A1698,'RVI Strategy'!$A$1:$B$1000,2,FALSE),0)</f>
        <v>-48561.552000000003</v>
      </c>
      <c r="H1698" s="46">
        <f>_xlfn.IFNA(VLOOKUP(A1698,'TXF0007 Strategy'!$A$1:$B$1000,2,FALSE),0)</f>
        <v>54454.840000000004</v>
      </c>
      <c r="I1698" s="55">
        <f t="shared" si="52"/>
        <v>33883.510666666669</v>
      </c>
      <c r="J1698" s="32">
        <f>VLOOKUP($A1698,級距!$A:$K,9,FALSE)</f>
        <v>10</v>
      </c>
      <c r="K1698" s="32">
        <f>VLOOKUP($A1698,級距!$A:$K,10,FALSE)</f>
        <v>4</v>
      </c>
      <c r="L1698" s="32">
        <f>VLOOKUP($A1698,級距!$A:$K,11,FALSE)</f>
        <v>1</v>
      </c>
      <c r="M1698" s="32">
        <f t="shared" si="53"/>
        <v>1</v>
      </c>
    </row>
    <row r="1699" spans="1:13">
      <c r="A1699" s="47">
        <v>43907</v>
      </c>
      <c r="B1699" s="46">
        <f>_xlfn.IFNA(VLOOKUP(A1699,'Dual Thrust Strategy'!$A$1:$B$460,2,FALSE),0)</f>
        <v>0</v>
      </c>
      <c r="C1699" s="46">
        <f>_xlfn.IFNA(VLOOKUP(A1699,'Break Through Price Strategy'!$A$2:$B$742,2,FALSE),0)</f>
        <v>51477.487999999998</v>
      </c>
      <c r="D1699" s="46">
        <f>_xlfn.IFNA(VLOOKUP(A1699,'BBI Strategy'!$A$2:$B$1000,2,FALSE),0)</f>
        <v>-122548.96</v>
      </c>
      <c r="E1699" s="46">
        <f>_xlfn.IFNA(VLOOKUP(A1699,'Cloud Strategy'!$A$2:$B$1000,2,FALSE),0)</f>
        <v>0</v>
      </c>
      <c r="F1699" s="46">
        <f>_xlfn.IFNA(VLOOKUP(A1699,'DMI Strategy'!$A$1:$B$1000,2,FALSE),0)</f>
        <v>-11084.384</v>
      </c>
      <c r="G1699" s="46">
        <f>_xlfn.IFNA(VLOOKUP(A1699,'RVI Strategy'!$A$1:$B$1000,2,FALSE),0)</f>
        <v>0</v>
      </c>
      <c r="H1699" s="46">
        <f>_xlfn.IFNA(VLOOKUP(A1699,'TXF0007 Strategy'!$A$1:$B$1000,2,FALSE),0)</f>
        <v>0</v>
      </c>
      <c r="I1699" s="55">
        <f t="shared" si="52"/>
        <v>-13692.642666666668</v>
      </c>
      <c r="J1699" s="32">
        <f>VLOOKUP($A1699,級距!$A:$K,9,FALSE)</f>
        <v>10</v>
      </c>
      <c r="K1699" s="32">
        <f>VLOOKUP($A1699,級距!$A:$K,10,FALSE)</f>
        <v>1</v>
      </c>
      <c r="L1699" s="32">
        <f>VLOOKUP($A1699,級距!$A:$K,11,FALSE)</f>
        <v>1</v>
      </c>
      <c r="M1699" s="32">
        <f t="shared" si="53"/>
        <v>1</v>
      </c>
    </row>
    <row r="1700" spans="1:13">
      <c r="A1700" s="47">
        <v>43906</v>
      </c>
      <c r="B1700" s="46">
        <f>_xlfn.IFNA(VLOOKUP(A1700,'Dual Thrust Strategy'!$A$1:$B$460,2,FALSE),0)</f>
        <v>0</v>
      </c>
      <c r="C1700" s="46">
        <f>_xlfn.IFNA(VLOOKUP(A1700,'Break Through Price Strategy'!$A$2:$B$742,2,FALSE),0)</f>
        <v>0</v>
      </c>
      <c r="D1700" s="46">
        <f>_xlfn.IFNA(VLOOKUP(A1700,'BBI Strategy'!$A$2:$B$1000,2,FALSE),0)</f>
        <v>117664.32000000001</v>
      </c>
      <c r="E1700" s="46">
        <f>_xlfn.IFNA(VLOOKUP(A1700,'Cloud Strategy'!$A$2:$B$1000,2,FALSE),0)</f>
        <v>-97399.384000000005</v>
      </c>
      <c r="F1700" s="46">
        <f>_xlfn.IFNA(VLOOKUP(A1700,'DMI Strategy'!$A$1:$B$1000,2,FALSE),0)</f>
        <v>167860.46400000001</v>
      </c>
      <c r="G1700" s="46">
        <f>_xlfn.IFNA(VLOOKUP(A1700,'RVI Strategy'!$A$1:$B$1000,2,FALSE),0)</f>
        <v>0</v>
      </c>
      <c r="H1700" s="46">
        <f>_xlfn.IFNA(VLOOKUP(A1700,'TXF0007 Strategy'!$A$1:$B$1000,2,FALSE),0)</f>
        <v>57531.767999999996</v>
      </c>
      <c r="I1700" s="55">
        <f t="shared" si="52"/>
        <v>31354.233333333337</v>
      </c>
      <c r="J1700" s="32">
        <f>VLOOKUP($A1700,級距!$A:$K,9,FALSE)</f>
        <v>10</v>
      </c>
      <c r="K1700" s="32">
        <f>VLOOKUP($A1700,級距!$A:$K,10,FALSE)</f>
        <v>6</v>
      </c>
      <c r="L1700" s="32">
        <f>VLOOKUP($A1700,級距!$A:$K,11,FALSE)</f>
        <v>1</v>
      </c>
      <c r="M1700" s="32">
        <f t="shared" si="53"/>
        <v>1</v>
      </c>
    </row>
    <row r="1701" spans="1:13">
      <c r="A1701" s="47">
        <v>43905</v>
      </c>
      <c r="B1701" s="46">
        <f>_xlfn.IFNA(VLOOKUP(A1701,'Dual Thrust Strategy'!$A$1:$B$460,2,FALSE),0)</f>
        <v>0</v>
      </c>
      <c r="C1701" s="46">
        <f>_xlfn.IFNA(VLOOKUP(A1701,'Break Through Price Strategy'!$A$2:$B$742,2,FALSE),0)</f>
        <v>0</v>
      </c>
      <c r="D1701" s="46">
        <f>_xlfn.IFNA(VLOOKUP(A1701,'BBI Strategy'!$A$2:$B$1000,2,FALSE),0)</f>
        <v>0</v>
      </c>
      <c r="E1701" s="46">
        <f>_xlfn.IFNA(VLOOKUP(A1701,'Cloud Strategy'!$A$2:$B$1000,2,FALSE),0)</f>
        <v>0</v>
      </c>
      <c r="F1701" s="46">
        <f>_xlfn.IFNA(VLOOKUP(A1701,'DMI Strategy'!$A$1:$B$1000,2,FALSE),0)</f>
        <v>0</v>
      </c>
      <c r="G1701" s="46">
        <f>_xlfn.IFNA(VLOOKUP(A1701,'RVI Strategy'!$A$1:$B$1000,2,FALSE),0)</f>
        <v>0</v>
      </c>
      <c r="H1701" s="46">
        <f>_xlfn.IFNA(VLOOKUP(A1701,'TXF0007 Strategy'!$A$1:$B$1000,2,FALSE),0)</f>
        <v>0</v>
      </c>
      <c r="I1701" s="55">
        <f t="shared" si="52"/>
        <v>0</v>
      </c>
      <c r="J1701" s="32" t="e">
        <f>VLOOKUP($A1701,級距!$A:$K,9,FALSE)</f>
        <v>#N/A</v>
      </c>
      <c r="K1701" s="32" t="e">
        <f>VLOOKUP($A1701,級距!$A:$K,10,FALSE)</f>
        <v>#N/A</v>
      </c>
      <c r="L1701" s="32" t="e">
        <f>VLOOKUP($A1701,級距!$A:$K,11,FALSE)</f>
        <v>#N/A</v>
      </c>
      <c r="M1701" s="32">
        <f t="shared" si="53"/>
        <v>0</v>
      </c>
    </row>
    <row r="1702" spans="1:13">
      <c r="A1702" s="47">
        <v>43904</v>
      </c>
      <c r="B1702" s="46">
        <f>_xlfn.IFNA(VLOOKUP(A1702,'Dual Thrust Strategy'!$A$1:$B$460,2,FALSE),0)</f>
        <v>0</v>
      </c>
      <c r="C1702" s="46">
        <f>_xlfn.IFNA(VLOOKUP(A1702,'Break Through Price Strategy'!$A$2:$B$742,2,FALSE),0)</f>
        <v>0</v>
      </c>
      <c r="D1702" s="46">
        <f>_xlfn.IFNA(VLOOKUP(A1702,'BBI Strategy'!$A$2:$B$1000,2,FALSE),0)</f>
        <v>0</v>
      </c>
      <c r="E1702" s="46">
        <f>_xlfn.IFNA(VLOOKUP(A1702,'Cloud Strategy'!$A$2:$B$1000,2,FALSE),0)</f>
        <v>0</v>
      </c>
      <c r="F1702" s="46">
        <f>_xlfn.IFNA(VLOOKUP(A1702,'DMI Strategy'!$A$1:$B$1000,2,FALSE),0)</f>
        <v>0</v>
      </c>
      <c r="G1702" s="46">
        <f>_xlfn.IFNA(VLOOKUP(A1702,'RVI Strategy'!$A$1:$B$1000,2,FALSE),0)</f>
        <v>0</v>
      </c>
      <c r="H1702" s="46">
        <f>_xlfn.IFNA(VLOOKUP(A1702,'TXF0007 Strategy'!$A$1:$B$1000,2,FALSE),0)</f>
        <v>0</v>
      </c>
      <c r="I1702" s="55">
        <f t="shared" si="52"/>
        <v>0</v>
      </c>
      <c r="J1702" s="32" t="e">
        <f>VLOOKUP($A1702,級距!$A:$K,9,FALSE)</f>
        <v>#N/A</v>
      </c>
      <c r="K1702" s="32" t="e">
        <f>VLOOKUP($A1702,級距!$A:$K,10,FALSE)</f>
        <v>#N/A</v>
      </c>
      <c r="L1702" s="32" t="e">
        <f>VLOOKUP($A1702,級距!$A:$K,11,FALSE)</f>
        <v>#N/A</v>
      </c>
      <c r="M1702" s="32">
        <f t="shared" si="53"/>
        <v>0</v>
      </c>
    </row>
    <row r="1703" spans="1:13">
      <c r="A1703" s="47">
        <v>43903</v>
      </c>
      <c r="B1703" s="46">
        <f>_xlfn.IFNA(VLOOKUP(A1703,'Dual Thrust Strategy'!$A$1:$B$460,2,FALSE),0)</f>
        <v>0</v>
      </c>
      <c r="C1703" s="46">
        <f>_xlfn.IFNA(VLOOKUP(A1703,'Break Through Price Strategy'!$A$2:$B$742,2,FALSE),0)</f>
        <v>-64707.96</v>
      </c>
      <c r="D1703" s="46">
        <f>_xlfn.IFNA(VLOOKUP(A1703,'BBI Strategy'!$A$2:$B$1000,2,FALSE),0)</f>
        <v>19496.936000000002</v>
      </c>
      <c r="E1703" s="46">
        <f>_xlfn.IFNA(VLOOKUP(A1703,'Cloud Strategy'!$A$2:$B$1000,2,FALSE),0)</f>
        <v>-48353.951999999997</v>
      </c>
      <c r="F1703" s="46">
        <f>_xlfn.IFNA(VLOOKUP(A1703,'DMI Strategy'!$A$1:$B$1000,2,FALSE),0)</f>
        <v>150913.35200000001</v>
      </c>
      <c r="G1703" s="46">
        <f>_xlfn.IFNA(VLOOKUP(A1703,'RVI Strategy'!$A$1:$B$1000,2,FALSE),0)</f>
        <v>254882.18400000001</v>
      </c>
      <c r="H1703" s="46">
        <f>_xlfn.IFNA(VLOOKUP(A1703,'TXF0007 Strategy'!$A$1:$B$1000,2,FALSE),0)</f>
        <v>0</v>
      </c>
      <c r="I1703" s="55">
        <f t="shared" si="52"/>
        <v>52038.426666666674</v>
      </c>
      <c r="J1703" s="32">
        <f>VLOOKUP($A1703,級距!$A:$K,9,FALSE)</f>
        <v>10</v>
      </c>
      <c r="K1703" s="32">
        <f>VLOOKUP($A1703,級距!$A:$K,10,FALSE)</f>
        <v>4</v>
      </c>
      <c r="L1703" s="32">
        <f>VLOOKUP($A1703,級距!$A:$K,11,FALSE)</f>
        <v>1</v>
      </c>
      <c r="M1703" s="32">
        <f t="shared" si="53"/>
        <v>1</v>
      </c>
    </row>
    <row r="1704" spans="1:13">
      <c r="A1704" s="47">
        <v>43902</v>
      </c>
      <c r="B1704" s="46">
        <f>_xlfn.IFNA(VLOOKUP(A1704,'Dual Thrust Strategy'!$A$1:$B$460,2,FALSE),0)</f>
        <v>0</v>
      </c>
      <c r="C1704" s="46">
        <f>_xlfn.IFNA(VLOOKUP(A1704,'Break Through Price Strategy'!$A$2:$B$742,2,FALSE),0)</f>
        <v>250905.24799999999</v>
      </c>
      <c r="D1704" s="46">
        <f>_xlfn.IFNA(VLOOKUP(A1704,'BBI Strategy'!$A$2:$B$1000,2,FALSE),0)</f>
        <v>58678.447999999997</v>
      </c>
      <c r="E1704" s="46">
        <f>_xlfn.IFNA(VLOOKUP(A1704,'Cloud Strategy'!$A$2:$B$1000,2,FALSE),0)</f>
        <v>-124069.152</v>
      </c>
      <c r="F1704" s="46">
        <f>_xlfn.IFNA(VLOOKUP(A1704,'DMI Strategy'!$A$1:$B$1000,2,FALSE),0)</f>
        <v>55004.455999999998</v>
      </c>
      <c r="G1704" s="46">
        <f>_xlfn.IFNA(VLOOKUP(A1704,'RVI Strategy'!$A$1:$B$1000,2,FALSE),0)</f>
        <v>223374.07999999999</v>
      </c>
      <c r="H1704" s="46">
        <f>_xlfn.IFNA(VLOOKUP(A1704,'TXF0007 Strategy'!$A$1:$B$1000,2,FALSE),0)</f>
        <v>258402.16</v>
      </c>
      <c r="I1704" s="55">
        <f t="shared" si="52"/>
        <v>77315.513333333321</v>
      </c>
      <c r="J1704" s="32">
        <f>VLOOKUP($A1704,級距!$A:$K,9,FALSE)</f>
        <v>10</v>
      </c>
      <c r="K1704" s="32">
        <f>VLOOKUP($A1704,級距!$A:$K,10,FALSE)</f>
        <v>7</v>
      </c>
      <c r="L1704" s="32">
        <f>VLOOKUP($A1704,級距!$A:$K,11,FALSE)</f>
        <v>4</v>
      </c>
      <c r="M1704" s="32">
        <f t="shared" si="53"/>
        <v>4</v>
      </c>
    </row>
    <row r="1705" spans="1:13">
      <c r="A1705" s="47">
        <v>43901</v>
      </c>
      <c r="B1705" s="46">
        <f>_xlfn.IFNA(VLOOKUP(A1705,'Dual Thrust Strategy'!$A$1:$B$460,2,FALSE),0)</f>
        <v>0</v>
      </c>
      <c r="C1705" s="46">
        <f>_xlfn.IFNA(VLOOKUP(A1705,'Break Through Price Strategy'!$A$2:$B$742,2,FALSE),0)</f>
        <v>0</v>
      </c>
      <c r="D1705" s="46">
        <f>_xlfn.IFNA(VLOOKUP(A1705,'BBI Strategy'!$A$2:$B$1000,2,FALSE),0)</f>
        <v>0</v>
      </c>
      <c r="E1705" s="46">
        <f>_xlfn.IFNA(VLOOKUP(A1705,'Cloud Strategy'!$A$2:$B$1000,2,FALSE),0)</f>
        <v>0</v>
      </c>
      <c r="F1705" s="46">
        <f>_xlfn.IFNA(VLOOKUP(A1705,'DMI Strategy'!$A$1:$B$1000,2,FALSE),0)</f>
        <v>171013.152</v>
      </c>
      <c r="G1705" s="46">
        <f>_xlfn.IFNA(VLOOKUP(A1705,'RVI Strategy'!$A$1:$B$1000,2,FALSE),0)</f>
        <v>0</v>
      </c>
      <c r="H1705" s="46">
        <f>_xlfn.IFNA(VLOOKUP(A1705,'TXF0007 Strategy'!$A$1:$B$1000,2,FALSE),0)</f>
        <v>99390.959999999992</v>
      </c>
      <c r="I1705" s="55">
        <f t="shared" si="52"/>
        <v>28502.191999999999</v>
      </c>
      <c r="J1705" s="32">
        <f>VLOOKUP($A1705,級距!$A:$K,9,FALSE)</f>
        <v>10</v>
      </c>
      <c r="K1705" s="32">
        <f>VLOOKUP($A1705,級距!$A:$K,10,FALSE)</f>
        <v>8</v>
      </c>
      <c r="L1705" s="32">
        <f>VLOOKUP($A1705,級距!$A:$K,11,FALSE)</f>
        <v>4</v>
      </c>
      <c r="M1705" s="32">
        <f t="shared" si="53"/>
        <v>4</v>
      </c>
    </row>
    <row r="1706" spans="1:13">
      <c r="A1706" s="47">
        <v>43900</v>
      </c>
      <c r="B1706" s="46">
        <f>_xlfn.IFNA(VLOOKUP(A1706,'Dual Thrust Strategy'!$A$1:$B$460,2,FALSE),0)</f>
        <v>0</v>
      </c>
      <c r="C1706" s="46">
        <f>_xlfn.IFNA(VLOOKUP(A1706,'Break Through Price Strategy'!$A$2:$B$742,2,FALSE),0)</f>
        <v>0</v>
      </c>
      <c r="D1706" s="46">
        <f>_xlfn.IFNA(VLOOKUP(A1706,'BBI Strategy'!$A$2:$B$1000,2,FALSE),0)</f>
        <v>83590.983999999997</v>
      </c>
      <c r="E1706" s="46">
        <f>_xlfn.IFNA(VLOOKUP(A1706,'Cloud Strategy'!$A$2:$B$1000,2,FALSE),0)</f>
        <v>0</v>
      </c>
      <c r="F1706" s="46">
        <f>_xlfn.IFNA(VLOOKUP(A1706,'DMI Strategy'!$A$1:$B$1000,2,FALSE),0)</f>
        <v>-29162.04</v>
      </c>
      <c r="G1706" s="46">
        <f>_xlfn.IFNA(VLOOKUP(A1706,'RVI Strategy'!$A$1:$B$1000,2,FALSE),0)</f>
        <v>0</v>
      </c>
      <c r="H1706" s="46">
        <f>_xlfn.IFNA(VLOOKUP(A1706,'TXF0007 Strategy'!$A$1:$B$1000,2,FALSE),0)</f>
        <v>-121569.02399999999</v>
      </c>
      <c r="I1706" s="55">
        <f t="shared" si="52"/>
        <v>9071.4906666666666</v>
      </c>
      <c r="J1706" s="32">
        <f>VLOOKUP($A1706,級距!$A:$K,9,FALSE)</f>
        <v>10</v>
      </c>
      <c r="K1706" s="32">
        <f>VLOOKUP($A1706,級距!$A:$K,10,FALSE)</f>
        <v>8</v>
      </c>
      <c r="L1706" s="32">
        <f>VLOOKUP($A1706,級距!$A:$K,11,FALSE)</f>
        <v>4</v>
      </c>
      <c r="M1706" s="32">
        <f t="shared" si="53"/>
        <v>4</v>
      </c>
    </row>
    <row r="1707" spans="1:13">
      <c r="A1707" s="47">
        <v>43899</v>
      </c>
      <c r="B1707" s="46">
        <f>_xlfn.IFNA(VLOOKUP(A1707,'Dual Thrust Strategy'!$A$1:$B$460,2,FALSE),0)</f>
        <v>0</v>
      </c>
      <c r="C1707" s="46">
        <f>_xlfn.IFNA(VLOOKUP(A1707,'Break Through Price Strategy'!$A$2:$B$742,2,FALSE),0)</f>
        <v>-61581.552000000003</v>
      </c>
      <c r="D1707" s="46">
        <f>_xlfn.IFNA(VLOOKUP(A1707,'BBI Strategy'!$A$2:$B$1000,2,FALSE),0)</f>
        <v>78753.928</v>
      </c>
      <c r="E1707" s="46">
        <f>_xlfn.IFNA(VLOOKUP(A1707,'Cloud Strategy'!$A$2:$B$1000,2,FALSE),0)</f>
        <v>37238.383999999998</v>
      </c>
      <c r="F1707" s="46">
        <f>_xlfn.IFNA(VLOOKUP(A1707,'DMI Strategy'!$A$1:$B$1000,2,FALSE),0)</f>
        <v>0</v>
      </c>
      <c r="G1707" s="46">
        <f>_xlfn.IFNA(VLOOKUP(A1707,'RVI Strategy'!$A$1:$B$1000,2,FALSE),0)</f>
        <v>0</v>
      </c>
      <c r="H1707" s="46">
        <f>_xlfn.IFNA(VLOOKUP(A1707,'TXF0007 Strategy'!$A$1:$B$1000,2,FALSE),0)</f>
        <v>26846.832000000002</v>
      </c>
      <c r="I1707" s="55">
        <f t="shared" si="52"/>
        <v>9068.4599999999991</v>
      </c>
      <c r="J1707" s="32">
        <f>VLOOKUP($A1707,級距!$A:$K,9,FALSE)</f>
        <v>9</v>
      </c>
      <c r="K1707" s="32">
        <f>VLOOKUP($A1707,級距!$A:$K,10,FALSE)</f>
        <v>2</v>
      </c>
      <c r="L1707" s="32">
        <f>VLOOKUP($A1707,級距!$A:$K,11,FALSE)</f>
        <v>2</v>
      </c>
      <c r="M1707" s="32">
        <f t="shared" si="53"/>
        <v>2</v>
      </c>
    </row>
    <row r="1708" spans="1:13">
      <c r="A1708" s="47">
        <v>43898</v>
      </c>
      <c r="B1708" s="46">
        <f>_xlfn.IFNA(VLOOKUP(A1708,'Dual Thrust Strategy'!$A$1:$B$460,2,FALSE),0)</f>
        <v>0</v>
      </c>
      <c r="C1708" s="46">
        <f>_xlfn.IFNA(VLOOKUP(A1708,'Break Through Price Strategy'!$A$2:$B$742,2,FALSE),0)</f>
        <v>0</v>
      </c>
      <c r="D1708" s="46">
        <f>_xlfn.IFNA(VLOOKUP(A1708,'BBI Strategy'!$A$2:$B$1000,2,FALSE),0)</f>
        <v>0</v>
      </c>
      <c r="E1708" s="46">
        <f>_xlfn.IFNA(VLOOKUP(A1708,'Cloud Strategy'!$A$2:$B$1000,2,FALSE),0)</f>
        <v>0</v>
      </c>
      <c r="F1708" s="46">
        <f>_xlfn.IFNA(VLOOKUP(A1708,'DMI Strategy'!$A$1:$B$1000,2,FALSE),0)</f>
        <v>0</v>
      </c>
      <c r="G1708" s="46">
        <f>_xlfn.IFNA(VLOOKUP(A1708,'RVI Strategy'!$A$1:$B$1000,2,FALSE),0)</f>
        <v>0</v>
      </c>
      <c r="H1708" s="46">
        <f>_xlfn.IFNA(VLOOKUP(A1708,'TXF0007 Strategy'!$A$1:$B$1000,2,FALSE),0)</f>
        <v>0</v>
      </c>
      <c r="I1708" s="55">
        <f t="shared" si="52"/>
        <v>0</v>
      </c>
      <c r="J1708" s="32" t="e">
        <f>VLOOKUP($A1708,級距!$A:$K,9,FALSE)</f>
        <v>#N/A</v>
      </c>
      <c r="K1708" s="32" t="e">
        <f>VLOOKUP($A1708,級距!$A:$K,10,FALSE)</f>
        <v>#N/A</v>
      </c>
      <c r="L1708" s="32" t="e">
        <f>VLOOKUP($A1708,級距!$A:$K,11,FALSE)</f>
        <v>#N/A</v>
      </c>
      <c r="M1708" s="32">
        <f t="shared" si="53"/>
        <v>0</v>
      </c>
    </row>
    <row r="1709" spans="1:13">
      <c r="A1709" s="47">
        <v>43897</v>
      </c>
      <c r="B1709" s="46">
        <f>_xlfn.IFNA(VLOOKUP(A1709,'Dual Thrust Strategy'!$A$1:$B$460,2,FALSE),0)</f>
        <v>0</v>
      </c>
      <c r="C1709" s="46">
        <f>_xlfn.IFNA(VLOOKUP(A1709,'Break Through Price Strategy'!$A$2:$B$742,2,FALSE),0)</f>
        <v>0</v>
      </c>
      <c r="D1709" s="46">
        <f>_xlfn.IFNA(VLOOKUP(A1709,'BBI Strategy'!$A$2:$B$1000,2,FALSE),0)</f>
        <v>0</v>
      </c>
      <c r="E1709" s="46">
        <f>_xlfn.IFNA(VLOOKUP(A1709,'Cloud Strategy'!$A$2:$B$1000,2,FALSE),0)</f>
        <v>0</v>
      </c>
      <c r="F1709" s="46">
        <f>_xlfn.IFNA(VLOOKUP(A1709,'DMI Strategy'!$A$1:$B$1000,2,FALSE),0)</f>
        <v>0</v>
      </c>
      <c r="G1709" s="46">
        <f>_xlfn.IFNA(VLOOKUP(A1709,'RVI Strategy'!$A$1:$B$1000,2,FALSE),0)</f>
        <v>0</v>
      </c>
      <c r="H1709" s="46">
        <f>_xlfn.IFNA(VLOOKUP(A1709,'TXF0007 Strategy'!$A$1:$B$1000,2,FALSE),0)</f>
        <v>0</v>
      </c>
      <c r="I1709" s="55">
        <f t="shared" si="52"/>
        <v>0</v>
      </c>
      <c r="J1709" s="32" t="e">
        <f>VLOOKUP($A1709,級距!$A:$K,9,FALSE)</f>
        <v>#N/A</v>
      </c>
      <c r="K1709" s="32" t="e">
        <f>VLOOKUP($A1709,級距!$A:$K,10,FALSE)</f>
        <v>#N/A</v>
      </c>
      <c r="L1709" s="32" t="e">
        <f>VLOOKUP($A1709,級距!$A:$K,11,FALSE)</f>
        <v>#N/A</v>
      </c>
      <c r="M1709" s="32">
        <f t="shared" si="53"/>
        <v>0</v>
      </c>
    </row>
    <row r="1710" spans="1:13">
      <c r="A1710" s="47">
        <v>43896</v>
      </c>
      <c r="B1710" s="46">
        <f>_xlfn.IFNA(VLOOKUP(A1710,'Dual Thrust Strategy'!$A$1:$B$460,2,FALSE),0)</f>
        <v>0</v>
      </c>
      <c r="C1710" s="46">
        <f>_xlfn.IFNA(VLOOKUP(A1710,'Break Through Price Strategy'!$A$2:$B$742,2,FALSE),0)</f>
        <v>55568.864000000001</v>
      </c>
      <c r="D1710" s="46">
        <f>_xlfn.IFNA(VLOOKUP(A1710,'BBI Strategy'!$A$2:$B$1000,2,FALSE),0)</f>
        <v>26870.495999999999</v>
      </c>
      <c r="E1710" s="46">
        <f>_xlfn.IFNA(VLOOKUP(A1710,'Cloud Strategy'!$A$2:$B$1000,2,FALSE),0)</f>
        <v>57548.52</v>
      </c>
      <c r="F1710" s="46">
        <f>_xlfn.IFNA(VLOOKUP(A1710,'DMI Strategy'!$A$1:$B$1000,2,FALSE),0)</f>
        <v>59828.048000000003</v>
      </c>
      <c r="G1710" s="46">
        <f>_xlfn.IFNA(VLOOKUP(A1710,'RVI Strategy'!$A$1:$B$1000,2,FALSE),0)</f>
        <v>36232.512000000002</v>
      </c>
      <c r="H1710" s="46">
        <f>_xlfn.IFNA(VLOOKUP(A1710,'TXF0007 Strategy'!$A$1:$B$1000,2,FALSE),0)</f>
        <v>98059.263999999996</v>
      </c>
      <c r="I1710" s="55">
        <f t="shared" si="52"/>
        <v>39341.406666666669</v>
      </c>
      <c r="J1710" s="32">
        <f>VLOOKUP($A1710,級距!$A:$K,9,FALSE)</f>
        <v>8</v>
      </c>
      <c r="K1710" s="32">
        <f>VLOOKUP($A1710,級距!$A:$K,10,FALSE)</f>
        <v>9</v>
      </c>
      <c r="L1710" s="32">
        <f>VLOOKUP($A1710,級距!$A:$K,11,FALSE)</f>
        <v>3</v>
      </c>
      <c r="M1710" s="32">
        <f t="shared" si="53"/>
        <v>3</v>
      </c>
    </row>
    <row r="1711" spans="1:13">
      <c r="A1711" s="47">
        <v>43895</v>
      </c>
      <c r="B1711" s="46">
        <f>_xlfn.IFNA(VLOOKUP(A1711,'Dual Thrust Strategy'!$A$1:$B$460,2,FALSE),0)</f>
        <v>0</v>
      </c>
      <c r="C1711" s="46">
        <f>_xlfn.IFNA(VLOOKUP(A1711,'Break Through Price Strategy'!$A$2:$B$742,2,FALSE),0)</f>
        <v>0</v>
      </c>
      <c r="D1711" s="46">
        <f>_xlfn.IFNA(VLOOKUP(A1711,'BBI Strategy'!$A$2:$B$1000,2,FALSE),0)</f>
        <v>17192.351999999999</v>
      </c>
      <c r="E1711" s="46">
        <f>_xlfn.IFNA(VLOOKUP(A1711,'Cloud Strategy'!$A$2:$B$1000,2,FALSE),0)</f>
        <v>0</v>
      </c>
      <c r="F1711" s="46">
        <f>_xlfn.IFNA(VLOOKUP(A1711,'DMI Strategy'!$A$1:$B$1000,2,FALSE),0)</f>
        <v>26881.184000000001</v>
      </c>
      <c r="G1711" s="46">
        <f>_xlfn.IFNA(VLOOKUP(A1711,'RVI Strategy'!$A$1:$B$1000,2,FALSE),0)</f>
        <v>0</v>
      </c>
      <c r="H1711" s="46">
        <f>_xlfn.IFNA(VLOOKUP(A1711,'TXF0007 Strategy'!$A$1:$B$1000,2,FALSE),0)</f>
        <v>-15513.52</v>
      </c>
      <c r="I1711" s="55">
        <f t="shared" si="52"/>
        <v>7345.5893333333333</v>
      </c>
      <c r="J1711" s="32">
        <f>VLOOKUP($A1711,級距!$A:$K,9,FALSE)</f>
        <v>2</v>
      </c>
      <c r="K1711" s="32">
        <f>VLOOKUP($A1711,級距!$A:$K,10,FALSE)</f>
        <v>6</v>
      </c>
      <c r="L1711" s="32">
        <f>VLOOKUP($A1711,級距!$A:$K,11,FALSE)</f>
        <v>2</v>
      </c>
      <c r="M1711" s="32">
        <f t="shared" si="53"/>
        <v>2</v>
      </c>
    </row>
    <row r="1712" spans="1:13">
      <c r="A1712" s="47">
        <v>43894</v>
      </c>
      <c r="B1712" s="46">
        <f>_xlfn.IFNA(VLOOKUP(A1712,'Dual Thrust Strategy'!$A$1:$B$460,2,FALSE),0)</f>
        <v>0</v>
      </c>
      <c r="C1712" s="46">
        <f>_xlfn.IFNA(VLOOKUP(A1712,'Break Through Price Strategy'!$A$2:$B$742,2,FALSE),0)</f>
        <v>0</v>
      </c>
      <c r="D1712" s="46">
        <f>_xlfn.IFNA(VLOOKUP(A1712,'BBI Strategy'!$A$2:$B$1000,2,FALSE),0)</f>
        <v>-4034.8319999999999</v>
      </c>
      <c r="E1712" s="46">
        <f>_xlfn.IFNA(VLOOKUP(A1712,'Cloud Strategy'!$A$2:$B$1000,2,FALSE),0)</f>
        <v>0</v>
      </c>
      <c r="F1712" s="46">
        <f>_xlfn.IFNA(VLOOKUP(A1712,'DMI Strategy'!$A$1:$B$1000,2,FALSE),0)</f>
        <v>0</v>
      </c>
      <c r="G1712" s="46">
        <f>_xlfn.IFNA(VLOOKUP(A1712,'RVI Strategy'!$A$1:$B$1000,2,FALSE),0)</f>
        <v>0</v>
      </c>
      <c r="H1712" s="46">
        <f>_xlfn.IFNA(VLOOKUP(A1712,'TXF0007 Strategy'!$A$1:$B$1000,2,FALSE),0)</f>
        <v>26044.864000000001</v>
      </c>
      <c r="I1712" s="55">
        <f t="shared" si="52"/>
        <v>-672.47199999999998</v>
      </c>
      <c r="J1712" s="32">
        <f>VLOOKUP($A1712,級距!$A:$K,9,FALSE)</f>
        <v>4</v>
      </c>
      <c r="K1712" s="32">
        <f>VLOOKUP($A1712,級距!$A:$K,10,FALSE)</f>
        <v>2</v>
      </c>
      <c r="L1712" s="32">
        <f>VLOOKUP($A1712,級距!$A:$K,11,FALSE)</f>
        <v>2</v>
      </c>
      <c r="M1712" s="32">
        <f t="shared" si="53"/>
        <v>2</v>
      </c>
    </row>
    <row r="1713" spans="1:13">
      <c r="A1713" s="47">
        <v>43893</v>
      </c>
      <c r="B1713" s="46">
        <f>_xlfn.IFNA(VLOOKUP(A1713,'Dual Thrust Strategy'!$A$1:$B$460,2,FALSE),0)</f>
        <v>0</v>
      </c>
      <c r="C1713" s="46">
        <f>_xlfn.IFNA(VLOOKUP(A1713,'Break Through Price Strategy'!$A$2:$B$742,2,FALSE),0)</f>
        <v>-62713.919999999998</v>
      </c>
      <c r="D1713" s="46">
        <f>_xlfn.IFNA(VLOOKUP(A1713,'BBI Strategy'!$A$2:$B$1000,2,FALSE),0)</f>
        <v>-63555.135999999999</v>
      </c>
      <c r="E1713" s="46">
        <f>_xlfn.IFNA(VLOOKUP(A1713,'Cloud Strategy'!$A$2:$B$1000,2,FALSE),0)</f>
        <v>0</v>
      </c>
      <c r="F1713" s="46">
        <f>_xlfn.IFNA(VLOOKUP(A1713,'DMI Strategy'!$A$1:$B$1000,2,FALSE),0)</f>
        <v>0</v>
      </c>
      <c r="G1713" s="46">
        <f>_xlfn.IFNA(VLOOKUP(A1713,'RVI Strategy'!$A$1:$B$1000,2,FALSE),0)</f>
        <v>0</v>
      </c>
      <c r="H1713" s="46">
        <f>_xlfn.IFNA(VLOOKUP(A1713,'TXF0007 Strategy'!$A$1:$B$1000,2,FALSE),0)</f>
        <v>0</v>
      </c>
      <c r="I1713" s="55">
        <f t="shared" si="52"/>
        <v>-21044.842666666667</v>
      </c>
      <c r="J1713" s="32">
        <f>VLOOKUP($A1713,級距!$A:$K,9,FALSE)</f>
        <v>4</v>
      </c>
      <c r="K1713" s="32">
        <f>VLOOKUP($A1713,級距!$A:$K,10,FALSE)</f>
        <v>2</v>
      </c>
      <c r="L1713" s="32">
        <f>VLOOKUP($A1713,級距!$A:$K,11,FALSE)</f>
        <v>2</v>
      </c>
      <c r="M1713" s="32">
        <f t="shared" si="53"/>
        <v>2</v>
      </c>
    </row>
    <row r="1714" spans="1:13">
      <c r="A1714" s="47">
        <v>43892</v>
      </c>
      <c r="B1714" s="46">
        <f>_xlfn.IFNA(VLOOKUP(A1714,'Dual Thrust Strategy'!$A$1:$B$460,2,FALSE),0)</f>
        <v>0</v>
      </c>
      <c r="C1714" s="46">
        <f>_xlfn.IFNA(VLOOKUP(A1714,'Break Through Price Strategy'!$A$2:$B$742,2,FALSE),0)</f>
        <v>-18942.504000000001</v>
      </c>
      <c r="D1714" s="46">
        <f>_xlfn.IFNA(VLOOKUP(A1714,'BBI Strategy'!$A$2:$B$1000,2,FALSE),0)</f>
        <v>-102669.28</v>
      </c>
      <c r="E1714" s="46">
        <f>_xlfn.IFNA(VLOOKUP(A1714,'Cloud Strategy'!$A$2:$B$1000,2,FALSE),0)</f>
        <v>0</v>
      </c>
      <c r="F1714" s="46">
        <f>_xlfn.IFNA(VLOOKUP(A1714,'DMI Strategy'!$A$1:$B$1000,2,FALSE),0)</f>
        <v>-45365.824000000001</v>
      </c>
      <c r="G1714" s="46">
        <f>_xlfn.IFNA(VLOOKUP(A1714,'RVI Strategy'!$A$1:$B$1000,2,FALSE),0)</f>
        <v>0</v>
      </c>
      <c r="H1714" s="46">
        <f>_xlfn.IFNA(VLOOKUP(A1714,'TXF0007 Strategy'!$A$1:$B$1000,2,FALSE),0)</f>
        <v>25576.992000000002</v>
      </c>
      <c r="I1714" s="55">
        <f t="shared" si="52"/>
        <v>-27829.601333333336</v>
      </c>
      <c r="J1714" s="32">
        <f>VLOOKUP($A1714,級距!$A:$K,9,FALSE)</f>
        <v>10</v>
      </c>
      <c r="K1714" s="32">
        <f>VLOOKUP($A1714,級距!$A:$K,10,FALSE)</f>
        <v>6</v>
      </c>
      <c r="L1714" s="32">
        <f>VLOOKUP($A1714,級距!$A:$K,11,FALSE)</f>
        <v>1</v>
      </c>
      <c r="M1714" s="32">
        <f t="shared" si="53"/>
        <v>1</v>
      </c>
    </row>
    <row r="1715" spans="1:13">
      <c r="A1715" s="47">
        <v>43891</v>
      </c>
      <c r="B1715" s="46">
        <f>_xlfn.IFNA(VLOOKUP(A1715,'Dual Thrust Strategy'!$A$1:$B$460,2,FALSE),0)</f>
        <v>0</v>
      </c>
      <c r="C1715" s="46">
        <f>_xlfn.IFNA(VLOOKUP(A1715,'Break Through Price Strategy'!$A$2:$B$742,2,FALSE),0)</f>
        <v>0</v>
      </c>
      <c r="D1715" s="46">
        <f>_xlfn.IFNA(VLOOKUP(A1715,'BBI Strategy'!$A$2:$B$1000,2,FALSE),0)</f>
        <v>0</v>
      </c>
      <c r="E1715" s="46">
        <f>_xlfn.IFNA(VLOOKUP(A1715,'Cloud Strategy'!$A$2:$B$1000,2,FALSE),0)</f>
        <v>0</v>
      </c>
      <c r="F1715" s="46">
        <f>_xlfn.IFNA(VLOOKUP(A1715,'DMI Strategy'!$A$1:$B$1000,2,FALSE),0)</f>
        <v>0</v>
      </c>
      <c r="G1715" s="46">
        <f>_xlfn.IFNA(VLOOKUP(A1715,'RVI Strategy'!$A$1:$B$1000,2,FALSE),0)</f>
        <v>0</v>
      </c>
      <c r="H1715" s="46">
        <f>_xlfn.IFNA(VLOOKUP(A1715,'TXF0007 Strategy'!$A$1:$B$1000,2,FALSE),0)</f>
        <v>0</v>
      </c>
      <c r="I1715" s="55">
        <f t="shared" si="52"/>
        <v>0</v>
      </c>
      <c r="J1715" s="32" t="e">
        <f>VLOOKUP($A1715,級距!$A:$K,9,FALSE)</f>
        <v>#N/A</v>
      </c>
      <c r="K1715" s="32" t="e">
        <f>VLOOKUP($A1715,級距!$A:$K,10,FALSE)</f>
        <v>#N/A</v>
      </c>
      <c r="L1715" s="32" t="e">
        <f>VLOOKUP($A1715,級距!$A:$K,11,FALSE)</f>
        <v>#N/A</v>
      </c>
      <c r="M1715" s="32">
        <f t="shared" si="53"/>
        <v>0</v>
      </c>
    </row>
    <row r="1716" spans="1:13">
      <c r="A1716" s="47">
        <v>43890</v>
      </c>
      <c r="B1716" s="46">
        <f>_xlfn.IFNA(VLOOKUP(A1716,'Dual Thrust Strategy'!$A$1:$B$460,2,FALSE),0)</f>
        <v>0</v>
      </c>
      <c r="C1716" s="46">
        <f>_xlfn.IFNA(VLOOKUP(A1716,'Break Through Price Strategy'!$A$2:$B$742,2,FALSE),0)</f>
        <v>0</v>
      </c>
      <c r="D1716" s="46">
        <f>_xlfn.IFNA(VLOOKUP(A1716,'BBI Strategy'!$A$2:$B$1000,2,FALSE),0)</f>
        <v>0</v>
      </c>
      <c r="E1716" s="46">
        <f>_xlfn.IFNA(VLOOKUP(A1716,'Cloud Strategy'!$A$2:$B$1000,2,FALSE),0)</f>
        <v>0</v>
      </c>
      <c r="F1716" s="46">
        <f>_xlfn.IFNA(VLOOKUP(A1716,'DMI Strategy'!$A$1:$B$1000,2,FALSE),0)</f>
        <v>0</v>
      </c>
      <c r="G1716" s="46">
        <f>_xlfn.IFNA(VLOOKUP(A1716,'RVI Strategy'!$A$1:$B$1000,2,FALSE),0)</f>
        <v>0</v>
      </c>
      <c r="H1716" s="46">
        <f>_xlfn.IFNA(VLOOKUP(A1716,'TXF0007 Strategy'!$A$1:$B$1000,2,FALSE),0)</f>
        <v>0</v>
      </c>
      <c r="I1716" s="55">
        <f t="shared" si="52"/>
        <v>0</v>
      </c>
      <c r="J1716" s="32" t="e">
        <f>VLOOKUP($A1716,級距!$A:$K,9,FALSE)</f>
        <v>#N/A</v>
      </c>
      <c r="K1716" s="32" t="e">
        <f>VLOOKUP($A1716,級距!$A:$K,10,FALSE)</f>
        <v>#N/A</v>
      </c>
      <c r="L1716" s="32" t="e">
        <f>VLOOKUP($A1716,級距!$A:$K,11,FALSE)</f>
        <v>#N/A</v>
      </c>
      <c r="M1716" s="32">
        <f t="shared" si="53"/>
        <v>0</v>
      </c>
    </row>
    <row r="1717" spans="1:13">
      <c r="A1717" s="47">
        <v>43889</v>
      </c>
      <c r="B1717" s="46">
        <f>_xlfn.IFNA(VLOOKUP(A1717,'Dual Thrust Strategy'!$A$1:$B$460,2,FALSE),0)</f>
        <v>0</v>
      </c>
      <c r="C1717" s="46">
        <f>_xlfn.IFNA(VLOOKUP(A1717,'Break Through Price Strategy'!$A$2:$B$742,2,FALSE),0)</f>
        <v>0</v>
      </c>
      <c r="D1717" s="46">
        <f>_xlfn.IFNA(VLOOKUP(A1717,'BBI Strategy'!$A$2:$B$1000,2,FALSE),0)</f>
        <v>0</v>
      </c>
      <c r="E1717" s="46">
        <f>_xlfn.IFNA(VLOOKUP(A1717,'Cloud Strategy'!$A$2:$B$1000,2,FALSE),0)</f>
        <v>0</v>
      </c>
      <c r="F1717" s="46">
        <f>_xlfn.IFNA(VLOOKUP(A1717,'DMI Strategy'!$A$1:$B$1000,2,FALSE),0)</f>
        <v>0</v>
      </c>
      <c r="G1717" s="46">
        <f>_xlfn.IFNA(VLOOKUP(A1717,'RVI Strategy'!$A$1:$B$1000,2,FALSE),0)</f>
        <v>0</v>
      </c>
      <c r="H1717" s="46">
        <f>_xlfn.IFNA(VLOOKUP(A1717,'TXF0007 Strategy'!$A$1:$B$1000,2,FALSE),0)</f>
        <v>0</v>
      </c>
      <c r="I1717" s="55">
        <f t="shared" si="52"/>
        <v>0</v>
      </c>
      <c r="J1717" s="32" t="e">
        <f>VLOOKUP($A1717,級距!$A:$K,9,FALSE)</f>
        <v>#N/A</v>
      </c>
      <c r="K1717" s="32" t="e">
        <f>VLOOKUP($A1717,級距!$A:$K,10,FALSE)</f>
        <v>#N/A</v>
      </c>
      <c r="L1717" s="32" t="e">
        <f>VLOOKUP($A1717,級距!$A:$K,11,FALSE)</f>
        <v>#N/A</v>
      </c>
      <c r="M1717" s="32">
        <f t="shared" si="53"/>
        <v>0</v>
      </c>
    </row>
    <row r="1718" spans="1:13">
      <c r="A1718" s="47">
        <v>43888</v>
      </c>
      <c r="B1718" s="46">
        <f>_xlfn.IFNA(VLOOKUP(A1718,'Dual Thrust Strategy'!$A$1:$B$460,2,FALSE),0)</f>
        <v>0</v>
      </c>
      <c r="C1718" s="46">
        <f>_xlfn.IFNA(VLOOKUP(A1718,'Break Through Price Strategy'!$A$2:$B$742,2,FALSE),0)</f>
        <v>0</v>
      </c>
      <c r="D1718" s="46">
        <f>_xlfn.IFNA(VLOOKUP(A1718,'BBI Strategy'!$A$2:$B$1000,2,FALSE),0)</f>
        <v>91260.176000000007</v>
      </c>
      <c r="E1718" s="46">
        <f>_xlfn.IFNA(VLOOKUP(A1718,'Cloud Strategy'!$A$2:$B$1000,2,FALSE),0)</f>
        <v>63226.536</v>
      </c>
      <c r="F1718" s="46">
        <f>_xlfn.IFNA(VLOOKUP(A1718,'DMI Strategy'!$A$1:$B$1000,2,FALSE),0)</f>
        <v>-23762.975999999999</v>
      </c>
      <c r="G1718" s="46">
        <f>_xlfn.IFNA(VLOOKUP(A1718,'RVI Strategy'!$A$1:$B$1000,2,FALSE),0)</f>
        <v>0</v>
      </c>
      <c r="H1718" s="46">
        <f>_xlfn.IFNA(VLOOKUP(A1718,'TXF0007 Strategy'!$A$1:$B$1000,2,FALSE),0)</f>
        <v>-2390.92</v>
      </c>
      <c r="I1718" s="55">
        <f t="shared" si="52"/>
        <v>21787.289333333334</v>
      </c>
      <c r="J1718" s="32">
        <f>VLOOKUP($A1718,級距!$A:$K,9,FALSE)</f>
        <v>9</v>
      </c>
      <c r="K1718" s="32">
        <f>VLOOKUP($A1718,級距!$A:$K,10,FALSE)</f>
        <v>6</v>
      </c>
      <c r="L1718" s="32">
        <f>VLOOKUP($A1718,級距!$A:$K,11,FALSE)</f>
        <v>1</v>
      </c>
      <c r="M1718" s="32">
        <f t="shared" si="53"/>
        <v>1</v>
      </c>
    </row>
    <row r="1719" spans="1:13">
      <c r="A1719" s="47">
        <v>43887</v>
      </c>
      <c r="B1719" s="46">
        <f>_xlfn.IFNA(VLOOKUP(A1719,'Dual Thrust Strategy'!$A$1:$B$460,2,FALSE),0)</f>
        <v>0</v>
      </c>
      <c r="C1719" s="46">
        <f>_xlfn.IFNA(VLOOKUP(A1719,'Break Through Price Strategy'!$A$2:$B$742,2,FALSE),0)</f>
        <v>0</v>
      </c>
      <c r="D1719" s="46">
        <f>_xlfn.IFNA(VLOOKUP(A1719,'BBI Strategy'!$A$2:$B$1000,2,FALSE),0)</f>
        <v>0</v>
      </c>
      <c r="E1719" s="46">
        <f>_xlfn.IFNA(VLOOKUP(A1719,'Cloud Strategy'!$A$2:$B$1000,2,FALSE),0)</f>
        <v>0</v>
      </c>
      <c r="F1719" s="46">
        <f>_xlfn.IFNA(VLOOKUP(A1719,'DMI Strategy'!$A$1:$B$1000,2,FALSE),0)</f>
        <v>-90246.104000000007</v>
      </c>
      <c r="G1719" s="46">
        <f>_xlfn.IFNA(VLOOKUP(A1719,'RVI Strategy'!$A$1:$B$1000,2,FALSE),0)</f>
        <v>0</v>
      </c>
      <c r="H1719" s="46">
        <f>_xlfn.IFNA(VLOOKUP(A1719,'TXF0007 Strategy'!$A$1:$B$1000,2,FALSE),0)</f>
        <v>-2741.52</v>
      </c>
      <c r="I1719" s="55">
        <f t="shared" si="52"/>
        <v>-15041.017333333335</v>
      </c>
      <c r="J1719" s="32">
        <f>VLOOKUP($A1719,級距!$A:$K,9,FALSE)</f>
        <v>5</v>
      </c>
      <c r="K1719" s="32">
        <f>VLOOKUP($A1719,級距!$A:$K,10,FALSE)</f>
        <v>4</v>
      </c>
      <c r="L1719" s="32">
        <f>VLOOKUP($A1719,級距!$A:$K,11,FALSE)</f>
        <v>2</v>
      </c>
      <c r="M1719" s="32">
        <f t="shared" si="53"/>
        <v>2</v>
      </c>
    </row>
    <row r="1720" spans="1:13">
      <c r="A1720" s="47">
        <v>43886</v>
      </c>
      <c r="B1720" s="46">
        <f>_xlfn.IFNA(VLOOKUP(A1720,'Dual Thrust Strategy'!$A$1:$B$460,2,FALSE),0)</f>
        <v>0</v>
      </c>
      <c r="C1720" s="46">
        <f>_xlfn.IFNA(VLOOKUP(A1720,'Break Through Price Strategy'!$A$2:$B$742,2,FALSE),0)</f>
        <v>0</v>
      </c>
      <c r="D1720" s="46">
        <f>_xlfn.IFNA(VLOOKUP(A1720,'BBI Strategy'!$A$2:$B$1000,2,FALSE),0)</f>
        <v>0</v>
      </c>
      <c r="E1720" s="46">
        <f>_xlfn.IFNA(VLOOKUP(A1720,'Cloud Strategy'!$A$2:$B$1000,2,FALSE),0)</f>
        <v>0</v>
      </c>
      <c r="F1720" s="46">
        <f>_xlfn.IFNA(VLOOKUP(A1720,'DMI Strategy'!$A$1:$B$1000,2,FALSE),0)</f>
        <v>0</v>
      </c>
      <c r="G1720" s="46">
        <f>_xlfn.IFNA(VLOOKUP(A1720,'RVI Strategy'!$A$1:$B$1000,2,FALSE),0)</f>
        <v>0</v>
      </c>
      <c r="H1720" s="46">
        <f>_xlfn.IFNA(VLOOKUP(A1720,'TXF0007 Strategy'!$A$1:$B$1000,2,FALSE),0)</f>
        <v>-22770.799999999999</v>
      </c>
      <c r="I1720" s="55">
        <f t="shared" si="52"/>
        <v>0</v>
      </c>
      <c r="J1720" s="32">
        <f>VLOOKUP($A1720,級距!$A:$K,9,FALSE)</f>
        <v>8</v>
      </c>
      <c r="K1720" s="32">
        <f>VLOOKUP($A1720,級距!$A:$K,10,FALSE)</f>
        <v>9</v>
      </c>
      <c r="L1720" s="32">
        <f>VLOOKUP($A1720,級距!$A:$K,11,FALSE)</f>
        <v>3</v>
      </c>
      <c r="M1720" s="32">
        <f t="shared" si="53"/>
        <v>3</v>
      </c>
    </row>
    <row r="1721" spans="1:13">
      <c r="A1721" s="47">
        <v>43885</v>
      </c>
      <c r="B1721" s="46">
        <f>_xlfn.IFNA(VLOOKUP(A1721,'Dual Thrust Strategy'!$A$1:$B$460,2,FALSE),0)</f>
        <v>0</v>
      </c>
      <c r="C1721" s="46">
        <f>_xlfn.IFNA(VLOOKUP(A1721,'Break Through Price Strategy'!$A$2:$B$742,2,FALSE),0)</f>
        <v>0</v>
      </c>
      <c r="D1721" s="46">
        <f>_xlfn.IFNA(VLOOKUP(A1721,'BBI Strategy'!$A$2:$B$1000,2,FALSE),0)</f>
        <v>0</v>
      </c>
      <c r="E1721" s="46">
        <f>_xlfn.IFNA(VLOOKUP(A1721,'Cloud Strategy'!$A$2:$B$1000,2,FALSE),0)</f>
        <v>-20428.671999999999</v>
      </c>
      <c r="F1721" s="46">
        <f>_xlfn.IFNA(VLOOKUP(A1721,'DMI Strategy'!$A$1:$B$1000,2,FALSE),0)</f>
        <v>0</v>
      </c>
      <c r="G1721" s="46">
        <f>_xlfn.IFNA(VLOOKUP(A1721,'RVI Strategy'!$A$1:$B$1000,2,FALSE),0)</f>
        <v>0</v>
      </c>
      <c r="H1721" s="46">
        <f>_xlfn.IFNA(VLOOKUP(A1721,'TXF0007 Strategy'!$A$1:$B$1000,2,FALSE),0)</f>
        <v>-37462.32</v>
      </c>
      <c r="I1721" s="55">
        <f t="shared" si="52"/>
        <v>-3404.7786666666666</v>
      </c>
      <c r="J1721" s="32">
        <f>VLOOKUP($A1721,級距!$A:$K,9,FALSE)</f>
        <v>5</v>
      </c>
      <c r="K1721" s="32">
        <f>VLOOKUP($A1721,級距!$A:$K,10,FALSE)</f>
        <v>1</v>
      </c>
      <c r="L1721" s="32">
        <f>VLOOKUP($A1721,級距!$A:$K,11,FALSE)</f>
        <v>2</v>
      </c>
      <c r="M1721" s="32">
        <f t="shared" si="53"/>
        <v>2</v>
      </c>
    </row>
    <row r="1722" spans="1:13">
      <c r="A1722" s="47">
        <v>43884</v>
      </c>
      <c r="B1722" s="46">
        <f>_xlfn.IFNA(VLOOKUP(A1722,'Dual Thrust Strategy'!$A$1:$B$460,2,FALSE),0)</f>
        <v>0</v>
      </c>
      <c r="C1722" s="46">
        <f>_xlfn.IFNA(VLOOKUP(A1722,'Break Through Price Strategy'!$A$2:$B$742,2,FALSE),0)</f>
        <v>0</v>
      </c>
      <c r="D1722" s="46">
        <f>_xlfn.IFNA(VLOOKUP(A1722,'BBI Strategy'!$A$2:$B$1000,2,FALSE),0)</f>
        <v>0</v>
      </c>
      <c r="E1722" s="46">
        <f>_xlfn.IFNA(VLOOKUP(A1722,'Cloud Strategy'!$A$2:$B$1000,2,FALSE),0)</f>
        <v>0</v>
      </c>
      <c r="F1722" s="46">
        <f>_xlfn.IFNA(VLOOKUP(A1722,'DMI Strategy'!$A$1:$B$1000,2,FALSE),0)</f>
        <v>0</v>
      </c>
      <c r="G1722" s="46">
        <f>_xlfn.IFNA(VLOOKUP(A1722,'RVI Strategy'!$A$1:$B$1000,2,FALSE),0)</f>
        <v>0</v>
      </c>
      <c r="H1722" s="46">
        <f>_xlfn.IFNA(VLOOKUP(A1722,'TXF0007 Strategy'!$A$1:$B$1000,2,FALSE),0)</f>
        <v>0</v>
      </c>
      <c r="I1722" s="55">
        <f t="shared" si="52"/>
        <v>0</v>
      </c>
      <c r="J1722" s="32" t="e">
        <f>VLOOKUP($A1722,級距!$A:$K,9,FALSE)</f>
        <v>#N/A</v>
      </c>
      <c r="K1722" s="32" t="e">
        <f>VLOOKUP($A1722,級距!$A:$K,10,FALSE)</f>
        <v>#N/A</v>
      </c>
      <c r="L1722" s="32" t="e">
        <f>VLOOKUP($A1722,級距!$A:$K,11,FALSE)</f>
        <v>#N/A</v>
      </c>
      <c r="M1722" s="32">
        <f t="shared" si="53"/>
        <v>0</v>
      </c>
    </row>
    <row r="1723" spans="1:13">
      <c r="A1723" s="47">
        <v>43883</v>
      </c>
      <c r="B1723" s="46">
        <f>_xlfn.IFNA(VLOOKUP(A1723,'Dual Thrust Strategy'!$A$1:$B$460,2,FALSE),0)</f>
        <v>0</v>
      </c>
      <c r="C1723" s="46">
        <f>_xlfn.IFNA(VLOOKUP(A1723,'Break Through Price Strategy'!$A$2:$B$742,2,FALSE),0)</f>
        <v>0</v>
      </c>
      <c r="D1723" s="46">
        <f>_xlfn.IFNA(VLOOKUP(A1723,'BBI Strategy'!$A$2:$B$1000,2,FALSE),0)</f>
        <v>0</v>
      </c>
      <c r="E1723" s="46">
        <f>_xlfn.IFNA(VLOOKUP(A1723,'Cloud Strategy'!$A$2:$B$1000,2,FALSE),0)</f>
        <v>0</v>
      </c>
      <c r="F1723" s="46">
        <f>_xlfn.IFNA(VLOOKUP(A1723,'DMI Strategy'!$A$1:$B$1000,2,FALSE),0)</f>
        <v>0</v>
      </c>
      <c r="G1723" s="46">
        <f>_xlfn.IFNA(VLOOKUP(A1723,'RVI Strategy'!$A$1:$B$1000,2,FALSE),0)</f>
        <v>0</v>
      </c>
      <c r="H1723" s="46">
        <f>_xlfn.IFNA(VLOOKUP(A1723,'TXF0007 Strategy'!$A$1:$B$1000,2,FALSE),0)</f>
        <v>0</v>
      </c>
      <c r="I1723" s="55">
        <f t="shared" si="52"/>
        <v>0</v>
      </c>
      <c r="J1723" s="32" t="e">
        <f>VLOOKUP($A1723,級距!$A:$K,9,FALSE)</f>
        <v>#N/A</v>
      </c>
      <c r="K1723" s="32" t="e">
        <f>VLOOKUP($A1723,級距!$A:$K,10,FALSE)</f>
        <v>#N/A</v>
      </c>
      <c r="L1723" s="32" t="e">
        <f>VLOOKUP($A1723,級距!$A:$K,11,FALSE)</f>
        <v>#N/A</v>
      </c>
      <c r="M1723" s="32">
        <f t="shared" si="53"/>
        <v>0</v>
      </c>
    </row>
    <row r="1724" spans="1:13">
      <c r="A1724" s="47">
        <v>43882</v>
      </c>
      <c r="B1724" s="46">
        <f>_xlfn.IFNA(VLOOKUP(A1724,'Dual Thrust Strategy'!$A$1:$B$460,2,FALSE),0)</f>
        <v>0</v>
      </c>
      <c r="C1724" s="46">
        <f>_xlfn.IFNA(VLOOKUP(A1724,'Break Through Price Strategy'!$A$2:$B$742,2,FALSE),0)</f>
        <v>-19679.903999999999</v>
      </c>
      <c r="D1724" s="46">
        <f>_xlfn.IFNA(VLOOKUP(A1724,'BBI Strategy'!$A$2:$B$1000,2,FALSE),0)</f>
        <v>0</v>
      </c>
      <c r="E1724" s="46">
        <f>_xlfn.IFNA(VLOOKUP(A1724,'Cloud Strategy'!$A$2:$B$1000,2,FALSE),0)</f>
        <v>0</v>
      </c>
      <c r="F1724" s="46">
        <f>_xlfn.IFNA(VLOOKUP(A1724,'DMI Strategy'!$A$1:$B$1000,2,FALSE),0)</f>
        <v>0</v>
      </c>
      <c r="G1724" s="46">
        <f>_xlfn.IFNA(VLOOKUP(A1724,'RVI Strategy'!$A$1:$B$1000,2,FALSE),0)</f>
        <v>10561.472</v>
      </c>
      <c r="H1724" s="46">
        <f>_xlfn.IFNA(VLOOKUP(A1724,'TXF0007 Strategy'!$A$1:$B$1000,2,FALSE),0)</f>
        <v>-102002.352</v>
      </c>
      <c r="I1724" s="55">
        <f t="shared" si="52"/>
        <v>-1519.7386666666664</v>
      </c>
      <c r="J1724" s="32">
        <f>VLOOKUP($A1724,級距!$A:$K,9,FALSE)</f>
        <v>5</v>
      </c>
      <c r="K1724" s="32">
        <f>VLOOKUP($A1724,級距!$A:$K,10,FALSE)</f>
        <v>1</v>
      </c>
      <c r="L1724" s="32">
        <f>VLOOKUP($A1724,級距!$A:$K,11,FALSE)</f>
        <v>2</v>
      </c>
      <c r="M1724" s="32">
        <f t="shared" si="53"/>
        <v>2</v>
      </c>
    </row>
    <row r="1725" spans="1:13">
      <c r="A1725" s="47">
        <v>43881</v>
      </c>
      <c r="B1725" s="46">
        <f>_xlfn.IFNA(VLOOKUP(A1725,'Dual Thrust Strategy'!$A$1:$B$460,2,FALSE),0)</f>
        <v>0</v>
      </c>
      <c r="C1725" s="46">
        <f>_xlfn.IFNA(VLOOKUP(A1725,'Break Through Price Strategy'!$A$2:$B$742,2,FALSE),0)</f>
        <v>0</v>
      </c>
      <c r="D1725" s="46">
        <f>_xlfn.IFNA(VLOOKUP(A1725,'BBI Strategy'!$A$2:$B$1000,2,FALSE),0)</f>
        <v>0</v>
      </c>
      <c r="E1725" s="46">
        <f>_xlfn.IFNA(VLOOKUP(A1725,'Cloud Strategy'!$A$2:$B$1000,2,FALSE),0)</f>
        <v>-100950.504</v>
      </c>
      <c r="F1725" s="46">
        <f>_xlfn.IFNA(VLOOKUP(A1725,'DMI Strategy'!$A$1:$B$1000,2,FALSE),0)</f>
        <v>-9297.2160000000003</v>
      </c>
      <c r="G1725" s="46">
        <f>_xlfn.IFNA(VLOOKUP(A1725,'RVI Strategy'!$A$1:$B$1000,2,FALSE),0)</f>
        <v>-20171.328000000001</v>
      </c>
      <c r="H1725" s="46">
        <f>_xlfn.IFNA(VLOOKUP(A1725,'TXF0007 Strategy'!$A$1:$B$1000,2,FALSE),0)</f>
        <v>158433.96799999999</v>
      </c>
      <c r="I1725" s="55">
        <f t="shared" si="52"/>
        <v>-21736.508000000002</v>
      </c>
      <c r="J1725" s="32">
        <f>VLOOKUP($A1725,級距!$A:$K,9,FALSE)</f>
        <v>7</v>
      </c>
      <c r="K1725" s="32">
        <f>VLOOKUP($A1725,級距!$A:$K,10,FALSE)</f>
        <v>7</v>
      </c>
      <c r="L1725" s="32">
        <f>VLOOKUP($A1725,級距!$A:$K,11,FALSE)</f>
        <v>3</v>
      </c>
      <c r="M1725" s="32">
        <f t="shared" si="53"/>
        <v>3</v>
      </c>
    </row>
    <row r="1726" spans="1:13">
      <c r="A1726" s="47">
        <v>43880</v>
      </c>
      <c r="B1726" s="46">
        <f>_xlfn.IFNA(VLOOKUP(A1726,'Dual Thrust Strategy'!$A$1:$B$460,2,FALSE),0)</f>
        <v>0</v>
      </c>
      <c r="C1726" s="46">
        <f>_xlfn.IFNA(VLOOKUP(A1726,'Break Through Price Strategy'!$A$2:$B$742,2,FALSE),0)</f>
        <v>5174</v>
      </c>
      <c r="D1726" s="46">
        <f>_xlfn.IFNA(VLOOKUP(A1726,'BBI Strategy'!$A$2:$B$1000,2,FALSE),0)</f>
        <v>0</v>
      </c>
      <c r="E1726" s="46">
        <f>_xlfn.IFNA(VLOOKUP(A1726,'Cloud Strategy'!$A$2:$B$1000,2,FALSE),0)</f>
        <v>0</v>
      </c>
      <c r="F1726" s="46">
        <f>_xlfn.IFNA(VLOOKUP(A1726,'DMI Strategy'!$A$1:$B$1000,2,FALSE),0)</f>
        <v>-65273.983999999997</v>
      </c>
      <c r="G1726" s="46">
        <f>_xlfn.IFNA(VLOOKUP(A1726,'RVI Strategy'!$A$1:$B$1000,2,FALSE),0)</f>
        <v>0</v>
      </c>
      <c r="H1726" s="46">
        <f>_xlfn.IFNA(VLOOKUP(A1726,'TXF0007 Strategy'!$A$1:$B$1000,2,FALSE),0)</f>
        <v>5013.84</v>
      </c>
      <c r="I1726" s="55">
        <f t="shared" si="52"/>
        <v>-10016.663999999999</v>
      </c>
      <c r="J1726" s="32">
        <f>VLOOKUP($A1726,級距!$A:$K,9,FALSE)</f>
        <v>8</v>
      </c>
      <c r="K1726" s="32">
        <f>VLOOKUP($A1726,級距!$A:$K,10,FALSE)</f>
        <v>5</v>
      </c>
      <c r="L1726" s="32">
        <f>VLOOKUP($A1726,級距!$A:$K,11,FALSE)</f>
        <v>2</v>
      </c>
      <c r="M1726" s="32">
        <f t="shared" si="53"/>
        <v>2</v>
      </c>
    </row>
    <row r="1727" spans="1:13">
      <c r="A1727" s="47">
        <v>43879</v>
      </c>
      <c r="B1727" s="46">
        <f>_xlfn.IFNA(VLOOKUP(A1727,'Dual Thrust Strategy'!$A$1:$B$460,2,FALSE),0)</f>
        <v>0</v>
      </c>
      <c r="C1727" s="46">
        <f>_xlfn.IFNA(VLOOKUP(A1727,'Break Through Price Strategy'!$A$2:$B$742,2,FALSE),0)</f>
        <v>0</v>
      </c>
      <c r="D1727" s="46">
        <f>_xlfn.IFNA(VLOOKUP(A1727,'BBI Strategy'!$A$2:$B$1000,2,FALSE),0)</f>
        <v>0</v>
      </c>
      <c r="E1727" s="46">
        <f>_xlfn.IFNA(VLOOKUP(A1727,'Cloud Strategy'!$A$2:$B$1000,2,FALSE),0)</f>
        <v>-30878.687999999998</v>
      </c>
      <c r="F1727" s="46">
        <f>_xlfn.IFNA(VLOOKUP(A1727,'DMI Strategy'!$A$1:$B$1000,2,FALSE),0)</f>
        <v>0</v>
      </c>
      <c r="G1727" s="46">
        <f>_xlfn.IFNA(VLOOKUP(A1727,'RVI Strategy'!$A$1:$B$1000,2,FALSE),0)</f>
        <v>-21436.991999999998</v>
      </c>
      <c r="H1727" s="46">
        <f>_xlfn.IFNA(VLOOKUP(A1727,'TXF0007 Strategy'!$A$1:$B$1000,2,FALSE),0)</f>
        <v>0</v>
      </c>
      <c r="I1727" s="55">
        <f t="shared" si="52"/>
        <v>-8719.2799999999988</v>
      </c>
      <c r="J1727" s="32">
        <f>VLOOKUP($A1727,級距!$A:$K,9,FALSE)</f>
        <v>3</v>
      </c>
      <c r="K1727" s="32">
        <f>VLOOKUP($A1727,級距!$A:$K,10,FALSE)</f>
        <v>9</v>
      </c>
      <c r="L1727" s="32">
        <f>VLOOKUP($A1727,級距!$A:$K,11,FALSE)</f>
        <v>3</v>
      </c>
      <c r="M1727" s="32">
        <f t="shared" si="53"/>
        <v>3</v>
      </c>
    </row>
    <row r="1728" spans="1:13">
      <c r="A1728" s="47">
        <v>43878</v>
      </c>
      <c r="B1728" s="46">
        <f>_xlfn.IFNA(VLOOKUP(A1728,'Dual Thrust Strategy'!$A$1:$B$460,2,FALSE),0)</f>
        <v>0</v>
      </c>
      <c r="C1728" s="46">
        <f>_xlfn.IFNA(VLOOKUP(A1728,'Break Through Price Strategy'!$A$2:$B$742,2,FALSE),0)</f>
        <v>0</v>
      </c>
      <c r="D1728" s="46">
        <f>_xlfn.IFNA(VLOOKUP(A1728,'BBI Strategy'!$A$2:$B$1000,2,FALSE),0)</f>
        <v>0</v>
      </c>
      <c r="E1728" s="46">
        <f>_xlfn.IFNA(VLOOKUP(A1728,'Cloud Strategy'!$A$2:$B$1000,2,FALSE),0)</f>
        <v>0</v>
      </c>
      <c r="F1728" s="46">
        <f>_xlfn.IFNA(VLOOKUP(A1728,'DMI Strategy'!$A$1:$B$1000,2,FALSE),0)</f>
        <v>0</v>
      </c>
      <c r="G1728" s="46">
        <f>_xlfn.IFNA(VLOOKUP(A1728,'RVI Strategy'!$A$1:$B$1000,2,FALSE),0)</f>
        <v>0</v>
      </c>
      <c r="H1728" s="46">
        <f>_xlfn.IFNA(VLOOKUP(A1728,'TXF0007 Strategy'!$A$1:$B$1000,2,FALSE),0)</f>
        <v>-52511.231999999996</v>
      </c>
      <c r="I1728" s="55">
        <f t="shared" si="52"/>
        <v>0</v>
      </c>
      <c r="J1728" s="32">
        <f>VLOOKUP($A1728,級距!$A:$K,9,FALSE)</f>
        <v>3</v>
      </c>
      <c r="K1728" s="32">
        <f>VLOOKUP($A1728,級距!$A:$K,10,FALSE)</f>
        <v>7</v>
      </c>
      <c r="L1728" s="32">
        <f>VLOOKUP($A1728,級距!$A:$K,11,FALSE)</f>
        <v>3</v>
      </c>
      <c r="M1728" s="32">
        <f t="shared" si="53"/>
        <v>3</v>
      </c>
    </row>
    <row r="1729" spans="1:13">
      <c r="A1729" s="47">
        <v>43877</v>
      </c>
      <c r="B1729" s="46">
        <f>_xlfn.IFNA(VLOOKUP(A1729,'Dual Thrust Strategy'!$A$1:$B$460,2,FALSE),0)</f>
        <v>0</v>
      </c>
      <c r="C1729" s="46">
        <f>_xlfn.IFNA(VLOOKUP(A1729,'Break Through Price Strategy'!$A$2:$B$742,2,FALSE),0)</f>
        <v>0</v>
      </c>
      <c r="D1729" s="46">
        <f>_xlfn.IFNA(VLOOKUP(A1729,'BBI Strategy'!$A$2:$B$1000,2,FALSE),0)</f>
        <v>0</v>
      </c>
      <c r="E1729" s="46">
        <f>_xlfn.IFNA(VLOOKUP(A1729,'Cloud Strategy'!$A$2:$B$1000,2,FALSE),0)</f>
        <v>0</v>
      </c>
      <c r="F1729" s="46">
        <f>_xlfn.IFNA(VLOOKUP(A1729,'DMI Strategy'!$A$1:$B$1000,2,FALSE),0)</f>
        <v>0</v>
      </c>
      <c r="G1729" s="46">
        <f>_xlfn.IFNA(VLOOKUP(A1729,'RVI Strategy'!$A$1:$B$1000,2,FALSE),0)</f>
        <v>0</v>
      </c>
      <c r="H1729" s="46">
        <f>_xlfn.IFNA(VLOOKUP(A1729,'TXF0007 Strategy'!$A$1:$B$1000,2,FALSE),0)</f>
        <v>0</v>
      </c>
      <c r="I1729" s="55">
        <f t="shared" si="52"/>
        <v>0</v>
      </c>
      <c r="J1729" s="32" t="e">
        <f>VLOOKUP($A1729,級距!$A:$K,9,FALSE)</f>
        <v>#N/A</v>
      </c>
      <c r="K1729" s="32" t="e">
        <f>VLOOKUP($A1729,級距!$A:$K,10,FALSE)</f>
        <v>#N/A</v>
      </c>
      <c r="L1729" s="32" t="e">
        <f>VLOOKUP($A1729,級距!$A:$K,11,FALSE)</f>
        <v>#N/A</v>
      </c>
      <c r="M1729" s="32">
        <f t="shared" si="53"/>
        <v>0</v>
      </c>
    </row>
    <row r="1730" spans="1:13">
      <c r="A1730" s="47">
        <v>43876</v>
      </c>
      <c r="B1730" s="46">
        <f>_xlfn.IFNA(VLOOKUP(A1730,'Dual Thrust Strategy'!$A$1:$B$460,2,FALSE),0)</f>
        <v>0</v>
      </c>
      <c r="C1730" s="46">
        <f>_xlfn.IFNA(VLOOKUP(A1730,'Break Through Price Strategy'!$A$2:$B$742,2,FALSE),0)</f>
        <v>0</v>
      </c>
      <c r="D1730" s="46">
        <f>_xlfn.IFNA(VLOOKUP(A1730,'BBI Strategy'!$A$2:$B$1000,2,FALSE),0)</f>
        <v>0</v>
      </c>
      <c r="E1730" s="46">
        <f>_xlfn.IFNA(VLOOKUP(A1730,'Cloud Strategy'!$A$2:$B$1000,2,FALSE),0)</f>
        <v>0</v>
      </c>
      <c r="F1730" s="46">
        <f>_xlfn.IFNA(VLOOKUP(A1730,'DMI Strategy'!$A$1:$B$1000,2,FALSE),0)</f>
        <v>0</v>
      </c>
      <c r="G1730" s="46">
        <f>_xlfn.IFNA(VLOOKUP(A1730,'RVI Strategy'!$A$1:$B$1000,2,FALSE),0)</f>
        <v>0</v>
      </c>
      <c r="H1730" s="46">
        <f>_xlfn.IFNA(VLOOKUP(A1730,'TXF0007 Strategy'!$A$1:$B$1000,2,FALSE),0)</f>
        <v>0</v>
      </c>
      <c r="I1730" s="55">
        <f t="shared" si="52"/>
        <v>0</v>
      </c>
      <c r="J1730" s="32" t="e">
        <f>VLOOKUP($A1730,級距!$A:$K,9,FALSE)</f>
        <v>#N/A</v>
      </c>
      <c r="K1730" s="32" t="e">
        <f>VLOOKUP($A1730,級距!$A:$K,10,FALSE)</f>
        <v>#N/A</v>
      </c>
      <c r="L1730" s="32" t="e">
        <f>VLOOKUP($A1730,級距!$A:$K,11,FALSE)</f>
        <v>#N/A</v>
      </c>
      <c r="M1730" s="32">
        <f t="shared" si="53"/>
        <v>0</v>
      </c>
    </row>
    <row r="1731" spans="1:13">
      <c r="A1731" s="47">
        <v>43875</v>
      </c>
      <c r="B1731" s="46">
        <f>_xlfn.IFNA(VLOOKUP(A1731,'Dual Thrust Strategy'!$A$1:$B$460,2,FALSE),0)</f>
        <v>0</v>
      </c>
      <c r="C1731" s="46">
        <f>_xlfn.IFNA(VLOOKUP(A1731,'Break Through Price Strategy'!$A$2:$B$742,2,FALSE),0)</f>
        <v>-13935.584000000001</v>
      </c>
      <c r="D1731" s="46">
        <f>_xlfn.IFNA(VLOOKUP(A1731,'BBI Strategy'!$A$2:$B$1000,2,FALSE),0)</f>
        <v>0</v>
      </c>
      <c r="E1731" s="46">
        <f>_xlfn.IFNA(VLOOKUP(A1731,'Cloud Strategy'!$A$2:$B$1000,2,FALSE),0)</f>
        <v>-44524.864000000001</v>
      </c>
      <c r="F1731" s="46">
        <f>_xlfn.IFNA(VLOOKUP(A1731,'DMI Strategy'!$A$1:$B$1000,2,FALSE),0)</f>
        <v>-65330.815999999999</v>
      </c>
      <c r="G1731" s="46">
        <f>_xlfn.IFNA(VLOOKUP(A1731,'RVI Strategy'!$A$1:$B$1000,2,FALSE),0)</f>
        <v>0</v>
      </c>
      <c r="H1731" s="46">
        <f>_xlfn.IFNA(VLOOKUP(A1731,'TXF0007 Strategy'!$A$1:$B$1000,2,FALSE),0)</f>
        <v>23695.056</v>
      </c>
      <c r="I1731" s="55">
        <f t="shared" si="52"/>
        <v>-20631.877333333334</v>
      </c>
      <c r="J1731" s="32">
        <f>VLOOKUP($A1731,級距!$A:$K,9,FALSE)</f>
        <v>4</v>
      </c>
      <c r="K1731" s="32">
        <f>VLOOKUP($A1731,級距!$A:$K,10,FALSE)</f>
        <v>6</v>
      </c>
      <c r="L1731" s="32">
        <f>VLOOKUP($A1731,級距!$A:$K,11,FALSE)</f>
        <v>2</v>
      </c>
      <c r="M1731" s="32">
        <f t="shared" si="53"/>
        <v>2</v>
      </c>
    </row>
    <row r="1732" spans="1:13">
      <c r="A1732" s="47">
        <v>43874</v>
      </c>
      <c r="B1732" s="46">
        <f>_xlfn.IFNA(VLOOKUP(A1732,'Dual Thrust Strategy'!$A$1:$B$460,2,FALSE),0)</f>
        <v>0</v>
      </c>
      <c r="C1732" s="46">
        <f>_xlfn.IFNA(VLOOKUP(A1732,'Break Through Price Strategy'!$A$2:$B$742,2,FALSE),0)</f>
        <v>0</v>
      </c>
      <c r="D1732" s="46">
        <f>_xlfn.IFNA(VLOOKUP(A1732,'BBI Strategy'!$A$2:$B$1000,2,FALSE),0)</f>
        <v>0</v>
      </c>
      <c r="E1732" s="46">
        <f>_xlfn.IFNA(VLOOKUP(A1732,'Cloud Strategy'!$A$2:$B$1000,2,FALSE),0)</f>
        <v>-19864.448</v>
      </c>
      <c r="F1732" s="46">
        <f>_xlfn.IFNA(VLOOKUP(A1732,'DMI Strategy'!$A$1:$B$1000,2,FALSE),0)</f>
        <v>17876.48</v>
      </c>
      <c r="G1732" s="46">
        <f>_xlfn.IFNA(VLOOKUP(A1732,'RVI Strategy'!$A$1:$B$1000,2,FALSE),0)</f>
        <v>0</v>
      </c>
      <c r="H1732" s="46">
        <f>_xlfn.IFNA(VLOOKUP(A1732,'TXF0007 Strategy'!$A$1:$B$1000,2,FALSE),0)</f>
        <v>59907.176000000007</v>
      </c>
      <c r="I1732" s="55">
        <f t="shared" ref="I1732:I1795" si="54">(B1732+C1732+D1732+E1732+F1732+G1732)/6</f>
        <v>-331.32800000000015</v>
      </c>
      <c r="J1732" s="32">
        <f>VLOOKUP($A1732,級距!$A:$K,9,FALSE)</f>
        <v>2</v>
      </c>
      <c r="K1732" s="32">
        <f>VLOOKUP($A1732,級距!$A:$K,10,FALSE)</f>
        <v>4</v>
      </c>
      <c r="L1732" s="32">
        <f>VLOOKUP($A1732,級距!$A:$K,11,FALSE)</f>
        <v>2</v>
      </c>
      <c r="M1732" s="32">
        <f t="shared" ref="M1732:M1795" si="55">_xlfn.IFNA(L1732,0)</f>
        <v>2</v>
      </c>
    </row>
    <row r="1733" spans="1:13">
      <c r="A1733" s="47">
        <v>43873</v>
      </c>
      <c r="B1733" s="46">
        <f>_xlfn.IFNA(VLOOKUP(A1733,'Dual Thrust Strategy'!$A$1:$B$460,2,FALSE),0)</f>
        <v>0</v>
      </c>
      <c r="C1733" s="46">
        <f>_xlfn.IFNA(VLOOKUP(A1733,'Break Through Price Strategy'!$A$2:$B$742,2,FALSE),0)</f>
        <v>-5930.3040000000001</v>
      </c>
      <c r="D1733" s="46">
        <f>_xlfn.IFNA(VLOOKUP(A1733,'BBI Strategy'!$A$2:$B$1000,2,FALSE),0)</f>
        <v>0</v>
      </c>
      <c r="E1733" s="46">
        <f>_xlfn.IFNA(VLOOKUP(A1733,'Cloud Strategy'!$A$2:$B$1000,2,FALSE),0)</f>
        <v>0</v>
      </c>
      <c r="F1733" s="46">
        <f>_xlfn.IFNA(VLOOKUP(A1733,'DMI Strategy'!$A$1:$B$1000,2,FALSE),0)</f>
        <v>20613.696</v>
      </c>
      <c r="G1733" s="46">
        <f>_xlfn.IFNA(VLOOKUP(A1733,'RVI Strategy'!$A$1:$B$1000,2,FALSE),0)</f>
        <v>0</v>
      </c>
      <c r="H1733" s="46">
        <f>_xlfn.IFNA(VLOOKUP(A1733,'TXF0007 Strategy'!$A$1:$B$1000,2,FALSE),0)</f>
        <v>0</v>
      </c>
      <c r="I1733" s="55">
        <f t="shared" si="54"/>
        <v>2447.232</v>
      </c>
      <c r="J1733" s="32">
        <f>VLOOKUP($A1733,級距!$A:$K,9,FALSE)</f>
        <v>7</v>
      </c>
      <c r="K1733" s="32">
        <f>VLOOKUP($A1733,級距!$A:$K,10,FALSE)</f>
        <v>8</v>
      </c>
      <c r="L1733" s="32">
        <f>VLOOKUP($A1733,級距!$A:$K,11,FALSE)</f>
        <v>3</v>
      </c>
      <c r="M1733" s="32">
        <f t="shared" si="55"/>
        <v>3</v>
      </c>
    </row>
    <row r="1734" spans="1:13">
      <c r="A1734" s="47">
        <v>43872</v>
      </c>
      <c r="B1734" s="46">
        <f>_xlfn.IFNA(VLOOKUP(A1734,'Dual Thrust Strategy'!$A$1:$B$460,2,FALSE),0)</f>
        <v>0</v>
      </c>
      <c r="C1734" s="46">
        <f>_xlfn.IFNA(VLOOKUP(A1734,'Break Through Price Strategy'!$A$2:$B$742,2,FALSE),0)</f>
        <v>19756.128000000001</v>
      </c>
      <c r="D1734" s="46">
        <f>_xlfn.IFNA(VLOOKUP(A1734,'BBI Strategy'!$A$2:$B$1000,2,FALSE),0)</f>
        <v>0</v>
      </c>
      <c r="E1734" s="46">
        <f>_xlfn.IFNA(VLOOKUP(A1734,'Cloud Strategy'!$A$2:$B$1000,2,FALSE),0)</f>
        <v>0</v>
      </c>
      <c r="F1734" s="46">
        <f>_xlfn.IFNA(VLOOKUP(A1734,'DMI Strategy'!$A$1:$B$1000,2,FALSE),0)</f>
        <v>-12959.232</v>
      </c>
      <c r="G1734" s="46">
        <f>_xlfn.IFNA(VLOOKUP(A1734,'RVI Strategy'!$A$1:$B$1000,2,FALSE),0)</f>
        <v>0</v>
      </c>
      <c r="H1734" s="46">
        <f>_xlfn.IFNA(VLOOKUP(A1734,'TXF0007 Strategy'!$A$1:$B$1000,2,FALSE),0)</f>
        <v>-2517.9279999999999</v>
      </c>
      <c r="I1734" s="55">
        <f t="shared" si="54"/>
        <v>1132.816</v>
      </c>
      <c r="J1734" s="32">
        <f>VLOOKUP($A1734,級距!$A:$K,9,FALSE)</f>
        <v>2</v>
      </c>
      <c r="K1734" s="32">
        <f>VLOOKUP($A1734,級距!$A:$K,10,FALSE)</f>
        <v>6</v>
      </c>
      <c r="L1734" s="32">
        <f>VLOOKUP($A1734,級距!$A:$K,11,FALSE)</f>
        <v>2</v>
      </c>
      <c r="M1734" s="32">
        <f t="shared" si="55"/>
        <v>2</v>
      </c>
    </row>
    <row r="1735" spans="1:13">
      <c r="A1735" s="47">
        <v>43871</v>
      </c>
      <c r="B1735" s="46">
        <f>_xlfn.IFNA(VLOOKUP(A1735,'Dual Thrust Strategy'!$A$1:$B$460,2,FALSE),0)</f>
        <v>0</v>
      </c>
      <c r="C1735" s="46">
        <f>_xlfn.IFNA(VLOOKUP(A1735,'Break Through Price Strategy'!$A$2:$B$742,2,FALSE),0)</f>
        <v>27293.360000000001</v>
      </c>
      <c r="D1735" s="46">
        <f>_xlfn.IFNA(VLOOKUP(A1735,'BBI Strategy'!$A$2:$B$1000,2,FALSE),0)</f>
        <v>0</v>
      </c>
      <c r="E1735" s="46">
        <f>_xlfn.IFNA(VLOOKUP(A1735,'Cloud Strategy'!$A$2:$B$1000,2,FALSE),0)</f>
        <v>216574.272</v>
      </c>
      <c r="F1735" s="46">
        <f>_xlfn.IFNA(VLOOKUP(A1735,'DMI Strategy'!$A$1:$B$1000,2,FALSE),0)</f>
        <v>0</v>
      </c>
      <c r="G1735" s="46">
        <f>_xlfn.IFNA(VLOOKUP(A1735,'RVI Strategy'!$A$1:$B$1000,2,FALSE),0)</f>
        <v>0</v>
      </c>
      <c r="H1735" s="46">
        <f>_xlfn.IFNA(VLOOKUP(A1735,'TXF0007 Strategy'!$A$1:$B$1000,2,FALSE),0)</f>
        <v>-124403.90400000001</v>
      </c>
      <c r="I1735" s="55">
        <f t="shared" si="54"/>
        <v>40644.605333333333</v>
      </c>
      <c r="J1735" s="32">
        <f>VLOOKUP($A1735,級距!$A:$K,9,FALSE)</f>
        <v>9</v>
      </c>
      <c r="K1735" s="32">
        <f>VLOOKUP($A1735,級距!$A:$K,10,FALSE)</f>
        <v>6</v>
      </c>
      <c r="L1735" s="32">
        <f>VLOOKUP($A1735,級距!$A:$K,11,FALSE)</f>
        <v>2</v>
      </c>
      <c r="M1735" s="32">
        <f t="shared" si="55"/>
        <v>2</v>
      </c>
    </row>
    <row r="1736" spans="1:13">
      <c r="A1736" s="47">
        <v>43870</v>
      </c>
      <c r="B1736" s="46">
        <f>_xlfn.IFNA(VLOOKUP(A1736,'Dual Thrust Strategy'!$A$1:$B$460,2,FALSE),0)</f>
        <v>0</v>
      </c>
      <c r="C1736" s="46">
        <f>_xlfn.IFNA(VLOOKUP(A1736,'Break Through Price Strategy'!$A$2:$B$742,2,FALSE),0)</f>
        <v>0</v>
      </c>
      <c r="D1736" s="46">
        <f>_xlfn.IFNA(VLOOKUP(A1736,'BBI Strategy'!$A$2:$B$1000,2,FALSE),0)</f>
        <v>0</v>
      </c>
      <c r="E1736" s="46">
        <f>_xlfn.IFNA(VLOOKUP(A1736,'Cloud Strategy'!$A$2:$B$1000,2,FALSE),0)</f>
        <v>0</v>
      </c>
      <c r="F1736" s="46">
        <f>_xlfn.IFNA(VLOOKUP(A1736,'DMI Strategy'!$A$1:$B$1000,2,FALSE),0)</f>
        <v>0</v>
      </c>
      <c r="G1736" s="46">
        <f>_xlfn.IFNA(VLOOKUP(A1736,'RVI Strategy'!$A$1:$B$1000,2,FALSE),0)</f>
        <v>0</v>
      </c>
      <c r="H1736" s="46">
        <f>_xlfn.IFNA(VLOOKUP(A1736,'TXF0007 Strategy'!$A$1:$B$1000,2,FALSE),0)</f>
        <v>0</v>
      </c>
      <c r="I1736" s="55">
        <f t="shared" si="54"/>
        <v>0</v>
      </c>
      <c r="J1736" s="32" t="e">
        <f>VLOOKUP($A1736,級距!$A:$K,9,FALSE)</f>
        <v>#N/A</v>
      </c>
      <c r="K1736" s="32" t="e">
        <f>VLOOKUP($A1736,級距!$A:$K,10,FALSE)</f>
        <v>#N/A</v>
      </c>
      <c r="L1736" s="32" t="e">
        <f>VLOOKUP($A1736,級距!$A:$K,11,FALSE)</f>
        <v>#N/A</v>
      </c>
      <c r="M1736" s="32">
        <f t="shared" si="55"/>
        <v>0</v>
      </c>
    </row>
    <row r="1737" spans="1:13">
      <c r="A1737" s="47">
        <v>43869</v>
      </c>
      <c r="B1737" s="46">
        <f>_xlfn.IFNA(VLOOKUP(A1737,'Dual Thrust Strategy'!$A$1:$B$460,2,FALSE),0)</f>
        <v>0</v>
      </c>
      <c r="C1737" s="46">
        <f>_xlfn.IFNA(VLOOKUP(A1737,'Break Through Price Strategy'!$A$2:$B$742,2,FALSE),0)</f>
        <v>0</v>
      </c>
      <c r="D1737" s="46">
        <f>_xlfn.IFNA(VLOOKUP(A1737,'BBI Strategy'!$A$2:$B$1000,2,FALSE),0)</f>
        <v>0</v>
      </c>
      <c r="E1737" s="46">
        <f>_xlfn.IFNA(VLOOKUP(A1737,'Cloud Strategy'!$A$2:$B$1000,2,FALSE),0)</f>
        <v>0</v>
      </c>
      <c r="F1737" s="46">
        <f>_xlfn.IFNA(VLOOKUP(A1737,'DMI Strategy'!$A$1:$B$1000,2,FALSE),0)</f>
        <v>0</v>
      </c>
      <c r="G1737" s="46">
        <f>_xlfn.IFNA(VLOOKUP(A1737,'RVI Strategy'!$A$1:$B$1000,2,FALSE),0)</f>
        <v>0</v>
      </c>
      <c r="H1737" s="46">
        <f>_xlfn.IFNA(VLOOKUP(A1737,'TXF0007 Strategy'!$A$1:$B$1000,2,FALSE),0)</f>
        <v>0</v>
      </c>
      <c r="I1737" s="55">
        <f t="shared" si="54"/>
        <v>0</v>
      </c>
      <c r="J1737" s="32" t="e">
        <f>VLOOKUP($A1737,級距!$A:$K,9,FALSE)</f>
        <v>#N/A</v>
      </c>
      <c r="K1737" s="32" t="e">
        <f>VLOOKUP($A1737,級距!$A:$K,10,FALSE)</f>
        <v>#N/A</v>
      </c>
      <c r="L1737" s="32" t="e">
        <f>VLOOKUP($A1737,級距!$A:$K,11,FALSE)</f>
        <v>#N/A</v>
      </c>
      <c r="M1737" s="32">
        <f t="shared" si="55"/>
        <v>0</v>
      </c>
    </row>
    <row r="1738" spans="1:13">
      <c r="A1738" s="47">
        <v>43868</v>
      </c>
      <c r="B1738" s="46">
        <f>_xlfn.IFNA(VLOOKUP(A1738,'Dual Thrust Strategy'!$A$1:$B$460,2,FALSE),0)</f>
        <v>0</v>
      </c>
      <c r="C1738" s="46">
        <f>_xlfn.IFNA(VLOOKUP(A1738,'Break Through Price Strategy'!$A$2:$B$742,2,FALSE),0)</f>
        <v>-71236.656000000003</v>
      </c>
      <c r="D1738" s="46">
        <f>_xlfn.IFNA(VLOOKUP(A1738,'BBI Strategy'!$A$2:$B$1000,2,FALSE),0)</f>
        <v>0</v>
      </c>
      <c r="E1738" s="46">
        <f>_xlfn.IFNA(VLOOKUP(A1738,'Cloud Strategy'!$A$2:$B$1000,2,FALSE),0)</f>
        <v>-18945.84</v>
      </c>
      <c r="F1738" s="46">
        <f>_xlfn.IFNA(VLOOKUP(A1738,'DMI Strategy'!$A$1:$B$1000,2,FALSE),0)</f>
        <v>38743.872000000003</v>
      </c>
      <c r="G1738" s="46">
        <f>_xlfn.IFNA(VLOOKUP(A1738,'RVI Strategy'!$A$1:$B$1000,2,FALSE),0)</f>
        <v>0</v>
      </c>
      <c r="H1738" s="46">
        <f>_xlfn.IFNA(VLOOKUP(A1738,'TXF0007 Strategy'!$A$1:$B$1000,2,FALSE),0)</f>
        <v>49243.344000000005</v>
      </c>
      <c r="I1738" s="55">
        <f t="shared" si="54"/>
        <v>-8573.1039999999994</v>
      </c>
      <c r="J1738" s="32">
        <f>VLOOKUP($A1738,級距!$A:$K,9,FALSE)</f>
        <v>4</v>
      </c>
      <c r="K1738" s="32">
        <f>VLOOKUP($A1738,級距!$A:$K,10,FALSE)</f>
        <v>7</v>
      </c>
      <c r="L1738" s="32">
        <f>VLOOKUP($A1738,級距!$A:$K,11,FALSE)</f>
        <v>3</v>
      </c>
      <c r="M1738" s="32">
        <f t="shared" si="55"/>
        <v>3</v>
      </c>
    </row>
    <row r="1739" spans="1:13">
      <c r="A1739" s="47">
        <v>43867</v>
      </c>
      <c r="B1739" s="46">
        <f>_xlfn.IFNA(VLOOKUP(A1739,'Dual Thrust Strategy'!$A$1:$B$460,2,FALSE),0)</f>
        <v>0</v>
      </c>
      <c r="C1739" s="46">
        <f>_xlfn.IFNA(VLOOKUP(A1739,'Break Through Price Strategy'!$A$2:$B$742,2,FALSE),0)</f>
        <v>36263.279999999999</v>
      </c>
      <c r="D1739" s="46">
        <f>_xlfn.IFNA(VLOOKUP(A1739,'BBI Strategy'!$A$2:$B$1000,2,FALSE),0)</f>
        <v>0</v>
      </c>
      <c r="E1739" s="46">
        <f>_xlfn.IFNA(VLOOKUP(A1739,'Cloud Strategy'!$A$2:$B$1000,2,FALSE),0)</f>
        <v>0</v>
      </c>
      <c r="F1739" s="46">
        <f>_xlfn.IFNA(VLOOKUP(A1739,'DMI Strategy'!$A$1:$B$1000,2,FALSE),0)</f>
        <v>51826.656000000003</v>
      </c>
      <c r="G1739" s="46">
        <f>_xlfn.IFNA(VLOOKUP(A1739,'RVI Strategy'!$A$1:$B$1000,2,FALSE),0)</f>
        <v>0</v>
      </c>
      <c r="H1739" s="46">
        <f>_xlfn.IFNA(VLOOKUP(A1739,'TXF0007 Strategy'!$A$1:$B$1000,2,FALSE),0)</f>
        <v>0</v>
      </c>
      <c r="I1739" s="55">
        <f t="shared" si="54"/>
        <v>14681.656000000001</v>
      </c>
      <c r="J1739" s="32">
        <f>VLOOKUP($A1739,級距!$A:$K,9,FALSE)</f>
        <v>5</v>
      </c>
      <c r="K1739" s="32">
        <f>VLOOKUP($A1739,級距!$A:$K,10,FALSE)</f>
        <v>8</v>
      </c>
      <c r="L1739" s="32">
        <f>VLOOKUP($A1739,級距!$A:$K,11,FALSE)</f>
        <v>3</v>
      </c>
      <c r="M1739" s="32">
        <f t="shared" si="55"/>
        <v>3</v>
      </c>
    </row>
    <row r="1740" spans="1:13">
      <c r="A1740" s="47">
        <v>43866</v>
      </c>
      <c r="B1740" s="46">
        <f>_xlfn.IFNA(VLOOKUP(A1740,'Dual Thrust Strategy'!$A$1:$B$460,2,FALSE),0)</f>
        <v>0</v>
      </c>
      <c r="C1740" s="46">
        <f>_xlfn.IFNA(VLOOKUP(A1740,'Break Through Price Strategy'!$A$2:$B$742,2,FALSE),0)</f>
        <v>-30706.304</v>
      </c>
      <c r="D1740" s="46">
        <f>_xlfn.IFNA(VLOOKUP(A1740,'BBI Strategy'!$A$2:$B$1000,2,FALSE),0)</f>
        <v>0</v>
      </c>
      <c r="E1740" s="46">
        <f>_xlfn.IFNA(VLOOKUP(A1740,'Cloud Strategy'!$A$2:$B$1000,2,FALSE),0)</f>
        <v>55248.608</v>
      </c>
      <c r="F1740" s="46">
        <f>_xlfn.IFNA(VLOOKUP(A1740,'DMI Strategy'!$A$1:$B$1000,2,FALSE),0)</f>
        <v>0</v>
      </c>
      <c r="G1740" s="46">
        <f>_xlfn.IFNA(VLOOKUP(A1740,'RVI Strategy'!$A$1:$B$1000,2,FALSE),0)</f>
        <v>-47810.976000000002</v>
      </c>
      <c r="H1740" s="46">
        <f>_xlfn.IFNA(VLOOKUP(A1740,'TXF0007 Strategy'!$A$1:$B$1000,2,FALSE),0)</f>
        <v>38826.991999999998</v>
      </c>
      <c r="I1740" s="55">
        <f t="shared" si="54"/>
        <v>-3878.1120000000005</v>
      </c>
      <c r="J1740" s="32">
        <f>VLOOKUP($A1740,級距!$A:$K,9,FALSE)</f>
        <v>7</v>
      </c>
      <c r="K1740" s="32">
        <f>VLOOKUP($A1740,級距!$A:$K,10,FALSE)</f>
        <v>5</v>
      </c>
      <c r="L1740" s="32">
        <f>VLOOKUP($A1740,級距!$A:$K,11,FALSE)</f>
        <v>2</v>
      </c>
      <c r="M1740" s="32">
        <f t="shared" si="55"/>
        <v>2</v>
      </c>
    </row>
    <row r="1741" spans="1:13">
      <c r="A1741" s="47">
        <v>43865</v>
      </c>
      <c r="B1741" s="46">
        <f>_xlfn.IFNA(VLOOKUP(A1741,'Dual Thrust Strategy'!$A$1:$B$460,2,FALSE),0)</f>
        <v>0</v>
      </c>
      <c r="C1741" s="46">
        <f>_xlfn.IFNA(VLOOKUP(A1741,'Break Through Price Strategy'!$A$2:$B$742,2,FALSE),0)</f>
        <v>0</v>
      </c>
      <c r="D1741" s="46">
        <f>_xlfn.IFNA(VLOOKUP(A1741,'BBI Strategy'!$A$2:$B$1000,2,FALSE),0)</f>
        <v>0</v>
      </c>
      <c r="E1741" s="46">
        <f>_xlfn.IFNA(VLOOKUP(A1741,'Cloud Strategy'!$A$2:$B$1000,2,FALSE),0)</f>
        <v>0</v>
      </c>
      <c r="F1741" s="46">
        <f>_xlfn.IFNA(VLOOKUP(A1741,'DMI Strategy'!$A$1:$B$1000,2,FALSE),0)</f>
        <v>0</v>
      </c>
      <c r="G1741" s="46">
        <f>_xlfn.IFNA(VLOOKUP(A1741,'RVI Strategy'!$A$1:$B$1000,2,FALSE),0)</f>
        <v>0</v>
      </c>
      <c r="H1741" s="46">
        <f>_xlfn.IFNA(VLOOKUP(A1741,'TXF0007 Strategy'!$A$1:$B$1000,2,FALSE),0)</f>
        <v>132850.848</v>
      </c>
      <c r="I1741" s="55">
        <f t="shared" si="54"/>
        <v>0</v>
      </c>
      <c r="J1741" s="32">
        <f>VLOOKUP($A1741,級距!$A:$K,9,FALSE)</f>
        <v>9</v>
      </c>
      <c r="K1741" s="32">
        <f>VLOOKUP($A1741,級距!$A:$K,10,FALSE)</f>
        <v>9</v>
      </c>
      <c r="L1741" s="32">
        <f>VLOOKUP($A1741,級距!$A:$K,11,FALSE)</f>
        <v>3</v>
      </c>
      <c r="M1741" s="32">
        <f t="shared" si="55"/>
        <v>3</v>
      </c>
    </row>
    <row r="1742" spans="1:13">
      <c r="A1742" s="47">
        <v>43864</v>
      </c>
      <c r="B1742" s="46">
        <f>_xlfn.IFNA(VLOOKUP(A1742,'Dual Thrust Strategy'!$A$1:$B$460,2,FALSE),0)</f>
        <v>0</v>
      </c>
      <c r="C1742" s="46">
        <f>_xlfn.IFNA(VLOOKUP(A1742,'Break Through Price Strategy'!$A$2:$B$742,2,FALSE),0)</f>
        <v>0</v>
      </c>
      <c r="D1742" s="46">
        <f>_xlfn.IFNA(VLOOKUP(A1742,'BBI Strategy'!$A$2:$B$1000,2,FALSE),0)</f>
        <v>0</v>
      </c>
      <c r="E1742" s="46">
        <f>_xlfn.IFNA(VLOOKUP(A1742,'Cloud Strategy'!$A$2:$B$1000,2,FALSE),0)</f>
        <v>-80578.784</v>
      </c>
      <c r="F1742" s="46">
        <f>_xlfn.IFNA(VLOOKUP(A1742,'DMI Strategy'!$A$1:$B$1000,2,FALSE),0)</f>
        <v>0</v>
      </c>
      <c r="G1742" s="46">
        <f>_xlfn.IFNA(VLOOKUP(A1742,'RVI Strategy'!$A$1:$B$1000,2,FALSE),0)</f>
        <v>0</v>
      </c>
      <c r="H1742" s="46">
        <f>_xlfn.IFNA(VLOOKUP(A1742,'TXF0007 Strategy'!$A$1:$B$1000,2,FALSE),0)</f>
        <v>0</v>
      </c>
      <c r="I1742" s="55">
        <f t="shared" si="54"/>
        <v>-13429.797333333334</v>
      </c>
      <c r="J1742" s="32">
        <f>VLOOKUP($A1742,級距!$A:$K,9,FALSE)</f>
        <v>10</v>
      </c>
      <c r="K1742" s="32">
        <f>VLOOKUP($A1742,級距!$A:$K,10,FALSE)</f>
        <v>2</v>
      </c>
      <c r="L1742" s="32">
        <f>VLOOKUP($A1742,級距!$A:$K,11,FALSE)</f>
        <v>1</v>
      </c>
      <c r="M1742" s="32">
        <f t="shared" si="55"/>
        <v>1</v>
      </c>
    </row>
    <row r="1743" spans="1:13">
      <c r="A1743" s="47">
        <v>43863</v>
      </c>
      <c r="B1743" s="46">
        <f>_xlfn.IFNA(VLOOKUP(A1743,'Dual Thrust Strategy'!$A$1:$B$460,2,FALSE),0)</f>
        <v>0</v>
      </c>
      <c r="C1743" s="46">
        <f>_xlfn.IFNA(VLOOKUP(A1743,'Break Through Price Strategy'!$A$2:$B$742,2,FALSE),0)</f>
        <v>0</v>
      </c>
      <c r="D1743" s="46">
        <f>_xlfn.IFNA(VLOOKUP(A1743,'BBI Strategy'!$A$2:$B$1000,2,FALSE),0)</f>
        <v>0</v>
      </c>
      <c r="E1743" s="46">
        <f>_xlfn.IFNA(VLOOKUP(A1743,'Cloud Strategy'!$A$2:$B$1000,2,FALSE),0)</f>
        <v>0</v>
      </c>
      <c r="F1743" s="46">
        <f>_xlfn.IFNA(VLOOKUP(A1743,'DMI Strategy'!$A$1:$B$1000,2,FALSE),0)</f>
        <v>0</v>
      </c>
      <c r="G1743" s="46">
        <f>_xlfn.IFNA(VLOOKUP(A1743,'RVI Strategy'!$A$1:$B$1000,2,FALSE),0)</f>
        <v>0</v>
      </c>
      <c r="H1743" s="46">
        <f>_xlfn.IFNA(VLOOKUP(A1743,'TXF0007 Strategy'!$A$1:$B$1000,2,FALSE),0)</f>
        <v>0</v>
      </c>
      <c r="I1743" s="55">
        <f t="shared" si="54"/>
        <v>0</v>
      </c>
      <c r="J1743" s="32" t="e">
        <f>VLOOKUP($A1743,級距!$A:$K,9,FALSE)</f>
        <v>#N/A</v>
      </c>
      <c r="K1743" s="32" t="e">
        <f>VLOOKUP($A1743,級距!$A:$K,10,FALSE)</f>
        <v>#N/A</v>
      </c>
      <c r="L1743" s="32" t="e">
        <f>VLOOKUP($A1743,級距!$A:$K,11,FALSE)</f>
        <v>#N/A</v>
      </c>
      <c r="M1743" s="32">
        <f t="shared" si="55"/>
        <v>0</v>
      </c>
    </row>
    <row r="1744" spans="1:13">
      <c r="A1744" s="47">
        <v>43862</v>
      </c>
      <c r="B1744" s="46">
        <f>_xlfn.IFNA(VLOOKUP(A1744,'Dual Thrust Strategy'!$A$1:$B$460,2,FALSE),0)</f>
        <v>0</v>
      </c>
      <c r="C1744" s="46">
        <f>_xlfn.IFNA(VLOOKUP(A1744,'Break Through Price Strategy'!$A$2:$B$742,2,FALSE),0)</f>
        <v>0</v>
      </c>
      <c r="D1744" s="46">
        <f>_xlfn.IFNA(VLOOKUP(A1744,'BBI Strategy'!$A$2:$B$1000,2,FALSE),0)</f>
        <v>0</v>
      </c>
      <c r="E1744" s="46">
        <f>_xlfn.IFNA(VLOOKUP(A1744,'Cloud Strategy'!$A$2:$B$1000,2,FALSE),0)</f>
        <v>0</v>
      </c>
      <c r="F1744" s="46">
        <f>_xlfn.IFNA(VLOOKUP(A1744,'DMI Strategy'!$A$1:$B$1000,2,FALSE),0)</f>
        <v>0</v>
      </c>
      <c r="G1744" s="46">
        <f>_xlfn.IFNA(VLOOKUP(A1744,'RVI Strategy'!$A$1:$B$1000,2,FALSE),0)</f>
        <v>0</v>
      </c>
      <c r="H1744" s="46">
        <f>_xlfn.IFNA(VLOOKUP(A1744,'TXF0007 Strategy'!$A$1:$B$1000,2,FALSE),0)</f>
        <v>0</v>
      </c>
      <c r="I1744" s="55">
        <f t="shared" si="54"/>
        <v>0</v>
      </c>
      <c r="J1744" s="32" t="e">
        <f>VLOOKUP($A1744,級距!$A:$K,9,FALSE)</f>
        <v>#N/A</v>
      </c>
      <c r="K1744" s="32" t="e">
        <f>VLOOKUP($A1744,級距!$A:$K,10,FALSE)</f>
        <v>#N/A</v>
      </c>
      <c r="L1744" s="32" t="e">
        <f>VLOOKUP($A1744,級距!$A:$K,11,FALSE)</f>
        <v>#N/A</v>
      </c>
      <c r="M1744" s="32">
        <f t="shared" si="55"/>
        <v>0</v>
      </c>
    </row>
    <row r="1745" spans="1:13">
      <c r="A1745" s="47">
        <v>43861</v>
      </c>
      <c r="B1745" s="46">
        <f>_xlfn.IFNA(VLOOKUP(A1745,'Dual Thrust Strategy'!$A$1:$B$460,2,FALSE),0)</f>
        <v>0</v>
      </c>
      <c r="C1745" s="46">
        <f>_xlfn.IFNA(VLOOKUP(A1745,'Break Through Price Strategy'!$A$2:$B$742,2,FALSE),0)</f>
        <v>0</v>
      </c>
      <c r="D1745" s="46">
        <f>_xlfn.IFNA(VLOOKUP(A1745,'BBI Strategy'!$A$2:$B$1000,2,FALSE),0)</f>
        <v>0</v>
      </c>
      <c r="E1745" s="46">
        <f>_xlfn.IFNA(VLOOKUP(A1745,'Cloud Strategy'!$A$2:$B$1000,2,FALSE),0)</f>
        <v>0</v>
      </c>
      <c r="F1745" s="46">
        <f>_xlfn.IFNA(VLOOKUP(A1745,'DMI Strategy'!$A$1:$B$1000,2,FALSE),0)</f>
        <v>0</v>
      </c>
      <c r="G1745" s="46">
        <f>_xlfn.IFNA(VLOOKUP(A1745,'RVI Strategy'!$A$1:$B$1000,2,FALSE),0)</f>
        <v>0</v>
      </c>
      <c r="H1745" s="46">
        <f>_xlfn.IFNA(VLOOKUP(A1745,'TXF0007 Strategy'!$A$1:$B$1000,2,FALSE),0)</f>
        <v>0</v>
      </c>
      <c r="I1745" s="55">
        <f t="shared" si="54"/>
        <v>0</v>
      </c>
      <c r="J1745" s="32">
        <f>VLOOKUP($A1745,級距!$A:$K,9,FALSE)</f>
        <v>8</v>
      </c>
      <c r="K1745" s="32">
        <f>VLOOKUP($A1745,級距!$A:$K,10,FALSE)</f>
        <v>1</v>
      </c>
      <c r="L1745" s="32">
        <f>VLOOKUP($A1745,級距!$A:$K,11,FALSE)</f>
        <v>2</v>
      </c>
      <c r="M1745" s="32">
        <f t="shared" si="55"/>
        <v>2</v>
      </c>
    </row>
    <row r="1746" spans="1:13">
      <c r="A1746" s="47">
        <v>43860</v>
      </c>
      <c r="B1746" s="46">
        <f>_xlfn.IFNA(VLOOKUP(A1746,'Dual Thrust Strategy'!$A$1:$B$460,2,FALSE),0)</f>
        <v>0</v>
      </c>
      <c r="C1746" s="46">
        <f>_xlfn.IFNA(VLOOKUP(A1746,'Break Through Price Strategy'!$A$2:$B$742,2,FALSE),0)</f>
        <v>0</v>
      </c>
      <c r="D1746" s="46">
        <f>_xlfn.IFNA(VLOOKUP(A1746,'BBI Strategy'!$A$2:$B$1000,2,FALSE),0)</f>
        <v>0</v>
      </c>
      <c r="E1746" s="46">
        <f>_xlfn.IFNA(VLOOKUP(A1746,'Cloud Strategy'!$A$2:$B$1000,2,FALSE),0)</f>
        <v>-121343.24800000001</v>
      </c>
      <c r="F1746" s="46">
        <f>_xlfn.IFNA(VLOOKUP(A1746,'DMI Strategy'!$A$1:$B$1000,2,FALSE),0)</f>
        <v>0</v>
      </c>
      <c r="G1746" s="46">
        <f>_xlfn.IFNA(VLOOKUP(A1746,'RVI Strategy'!$A$1:$B$1000,2,FALSE),0)</f>
        <v>0</v>
      </c>
      <c r="H1746" s="46">
        <f>_xlfn.IFNA(VLOOKUP(A1746,'TXF0007 Strategy'!$A$1:$B$1000,2,FALSE),0)</f>
        <v>185237.976</v>
      </c>
      <c r="I1746" s="55">
        <f t="shared" si="54"/>
        <v>-20223.874666666667</v>
      </c>
      <c r="J1746" s="32">
        <f>VLOOKUP($A1746,級距!$A:$K,9,FALSE)</f>
        <v>10</v>
      </c>
      <c r="K1746" s="32">
        <f>VLOOKUP($A1746,級距!$A:$K,10,FALSE)</f>
        <v>10</v>
      </c>
      <c r="L1746" s="32">
        <f>VLOOKUP($A1746,級距!$A:$K,11,FALSE)</f>
        <v>4</v>
      </c>
      <c r="M1746" s="32">
        <f t="shared" si="55"/>
        <v>4</v>
      </c>
    </row>
    <row r="1747" spans="1:13">
      <c r="A1747" s="47">
        <v>43859</v>
      </c>
      <c r="B1747" s="46">
        <f>_xlfn.IFNA(VLOOKUP(A1747,'Dual Thrust Strategy'!$A$1:$B$460,2,FALSE),0)</f>
        <v>0</v>
      </c>
      <c r="C1747" s="46">
        <f>_xlfn.IFNA(VLOOKUP(A1747,'Break Through Price Strategy'!$A$2:$B$742,2,FALSE),0)</f>
        <v>0</v>
      </c>
      <c r="D1747" s="46">
        <f>_xlfn.IFNA(VLOOKUP(A1747,'BBI Strategy'!$A$2:$B$1000,2,FALSE),0)</f>
        <v>0</v>
      </c>
      <c r="E1747" s="46">
        <f>_xlfn.IFNA(VLOOKUP(A1747,'Cloud Strategy'!$A$2:$B$1000,2,FALSE),0)</f>
        <v>0</v>
      </c>
      <c r="F1747" s="46">
        <f>_xlfn.IFNA(VLOOKUP(A1747,'DMI Strategy'!$A$1:$B$1000,2,FALSE),0)</f>
        <v>0</v>
      </c>
      <c r="G1747" s="46">
        <f>_xlfn.IFNA(VLOOKUP(A1747,'RVI Strategy'!$A$1:$B$1000,2,FALSE),0)</f>
        <v>0</v>
      </c>
      <c r="H1747" s="46">
        <f>_xlfn.IFNA(VLOOKUP(A1747,'TXF0007 Strategy'!$A$1:$B$1000,2,FALSE),0)</f>
        <v>0</v>
      </c>
      <c r="I1747" s="55">
        <f t="shared" si="54"/>
        <v>0</v>
      </c>
      <c r="J1747" s="32" t="e">
        <f>VLOOKUP($A1747,級距!$A:$K,9,FALSE)</f>
        <v>#N/A</v>
      </c>
      <c r="K1747" s="32" t="e">
        <f>VLOOKUP($A1747,級距!$A:$K,10,FALSE)</f>
        <v>#N/A</v>
      </c>
      <c r="L1747" s="32" t="e">
        <f>VLOOKUP($A1747,級距!$A:$K,11,FALSE)</f>
        <v>#N/A</v>
      </c>
      <c r="M1747" s="32">
        <f t="shared" si="55"/>
        <v>0</v>
      </c>
    </row>
    <row r="1748" spans="1:13">
      <c r="A1748" s="47">
        <v>43858</v>
      </c>
      <c r="B1748" s="46">
        <f>_xlfn.IFNA(VLOOKUP(A1748,'Dual Thrust Strategy'!$A$1:$B$460,2,FALSE),0)</f>
        <v>0</v>
      </c>
      <c r="C1748" s="46">
        <f>_xlfn.IFNA(VLOOKUP(A1748,'Break Through Price Strategy'!$A$2:$B$742,2,FALSE),0)</f>
        <v>0</v>
      </c>
      <c r="D1748" s="46">
        <f>_xlfn.IFNA(VLOOKUP(A1748,'BBI Strategy'!$A$2:$B$1000,2,FALSE),0)</f>
        <v>0</v>
      </c>
      <c r="E1748" s="46">
        <f>_xlfn.IFNA(VLOOKUP(A1748,'Cloud Strategy'!$A$2:$B$1000,2,FALSE),0)</f>
        <v>0</v>
      </c>
      <c r="F1748" s="46">
        <f>_xlfn.IFNA(VLOOKUP(A1748,'DMI Strategy'!$A$1:$B$1000,2,FALSE),0)</f>
        <v>0</v>
      </c>
      <c r="G1748" s="46">
        <f>_xlfn.IFNA(VLOOKUP(A1748,'RVI Strategy'!$A$1:$B$1000,2,FALSE),0)</f>
        <v>0</v>
      </c>
      <c r="H1748" s="46">
        <f>_xlfn.IFNA(VLOOKUP(A1748,'TXF0007 Strategy'!$A$1:$B$1000,2,FALSE),0)</f>
        <v>0</v>
      </c>
      <c r="I1748" s="55">
        <f t="shared" si="54"/>
        <v>0</v>
      </c>
      <c r="J1748" s="32" t="e">
        <f>VLOOKUP($A1748,級距!$A:$K,9,FALSE)</f>
        <v>#N/A</v>
      </c>
      <c r="K1748" s="32" t="e">
        <f>VLOOKUP($A1748,級距!$A:$K,10,FALSE)</f>
        <v>#N/A</v>
      </c>
      <c r="L1748" s="32" t="e">
        <f>VLOOKUP($A1748,級距!$A:$K,11,FALSE)</f>
        <v>#N/A</v>
      </c>
      <c r="M1748" s="32">
        <f t="shared" si="55"/>
        <v>0</v>
      </c>
    </row>
    <row r="1749" spans="1:13">
      <c r="A1749" s="47">
        <v>43857</v>
      </c>
      <c r="B1749" s="46">
        <f>_xlfn.IFNA(VLOOKUP(A1749,'Dual Thrust Strategy'!$A$1:$B$460,2,FALSE),0)</f>
        <v>0</v>
      </c>
      <c r="C1749" s="46">
        <f>_xlfn.IFNA(VLOOKUP(A1749,'Break Through Price Strategy'!$A$2:$B$742,2,FALSE),0)</f>
        <v>0</v>
      </c>
      <c r="D1749" s="46">
        <f>_xlfn.IFNA(VLOOKUP(A1749,'BBI Strategy'!$A$2:$B$1000,2,FALSE),0)</f>
        <v>0</v>
      </c>
      <c r="E1749" s="46">
        <f>_xlfn.IFNA(VLOOKUP(A1749,'Cloud Strategy'!$A$2:$B$1000,2,FALSE),0)</f>
        <v>0</v>
      </c>
      <c r="F1749" s="46">
        <f>_xlfn.IFNA(VLOOKUP(A1749,'DMI Strategy'!$A$1:$B$1000,2,FALSE),0)</f>
        <v>0</v>
      </c>
      <c r="G1749" s="46">
        <f>_xlfn.IFNA(VLOOKUP(A1749,'RVI Strategy'!$A$1:$B$1000,2,FALSE),0)</f>
        <v>0</v>
      </c>
      <c r="H1749" s="46">
        <f>_xlfn.IFNA(VLOOKUP(A1749,'TXF0007 Strategy'!$A$1:$B$1000,2,FALSE),0)</f>
        <v>0</v>
      </c>
      <c r="I1749" s="55">
        <f t="shared" si="54"/>
        <v>0</v>
      </c>
      <c r="J1749" s="32" t="e">
        <f>VLOOKUP($A1749,級距!$A:$K,9,FALSE)</f>
        <v>#N/A</v>
      </c>
      <c r="K1749" s="32" t="e">
        <f>VLOOKUP($A1749,級距!$A:$K,10,FALSE)</f>
        <v>#N/A</v>
      </c>
      <c r="L1749" s="32" t="e">
        <f>VLOOKUP($A1749,級距!$A:$K,11,FALSE)</f>
        <v>#N/A</v>
      </c>
      <c r="M1749" s="32">
        <f t="shared" si="55"/>
        <v>0</v>
      </c>
    </row>
    <row r="1750" spans="1:13">
      <c r="A1750" s="47">
        <v>43856</v>
      </c>
      <c r="B1750" s="46">
        <f>_xlfn.IFNA(VLOOKUP(A1750,'Dual Thrust Strategy'!$A$1:$B$460,2,FALSE),0)</f>
        <v>0</v>
      </c>
      <c r="C1750" s="46">
        <f>_xlfn.IFNA(VLOOKUP(A1750,'Break Through Price Strategy'!$A$2:$B$742,2,FALSE),0)</f>
        <v>0</v>
      </c>
      <c r="D1750" s="46">
        <f>_xlfn.IFNA(VLOOKUP(A1750,'BBI Strategy'!$A$2:$B$1000,2,FALSE),0)</f>
        <v>0</v>
      </c>
      <c r="E1750" s="46">
        <f>_xlfn.IFNA(VLOOKUP(A1750,'Cloud Strategy'!$A$2:$B$1000,2,FALSE),0)</f>
        <v>0</v>
      </c>
      <c r="F1750" s="46">
        <f>_xlfn.IFNA(VLOOKUP(A1750,'DMI Strategy'!$A$1:$B$1000,2,FALSE),0)</f>
        <v>0</v>
      </c>
      <c r="G1750" s="46">
        <f>_xlfn.IFNA(VLOOKUP(A1750,'RVI Strategy'!$A$1:$B$1000,2,FALSE),0)</f>
        <v>0</v>
      </c>
      <c r="H1750" s="46">
        <f>_xlfn.IFNA(VLOOKUP(A1750,'TXF0007 Strategy'!$A$1:$B$1000,2,FALSE),0)</f>
        <v>0</v>
      </c>
      <c r="I1750" s="55">
        <f t="shared" si="54"/>
        <v>0</v>
      </c>
      <c r="J1750" s="32" t="e">
        <f>VLOOKUP($A1750,級距!$A:$K,9,FALSE)</f>
        <v>#N/A</v>
      </c>
      <c r="K1750" s="32" t="e">
        <f>VLOOKUP($A1750,級距!$A:$K,10,FALSE)</f>
        <v>#N/A</v>
      </c>
      <c r="L1750" s="32" t="e">
        <f>VLOOKUP($A1750,級距!$A:$K,11,FALSE)</f>
        <v>#N/A</v>
      </c>
      <c r="M1750" s="32">
        <f t="shared" si="55"/>
        <v>0</v>
      </c>
    </row>
    <row r="1751" spans="1:13">
      <c r="A1751" s="47">
        <v>43855</v>
      </c>
      <c r="B1751" s="46">
        <f>_xlfn.IFNA(VLOOKUP(A1751,'Dual Thrust Strategy'!$A$1:$B$460,2,FALSE),0)</f>
        <v>0</v>
      </c>
      <c r="C1751" s="46">
        <f>_xlfn.IFNA(VLOOKUP(A1751,'Break Through Price Strategy'!$A$2:$B$742,2,FALSE),0)</f>
        <v>0</v>
      </c>
      <c r="D1751" s="46">
        <f>_xlfn.IFNA(VLOOKUP(A1751,'BBI Strategy'!$A$2:$B$1000,2,FALSE),0)</f>
        <v>0</v>
      </c>
      <c r="E1751" s="46">
        <f>_xlfn.IFNA(VLOOKUP(A1751,'Cloud Strategy'!$A$2:$B$1000,2,FALSE),0)</f>
        <v>0</v>
      </c>
      <c r="F1751" s="46">
        <f>_xlfn.IFNA(VLOOKUP(A1751,'DMI Strategy'!$A$1:$B$1000,2,FALSE),0)</f>
        <v>0</v>
      </c>
      <c r="G1751" s="46">
        <f>_xlfn.IFNA(VLOOKUP(A1751,'RVI Strategy'!$A$1:$B$1000,2,FALSE),0)</f>
        <v>0</v>
      </c>
      <c r="H1751" s="46">
        <f>_xlfn.IFNA(VLOOKUP(A1751,'TXF0007 Strategy'!$A$1:$B$1000,2,FALSE),0)</f>
        <v>0</v>
      </c>
      <c r="I1751" s="55">
        <f t="shared" si="54"/>
        <v>0</v>
      </c>
      <c r="J1751" s="32" t="e">
        <f>VLOOKUP($A1751,級距!$A:$K,9,FALSE)</f>
        <v>#N/A</v>
      </c>
      <c r="K1751" s="32" t="e">
        <f>VLOOKUP($A1751,級距!$A:$K,10,FALSE)</f>
        <v>#N/A</v>
      </c>
      <c r="L1751" s="32" t="e">
        <f>VLOOKUP($A1751,級距!$A:$K,11,FALSE)</f>
        <v>#N/A</v>
      </c>
      <c r="M1751" s="32">
        <f t="shared" si="55"/>
        <v>0</v>
      </c>
    </row>
    <row r="1752" spans="1:13">
      <c r="A1752" s="47">
        <v>43854</v>
      </c>
      <c r="B1752" s="46">
        <f>_xlfn.IFNA(VLOOKUP(A1752,'Dual Thrust Strategy'!$A$1:$B$460,2,FALSE),0)</f>
        <v>0</v>
      </c>
      <c r="C1752" s="46">
        <f>_xlfn.IFNA(VLOOKUP(A1752,'Break Through Price Strategy'!$A$2:$B$742,2,FALSE),0)</f>
        <v>0</v>
      </c>
      <c r="D1752" s="46">
        <f>_xlfn.IFNA(VLOOKUP(A1752,'BBI Strategy'!$A$2:$B$1000,2,FALSE),0)</f>
        <v>0</v>
      </c>
      <c r="E1752" s="46">
        <f>_xlfn.IFNA(VLOOKUP(A1752,'Cloud Strategy'!$A$2:$B$1000,2,FALSE),0)</f>
        <v>0</v>
      </c>
      <c r="F1752" s="46">
        <f>_xlfn.IFNA(VLOOKUP(A1752,'DMI Strategy'!$A$1:$B$1000,2,FALSE),0)</f>
        <v>0</v>
      </c>
      <c r="G1752" s="46">
        <f>_xlfn.IFNA(VLOOKUP(A1752,'RVI Strategy'!$A$1:$B$1000,2,FALSE),0)</f>
        <v>0</v>
      </c>
      <c r="H1752" s="46">
        <f>_xlfn.IFNA(VLOOKUP(A1752,'TXF0007 Strategy'!$A$1:$B$1000,2,FALSE),0)</f>
        <v>0</v>
      </c>
      <c r="I1752" s="55">
        <f t="shared" si="54"/>
        <v>0</v>
      </c>
      <c r="J1752" s="32" t="e">
        <f>VLOOKUP($A1752,級距!$A:$K,9,FALSE)</f>
        <v>#N/A</v>
      </c>
      <c r="K1752" s="32" t="e">
        <f>VLOOKUP($A1752,級距!$A:$K,10,FALSE)</f>
        <v>#N/A</v>
      </c>
      <c r="L1752" s="32" t="e">
        <f>VLOOKUP($A1752,級距!$A:$K,11,FALSE)</f>
        <v>#N/A</v>
      </c>
      <c r="M1752" s="32">
        <f t="shared" si="55"/>
        <v>0</v>
      </c>
    </row>
    <row r="1753" spans="1:13">
      <c r="A1753" s="47">
        <v>43853</v>
      </c>
      <c r="B1753" s="46">
        <f>_xlfn.IFNA(VLOOKUP(A1753,'Dual Thrust Strategy'!$A$1:$B$460,2,FALSE),0)</f>
        <v>0</v>
      </c>
      <c r="C1753" s="46">
        <f>_xlfn.IFNA(VLOOKUP(A1753,'Break Through Price Strategy'!$A$2:$B$742,2,FALSE),0)</f>
        <v>0</v>
      </c>
      <c r="D1753" s="46">
        <f>_xlfn.IFNA(VLOOKUP(A1753,'BBI Strategy'!$A$2:$B$1000,2,FALSE),0)</f>
        <v>0</v>
      </c>
      <c r="E1753" s="46">
        <f>_xlfn.IFNA(VLOOKUP(A1753,'Cloud Strategy'!$A$2:$B$1000,2,FALSE),0)</f>
        <v>0</v>
      </c>
      <c r="F1753" s="46">
        <f>_xlfn.IFNA(VLOOKUP(A1753,'DMI Strategy'!$A$1:$B$1000,2,FALSE),0)</f>
        <v>0</v>
      </c>
      <c r="G1753" s="46">
        <f>_xlfn.IFNA(VLOOKUP(A1753,'RVI Strategy'!$A$1:$B$1000,2,FALSE),0)</f>
        <v>0</v>
      </c>
      <c r="H1753" s="46">
        <f>_xlfn.IFNA(VLOOKUP(A1753,'TXF0007 Strategy'!$A$1:$B$1000,2,FALSE),0)</f>
        <v>0</v>
      </c>
      <c r="I1753" s="55">
        <f t="shared" si="54"/>
        <v>0</v>
      </c>
      <c r="J1753" s="32" t="e">
        <f>VLOOKUP($A1753,級距!$A:$K,9,FALSE)</f>
        <v>#N/A</v>
      </c>
      <c r="K1753" s="32" t="e">
        <f>VLOOKUP($A1753,級距!$A:$K,10,FALSE)</f>
        <v>#N/A</v>
      </c>
      <c r="L1753" s="32" t="e">
        <f>VLOOKUP($A1753,級距!$A:$K,11,FALSE)</f>
        <v>#N/A</v>
      </c>
      <c r="M1753" s="32">
        <f t="shared" si="55"/>
        <v>0</v>
      </c>
    </row>
    <row r="1754" spans="1:13">
      <c r="A1754" s="47">
        <v>43852</v>
      </c>
      <c r="B1754" s="46">
        <f>_xlfn.IFNA(VLOOKUP(A1754,'Dual Thrust Strategy'!$A$1:$B$460,2,FALSE),0)</f>
        <v>0</v>
      </c>
      <c r="C1754" s="46">
        <f>_xlfn.IFNA(VLOOKUP(A1754,'Break Through Price Strategy'!$A$2:$B$742,2,FALSE),0)</f>
        <v>0</v>
      </c>
      <c r="D1754" s="46">
        <f>_xlfn.IFNA(VLOOKUP(A1754,'BBI Strategy'!$A$2:$B$1000,2,FALSE),0)</f>
        <v>0</v>
      </c>
      <c r="E1754" s="46">
        <f>_xlfn.IFNA(VLOOKUP(A1754,'Cloud Strategy'!$A$2:$B$1000,2,FALSE),0)</f>
        <v>0</v>
      </c>
      <c r="F1754" s="46">
        <f>_xlfn.IFNA(VLOOKUP(A1754,'DMI Strategy'!$A$1:$B$1000,2,FALSE),0)</f>
        <v>0</v>
      </c>
      <c r="G1754" s="46">
        <f>_xlfn.IFNA(VLOOKUP(A1754,'RVI Strategy'!$A$1:$B$1000,2,FALSE),0)</f>
        <v>0</v>
      </c>
      <c r="H1754" s="46">
        <f>_xlfn.IFNA(VLOOKUP(A1754,'TXF0007 Strategy'!$A$1:$B$1000,2,FALSE),0)</f>
        <v>0</v>
      </c>
      <c r="I1754" s="55">
        <f t="shared" si="54"/>
        <v>0</v>
      </c>
      <c r="J1754" s="32" t="e">
        <f>VLOOKUP($A1754,級距!$A:$K,9,FALSE)</f>
        <v>#N/A</v>
      </c>
      <c r="K1754" s="32" t="e">
        <f>VLOOKUP($A1754,級距!$A:$K,10,FALSE)</f>
        <v>#N/A</v>
      </c>
      <c r="L1754" s="32" t="e">
        <f>VLOOKUP($A1754,級距!$A:$K,11,FALSE)</f>
        <v>#N/A</v>
      </c>
      <c r="M1754" s="32">
        <f t="shared" si="55"/>
        <v>0</v>
      </c>
    </row>
    <row r="1755" spans="1:13">
      <c r="A1755" s="47">
        <v>43851</v>
      </c>
      <c r="B1755" s="46">
        <f>_xlfn.IFNA(VLOOKUP(A1755,'Dual Thrust Strategy'!$A$1:$B$460,2,FALSE),0)</f>
        <v>0</v>
      </c>
      <c r="C1755" s="46">
        <f>_xlfn.IFNA(VLOOKUP(A1755,'Break Through Price Strategy'!$A$2:$B$742,2,FALSE),0)</f>
        <v>0</v>
      </c>
      <c r="D1755" s="46">
        <f>_xlfn.IFNA(VLOOKUP(A1755,'BBI Strategy'!$A$2:$B$1000,2,FALSE),0)</f>
        <v>0</v>
      </c>
      <c r="E1755" s="46">
        <f>_xlfn.IFNA(VLOOKUP(A1755,'Cloud Strategy'!$A$2:$B$1000,2,FALSE),0)</f>
        <v>0</v>
      </c>
      <c r="F1755" s="46">
        <f>_xlfn.IFNA(VLOOKUP(A1755,'DMI Strategy'!$A$1:$B$1000,2,FALSE),0)</f>
        <v>0</v>
      </c>
      <c r="G1755" s="46">
        <f>_xlfn.IFNA(VLOOKUP(A1755,'RVI Strategy'!$A$1:$B$1000,2,FALSE),0)</f>
        <v>0</v>
      </c>
      <c r="H1755" s="46">
        <f>_xlfn.IFNA(VLOOKUP(A1755,'TXF0007 Strategy'!$A$1:$B$1000,2,FALSE),0)</f>
        <v>0</v>
      </c>
      <c r="I1755" s="55">
        <f t="shared" si="54"/>
        <v>0</v>
      </c>
      <c r="J1755" s="32" t="e">
        <f>VLOOKUP($A1755,級距!$A:$K,9,FALSE)</f>
        <v>#N/A</v>
      </c>
      <c r="K1755" s="32" t="e">
        <f>VLOOKUP($A1755,級距!$A:$K,10,FALSE)</f>
        <v>#N/A</v>
      </c>
      <c r="L1755" s="32" t="e">
        <f>VLOOKUP($A1755,級距!$A:$K,11,FALSE)</f>
        <v>#N/A</v>
      </c>
      <c r="M1755" s="32">
        <f t="shared" si="55"/>
        <v>0</v>
      </c>
    </row>
    <row r="1756" spans="1:13">
      <c r="A1756" s="47">
        <v>43850</v>
      </c>
      <c r="B1756" s="46">
        <f>_xlfn.IFNA(VLOOKUP(A1756,'Dual Thrust Strategy'!$A$1:$B$460,2,FALSE),0)</f>
        <v>0</v>
      </c>
      <c r="C1756" s="46">
        <f>_xlfn.IFNA(VLOOKUP(A1756,'Break Through Price Strategy'!$A$2:$B$742,2,FALSE),0)</f>
        <v>0</v>
      </c>
      <c r="D1756" s="46">
        <f>_xlfn.IFNA(VLOOKUP(A1756,'BBI Strategy'!$A$2:$B$1000,2,FALSE),0)</f>
        <v>0</v>
      </c>
      <c r="E1756" s="46">
        <f>_xlfn.IFNA(VLOOKUP(A1756,'Cloud Strategy'!$A$2:$B$1000,2,FALSE),0)</f>
        <v>36211.968000000001</v>
      </c>
      <c r="F1756" s="46">
        <f>_xlfn.IFNA(VLOOKUP(A1756,'DMI Strategy'!$A$1:$B$1000,2,FALSE),0)</f>
        <v>0</v>
      </c>
      <c r="G1756" s="46">
        <f>_xlfn.IFNA(VLOOKUP(A1756,'RVI Strategy'!$A$1:$B$1000,2,FALSE),0)</f>
        <v>0</v>
      </c>
      <c r="H1756" s="46">
        <f>_xlfn.IFNA(VLOOKUP(A1756,'TXF0007 Strategy'!$A$1:$B$1000,2,FALSE),0)</f>
        <v>0</v>
      </c>
      <c r="I1756" s="55">
        <f t="shared" si="54"/>
        <v>6035.3280000000004</v>
      </c>
      <c r="J1756" s="32">
        <f>VLOOKUP($A1756,級距!$A:$K,9,FALSE)</f>
        <v>1</v>
      </c>
      <c r="K1756" s="32">
        <f>VLOOKUP($A1756,級距!$A:$K,10,FALSE)</f>
        <v>2</v>
      </c>
      <c r="L1756" s="32">
        <f>VLOOKUP($A1756,級距!$A:$K,11,FALSE)</f>
        <v>2</v>
      </c>
      <c r="M1756" s="32">
        <f t="shared" si="55"/>
        <v>2</v>
      </c>
    </row>
    <row r="1757" spans="1:13">
      <c r="A1757" s="47">
        <v>43849</v>
      </c>
      <c r="B1757" s="46">
        <f>_xlfn.IFNA(VLOOKUP(A1757,'Dual Thrust Strategy'!$A$1:$B$460,2,FALSE),0)</f>
        <v>0</v>
      </c>
      <c r="C1757" s="46">
        <f>_xlfn.IFNA(VLOOKUP(A1757,'Break Through Price Strategy'!$A$2:$B$742,2,FALSE),0)</f>
        <v>0</v>
      </c>
      <c r="D1757" s="46">
        <f>_xlfn.IFNA(VLOOKUP(A1757,'BBI Strategy'!$A$2:$B$1000,2,FALSE),0)</f>
        <v>0</v>
      </c>
      <c r="E1757" s="46">
        <f>_xlfn.IFNA(VLOOKUP(A1757,'Cloud Strategy'!$A$2:$B$1000,2,FALSE),0)</f>
        <v>0</v>
      </c>
      <c r="F1757" s="46">
        <f>_xlfn.IFNA(VLOOKUP(A1757,'DMI Strategy'!$A$1:$B$1000,2,FALSE),0)</f>
        <v>0</v>
      </c>
      <c r="G1757" s="46">
        <f>_xlfn.IFNA(VLOOKUP(A1757,'RVI Strategy'!$A$1:$B$1000,2,FALSE),0)</f>
        <v>0</v>
      </c>
      <c r="H1757" s="46">
        <f>_xlfn.IFNA(VLOOKUP(A1757,'TXF0007 Strategy'!$A$1:$B$1000,2,FALSE),0)</f>
        <v>0</v>
      </c>
      <c r="I1757" s="55">
        <f t="shared" si="54"/>
        <v>0</v>
      </c>
      <c r="J1757" s="32" t="e">
        <f>VLOOKUP($A1757,級距!$A:$K,9,FALSE)</f>
        <v>#N/A</v>
      </c>
      <c r="K1757" s="32" t="e">
        <f>VLOOKUP($A1757,級距!$A:$K,10,FALSE)</f>
        <v>#N/A</v>
      </c>
      <c r="L1757" s="32" t="e">
        <f>VLOOKUP($A1757,級距!$A:$K,11,FALSE)</f>
        <v>#N/A</v>
      </c>
      <c r="M1757" s="32">
        <f t="shared" si="55"/>
        <v>0</v>
      </c>
    </row>
    <row r="1758" spans="1:13">
      <c r="A1758" s="47">
        <v>43848</v>
      </c>
      <c r="B1758" s="46">
        <f>_xlfn.IFNA(VLOOKUP(A1758,'Dual Thrust Strategy'!$A$1:$B$460,2,FALSE),0)</f>
        <v>0</v>
      </c>
      <c r="C1758" s="46">
        <f>_xlfn.IFNA(VLOOKUP(A1758,'Break Through Price Strategy'!$A$2:$B$742,2,FALSE),0)</f>
        <v>0</v>
      </c>
      <c r="D1758" s="46">
        <f>_xlfn.IFNA(VLOOKUP(A1758,'BBI Strategy'!$A$2:$B$1000,2,FALSE),0)</f>
        <v>0</v>
      </c>
      <c r="E1758" s="46">
        <f>_xlfn.IFNA(VLOOKUP(A1758,'Cloud Strategy'!$A$2:$B$1000,2,FALSE),0)</f>
        <v>0</v>
      </c>
      <c r="F1758" s="46">
        <f>_xlfn.IFNA(VLOOKUP(A1758,'DMI Strategy'!$A$1:$B$1000,2,FALSE),0)</f>
        <v>0</v>
      </c>
      <c r="G1758" s="46">
        <f>_xlfn.IFNA(VLOOKUP(A1758,'RVI Strategy'!$A$1:$B$1000,2,FALSE),0)</f>
        <v>0</v>
      </c>
      <c r="H1758" s="46">
        <f>_xlfn.IFNA(VLOOKUP(A1758,'TXF0007 Strategy'!$A$1:$B$1000,2,FALSE),0)</f>
        <v>0</v>
      </c>
      <c r="I1758" s="55">
        <f t="shared" si="54"/>
        <v>0</v>
      </c>
      <c r="J1758" s="32" t="e">
        <f>VLOOKUP($A1758,級距!$A:$K,9,FALSE)</f>
        <v>#N/A</v>
      </c>
      <c r="K1758" s="32" t="e">
        <f>VLOOKUP($A1758,級距!$A:$K,10,FALSE)</f>
        <v>#N/A</v>
      </c>
      <c r="L1758" s="32" t="e">
        <f>VLOOKUP($A1758,級距!$A:$K,11,FALSE)</f>
        <v>#N/A</v>
      </c>
      <c r="M1758" s="32">
        <f t="shared" si="55"/>
        <v>0</v>
      </c>
    </row>
    <row r="1759" spans="1:13">
      <c r="A1759" s="47">
        <v>43847</v>
      </c>
      <c r="B1759" s="46">
        <f>_xlfn.IFNA(VLOOKUP(A1759,'Dual Thrust Strategy'!$A$1:$B$460,2,FALSE),0)</f>
        <v>0</v>
      </c>
      <c r="C1759" s="46">
        <f>_xlfn.IFNA(VLOOKUP(A1759,'Break Through Price Strategy'!$A$2:$B$742,2,FALSE),0)</f>
        <v>0</v>
      </c>
      <c r="D1759" s="46">
        <f>_xlfn.IFNA(VLOOKUP(A1759,'BBI Strategy'!$A$2:$B$1000,2,FALSE),0)</f>
        <v>0</v>
      </c>
      <c r="E1759" s="46">
        <f>_xlfn.IFNA(VLOOKUP(A1759,'Cloud Strategy'!$A$2:$B$1000,2,FALSE),0)</f>
        <v>9847.3919999999998</v>
      </c>
      <c r="F1759" s="46">
        <f>_xlfn.IFNA(VLOOKUP(A1759,'DMI Strategy'!$A$1:$B$1000,2,FALSE),0)</f>
        <v>0</v>
      </c>
      <c r="G1759" s="46">
        <f>_xlfn.IFNA(VLOOKUP(A1759,'RVI Strategy'!$A$1:$B$1000,2,FALSE),0)</f>
        <v>0</v>
      </c>
      <c r="H1759" s="46">
        <f>_xlfn.IFNA(VLOOKUP(A1759,'TXF0007 Strategy'!$A$1:$B$1000,2,FALSE),0)</f>
        <v>-4055.52</v>
      </c>
      <c r="I1759" s="55">
        <f t="shared" si="54"/>
        <v>1641.232</v>
      </c>
      <c r="J1759" s="32">
        <f>VLOOKUP($A1759,級距!$A:$K,9,FALSE)</f>
        <v>3</v>
      </c>
      <c r="K1759" s="32">
        <f>VLOOKUP($A1759,級距!$A:$K,10,FALSE)</f>
        <v>4</v>
      </c>
      <c r="L1759" s="32">
        <f>VLOOKUP($A1759,級距!$A:$K,11,FALSE)</f>
        <v>2</v>
      </c>
      <c r="M1759" s="32">
        <f t="shared" si="55"/>
        <v>2</v>
      </c>
    </row>
    <row r="1760" spans="1:13">
      <c r="A1760" s="47">
        <v>43846</v>
      </c>
      <c r="B1760" s="46">
        <f>_xlfn.IFNA(VLOOKUP(A1760,'Dual Thrust Strategy'!$A$1:$B$460,2,FALSE),0)</f>
        <v>0</v>
      </c>
      <c r="C1760" s="46">
        <f>_xlfn.IFNA(VLOOKUP(A1760,'Break Through Price Strategy'!$A$2:$B$742,2,FALSE),0)</f>
        <v>0</v>
      </c>
      <c r="D1760" s="46">
        <f>_xlfn.IFNA(VLOOKUP(A1760,'BBI Strategy'!$A$2:$B$1000,2,FALSE),0)</f>
        <v>0</v>
      </c>
      <c r="E1760" s="46">
        <f>_xlfn.IFNA(VLOOKUP(A1760,'Cloud Strategy'!$A$2:$B$1000,2,FALSE),0)</f>
        <v>70136.032000000007</v>
      </c>
      <c r="F1760" s="46">
        <f>_xlfn.IFNA(VLOOKUP(A1760,'DMI Strategy'!$A$1:$B$1000,2,FALSE),0)</f>
        <v>0</v>
      </c>
      <c r="G1760" s="46">
        <f>_xlfn.IFNA(VLOOKUP(A1760,'RVI Strategy'!$A$1:$B$1000,2,FALSE),0)</f>
        <v>0</v>
      </c>
      <c r="H1760" s="46">
        <f>_xlfn.IFNA(VLOOKUP(A1760,'TXF0007 Strategy'!$A$1:$B$1000,2,FALSE),0)</f>
        <v>-21343.68</v>
      </c>
      <c r="I1760" s="55">
        <f t="shared" si="54"/>
        <v>11689.338666666668</v>
      </c>
      <c r="J1760" s="32">
        <f>VLOOKUP($A1760,級距!$A:$K,9,FALSE)</f>
        <v>3</v>
      </c>
      <c r="K1760" s="32">
        <f>VLOOKUP($A1760,級距!$A:$K,10,FALSE)</f>
        <v>2</v>
      </c>
      <c r="L1760" s="32">
        <f>VLOOKUP($A1760,級距!$A:$K,11,FALSE)</f>
        <v>2</v>
      </c>
      <c r="M1760" s="32">
        <f t="shared" si="55"/>
        <v>2</v>
      </c>
    </row>
    <row r="1761" spans="1:13">
      <c r="A1761" s="47">
        <v>43845</v>
      </c>
      <c r="B1761" s="46">
        <f>_xlfn.IFNA(VLOOKUP(A1761,'Dual Thrust Strategy'!$A$1:$B$460,2,FALSE),0)</f>
        <v>0</v>
      </c>
      <c r="C1761" s="46">
        <f>_xlfn.IFNA(VLOOKUP(A1761,'Break Through Price Strategy'!$A$2:$B$742,2,FALSE),0)</f>
        <v>0</v>
      </c>
      <c r="D1761" s="46">
        <f>_xlfn.IFNA(VLOOKUP(A1761,'BBI Strategy'!$A$2:$B$1000,2,FALSE),0)</f>
        <v>0</v>
      </c>
      <c r="E1761" s="46">
        <f>_xlfn.IFNA(VLOOKUP(A1761,'Cloud Strategy'!$A$2:$B$1000,2,FALSE),0)</f>
        <v>-76684.944000000003</v>
      </c>
      <c r="F1761" s="46">
        <f>_xlfn.IFNA(VLOOKUP(A1761,'DMI Strategy'!$A$1:$B$1000,2,FALSE),0)</f>
        <v>0</v>
      </c>
      <c r="G1761" s="46">
        <f>_xlfn.IFNA(VLOOKUP(A1761,'RVI Strategy'!$A$1:$B$1000,2,FALSE),0)</f>
        <v>0</v>
      </c>
      <c r="H1761" s="46">
        <f>_xlfn.IFNA(VLOOKUP(A1761,'TXF0007 Strategy'!$A$1:$B$1000,2,FALSE),0)</f>
        <v>69850.559999999998</v>
      </c>
      <c r="I1761" s="55">
        <f t="shared" si="54"/>
        <v>-12780.824000000001</v>
      </c>
      <c r="J1761" s="32">
        <f>VLOOKUP($A1761,級距!$A:$K,9,FALSE)</f>
        <v>5</v>
      </c>
      <c r="K1761" s="32">
        <f>VLOOKUP($A1761,級距!$A:$K,10,FALSE)</f>
        <v>9</v>
      </c>
      <c r="L1761" s="32">
        <f>VLOOKUP($A1761,級距!$A:$K,11,FALSE)</f>
        <v>3</v>
      </c>
      <c r="M1761" s="32">
        <f t="shared" si="55"/>
        <v>3</v>
      </c>
    </row>
    <row r="1762" spans="1:13">
      <c r="A1762" s="47">
        <v>43844</v>
      </c>
      <c r="B1762" s="46">
        <f>_xlfn.IFNA(VLOOKUP(A1762,'Dual Thrust Strategy'!$A$1:$B$460,2,FALSE),0)</f>
        <v>0</v>
      </c>
      <c r="C1762" s="46">
        <f>_xlfn.IFNA(VLOOKUP(A1762,'Break Through Price Strategy'!$A$2:$B$742,2,FALSE),0)</f>
        <v>0</v>
      </c>
      <c r="D1762" s="46">
        <f>_xlfn.IFNA(VLOOKUP(A1762,'BBI Strategy'!$A$2:$B$1000,2,FALSE),0)</f>
        <v>0</v>
      </c>
      <c r="E1762" s="46">
        <f>_xlfn.IFNA(VLOOKUP(A1762,'Cloud Strategy'!$A$2:$B$1000,2,FALSE),0)</f>
        <v>-6146.56</v>
      </c>
      <c r="F1762" s="46">
        <f>_xlfn.IFNA(VLOOKUP(A1762,'DMI Strategy'!$A$1:$B$1000,2,FALSE),0)</f>
        <v>0</v>
      </c>
      <c r="G1762" s="46">
        <f>_xlfn.IFNA(VLOOKUP(A1762,'RVI Strategy'!$A$1:$B$1000,2,FALSE),0)</f>
        <v>0</v>
      </c>
      <c r="H1762" s="46">
        <f>_xlfn.IFNA(VLOOKUP(A1762,'TXF0007 Strategy'!$A$1:$B$1000,2,FALSE),0)</f>
        <v>-73841.600000000006</v>
      </c>
      <c r="I1762" s="55">
        <f t="shared" si="54"/>
        <v>-1024.4266666666667</v>
      </c>
      <c r="J1762" s="32">
        <f>VLOOKUP($A1762,級距!$A:$K,9,FALSE)</f>
        <v>1</v>
      </c>
      <c r="K1762" s="32">
        <f>VLOOKUP($A1762,級距!$A:$K,10,FALSE)</f>
        <v>1</v>
      </c>
      <c r="L1762" s="32">
        <f>VLOOKUP($A1762,級距!$A:$K,11,FALSE)</f>
        <v>2</v>
      </c>
      <c r="M1762" s="32">
        <f t="shared" si="55"/>
        <v>2</v>
      </c>
    </row>
    <row r="1763" spans="1:13">
      <c r="A1763" s="47">
        <v>43843</v>
      </c>
      <c r="B1763" s="46">
        <f>_xlfn.IFNA(VLOOKUP(A1763,'Dual Thrust Strategy'!$A$1:$B$460,2,FALSE),0)</f>
        <v>0</v>
      </c>
      <c r="C1763" s="46">
        <f>_xlfn.IFNA(VLOOKUP(A1763,'Break Through Price Strategy'!$A$2:$B$742,2,FALSE),0)</f>
        <v>0</v>
      </c>
      <c r="D1763" s="46">
        <f>_xlfn.IFNA(VLOOKUP(A1763,'BBI Strategy'!$A$2:$B$1000,2,FALSE),0)</f>
        <v>0</v>
      </c>
      <c r="E1763" s="46">
        <f>_xlfn.IFNA(VLOOKUP(A1763,'Cloud Strategy'!$A$2:$B$1000,2,FALSE),0)</f>
        <v>73127.072</v>
      </c>
      <c r="F1763" s="46">
        <f>_xlfn.IFNA(VLOOKUP(A1763,'DMI Strategy'!$A$1:$B$1000,2,FALSE),0)</f>
        <v>0</v>
      </c>
      <c r="G1763" s="46">
        <f>_xlfn.IFNA(VLOOKUP(A1763,'RVI Strategy'!$A$1:$B$1000,2,FALSE),0)</f>
        <v>0</v>
      </c>
      <c r="H1763" s="46">
        <f>_xlfn.IFNA(VLOOKUP(A1763,'TXF0007 Strategy'!$A$1:$B$1000,2,FALSE),0)</f>
        <v>-4651.7759999999998</v>
      </c>
      <c r="I1763" s="55">
        <f t="shared" si="54"/>
        <v>12187.845333333333</v>
      </c>
      <c r="J1763" s="32">
        <f>VLOOKUP($A1763,級距!$A:$K,9,FALSE)</f>
        <v>2</v>
      </c>
      <c r="K1763" s="32">
        <f>VLOOKUP($A1763,級距!$A:$K,10,FALSE)</f>
        <v>5</v>
      </c>
      <c r="L1763" s="32">
        <f>VLOOKUP($A1763,級距!$A:$K,11,FALSE)</f>
        <v>2</v>
      </c>
      <c r="M1763" s="32">
        <f t="shared" si="55"/>
        <v>2</v>
      </c>
    </row>
    <row r="1764" spans="1:13">
      <c r="A1764" s="47">
        <v>43842</v>
      </c>
      <c r="B1764" s="46">
        <f>_xlfn.IFNA(VLOOKUP(A1764,'Dual Thrust Strategy'!$A$1:$B$460,2,FALSE),0)</f>
        <v>0</v>
      </c>
      <c r="C1764" s="46">
        <f>_xlfn.IFNA(VLOOKUP(A1764,'Break Through Price Strategy'!$A$2:$B$742,2,FALSE),0)</f>
        <v>0</v>
      </c>
      <c r="D1764" s="46">
        <f>_xlfn.IFNA(VLOOKUP(A1764,'BBI Strategy'!$A$2:$B$1000,2,FALSE),0)</f>
        <v>0</v>
      </c>
      <c r="E1764" s="46">
        <f>_xlfn.IFNA(VLOOKUP(A1764,'Cloud Strategy'!$A$2:$B$1000,2,FALSE),0)</f>
        <v>0</v>
      </c>
      <c r="F1764" s="46">
        <f>_xlfn.IFNA(VLOOKUP(A1764,'DMI Strategy'!$A$1:$B$1000,2,FALSE),0)</f>
        <v>0</v>
      </c>
      <c r="G1764" s="46">
        <f>_xlfn.IFNA(VLOOKUP(A1764,'RVI Strategy'!$A$1:$B$1000,2,FALSE),0)</f>
        <v>0</v>
      </c>
      <c r="H1764" s="46">
        <f>_xlfn.IFNA(VLOOKUP(A1764,'TXF0007 Strategy'!$A$1:$B$1000,2,FALSE),0)</f>
        <v>0</v>
      </c>
      <c r="I1764" s="55">
        <f t="shared" si="54"/>
        <v>0</v>
      </c>
      <c r="J1764" s="32" t="e">
        <f>VLOOKUP($A1764,級距!$A:$K,9,FALSE)</f>
        <v>#N/A</v>
      </c>
      <c r="K1764" s="32" t="e">
        <f>VLOOKUP($A1764,級距!$A:$K,10,FALSE)</f>
        <v>#N/A</v>
      </c>
      <c r="L1764" s="32" t="e">
        <f>VLOOKUP($A1764,級距!$A:$K,11,FALSE)</f>
        <v>#N/A</v>
      </c>
      <c r="M1764" s="32">
        <f t="shared" si="55"/>
        <v>0</v>
      </c>
    </row>
    <row r="1765" spans="1:13">
      <c r="A1765" s="47">
        <v>43841</v>
      </c>
      <c r="B1765" s="46">
        <f>_xlfn.IFNA(VLOOKUP(A1765,'Dual Thrust Strategy'!$A$1:$B$460,2,FALSE),0)</f>
        <v>0</v>
      </c>
      <c r="C1765" s="46">
        <f>_xlfn.IFNA(VLOOKUP(A1765,'Break Through Price Strategy'!$A$2:$B$742,2,FALSE),0)</f>
        <v>0</v>
      </c>
      <c r="D1765" s="46">
        <f>_xlfn.IFNA(VLOOKUP(A1765,'BBI Strategy'!$A$2:$B$1000,2,FALSE),0)</f>
        <v>0</v>
      </c>
      <c r="E1765" s="46">
        <f>_xlfn.IFNA(VLOOKUP(A1765,'Cloud Strategy'!$A$2:$B$1000,2,FALSE),0)</f>
        <v>0</v>
      </c>
      <c r="F1765" s="46">
        <f>_xlfn.IFNA(VLOOKUP(A1765,'DMI Strategy'!$A$1:$B$1000,2,FALSE),0)</f>
        <v>0</v>
      </c>
      <c r="G1765" s="46">
        <f>_xlfn.IFNA(VLOOKUP(A1765,'RVI Strategy'!$A$1:$B$1000,2,FALSE),0)</f>
        <v>0</v>
      </c>
      <c r="H1765" s="46">
        <f>_xlfn.IFNA(VLOOKUP(A1765,'TXF0007 Strategy'!$A$1:$B$1000,2,FALSE),0)</f>
        <v>0</v>
      </c>
      <c r="I1765" s="55">
        <f t="shared" si="54"/>
        <v>0</v>
      </c>
      <c r="J1765" s="32" t="e">
        <f>VLOOKUP($A1765,級距!$A:$K,9,FALSE)</f>
        <v>#N/A</v>
      </c>
      <c r="K1765" s="32" t="e">
        <f>VLOOKUP($A1765,級距!$A:$K,10,FALSE)</f>
        <v>#N/A</v>
      </c>
      <c r="L1765" s="32" t="e">
        <f>VLOOKUP($A1765,級距!$A:$K,11,FALSE)</f>
        <v>#N/A</v>
      </c>
      <c r="M1765" s="32">
        <f t="shared" si="55"/>
        <v>0</v>
      </c>
    </row>
    <row r="1766" spans="1:13">
      <c r="A1766" s="47">
        <v>43840</v>
      </c>
      <c r="B1766" s="46">
        <f>_xlfn.IFNA(VLOOKUP(A1766,'Dual Thrust Strategy'!$A$1:$B$460,2,FALSE),0)</f>
        <v>0</v>
      </c>
      <c r="C1766" s="46">
        <f>_xlfn.IFNA(VLOOKUP(A1766,'Break Through Price Strategy'!$A$2:$B$742,2,FALSE),0)</f>
        <v>0</v>
      </c>
      <c r="D1766" s="46">
        <f>_xlfn.IFNA(VLOOKUP(A1766,'BBI Strategy'!$A$2:$B$1000,2,FALSE),0)</f>
        <v>0</v>
      </c>
      <c r="E1766" s="46">
        <f>_xlfn.IFNA(VLOOKUP(A1766,'Cloud Strategy'!$A$2:$B$1000,2,FALSE),0)</f>
        <v>0</v>
      </c>
      <c r="F1766" s="46">
        <f>_xlfn.IFNA(VLOOKUP(A1766,'DMI Strategy'!$A$1:$B$1000,2,FALSE),0)</f>
        <v>0</v>
      </c>
      <c r="G1766" s="46">
        <f>_xlfn.IFNA(VLOOKUP(A1766,'RVI Strategy'!$A$1:$B$1000,2,FALSE),0)</f>
        <v>0</v>
      </c>
      <c r="H1766" s="46">
        <f>_xlfn.IFNA(VLOOKUP(A1766,'TXF0007 Strategy'!$A$1:$B$1000,2,FALSE),0)</f>
        <v>-5190.4800000000005</v>
      </c>
      <c r="I1766" s="55">
        <f t="shared" si="54"/>
        <v>0</v>
      </c>
      <c r="J1766" s="32">
        <f>VLOOKUP($A1766,級距!$A:$K,9,FALSE)</f>
        <v>3</v>
      </c>
      <c r="K1766" s="32">
        <f>VLOOKUP($A1766,級距!$A:$K,10,FALSE)</f>
        <v>1</v>
      </c>
      <c r="L1766" s="32">
        <f>VLOOKUP($A1766,級距!$A:$K,11,FALSE)</f>
        <v>2</v>
      </c>
      <c r="M1766" s="32">
        <f t="shared" si="55"/>
        <v>2</v>
      </c>
    </row>
    <row r="1767" spans="1:13">
      <c r="A1767" s="47">
        <v>43839</v>
      </c>
      <c r="B1767" s="46">
        <f>_xlfn.IFNA(VLOOKUP(A1767,'Dual Thrust Strategy'!$A$1:$B$460,2,FALSE),0)</f>
        <v>0</v>
      </c>
      <c r="C1767" s="46">
        <f>_xlfn.IFNA(VLOOKUP(A1767,'Break Through Price Strategy'!$A$2:$B$742,2,FALSE),0)</f>
        <v>0</v>
      </c>
      <c r="D1767" s="46">
        <f>_xlfn.IFNA(VLOOKUP(A1767,'BBI Strategy'!$A$2:$B$1000,2,FALSE),0)</f>
        <v>0</v>
      </c>
      <c r="E1767" s="46">
        <f>_xlfn.IFNA(VLOOKUP(A1767,'Cloud Strategy'!$A$2:$B$1000,2,FALSE),0)</f>
        <v>0</v>
      </c>
      <c r="F1767" s="46">
        <f>_xlfn.IFNA(VLOOKUP(A1767,'DMI Strategy'!$A$1:$B$1000,2,FALSE),0)</f>
        <v>0</v>
      </c>
      <c r="G1767" s="46">
        <f>_xlfn.IFNA(VLOOKUP(A1767,'RVI Strategy'!$A$1:$B$1000,2,FALSE),0)</f>
        <v>0</v>
      </c>
      <c r="H1767" s="46">
        <f>_xlfn.IFNA(VLOOKUP(A1767,'TXF0007 Strategy'!$A$1:$B$1000,2,FALSE),0)</f>
        <v>-67890.175999999992</v>
      </c>
      <c r="I1767" s="55">
        <f t="shared" si="54"/>
        <v>0</v>
      </c>
      <c r="J1767" s="32">
        <f>VLOOKUP($A1767,級距!$A:$K,9,FALSE)</f>
        <v>5</v>
      </c>
      <c r="K1767" s="32">
        <f>VLOOKUP($A1767,級距!$A:$K,10,FALSE)</f>
        <v>5</v>
      </c>
      <c r="L1767" s="32">
        <f>VLOOKUP($A1767,級距!$A:$K,11,FALSE)</f>
        <v>2</v>
      </c>
      <c r="M1767" s="32">
        <f t="shared" si="55"/>
        <v>2</v>
      </c>
    </row>
    <row r="1768" spans="1:13">
      <c r="A1768" s="47">
        <v>43838</v>
      </c>
      <c r="B1768" s="46">
        <f>_xlfn.IFNA(VLOOKUP(A1768,'Dual Thrust Strategy'!$A$1:$B$460,2,FALSE),0)</f>
        <v>0</v>
      </c>
      <c r="C1768" s="46">
        <f>_xlfn.IFNA(VLOOKUP(A1768,'Break Through Price Strategy'!$A$2:$B$742,2,FALSE),0)</f>
        <v>0</v>
      </c>
      <c r="D1768" s="46">
        <f>_xlfn.IFNA(VLOOKUP(A1768,'BBI Strategy'!$A$2:$B$1000,2,FALSE),0)</f>
        <v>0</v>
      </c>
      <c r="E1768" s="46">
        <f>_xlfn.IFNA(VLOOKUP(A1768,'Cloud Strategy'!$A$2:$B$1000,2,FALSE),0)</f>
        <v>-95088.08</v>
      </c>
      <c r="F1768" s="46">
        <f>_xlfn.IFNA(VLOOKUP(A1768,'DMI Strategy'!$A$1:$B$1000,2,FALSE),0)</f>
        <v>0</v>
      </c>
      <c r="G1768" s="46">
        <f>_xlfn.IFNA(VLOOKUP(A1768,'RVI Strategy'!$A$1:$B$1000,2,FALSE),0)</f>
        <v>0</v>
      </c>
      <c r="H1768" s="46">
        <f>_xlfn.IFNA(VLOOKUP(A1768,'TXF0007 Strategy'!$A$1:$B$1000,2,FALSE),0)</f>
        <v>54826.8</v>
      </c>
      <c r="I1768" s="55">
        <f t="shared" si="54"/>
        <v>-15848.013333333334</v>
      </c>
      <c r="J1768" s="32">
        <f>VLOOKUP($A1768,級距!$A:$K,9,FALSE)</f>
        <v>9</v>
      </c>
      <c r="K1768" s="32">
        <f>VLOOKUP($A1768,級距!$A:$K,10,FALSE)</f>
        <v>4</v>
      </c>
      <c r="L1768" s="32">
        <f>VLOOKUP($A1768,級距!$A:$K,11,FALSE)</f>
        <v>2</v>
      </c>
      <c r="M1768" s="32">
        <f t="shared" si="55"/>
        <v>2</v>
      </c>
    </row>
    <row r="1769" spans="1:13">
      <c r="A1769" s="47">
        <v>43837</v>
      </c>
      <c r="B1769" s="46">
        <f>_xlfn.IFNA(VLOOKUP(A1769,'Dual Thrust Strategy'!$A$1:$B$460,2,FALSE),0)</f>
        <v>0</v>
      </c>
      <c r="C1769" s="46">
        <f>_xlfn.IFNA(VLOOKUP(A1769,'Break Through Price Strategy'!$A$2:$B$742,2,FALSE),0)</f>
        <v>0</v>
      </c>
      <c r="D1769" s="46">
        <f>_xlfn.IFNA(VLOOKUP(A1769,'BBI Strategy'!$A$2:$B$1000,2,FALSE),0)</f>
        <v>0</v>
      </c>
      <c r="E1769" s="46">
        <f>_xlfn.IFNA(VLOOKUP(A1769,'Cloud Strategy'!$A$2:$B$1000,2,FALSE),0)</f>
        <v>0</v>
      </c>
      <c r="F1769" s="46">
        <f>_xlfn.IFNA(VLOOKUP(A1769,'DMI Strategy'!$A$1:$B$1000,2,FALSE),0)</f>
        <v>0</v>
      </c>
      <c r="G1769" s="46">
        <f>_xlfn.IFNA(VLOOKUP(A1769,'RVI Strategy'!$A$1:$B$1000,2,FALSE),0)</f>
        <v>0</v>
      </c>
      <c r="H1769" s="46">
        <f>_xlfn.IFNA(VLOOKUP(A1769,'TXF0007 Strategy'!$A$1:$B$1000,2,FALSE),0)</f>
        <v>36296.879999999997</v>
      </c>
      <c r="I1769" s="55">
        <f t="shared" si="54"/>
        <v>0</v>
      </c>
      <c r="J1769" s="32">
        <f>VLOOKUP($A1769,級距!$A:$K,9,FALSE)</f>
        <v>8</v>
      </c>
      <c r="K1769" s="32">
        <f>VLOOKUP($A1769,級距!$A:$K,10,FALSE)</f>
        <v>7</v>
      </c>
      <c r="L1769" s="32">
        <f>VLOOKUP($A1769,級距!$A:$K,11,FALSE)</f>
        <v>3</v>
      </c>
      <c r="M1769" s="32">
        <f t="shared" si="55"/>
        <v>3</v>
      </c>
    </row>
    <row r="1770" spans="1:13">
      <c r="A1770" s="47">
        <v>43836</v>
      </c>
      <c r="B1770" s="46">
        <f>_xlfn.IFNA(VLOOKUP(A1770,'Dual Thrust Strategy'!$A$1:$B$460,2,FALSE),0)</f>
        <v>0</v>
      </c>
      <c r="C1770" s="46">
        <f>_xlfn.IFNA(VLOOKUP(A1770,'Break Through Price Strategy'!$A$2:$B$742,2,FALSE),0)</f>
        <v>0</v>
      </c>
      <c r="D1770" s="46">
        <f>_xlfn.IFNA(VLOOKUP(A1770,'BBI Strategy'!$A$2:$B$1000,2,FALSE),0)</f>
        <v>0</v>
      </c>
      <c r="E1770" s="46">
        <f>_xlfn.IFNA(VLOOKUP(A1770,'Cloud Strategy'!$A$2:$B$1000,2,FALSE),0)</f>
        <v>0</v>
      </c>
      <c r="F1770" s="46">
        <f>_xlfn.IFNA(VLOOKUP(A1770,'DMI Strategy'!$A$1:$B$1000,2,FALSE),0)</f>
        <v>0</v>
      </c>
      <c r="G1770" s="46">
        <f>_xlfn.IFNA(VLOOKUP(A1770,'RVI Strategy'!$A$1:$B$1000,2,FALSE),0)</f>
        <v>0</v>
      </c>
      <c r="H1770" s="46">
        <f>_xlfn.IFNA(VLOOKUP(A1770,'TXF0007 Strategy'!$A$1:$B$1000,2,FALSE),0)</f>
        <v>133498.51200000002</v>
      </c>
      <c r="I1770" s="55">
        <f t="shared" si="54"/>
        <v>0</v>
      </c>
      <c r="J1770" s="32">
        <f>VLOOKUP($A1770,級距!$A:$K,9,FALSE)</f>
        <v>2</v>
      </c>
      <c r="K1770" s="32">
        <f>VLOOKUP($A1770,級距!$A:$K,10,FALSE)</f>
        <v>8</v>
      </c>
      <c r="L1770" s="32">
        <f>VLOOKUP($A1770,級距!$A:$K,11,FALSE)</f>
        <v>3</v>
      </c>
      <c r="M1770" s="32">
        <f t="shared" si="55"/>
        <v>3</v>
      </c>
    </row>
    <row r="1771" spans="1:13">
      <c r="A1771" s="47">
        <v>43835</v>
      </c>
      <c r="B1771" s="46">
        <f>_xlfn.IFNA(VLOOKUP(A1771,'Dual Thrust Strategy'!$A$1:$B$460,2,FALSE),0)</f>
        <v>0</v>
      </c>
      <c r="C1771" s="46">
        <f>_xlfn.IFNA(VLOOKUP(A1771,'Break Through Price Strategy'!$A$2:$B$742,2,FALSE),0)</f>
        <v>0</v>
      </c>
      <c r="D1771" s="46">
        <f>_xlfn.IFNA(VLOOKUP(A1771,'BBI Strategy'!$A$2:$B$1000,2,FALSE),0)</f>
        <v>0</v>
      </c>
      <c r="E1771" s="46">
        <f>_xlfn.IFNA(VLOOKUP(A1771,'Cloud Strategy'!$A$2:$B$1000,2,FALSE),0)</f>
        <v>0</v>
      </c>
      <c r="F1771" s="46">
        <f>_xlfn.IFNA(VLOOKUP(A1771,'DMI Strategy'!$A$1:$B$1000,2,FALSE),0)</f>
        <v>0</v>
      </c>
      <c r="G1771" s="46">
        <f>_xlfn.IFNA(VLOOKUP(A1771,'RVI Strategy'!$A$1:$B$1000,2,FALSE),0)</f>
        <v>0</v>
      </c>
      <c r="H1771" s="46">
        <f>_xlfn.IFNA(VLOOKUP(A1771,'TXF0007 Strategy'!$A$1:$B$1000,2,FALSE),0)</f>
        <v>0</v>
      </c>
      <c r="I1771" s="55">
        <f t="shared" si="54"/>
        <v>0</v>
      </c>
      <c r="J1771" s="32" t="e">
        <f>VLOOKUP($A1771,級距!$A:$K,9,FALSE)</f>
        <v>#N/A</v>
      </c>
      <c r="K1771" s="32" t="e">
        <f>VLOOKUP($A1771,級距!$A:$K,10,FALSE)</f>
        <v>#N/A</v>
      </c>
      <c r="L1771" s="32" t="e">
        <f>VLOOKUP($A1771,級距!$A:$K,11,FALSE)</f>
        <v>#N/A</v>
      </c>
      <c r="M1771" s="32">
        <f t="shared" si="55"/>
        <v>0</v>
      </c>
    </row>
    <row r="1772" spans="1:13">
      <c r="A1772" s="47">
        <v>43834</v>
      </c>
      <c r="B1772" s="46">
        <f>_xlfn.IFNA(VLOOKUP(A1772,'Dual Thrust Strategy'!$A$1:$B$460,2,FALSE),0)</f>
        <v>0</v>
      </c>
      <c r="C1772" s="46">
        <f>_xlfn.IFNA(VLOOKUP(A1772,'Break Through Price Strategy'!$A$2:$B$742,2,FALSE),0)</f>
        <v>0</v>
      </c>
      <c r="D1772" s="46">
        <f>_xlfn.IFNA(VLOOKUP(A1772,'BBI Strategy'!$A$2:$B$1000,2,FALSE),0)</f>
        <v>0</v>
      </c>
      <c r="E1772" s="46">
        <f>_xlfn.IFNA(VLOOKUP(A1772,'Cloud Strategy'!$A$2:$B$1000,2,FALSE),0)</f>
        <v>0</v>
      </c>
      <c r="F1772" s="46">
        <f>_xlfn.IFNA(VLOOKUP(A1772,'DMI Strategy'!$A$1:$B$1000,2,FALSE),0)</f>
        <v>0</v>
      </c>
      <c r="G1772" s="46">
        <f>_xlfn.IFNA(VLOOKUP(A1772,'RVI Strategy'!$A$1:$B$1000,2,FALSE),0)</f>
        <v>0</v>
      </c>
      <c r="H1772" s="46">
        <f>_xlfn.IFNA(VLOOKUP(A1772,'TXF0007 Strategy'!$A$1:$B$1000,2,FALSE),0)</f>
        <v>0</v>
      </c>
      <c r="I1772" s="55">
        <f t="shared" si="54"/>
        <v>0</v>
      </c>
      <c r="J1772" s="32" t="e">
        <f>VLOOKUP($A1772,級距!$A:$K,9,FALSE)</f>
        <v>#N/A</v>
      </c>
      <c r="K1772" s="32" t="e">
        <f>VLOOKUP($A1772,級距!$A:$K,10,FALSE)</f>
        <v>#N/A</v>
      </c>
      <c r="L1772" s="32" t="e">
        <f>VLOOKUP($A1772,級距!$A:$K,11,FALSE)</f>
        <v>#N/A</v>
      </c>
      <c r="M1772" s="32">
        <f t="shared" si="55"/>
        <v>0</v>
      </c>
    </row>
    <row r="1773" spans="1:13">
      <c r="A1773" s="47">
        <v>43833</v>
      </c>
      <c r="B1773" s="46">
        <f>_xlfn.IFNA(VLOOKUP(A1773,'Dual Thrust Strategy'!$A$1:$B$460,2,FALSE),0)</f>
        <v>0</v>
      </c>
      <c r="C1773" s="46">
        <f>_xlfn.IFNA(VLOOKUP(A1773,'Break Through Price Strategy'!$A$2:$B$742,2,FALSE),0)</f>
        <v>0</v>
      </c>
      <c r="D1773" s="46">
        <f>_xlfn.IFNA(VLOOKUP(A1773,'BBI Strategy'!$A$2:$B$1000,2,FALSE),0)</f>
        <v>0</v>
      </c>
      <c r="E1773" s="46">
        <f>_xlfn.IFNA(VLOOKUP(A1773,'Cloud Strategy'!$A$2:$B$1000,2,FALSE),0)</f>
        <v>0</v>
      </c>
      <c r="F1773" s="46">
        <f>_xlfn.IFNA(VLOOKUP(A1773,'DMI Strategy'!$A$1:$B$1000,2,FALSE),0)</f>
        <v>0</v>
      </c>
      <c r="G1773" s="46">
        <f>_xlfn.IFNA(VLOOKUP(A1773,'RVI Strategy'!$A$1:$B$1000,2,FALSE),0)</f>
        <v>0</v>
      </c>
      <c r="H1773" s="46">
        <f>_xlfn.IFNA(VLOOKUP(A1773,'TXF0007 Strategy'!$A$1:$B$1000,2,FALSE),0)</f>
        <v>93833.856</v>
      </c>
      <c r="I1773" s="55">
        <f t="shared" si="54"/>
        <v>0</v>
      </c>
      <c r="J1773" s="32">
        <f>VLOOKUP($A1773,級距!$A:$K,9,FALSE)</f>
        <v>9</v>
      </c>
      <c r="K1773" s="32">
        <f>VLOOKUP($A1773,級距!$A:$K,10,FALSE)</f>
        <v>5</v>
      </c>
      <c r="L1773" s="32">
        <f>VLOOKUP($A1773,級距!$A:$K,11,FALSE)</f>
        <v>2</v>
      </c>
      <c r="M1773" s="32">
        <f t="shared" si="55"/>
        <v>2</v>
      </c>
    </row>
    <row r="1774" spans="1:13">
      <c r="A1774" s="47">
        <v>43832</v>
      </c>
      <c r="B1774" s="46">
        <f>_xlfn.IFNA(VLOOKUP(A1774,'Dual Thrust Strategy'!$A$1:$B$460,2,FALSE),0)</f>
        <v>0</v>
      </c>
      <c r="C1774" s="46">
        <f>_xlfn.IFNA(VLOOKUP(A1774,'Break Through Price Strategy'!$A$2:$B$742,2,FALSE),0)</f>
        <v>0</v>
      </c>
      <c r="D1774" s="46">
        <f>_xlfn.IFNA(VLOOKUP(A1774,'BBI Strategy'!$A$2:$B$1000,2,FALSE),0)</f>
        <v>0</v>
      </c>
      <c r="E1774" s="46">
        <f>_xlfn.IFNA(VLOOKUP(A1774,'Cloud Strategy'!$A$2:$B$1000,2,FALSE),0)</f>
        <v>0</v>
      </c>
      <c r="F1774" s="46">
        <f>_xlfn.IFNA(VLOOKUP(A1774,'DMI Strategy'!$A$1:$B$1000,2,FALSE),0)</f>
        <v>0</v>
      </c>
      <c r="G1774" s="46">
        <f>_xlfn.IFNA(VLOOKUP(A1774,'RVI Strategy'!$A$1:$B$1000,2,FALSE),0)</f>
        <v>0</v>
      </c>
      <c r="H1774" s="46">
        <f>_xlfn.IFNA(VLOOKUP(A1774,'TXF0007 Strategy'!$A$1:$B$1000,2,FALSE),0)</f>
        <v>0</v>
      </c>
      <c r="I1774" s="55">
        <f t="shared" si="54"/>
        <v>0</v>
      </c>
      <c r="J1774" s="32">
        <f>VLOOKUP($A1774,級距!$A:$K,9,FALSE)</f>
        <v>3</v>
      </c>
      <c r="K1774" s="32">
        <f>VLOOKUP($A1774,級距!$A:$K,10,FALSE)</f>
        <v>6</v>
      </c>
      <c r="L1774" s="32">
        <f>VLOOKUP($A1774,級距!$A:$K,11,FALSE)</f>
        <v>2</v>
      </c>
      <c r="M1774" s="32">
        <f t="shared" si="55"/>
        <v>2</v>
      </c>
    </row>
    <row r="1775" spans="1:13">
      <c r="A1775" s="47">
        <v>43831</v>
      </c>
      <c r="B1775" s="46">
        <f>_xlfn.IFNA(VLOOKUP(A1775,'Dual Thrust Strategy'!$A$1:$B$460,2,FALSE),0)</f>
        <v>0</v>
      </c>
      <c r="C1775" s="46">
        <f>_xlfn.IFNA(VLOOKUP(A1775,'Break Through Price Strategy'!$A$2:$B$742,2,FALSE),0)</f>
        <v>0</v>
      </c>
      <c r="D1775" s="46">
        <f>_xlfn.IFNA(VLOOKUP(A1775,'BBI Strategy'!$A$2:$B$1000,2,FALSE),0)</f>
        <v>0</v>
      </c>
      <c r="E1775" s="46">
        <f>_xlfn.IFNA(VLOOKUP(A1775,'Cloud Strategy'!$A$2:$B$1000,2,FALSE),0)</f>
        <v>0</v>
      </c>
      <c r="F1775" s="46">
        <f>_xlfn.IFNA(VLOOKUP(A1775,'DMI Strategy'!$A$1:$B$1000,2,FALSE),0)</f>
        <v>0</v>
      </c>
      <c r="G1775" s="46">
        <f>_xlfn.IFNA(VLOOKUP(A1775,'RVI Strategy'!$A$1:$B$1000,2,FALSE),0)</f>
        <v>0</v>
      </c>
      <c r="H1775" s="46">
        <f>_xlfn.IFNA(VLOOKUP(A1775,'TXF0007 Strategy'!$A$1:$B$1000,2,FALSE),0)</f>
        <v>0</v>
      </c>
      <c r="I1775" s="55">
        <f t="shared" si="54"/>
        <v>0</v>
      </c>
      <c r="J1775" s="32" t="e">
        <f>VLOOKUP($A1775,級距!$A:$K,9,FALSE)</f>
        <v>#N/A</v>
      </c>
      <c r="K1775" s="32" t="e">
        <f>VLOOKUP($A1775,級距!$A:$K,10,FALSE)</f>
        <v>#N/A</v>
      </c>
      <c r="L1775" s="32" t="e">
        <f>VLOOKUP($A1775,級距!$A:$K,11,FALSE)</f>
        <v>#N/A</v>
      </c>
      <c r="M1775" s="32">
        <f t="shared" si="55"/>
        <v>0</v>
      </c>
    </row>
    <row r="1776" spans="1:13">
      <c r="A1776" s="47">
        <v>43830</v>
      </c>
      <c r="B1776" s="46">
        <f>_xlfn.IFNA(VLOOKUP(A1776,'Dual Thrust Strategy'!$A$1:$B$460,2,FALSE),0)</f>
        <v>0</v>
      </c>
      <c r="C1776" s="46">
        <f>_xlfn.IFNA(VLOOKUP(A1776,'Break Through Price Strategy'!$A$2:$B$742,2,FALSE),0)</f>
        <v>0</v>
      </c>
      <c r="D1776" s="46">
        <f>_xlfn.IFNA(VLOOKUP(A1776,'BBI Strategy'!$A$2:$B$1000,2,FALSE),0)</f>
        <v>0</v>
      </c>
      <c r="E1776" s="46">
        <f>_xlfn.IFNA(VLOOKUP(A1776,'Cloud Strategy'!$A$2:$B$1000,2,FALSE),0)</f>
        <v>0</v>
      </c>
      <c r="F1776" s="46">
        <f>_xlfn.IFNA(VLOOKUP(A1776,'DMI Strategy'!$A$1:$B$1000,2,FALSE),0)</f>
        <v>0</v>
      </c>
      <c r="G1776" s="46">
        <f>_xlfn.IFNA(VLOOKUP(A1776,'RVI Strategy'!$A$1:$B$1000,2,FALSE),0)</f>
        <v>0</v>
      </c>
      <c r="H1776" s="46">
        <f>_xlfn.IFNA(VLOOKUP(A1776,'TXF0007 Strategy'!$A$1:$B$1000,2,FALSE),0)</f>
        <v>0</v>
      </c>
      <c r="I1776" s="55">
        <f t="shared" si="54"/>
        <v>0</v>
      </c>
      <c r="J1776" s="32">
        <f>VLOOKUP($A1776,級距!$A:$K,9,FALSE)</f>
        <v>1</v>
      </c>
      <c r="K1776" s="32">
        <f>VLOOKUP($A1776,級距!$A:$K,10,FALSE)</f>
        <v>6</v>
      </c>
      <c r="L1776" s="32">
        <f>VLOOKUP($A1776,級距!$A:$K,11,FALSE)</f>
        <v>2</v>
      </c>
      <c r="M1776" s="32">
        <f t="shared" si="55"/>
        <v>2</v>
      </c>
    </row>
    <row r="1777" spans="1:13">
      <c r="A1777" s="47">
        <v>43829</v>
      </c>
      <c r="B1777" s="46">
        <f>_xlfn.IFNA(VLOOKUP(A1777,'Dual Thrust Strategy'!$A$1:$B$460,2,FALSE),0)</f>
        <v>0</v>
      </c>
      <c r="C1777" s="46">
        <f>_xlfn.IFNA(VLOOKUP(A1777,'Break Through Price Strategy'!$A$2:$B$742,2,FALSE),0)</f>
        <v>0</v>
      </c>
      <c r="D1777" s="46">
        <f>_xlfn.IFNA(VLOOKUP(A1777,'BBI Strategy'!$A$2:$B$1000,2,FALSE),0)</f>
        <v>0</v>
      </c>
      <c r="E1777" s="46">
        <f>_xlfn.IFNA(VLOOKUP(A1777,'Cloud Strategy'!$A$2:$B$1000,2,FALSE),0)</f>
        <v>0</v>
      </c>
      <c r="F1777" s="46">
        <f>_xlfn.IFNA(VLOOKUP(A1777,'DMI Strategy'!$A$1:$B$1000,2,FALSE),0)</f>
        <v>0</v>
      </c>
      <c r="G1777" s="46">
        <f>_xlfn.IFNA(VLOOKUP(A1777,'RVI Strategy'!$A$1:$B$1000,2,FALSE),0)</f>
        <v>0</v>
      </c>
      <c r="H1777" s="46">
        <f>_xlfn.IFNA(VLOOKUP(A1777,'TXF0007 Strategy'!$A$1:$B$1000,2,FALSE),0)</f>
        <v>0</v>
      </c>
      <c r="I1777" s="55">
        <f t="shared" si="54"/>
        <v>0</v>
      </c>
      <c r="J1777" s="32">
        <f>VLOOKUP($A1777,級距!$A:$K,9,FALSE)</f>
        <v>1</v>
      </c>
      <c r="K1777" s="32">
        <f>VLOOKUP($A1777,級距!$A:$K,10,FALSE)</f>
        <v>4</v>
      </c>
      <c r="L1777" s="32">
        <f>VLOOKUP($A1777,級距!$A:$K,11,FALSE)</f>
        <v>2</v>
      </c>
      <c r="M1777" s="32">
        <f t="shared" si="55"/>
        <v>2</v>
      </c>
    </row>
    <row r="1778" spans="1:13">
      <c r="A1778" s="47">
        <v>43828</v>
      </c>
      <c r="B1778" s="46">
        <f>_xlfn.IFNA(VLOOKUP(A1778,'Dual Thrust Strategy'!$A$1:$B$460,2,FALSE),0)</f>
        <v>0</v>
      </c>
      <c r="C1778" s="46">
        <f>_xlfn.IFNA(VLOOKUP(A1778,'Break Through Price Strategy'!$A$2:$B$742,2,FALSE),0)</f>
        <v>0</v>
      </c>
      <c r="D1778" s="46">
        <f>_xlfn.IFNA(VLOOKUP(A1778,'BBI Strategy'!$A$2:$B$1000,2,FALSE),0)</f>
        <v>0</v>
      </c>
      <c r="E1778" s="46">
        <f>_xlfn.IFNA(VLOOKUP(A1778,'Cloud Strategy'!$A$2:$B$1000,2,FALSE),0)</f>
        <v>0</v>
      </c>
      <c r="F1778" s="46">
        <f>_xlfn.IFNA(VLOOKUP(A1778,'DMI Strategy'!$A$1:$B$1000,2,FALSE),0)</f>
        <v>0</v>
      </c>
      <c r="G1778" s="46">
        <f>_xlfn.IFNA(VLOOKUP(A1778,'RVI Strategy'!$A$1:$B$1000,2,FALSE),0)</f>
        <v>0</v>
      </c>
      <c r="H1778" s="46">
        <f>_xlfn.IFNA(VLOOKUP(A1778,'TXF0007 Strategy'!$A$1:$B$1000,2,FALSE),0)</f>
        <v>0</v>
      </c>
      <c r="I1778" s="55">
        <f t="shared" si="54"/>
        <v>0</v>
      </c>
      <c r="J1778" s="32" t="e">
        <f>VLOOKUP($A1778,級距!$A:$K,9,FALSE)</f>
        <v>#N/A</v>
      </c>
      <c r="K1778" s="32" t="e">
        <f>VLOOKUP($A1778,級距!$A:$K,10,FALSE)</f>
        <v>#N/A</v>
      </c>
      <c r="L1778" s="32" t="e">
        <f>VLOOKUP($A1778,級距!$A:$K,11,FALSE)</f>
        <v>#N/A</v>
      </c>
      <c r="M1778" s="32">
        <f t="shared" si="55"/>
        <v>0</v>
      </c>
    </row>
    <row r="1779" spans="1:13">
      <c r="A1779" s="47">
        <v>43827</v>
      </c>
      <c r="B1779" s="46">
        <f>_xlfn.IFNA(VLOOKUP(A1779,'Dual Thrust Strategy'!$A$1:$B$460,2,FALSE),0)</f>
        <v>0</v>
      </c>
      <c r="C1779" s="46">
        <f>_xlfn.IFNA(VLOOKUP(A1779,'Break Through Price Strategy'!$A$2:$B$742,2,FALSE),0)</f>
        <v>0</v>
      </c>
      <c r="D1779" s="46">
        <f>_xlfn.IFNA(VLOOKUP(A1779,'BBI Strategy'!$A$2:$B$1000,2,FALSE),0)</f>
        <v>0</v>
      </c>
      <c r="E1779" s="46">
        <f>_xlfn.IFNA(VLOOKUP(A1779,'Cloud Strategy'!$A$2:$B$1000,2,FALSE),0)</f>
        <v>0</v>
      </c>
      <c r="F1779" s="46">
        <f>_xlfn.IFNA(VLOOKUP(A1779,'DMI Strategy'!$A$1:$B$1000,2,FALSE),0)</f>
        <v>0</v>
      </c>
      <c r="G1779" s="46">
        <f>_xlfn.IFNA(VLOOKUP(A1779,'RVI Strategy'!$A$1:$B$1000,2,FALSE),0)</f>
        <v>0</v>
      </c>
      <c r="H1779" s="46">
        <f>_xlfn.IFNA(VLOOKUP(A1779,'TXF0007 Strategy'!$A$1:$B$1000,2,FALSE),0)</f>
        <v>0</v>
      </c>
      <c r="I1779" s="55">
        <f t="shared" si="54"/>
        <v>0</v>
      </c>
      <c r="J1779" s="32" t="e">
        <f>VLOOKUP($A1779,級距!$A:$K,9,FALSE)</f>
        <v>#N/A</v>
      </c>
      <c r="K1779" s="32" t="e">
        <f>VLOOKUP($A1779,級距!$A:$K,10,FALSE)</f>
        <v>#N/A</v>
      </c>
      <c r="L1779" s="32" t="e">
        <f>VLOOKUP($A1779,級距!$A:$K,11,FALSE)</f>
        <v>#N/A</v>
      </c>
      <c r="M1779" s="32">
        <f t="shared" si="55"/>
        <v>0</v>
      </c>
    </row>
    <row r="1780" spans="1:13">
      <c r="A1780" s="47">
        <v>43826</v>
      </c>
      <c r="B1780" s="46">
        <f>_xlfn.IFNA(VLOOKUP(A1780,'Dual Thrust Strategy'!$A$1:$B$460,2,FALSE),0)</f>
        <v>0</v>
      </c>
      <c r="C1780" s="46">
        <f>_xlfn.IFNA(VLOOKUP(A1780,'Break Through Price Strategy'!$A$2:$B$742,2,FALSE),0)</f>
        <v>0</v>
      </c>
      <c r="D1780" s="46">
        <f>_xlfn.IFNA(VLOOKUP(A1780,'BBI Strategy'!$A$2:$B$1000,2,FALSE),0)</f>
        <v>0</v>
      </c>
      <c r="E1780" s="46">
        <f>_xlfn.IFNA(VLOOKUP(A1780,'Cloud Strategy'!$A$2:$B$1000,2,FALSE),0)</f>
        <v>0</v>
      </c>
      <c r="F1780" s="46">
        <f>_xlfn.IFNA(VLOOKUP(A1780,'DMI Strategy'!$A$1:$B$1000,2,FALSE),0)</f>
        <v>0</v>
      </c>
      <c r="G1780" s="46">
        <f>_xlfn.IFNA(VLOOKUP(A1780,'RVI Strategy'!$A$1:$B$1000,2,FALSE),0)</f>
        <v>0</v>
      </c>
      <c r="H1780" s="46">
        <f>_xlfn.IFNA(VLOOKUP(A1780,'TXF0007 Strategy'!$A$1:$B$1000,2,FALSE),0)</f>
        <v>0</v>
      </c>
      <c r="I1780" s="55">
        <f t="shared" si="54"/>
        <v>0</v>
      </c>
      <c r="J1780" s="32">
        <f>VLOOKUP($A1780,級距!$A:$K,9,FALSE)</f>
        <v>2</v>
      </c>
      <c r="K1780" s="32">
        <f>VLOOKUP($A1780,級距!$A:$K,10,FALSE)</f>
        <v>8</v>
      </c>
      <c r="L1780" s="32">
        <f>VLOOKUP($A1780,級距!$A:$K,11,FALSE)</f>
        <v>3</v>
      </c>
      <c r="M1780" s="32">
        <f t="shared" si="55"/>
        <v>3</v>
      </c>
    </row>
    <row r="1781" spans="1:13">
      <c r="A1781" s="47">
        <v>43825</v>
      </c>
      <c r="B1781" s="46">
        <f>_xlfn.IFNA(VLOOKUP(A1781,'Dual Thrust Strategy'!$A$1:$B$460,2,FALSE),0)</f>
        <v>0</v>
      </c>
      <c r="C1781" s="46">
        <f>_xlfn.IFNA(VLOOKUP(A1781,'Break Through Price Strategy'!$A$2:$B$742,2,FALSE),0)</f>
        <v>0</v>
      </c>
      <c r="D1781" s="46">
        <f>_xlfn.IFNA(VLOOKUP(A1781,'BBI Strategy'!$A$2:$B$1000,2,FALSE),0)</f>
        <v>0</v>
      </c>
      <c r="E1781" s="46">
        <f>_xlfn.IFNA(VLOOKUP(A1781,'Cloud Strategy'!$A$2:$B$1000,2,FALSE),0)</f>
        <v>0</v>
      </c>
      <c r="F1781" s="46">
        <f>_xlfn.IFNA(VLOOKUP(A1781,'DMI Strategy'!$A$1:$B$1000,2,FALSE),0)</f>
        <v>0</v>
      </c>
      <c r="G1781" s="46">
        <f>_xlfn.IFNA(VLOOKUP(A1781,'RVI Strategy'!$A$1:$B$1000,2,FALSE),0)</f>
        <v>0</v>
      </c>
      <c r="H1781" s="46">
        <f>_xlfn.IFNA(VLOOKUP(A1781,'TXF0007 Strategy'!$A$1:$B$1000,2,FALSE),0)</f>
        <v>0</v>
      </c>
      <c r="I1781" s="55">
        <f t="shared" si="54"/>
        <v>0</v>
      </c>
      <c r="J1781" s="32">
        <f>VLOOKUP($A1781,級距!$A:$K,9,FALSE)</f>
        <v>1</v>
      </c>
      <c r="K1781" s="32">
        <f>VLOOKUP($A1781,級距!$A:$K,10,FALSE)</f>
        <v>4</v>
      </c>
      <c r="L1781" s="32">
        <f>VLOOKUP($A1781,級距!$A:$K,11,FALSE)</f>
        <v>2</v>
      </c>
      <c r="M1781" s="32">
        <f t="shared" si="55"/>
        <v>2</v>
      </c>
    </row>
    <row r="1782" spans="1:13">
      <c r="A1782" s="47">
        <v>43824</v>
      </c>
      <c r="B1782" s="46">
        <f>_xlfn.IFNA(VLOOKUP(A1782,'Dual Thrust Strategy'!$A$1:$B$460,2,FALSE),0)</f>
        <v>0</v>
      </c>
      <c r="C1782" s="46">
        <f>_xlfn.IFNA(VLOOKUP(A1782,'Break Through Price Strategy'!$A$2:$B$742,2,FALSE),0)</f>
        <v>0</v>
      </c>
      <c r="D1782" s="46">
        <f>_xlfn.IFNA(VLOOKUP(A1782,'BBI Strategy'!$A$2:$B$1000,2,FALSE),0)</f>
        <v>0</v>
      </c>
      <c r="E1782" s="46">
        <f>_xlfn.IFNA(VLOOKUP(A1782,'Cloud Strategy'!$A$2:$B$1000,2,FALSE),0)</f>
        <v>0</v>
      </c>
      <c r="F1782" s="46">
        <f>_xlfn.IFNA(VLOOKUP(A1782,'DMI Strategy'!$A$1:$B$1000,2,FALSE),0)</f>
        <v>0</v>
      </c>
      <c r="G1782" s="46">
        <f>_xlfn.IFNA(VLOOKUP(A1782,'RVI Strategy'!$A$1:$B$1000,2,FALSE),0)</f>
        <v>0</v>
      </c>
      <c r="H1782" s="46">
        <f>_xlfn.IFNA(VLOOKUP(A1782,'TXF0007 Strategy'!$A$1:$B$1000,2,FALSE),0)</f>
        <v>0</v>
      </c>
      <c r="I1782" s="55">
        <f t="shared" si="54"/>
        <v>0</v>
      </c>
      <c r="J1782" s="32">
        <f>VLOOKUP($A1782,級距!$A:$K,9,FALSE)</f>
        <v>1</v>
      </c>
      <c r="K1782" s="32">
        <f>VLOOKUP($A1782,級距!$A:$K,10,FALSE)</f>
        <v>7</v>
      </c>
      <c r="L1782" s="32">
        <f>VLOOKUP($A1782,級距!$A:$K,11,FALSE)</f>
        <v>3</v>
      </c>
      <c r="M1782" s="32">
        <f t="shared" si="55"/>
        <v>3</v>
      </c>
    </row>
    <row r="1783" spans="1:13">
      <c r="A1783" s="47">
        <v>43823</v>
      </c>
      <c r="B1783" s="46">
        <f>_xlfn.IFNA(VLOOKUP(A1783,'Dual Thrust Strategy'!$A$1:$B$460,2,FALSE),0)</f>
        <v>0</v>
      </c>
      <c r="C1783" s="46">
        <f>_xlfn.IFNA(VLOOKUP(A1783,'Break Through Price Strategy'!$A$2:$B$742,2,FALSE),0)</f>
        <v>0</v>
      </c>
      <c r="D1783" s="46">
        <f>_xlfn.IFNA(VLOOKUP(A1783,'BBI Strategy'!$A$2:$B$1000,2,FALSE),0)</f>
        <v>0</v>
      </c>
      <c r="E1783" s="46">
        <f>_xlfn.IFNA(VLOOKUP(A1783,'Cloud Strategy'!$A$2:$B$1000,2,FALSE),0)</f>
        <v>0</v>
      </c>
      <c r="F1783" s="46">
        <f>_xlfn.IFNA(VLOOKUP(A1783,'DMI Strategy'!$A$1:$B$1000,2,FALSE),0)</f>
        <v>0</v>
      </c>
      <c r="G1783" s="46">
        <f>_xlfn.IFNA(VLOOKUP(A1783,'RVI Strategy'!$A$1:$B$1000,2,FALSE),0)</f>
        <v>0</v>
      </c>
      <c r="H1783" s="46">
        <f>_xlfn.IFNA(VLOOKUP(A1783,'TXF0007 Strategy'!$A$1:$B$1000,2,FALSE),0)</f>
        <v>0</v>
      </c>
      <c r="I1783" s="55">
        <f t="shared" si="54"/>
        <v>0</v>
      </c>
      <c r="J1783" s="32">
        <f>VLOOKUP($A1783,級距!$A:$K,9,FALSE)</f>
        <v>1</v>
      </c>
      <c r="K1783" s="32">
        <f>VLOOKUP($A1783,級距!$A:$K,10,FALSE)</f>
        <v>8</v>
      </c>
      <c r="L1783" s="32">
        <f>VLOOKUP($A1783,級距!$A:$K,11,FALSE)</f>
        <v>3</v>
      </c>
      <c r="M1783" s="32">
        <f t="shared" si="55"/>
        <v>3</v>
      </c>
    </row>
    <row r="1784" spans="1:13">
      <c r="A1784" s="47">
        <v>43822</v>
      </c>
      <c r="B1784" s="46">
        <f>_xlfn.IFNA(VLOOKUP(A1784,'Dual Thrust Strategy'!$A$1:$B$460,2,FALSE),0)</f>
        <v>0</v>
      </c>
      <c r="C1784" s="46">
        <f>_xlfn.IFNA(VLOOKUP(A1784,'Break Through Price Strategy'!$A$2:$B$742,2,FALSE),0)</f>
        <v>0</v>
      </c>
      <c r="D1784" s="46">
        <f>_xlfn.IFNA(VLOOKUP(A1784,'BBI Strategy'!$A$2:$B$1000,2,FALSE),0)</f>
        <v>0</v>
      </c>
      <c r="E1784" s="46">
        <f>_xlfn.IFNA(VLOOKUP(A1784,'Cloud Strategy'!$A$2:$B$1000,2,FALSE),0)</f>
        <v>0</v>
      </c>
      <c r="F1784" s="46">
        <f>_xlfn.IFNA(VLOOKUP(A1784,'DMI Strategy'!$A$1:$B$1000,2,FALSE),0)</f>
        <v>0</v>
      </c>
      <c r="G1784" s="46">
        <f>_xlfn.IFNA(VLOOKUP(A1784,'RVI Strategy'!$A$1:$B$1000,2,FALSE),0)</f>
        <v>0</v>
      </c>
      <c r="H1784" s="46">
        <f>_xlfn.IFNA(VLOOKUP(A1784,'TXF0007 Strategy'!$A$1:$B$1000,2,FALSE),0)</f>
        <v>0</v>
      </c>
      <c r="I1784" s="55">
        <f t="shared" si="54"/>
        <v>0</v>
      </c>
      <c r="J1784" s="32">
        <f>VLOOKUP($A1784,級距!$A:$K,9,FALSE)</f>
        <v>1</v>
      </c>
      <c r="K1784" s="32">
        <f>VLOOKUP($A1784,級距!$A:$K,10,FALSE)</f>
        <v>4</v>
      </c>
      <c r="L1784" s="32">
        <f>VLOOKUP($A1784,級距!$A:$K,11,FALSE)</f>
        <v>2</v>
      </c>
      <c r="M1784" s="32">
        <f t="shared" si="55"/>
        <v>2</v>
      </c>
    </row>
    <row r="1785" spans="1:13">
      <c r="A1785" s="47">
        <v>43821</v>
      </c>
      <c r="B1785" s="46">
        <f>_xlfn.IFNA(VLOOKUP(A1785,'Dual Thrust Strategy'!$A$1:$B$460,2,FALSE),0)</f>
        <v>0</v>
      </c>
      <c r="C1785" s="46">
        <f>_xlfn.IFNA(VLOOKUP(A1785,'Break Through Price Strategy'!$A$2:$B$742,2,FALSE),0)</f>
        <v>0</v>
      </c>
      <c r="D1785" s="46">
        <f>_xlfn.IFNA(VLOOKUP(A1785,'BBI Strategy'!$A$2:$B$1000,2,FALSE),0)</f>
        <v>0</v>
      </c>
      <c r="E1785" s="46">
        <f>_xlfn.IFNA(VLOOKUP(A1785,'Cloud Strategy'!$A$2:$B$1000,2,FALSE),0)</f>
        <v>0</v>
      </c>
      <c r="F1785" s="46">
        <f>_xlfn.IFNA(VLOOKUP(A1785,'DMI Strategy'!$A$1:$B$1000,2,FALSE),0)</f>
        <v>0</v>
      </c>
      <c r="G1785" s="46">
        <f>_xlfn.IFNA(VLOOKUP(A1785,'RVI Strategy'!$A$1:$B$1000,2,FALSE),0)</f>
        <v>0</v>
      </c>
      <c r="H1785" s="46">
        <f>_xlfn.IFNA(VLOOKUP(A1785,'TXF0007 Strategy'!$A$1:$B$1000,2,FALSE),0)</f>
        <v>0</v>
      </c>
      <c r="I1785" s="55">
        <f t="shared" si="54"/>
        <v>0</v>
      </c>
      <c r="J1785" s="32" t="e">
        <f>VLOOKUP($A1785,級距!$A:$K,9,FALSE)</f>
        <v>#N/A</v>
      </c>
      <c r="K1785" s="32" t="e">
        <f>VLOOKUP($A1785,級距!$A:$K,10,FALSE)</f>
        <v>#N/A</v>
      </c>
      <c r="L1785" s="32" t="e">
        <f>VLOOKUP($A1785,級距!$A:$K,11,FALSE)</f>
        <v>#N/A</v>
      </c>
      <c r="M1785" s="32">
        <f t="shared" si="55"/>
        <v>0</v>
      </c>
    </row>
    <row r="1786" spans="1:13">
      <c r="A1786" s="47">
        <v>43820</v>
      </c>
      <c r="B1786" s="46">
        <f>_xlfn.IFNA(VLOOKUP(A1786,'Dual Thrust Strategy'!$A$1:$B$460,2,FALSE),0)</f>
        <v>0</v>
      </c>
      <c r="C1786" s="46">
        <f>_xlfn.IFNA(VLOOKUP(A1786,'Break Through Price Strategy'!$A$2:$B$742,2,FALSE),0)</f>
        <v>0</v>
      </c>
      <c r="D1786" s="46">
        <f>_xlfn.IFNA(VLOOKUP(A1786,'BBI Strategy'!$A$2:$B$1000,2,FALSE),0)</f>
        <v>0</v>
      </c>
      <c r="E1786" s="46">
        <f>_xlfn.IFNA(VLOOKUP(A1786,'Cloud Strategy'!$A$2:$B$1000,2,FALSE),0)</f>
        <v>0</v>
      </c>
      <c r="F1786" s="46">
        <f>_xlfn.IFNA(VLOOKUP(A1786,'DMI Strategy'!$A$1:$B$1000,2,FALSE),0)</f>
        <v>0</v>
      </c>
      <c r="G1786" s="46">
        <f>_xlfn.IFNA(VLOOKUP(A1786,'RVI Strategy'!$A$1:$B$1000,2,FALSE),0)</f>
        <v>0</v>
      </c>
      <c r="H1786" s="46">
        <f>_xlfn.IFNA(VLOOKUP(A1786,'TXF0007 Strategy'!$A$1:$B$1000,2,FALSE),0)</f>
        <v>0</v>
      </c>
      <c r="I1786" s="55">
        <f t="shared" si="54"/>
        <v>0</v>
      </c>
      <c r="J1786" s="32" t="e">
        <f>VLOOKUP($A1786,級距!$A:$K,9,FALSE)</f>
        <v>#N/A</v>
      </c>
      <c r="K1786" s="32" t="e">
        <f>VLOOKUP($A1786,級距!$A:$K,10,FALSE)</f>
        <v>#N/A</v>
      </c>
      <c r="L1786" s="32" t="e">
        <f>VLOOKUP($A1786,級距!$A:$K,11,FALSE)</f>
        <v>#N/A</v>
      </c>
      <c r="M1786" s="32">
        <f t="shared" si="55"/>
        <v>0</v>
      </c>
    </row>
    <row r="1787" spans="1:13">
      <c r="A1787" s="47">
        <v>43819</v>
      </c>
      <c r="B1787" s="46">
        <f>_xlfn.IFNA(VLOOKUP(A1787,'Dual Thrust Strategy'!$A$1:$B$460,2,FALSE),0)</f>
        <v>0</v>
      </c>
      <c r="C1787" s="46">
        <f>_xlfn.IFNA(VLOOKUP(A1787,'Break Through Price Strategy'!$A$2:$B$742,2,FALSE),0)</f>
        <v>0</v>
      </c>
      <c r="D1787" s="46">
        <f>_xlfn.IFNA(VLOOKUP(A1787,'BBI Strategy'!$A$2:$B$1000,2,FALSE),0)</f>
        <v>0</v>
      </c>
      <c r="E1787" s="46">
        <f>_xlfn.IFNA(VLOOKUP(A1787,'Cloud Strategy'!$A$2:$B$1000,2,FALSE),0)</f>
        <v>0</v>
      </c>
      <c r="F1787" s="46">
        <f>_xlfn.IFNA(VLOOKUP(A1787,'DMI Strategy'!$A$1:$B$1000,2,FALSE),0)</f>
        <v>0</v>
      </c>
      <c r="G1787" s="46">
        <f>_xlfn.IFNA(VLOOKUP(A1787,'RVI Strategy'!$A$1:$B$1000,2,FALSE),0)</f>
        <v>0</v>
      </c>
      <c r="H1787" s="46">
        <f>_xlfn.IFNA(VLOOKUP(A1787,'TXF0007 Strategy'!$A$1:$B$1000,2,FALSE),0)</f>
        <v>0</v>
      </c>
      <c r="I1787" s="55">
        <f t="shared" si="54"/>
        <v>0</v>
      </c>
      <c r="J1787" s="32">
        <f>VLOOKUP($A1787,級距!$A:$K,9,FALSE)</f>
        <v>5</v>
      </c>
      <c r="K1787" s="32">
        <f>VLOOKUP($A1787,級距!$A:$K,10,FALSE)</f>
        <v>8</v>
      </c>
      <c r="L1787" s="32">
        <f>VLOOKUP($A1787,級距!$A:$K,11,FALSE)</f>
        <v>3</v>
      </c>
      <c r="M1787" s="32">
        <f t="shared" si="55"/>
        <v>3</v>
      </c>
    </row>
    <row r="1788" spans="1:13">
      <c r="A1788" s="47">
        <v>43818</v>
      </c>
      <c r="B1788" s="46">
        <f>_xlfn.IFNA(VLOOKUP(A1788,'Dual Thrust Strategy'!$A$1:$B$460,2,FALSE),0)</f>
        <v>0</v>
      </c>
      <c r="C1788" s="46">
        <f>_xlfn.IFNA(VLOOKUP(A1788,'Break Through Price Strategy'!$A$2:$B$742,2,FALSE),0)</f>
        <v>0</v>
      </c>
      <c r="D1788" s="46">
        <f>_xlfn.IFNA(VLOOKUP(A1788,'BBI Strategy'!$A$2:$B$1000,2,FALSE),0)</f>
        <v>0</v>
      </c>
      <c r="E1788" s="46">
        <f>_xlfn.IFNA(VLOOKUP(A1788,'Cloud Strategy'!$A$2:$B$1000,2,FALSE),0)</f>
        <v>0</v>
      </c>
      <c r="F1788" s="46">
        <f>_xlfn.IFNA(VLOOKUP(A1788,'DMI Strategy'!$A$1:$B$1000,2,FALSE),0)</f>
        <v>0</v>
      </c>
      <c r="G1788" s="46">
        <f>_xlfn.IFNA(VLOOKUP(A1788,'RVI Strategy'!$A$1:$B$1000,2,FALSE),0)</f>
        <v>0</v>
      </c>
      <c r="H1788" s="46">
        <f>_xlfn.IFNA(VLOOKUP(A1788,'TXF0007 Strategy'!$A$1:$B$1000,2,FALSE),0)</f>
        <v>0</v>
      </c>
      <c r="I1788" s="55">
        <f t="shared" si="54"/>
        <v>0</v>
      </c>
      <c r="J1788" s="32">
        <f>VLOOKUP($A1788,級距!$A:$K,9,FALSE)</f>
        <v>4</v>
      </c>
      <c r="K1788" s="32">
        <f>VLOOKUP($A1788,級距!$A:$K,10,FALSE)</f>
        <v>8</v>
      </c>
      <c r="L1788" s="32">
        <f>VLOOKUP($A1788,級距!$A:$K,11,FALSE)</f>
        <v>3</v>
      </c>
      <c r="M1788" s="32">
        <f t="shared" si="55"/>
        <v>3</v>
      </c>
    </row>
    <row r="1789" spans="1:13">
      <c r="A1789" s="47">
        <v>43817</v>
      </c>
      <c r="B1789" s="46">
        <f>_xlfn.IFNA(VLOOKUP(A1789,'Dual Thrust Strategy'!$A$1:$B$460,2,FALSE),0)</f>
        <v>0</v>
      </c>
      <c r="C1789" s="46">
        <f>_xlfn.IFNA(VLOOKUP(A1789,'Break Through Price Strategy'!$A$2:$B$742,2,FALSE),0)</f>
        <v>0</v>
      </c>
      <c r="D1789" s="46">
        <f>_xlfn.IFNA(VLOOKUP(A1789,'BBI Strategy'!$A$2:$B$1000,2,FALSE),0)</f>
        <v>0</v>
      </c>
      <c r="E1789" s="46">
        <f>_xlfn.IFNA(VLOOKUP(A1789,'Cloud Strategy'!$A$2:$B$1000,2,FALSE),0)</f>
        <v>0</v>
      </c>
      <c r="F1789" s="46">
        <f>_xlfn.IFNA(VLOOKUP(A1789,'DMI Strategy'!$A$1:$B$1000,2,FALSE),0)</f>
        <v>0</v>
      </c>
      <c r="G1789" s="46">
        <f>_xlfn.IFNA(VLOOKUP(A1789,'RVI Strategy'!$A$1:$B$1000,2,FALSE),0)</f>
        <v>0</v>
      </c>
      <c r="H1789" s="46">
        <f>_xlfn.IFNA(VLOOKUP(A1789,'TXF0007 Strategy'!$A$1:$B$1000,2,FALSE),0)</f>
        <v>0</v>
      </c>
      <c r="I1789" s="55">
        <f t="shared" si="54"/>
        <v>0</v>
      </c>
      <c r="J1789" s="32">
        <f>VLOOKUP($A1789,級距!$A:$K,9,FALSE)</f>
        <v>1</v>
      </c>
      <c r="K1789" s="32">
        <f>VLOOKUP($A1789,級距!$A:$K,10,FALSE)</f>
        <v>7</v>
      </c>
      <c r="L1789" s="32">
        <f>VLOOKUP($A1789,級距!$A:$K,11,FALSE)</f>
        <v>3</v>
      </c>
      <c r="M1789" s="32">
        <f t="shared" si="55"/>
        <v>3</v>
      </c>
    </row>
    <row r="1790" spans="1:13">
      <c r="A1790" s="47">
        <v>43816</v>
      </c>
      <c r="B1790" s="46">
        <f>_xlfn.IFNA(VLOOKUP(A1790,'Dual Thrust Strategy'!$A$1:$B$460,2,FALSE),0)</f>
        <v>0</v>
      </c>
      <c r="C1790" s="46">
        <f>_xlfn.IFNA(VLOOKUP(A1790,'Break Through Price Strategy'!$A$2:$B$742,2,FALSE),0)</f>
        <v>0</v>
      </c>
      <c r="D1790" s="46">
        <f>_xlfn.IFNA(VLOOKUP(A1790,'BBI Strategy'!$A$2:$B$1000,2,FALSE),0)</f>
        <v>0</v>
      </c>
      <c r="E1790" s="46">
        <f>_xlfn.IFNA(VLOOKUP(A1790,'Cloud Strategy'!$A$2:$B$1000,2,FALSE),0)</f>
        <v>0</v>
      </c>
      <c r="F1790" s="46">
        <f>_xlfn.IFNA(VLOOKUP(A1790,'DMI Strategy'!$A$1:$B$1000,2,FALSE),0)</f>
        <v>0</v>
      </c>
      <c r="G1790" s="46">
        <f>_xlfn.IFNA(VLOOKUP(A1790,'RVI Strategy'!$A$1:$B$1000,2,FALSE),0)</f>
        <v>0</v>
      </c>
      <c r="H1790" s="46">
        <f>_xlfn.IFNA(VLOOKUP(A1790,'TXF0007 Strategy'!$A$1:$B$1000,2,FALSE),0)</f>
        <v>0</v>
      </c>
      <c r="I1790" s="55">
        <f t="shared" si="54"/>
        <v>0</v>
      </c>
      <c r="J1790" s="32">
        <f>VLOOKUP($A1790,級距!$A:$K,9,FALSE)</f>
        <v>7</v>
      </c>
      <c r="K1790" s="32">
        <f>VLOOKUP($A1790,級距!$A:$K,10,FALSE)</f>
        <v>9</v>
      </c>
      <c r="L1790" s="32">
        <f>VLOOKUP($A1790,級距!$A:$K,11,FALSE)</f>
        <v>3</v>
      </c>
      <c r="M1790" s="32">
        <f t="shared" si="55"/>
        <v>3</v>
      </c>
    </row>
    <row r="1791" spans="1:13">
      <c r="A1791" s="47">
        <v>43815</v>
      </c>
      <c r="B1791" s="46">
        <f>_xlfn.IFNA(VLOOKUP(A1791,'Dual Thrust Strategy'!$A$1:$B$460,2,FALSE),0)</f>
        <v>0</v>
      </c>
      <c r="C1791" s="46">
        <f>_xlfn.IFNA(VLOOKUP(A1791,'Break Through Price Strategy'!$A$2:$B$742,2,FALSE),0)</f>
        <v>0</v>
      </c>
      <c r="D1791" s="46">
        <f>_xlfn.IFNA(VLOOKUP(A1791,'BBI Strategy'!$A$2:$B$1000,2,FALSE),0)</f>
        <v>0</v>
      </c>
      <c r="E1791" s="46">
        <f>_xlfn.IFNA(VLOOKUP(A1791,'Cloud Strategy'!$A$2:$B$1000,2,FALSE),0)</f>
        <v>0</v>
      </c>
      <c r="F1791" s="46">
        <f>_xlfn.IFNA(VLOOKUP(A1791,'DMI Strategy'!$A$1:$B$1000,2,FALSE),0)</f>
        <v>0</v>
      </c>
      <c r="G1791" s="46">
        <f>_xlfn.IFNA(VLOOKUP(A1791,'RVI Strategy'!$A$1:$B$1000,2,FALSE),0)</f>
        <v>0</v>
      </c>
      <c r="H1791" s="46">
        <f>_xlfn.IFNA(VLOOKUP(A1791,'TXF0007 Strategy'!$A$1:$B$1000,2,FALSE),0)</f>
        <v>0</v>
      </c>
      <c r="I1791" s="55">
        <f t="shared" si="54"/>
        <v>0</v>
      </c>
      <c r="J1791" s="32">
        <f>VLOOKUP($A1791,級距!$A:$K,9,FALSE)</f>
        <v>1</v>
      </c>
      <c r="K1791" s="32">
        <f>VLOOKUP($A1791,級距!$A:$K,10,FALSE)</f>
        <v>6</v>
      </c>
      <c r="L1791" s="32">
        <f>VLOOKUP($A1791,級距!$A:$K,11,FALSE)</f>
        <v>2</v>
      </c>
      <c r="M1791" s="32">
        <f t="shared" si="55"/>
        <v>2</v>
      </c>
    </row>
    <row r="1792" spans="1:13">
      <c r="A1792" s="47">
        <v>43814</v>
      </c>
      <c r="B1792" s="46">
        <f>_xlfn.IFNA(VLOOKUP(A1792,'Dual Thrust Strategy'!$A$1:$B$460,2,FALSE),0)</f>
        <v>0</v>
      </c>
      <c r="C1792" s="46">
        <f>_xlfn.IFNA(VLOOKUP(A1792,'Break Through Price Strategy'!$A$2:$B$742,2,FALSE),0)</f>
        <v>0</v>
      </c>
      <c r="D1792" s="46">
        <f>_xlfn.IFNA(VLOOKUP(A1792,'BBI Strategy'!$A$2:$B$1000,2,FALSE),0)</f>
        <v>0</v>
      </c>
      <c r="E1792" s="46">
        <f>_xlfn.IFNA(VLOOKUP(A1792,'Cloud Strategy'!$A$2:$B$1000,2,FALSE),0)</f>
        <v>0</v>
      </c>
      <c r="F1792" s="46">
        <f>_xlfn.IFNA(VLOOKUP(A1792,'DMI Strategy'!$A$1:$B$1000,2,FALSE),0)</f>
        <v>0</v>
      </c>
      <c r="G1792" s="46">
        <f>_xlfn.IFNA(VLOOKUP(A1792,'RVI Strategy'!$A$1:$B$1000,2,FALSE),0)</f>
        <v>0</v>
      </c>
      <c r="H1792" s="46">
        <f>_xlfn.IFNA(VLOOKUP(A1792,'TXF0007 Strategy'!$A$1:$B$1000,2,FALSE),0)</f>
        <v>0</v>
      </c>
      <c r="I1792" s="55">
        <f t="shared" si="54"/>
        <v>0</v>
      </c>
      <c r="J1792" s="32" t="e">
        <f>VLOOKUP($A1792,級距!$A:$K,9,FALSE)</f>
        <v>#N/A</v>
      </c>
      <c r="K1792" s="32" t="e">
        <f>VLOOKUP($A1792,級距!$A:$K,10,FALSE)</f>
        <v>#N/A</v>
      </c>
      <c r="L1792" s="32" t="e">
        <f>VLOOKUP($A1792,級距!$A:$K,11,FALSE)</f>
        <v>#N/A</v>
      </c>
      <c r="M1792" s="32">
        <f t="shared" si="55"/>
        <v>0</v>
      </c>
    </row>
    <row r="1793" spans="1:13">
      <c r="A1793" s="47">
        <v>43813</v>
      </c>
      <c r="B1793" s="46">
        <f>_xlfn.IFNA(VLOOKUP(A1793,'Dual Thrust Strategy'!$A$1:$B$460,2,FALSE),0)</f>
        <v>0</v>
      </c>
      <c r="C1793" s="46">
        <f>_xlfn.IFNA(VLOOKUP(A1793,'Break Through Price Strategy'!$A$2:$B$742,2,FALSE),0)</f>
        <v>0</v>
      </c>
      <c r="D1793" s="46">
        <f>_xlfn.IFNA(VLOOKUP(A1793,'BBI Strategy'!$A$2:$B$1000,2,FALSE),0)</f>
        <v>0</v>
      </c>
      <c r="E1793" s="46">
        <f>_xlfn.IFNA(VLOOKUP(A1793,'Cloud Strategy'!$A$2:$B$1000,2,FALSE),0)</f>
        <v>0</v>
      </c>
      <c r="F1793" s="46">
        <f>_xlfn.IFNA(VLOOKUP(A1793,'DMI Strategy'!$A$1:$B$1000,2,FALSE),0)</f>
        <v>0</v>
      </c>
      <c r="G1793" s="46">
        <f>_xlfn.IFNA(VLOOKUP(A1793,'RVI Strategy'!$A$1:$B$1000,2,FALSE),0)</f>
        <v>0</v>
      </c>
      <c r="H1793" s="46">
        <f>_xlfn.IFNA(VLOOKUP(A1793,'TXF0007 Strategy'!$A$1:$B$1000,2,FALSE),0)</f>
        <v>0</v>
      </c>
      <c r="I1793" s="55">
        <f t="shared" si="54"/>
        <v>0</v>
      </c>
      <c r="J1793" s="32" t="e">
        <f>VLOOKUP($A1793,級距!$A:$K,9,FALSE)</f>
        <v>#N/A</v>
      </c>
      <c r="K1793" s="32" t="e">
        <f>VLOOKUP($A1793,級距!$A:$K,10,FALSE)</f>
        <v>#N/A</v>
      </c>
      <c r="L1793" s="32" t="e">
        <f>VLOOKUP($A1793,級距!$A:$K,11,FALSE)</f>
        <v>#N/A</v>
      </c>
      <c r="M1793" s="32">
        <f t="shared" si="55"/>
        <v>0</v>
      </c>
    </row>
    <row r="1794" spans="1:13">
      <c r="A1794" s="47">
        <v>43812</v>
      </c>
      <c r="B1794" s="46">
        <f>_xlfn.IFNA(VLOOKUP(A1794,'Dual Thrust Strategy'!$A$1:$B$460,2,FALSE),0)</f>
        <v>0</v>
      </c>
      <c r="C1794" s="46">
        <f>_xlfn.IFNA(VLOOKUP(A1794,'Break Through Price Strategy'!$A$2:$B$742,2,FALSE),0)</f>
        <v>0</v>
      </c>
      <c r="D1794" s="46">
        <f>_xlfn.IFNA(VLOOKUP(A1794,'BBI Strategy'!$A$2:$B$1000,2,FALSE),0)</f>
        <v>0</v>
      </c>
      <c r="E1794" s="46">
        <f>_xlfn.IFNA(VLOOKUP(A1794,'Cloud Strategy'!$A$2:$B$1000,2,FALSE),0)</f>
        <v>0</v>
      </c>
      <c r="F1794" s="46">
        <f>_xlfn.IFNA(VLOOKUP(A1794,'DMI Strategy'!$A$1:$B$1000,2,FALSE),0)</f>
        <v>0</v>
      </c>
      <c r="G1794" s="46">
        <f>_xlfn.IFNA(VLOOKUP(A1794,'RVI Strategy'!$A$1:$B$1000,2,FALSE),0)</f>
        <v>0</v>
      </c>
      <c r="H1794" s="46">
        <f>_xlfn.IFNA(VLOOKUP(A1794,'TXF0007 Strategy'!$A$1:$B$1000,2,FALSE),0)</f>
        <v>0</v>
      </c>
      <c r="I1794" s="55">
        <f t="shared" si="54"/>
        <v>0</v>
      </c>
      <c r="J1794" s="32">
        <f>VLOOKUP($A1794,級距!$A:$K,9,FALSE)</f>
        <v>3</v>
      </c>
      <c r="K1794" s="32">
        <f>VLOOKUP($A1794,級距!$A:$K,10,FALSE)</f>
        <v>2</v>
      </c>
      <c r="L1794" s="32">
        <f>VLOOKUP($A1794,級距!$A:$K,11,FALSE)</f>
        <v>2</v>
      </c>
      <c r="M1794" s="32">
        <f t="shared" si="55"/>
        <v>2</v>
      </c>
    </row>
    <row r="1795" spans="1:13">
      <c r="A1795" s="47">
        <v>43811</v>
      </c>
      <c r="B1795" s="46">
        <f>_xlfn.IFNA(VLOOKUP(A1795,'Dual Thrust Strategy'!$A$1:$B$460,2,FALSE),0)</f>
        <v>0</v>
      </c>
      <c r="C1795" s="46">
        <f>_xlfn.IFNA(VLOOKUP(A1795,'Break Through Price Strategy'!$A$2:$B$742,2,FALSE),0)</f>
        <v>0</v>
      </c>
      <c r="D1795" s="46">
        <f>_xlfn.IFNA(VLOOKUP(A1795,'BBI Strategy'!$A$2:$B$1000,2,FALSE),0)</f>
        <v>0</v>
      </c>
      <c r="E1795" s="46">
        <f>_xlfn.IFNA(VLOOKUP(A1795,'Cloud Strategy'!$A$2:$B$1000,2,FALSE),0)</f>
        <v>0</v>
      </c>
      <c r="F1795" s="46">
        <f>_xlfn.IFNA(VLOOKUP(A1795,'DMI Strategy'!$A$1:$B$1000,2,FALSE),0)</f>
        <v>0</v>
      </c>
      <c r="G1795" s="46">
        <f>_xlfn.IFNA(VLOOKUP(A1795,'RVI Strategy'!$A$1:$B$1000,2,FALSE),0)</f>
        <v>0</v>
      </c>
      <c r="H1795" s="46">
        <f>_xlfn.IFNA(VLOOKUP(A1795,'TXF0007 Strategy'!$A$1:$B$1000,2,FALSE),0)</f>
        <v>0</v>
      </c>
      <c r="I1795" s="55">
        <f t="shared" si="54"/>
        <v>0</v>
      </c>
      <c r="J1795" s="32">
        <f>VLOOKUP($A1795,級距!$A:$K,9,FALSE)</f>
        <v>5</v>
      </c>
      <c r="K1795" s="32">
        <f>VLOOKUP($A1795,級距!$A:$K,10,FALSE)</f>
        <v>7</v>
      </c>
      <c r="L1795" s="32">
        <f>VLOOKUP($A1795,級距!$A:$K,11,FALSE)</f>
        <v>3</v>
      </c>
      <c r="M1795" s="32">
        <f t="shared" si="55"/>
        <v>3</v>
      </c>
    </row>
    <row r="1796" spans="1:13">
      <c r="A1796" s="47">
        <v>43810</v>
      </c>
      <c r="B1796" s="46">
        <f>_xlfn.IFNA(VLOOKUP(A1796,'Dual Thrust Strategy'!$A$1:$B$460,2,FALSE),0)</f>
        <v>0</v>
      </c>
      <c r="C1796" s="46">
        <f>_xlfn.IFNA(VLOOKUP(A1796,'Break Through Price Strategy'!$A$2:$B$742,2,FALSE),0)</f>
        <v>0</v>
      </c>
      <c r="D1796" s="46">
        <f>_xlfn.IFNA(VLOOKUP(A1796,'BBI Strategy'!$A$2:$B$1000,2,FALSE),0)</f>
        <v>0</v>
      </c>
      <c r="E1796" s="46">
        <f>_xlfn.IFNA(VLOOKUP(A1796,'Cloud Strategy'!$A$2:$B$1000,2,FALSE),0)</f>
        <v>0</v>
      </c>
      <c r="F1796" s="46">
        <f>_xlfn.IFNA(VLOOKUP(A1796,'DMI Strategy'!$A$1:$B$1000,2,FALSE),0)</f>
        <v>0</v>
      </c>
      <c r="G1796" s="46">
        <f>_xlfn.IFNA(VLOOKUP(A1796,'RVI Strategy'!$A$1:$B$1000,2,FALSE),0)</f>
        <v>0</v>
      </c>
      <c r="H1796" s="46">
        <f>_xlfn.IFNA(VLOOKUP(A1796,'TXF0007 Strategy'!$A$1:$B$1000,2,FALSE),0)</f>
        <v>0</v>
      </c>
      <c r="I1796" s="55">
        <f t="shared" ref="I1796:I1859" si="56">(B1796+C1796+D1796+E1796+F1796+G1796)/6</f>
        <v>0</v>
      </c>
      <c r="J1796" s="32">
        <f>VLOOKUP($A1796,級距!$A:$K,9,FALSE)</f>
        <v>5</v>
      </c>
      <c r="K1796" s="32">
        <f>VLOOKUP($A1796,級距!$A:$K,10,FALSE)</f>
        <v>10</v>
      </c>
      <c r="L1796" s="32">
        <f>VLOOKUP($A1796,級距!$A:$K,11,FALSE)</f>
        <v>3</v>
      </c>
      <c r="M1796" s="32">
        <f t="shared" ref="M1796:M1859" si="57">_xlfn.IFNA(L1796,0)</f>
        <v>3</v>
      </c>
    </row>
    <row r="1797" spans="1:13">
      <c r="A1797" s="47">
        <v>43809</v>
      </c>
      <c r="B1797" s="46">
        <f>_xlfn.IFNA(VLOOKUP(A1797,'Dual Thrust Strategy'!$A$1:$B$460,2,FALSE),0)</f>
        <v>0</v>
      </c>
      <c r="C1797" s="46">
        <f>_xlfn.IFNA(VLOOKUP(A1797,'Break Through Price Strategy'!$A$2:$B$742,2,FALSE),0)</f>
        <v>0</v>
      </c>
      <c r="D1797" s="46">
        <f>_xlfn.IFNA(VLOOKUP(A1797,'BBI Strategy'!$A$2:$B$1000,2,FALSE),0)</f>
        <v>0</v>
      </c>
      <c r="E1797" s="46">
        <f>_xlfn.IFNA(VLOOKUP(A1797,'Cloud Strategy'!$A$2:$B$1000,2,FALSE),0)</f>
        <v>0</v>
      </c>
      <c r="F1797" s="46">
        <f>_xlfn.IFNA(VLOOKUP(A1797,'DMI Strategy'!$A$1:$B$1000,2,FALSE),0)</f>
        <v>0</v>
      </c>
      <c r="G1797" s="46">
        <f>_xlfn.IFNA(VLOOKUP(A1797,'RVI Strategy'!$A$1:$B$1000,2,FALSE),0)</f>
        <v>0</v>
      </c>
      <c r="H1797" s="46">
        <f>_xlfn.IFNA(VLOOKUP(A1797,'TXF0007 Strategy'!$A$1:$B$1000,2,FALSE),0)</f>
        <v>0</v>
      </c>
      <c r="I1797" s="55">
        <f t="shared" si="56"/>
        <v>0</v>
      </c>
      <c r="J1797" s="32">
        <f>VLOOKUP($A1797,級距!$A:$K,9,FALSE)</f>
        <v>1</v>
      </c>
      <c r="K1797" s="32">
        <f>VLOOKUP($A1797,級距!$A:$K,10,FALSE)</f>
        <v>5</v>
      </c>
      <c r="L1797" s="32">
        <f>VLOOKUP($A1797,級距!$A:$K,11,FALSE)</f>
        <v>2</v>
      </c>
      <c r="M1797" s="32">
        <f t="shared" si="57"/>
        <v>2</v>
      </c>
    </row>
    <row r="1798" spans="1:13">
      <c r="A1798" s="47">
        <v>43808</v>
      </c>
      <c r="B1798" s="46">
        <f>_xlfn.IFNA(VLOOKUP(A1798,'Dual Thrust Strategy'!$A$1:$B$460,2,FALSE),0)</f>
        <v>0</v>
      </c>
      <c r="C1798" s="46">
        <f>_xlfn.IFNA(VLOOKUP(A1798,'Break Through Price Strategy'!$A$2:$B$742,2,FALSE),0)</f>
        <v>0</v>
      </c>
      <c r="D1798" s="46">
        <f>_xlfn.IFNA(VLOOKUP(A1798,'BBI Strategy'!$A$2:$B$1000,2,FALSE),0)</f>
        <v>0</v>
      </c>
      <c r="E1798" s="46">
        <f>_xlfn.IFNA(VLOOKUP(A1798,'Cloud Strategy'!$A$2:$B$1000,2,FALSE),0)</f>
        <v>0</v>
      </c>
      <c r="F1798" s="46">
        <f>_xlfn.IFNA(VLOOKUP(A1798,'DMI Strategy'!$A$1:$B$1000,2,FALSE),0)</f>
        <v>0</v>
      </c>
      <c r="G1798" s="46">
        <f>_xlfn.IFNA(VLOOKUP(A1798,'RVI Strategy'!$A$1:$B$1000,2,FALSE),0)</f>
        <v>0</v>
      </c>
      <c r="H1798" s="46">
        <f>_xlfn.IFNA(VLOOKUP(A1798,'TXF0007 Strategy'!$A$1:$B$1000,2,FALSE),0)</f>
        <v>0</v>
      </c>
      <c r="I1798" s="55">
        <f t="shared" si="56"/>
        <v>0</v>
      </c>
      <c r="J1798" s="32">
        <f>VLOOKUP($A1798,級距!$A:$K,9,FALSE)</f>
        <v>1</v>
      </c>
      <c r="K1798" s="32">
        <f>VLOOKUP($A1798,級距!$A:$K,10,FALSE)</f>
        <v>1</v>
      </c>
      <c r="L1798" s="32">
        <f>VLOOKUP($A1798,級距!$A:$K,11,FALSE)</f>
        <v>2</v>
      </c>
      <c r="M1798" s="32">
        <f t="shared" si="57"/>
        <v>2</v>
      </c>
    </row>
    <row r="1799" spans="1:13">
      <c r="A1799" s="47">
        <v>43807</v>
      </c>
      <c r="B1799" s="46">
        <f>_xlfn.IFNA(VLOOKUP(A1799,'Dual Thrust Strategy'!$A$1:$B$460,2,FALSE),0)</f>
        <v>0</v>
      </c>
      <c r="C1799" s="46">
        <f>_xlfn.IFNA(VLOOKUP(A1799,'Break Through Price Strategy'!$A$2:$B$742,2,FALSE),0)</f>
        <v>0</v>
      </c>
      <c r="D1799" s="46">
        <f>_xlfn.IFNA(VLOOKUP(A1799,'BBI Strategy'!$A$2:$B$1000,2,FALSE),0)</f>
        <v>0</v>
      </c>
      <c r="E1799" s="46">
        <f>_xlfn.IFNA(VLOOKUP(A1799,'Cloud Strategy'!$A$2:$B$1000,2,FALSE),0)</f>
        <v>0</v>
      </c>
      <c r="F1799" s="46">
        <f>_xlfn.IFNA(VLOOKUP(A1799,'DMI Strategy'!$A$1:$B$1000,2,FALSE),0)</f>
        <v>0</v>
      </c>
      <c r="G1799" s="46">
        <f>_xlfn.IFNA(VLOOKUP(A1799,'RVI Strategy'!$A$1:$B$1000,2,FALSE),0)</f>
        <v>0</v>
      </c>
      <c r="H1799" s="46">
        <f>_xlfn.IFNA(VLOOKUP(A1799,'TXF0007 Strategy'!$A$1:$B$1000,2,FALSE),0)</f>
        <v>0</v>
      </c>
      <c r="I1799" s="55">
        <f t="shared" si="56"/>
        <v>0</v>
      </c>
      <c r="J1799" s="32" t="e">
        <f>VLOOKUP($A1799,級距!$A:$K,9,FALSE)</f>
        <v>#N/A</v>
      </c>
      <c r="K1799" s="32" t="e">
        <f>VLOOKUP($A1799,級距!$A:$K,10,FALSE)</f>
        <v>#N/A</v>
      </c>
      <c r="L1799" s="32" t="e">
        <f>VLOOKUP($A1799,級距!$A:$K,11,FALSE)</f>
        <v>#N/A</v>
      </c>
      <c r="M1799" s="32">
        <f t="shared" si="57"/>
        <v>0</v>
      </c>
    </row>
    <row r="1800" spans="1:13">
      <c r="A1800" s="47">
        <v>43806</v>
      </c>
      <c r="B1800" s="46">
        <f>_xlfn.IFNA(VLOOKUP(A1800,'Dual Thrust Strategy'!$A$1:$B$460,2,FALSE),0)</f>
        <v>0</v>
      </c>
      <c r="C1800" s="46">
        <f>_xlfn.IFNA(VLOOKUP(A1800,'Break Through Price Strategy'!$A$2:$B$742,2,FALSE),0)</f>
        <v>0</v>
      </c>
      <c r="D1800" s="46">
        <f>_xlfn.IFNA(VLOOKUP(A1800,'BBI Strategy'!$A$2:$B$1000,2,FALSE),0)</f>
        <v>0</v>
      </c>
      <c r="E1800" s="46">
        <f>_xlfn.IFNA(VLOOKUP(A1800,'Cloud Strategy'!$A$2:$B$1000,2,FALSE),0)</f>
        <v>0</v>
      </c>
      <c r="F1800" s="46">
        <f>_xlfn.IFNA(VLOOKUP(A1800,'DMI Strategy'!$A$1:$B$1000,2,FALSE),0)</f>
        <v>0</v>
      </c>
      <c r="G1800" s="46">
        <f>_xlfn.IFNA(VLOOKUP(A1800,'RVI Strategy'!$A$1:$B$1000,2,FALSE),0)</f>
        <v>0</v>
      </c>
      <c r="H1800" s="46">
        <f>_xlfn.IFNA(VLOOKUP(A1800,'TXF0007 Strategy'!$A$1:$B$1000,2,FALSE),0)</f>
        <v>0</v>
      </c>
      <c r="I1800" s="55">
        <f t="shared" si="56"/>
        <v>0</v>
      </c>
      <c r="J1800" s="32" t="e">
        <f>VLOOKUP($A1800,級距!$A:$K,9,FALSE)</f>
        <v>#N/A</v>
      </c>
      <c r="K1800" s="32" t="e">
        <f>VLOOKUP($A1800,級距!$A:$K,10,FALSE)</f>
        <v>#N/A</v>
      </c>
      <c r="L1800" s="32" t="e">
        <f>VLOOKUP($A1800,級距!$A:$K,11,FALSE)</f>
        <v>#N/A</v>
      </c>
      <c r="M1800" s="32">
        <f t="shared" si="57"/>
        <v>0</v>
      </c>
    </row>
    <row r="1801" spans="1:13">
      <c r="A1801" s="47">
        <v>43805</v>
      </c>
      <c r="B1801" s="46">
        <f>_xlfn.IFNA(VLOOKUP(A1801,'Dual Thrust Strategy'!$A$1:$B$460,2,FALSE),0)</f>
        <v>0</v>
      </c>
      <c r="C1801" s="46">
        <f>_xlfn.IFNA(VLOOKUP(A1801,'Break Through Price Strategy'!$A$2:$B$742,2,FALSE),0)</f>
        <v>0</v>
      </c>
      <c r="D1801" s="46">
        <f>_xlfn.IFNA(VLOOKUP(A1801,'BBI Strategy'!$A$2:$B$1000,2,FALSE),0)</f>
        <v>0</v>
      </c>
      <c r="E1801" s="46">
        <f>_xlfn.IFNA(VLOOKUP(A1801,'Cloud Strategy'!$A$2:$B$1000,2,FALSE),0)</f>
        <v>0</v>
      </c>
      <c r="F1801" s="46">
        <f>_xlfn.IFNA(VLOOKUP(A1801,'DMI Strategy'!$A$1:$B$1000,2,FALSE),0)</f>
        <v>0</v>
      </c>
      <c r="G1801" s="46">
        <f>_xlfn.IFNA(VLOOKUP(A1801,'RVI Strategy'!$A$1:$B$1000,2,FALSE),0)</f>
        <v>0</v>
      </c>
      <c r="H1801" s="46">
        <f>_xlfn.IFNA(VLOOKUP(A1801,'TXF0007 Strategy'!$A$1:$B$1000,2,FALSE),0)</f>
        <v>0</v>
      </c>
      <c r="I1801" s="55">
        <f t="shared" si="56"/>
        <v>0</v>
      </c>
      <c r="J1801" s="32">
        <f>VLOOKUP($A1801,級距!$A:$K,9,FALSE)</f>
        <v>3</v>
      </c>
      <c r="K1801" s="32">
        <f>VLOOKUP($A1801,級距!$A:$K,10,FALSE)</f>
        <v>4</v>
      </c>
      <c r="L1801" s="32">
        <f>VLOOKUP($A1801,級距!$A:$K,11,FALSE)</f>
        <v>2</v>
      </c>
      <c r="M1801" s="32">
        <f t="shared" si="57"/>
        <v>2</v>
      </c>
    </row>
    <row r="1802" spans="1:13">
      <c r="A1802" s="47">
        <v>43804</v>
      </c>
      <c r="B1802" s="46">
        <f>_xlfn.IFNA(VLOOKUP(A1802,'Dual Thrust Strategy'!$A$1:$B$460,2,FALSE),0)</f>
        <v>0</v>
      </c>
      <c r="C1802" s="46">
        <f>_xlfn.IFNA(VLOOKUP(A1802,'Break Through Price Strategy'!$A$2:$B$742,2,FALSE),0)</f>
        <v>0</v>
      </c>
      <c r="D1802" s="46">
        <f>_xlfn.IFNA(VLOOKUP(A1802,'BBI Strategy'!$A$2:$B$1000,2,FALSE),0)</f>
        <v>0</v>
      </c>
      <c r="E1802" s="46">
        <f>_xlfn.IFNA(VLOOKUP(A1802,'Cloud Strategy'!$A$2:$B$1000,2,FALSE),0)</f>
        <v>0</v>
      </c>
      <c r="F1802" s="46">
        <f>_xlfn.IFNA(VLOOKUP(A1802,'DMI Strategy'!$A$1:$B$1000,2,FALSE),0)</f>
        <v>0</v>
      </c>
      <c r="G1802" s="46">
        <f>_xlfn.IFNA(VLOOKUP(A1802,'RVI Strategy'!$A$1:$B$1000,2,FALSE),0)</f>
        <v>0</v>
      </c>
      <c r="H1802" s="46">
        <f>_xlfn.IFNA(VLOOKUP(A1802,'TXF0007 Strategy'!$A$1:$B$1000,2,FALSE),0)</f>
        <v>0</v>
      </c>
      <c r="I1802" s="55">
        <f t="shared" si="56"/>
        <v>0</v>
      </c>
      <c r="J1802" s="32">
        <f>VLOOKUP($A1802,級距!$A:$K,9,FALSE)</f>
        <v>3</v>
      </c>
      <c r="K1802" s="32">
        <f>VLOOKUP($A1802,級距!$A:$K,10,FALSE)</f>
        <v>7</v>
      </c>
      <c r="L1802" s="32">
        <f>VLOOKUP($A1802,級距!$A:$K,11,FALSE)</f>
        <v>3</v>
      </c>
      <c r="M1802" s="32">
        <f t="shared" si="57"/>
        <v>3</v>
      </c>
    </row>
    <row r="1803" spans="1:13">
      <c r="A1803" s="47">
        <v>43803</v>
      </c>
      <c r="B1803" s="46">
        <f>_xlfn.IFNA(VLOOKUP(A1803,'Dual Thrust Strategy'!$A$1:$B$460,2,FALSE),0)</f>
        <v>0</v>
      </c>
      <c r="C1803" s="46">
        <f>_xlfn.IFNA(VLOOKUP(A1803,'Break Through Price Strategy'!$A$2:$B$742,2,FALSE),0)</f>
        <v>0</v>
      </c>
      <c r="D1803" s="46">
        <f>_xlfn.IFNA(VLOOKUP(A1803,'BBI Strategy'!$A$2:$B$1000,2,FALSE),0)</f>
        <v>0</v>
      </c>
      <c r="E1803" s="46">
        <f>_xlfn.IFNA(VLOOKUP(A1803,'Cloud Strategy'!$A$2:$B$1000,2,FALSE),0)</f>
        <v>0</v>
      </c>
      <c r="F1803" s="46">
        <f>_xlfn.IFNA(VLOOKUP(A1803,'DMI Strategy'!$A$1:$B$1000,2,FALSE),0)</f>
        <v>0</v>
      </c>
      <c r="G1803" s="46">
        <f>_xlfn.IFNA(VLOOKUP(A1803,'RVI Strategy'!$A$1:$B$1000,2,FALSE),0)</f>
        <v>0</v>
      </c>
      <c r="H1803" s="46">
        <f>_xlfn.IFNA(VLOOKUP(A1803,'TXF0007 Strategy'!$A$1:$B$1000,2,FALSE),0)</f>
        <v>0</v>
      </c>
      <c r="I1803" s="55">
        <f t="shared" si="56"/>
        <v>0</v>
      </c>
      <c r="J1803" s="32">
        <f>VLOOKUP($A1803,級距!$A:$K,9,FALSE)</f>
        <v>1</v>
      </c>
      <c r="K1803" s="32">
        <f>VLOOKUP($A1803,級距!$A:$K,10,FALSE)</f>
        <v>2</v>
      </c>
      <c r="L1803" s="32">
        <f>VLOOKUP($A1803,級距!$A:$K,11,FALSE)</f>
        <v>2</v>
      </c>
      <c r="M1803" s="32">
        <f t="shared" si="57"/>
        <v>2</v>
      </c>
    </row>
    <row r="1804" spans="1:13">
      <c r="A1804" s="47">
        <v>43802</v>
      </c>
      <c r="B1804" s="46">
        <f>_xlfn.IFNA(VLOOKUP(A1804,'Dual Thrust Strategy'!$A$1:$B$460,2,FALSE),0)</f>
        <v>0</v>
      </c>
      <c r="C1804" s="46">
        <f>_xlfn.IFNA(VLOOKUP(A1804,'Break Through Price Strategy'!$A$2:$B$742,2,FALSE),0)</f>
        <v>0</v>
      </c>
      <c r="D1804" s="46">
        <f>_xlfn.IFNA(VLOOKUP(A1804,'BBI Strategy'!$A$2:$B$1000,2,FALSE),0)</f>
        <v>0</v>
      </c>
      <c r="E1804" s="46">
        <f>_xlfn.IFNA(VLOOKUP(A1804,'Cloud Strategy'!$A$2:$B$1000,2,FALSE),0)</f>
        <v>0</v>
      </c>
      <c r="F1804" s="46">
        <f>_xlfn.IFNA(VLOOKUP(A1804,'DMI Strategy'!$A$1:$B$1000,2,FALSE),0)</f>
        <v>0</v>
      </c>
      <c r="G1804" s="46">
        <f>_xlfn.IFNA(VLOOKUP(A1804,'RVI Strategy'!$A$1:$B$1000,2,FALSE),0)</f>
        <v>0</v>
      </c>
      <c r="H1804" s="46">
        <f>_xlfn.IFNA(VLOOKUP(A1804,'TXF0007 Strategy'!$A$1:$B$1000,2,FALSE),0)</f>
        <v>0</v>
      </c>
      <c r="I1804" s="55">
        <f t="shared" si="56"/>
        <v>0</v>
      </c>
      <c r="J1804" s="32">
        <f>VLOOKUP($A1804,級距!$A:$K,9,FALSE)</f>
        <v>3</v>
      </c>
      <c r="K1804" s="32">
        <f>VLOOKUP($A1804,級距!$A:$K,10,FALSE)</f>
        <v>10</v>
      </c>
      <c r="L1804" s="32">
        <f>VLOOKUP($A1804,級距!$A:$K,11,FALSE)</f>
        <v>3</v>
      </c>
      <c r="M1804" s="32">
        <f t="shared" si="57"/>
        <v>3</v>
      </c>
    </row>
    <row r="1805" spans="1:13">
      <c r="A1805" s="47">
        <v>43801</v>
      </c>
      <c r="B1805" s="46">
        <f>_xlfn.IFNA(VLOOKUP(A1805,'Dual Thrust Strategy'!$A$1:$B$460,2,FALSE),0)</f>
        <v>0</v>
      </c>
      <c r="C1805" s="46">
        <f>_xlfn.IFNA(VLOOKUP(A1805,'Break Through Price Strategy'!$A$2:$B$742,2,FALSE),0)</f>
        <v>0</v>
      </c>
      <c r="D1805" s="46">
        <f>_xlfn.IFNA(VLOOKUP(A1805,'BBI Strategy'!$A$2:$B$1000,2,FALSE),0)</f>
        <v>0</v>
      </c>
      <c r="E1805" s="46">
        <f>_xlfn.IFNA(VLOOKUP(A1805,'Cloud Strategy'!$A$2:$B$1000,2,FALSE),0)</f>
        <v>0</v>
      </c>
      <c r="F1805" s="46">
        <f>_xlfn.IFNA(VLOOKUP(A1805,'DMI Strategy'!$A$1:$B$1000,2,FALSE),0)</f>
        <v>0</v>
      </c>
      <c r="G1805" s="46">
        <f>_xlfn.IFNA(VLOOKUP(A1805,'RVI Strategy'!$A$1:$B$1000,2,FALSE),0)</f>
        <v>0</v>
      </c>
      <c r="H1805" s="46">
        <f>_xlfn.IFNA(VLOOKUP(A1805,'TXF0007 Strategy'!$A$1:$B$1000,2,FALSE),0)</f>
        <v>0</v>
      </c>
      <c r="I1805" s="55">
        <f t="shared" si="56"/>
        <v>0</v>
      </c>
      <c r="J1805" s="32">
        <f>VLOOKUP($A1805,級距!$A:$K,9,FALSE)</f>
        <v>2</v>
      </c>
      <c r="K1805" s="32">
        <f>VLOOKUP($A1805,級距!$A:$K,10,FALSE)</f>
        <v>4</v>
      </c>
      <c r="L1805" s="32">
        <f>VLOOKUP($A1805,級距!$A:$K,11,FALSE)</f>
        <v>2</v>
      </c>
      <c r="M1805" s="32">
        <f t="shared" si="57"/>
        <v>2</v>
      </c>
    </row>
    <row r="1806" spans="1:13">
      <c r="A1806" s="47">
        <v>43800</v>
      </c>
      <c r="B1806" s="46">
        <f>_xlfn.IFNA(VLOOKUP(A1806,'Dual Thrust Strategy'!$A$1:$B$460,2,FALSE),0)</f>
        <v>0</v>
      </c>
      <c r="C1806" s="46">
        <f>_xlfn.IFNA(VLOOKUP(A1806,'Break Through Price Strategy'!$A$2:$B$742,2,FALSE),0)</f>
        <v>0</v>
      </c>
      <c r="D1806" s="46">
        <f>_xlfn.IFNA(VLOOKUP(A1806,'BBI Strategy'!$A$2:$B$1000,2,FALSE),0)</f>
        <v>0</v>
      </c>
      <c r="E1806" s="46">
        <f>_xlfn.IFNA(VLOOKUP(A1806,'Cloud Strategy'!$A$2:$B$1000,2,FALSE),0)</f>
        <v>0</v>
      </c>
      <c r="F1806" s="46">
        <f>_xlfn.IFNA(VLOOKUP(A1806,'DMI Strategy'!$A$1:$B$1000,2,FALSE),0)</f>
        <v>0</v>
      </c>
      <c r="G1806" s="46">
        <f>_xlfn.IFNA(VLOOKUP(A1806,'RVI Strategy'!$A$1:$B$1000,2,FALSE),0)</f>
        <v>0</v>
      </c>
      <c r="H1806" s="46">
        <f>_xlfn.IFNA(VLOOKUP(A1806,'TXF0007 Strategy'!$A$1:$B$1000,2,FALSE),0)</f>
        <v>0</v>
      </c>
      <c r="I1806" s="55">
        <f t="shared" si="56"/>
        <v>0</v>
      </c>
      <c r="J1806" s="32" t="e">
        <f>VLOOKUP($A1806,級距!$A:$K,9,FALSE)</f>
        <v>#N/A</v>
      </c>
      <c r="K1806" s="32" t="e">
        <f>VLOOKUP($A1806,級距!$A:$K,10,FALSE)</f>
        <v>#N/A</v>
      </c>
      <c r="L1806" s="32" t="e">
        <f>VLOOKUP($A1806,級距!$A:$K,11,FALSE)</f>
        <v>#N/A</v>
      </c>
      <c r="M1806" s="32">
        <f t="shared" si="57"/>
        <v>0</v>
      </c>
    </row>
    <row r="1807" spans="1:13">
      <c r="A1807" s="47">
        <v>43799</v>
      </c>
      <c r="B1807" s="46">
        <f>_xlfn.IFNA(VLOOKUP(A1807,'Dual Thrust Strategy'!$A$1:$B$460,2,FALSE),0)</f>
        <v>0</v>
      </c>
      <c r="C1807" s="46">
        <f>_xlfn.IFNA(VLOOKUP(A1807,'Break Through Price Strategy'!$A$2:$B$742,2,FALSE),0)</f>
        <v>0</v>
      </c>
      <c r="D1807" s="46">
        <f>_xlfn.IFNA(VLOOKUP(A1807,'BBI Strategy'!$A$2:$B$1000,2,FALSE),0)</f>
        <v>0</v>
      </c>
      <c r="E1807" s="46">
        <f>_xlfn.IFNA(VLOOKUP(A1807,'Cloud Strategy'!$A$2:$B$1000,2,FALSE),0)</f>
        <v>0</v>
      </c>
      <c r="F1807" s="46">
        <f>_xlfn.IFNA(VLOOKUP(A1807,'DMI Strategy'!$A$1:$B$1000,2,FALSE),0)</f>
        <v>0</v>
      </c>
      <c r="G1807" s="46">
        <f>_xlfn.IFNA(VLOOKUP(A1807,'RVI Strategy'!$A$1:$B$1000,2,FALSE),0)</f>
        <v>0</v>
      </c>
      <c r="H1807" s="46">
        <f>_xlfn.IFNA(VLOOKUP(A1807,'TXF0007 Strategy'!$A$1:$B$1000,2,FALSE),0)</f>
        <v>0</v>
      </c>
      <c r="I1807" s="55">
        <f t="shared" si="56"/>
        <v>0</v>
      </c>
      <c r="J1807" s="32" t="e">
        <f>VLOOKUP($A1807,級距!$A:$K,9,FALSE)</f>
        <v>#N/A</v>
      </c>
      <c r="K1807" s="32" t="e">
        <f>VLOOKUP($A1807,級距!$A:$K,10,FALSE)</f>
        <v>#N/A</v>
      </c>
      <c r="L1807" s="32" t="e">
        <f>VLOOKUP($A1807,級距!$A:$K,11,FALSE)</f>
        <v>#N/A</v>
      </c>
      <c r="M1807" s="32">
        <f t="shared" si="57"/>
        <v>0</v>
      </c>
    </row>
    <row r="1808" spans="1:13">
      <c r="A1808" s="47">
        <v>43798</v>
      </c>
      <c r="B1808" s="46">
        <f>_xlfn.IFNA(VLOOKUP(A1808,'Dual Thrust Strategy'!$A$1:$B$460,2,FALSE),0)</f>
        <v>0</v>
      </c>
      <c r="C1808" s="46">
        <f>_xlfn.IFNA(VLOOKUP(A1808,'Break Through Price Strategy'!$A$2:$B$742,2,FALSE),0)</f>
        <v>0</v>
      </c>
      <c r="D1808" s="46">
        <f>_xlfn.IFNA(VLOOKUP(A1808,'BBI Strategy'!$A$2:$B$1000,2,FALSE),0)</f>
        <v>0</v>
      </c>
      <c r="E1808" s="46">
        <f>_xlfn.IFNA(VLOOKUP(A1808,'Cloud Strategy'!$A$2:$B$1000,2,FALSE),0)</f>
        <v>0</v>
      </c>
      <c r="F1808" s="46">
        <f>_xlfn.IFNA(VLOOKUP(A1808,'DMI Strategy'!$A$1:$B$1000,2,FALSE),0)</f>
        <v>0</v>
      </c>
      <c r="G1808" s="46">
        <f>_xlfn.IFNA(VLOOKUP(A1808,'RVI Strategy'!$A$1:$B$1000,2,FALSE),0)</f>
        <v>0</v>
      </c>
      <c r="H1808" s="46">
        <f>_xlfn.IFNA(VLOOKUP(A1808,'TXF0007 Strategy'!$A$1:$B$1000,2,FALSE),0)</f>
        <v>0</v>
      </c>
      <c r="I1808" s="55">
        <f t="shared" si="56"/>
        <v>0</v>
      </c>
      <c r="J1808" s="32">
        <f>VLOOKUP($A1808,級距!$A:$K,9,FALSE)</f>
        <v>7</v>
      </c>
      <c r="K1808" s="32">
        <f>VLOOKUP($A1808,級距!$A:$K,10,FALSE)</f>
        <v>10</v>
      </c>
      <c r="L1808" s="32">
        <f>VLOOKUP($A1808,級距!$A:$K,11,FALSE)</f>
        <v>3</v>
      </c>
      <c r="M1808" s="32">
        <f t="shared" si="57"/>
        <v>3</v>
      </c>
    </row>
    <row r="1809" spans="1:13">
      <c r="A1809" s="47">
        <v>43797</v>
      </c>
      <c r="B1809" s="46">
        <f>_xlfn.IFNA(VLOOKUP(A1809,'Dual Thrust Strategy'!$A$1:$B$460,2,FALSE),0)</f>
        <v>0</v>
      </c>
      <c r="C1809" s="46">
        <f>_xlfn.IFNA(VLOOKUP(A1809,'Break Through Price Strategy'!$A$2:$B$742,2,FALSE),0)</f>
        <v>0</v>
      </c>
      <c r="D1809" s="46">
        <f>_xlfn.IFNA(VLOOKUP(A1809,'BBI Strategy'!$A$2:$B$1000,2,FALSE),0)</f>
        <v>0</v>
      </c>
      <c r="E1809" s="46">
        <f>_xlfn.IFNA(VLOOKUP(A1809,'Cloud Strategy'!$A$2:$B$1000,2,FALSE),0)</f>
        <v>0</v>
      </c>
      <c r="F1809" s="46">
        <f>_xlfn.IFNA(VLOOKUP(A1809,'DMI Strategy'!$A$1:$B$1000,2,FALSE),0)</f>
        <v>0</v>
      </c>
      <c r="G1809" s="46">
        <f>_xlfn.IFNA(VLOOKUP(A1809,'RVI Strategy'!$A$1:$B$1000,2,FALSE),0)</f>
        <v>0</v>
      </c>
      <c r="H1809" s="46">
        <f>_xlfn.IFNA(VLOOKUP(A1809,'TXF0007 Strategy'!$A$1:$B$1000,2,FALSE),0)</f>
        <v>0</v>
      </c>
      <c r="I1809" s="55">
        <f t="shared" si="56"/>
        <v>0</v>
      </c>
      <c r="J1809" s="32">
        <f>VLOOKUP($A1809,級距!$A:$K,9,FALSE)</f>
        <v>1</v>
      </c>
      <c r="K1809" s="32">
        <f>VLOOKUP($A1809,級距!$A:$K,10,FALSE)</f>
        <v>8</v>
      </c>
      <c r="L1809" s="32">
        <f>VLOOKUP($A1809,級距!$A:$K,11,FALSE)</f>
        <v>3</v>
      </c>
      <c r="M1809" s="32">
        <f t="shared" si="57"/>
        <v>3</v>
      </c>
    </row>
    <row r="1810" spans="1:13">
      <c r="A1810" s="47">
        <v>43796</v>
      </c>
      <c r="B1810" s="46">
        <f>_xlfn.IFNA(VLOOKUP(A1810,'Dual Thrust Strategy'!$A$1:$B$460,2,FALSE),0)</f>
        <v>0</v>
      </c>
      <c r="C1810" s="46">
        <f>_xlfn.IFNA(VLOOKUP(A1810,'Break Through Price Strategy'!$A$2:$B$742,2,FALSE),0)</f>
        <v>0</v>
      </c>
      <c r="D1810" s="46">
        <f>_xlfn.IFNA(VLOOKUP(A1810,'BBI Strategy'!$A$2:$B$1000,2,FALSE),0)</f>
        <v>0</v>
      </c>
      <c r="E1810" s="46">
        <f>_xlfn.IFNA(VLOOKUP(A1810,'Cloud Strategy'!$A$2:$B$1000,2,FALSE),0)</f>
        <v>0</v>
      </c>
      <c r="F1810" s="46">
        <f>_xlfn.IFNA(VLOOKUP(A1810,'DMI Strategy'!$A$1:$B$1000,2,FALSE),0)</f>
        <v>0</v>
      </c>
      <c r="G1810" s="46">
        <f>_xlfn.IFNA(VLOOKUP(A1810,'RVI Strategy'!$A$1:$B$1000,2,FALSE),0)</f>
        <v>0</v>
      </c>
      <c r="H1810" s="46">
        <f>_xlfn.IFNA(VLOOKUP(A1810,'TXF0007 Strategy'!$A$1:$B$1000,2,FALSE),0)</f>
        <v>0</v>
      </c>
      <c r="I1810" s="55">
        <f t="shared" si="56"/>
        <v>0</v>
      </c>
      <c r="J1810" s="32">
        <f>VLOOKUP($A1810,級距!$A:$K,9,FALSE)</f>
        <v>1</v>
      </c>
      <c r="K1810" s="32">
        <f>VLOOKUP($A1810,級距!$A:$K,10,FALSE)</f>
        <v>7</v>
      </c>
      <c r="L1810" s="32">
        <f>VLOOKUP($A1810,級距!$A:$K,11,FALSE)</f>
        <v>3</v>
      </c>
      <c r="M1810" s="32">
        <f t="shared" si="57"/>
        <v>3</v>
      </c>
    </row>
    <row r="1811" spans="1:13">
      <c r="A1811" s="47">
        <v>43795</v>
      </c>
      <c r="B1811" s="46">
        <f>_xlfn.IFNA(VLOOKUP(A1811,'Dual Thrust Strategy'!$A$1:$B$460,2,FALSE),0)</f>
        <v>0</v>
      </c>
      <c r="C1811" s="46">
        <f>_xlfn.IFNA(VLOOKUP(A1811,'Break Through Price Strategy'!$A$2:$B$742,2,FALSE),0)</f>
        <v>0</v>
      </c>
      <c r="D1811" s="46">
        <f>_xlfn.IFNA(VLOOKUP(A1811,'BBI Strategy'!$A$2:$B$1000,2,FALSE),0)</f>
        <v>0</v>
      </c>
      <c r="E1811" s="46">
        <f>_xlfn.IFNA(VLOOKUP(A1811,'Cloud Strategy'!$A$2:$B$1000,2,FALSE),0)</f>
        <v>0</v>
      </c>
      <c r="F1811" s="46">
        <f>_xlfn.IFNA(VLOOKUP(A1811,'DMI Strategy'!$A$1:$B$1000,2,FALSE),0)</f>
        <v>0</v>
      </c>
      <c r="G1811" s="46">
        <f>_xlfn.IFNA(VLOOKUP(A1811,'RVI Strategy'!$A$1:$B$1000,2,FALSE),0)</f>
        <v>0</v>
      </c>
      <c r="H1811" s="46">
        <f>_xlfn.IFNA(VLOOKUP(A1811,'TXF0007 Strategy'!$A$1:$B$1000,2,FALSE),0)</f>
        <v>0</v>
      </c>
      <c r="I1811" s="55">
        <f t="shared" si="56"/>
        <v>0</v>
      </c>
      <c r="J1811" s="32">
        <f>VLOOKUP($A1811,級距!$A:$K,9,FALSE)</f>
        <v>1</v>
      </c>
      <c r="K1811" s="32">
        <f>VLOOKUP($A1811,級距!$A:$K,10,FALSE)</f>
        <v>1</v>
      </c>
      <c r="L1811" s="32">
        <f>VLOOKUP($A1811,級距!$A:$K,11,FALSE)</f>
        <v>2</v>
      </c>
      <c r="M1811" s="32">
        <f t="shared" si="57"/>
        <v>2</v>
      </c>
    </row>
    <row r="1812" spans="1:13">
      <c r="A1812" s="47">
        <v>43794</v>
      </c>
      <c r="B1812" s="46">
        <f>_xlfn.IFNA(VLOOKUP(A1812,'Dual Thrust Strategy'!$A$1:$B$460,2,FALSE),0)</f>
        <v>0</v>
      </c>
      <c r="C1812" s="46">
        <f>_xlfn.IFNA(VLOOKUP(A1812,'Break Through Price Strategy'!$A$2:$B$742,2,FALSE),0)</f>
        <v>0</v>
      </c>
      <c r="D1812" s="46">
        <f>_xlfn.IFNA(VLOOKUP(A1812,'BBI Strategy'!$A$2:$B$1000,2,FALSE),0)</f>
        <v>0</v>
      </c>
      <c r="E1812" s="46">
        <f>_xlfn.IFNA(VLOOKUP(A1812,'Cloud Strategy'!$A$2:$B$1000,2,FALSE),0)</f>
        <v>0</v>
      </c>
      <c r="F1812" s="46">
        <f>_xlfn.IFNA(VLOOKUP(A1812,'DMI Strategy'!$A$1:$B$1000,2,FALSE),0)</f>
        <v>0</v>
      </c>
      <c r="G1812" s="46">
        <f>_xlfn.IFNA(VLOOKUP(A1812,'RVI Strategy'!$A$1:$B$1000,2,FALSE),0)</f>
        <v>0</v>
      </c>
      <c r="H1812" s="46">
        <f>_xlfn.IFNA(VLOOKUP(A1812,'TXF0007 Strategy'!$A$1:$B$1000,2,FALSE),0)</f>
        <v>0</v>
      </c>
      <c r="I1812" s="55">
        <f t="shared" si="56"/>
        <v>0</v>
      </c>
      <c r="J1812" s="32">
        <f>VLOOKUP($A1812,級距!$A:$K,9,FALSE)</f>
        <v>2</v>
      </c>
      <c r="K1812" s="32">
        <f>VLOOKUP($A1812,級距!$A:$K,10,FALSE)</f>
        <v>8</v>
      </c>
      <c r="L1812" s="32">
        <f>VLOOKUP($A1812,級距!$A:$K,11,FALSE)</f>
        <v>3</v>
      </c>
      <c r="M1812" s="32">
        <f t="shared" si="57"/>
        <v>3</v>
      </c>
    </row>
    <row r="1813" spans="1:13">
      <c r="A1813" s="47">
        <v>43793</v>
      </c>
      <c r="B1813" s="46">
        <f>_xlfn.IFNA(VLOOKUP(A1813,'Dual Thrust Strategy'!$A$1:$B$460,2,FALSE),0)</f>
        <v>0</v>
      </c>
      <c r="C1813" s="46">
        <f>_xlfn.IFNA(VLOOKUP(A1813,'Break Through Price Strategy'!$A$2:$B$742,2,FALSE),0)</f>
        <v>0</v>
      </c>
      <c r="D1813" s="46">
        <f>_xlfn.IFNA(VLOOKUP(A1813,'BBI Strategy'!$A$2:$B$1000,2,FALSE),0)</f>
        <v>0</v>
      </c>
      <c r="E1813" s="46">
        <f>_xlfn.IFNA(VLOOKUP(A1813,'Cloud Strategy'!$A$2:$B$1000,2,FALSE),0)</f>
        <v>0</v>
      </c>
      <c r="F1813" s="46">
        <f>_xlfn.IFNA(VLOOKUP(A1813,'DMI Strategy'!$A$1:$B$1000,2,FALSE),0)</f>
        <v>0</v>
      </c>
      <c r="G1813" s="46">
        <f>_xlfn.IFNA(VLOOKUP(A1813,'RVI Strategy'!$A$1:$B$1000,2,FALSE),0)</f>
        <v>0</v>
      </c>
      <c r="H1813" s="46">
        <f>_xlfn.IFNA(VLOOKUP(A1813,'TXF0007 Strategy'!$A$1:$B$1000,2,FALSE),0)</f>
        <v>0</v>
      </c>
      <c r="I1813" s="55">
        <f t="shared" si="56"/>
        <v>0</v>
      </c>
      <c r="J1813" s="32" t="e">
        <f>VLOOKUP($A1813,級距!$A:$K,9,FALSE)</f>
        <v>#N/A</v>
      </c>
      <c r="K1813" s="32" t="e">
        <f>VLOOKUP($A1813,級距!$A:$K,10,FALSE)</f>
        <v>#N/A</v>
      </c>
      <c r="L1813" s="32" t="e">
        <f>VLOOKUP($A1813,級距!$A:$K,11,FALSE)</f>
        <v>#N/A</v>
      </c>
      <c r="M1813" s="32">
        <f t="shared" si="57"/>
        <v>0</v>
      </c>
    </row>
    <row r="1814" spans="1:13">
      <c r="A1814" s="47">
        <v>43792</v>
      </c>
      <c r="B1814" s="46">
        <f>_xlfn.IFNA(VLOOKUP(A1814,'Dual Thrust Strategy'!$A$1:$B$460,2,FALSE),0)</f>
        <v>0</v>
      </c>
      <c r="C1814" s="46">
        <f>_xlfn.IFNA(VLOOKUP(A1814,'Break Through Price Strategy'!$A$2:$B$742,2,FALSE),0)</f>
        <v>0</v>
      </c>
      <c r="D1814" s="46">
        <f>_xlfn.IFNA(VLOOKUP(A1814,'BBI Strategy'!$A$2:$B$1000,2,FALSE),0)</f>
        <v>0</v>
      </c>
      <c r="E1814" s="46">
        <f>_xlfn.IFNA(VLOOKUP(A1814,'Cloud Strategy'!$A$2:$B$1000,2,FALSE),0)</f>
        <v>0</v>
      </c>
      <c r="F1814" s="46">
        <f>_xlfn.IFNA(VLOOKUP(A1814,'DMI Strategy'!$A$1:$B$1000,2,FALSE),0)</f>
        <v>0</v>
      </c>
      <c r="G1814" s="46">
        <f>_xlfn.IFNA(VLOOKUP(A1814,'RVI Strategy'!$A$1:$B$1000,2,FALSE),0)</f>
        <v>0</v>
      </c>
      <c r="H1814" s="46">
        <f>_xlfn.IFNA(VLOOKUP(A1814,'TXF0007 Strategy'!$A$1:$B$1000,2,FALSE),0)</f>
        <v>0</v>
      </c>
      <c r="I1814" s="55">
        <f t="shared" si="56"/>
        <v>0</v>
      </c>
      <c r="J1814" s="32" t="e">
        <f>VLOOKUP($A1814,級距!$A:$K,9,FALSE)</f>
        <v>#N/A</v>
      </c>
      <c r="K1814" s="32" t="e">
        <f>VLOOKUP($A1814,級距!$A:$K,10,FALSE)</f>
        <v>#N/A</v>
      </c>
      <c r="L1814" s="32" t="e">
        <f>VLOOKUP($A1814,級距!$A:$K,11,FALSE)</f>
        <v>#N/A</v>
      </c>
      <c r="M1814" s="32">
        <f t="shared" si="57"/>
        <v>0</v>
      </c>
    </row>
    <row r="1815" spans="1:13">
      <c r="A1815" s="47">
        <v>43791</v>
      </c>
      <c r="B1815" s="46">
        <f>_xlfn.IFNA(VLOOKUP(A1815,'Dual Thrust Strategy'!$A$1:$B$460,2,FALSE),0)</f>
        <v>0</v>
      </c>
      <c r="C1815" s="46">
        <f>_xlfn.IFNA(VLOOKUP(A1815,'Break Through Price Strategy'!$A$2:$B$742,2,FALSE),0)</f>
        <v>0</v>
      </c>
      <c r="D1815" s="46">
        <f>_xlfn.IFNA(VLOOKUP(A1815,'BBI Strategy'!$A$2:$B$1000,2,FALSE),0)</f>
        <v>0</v>
      </c>
      <c r="E1815" s="46">
        <f>_xlfn.IFNA(VLOOKUP(A1815,'Cloud Strategy'!$A$2:$B$1000,2,FALSE),0)</f>
        <v>0</v>
      </c>
      <c r="F1815" s="46">
        <f>_xlfn.IFNA(VLOOKUP(A1815,'DMI Strategy'!$A$1:$B$1000,2,FALSE),0)</f>
        <v>0</v>
      </c>
      <c r="G1815" s="46">
        <f>_xlfn.IFNA(VLOOKUP(A1815,'RVI Strategy'!$A$1:$B$1000,2,FALSE),0)</f>
        <v>0</v>
      </c>
      <c r="H1815" s="46">
        <f>_xlfn.IFNA(VLOOKUP(A1815,'TXF0007 Strategy'!$A$1:$B$1000,2,FALSE),0)</f>
        <v>0</v>
      </c>
      <c r="I1815" s="55">
        <f t="shared" si="56"/>
        <v>0</v>
      </c>
      <c r="J1815" s="32">
        <f>VLOOKUP($A1815,級距!$A:$K,9,FALSE)</f>
        <v>1</v>
      </c>
      <c r="K1815" s="32">
        <f>VLOOKUP($A1815,級距!$A:$K,10,FALSE)</f>
        <v>2</v>
      </c>
      <c r="L1815" s="32">
        <f>VLOOKUP($A1815,級距!$A:$K,11,FALSE)</f>
        <v>2</v>
      </c>
      <c r="M1815" s="32">
        <f t="shared" si="57"/>
        <v>2</v>
      </c>
    </row>
    <row r="1816" spans="1:13">
      <c r="A1816" s="47">
        <v>43790</v>
      </c>
      <c r="B1816" s="46">
        <f>_xlfn.IFNA(VLOOKUP(A1816,'Dual Thrust Strategy'!$A$1:$B$460,2,FALSE),0)</f>
        <v>0</v>
      </c>
      <c r="C1816" s="46">
        <f>_xlfn.IFNA(VLOOKUP(A1816,'Break Through Price Strategy'!$A$2:$B$742,2,FALSE),0)</f>
        <v>0</v>
      </c>
      <c r="D1816" s="46">
        <f>_xlfn.IFNA(VLOOKUP(A1816,'BBI Strategy'!$A$2:$B$1000,2,FALSE),0)</f>
        <v>0</v>
      </c>
      <c r="E1816" s="46">
        <f>_xlfn.IFNA(VLOOKUP(A1816,'Cloud Strategy'!$A$2:$B$1000,2,FALSE),0)</f>
        <v>0</v>
      </c>
      <c r="F1816" s="46">
        <f>_xlfn.IFNA(VLOOKUP(A1816,'DMI Strategy'!$A$1:$B$1000,2,FALSE),0)</f>
        <v>0</v>
      </c>
      <c r="G1816" s="46">
        <f>_xlfn.IFNA(VLOOKUP(A1816,'RVI Strategy'!$A$1:$B$1000,2,FALSE),0)</f>
        <v>0</v>
      </c>
      <c r="H1816" s="46">
        <f>_xlfn.IFNA(VLOOKUP(A1816,'TXF0007 Strategy'!$A$1:$B$1000,2,FALSE),0)</f>
        <v>0</v>
      </c>
      <c r="I1816" s="55">
        <f t="shared" si="56"/>
        <v>0</v>
      </c>
      <c r="J1816" s="32">
        <f>VLOOKUP($A1816,級距!$A:$K,9,FALSE)</f>
        <v>4</v>
      </c>
      <c r="K1816" s="32">
        <f>VLOOKUP($A1816,級距!$A:$K,10,FALSE)</f>
        <v>2</v>
      </c>
      <c r="L1816" s="32">
        <f>VLOOKUP($A1816,級距!$A:$K,11,FALSE)</f>
        <v>2</v>
      </c>
      <c r="M1816" s="32">
        <f t="shared" si="57"/>
        <v>2</v>
      </c>
    </row>
    <row r="1817" spans="1:13">
      <c r="A1817" s="47">
        <v>43789</v>
      </c>
      <c r="B1817" s="46">
        <f>_xlfn.IFNA(VLOOKUP(A1817,'Dual Thrust Strategy'!$A$1:$B$460,2,FALSE),0)</f>
        <v>0</v>
      </c>
      <c r="C1817" s="46">
        <f>_xlfn.IFNA(VLOOKUP(A1817,'Break Through Price Strategy'!$A$2:$B$742,2,FALSE),0)</f>
        <v>0</v>
      </c>
      <c r="D1817" s="46">
        <f>_xlfn.IFNA(VLOOKUP(A1817,'BBI Strategy'!$A$2:$B$1000,2,FALSE),0)</f>
        <v>0</v>
      </c>
      <c r="E1817" s="46">
        <f>_xlfn.IFNA(VLOOKUP(A1817,'Cloud Strategy'!$A$2:$B$1000,2,FALSE),0)</f>
        <v>0</v>
      </c>
      <c r="F1817" s="46">
        <f>_xlfn.IFNA(VLOOKUP(A1817,'DMI Strategy'!$A$1:$B$1000,2,FALSE),0)</f>
        <v>0</v>
      </c>
      <c r="G1817" s="46">
        <f>_xlfn.IFNA(VLOOKUP(A1817,'RVI Strategy'!$A$1:$B$1000,2,FALSE),0)</f>
        <v>0</v>
      </c>
      <c r="H1817" s="46">
        <f>_xlfn.IFNA(VLOOKUP(A1817,'TXF0007 Strategy'!$A$1:$B$1000,2,FALSE),0)</f>
        <v>0</v>
      </c>
      <c r="I1817" s="55">
        <f t="shared" si="56"/>
        <v>0</v>
      </c>
      <c r="J1817" s="32">
        <f>VLOOKUP($A1817,級距!$A:$K,9,FALSE)</f>
        <v>1</v>
      </c>
      <c r="K1817" s="32">
        <f>VLOOKUP($A1817,級距!$A:$K,10,FALSE)</f>
        <v>3</v>
      </c>
      <c r="L1817" s="32">
        <f>VLOOKUP($A1817,級距!$A:$K,11,FALSE)</f>
        <v>2</v>
      </c>
      <c r="M1817" s="32">
        <f t="shared" si="57"/>
        <v>2</v>
      </c>
    </row>
    <row r="1818" spans="1:13">
      <c r="A1818" s="47">
        <v>43788</v>
      </c>
      <c r="B1818" s="46">
        <f>_xlfn.IFNA(VLOOKUP(A1818,'Dual Thrust Strategy'!$A$1:$B$460,2,FALSE),0)</f>
        <v>0</v>
      </c>
      <c r="C1818" s="46">
        <f>_xlfn.IFNA(VLOOKUP(A1818,'Break Through Price Strategy'!$A$2:$B$742,2,FALSE),0)</f>
        <v>0</v>
      </c>
      <c r="D1818" s="46">
        <f>_xlfn.IFNA(VLOOKUP(A1818,'BBI Strategy'!$A$2:$B$1000,2,FALSE),0)</f>
        <v>0</v>
      </c>
      <c r="E1818" s="46">
        <f>_xlfn.IFNA(VLOOKUP(A1818,'Cloud Strategy'!$A$2:$B$1000,2,FALSE),0)</f>
        <v>0</v>
      </c>
      <c r="F1818" s="46">
        <f>_xlfn.IFNA(VLOOKUP(A1818,'DMI Strategy'!$A$1:$B$1000,2,FALSE),0)</f>
        <v>0</v>
      </c>
      <c r="G1818" s="46">
        <f>_xlfn.IFNA(VLOOKUP(A1818,'RVI Strategy'!$A$1:$B$1000,2,FALSE),0)</f>
        <v>0</v>
      </c>
      <c r="H1818" s="46">
        <f>_xlfn.IFNA(VLOOKUP(A1818,'TXF0007 Strategy'!$A$1:$B$1000,2,FALSE),0)</f>
        <v>0</v>
      </c>
      <c r="I1818" s="55">
        <f t="shared" si="56"/>
        <v>0</v>
      </c>
      <c r="J1818" s="32">
        <f>VLOOKUP($A1818,級距!$A:$K,9,FALSE)</f>
        <v>3</v>
      </c>
      <c r="K1818" s="32">
        <f>VLOOKUP($A1818,級距!$A:$K,10,FALSE)</f>
        <v>8</v>
      </c>
      <c r="L1818" s="32">
        <f>VLOOKUP($A1818,級距!$A:$K,11,FALSE)</f>
        <v>3</v>
      </c>
      <c r="M1818" s="32">
        <f t="shared" si="57"/>
        <v>3</v>
      </c>
    </row>
    <row r="1819" spans="1:13">
      <c r="A1819" s="47">
        <v>43787</v>
      </c>
      <c r="B1819" s="46">
        <f>_xlfn.IFNA(VLOOKUP(A1819,'Dual Thrust Strategy'!$A$1:$B$460,2,FALSE),0)</f>
        <v>0</v>
      </c>
      <c r="C1819" s="46">
        <f>_xlfn.IFNA(VLOOKUP(A1819,'Break Through Price Strategy'!$A$2:$B$742,2,FALSE),0)</f>
        <v>0</v>
      </c>
      <c r="D1819" s="46">
        <f>_xlfn.IFNA(VLOOKUP(A1819,'BBI Strategy'!$A$2:$B$1000,2,FALSE),0)</f>
        <v>0</v>
      </c>
      <c r="E1819" s="46">
        <f>_xlfn.IFNA(VLOOKUP(A1819,'Cloud Strategy'!$A$2:$B$1000,2,FALSE),0)</f>
        <v>0</v>
      </c>
      <c r="F1819" s="46">
        <f>_xlfn.IFNA(VLOOKUP(A1819,'DMI Strategy'!$A$1:$B$1000,2,FALSE),0)</f>
        <v>0</v>
      </c>
      <c r="G1819" s="46">
        <f>_xlfn.IFNA(VLOOKUP(A1819,'RVI Strategy'!$A$1:$B$1000,2,FALSE),0)</f>
        <v>0</v>
      </c>
      <c r="H1819" s="46">
        <f>_xlfn.IFNA(VLOOKUP(A1819,'TXF0007 Strategy'!$A$1:$B$1000,2,FALSE),0)</f>
        <v>0</v>
      </c>
      <c r="I1819" s="55">
        <f t="shared" si="56"/>
        <v>0</v>
      </c>
      <c r="J1819" s="32">
        <f>VLOOKUP($A1819,級距!$A:$K,9,FALSE)</f>
        <v>3</v>
      </c>
      <c r="K1819" s="32">
        <f>VLOOKUP($A1819,級距!$A:$K,10,FALSE)</f>
        <v>7</v>
      </c>
      <c r="L1819" s="32">
        <f>VLOOKUP($A1819,級距!$A:$K,11,FALSE)</f>
        <v>3</v>
      </c>
      <c r="M1819" s="32">
        <f t="shared" si="57"/>
        <v>3</v>
      </c>
    </row>
    <row r="1820" spans="1:13">
      <c r="A1820" s="47">
        <v>43786</v>
      </c>
      <c r="B1820" s="46">
        <f>_xlfn.IFNA(VLOOKUP(A1820,'Dual Thrust Strategy'!$A$1:$B$460,2,FALSE),0)</f>
        <v>0</v>
      </c>
      <c r="C1820" s="46">
        <f>_xlfn.IFNA(VLOOKUP(A1820,'Break Through Price Strategy'!$A$2:$B$742,2,FALSE),0)</f>
        <v>0</v>
      </c>
      <c r="D1820" s="46">
        <f>_xlfn.IFNA(VLOOKUP(A1820,'BBI Strategy'!$A$2:$B$1000,2,FALSE),0)</f>
        <v>0</v>
      </c>
      <c r="E1820" s="46">
        <f>_xlfn.IFNA(VLOOKUP(A1820,'Cloud Strategy'!$A$2:$B$1000,2,FALSE),0)</f>
        <v>0</v>
      </c>
      <c r="F1820" s="46">
        <f>_xlfn.IFNA(VLOOKUP(A1820,'DMI Strategy'!$A$1:$B$1000,2,FALSE),0)</f>
        <v>0</v>
      </c>
      <c r="G1820" s="46">
        <f>_xlfn.IFNA(VLOOKUP(A1820,'RVI Strategy'!$A$1:$B$1000,2,FALSE),0)</f>
        <v>0</v>
      </c>
      <c r="H1820" s="46">
        <f>_xlfn.IFNA(VLOOKUP(A1820,'TXF0007 Strategy'!$A$1:$B$1000,2,FALSE),0)</f>
        <v>0</v>
      </c>
      <c r="I1820" s="55">
        <f t="shared" si="56"/>
        <v>0</v>
      </c>
      <c r="J1820" s="32" t="e">
        <f>VLOOKUP($A1820,級距!$A:$K,9,FALSE)</f>
        <v>#N/A</v>
      </c>
      <c r="K1820" s="32" t="e">
        <f>VLOOKUP($A1820,級距!$A:$K,10,FALSE)</f>
        <v>#N/A</v>
      </c>
      <c r="L1820" s="32" t="e">
        <f>VLOOKUP($A1820,級距!$A:$K,11,FALSE)</f>
        <v>#N/A</v>
      </c>
      <c r="M1820" s="32">
        <f t="shared" si="57"/>
        <v>0</v>
      </c>
    </row>
    <row r="1821" spans="1:13">
      <c r="A1821" s="47">
        <v>43785</v>
      </c>
      <c r="B1821" s="46">
        <f>_xlfn.IFNA(VLOOKUP(A1821,'Dual Thrust Strategy'!$A$1:$B$460,2,FALSE),0)</f>
        <v>0</v>
      </c>
      <c r="C1821" s="46">
        <f>_xlfn.IFNA(VLOOKUP(A1821,'Break Through Price Strategy'!$A$2:$B$742,2,FALSE),0)</f>
        <v>0</v>
      </c>
      <c r="D1821" s="46">
        <f>_xlfn.IFNA(VLOOKUP(A1821,'BBI Strategy'!$A$2:$B$1000,2,FALSE),0)</f>
        <v>0</v>
      </c>
      <c r="E1821" s="46">
        <f>_xlfn.IFNA(VLOOKUP(A1821,'Cloud Strategy'!$A$2:$B$1000,2,FALSE),0)</f>
        <v>0</v>
      </c>
      <c r="F1821" s="46">
        <f>_xlfn.IFNA(VLOOKUP(A1821,'DMI Strategy'!$A$1:$B$1000,2,FALSE),0)</f>
        <v>0</v>
      </c>
      <c r="G1821" s="46">
        <f>_xlfn.IFNA(VLOOKUP(A1821,'RVI Strategy'!$A$1:$B$1000,2,FALSE),0)</f>
        <v>0</v>
      </c>
      <c r="H1821" s="46">
        <f>_xlfn.IFNA(VLOOKUP(A1821,'TXF0007 Strategy'!$A$1:$B$1000,2,FALSE),0)</f>
        <v>0</v>
      </c>
      <c r="I1821" s="55">
        <f t="shared" si="56"/>
        <v>0</v>
      </c>
      <c r="J1821" s="32" t="e">
        <f>VLOOKUP($A1821,級距!$A:$K,9,FALSE)</f>
        <v>#N/A</v>
      </c>
      <c r="K1821" s="32" t="e">
        <f>VLOOKUP($A1821,級距!$A:$K,10,FALSE)</f>
        <v>#N/A</v>
      </c>
      <c r="L1821" s="32" t="e">
        <f>VLOOKUP($A1821,級距!$A:$K,11,FALSE)</f>
        <v>#N/A</v>
      </c>
      <c r="M1821" s="32">
        <f t="shared" si="57"/>
        <v>0</v>
      </c>
    </row>
    <row r="1822" spans="1:13">
      <c r="A1822" s="47">
        <v>43784</v>
      </c>
      <c r="B1822" s="46">
        <f>_xlfn.IFNA(VLOOKUP(A1822,'Dual Thrust Strategy'!$A$1:$B$460,2,FALSE),0)</f>
        <v>0</v>
      </c>
      <c r="C1822" s="46">
        <f>_xlfn.IFNA(VLOOKUP(A1822,'Break Through Price Strategy'!$A$2:$B$742,2,FALSE),0)</f>
        <v>0</v>
      </c>
      <c r="D1822" s="46">
        <f>_xlfn.IFNA(VLOOKUP(A1822,'BBI Strategy'!$A$2:$B$1000,2,FALSE),0)</f>
        <v>0</v>
      </c>
      <c r="E1822" s="46">
        <f>_xlfn.IFNA(VLOOKUP(A1822,'Cloud Strategy'!$A$2:$B$1000,2,FALSE),0)</f>
        <v>0</v>
      </c>
      <c r="F1822" s="46">
        <f>_xlfn.IFNA(VLOOKUP(A1822,'DMI Strategy'!$A$1:$B$1000,2,FALSE),0)</f>
        <v>0</v>
      </c>
      <c r="G1822" s="46">
        <f>_xlfn.IFNA(VLOOKUP(A1822,'RVI Strategy'!$A$1:$B$1000,2,FALSE),0)</f>
        <v>0</v>
      </c>
      <c r="H1822" s="46">
        <f>_xlfn.IFNA(VLOOKUP(A1822,'TXF0007 Strategy'!$A$1:$B$1000,2,FALSE),0)</f>
        <v>0</v>
      </c>
      <c r="I1822" s="55">
        <f t="shared" si="56"/>
        <v>0</v>
      </c>
      <c r="J1822" s="32">
        <f>VLOOKUP($A1822,級距!$A:$K,9,FALSE)</f>
        <v>3</v>
      </c>
      <c r="K1822" s="32">
        <f>VLOOKUP($A1822,級距!$A:$K,10,FALSE)</f>
        <v>6</v>
      </c>
      <c r="L1822" s="32">
        <f>VLOOKUP($A1822,級距!$A:$K,11,FALSE)</f>
        <v>2</v>
      </c>
      <c r="M1822" s="32">
        <f t="shared" si="57"/>
        <v>2</v>
      </c>
    </row>
    <row r="1823" spans="1:13">
      <c r="A1823" s="47">
        <v>43783</v>
      </c>
      <c r="B1823" s="46">
        <f>_xlfn.IFNA(VLOOKUP(A1823,'Dual Thrust Strategy'!$A$1:$B$460,2,FALSE),0)</f>
        <v>0</v>
      </c>
      <c r="C1823" s="46">
        <f>_xlfn.IFNA(VLOOKUP(A1823,'Break Through Price Strategy'!$A$2:$B$742,2,FALSE),0)</f>
        <v>0</v>
      </c>
      <c r="D1823" s="46">
        <f>_xlfn.IFNA(VLOOKUP(A1823,'BBI Strategy'!$A$2:$B$1000,2,FALSE),0)</f>
        <v>0</v>
      </c>
      <c r="E1823" s="46">
        <f>_xlfn.IFNA(VLOOKUP(A1823,'Cloud Strategy'!$A$2:$B$1000,2,FALSE),0)</f>
        <v>0</v>
      </c>
      <c r="F1823" s="46">
        <f>_xlfn.IFNA(VLOOKUP(A1823,'DMI Strategy'!$A$1:$B$1000,2,FALSE),0)</f>
        <v>0</v>
      </c>
      <c r="G1823" s="46">
        <f>_xlfn.IFNA(VLOOKUP(A1823,'RVI Strategy'!$A$1:$B$1000,2,FALSE),0)</f>
        <v>0</v>
      </c>
      <c r="H1823" s="46">
        <f>_xlfn.IFNA(VLOOKUP(A1823,'TXF0007 Strategy'!$A$1:$B$1000,2,FALSE),0)</f>
        <v>0</v>
      </c>
      <c r="I1823" s="55">
        <f t="shared" si="56"/>
        <v>0</v>
      </c>
      <c r="J1823" s="32">
        <f>VLOOKUP($A1823,級距!$A:$K,9,FALSE)</f>
        <v>3</v>
      </c>
      <c r="K1823" s="32">
        <f>VLOOKUP($A1823,級距!$A:$K,10,FALSE)</f>
        <v>5</v>
      </c>
      <c r="L1823" s="32">
        <f>VLOOKUP($A1823,級距!$A:$K,11,FALSE)</f>
        <v>2</v>
      </c>
      <c r="M1823" s="32">
        <f t="shared" si="57"/>
        <v>2</v>
      </c>
    </row>
    <row r="1824" spans="1:13">
      <c r="A1824" s="47">
        <v>43782</v>
      </c>
      <c r="B1824" s="46">
        <f>_xlfn.IFNA(VLOOKUP(A1824,'Dual Thrust Strategy'!$A$1:$B$460,2,FALSE),0)</f>
        <v>0</v>
      </c>
      <c r="C1824" s="46">
        <f>_xlfn.IFNA(VLOOKUP(A1824,'Break Through Price Strategy'!$A$2:$B$742,2,FALSE),0)</f>
        <v>0</v>
      </c>
      <c r="D1824" s="46">
        <f>_xlfn.IFNA(VLOOKUP(A1824,'BBI Strategy'!$A$2:$B$1000,2,FALSE),0)</f>
        <v>0</v>
      </c>
      <c r="E1824" s="46">
        <f>_xlfn.IFNA(VLOOKUP(A1824,'Cloud Strategy'!$A$2:$B$1000,2,FALSE),0)</f>
        <v>0</v>
      </c>
      <c r="F1824" s="46">
        <f>_xlfn.IFNA(VLOOKUP(A1824,'DMI Strategy'!$A$1:$B$1000,2,FALSE),0)</f>
        <v>0</v>
      </c>
      <c r="G1824" s="46">
        <f>_xlfn.IFNA(VLOOKUP(A1824,'RVI Strategy'!$A$1:$B$1000,2,FALSE),0)</f>
        <v>0</v>
      </c>
      <c r="H1824" s="46">
        <f>_xlfn.IFNA(VLOOKUP(A1824,'TXF0007 Strategy'!$A$1:$B$1000,2,FALSE),0)</f>
        <v>0</v>
      </c>
      <c r="I1824" s="55">
        <f t="shared" si="56"/>
        <v>0</v>
      </c>
      <c r="J1824" s="32">
        <f>VLOOKUP($A1824,級距!$A:$K,9,FALSE)</f>
        <v>1</v>
      </c>
      <c r="K1824" s="32">
        <f>VLOOKUP($A1824,級距!$A:$K,10,FALSE)</f>
        <v>1</v>
      </c>
      <c r="L1824" s="32">
        <f>VLOOKUP($A1824,級距!$A:$K,11,FALSE)</f>
        <v>2</v>
      </c>
      <c r="M1824" s="32">
        <f t="shared" si="57"/>
        <v>2</v>
      </c>
    </row>
    <row r="1825" spans="1:13">
      <c r="A1825" s="47">
        <v>43781</v>
      </c>
      <c r="B1825" s="46">
        <f>_xlfn.IFNA(VLOOKUP(A1825,'Dual Thrust Strategy'!$A$1:$B$460,2,FALSE),0)</f>
        <v>0</v>
      </c>
      <c r="C1825" s="46">
        <f>_xlfn.IFNA(VLOOKUP(A1825,'Break Through Price Strategy'!$A$2:$B$742,2,FALSE),0)</f>
        <v>0</v>
      </c>
      <c r="D1825" s="46">
        <f>_xlfn.IFNA(VLOOKUP(A1825,'BBI Strategy'!$A$2:$B$1000,2,FALSE),0)</f>
        <v>0</v>
      </c>
      <c r="E1825" s="46">
        <f>_xlfn.IFNA(VLOOKUP(A1825,'Cloud Strategy'!$A$2:$B$1000,2,FALSE),0)</f>
        <v>0</v>
      </c>
      <c r="F1825" s="46">
        <f>_xlfn.IFNA(VLOOKUP(A1825,'DMI Strategy'!$A$1:$B$1000,2,FALSE),0)</f>
        <v>0</v>
      </c>
      <c r="G1825" s="46">
        <f>_xlfn.IFNA(VLOOKUP(A1825,'RVI Strategy'!$A$1:$B$1000,2,FALSE),0)</f>
        <v>0</v>
      </c>
      <c r="H1825" s="46">
        <f>_xlfn.IFNA(VLOOKUP(A1825,'TXF0007 Strategy'!$A$1:$B$1000,2,FALSE),0)</f>
        <v>0</v>
      </c>
      <c r="I1825" s="55">
        <f t="shared" si="56"/>
        <v>0</v>
      </c>
      <c r="J1825" s="32">
        <f>VLOOKUP($A1825,級距!$A:$K,9,FALSE)</f>
        <v>1</v>
      </c>
      <c r="K1825" s="32">
        <f>VLOOKUP($A1825,級距!$A:$K,10,FALSE)</f>
        <v>7</v>
      </c>
      <c r="L1825" s="32">
        <f>VLOOKUP($A1825,級距!$A:$K,11,FALSE)</f>
        <v>3</v>
      </c>
      <c r="M1825" s="32">
        <f t="shared" si="57"/>
        <v>3</v>
      </c>
    </row>
    <row r="1826" spans="1:13">
      <c r="A1826" s="47">
        <v>43780</v>
      </c>
      <c r="B1826" s="46">
        <f>_xlfn.IFNA(VLOOKUP(A1826,'Dual Thrust Strategy'!$A$1:$B$460,2,FALSE),0)</f>
        <v>0</v>
      </c>
      <c r="C1826" s="46">
        <f>_xlfn.IFNA(VLOOKUP(A1826,'Break Through Price Strategy'!$A$2:$B$742,2,FALSE),0)</f>
        <v>0</v>
      </c>
      <c r="D1826" s="46">
        <f>_xlfn.IFNA(VLOOKUP(A1826,'BBI Strategy'!$A$2:$B$1000,2,FALSE),0)</f>
        <v>0</v>
      </c>
      <c r="E1826" s="46">
        <f>_xlfn.IFNA(VLOOKUP(A1826,'Cloud Strategy'!$A$2:$B$1000,2,FALSE),0)</f>
        <v>0</v>
      </c>
      <c r="F1826" s="46">
        <f>_xlfn.IFNA(VLOOKUP(A1826,'DMI Strategy'!$A$1:$B$1000,2,FALSE),0)</f>
        <v>0</v>
      </c>
      <c r="G1826" s="46">
        <f>_xlfn.IFNA(VLOOKUP(A1826,'RVI Strategy'!$A$1:$B$1000,2,FALSE),0)</f>
        <v>0</v>
      </c>
      <c r="H1826" s="46">
        <f>_xlfn.IFNA(VLOOKUP(A1826,'TXF0007 Strategy'!$A$1:$B$1000,2,FALSE),0)</f>
        <v>0</v>
      </c>
      <c r="I1826" s="55">
        <f t="shared" si="56"/>
        <v>0</v>
      </c>
      <c r="J1826" s="32">
        <f>VLOOKUP($A1826,級距!$A:$K,9,FALSE)</f>
        <v>7</v>
      </c>
      <c r="K1826" s="32">
        <f>VLOOKUP($A1826,級距!$A:$K,10,FALSE)</f>
        <v>9</v>
      </c>
      <c r="L1826" s="32">
        <f>VLOOKUP($A1826,級距!$A:$K,11,FALSE)</f>
        <v>3</v>
      </c>
      <c r="M1826" s="32">
        <f t="shared" si="57"/>
        <v>3</v>
      </c>
    </row>
    <row r="1827" spans="1:13">
      <c r="A1827" s="47">
        <v>43779</v>
      </c>
      <c r="B1827" s="46">
        <f>_xlfn.IFNA(VLOOKUP(A1827,'Dual Thrust Strategy'!$A$1:$B$460,2,FALSE),0)</f>
        <v>0</v>
      </c>
      <c r="C1827" s="46">
        <f>_xlfn.IFNA(VLOOKUP(A1827,'Break Through Price Strategy'!$A$2:$B$742,2,FALSE),0)</f>
        <v>0</v>
      </c>
      <c r="D1827" s="46">
        <f>_xlfn.IFNA(VLOOKUP(A1827,'BBI Strategy'!$A$2:$B$1000,2,FALSE),0)</f>
        <v>0</v>
      </c>
      <c r="E1827" s="46">
        <f>_xlfn.IFNA(VLOOKUP(A1827,'Cloud Strategy'!$A$2:$B$1000,2,FALSE),0)</f>
        <v>0</v>
      </c>
      <c r="F1827" s="46">
        <f>_xlfn.IFNA(VLOOKUP(A1827,'DMI Strategy'!$A$1:$B$1000,2,FALSE),0)</f>
        <v>0</v>
      </c>
      <c r="G1827" s="46">
        <f>_xlfn.IFNA(VLOOKUP(A1827,'RVI Strategy'!$A$1:$B$1000,2,FALSE),0)</f>
        <v>0</v>
      </c>
      <c r="H1827" s="46">
        <f>_xlfn.IFNA(VLOOKUP(A1827,'TXF0007 Strategy'!$A$1:$B$1000,2,FALSE),0)</f>
        <v>0</v>
      </c>
      <c r="I1827" s="55">
        <f t="shared" si="56"/>
        <v>0</v>
      </c>
      <c r="J1827" s="32" t="e">
        <f>VLOOKUP($A1827,級距!$A:$K,9,FALSE)</f>
        <v>#N/A</v>
      </c>
      <c r="K1827" s="32" t="e">
        <f>VLOOKUP($A1827,級距!$A:$K,10,FALSE)</f>
        <v>#N/A</v>
      </c>
      <c r="L1827" s="32" t="e">
        <f>VLOOKUP($A1827,級距!$A:$K,11,FALSE)</f>
        <v>#N/A</v>
      </c>
      <c r="M1827" s="32">
        <f t="shared" si="57"/>
        <v>0</v>
      </c>
    </row>
    <row r="1828" spans="1:13">
      <c r="A1828" s="47">
        <v>43778</v>
      </c>
      <c r="B1828" s="46">
        <f>_xlfn.IFNA(VLOOKUP(A1828,'Dual Thrust Strategy'!$A$1:$B$460,2,FALSE),0)</f>
        <v>0</v>
      </c>
      <c r="C1828" s="46">
        <f>_xlfn.IFNA(VLOOKUP(A1828,'Break Through Price Strategy'!$A$2:$B$742,2,FALSE),0)</f>
        <v>0</v>
      </c>
      <c r="D1828" s="46">
        <f>_xlfn.IFNA(VLOOKUP(A1828,'BBI Strategy'!$A$2:$B$1000,2,FALSE),0)</f>
        <v>0</v>
      </c>
      <c r="E1828" s="46">
        <f>_xlfn.IFNA(VLOOKUP(A1828,'Cloud Strategy'!$A$2:$B$1000,2,FALSE),0)</f>
        <v>0</v>
      </c>
      <c r="F1828" s="46">
        <f>_xlfn.IFNA(VLOOKUP(A1828,'DMI Strategy'!$A$1:$B$1000,2,FALSE),0)</f>
        <v>0</v>
      </c>
      <c r="G1828" s="46">
        <f>_xlfn.IFNA(VLOOKUP(A1828,'RVI Strategy'!$A$1:$B$1000,2,FALSE),0)</f>
        <v>0</v>
      </c>
      <c r="H1828" s="46">
        <f>_xlfn.IFNA(VLOOKUP(A1828,'TXF0007 Strategy'!$A$1:$B$1000,2,FALSE),0)</f>
        <v>0</v>
      </c>
      <c r="I1828" s="55">
        <f t="shared" si="56"/>
        <v>0</v>
      </c>
      <c r="J1828" s="32" t="e">
        <f>VLOOKUP($A1828,級距!$A:$K,9,FALSE)</f>
        <v>#N/A</v>
      </c>
      <c r="K1828" s="32" t="e">
        <f>VLOOKUP($A1828,級距!$A:$K,10,FALSE)</f>
        <v>#N/A</v>
      </c>
      <c r="L1828" s="32" t="e">
        <f>VLOOKUP($A1828,級距!$A:$K,11,FALSE)</f>
        <v>#N/A</v>
      </c>
      <c r="M1828" s="32">
        <f t="shared" si="57"/>
        <v>0</v>
      </c>
    </row>
    <row r="1829" spans="1:13">
      <c r="A1829" s="47">
        <v>43777</v>
      </c>
      <c r="B1829" s="46">
        <f>_xlfn.IFNA(VLOOKUP(A1829,'Dual Thrust Strategy'!$A$1:$B$460,2,FALSE),0)</f>
        <v>0</v>
      </c>
      <c r="C1829" s="46">
        <f>_xlfn.IFNA(VLOOKUP(A1829,'Break Through Price Strategy'!$A$2:$B$742,2,FALSE),0)</f>
        <v>0</v>
      </c>
      <c r="D1829" s="46">
        <f>_xlfn.IFNA(VLOOKUP(A1829,'BBI Strategy'!$A$2:$B$1000,2,FALSE),0)</f>
        <v>0</v>
      </c>
      <c r="E1829" s="46">
        <f>_xlfn.IFNA(VLOOKUP(A1829,'Cloud Strategy'!$A$2:$B$1000,2,FALSE),0)</f>
        <v>0</v>
      </c>
      <c r="F1829" s="46">
        <f>_xlfn.IFNA(VLOOKUP(A1829,'DMI Strategy'!$A$1:$B$1000,2,FALSE),0)</f>
        <v>0</v>
      </c>
      <c r="G1829" s="46">
        <f>_xlfn.IFNA(VLOOKUP(A1829,'RVI Strategy'!$A$1:$B$1000,2,FALSE),0)</f>
        <v>0</v>
      </c>
      <c r="H1829" s="46">
        <f>_xlfn.IFNA(VLOOKUP(A1829,'TXF0007 Strategy'!$A$1:$B$1000,2,FALSE),0)</f>
        <v>0</v>
      </c>
      <c r="I1829" s="55">
        <f t="shared" si="56"/>
        <v>0</v>
      </c>
      <c r="J1829" s="32">
        <f>VLOOKUP($A1829,級距!$A:$K,9,FALSE)</f>
        <v>3</v>
      </c>
      <c r="K1829" s="32">
        <f>VLOOKUP($A1829,級距!$A:$K,10,FALSE)</f>
        <v>8</v>
      </c>
      <c r="L1829" s="32">
        <f>VLOOKUP($A1829,級距!$A:$K,11,FALSE)</f>
        <v>3</v>
      </c>
      <c r="M1829" s="32">
        <f t="shared" si="57"/>
        <v>3</v>
      </c>
    </row>
    <row r="1830" spans="1:13">
      <c r="A1830" s="47">
        <v>43776</v>
      </c>
      <c r="B1830" s="46">
        <f>_xlfn.IFNA(VLOOKUP(A1830,'Dual Thrust Strategy'!$A$1:$B$460,2,FALSE),0)</f>
        <v>0</v>
      </c>
      <c r="C1830" s="46">
        <f>_xlfn.IFNA(VLOOKUP(A1830,'Break Through Price Strategy'!$A$2:$B$742,2,FALSE),0)</f>
        <v>0</v>
      </c>
      <c r="D1830" s="46">
        <f>_xlfn.IFNA(VLOOKUP(A1830,'BBI Strategy'!$A$2:$B$1000,2,FALSE),0)</f>
        <v>0</v>
      </c>
      <c r="E1830" s="46">
        <f>_xlfn.IFNA(VLOOKUP(A1830,'Cloud Strategy'!$A$2:$B$1000,2,FALSE),0)</f>
        <v>0</v>
      </c>
      <c r="F1830" s="46">
        <f>_xlfn.IFNA(VLOOKUP(A1830,'DMI Strategy'!$A$1:$B$1000,2,FALSE),0)</f>
        <v>0</v>
      </c>
      <c r="G1830" s="46">
        <f>_xlfn.IFNA(VLOOKUP(A1830,'RVI Strategy'!$A$1:$B$1000,2,FALSE),0)</f>
        <v>0</v>
      </c>
      <c r="H1830" s="46">
        <f>_xlfn.IFNA(VLOOKUP(A1830,'TXF0007 Strategy'!$A$1:$B$1000,2,FALSE),0)</f>
        <v>0</v>
      </c>
      <c r="I1830" s="55">
        <f t="shared" si="56"/>
        <v>0</v>
      </c>
      <c r="J1830" s="32">
        <f>VLOOKUP($A1830,級距!$A:$K,9,FALSE)</f>
        <v>2</v>
      </c>
      <c r="K1830" s="32">
        <f>VLOOKUP($A1830,級距!$A:$K,10,FALSE)</f>
        <v>6</v>
      </c>
      <c r="L1830" s="32">
        <f>VLOOKUP($A1830,級距!$A:$K,11,FALSE)</f>
        <v>2</v>
      </c>
      <c r="M1830" s="32">
        <f t="shared" si="57"/>
        <v>2</v>
      </c>
    </row>
    <row r="1831" spans="1:13">
      <c r="A1831" s="47">
        <v>43775</v>
      </c>
      <c r="B1831" s="46">
        <f>_xlfn.IFNA(VLOOKUP(A1831,'Dual Thrust Strategy'!$A$1:$B$460,2,FALSE),0)</f>
        <v>0</v>
      </c>
      <c r="C1831" s="46">
        <f>_xlfn.IFNA(VLOOKUP(A1831,'Break Through Price Strategy'!$A$2:$B$742,2,FALSE),0)</f>
        <v>0</v>
      </c>
      <c r="D1831" s="46">
        <f>_xlfn.IFNA(VLOOKUP(A1831,'BBI Strategy'!$A$2:$B$1000,2,FALSE),0)</f>
        <v>0</v>
      </c>
      <c r="E1831" s="46">
        <f>_xlfn.IFNA(VLOOKUP(A1831,'Cloud Strategy'!$A$2:$B$1000,2,FALSE),0)</f>
        <v>0</v>
      </c>
      <c r="F1831" s="46">
        <f>_xlfn.IFNA(VLOOKUP(A1831,'DMI Strategy'!$A$1:$B$1000,2,FALSE),0)</f>
        <v>0</v>
      </c>
      <c r="G1831" s="46">
        <f>_xlfn.IFNA(VLOOKUP(A1831,'RVI Strategy'!$A$1:$B$1000,2,FALSE),0)</f>
        <v>0</v>
      </c>
      <c r="H1831" s="46">
        <f>_xlfn.IFNA(VLOOKUP(A1831,'TXF0007 Strategy'!$A$1:$B$1000,2,FALSE),0)</f>
        <v>0</v>
      </c>
      <c r="I1831" s="55">
        <f t="shared" si="56"/>
        <v>0</v>
      </c>
      <c r="J1831" s="32">
        <f>VLOOKUP($A1831,級距!$A:$K,9,FALSE)</f>
        <v>2</v>
      </c>
      <c r="K1831" s="32">
        <f>VLOOKUP($A1831,級距!$A:$K,10,FALSE)</f>
        <v>2</v>
      </c>
      <c r="L1831" s="32">
        <f>VLOOKUP($A1831,級距!$A:$K,11,FALSE)</f>
        <v>2</v>
      </c>
      <c r="M1831" s="32">
        <f t="shared" si="57"/>
        <v>2</v>
      </c>
    </row>
    <row r="1832" spans="1:13">
      <c r="A1832" s="47">
        <v>43774</v>
      </c>
      <c r="B1832" s="46">
        <f>_xlfn.IFNA(VLOOKUP(A1832,'Dual Thrust Strategy'!$A$1:$B$460,2,FALSE),0)</f>
        <v>0</v>
      </c>
      <c r="C1832" s="46">
        <f>_xlfn.IFNA(VLOOKUP(A1832,'Break Through Price Strategy'!$A$2:$B$742,2,FALSE),0)</f>
        <v>0</v>
      </c>
      <c r="D1832" s="46">
        <f>_xlfn.IFNA(VLOOKUP(A1832,'BBI Strategy'!$A$2:$B$1000,2,FALSE),0)</f>
        <v>0</v>
      </c>
      <c r="E1832" s="46">
        <f>_xlfn.IFNA(VLOOKUP(A1832,'Cloud Strategy'!$A$2:$B$1000,2,FALSE),0)</f>
        <v>0</v>
      </c>
      <c r="F1832" s="46">
        <f>_xlfn.IFNA(VLOOKUP(A1832,'DMI Strategy'!$A$1:$B$1000,2,FALSE),0)</f>
        <v>0</v>
      </c>
      <c r="G1832" s="46">
        <f>_xlfn.IFNA(VLOOKUP(A1832,'RVI Strategy'!$A$1:$B$1000,2,FALSE),0)</f>
        <v>0</v>
      </c>
      <c r="H1832" s="46">
        <f>_xlfn.IFNA(VLOOKUP(A1832,'TXF0007 Strategy'!$A$1:$B$1000,2,FALSE),0)</f>
        <v>0</v>
      </c>
      <c r="I1832" s="55">
        <f t="shared" si="56"/>
        <v>0</v>
      </c>
      <c r="J1832" s="32">
        <f>VLOOKUP($A1832,級距!$A:$K,9,FALSE)</f>
        <v>3</v>
      </c>
      <c r="K1832" s="32">
        <f>VLOOKUP($A1832,級距!$A:$K,10,FALSE)</f>
        <v>7</v>
      </c>
      <c r="L1832" s="32">
        <f>VLOOKUP($A1832,級距!$A:$K,11,FALSE)</f>
        <v>3</v>
      </c>
      <c r="M1832" s="32">
        <f t="shared" si="57"/>
        <v>3</v>
      </c>
    </row>
    <row r="1833" spans="1:13">
      <c r="A1833" s="47">
        <v>43773</v>
      </c>
      <c r="B1833" s="46">
        <f>_xlfn.IFNA(VLOOKUP(A1833,'Dual Thrust Strategy'!$A$1:$B$460,2,FALSE),0)</f>
        <v>0</v>
      </c>
      <c r="C1833" s="46">
        <f>_xlfn.IFNA(VLOOKUP(A1833,'Break Through Price Strategy'!$A$2:$B$742,2,FALSE),0)</f>
        <v>0</v>
      </c>
      <c r="D1833" s="46">
        <f>_xlfn.IFNA(VLOOKUP(A1833,'BBI Strategy'!$A$2:$B$1000,2,FALSE),0)</f>
        <v>0</v>
      </c>
      <c r="E1833" s="46">
        <f>_xlfn.IFNA(VLOOKUP(A1833,'Cloud Strategy'!$A$2:$B$1000,2,FALSE),0)</f>
        <v>0</v>
      </c>
      <c r="F1833" s="46">
        <f>_xlfn.IFNA(VLOOKUP(A1833,'DMI Strategy'!$A$1:$B$1000,2,FALSE),0)</f>
        <v>0</v>
      </c>
      <c r="G1833" s="46">
        <f>_xlfn.IFNA(VLOOKUP(A1833,'RVI Strategy'!$A$1:$B$1000,2,FALSE),0)</f>
        <v>0</v>
      </c>
      <c r="H1833" s="46">
        <f>_xlfn.IFNA(VLOOKUP(A1833,'TXF0007 Strategy'!$A$1:$B$1000,2,FALSE),0)</f>
        <v>0</v>
      </c>
      <c r="I1833" s="55">
        <f t="shared" si="56"/>
        <v>0</v>
      </c>
      <c r="J1833" s="32">
        <f>VLOOKUP($A1833,級距!$A:$K,9,FALSE)</f>
        <v>7</v>
      </c>
      <c r="K1833" s="32">
        <f>VLOOKUP($A1833,級距!$A:$K,10,FALSE)</f>
        <v>10</v>
      </c>
      <c r="L1833" s="32">
        <f>VLOOKUP($A1833,級距!$A:$K,11,FALSE)</f>
        <v>3</v>
      </c>
      <c r="M1833" s="32">
        <f t="shared" si="57"/>
        <v>3</v>
      </c>
    </row>
    <row r="1834" spans="1:13">
      <c r="A1834" s="47">
        <v>43772</v>
      </c>
      <c r="B1834" s="46">
        <f>_xlfn.IFNA(VLOOKUP(A1834,'Dual Thrust Strategy'!$A$1:$B$460,2,FALSE),0)</f>
        <v>0</v>
      </c>
      <c r="C1834" s="46">
        <f>_xlfn.IFNA(VLOOKUP(A1834,'Break Through Price Strategy'!$A$2:$B$742,2,FALSE),0)</f>
        <v>0</v>
      </c>
      <c r="D1834" s="46">
        <f>_xlfn.IFNA(VLOOKUP(A1834,'BBI Strategy'!$A$2:$B$1000,2,FALSE),0)</f>
        <v>0</v>
      </c>
      <c r="E1834" s="46">
        <f>_xlfn.IFNA(VLOOKUP(A1834,'Cloud Strategy'!$A$2:$B$1000,2,FALSE),0)</f>
        <v>0</v>
      </c>
      <c r="F1834" s="46">
        <f>_xlfn.IFNA(VLOOKUP(A1834,'DMI Strategy'!$A$1:$B$1000,2,FALSE),0)</f>
        <v>0</v>
      </c>
      <c r="G1834" s="46">
        <f>_xlfn.IFNA(VLOOKUP(A1834,'RVI Strategy'!$A$1:$B$1000,2,FALSE),0)</f>
        <v>0</v>
      </c>
      <c r="H1834" s="46">
        <f>_xlfn.IFNA(VLOOKUP(A1834,'TXF0007 Strategy'!$A$1:$B$1000,2,FALSE),0)</f>
        <v>0</v>
      </c>
      <c r="I1834" s="55">
        <f t="shared" si="56"/>
        <v>0</v>
      </c>
      <c r="J1834" s="32" t="e">
        <f>VLOOKUP($A1834,級距!$A:$K,9,FALSE)</f>
        <v>#N/A</v>
      </c>
      <c r="K1834" s="32" t="e">
        <f>VLOOKUP($A1834,級距!$A:$K,10,FALSE)</f>
        <v>#N/A</v>
      </c>
      <c r="L1834" s="32" t="e">
        <f>VLOOKUP($A1834,級距!$A:$K,11,FALSE)</f>
        <v>#N/A</v>
      </c>
      <c r="M1834" s="32">
        <f t="shared" si="57"/>
        <v>0</v>
      </c>
    </row>
    <row r="1835" spans="1:13">
      <c r="A1835" s="47">
        <v>43771</v>
      </c>
      <c r="B1835" s="46">
        <f>_xlfn.IFNA(VLOOKUP(A1835,'Dual Thrust Strategy'!$A$1:$B$460,2,FALSE),0)</f>
        <v>0</v>
      </c>
      <c r="C1835" s="46">
        <f>_xlfn.IFNA(VLOOKUP(A1835,'Break Through Price Strategy'!$A$2:$B$742,2,FALSE),0)</f>
        <v>0</v>
      </c>
      <c r="D1835" s="46">
        <f>_xlfn.IFNA(VLOOKUP(A1835,'BBI Strategy'!$A$2:$B$1000,2,FALSE),0)</f>
        <v>0</v>
      </c>
      <c r="E1835" s="46">
        <f>_xlfn.IFNA(VLOOKUP(A1835,'Cloud Strategy'!$A$2:$B$1000,2,FALSE),0)</f>
        <v>0</v>
      </c>
      <c r="F1835" s="46">
        <f>_xlfn.IFNA(VLOOKUP(A1835,'DMI Strategy'!$A$1:$B$1000,2,FALSE),0)</f>
        <v>0</v>
      </c>
      <c r="G1835" s="46">
        <f>_xlfn.IFNA(VLOOKUP(A1835,'RVI Strategy'!$A$1:$B$1000,2,FALSE),0)</f>
        <v>0</v>
      </c>
      <c r="H1835" s="46">
        <f>_xlfn.IFNA(VLOOKUP(A1835,'TXF0007 Strategy'!$A$1:$B$1000,2,FALSE),0)</f>
        <v>0</v>
      </c>
      <c r="I1835" s="55">
        <f t="shared" si="56"/>
        <v>0</v>
      </c>
      <c r="J1835" s="32" t="e">
        <f>VLOOKUP($A1835,級距!$A:$K,9,FALSE)</f>
        <v>#N/A</v>
      </c>
      <c r="K1835" s="32" t="e">
        <f>VLOOKUP($A1835,級距!$A:$K,10,FALSE)</f>
        <v>#N/A</v>
      </c>
      <c r="L1835" s="32" t="e">
        <f>VLOOKUP($A1835,級距!$A:$K,11,FALSE)</f>
        <v>#N/A</v>
      </c>
      <c r="M1835" s="32">
        <f t="shared" si="57"/>
        <v>0</v>
      </c>
    </row>
    <row r="1836" spans="1:13">
      <c r="A1836" s="47">
        <v>43770</v>
      </c>
      <c r="B1836" s="46">
        <f>_xlfn.IFNA(VLOOKUP(A1836,'Dual Thrust Strategy'!$A$1:$B$460,2,FALSE),0)</f>
        <v>0</v>
      </c>
      <c r="C1836" s="46">
        <f>_xlfn.IFNA(VLOOKUP(A1836,'Break Through Price Strategy'!$A$2:$B$742,2,FALSE),0)</f>
        <v>0</v>
      </c>
      <c r="D1836" s="46">
        <f>_xlfn.IFNA(VLOOKUP(A1836,'BBI Strategy'!$A$2:$B$1000,2,FALSE),0)</f>
        <v>0</v>
      </c>
      <c r="E1836" s="46">
        <f>_xlfn.IFNA(VLOOKUP(A1836,'Cloud Strategy'!$A$2:$B$1000,2,FALSE),0)</f>
        <v>0</v>
      </c>
      <c r="F1836" s="46">
        <f>_xlfn.IFNA(VLOOKUP(A1836,'DMI Strategy'!$A$1:$B$1000,2,FALSE),0)</f>
        <v>0</v>
      </c>
      <c r="G1836" s="46">
        <f>_xlfn.IFNA(VLOOKUP(A1836,'RVI Strategy'!$A$1:$B$1000,2,FALSE),0)</f>
        <v>0</v>
      </c>
      <c r="H1836" s="46">
        <f>_xlfn.IFNA(VLOOKUP(A1836,'TXF0007 Strategy'!$A$1:$B$1000,2,FALSE),0)</f>
        <v>0</v>
      </c>
      <c r="I1836" s="55">
        <f t="shared" si="56"/>
        <v>0</v>
      </c>
      <c r="J1836" s="32">
        <f>VLOOKUP($A1836,級距!$A:$K,9,FALSE)</f>
        <v>1</v>
      </c>
      <c r="K1836" s="32">
        <f>VLOOKUP($A1836,級距!$A:$K,10,FALSE)</f>
        <v>7</v>
      </c>
      <c r="L1836" s="32">
        <f>VLOOKUP($A1836,級距!$A:$K,11,FALSE)</f>
        <v>3</v>
      </c>
      <c r="M1836" s="32">
        <f t="shared" si="57"/>
        <v>3</v>
      </c>
    </row>
    <row r="1837" spans="1:13">
      <c r="A1837" s="47">
        <v>43769</v>
      </c>
      <c r="B1837" s="46">
        <f>_xlfn.IFNA(VLOOKUP(A1837,'Dual Thrust Strategy'!$A$1:$B$460,2,FALSE),0)</f>
        <v>0</v>
      </c>
      <c r="C1837" s="46">
        <f>_xlfn.IFNA(VLOOKUP(A1837,'Break Through Price Strategy'!$A$2:$B$742,2,FALSE),0)</f>
        <v>0</v>
      </c>
      <c r="D1837" s="46">
        <f>_xlfn.IFNA(VLOOKUP(A1837,'BBI Strategy'!$A$2:$B$1000,2,FALSE),0)</f>
        <v>0</v>
      </c>
      <c r="E1837" s="46">
        <f>_xlfn.IFNA(VLOOKUP(A1837,'Cloud Strategy'!$A$2:$B$1000,2,FALSE),0)</f>
        <v>0</v>
      </c>
      <c r="F1837" s="46">
        <f>_xlfn.IFNA(VLOOKUP(A1837,'DMI Strategy'!$A$1:$B$1000,2,FALSE),0)</f>
        <v>0</v>
      </c>
      <c r="G1837" s="46">
        <f>_xlfn.IFNA(VLOOKUP(A1837,'RVI Strategy'!$A$1:$B$1000,2,FALSE),0)</f>
        <v>0</v>
      </c>
      <c r="H1837" s="46">
        <f>_xlfn.IFNA(VLOOKUP(A1837,'TXF0007 Strategy'!$A$1:$B$1000,2,FALSE),0)</f>
        <v>0</v>
      </c>
      <c r="I1837" s="55">
        <f t="shared" si="56"/>
        <v>0</v>
      </c>
      <c r="J1837" s="32">
        <f>VLOOKUP($A1837,級距!$A:$K,9,FALSE)</f>
        <v>1</v>
      </c>
      <c r="K1837" s="32">
        <f>VLOOKUP($A1837,級距!$A:$K,10,FALSE)</f>
        <v>5</v>
      </c>
      <c r="L1837" s="32">
        <f>VLOOKUP($A1837,級距!$A:$K,11,FALSE)</f>
        <v>2</v>
      </c>
      <c r="M1837" s="32">
        <f t="shared" si="57"/>
        <v>2</v>
      </c>
    </row>
    <row r="1838" spans="1:13">
      <c r="A1838" s="47">
        <v>43768</v>
      </c>
      <c r="B1838" s="46">
        <f>_xlfn.IFNA(VLOOKUP(A1838,'Dual Thrust Strategy'!$A$1:$B$460,2,FALSE),0)</f>
        <v>0</v>
      </c>
      <c r="C1838" s="46">
        <f>_xlfn.IFNA(VLOOKUP(A1838,'Break Through Price Strategy'!$A$2:$B$742,2,FALSE),0)</f>
        <v>0</v>
      </c>
      <c r="D1838" s="46">
        <f>_xlfn.IFNA(VLOOKUP(A1838,'BBI Strategy'!$A$2:$B$1000,2,FALSE),0)</f>
        <v>0</v>
      </c>
      <c r="E1838" s="46">
        <f>_xlfn.IFNA(VLOOKUP(A1838,'Cloud Strategy'!$A$2:$B$1000,2,FALSE),0)</f>
        <v>0</v>
      </c>
      <c r="F1838" s="46">
        <f>_xlfn.IFNA(VLOOKUP(A1838,'DMI Strategy'!$A$1:$B$1000,2,FALSE),0)</f>
        <v>0</v>
      </c>
      <c r="G1838" s="46">
        <f>_xlfn.IFNA(VLOOKUP(A1838,'RVI Strategy'!$A$1:$B$1000,2,FALSE),0)</f>
        <v>0</v>
      </c>
      <c r="H1838" s="46">
        <f>_xlfn.IFNA(VLOOKUP(A1838,'TXF0007 Strategy'!$A$1:$B$1000,2,FALSE),0)</f>
        <v>0</v>
      </c>
      <c r="I1838" s="55">
        <f t="shared" si="56"/>
        <v>0</v>
      </c>
      <c r="J1838" s="32">
        <f>VLOOKUP($A1838,級距!$A:$K,9,FALSE)</f>
        <v>1</v>
      </c>
      <c r="K1838" s="32">
        <f>VLOOKUP($A1838,級距!$A:$K,10,FALSE)</f>
        <v>5</v>
      </c>
      <c r="L1838" s="32">
        <f>VLOOKUP($A1838,級距!$A:$K,11,FALSE)</f>
        <v>2</v>
      </c>
      <c r="M1838" s="32">
        <f t="shared" si="57"/>
        <v>2</v>
      </c>
    </row>
    <row r="1839" spans="1:13">
      <c r="A1839" s="47">
        <v>43767</v>
      </c>
      <c r="B1839" s="46">
        <f>_xlfn.IFNA(VLOOKUP(A1839,'Dual Thrust Strategy'!$A$1:$B$460,2,FALSE),0)</f>
        <v>0</v>
      </c>
      <c r="C1839" s="46">
        <f>_xlfn.IFNA(VLOOKUP(A1839,'Break Through Price Strategy'!$A$2:$B$742,2,FALSE),0)</f>
        <v>0</v>
      </c>
      <c r="D1839" s="46">
        <f>_xlfn.IFNA(VLOOKUP(A1839,'BBI Strategy'!$A$2:$B$1000,2,FALSE),0)</f>
        <v>0</v>
      </c>
      <c r="E1839" s="46">
        <f>_xlfn.IFNA(VLOOKUP(A1839,'Cloud Strategy'!$A$2:$B$1000,2,FALSE),0)</f>
        <v>0</v>
      </c>
      <c r="F1839" s="46">
        <f>_xlfn.IFNA(VLOOKUP(A1839,'DMI Strategy'!$A$1:$B$1000,2,FALSE),0)</f>
        <v>0</v>
      </c>
      <c r="G1839" s="46">
        <f>_xlfn.IFNA(VLOOKUP(A1839,'RVI Strategy'!$A$1:$B$1000,2,FALSE),0)</f>
        <v>0</v>
      </c>
      <c r="H1839" s="46">
        <f>_xlfn.IFNA(VLOOKUP(A1839,'TXF0007 Strategy'!$A$1:$B$1000,2,FALSE),0)</f>
        <v>0</v>
      </c>
      <c r="I1839" s="55">
        <f t="shared" si="56"/>
        <v>0</v>
      </c>
      <c r="J1839" s="32">
        <f>VLOOKUP($A1839,級距!$A:$K,9,FALSE)</f>
        <v>2</v>
      </c>
      <c r="K1839" s="32">
        <f>VLOOKUP($A1839,級距!$A:$K,10,FALSE)</f>
        <v>4</v>
      </c>
      <c r="L1839" s="32">
        <f>VLOOKUP($A1839,級距!$A:$K,11,FALSE)</f>
        <v>2</v>
      </c>
      <c r="M1839" s="32">
        <f t="shared" si="57"/>
        <v>2</v>
      </c>
    </row>
    <row r="1840" spans="1:13">
      <c r="A1840" s="47">
        <v>43766</v>
      </c>
      <c r="B1840" s="46">
        <f>_xlfn.IFNA(VLOOKUP(A1840,'Dual Thrust Strategy'!$A$1:$B$460,2,FALSE),0)</f>
        <v>0</v>
      </c>
      <c r="C1840" s="46">
        <f>_xlfn.IFNA(VLOOKUP(A1840,'Break Through Price Strategy'!$A$2:$B$742,2,FALSE),0)</f>
        <v>0</v>
      </c>
      <c r="D1840" s="46">
        <f>_xlfn.IFNA(VLOOKUP(A1840,'BBI Strategy'!$A$2:$B$1000,2,FALSE),0)</f>
        <v>0</v>
      </c>
      <c r="E1840" s="46">
        <f>_xlfn.IFNA(VLOOKUP(A1840,'Cloud Strategy'!$A$2:$B$1000,2,FALSE),0)</f>
        <v>0</v>
      </c>
      <c r="F1840" s="46">
        <f>_xlfn.IFNA(VLOOKUP(A1840,'DMI Strategy'!$A$1:$B$1000,2,FALSE),0)</f>
        <v>0</v>
      </c>
      <c r="G1840" s="46">
        <f>_xlfn.IFNA(VLOOKUP(A1840,'RVI Strategy'!$A$1:$B$1000,2,FALSE),0)</f>
        <v>0</v>
      </c>
      <c r="H1840" s="46">
        <f>_xlfn.IFNA(VLOOKUP(A1840,'TXF0007 Strategy'!$A$1:$B$1000,2,FALSE),0)</f>
        <v>0</v>
      </c>
      <c r="I1840" s="55">
        <f t="shared" si="56"/>
        <v>0</v>
      </c>
      <c r="J1840" s="32">
        <f>VLOOKUP($A1840,級距!$A:$K,9,FALSE)</f>
        <v>1</v>
      </c>
      <c r="K1840" s="32">
        <f>VLOOKUP($A1840,級距!$A:$K,10,FALSE)</f>
        <v>5</v>
      </c>
      <c r="L1840" s="32">
        <f>VLOOKUP($A1840,級距!$A:$K,11,FALSE)</f>
        <v>2</v>
      </c>
      <c r="M1840" s="32">
        <f t="shared" si="57"/>
        <v>2</v>
      </c>
    </row>
    <row r="1841" spans="1:13">
      <c r="A1841" s="47">
        <v>43765</v>
      </c>
      <c r="B1841" s="46">
        <f>_xlfn.IFNA(VLOOKUP(A1841,'Dual Thrust Strategy'!$A$1:$B$460,2,FALSE),0)</f>
        <v>0</v>
      </c>
      <c r="C1841" s="46">
        <f>_xlfn.IFNA(VLOOKUP(A1841,'Break Through Price Strategy'!$A$2:$B$742,2,FALSE),0)</f>
        <v>0</v>
      </c>
      <c r="D1841" s="46">
        <f>_xlfn.IFNA(VLOOKUP(A1841,'BBI Strategy'!$A$2:$B$1000,2,FALSE),0)</f>
        <v>0</v>
      </c>
      <c r="E1841" s="46">
        <f>_xlfn.IFNA(VLOOKUP(A1841,'Cloud Strategy'!$A$2:$B$1000,2,FALSE),0)</f>
        <v>0</v>
      </c>
      <c r="F1841" s="46">
        <f>_xlfn.IFNA(VLOOKUP(A1841,'DMI Strategy'!$A$1:$B$1000,2,FALSE),0)</f>
        <v>0</v>
      </c>
      <c r="G1841" s="46">
        <f>_xlfn.IFNA(VLOOKUP(A1841,'RVI Strategy'!$A$1:$B$1000,2,FALSE),0)</f>
        <v>0</v>
      </c>
      <c r="H1841" s="46">
        <f>_xlfn.IFNA(VLOOKUP(A1841,'TXF0007 Strategy'!$A$1:$B$1000,2,FALSE),0)</f>
        <v>0</v>
      </c>
      <c r="I1841" s="55">
        <f t="shared" si="56"/>
        <v>0</v>
      </c>
      <c r="J1841" s="32" t="e">
        <f>VLOOKUP($A1841,級距!$A:$K,9,FALSE)</f>
        <v>#N/A</v>
      </c>
      <c r="K1841" s="32" t="e">
        <f>VLOOKUP($A1841,級距!$A:$K,10,FALSE)</f>
        <v>#N/A</v>
      </c>
      <c r="L1841" s="32" t="e">
        <f>VLOOKUP($A1841,級距!$A:$K,11,FALSE)</f>
        <v>#N/A</v>
      </c>
      <c r="M1841" s="32">
        <f t="shared" si="57"/>
        <v>0</v>
      </c>
    </row>
    <row r="1842" spans="1:13">
      <c r="A1842" s="47">
        <v>43764</v>
      </c>
      <c r="B1842" s="46">
        <f>_xlfn.IFNA(VLOOKUP(A1842,'Dual Thrust Strategy'!$A$1:$B$460,2,FALSE),0)</f>
        <v>0</v>
      </c>
      <c r="C1842" s="46">
        <f>_xlfn.IFNA(VLOOKUP(A1842,'Break Through Price Strategy'!$A$2:$B$742,2,FALSE),0)</f>
        <v>0</v>
      </c>
      <c r="D1842" s="46">
        <f>_xlfn.IFNA(VLOOKUP(A1842,'BBI Strategy'!$A$2:$B$1000,2,FALSE),0)</f>
        <v>0</v>
      </c>
      <c r="E1842" s="46">
        <f>_xlfn.IFNA(VLOOKUP(A1842,'Cloud Strategy'!$A$2:$B$1000,2,FALSE),0)</f>
        <v>0</v>
      </c>
      <c r="F1842" s="46">
        <f>_xlfn.IFNA(VLOOKUP(A1842,'DMI Strategy'!$A$1:$B$1000,2,FALSE),0)</f>
        <v>0</v>
      </c>
      <c r="G1842" s="46">
        <f>_xlfn.IFNA(VLOOKUP(A1842,'RVI Strategy'!$A$1:$B$1000,2,FALSE),0)</f>
        <v>0</v>
      </c>
      <c r="H1842" s="46">
        <f>_xlfn.IFNA(VLOOKUP(A1842,'TXF0007 Strategy'!$A$1:$B$1000,2,FALSE),0)</f>
        <v>0</v>
      </c>
      <c r="I1842" s="55">
        <f t="shared" si="56"/>
        <v>0</v>
      </c>
      <c r="J1842" s="32" t="e">
        <f>VLOOKUP($A1842,級距!$A:$K,9,FALSE)</f>
        <v>#N/A</v>
      </c>
      <c r="K1842" s="32" t="e">
        <f>VLOOKUP($A1842,級距!$A:$K,10,FALSE)</f>
        <v>#N/A</v>
      </c>
      <c r="L1842" s="32" t="e">
        <f>VLOOKUP($A1842,級距!$A:$K,11,FALSE)</f>
        <v>#N/A</v>
      </c>
      <c r="M1842" s="32">
        <f t="shared" si="57"/>
        <v>0</v>
      </c>
    </row>
    <row r="1843" spans="1:13">
      <c r="A1843" s="47">
        <v>43763</v>
      </c>
      <c r="B1843" s="46">
        <f>_xlfn.IFNA(VLOOKUP(A1843,'Dual Thrust Strategy'!$A$1:$B$460,2,FALSE),0)</f>
        <v>0</v>
      </c>
      <c r="C1843" s="46">
        <f>_xlfn.IFNA(VLOOKUP(A1843,'Break Through Price Strategy'!$A$2:$B$742,2,FALSE),0)</f>
        <v>0</v>
      </c>
      <c r="D1843" s="46">
        <f>_xlfn.IFNA(VLOOKUP(A1843,'BBI Strategy'!$A$2:$B$1000,2,FALSE),0)</f>
        <v>0</v>
      </c>
      <c r="E1843" s="46">
        <f>_xlfn.IFNA(VLOOKUP(A1843,'Cloud Strategy'!$A$2:$B$1000,2,FALSE),0)</f>
        <v>0</v>
      </c>
      <c r="F1843" s="46">
        <f>_xlfn.IFNA(VLOOKUP(A1843,'DMI Strategy'!$A$1:$B$1000,2,FALSE),0)</f>
        <v>0</v>
      </c>
      <c r="G1843" s="46">
        <f>_xlfn.IFNA(VLOOKUP(A1843,'RVI Strategy'!$A$1:$B$1000,2,FALSE),0)</f>
        <v>0</v>
      </c>
      <c r="H1843" s="46">
        <f>_xlfn.IFNA(VLOOKUP(A1843,'TXF0007 Strategy'!$A$1:$B$1000,2,FALSE),0)</f>
        <v>0</v>
      </c>
      <c r="I1843" s="55">
        <f t="shared" si="56"/>
        <v>0</v>
      </c>
      <c r="J1843" s="32">
        <f>VLOOKUP($A1843,級距!$A:$K,9,FALSE)</f>
        <v>1</v>
      </c>
      <c r="K1843" s="32">
        <f>VLOOKUP($A1843,級距!$A:$K,10,FALSE)</f>
        <v>6</v>
      </c>
      <c r="L1843" s="32">
        <f>VLOOKUP($A1843,級距!$A:$K,11,FALSE)</f>
        <v>2</v>
      </c>
      <c r="M1843" s="32">
        <f t="shared" si="57"/>
        <v>2</v>
      </c>
    </row>
    <row r="1844" spans="1:13">
      <c r="A1844" s="47">
        <v>43762</v>
      </c>
      <c r="B1844" s="46">
        <f>_xlfn.IFNA(VLOOKUP(A1844,'Dual Thrust Strategy'!$A$1:$B$460,2,FALSE),0)</f>
        <v>0</v>
      </c>
      <c r="C1844" s="46">
        <f>_xlfn.IFNA(VLOOKUP(A1844,'Break Through Price Strategy'!$A$2:$B$742,2,FALSE),0)</f>
        <v>0</v>
      </c>
      <c r="D1844" s="46">
        <f>_xlfn.IFNA(VLOOKUP(A1844,'BBI Strategy'!$A$2:$B$1000,2,FALSE),0)</f>
        <v>0</v>
      </c>
      <c r="E1844" s="46">
        <f>_xlfn.IFNA(VLOOKUP(A1844,'Cloud Strategy'!$A$2:$B$1000,2,FALSE),0)</f>
        <v>0</v>
      </c>
      <c r="F1844" s="46">
        <f>_xlfn.IFNA(VLOOKUP(A1844,'DMI Strategy'!$A$1:$B$1000,2,FALSE),0)</f>
        <v>0</v>
      </c>
      <c r="G1844" s="46">
        <f>_xlfn.IFNA(VLOOKUP(A1844,'RVI Strategy'!$A$1:$B$1000,2,FALSE),0)</f>
        <v>0</v>
      </c>
      <c r="H1844" s="46">
        <f>_xlfn.IFNA(VLOOKUP(A1844,'TXF0007 Strategy'!$A$1:$B$1000,2,FALSE),0)</f>
        <v>0</v>
      </c>
      <c r="I1844" s="55">
        <f t="shared" si="56"/>
        <v>0</v>
      </c>
      <c r="J1844" s="32">
        <f>VLOOKUP($A1844,級距!$A:$K,9,FALSE)</f>
        <v>1</v>
      </c>
      <c r="K1844" s="32">
        <f>VLOOKUP($A1844,級距!$A:$K,10,FALSE)</f>
        <v>9</v>
      </c>
      <c r="L1844" s="32">
        <f>VLOOKUP($A1844,級距!$A:$K,11,FALSE)</f>
        <v>3</v>
      </c>
      <c r="M1844" s="32">
        <f t="shared" si="57"/>
        <v>3</v>
      </c>
    </row>
    <row r="1845" spans="1:13">
      <c r="A1845" s="47">
        <v>43761</v>
      </c>
      <c r="B1845" s="46">
        <f>_xlfn.IFNA(VLOOKUP(A1845,'Dual Thrust Strategy'!$A$1:$B$460,2,FALSE),0)</f>
        <v>0</v>
      </c>
      <c r="C1845" s="46">
        <f>_xlfn.IFNA(VLOOKUP(A1845,'Break Through Price Strategy'!$A$2:$B$742,2,FALSE),0)</f>
        <v>0</v>
      </c>
      <c r="D1845" s="46">
        <f>_xlfn.IFNA(VLOOKUP(A1845,'BBI Strategy'!$A$2:$B$1000,2,FALSE),0)</f>
        <v>0</v>
      </c>
      <c r="E1845" s="46">
        <f>_xlfn.IFNA(VLOOKUP(A1845,'Cloud Strategy'!$A$2:$B$1000,2,FALSE),0)</f>
        <v>0</v>
      </c>
      <c r="F1845" s="46">
        <f>_xlfn.IFNA(VLOOKUP(A1845,'DMI Strategy'!$A$1:$B$1000,2,FALSE),0)</f>
        <v>0</v>
      </c>
      <c r="G1845" s="46">
        <f>_xlfn.IFNA(VLOOKUP(A1845,'RVI Strategy'!$A$1:$B$1000,2,FALSE),0)</f>
        <v>0</v>
      </c>
      <c r="H1845" s="46">
        <f>_xlfn.IFNA(VLOOKUP(A1845,'TXF0007 Strategy'!$A$1:$B$1000,2,FALSE),0)</f>
        <v>0</v>
      </c>
      <c r="I1845" s="55">
        <f t="shared" si="56"/>
        <v>0</v>
      </c>
      <c r="J1845" s="32">
        <f>VLOOKUP($A1845,級距!$A:$K,9,FALSE)</f>
        <v>2</v>
      </c>
      <c r="K1845" s="32">
        <f>VLOOKUP($A1845,級距!$A:$K,10,FALSE)</f>
        <v>4</v>
      </c>
      <c r="L1845" s="32">
        <f>VLOOKUP($A1845,級距!$A:$K,11,FALSE)</f>
        <v>2</v>
      </c>
      <c r="M1845" s="32">
        <f t="shared" si="57"/>
        <v>2</v>
      </c>
    </row>
    <row r="1846" spans="1:13">
      <c r="A1846" s="47">
        <v>43760</v>
      </c>
      <c r="B1846" s="46">
        <f>_xlfn.IFNA(VLOOKUP(A1846,'Dual Thrust Strategy'!$A$1:$B$460,2,FALSE),0)</f>
        <v>0</v>
      </c>
      <c r="C1846" s="46">
        <f>_xlfn.IFNA(VLOOKUP(A1846,'Break Through Price Strategy'!$A$2:$B$742,2,FALSE),0)</f>
        <v>0</v>
      </c>
      <c r="D1846" s="46">
        <f>_xlfn.IFNA(VLOOKUP(A1846,'BBI Strategy'!$A$2:$B$1000,2,FALSE),0)</f>
        <v>0</v>
      </c>
      <c r="E1846" s="46">
        <f>_xlfn.IFNA(VLOOKUP(A1846,'Cloud Strategy'!$A$2:$B$1000,2,FALSE),0)</f>
        <v>0</v>
      </c>
      <c r="F1846" s="46">
        <f>_xlfn.IFNA(VLOOKUP(A1846,'DMI Strategy'!$A$1:$B$1000,2,FALSE),0)</f>
        <v>0</v>
      </c>
      <c r="G1846" s="46">
        <f>_xlfn.IFNA(VLOOKUP(A1846,'RVI Strategy'!$A$1:$B$1000,2,FALSE),0)</f>
        <v>0</v>
      </c>
      <c r="H1846" s="46">
        <f>_xlfn.IFNA(VLOOKUP(A1846,'TXF0007 Strategy'!$A$1:$B$1000,2,FALSE),0)</f>
        <v>0</v>
      </c>
      <c r="I1846" s="55">
        <f t="shared" si="56"/>
        <v>0</v>
      </c>
      <c r="J1846" s="32">
        <f>VLOOKUP($A1846,級距!$A:$K,9,FALSE)</f>
        <v>1</v>
      </c>
      <c r="K1846" s="32">
        <f>VLOOKUP($A1846,級距!$A:$K,10,FALSE)</f>
        <v>5</v>
      </c>
      <c r="L1846" s="32">
        <f>VLOOKUP($A1846,級距!$A:$K,11,FALSE)</f>
        <v>2</v>
      </c>
      <c r="M1846" s="32">
        <f t="shared" si="57"/>
        <v>2</v>
      </c>
    </row>
    <row r="1847" spans="1:13">
      <c r="A1847" s="47">
        <v>43759</v>
      </c>
      <c r="B1847" s="46">
        <f>_xlfn.IFNA(VLOOKUP(A1847,'Dual Thrust Strategy'!$A$1:$B$460,2,FALSE),0)</f>
        <v>0</v>
      </c>
      <c r="C1847" s="46">
        <f>_xlfn.IFNA(VLOOKUP(A1847,'Break Through Price Strategy'!$A$2:$B$742,2,FALSE),0)</f>
        <v>0</v>
      </c>
      <c r="D1847" s="46">
        <f>_xlfn.IFNA(VLOOKUP(A1847,'BBI Strategy'!$A$2:$B$1000,2,FALSE),0)</f>
        <v>0</v>
      </c>
      <c r="E1847" s="46">
        <f>_xlfn.IFNA(VLOOKUP(A1847,'Cloud Strategy'!$A$2:$B$1000,2,FALSE),0)</f>
        <v>0</v>
      </c>
      <c r="F1847" s="46">
        <f>_xlfn.IFNA(VLOOKUP(A1847,'DMI Strategy'!$A$1:$B$1000,2,FALSE),0)</f>
        <v>0</v>
      </c>
      <c r="G1847" s="46">
        <f>_xlfn.IFNA(VLOOKUP(A1847,'RVI Strategy'!$A$1:$B$1000,2,FALSE),0)</f>
        <v>0</v>
      </c>
      <c r="H1847" s="46">
        <f>_xlfn.IFNA(VLOOKUP(A1847,'TXF0007 Strategy'!$A$1:$B$1000,2,FALSE),0)</f>
        <v>0</v>
      </c>
      <c r="I1847" s="55">
        <f t="shared" si="56"/>
        <v>0</v>
      </c>
      <c r="J1847" s="32">
        <f>VLOOKUP($A1847,級距!$A:$K,9,FALSE)</f>
        <v>1</v>
      </c>
      <c r="K1847" s="32">
        <f>VLOOKUP($A1847,級距!$A:$K,10,FALSE)</f>
        <v>1</v>
      </c>
      <c r="L1847" s="32">
        <f>VLOOKUP($A1847,級距!$A:$K,11,FALSE)</f>
        <v>2</v>
      </c>
      <c r="M1847" s="32">
        <f t="shared" si="57"/>
        <v>2</v>
      </c>
    </row>
    <row r="1848" spans="1:13">
      <c r="A1848" s="47">
        <v>43758</v>
      </c>
      <c r="B1848" s="46">
        <f>_xlfn.IFNA(VLOOKUP(A1848,'Dual Thrust Strategy'!$A$1:$B$460,2,FALSE),0)</f>
        <v>0</v>
      </c>
      <c r="C1848" s="46">
        <f>_xlfn.IFNA(VLOOKUP(A1848,'Break Through Price Strategy'!$A$2:$B$742,2,FALSE),0)</f>
        <v>0</v>
      </c>
      <c r="D1848" s="46">
        <f>_xlfn.IFNA(VLOOKUP(A1848,'BBI Strategy'!$A$2:$B$1000,2,FALSE),0)</f>
        <v>0</v>
      </c>
      <c r="E1848" s="46">
        <f>_xlfn.IFNA(VLOOKUP(A1848,'Cloud Strategy'!$A$2:$B$1000,2,FALSE),0)</f>
        <v>0</v>
      </c>
      <c r="F1848" s="46">
        <f>_xlfn.IFNA(VLOOKUP(A1848,'DMI Strategy'!$A$1:$B$1000,2,FALSE),0)</f>
        <v>0</v>
      </c>
      <c r="G1848" s="46">
        <f>_xlfn.IFNA(VLOOKUP(A1848,'RVI Strategy'!$A$1:$B$1000,2,FALSE),0)</f>
        <v>0</v>
      </c>
      <c r="H1848" s="46">
        <f>_xlfn.IFNA(VLOOKUP(A1848,'TXF0007 Strategy'!$A$1:$B$1000,2,FALSE),0)</f>
        <v>0</v>
      </c>
      <c r="I1848" s="55">
        <f t="shared" si="56"/>
        <v>0</v>
      </c>
      <c r="J1848" s="32" t="e">
        <f>VLOOKUP($A1848,級距!$A:$K,9,FALSE)</f>
        <v>#N/A</v>
      </c>
      <c r="K1848" s="32" t="e">
        <f>VLOOKUP($A1848,級距!$A:$K,10,FALSE)</f>
        <v>#N/A</v>
      </c>
      <c r="L1848" s="32" t="e">
        <f>VLOOKUP($A1848,級距!$A:$K,11,FALSE)</f>
        <v>#N/A</v>
      </c>
      <c r="M1848" s="32">
        <f t="shared" si="57"/>
        <v>0</v>
      </c>
    </row>
    <row r="1849" spans="1:13">
      <c r="A1849" s="47">
        <v>43757</v>
      </c>
      <c r="B1849" s="46">
        <f>_xlfn.IFNA(VLOOKUP(A1849,'Dual Thrust Strategy'!$A$1:$B$460,2,FALSE),0)</f>
        <v>0</v>
      </c>
      <c r="C1849" s="46">
        <f>_xlfn.IFNA(VLOOKUP(A1849,'Break Through Price Strategy'!$A$2:$B$742,2,FALSE),0)</f>
        <v>0</v>
      </c>
      <c r="D1849" s="46">
        <f>_xlfn.IFNA(VLOOKUP(A1849,'BBI Strategy'!$A$2:$B$1000,2,FALSE),0)</f>
        <v>0</v>
      </c>
      <c r="E1849" s="46">
        <f>_xlfn.IFNA(VLOOKUP(A1849,'Cloud Strategy'!$A$2:$B$1000,2,FALSE),0)</f>
        <v>0</v>
      </c>
      <c r="F1849" s="46">
        <f>_xlfn.IFNA(VLOOKUP(A1849,'DMI Strategy'!$A$1:$B$1000,2,FALSE),0)</f>
        <v>0</v>
      </c>
      <c r="G1849" s="46">
        <f>_xlfn.IFNA(VLOOKUP(A1849,'RVI Strategy'!$A$1:$B$1000,2,FALSE),0)</f>
        <v>0</v>
      </c>
      <c r="H1849" s="46">
        <f>_xlfn.IFNA(VLOOKUP(A1849,'TXF0007 Strategy'!$A$1:$B$1000,2,FALSE),0)</f>
        <v>0</v>
      </c>
      <c r="I1849" s="55">
        <f t="shared" si="56"/>
        <v>0</v>
      </c>
      <c r="J1849" s="32" t="e">
        <f>VLOOKUP($A1849,級距!$A:$K,9,FALSE)</f>
        <v>#N/A</v>
      </c>
      <c r="K1849" s="32" t="e">
        <f>VLOOKUP($A1849,級距!$A:$K,10,FALSE)</f>
        <v>#N/A</v>
      </c>
      <c r="L1849" s="32" t="e">
        <f>VLOOKUP($A1849,級距!$A:$K,11,FALSE)</f>
        <v>#N/A</v>
      </c>
      <c r="M1849" s="32">
        <f t="shared" si="57"/>
        <v>0</v>
      </c>
    </row>
    <row r="1850" spans="1:13">
      <c r="A1850" s="47">
        <v>43756</v>
      </c>
      <c r="B1850" s="46">
        <f>_xlfn.IFNA(VLOOKUP(A1850,'Dual Thrust Strategy'!$A$1:$B$460,2,FALSE),0)</f>
        <v>0</v>
      </c>
      <c r="C1850" s="46">
        <f>_xlfn.IFNA(VLOOKUP(A1850,'Break Through Price Strategy'!$A$2:$B$742,2,FALSE),0)</f>
        <v>0</v>
      </c>
      <c r="D1850" s="46">
        <f>_xlfn.IFNA(VLOOKUP(A1850,'BBI Strategy'!$A$2:$B$1000,2,FALSE),0)</f>
        <v>0</v>
      </c>
      <c r="E1850" s="46">
        <f>_xlfn.IFNA(VLOOKUP(A1850,'Cloud Strategy'!$A$2:$B$1000,2,FALSE),0)</f>
        <v>0</v>
      </c>
      <c r="F1850" s="46">
        <f>_xlfn.IFNA(VLOOKUP(A1850,'DMI Strategy'!$A$1:$B$1000,2,FALSE),0)</f>
        <v>0</v>
      </c>
      <c r="G1850" s="46">
        <f>_xlfn.IFNA(VLOOKUP(A1850,'RVI Strategy'!$A$1:$B$1000,2,FALSE),0)</f>
        <v>0</v>
      </c>
      <c r="H1850" s="46">
        <f>_xlfn.IFNA(VLOOKUP(A1850,'TXF0007 Strategy'!$A$1:$B$1000,2,FALSE),0)</f>
        <v>0</v>
      </c>
      <c r="I1850" s="55">
        <f t="shared" si="56"/>
        <v>0</v>
      </c>
      <c r="J1850" s="32">
        <f>VLOOKUP($A1850,級距!$A:$K,9,FALSE)</f>
        <v>3</v>
      </c>
      <c r="K1850" s="32">
        <f>VLOOKUP($A1850,級距!$A:$K,10,FALSE)</f>
        <v>5</v>
      </c>
      <c r="L1850" s="32">
        <f>VLOOKUP($A1850,級距!$A:$K,11,FALSE)</f>
        <v>2</v>
      </c>
      <c r="M1850" s="32">
        <f t="shared" si="57"/>
        <v>2</v>
      </c>
    </row>
    <row r="1851" spans="1:13">
      <c r="A1851" s="47">
        <v>43755</v>
      </c>
      <c r="B1851" s="46">
        <f>_xlfn.IFNA(VLOOKUP(A1851,'Dual Thrust Strategy'!$A$1:$B$460,2,FALSE),0)</f>
        <v>0</v>
      </c>
      <c r="C1851" s="46">
        <f>_xlfn.IFNA(VLOOKUP(A1851,'Break Through Price Strategy'!$A$2:$B$742,2,FALSE),0)</f>
        <v>0</v>
      </c>
      <c r="D1851" s="46">
        <f>_xlfn.IFNA(VLOOKUP(A1851,'BBI Strategy'!$A$2:$B$1000,2,FALSE),0)</f>
        <v>0</v>
      </c>
      <c r="E1851" s="46">
        <f>_xlfn.IFNA(VLOOKUP(A1851,'Cloud Strategy'!$A$2:$B$1000,2,FALSE),0)</f>
        <v>0</v>
      </c>
      <c r="F1851" s="46">
        <f>_xlfn.IFNA(VLOOKUP(A1851,'DMI Strategy'!$A$1:$B$1000,2,FALSE),0)</f>
        <v>0</v>
      </c>
      <c r="G1851" s="46">
        <f>_xlfn.IFNA(VLOOKUP(A1851,'RVI Strategy'!$A$1:$B$1000,2,FALSE),0)</f>
        <v>0</v>
      </c>
      <c r="H1851" s="46">
        <f>_xlfn.IFNA(VLOOKUP(A1851,'TXF0007 Strategy'!$A$1:$B$1000,2,FALSE),0)</f>
        <v>0</v>
      </c>
      <c r="I1851" s="55">
        <f t="shared" si="56"/>
        <v>0</v>
      </c>
      <c r="J1851" s="32">
        <f>VLOOKUP($A1851,級距!$A:$K,9,FALSE)</f>
        <v>1</v>
      </c>
      <c r="K1851" s="32">
        <f>VLOOKUP($A1851,級距!$A:$K,10,FALSE)</f>
        <v>3</v>
      </c>
      <c r="L1851" s="32">
        <f>VLOOKUP($A1851,級距!$A:$K,11,FALSE)</f>
        <v>2</v>
      </c>
      <c r="M1851" s="32">
        <f t="shared" si="57"/>
        <v>2</v>
      </c>
    </row>
    <row r="1852" spans="1:13">
      <c r="A1852" s="47">
        <v>43754</v>
      </c>
      <c r="B1852" s="46">
        <f>_xlfn.IFNA(VLOOKUP(A1852,'Dual Thrust Strategy'!$A$1:$B$460,2,FALSE),0)</f>
        <v>0</v>
      </c>
      <c r="C1852" s="46">
        <f>_xlfn.IFNA(VLOOKUP(A1852,'Break Through Price Strategy'!$A$2:$B$742,2,FALSE),0)</f>
        <v>0</v>
      </c>
      <c r="D1852" s="46">
        <f>_xlfn.IFNA(VLOOKUP(A1852,'BBI Strategy'!$A$2:$B$1000,2,FALSE),0)</f>
        <v>0</v>
      </c>
      <c r="E1852" s="46">
        <f>_xlfn.IFNA(VLOOKUP(A1852,'Cloud Strategy'!$A$2:$B$1000,2,FALSE),0)</f>
        <v>0</v>
      </c>
      <c r="F1852" s="46">
        <f>_xlfn.IFNA(VLOOKUP(A1852,'DMI Strategy'!$A$1:$B$1000,2,FALSE),0)</f>
        <v>0</v>
      </c>
      <c r="G1852" s="46">
        <f>_xlfn.IFNA(VLOOKUP(A1852,'RVI Strategy'!$A$1:$B$1000,2,FALSE),0)</f>
        <v>0</v>
      </c>
      <c r="H1852" s="46">
        <f>_xlfn.IFNA(VLOOKUP(A1852,'TXF0007 Strategy'!$A$1:$B$1000,2,FALSE),0)</f>
        <v>0</v>
      </c>
      <c r="I1852" s="55">
        <f t="shared" si="56"/>
        <v>0</v>
      </c>
      <c r="J1852" s="32">
        <f>VLOOKUP($A1852,級距!$A:$K,9,FALSE)</f>
        <v>1</v>
      </c>
      <c r="K1852" s="32">
        <f>VLOOKUP($A1852,級距!$A:$K,10,FALSE)</f>
        <v>4</v>
      </c>
      <c r="L1852" s="32">
        <f>VLOOKUP($A1852,級距!$A:$K,11,FALSE)</f>
        <v>2</v>
      </c>
      <c r="M1852" s="32">
        <f t="shared" si="57"/>
        <v>2</v>
      </c>
    </row>
    <row r="1853" spans="1:13">
      <c r="A1853" s="47">
        <v>43753</v>
      </c>
      <c r="B1853" s="46">
        <f>_xlfn.IFNA(VLOOKUP(A1853,'Dual Thrust Strategy'!$A$1:$B$460,2,FALSE),0)</f>
        <v>0</v>
      </c>
      <c r="C1853" s="46">
        <f>_xlfn.IFNA(VLOOKUP(A1853,'Break Through Price Strategy'!$A$2:$B$742,2,FALSE),0)</f>
        <v>0</v>
      </c>
      <c r="D1853" s="46">
        <f>_xlfn.IFNA(VLOOKUP(A1853,'BBI Strategy'!$A$2:$B$1000,2,FALSE),0)</f>
        <v>0</v>
      </c>
      <c r="E1853" s="46">
        <f>_xlfn.IFNA(VLOOKUP(A1853,'Cloud Strategy'!$A$2:$B$1000,2,FALSE),0)</f>
        <v>0</v>
      </c>
      <c r="F1853" s="46">
        <f>_xlfn.IFNA(VLOOKUP(A1853,'DMI Strategy'!$A$1:$B$1000,2,FALSE),0)</f>
        <v>0</v>
      </c>
      <c r="G1853" s="46">
        <f>_xlfn.IFNA(VLOOKUP(A1853,'RVI Strategy'!$A$1:$B$1000,2,FALSE),0)</f>
        <v>0</v>
      </c>
      <c r="H1853" s="46">
        <f>_xlfn.IFNA(VLOOKUP(A1853,'TXF0007 Strategy'!$A$1:$B$1000,2,FALSE),0)</f>
        <v>0</v>
      </c>
      <c r="I1853" s="55">
        <f t="shared" si="56"/>
        <v>0</v>
      </c>
      <c r="J1853" s="32">
        <f>VLOOKUP($A1853,級距!$A:$K,9,FALSE)</f>
        <v>1</v>
      </c>
      <c r="K1853" s="32">
        <f>VLOOKUP($A1853,級距!$A:$K,10,FALSE)</f>
        <v>6</v>
      </c>
      <c r="L1853" s="32">
        <f>VLOOKUP($A1853,級距!$A:$K,11,FALSE)</f>
        <v>2</v>
      </c>
      <c r="M1853" s="32">
        <f t="shared" si="57"/>
        <v>2</v>
      </c>
    </row>
    <row r="1854" spans="1:13">
      <c r="A1854" s="47">
        <v>43752</v>
      </c>
      <c r="B1854" s="46">
        <f>_xlfn.IFNA(VLOOKUP(A1854,'Dual Thrust Strategy'!$A$1:$B$460,2,FALSE),0)</f>
        <v>0</v>
      </c>
      <c r="C1854" s="46">
        <f>_xlfn.IFNA(VLOOKUP(A1854,'Break Through Price Strategy'!$A$2:$B$742,2,FALSE),0)</f>
        <v>0</v>
      </c>
      <c r="D1854" s="46">
        <f>_xlfn.IFNA(VLOOKUP(A1854,'BBI Strategy'!$A$2:$B$1000,2,FALSE),0)</f>
        <v>0</v>
      </c>
      <c r="E1854" s="46">
        <f>_xlfn.IFNA(VLOOKUP(A1854,'Cloud Strategy'!$A$2:$B$1000,2,FALSE),0)</f>
        <v>0</v>
      </c>
      <c r="F1854" s="46">
        <f>_xlfn.IFNA(VLOOKUP(A1854,'DMI Strategy'!$A$1:$B$1000,2,FALSE),0)</f>
        <v>0</v>
      </c>
      <c r="G1854" s="46">
        <f>_xlfn.IFNA(VLOOKUP(A1854,'RVI Strategy'!$A$1:$B$1000,2,FALSE),0)</f>
        <v>0</v>
      </c>
      <c r="H1854" s="46">
        <f>_xlfn.IFNA(VLOOKUP(A1854,'TXF0007 Strategy'!$A$1:$B$1000,2,FALSE),0)</f>
        <v>0</v>
      </c>
      <c r="I1854" s="55">
        <f t="shared" si="56"/>
        <v>0</v>
      </c>
      <c r="J1854" s="32">
        <f>VLOOKUP($A1854,級距!$A:$K,9,FALSE)</f>
        <v>1</v>
      </c>
      <c r="K1854" s="32">
        <f>VLOOKUP($A1854,級距!$A:$K,10,FALSE)</f>
        <v>1</v>
      </c>
      <c r="L1854" s="32">
        <f>VLOOKUP($A1854,級距!$A:$K,11,FALSE)</f>
        <v>2</v>
      </c>
      <c r="M1854" s="32">
        <f t="shared" si="57"/>
        <v>2</v>
      </c>
    </row>
    <row r="1855" spans="1:13">
      <c r="A1855" s="47">
        <v>43751</v>
      </c>
      <c r="B1855" s="46">
        <f>_xlfn.IFNA(VLOOKUP(A1855,'Dual Thrust Strategy'!$A$1:$B$460,2,FALSE),0)</f>
        <v>0</v>
      </c>
      <c r="C1855" s="46">
        <f>_xlfn.IFNA(VLOOKUP(A1855,'Break Through Price Strategy'!$A$2:$B$742,2,FALSE),0)</f>
        <v>0</v>
      </c>
      <c r="D1855" s="46">
        <f>_xlfn.IFNA(VLOOKUP(A1855,'BBI Strategy'!$A$2:$B$1000,2,FALSE),0)</f>
        <v>0</v>
      </c>
      <c r="E1855" s="46">
        <f>_xlfn.IFNA(VLOOKUP(A1855,'Cloud Strategy'!$A$2:$B$1000,2,FALSE),0)</f>
        <v>0</v>
      </c>
      <c r="F1855" s="46">
        <f>_xlfn.IFNA(VLOOKUP(A1855,'DMI Strategy'!$A$1:$B$1000,2,FALSE),0)</f>
        <v>0</v>
      </c>
      <c r="G1855" s="46">
        <f>_xlfn.IFNA(VLOOKUP(A1855,'RVI Strategy'!$A$1:$B$1000,2,FALSE),0)</f>
        <v>0</v>
      </c>
      <c r="H1855" s="46">
        <f>_xlfn.IFNA(VLOOKUP(A1855,'TXF0007 Strategy'!$A$1:$B$1000,2,FALSE),0)</f>
        <v>0</v>
      </c>
      <c r="I1855" s="55">
        <f t="shared" si="56"/>
        <v>0</v>
      </c>
      <c r="J1855" s="32" t="e">
        <f>VLOOKUP($A1855,級距!$A:$K,9,FALSE)</f>
        <v>#N/A</v>
      </c>
      <c r="K1855" s="32" t="e">
        <f>VLOOKUP($A1855,級距!$A:$K,10,FALSE)</f>
        <v>#N/A</v>
      </c>
      <c r="L1855" s="32" t="e">
        <f>VLOOKUP($A1855,級距!$A:$K,11,FALSE)</f>
        <v>#N/A</v>
      </c>
      <c r="M1855" s="32">
        <f t="shared" si="57"/>
        <v>0</v>
      </c>
    </row>
    <row r="1856" spans="1:13">
      <c r="A1856" s="47">
        <v>43750</v>
      </c>
      <c r="B1856" s="46">
        <f>_xlfn.IFNA(VLOOKUP(A1856,'Dual Thrust Strategy'!$A$1:$B$460,2,FALSE),0)</f>
        <v>0</v>
      </c>
      <c r="C1856" s="46">
        <f>_xlfn.IFNA(VLOOKUP(A1856,'Break Through Price Strategy'!$A$2:$B$742,2,FALSE),0)</f>
        <v>0</v>
      </c>
      <c r="D1856" s="46">
        <f>_xlfn.IFNA(VLOOKUP(A1856,'BBI Strategy'!$A$2:$B$1000,2,FALSE),0)</f>
        <v>0</v>
      </c>
      <c r="E1856" s="46">
        <f>_xlfn.IFNA(VLOOKUP(A1856,'Cloud Strategy'!$A$2:$B$1000,2,FALSE),0)</f>
        <v>0</v>
      </c>
      <c r="F1856" s="46">
        <f>_xlfn.IFNA(VLOOKUP(A1856,'DMI Strategy'!$A$1:$B$1000,2,FALSE),0)</f>
        <v>0</v>
      </c>
      <c r="G1856" s="46">
        <f>_xlfn.IFNA(VLOOKUP(A1856,'RVI Strategy'!$A$1:$B$1000,2,FALSE),0)</f>
        <v>0</v>
      </c>
      <c r="H1856" s="46">
        <f>_xlfn.IFNA(VLOOKUP(A1856,'TXF0007 Strategy'!$A$1:$B$1000,2,FALSE),0)</f>
        <v>0</v>
      </c>
      <c r="I1856" s="55">
        <f t="shared" si="56"/>
        <v>0</v>
      </c>
      <c r="J1856" s="32" t="e">
        <f>VLOOKUP($A1856,級距!$A:$K,9,FALSE)</f>
        <v>#N/A</v>
      </c>
      <c r="K1856" s="32" t="e">
        <f>VLOOKUP($A1856,級距!$A:$K,10,FALSE)</f>
        <v>#N/A</v>
      </c>
      <c r="L1856" s="32" t="e">
        <f>VLOOKUP($A1856,級距!$A:$K,11,FALSE)</f>
        <v>#N/A</v>
      </c>
      <c r="M1856" s="32">
        <f t="shared" si="57"/>
        <v>0</v>
      </c>
    </row>
    <row r="1857" spans="1:13">
      <c r="A1857" s="47">
        <v>43749</v>
      </c>
      <c r="B1857" s="46">
        <f>_xlfn.IFNA(VLOOKUP(A1857,'Dual Thrust Strategy'!$A$1:$B$460,2,FALSE),0)</f>
        <v>0</v>
      </c>
      <c r="C1857" s="46">
        <f>_xlfn.IFNA(VLOOKUP(A1857,'Break Through Price Strategy'!$A$2:$B$742,2,FALSE),0)</f>
        <v>0</v>
      </c>
      <c r="D1857" s="46">
        <f>_xlfn.IFNA(VLOOKUP(A1857,'BBI Strategy'!$A$2:$B$1000,2,FALSE),0)</f>
        <v>0</v>
      </c>
      <c r="E1857" s="46">
        <f>_xlfn.IFNA(VLOOKUP(A1857,'Cloud Strategy'!$A$2:$B$1000,2,FALSE),0)</f>
        <v>0</v>
      </c>
      <c r="F1857" s="46">
        <f>_xlfn.IFNA(VLOOKUP(A1857,'DMI Strategy'!$A$1:$B$1000,2,FALSE),0)</f>
        <v>0</v>
      </c>
      <c r="G1857" s="46">
        <f>_xlfn.IFNA(VLOOKUP(A1857,'RVI Strategy'!$A$1:$B$1000,2,FALSE),0)</f>
        <v>0</v>
      </c>
      <c r="H1857" s="46">
        <f>_xlfn.IFNA(VLOOKUP(A1857,'TXF0007 Strategy'!$A$1:$B$1000,2,FALSE),0)</f>
        <v>0</v>
      </c>
      <c r="I1857" s="55">
        <f t="shared" si="56"/>
        <v>0</v>
      </c>
      <c r="J1857" s="32" t="e">
        <f>VLOOKUP($A1857,級距!$A:$K,9,FALSE)</f>
        <v>#N/A</v>
      </c>
      <c r="K1857" s="32" t="e">
        <f>VLOOKUP($A1857,級距!$A:$K,10,FALSE)</f>
        <v>#N/A</v>
      </c>
      <c r="L1857" s="32" t="e">
        <f>VLOOKUP($A1857,級距!$A:$K,11,FALSE)</f>
        <v>#N/A</v>
      </c>
      <c r="M1857" s="32">
        <f t="shared" si="57"/>
        <v>0</v>
      </c>
    </row>
    <row r="1858" spans="1:13">
      <c r="A1858" s="47">
        <v>43748</v>
      </c>
      <c r="B1858" s="46">
        <f>_xlfn.IFNA(VLOOKUP(A1858,'Dual Thrust Strategy'!$A$1:$B$460,2,FALSE),0)</f>
        <v>0</v>
      </c>
      <c r="C1858" s="46">
        <f>_xlfn.IFNA(VLOOKUP(A1858,'Break Through Price Strategy'!$A$2:$B$742,2,FALSE),0)</f>
        <v>0</v>
      </c>
      <c r="D1858" s="46">
        <f>_xlfn.IFNA(VLOOKUP(A1858,'BBI Strategy'!$A$2:$B$1000,2,FALSE),0)</f>
        <v>0</v>
      </c>
      <c r="E1858" s="46">
        <f>_xlfn.IFNA(VLOOKUP(A1858,'Cloud Strategy'!$A$2:$B$1000,2,FALSE),0)</f>
        <v>0</v>
      </c>
      <c r="F1858" s="46">
        <f>_xlfn.IFNA(VLOOKUP(A1858,'DMI Strategy'!$A$1:$B$1000,2,FALSE),0)</f>
        <v>0</v>
      </c>
      <c r="G1858" s="46">
        <f>_xlfn.IFNA(VLOOKUP(A1858,'RVI Strategy'!$A$1:$B$1000,2,FALSE),0)</f>
        <v>0</v>
      </c>
      <c r="H1858" s="46">
        <f>_xlfn.IFNA(VLOOKUP(A1858,'TXF0007 Strategy'!$A$1:$B$1000,2,FALSE),0)</f>
        <v>0</v>
      </c>
      <c r="I1858" s="55">
        <f t="shared" si="56"/>
        <v>0</v>
      </c>
      <c r="J1858" s="32" t="e">
        <f>VLOOKUP($A1858,級距!$A:$K,9,FALSE)</f>
        <v>#N/A</v>
      </c>
      <c r="K1858" s="32" t="e">
        <f>VLOOKUP($A1858,級距!$A:$K,10,FALSE)</f>
        <v>#N/A</v>
      </c>
      <c r="L1858" s="32" t="e">
        <f>VLOOKUP($A1858,級距!$A:$K,11,FALSE)</f>
        <v>#N/A</v>
      </c>
      <c r="M1858" s="32">
        <f t="shared" si="57"/>
        <v>0</v>
      </c>
    </row>
    <row r="1859" spans="1:13">
      <c r="A1859" s="47">
        <v>43747</v>
      </c>
      <c r="B1859" s="46">
        <f>_xlfn.IFNA(VLOOKUP(A1859,'Dual Thrust Strategy'!$A$1:$B$460,2,FALSE),0)</f>
        <v>0</v>
      </c>
      <c r="C1859" s="46">
        <f>_xlfn.IFNA(VLOOKUP(A1859,'Break Through Price Strategy'!$A$2:$B$742,2,FALSE),0)</f>
        <v>0</v>
      </c>
      <c r="D1859" s="46">
        <f>_xlfn.IFNA(VLOOKUP(A1859,'BBI Strategy'!$A$2:$B$1000,2,FALSE),0)</f>
        <v>0</v>
      </c>
      <c r="E1859" s="46">
        <f>_xlfn.IFNA(VLOOKUP(A1859,'Cloud Strategy'!$A$2:$B$1000,2,FALSE),0)</f>
        <v>0</v>
      </c>
      <c r="F1859" s="46">
        <f>_xlfn.IFNA(VLOOKUP(A1859,'DMI Strategy'!$A$1:$B$1000,2,FALSE),0)</f>
        <v>0</v>
      </c>
      <c r="G1859" s="46">
        <f>_xlfn.IFNA(VLOOKUP(A1859,'RVI Strategy'!$A$1:$B$1000,2,FALSE),0)</f>
        <v>0</v>
      </c>
      <c r="H1859" s="46">
        <f>_xlfn.IFNA(VLOOKUP(A1859,'TXF0007 Strategy'!$A$1:$B$1000,2,FALSE),0)</f>
        <v>0</v>
      </c>
      <c r="I1859" s="55">
        <f t="shared" si="56"/>
        <v>0</v>
      </c>
      <c r="J1859" s="32">
        <f>VLOOKUP($A1859,級距!$A:$K,9,FALSE)</f>
        <v>3</v>
      </c>
      <c r="K1859" s="32">
        <f>VLOOKUP($A1859,級距!$A:$K,10,FALSE)</f>
        <v>10</v>
      </c>
      <c r="L1859" s="32">
        <f>VLOOKUP($A1859,級距!$A:$K,11,FALSE)</f>
        <v>3</v>
      </c>
      <c r="M1859" s="32">
        <f t="shared" si="57"/>
        <v>3</v>
      </c>
    </row>
    <row r="1860" spans="1:13">
      <c r="A1860" s="47">
        <v>43746</v>
      </c>
      <c r="B1860" s="46">
        <f>_xlfn.IFNA(VLOOKUP(A1860,'Dual Thrust Strategy'!$A$1:$B$460,2,FALSE),0)</f>
        <v>0</v>
      </c>
      <c r="C1860" s="46">
        <f>_xlfn.IFNA(VLOOKUP(A1860,'Break Through Price Strategy'!$A$2:$B$742,2,FALSE),0)</f>
        <v>0</v>
      </c>
      <c r="D1860" s="46">
        <f>_xlfn.IFNA(VLOOKUP(A1860,'BBI Strategy'!$A$2:$B$1000,2,FALSE),0)</f>
        <v>0</v>
      </c>
      <c r="E1860" s="46">
        <f>_xlfn.IFNA(VLOOKUP(A1860,'Cloud Strategy'!$A$2:$B$1000,2,FALSE),0)</f>
        <v>0</v>
      </c>
      <c r="F1860" s="46">
        <f>_xlfn.IFNA(VLOOKUP(A1860,'DMI Strategy'!$A$1:$B$1000,2,FALSE),0)</f>
        <v>0</v>
      </c>
      <c r="G1860" s="46">
        <f>_xlfn.IFNA(VLOOKUP(A1860,'RVI Strategy'!$A$1:$B$1000,2,FALSE),0)</f>
        <v>0</v>
      </c>
      <c r="H1860" s="46">
        <f>_xlfn.IFNA(VLOOKUP(A1860,'TXF0007 Strategy'!$A$1:$B$1000,2,FALSE),0)</f>
        <v>0</v>
      </c>
      <c r="I1860" s="55">
        <f t="shared" ref="I1860:I1923" si="58">(B1860+C1860+D1860+E1860+F1860+G1860)/6</f>
        <v>0</v>
      </c>
      <c r="J1860" s="32">
        <f>VLOOKUP($A1860,級距!$A:$K,9,FALSE)</f>
        <v>2</v>
      </c>
      <c r="K1860" s="32">
        <f>VLOOKUP($A1860,級距!$A:$K,10,FALSE)</f>
        <v>7</v>
      </c>
      <c r="L1860" s="32">
        <f>VLOOKUP($A1860,級距!$A:$K,11,FALSE)</f>
        <v>3</v>
      </c>
      <c r="M1860" s="32">
        <f t="shared" ref="M1860:M1923" si="59">_xlfn.IFNA(L1860,0)</f>
        <v>3</v>
      </c>
    </row>
    <row r="1861" spans="1:13">
      <c r="A1861" s="47">
        <v>43745</v>
      </c>
      <c r="B1861" s="46">
        <f>_xlfn.IFNA(VLOOKUP(A1861,'Dual Thrust Strategy'!$A$1:$B$460,2,FALSE),0)</f>
        <v>0</v>
      </c>
      <c r="C1861" s="46">
        <f>_xlfn.IFNA(VLOOKUP(A1861,'Break Through Price Strategy'!$A$2:$B$742,2,FALSE),0)</f>
        <v>0</v>
      </c>
      <c r="D1861" s="46">
        <f>_xlfn.IFNA(VLOOKUP(A1861,'BBI Strategy'!$A$2:$B$1000,2,FALSE),0)</f>
        <v>0</v>
      </c>
      <c r="E1861" s="46">
        <f>_xlfn.IFNA(VLOOKUP(A1861,'Cloud Strategy'!$A$2:$B$1000,2,FALSE),0)</f>
        <v>0</v>
      </c>
      <c r="F1861" s="46">
        <f>_xlfn.IFNA(VLOOKUP(A1861,'DMI Strategy'!$A$1:$B$1000,2,FALSE),0)</f>
        <v>0</v>
      </c>
      <c r="G1861" s="46">
        <f>_xlfn.IFNA(VLOOKUP(A1861,'RVI Strategy'!$A$1:$B$1000,2,FALSE),0)</f>
        <v>0</v>
      </c>
      <c r="H1861" s="46">
        <f>_xlfn.IFNA(VLOOKUP(A1861,'TXF0007 Strategy'!$A$1:$B$1000,2,FALSE),0)</f>
        <v>0</v>
      </c>
      <c r="I1861" s="55">
        <f t="shared" si="58"/>
        <v>0</v>
      </c>
      <c r="J1861" s="32">
        <f>VLOOKUP($A1861,級距!$A:$K,9,FALSE)</f>
        <v>1</v>
      </c>
      <c r="K1861" s="32">
        <f>VLOOKUP($A1861,級距!$A:$K,10,FALSE)</f>
        <v>2</v>
      </c>
      <c r="L1861" s="32">
        <f>VLOOKUP($A1861,級距!$A:$K,11,FALSE)</f>
        <v>2</v>
      </c>
      <c r="M1861" s="32">
        <f t="shared" si="59"/>
        <v>2</v>
      </c>
    </row>
    <row r="1862" spans="1:13">
      <c r="A1862" s="47">
        <v>43744</v>
      </c>
      <c r="B1862" s="46">
        <f>_xlfn.IFNA(VLOOKUP(A1862,'Dual Thrust Strategy'!$A$1:$B$460,2,FALSE),0)</f>
        <v>0</v>
      </c>
      <c r="C1862" s="46">
        <f>_xlfn.IFNA(VLOOKUP(A1862,'Break Through Price Strategy'!$A$2:$B$742,2,FALSE),0)</f>
        <v>0</v>
      </c>
      <c r="D1862" s="46">
        <f>_xlfn.IFNA(VLOOKUP(A1862,'BBI Strategy'!$A$2:$B$1000,2,FALSE),0)</f>
        <v>0</v>
      </c>
      <c r="E1862" s="46">
        <f>_xlfn.IFNA(VLOOKUP(A1862,'Cloud Strategy'!$A$2:$B$1000,2,FALSE),0)</f>
        <v>0</v>
      </c>
      <c r="F1862" s="46">
        <f>_xlfn.IFNA(VLOOKUP(A1862,'DMI Strategy'!$A$1:$B$1000,2,FALSE),0)</f>
        <v>0</v>
      </c>
      <c r="G1862" s="46">
        <f>_xlfn.IFNA(VLOOKUP(A1862,'RVI Strategy'!$A$1:$B$1000,2,FALSE),0)</f>
        <v>0</v>
      </c>
      <c r="H1862" s="46">
        <f>_xlfn.IFNA(VLOOKUP(A1862,'TXF0007 Strategy'!$A$1:$B$1000,2,FALSE),0)</f>
        <v>0</v>
      </c>
      <c r="I1862" s="55">
        <f t="shared" si="58"/>
        <v>0</v>
      </c>
      <c r="J1862" s="32" t="e">
        <f>VLOOKUP($A1862,級距!$A:$K,9,FALSE)</f>
        <v>#N/A</v>
      </c>
      <c r="K1862" s="32" t="e">
        <f>VLOOKUP($A1862,級距!$A:$K,10,FALSE)</f>
        <v>#N/A</v>
      </c>
      <c r="L1862" s="32" t="e">
        <f>VLOOKUP($A1862,級距!$A:$K,11,FALSE)</f>
        <v>#N/A</v>
      </c>
      <c r="M1862" s="32">
        <f t="shared" si="59"/>
        <v>0</v>
      </c>
    </row>
    <row r="1863" spans="1:13">
      <c r="A1863" s="47">
        <v>43743</v>
      </c>
      <c r="B1863" s="46">
        <f>_xlfn.IFNA(VLOOKUP(A1863,'Dual Thrust Strategy'!$A$1:$B$460,2,FALSE),0)</f>
        <v>0</v>
      </c>
      <c r="C1863" s="46">
        <f>_xlfn.IFNA(VLOOKUP(A1863,'Break Through Price Strategy'!$A$2:$B$742,2,FALSE),0)</f>
        <v>0</v>
      </c>
      <c r="D1863" s="46">
        <f>_xlfn.IFNA(VLOOKUP(A1863,'BBI Strategy'!$A$2:$B$1000,2,FALSE),0)</f>
        <v>0</v>
      </c>
      <c r="E1863" s="46">
        <f>_xlfn.IFNA(VLOOKUP(A1863,'Cloud Strategy'!$A$2:$B$1000,2,FALSE),0)</f>
        <v>0</v>
      </c>
      <c r="F1863" s="46">
        <f>_xlfn.IFNA(VLOOKUP(A1863,'DMI Strategy'!$A$1:$B$1000,2,FALSE),0)</f>
        <v>0</v>
      </c>
      <c r="G1863" s="46">
        <f>_xlfn.IFNA(VLOOKUP(A1863,'RVI Strategy'!$A$1:$B$1000,2,FALSE),0)</f>
        <v>0</v>
      </c>
      <c r="H1863" s="46">
        <f>_xlfn.IFNA(VLOOKUP(A1863,'TXF0007 Strategy'!$A$1:$B$1000,2,FALSE),0)</f>
        <v>0</v>
      </c>
      <c r="I1863" s="55">
        <f t="shared" si="58"/>
        <v>0</v>
      </c>
      <c r="J1863" s="32" t="e">
        <f>VLOOKUP($A1863,級距!$A:$K,9,FALSE)</f>
        <v>#N/A</v>
      </c>
      <c r="K1863" s="32" t="e">
        <f>VLOOKUP($A1863,級距!$A:$K,10,FALSE)</f>
        <v>#N/A</v>
      </c>
      <c r="L1863" s="32" t="e">
        <f>VLOOKUP($A1863,級距!$A:$K,11,FALSE)</f>
        <v>#N/A</v>
      </c>
      <c r="M1863" s="32">
        <f t="shared" si="59"/>
        <v>0</v>
      </c>
    </row>
    <row r="1864" spans="1:13">
      <c r="A1864" s="47">
        <v>43742</v>
      </c>
      <c r="B1864" s="46">
        <f>_xlfn.IFNA(VLOOKUP(A1864,'Dual Thrust Strategy'!$A$1:$B$460,2,FALSE),0)</f>
        <v>0</v>
      </c>
      <c r="C1864" s="46">
        <f>_xlfn.IFNA(VLOOKUP(A1864,'Break Through Price Strategy'!$A$2:$B$742,2,FALSE),0)</f>
        <v>0</v>
      </c>
      <c r="D1864" s="46">
        <f>_xlfn.IFNA(VLOOKUP(A1864,'BBI Strategy'!$A$2:$B$1000,2,FALSE),0)</f>
        <v>0</v>
      </c>
      <c r="E1864" s="46">
        <f>_xlfn.IFNA(VLOOKUP(A1864,'Cloud Strategy'!$A$2:$B$1000,2,FALSE),0)</f>
        <v>0</v>
      </c>
      <c r="F1864" s="46">
        <f>_xlfn.IFNA(VLOOKUP(A1864,'DMI Strategy'!$A$1:$B$1000,2,FALSE),0)</f>
        <v>0</v>
      </c>
      <c r="G1864" s="46">
        <f>_xlfn.IFNA(VLOOKUP(A1864,'RVI Strategy'!$A$1:$B$1000,2,FALSE),0)</f>
        <v>0</v>
      </c>
      <c r="H1864" s="46">
        <f>_xlfn.IFNA(VLOOKUP(A1864,'TXF0007 Strategy'!$A$1:$B$1000,2,FALSE),0)</f>
        <v>0</v>
      </c>
      <c r="I1864" s="55">
        <f t="shared" si="58"/>
        <v>0</v>
      </c>
      <c r="J1864" s="32">
        <f>VLOOKUP($A1864,級距!$A:$K,9,FALSE)</f>
        <v>4</v>
      </c>
      <c r="K1864" s="32">
        <f>VLOOKUP($A1864,級距!$A:$K,10,FALSE)</f>
        <v>1</v>
      </c>
      <c r="L1864" s="32">
        <f>VLOOKUP($A1864,級距!$A:$K,11,FALSE)</f>
        <v>2</v>
      </c>
      <c r="M1864" s="32">
        <f t="shared" si="59"/>
        <v>2</v>
      </c>
    </row>
    <row r="1865" spans="1:13">
      <c r="A1865" s="47">
        <v>43741</v>
      </c>
      <c r="B1865" s="46">
        <f>_xlfn.IFNA(VLOOKUP(A1865,'Dual Thrust Strategy'!$A$1:$B$460,2,FALSE),0)</f>
        <v>0</v>
      </c>
      <c r="C1865" s="46">
        <f>_xlfn.IFNA(VLOOKUP(A1865,'Break Through Price Strategy'!$A$2:$B$742,2,FALSE),0)</f>
        <v>0</v>
      </c>
      <c r="D1865" s="46">
        <f>_xlfn.IFNA(VLOOKUP(A1865,'BBI Strategy'!$A$2:$B$1000,2,FALSE),0)</f>
        <v>0</v>
      </c>
      <c r="E1865" s="46">
        <f>_xlfn.IFNA(VLOOKUP(A1865,'Cloud Strategy'!$A$2:$B$1000,2,FALSE),0)</f>
        <v>0</v>
      </c>
      <c r="F1865" s="46">
        <f>_xlfn.IFNA(VLOOKUP(A1865,'DMI Strategy'!$A$1:$B$1000,2,FALSE),0)</f>
        <v>0</v>
      </c>
      <c r="G1865" s="46">
        <f>_xlfn.IFNA(VLOOKUP(A1865,'RVI Strategy'!$A$1:$B$1000,2,FALSE),0)</f>
        <v>0</v>
      </c>
      <c r="H1865" s="46">
        <f>_xlfn.IFNA(VLOOKUP(A1865,'TXF0007 Strategy'!$A$1:$B$1000,2,FALSE),0)</f>
        <v>0</v>
      </c>
      <c r="I1865" s="55">
        <f t="shared" si="58"/>
        <v>0</v>
      </c>
      <c r="J1865" s="32">
        <f>VLOOKUP($A1865,級距!$A:$K,9,FALSE)</f>
        <v>5</v>
      </c>
      <c r="K1865" s="32">
        <f>VLOOKUP($A1865,級距!$A:$K,10,FALSE)</f>
        <v>3</v>
      </c>
      <c r="L1865" s="32">
        <f>VLOOKUP($A1865,級距!$A:$K,11,FALSE)</f>
        <v>2</v>
      </c>
      <c r="M1865" s="32">
        <f t="shared" si="59"/>
        <v>2</v>
      </c>
    </row>
    <row r="1866" spans="1:13">
      <c r="A1866" s="47">
        <v>43740</v>
      </c>
      <c r="B1866" s="46">
        <f>_xlfn.IFNA(VLOOKUP(A1866,'Dual Thrust Strategy'!$A$1:$B$460,2,FALSE),0)</f>
        <v>0</v>
      </c>
      <c r="C1866" s="46">
        <f>_xlfn.IFNA(VLOOKUP(A1866,'Break Through Price Strategy'!$A$2:$B$742,2,FALSE),0)</f>
        <v>0</v>
      </c>
      <c r="D1866" s="46">
        <f>_xlfn.IFNA(VLOOKUP(A1866,'BBI Strategy'!$A$2:$B$1000,2,FALSE),0)</f>
        <v>0</v>
      </c>
      <c r="E1866" s="46">
        <f>_xlfn.IFNA(VLOOKUP(A1866,'Cloud Strategy'!$A$2:$B$1000,2,FALSE),0)</f>
        <v>0</v>
      </c>
      <c r="F1866" s="46">
        <f>_xlfn.IFNA(VLOOKUP(A1866,'DMI Strategy'!$A$1:$B$1000,2,FALSE),0)</f>
        <v>0</v>
      </c>
      <c r="G1866" s="46">
        <f>_xlfn.IFNA(VLOOKUP(A1866,'RVI Strategy'!$A$1:$B$1000,2,FALSE),0)</f>
        <v>0</v>
      </c>
      <c r="H1866" s="46">
        <f>_xlfn.IFNA(VLOOKUP(A1866,'TXF0007 Strategy'!$A$1:$B$1000,2,FALSE),0)</f>
        <v>0</v>
      </c>
      <c r="I1866" s="55">
        <f t="shared" si="58"/>
        <v>0</v>
      </c>
      <c r="J1866" s="32">
        <f>VLOOKUP($A1866,級距!$A:$K,9,FALSE)</f>
        <v>1</v>
      </c>
      <c r="K1866" s="32">
        <f>VLOOKUP($A1866,級距!$A:$K,10,FALSE)</f>
        <v>2</v>
      </c>
      <c r="L1866" s="32">
        <f>VLOOKUP($A1866,級距!$A:$K,11,FALSE)</f>
        <v>2</v>
      </c>
      <c r="M1866" s="32">
        <f t="shared" si="59"/>
        <v>2</v>
      </c>
    </row>
    <row r="1867" spans="1:13">
      <c r="A1867" s="47">
        <v>43739</v>
      </c>
      <c r="B1867" s="46">
        <f>_xlfn.IFNA(VLOOKUP(A1867,'Dual Thrust Strategy'!$A$1:$B$460,2,FALSE),0)</f>
        <v>0</v>
      </c>
      <c r="C1867" s="46">
        <f>_xlfn.IFNA(VLOOKUP(A1867,'Break Through Price Strategy'!$A$2:$B$742,2,FALSE),0)</f>
        <v>0</v>
      </c>
      <c r="D1867" s="46">
        <f>_xlfn.IFNA(VLOOKUP(A1867,'BBI Strategy'!$A$2:$B$1000,2,FALSE),0)</f>
        <v>0</v>
      </c>
      <c r="E1867" s="46">
        <f>_xlfn.IFNA(VLOOKUP(A1867,'Cloud Strategy'!$A$2:$B$1000,2,FALSE),0)</f>
        <v>0</v>
      </c>
      <c r="F1867" s="46">
        <f>_xlfn.IFNA(VLOOKUP(A1867,'DMI Strategy'!$A$1:$B$1000,2,FALSE),0)</f>
        <v>0</v>
      </c>
      <c r="G1867" s="46">
        <f>_xlfn.IFNA(VLOOKUP(A1867,'RVI Strategy'!$A$1:$B$1000,2,FALSE),0)</f>
        <v>0</v>
      </c>
      <c r="H1867" s="46">
        <f>_xlfn.IFNA(VLOOKUP(A1867,'TXF0007 Strategy'!$A$1:$B$1000,2,FALSE),0)</f>
        <v>0</v>
      </c>
      <c r="I1867" s="55">
        <f t="shared" si="58"/>
        <v>0</v>
      </c>
      <c r="J1867" s="32">
        <f>VLOOKUP($A1867,級距!$A:$K,9,FALSE)</f>
        <v>5</v>
      </c>
      <c r="K1867" s="32">
        <f>VLOOKUP($A1867,級距!$A:$K,10,FALSE)</f>
        <v>10</v>
      </c>
      <c r="L1867" s="32">
        <f>VLOOKUP($A1867,級距!$A:$K,11,FALSE)</f>
        <v>3</v>
      </c>
      <c r="M1867" s="32">
        <f t="shared" si="59"/>
        <v>3</v>
      </c>
    </row>
    <row r="1868" spans="1:13">
      <c r="A1868" s="47">
        <v>43738</v>
      </c>
      <c r="B1868" s="46">
        <f>_xlfn.IFNA(VLOOKUP(A1868,'Dual Thrust Strategy'!$A$1:$B$460,2,FALSE),0)</f>
        <v>0</v>
      </c>
      <c r="C1868" s="46">
        <f>_xlfn.IFNA(VLOOKUP(A1868,'Break Through Price Strategy'!$A$2:$B$742,2,FALSE),0)</f>
        <v>0</v>
      </c>
      <c r="D1868" s="46">
        <f>_xlfn.IFNA(VLOOKUP(A1868,'BBI Strategy'!$A$2:$B$1000,2,FALSE),0)</f>
        <v>0</v>
      </c>
      <c r="E1868" s="46">
        <f>_xlfn.IFNA(VLOOKUP(A1868,'Cloud Strategy'!$A$2:$B$1000,2,FALSE),0)</f>
        <v>0</v>
      </c>
      <c r="F1868" s="46">
        <f>_xlfn.IFNA(VLOOKUP(A1868,'DMI Strategy'!$A$1:$B$1000,2,FALSE),0)</f>
        <v>0</v>
      </c>
      <c r="G1868" s="46">
        <f>_xlfn.IFNA(VLOOKUP(A1868,'RVI Strategy'!$A$1:$B$1000,2,FALSE),0)</f>
        <v>0</v>
      </c>
      <c r="H1868" s="46">
        <f>_xlfn.IFNA(VLOOKUP(A1868,'TXF0007 Strategy'!$A$1:$B$1000,2,FALSE),0)</f>
        <v>0</v>
      </c>
      <c r="I1868" s="55">
        <f t="shared" si="58"/>
        <v>0</v>
      </c>
      <c r="J1868" s="32" t="e">
        <f>VLOOKUP($A1868,級距!$A:$K,9,FALSE)</f>
        <v>#N/A</v>
      </c>
      <c r="K1868" s="32" t="e">
        <f>VLOOKUP($A1868,級距!$A:$K,10,FALSE)</f>
        <v>#N/A</v>
      </c>
      <c r="L1868" s="32" t="e">
        <f>VLOOKUP($A1868,級距!$A:$K,11,FALSE)</f>
        <v>#N/A</v>
      </c>
      <c r="M1868" s="32">
        <f t="shared" si="59"/>
        <v>0</v>
      </c>
    </row>
    <row r="1869" spans="1:13">
      <c r="A1869" s="47">
        <v>43737</v>
      </c>
      <c r="B1869" s="46">
        <f>_xlfn.IFNA(VLOOKUP(A1869,'Dual Thrust Strategy'!$A$1:$B$460,2,FALSE),0)</f>
        <v>0</v>
      </c>
      <c r="C1869" s="46">
        <f>_xlfn.IFNA(VLOOKUP(A1869,'Break Through Price Strategy'!$A$2:$B$742,2,FALSE),0)</f>
        <v>0</v>
      </c>
      <c r="D1869" s="46">
        <f>_xlfn.IFNA(VLOOKUP(A1869,'BBI Strategy'!$A$2:$B$1000,2,FALSE),0)</f>
        <v>0</v>
      </c>
      <c r="E1869" s="46">
        <f>_xlfn.IFNA(VLOOKUP(A1869,'Cloud Strategy'!$A$2:$B$1000,2,FALSE),0)</f>
        <v>0</v>
      </c>
      <c r="F1869" s="46">
        <f>_xlfn.IFNA(VLOOKUP(A1869,'DMI Strategy'!$A$1:$B$1000,2,FALSE),0)</f>
        <v>0</v>
      </c>
      <c r="G1869" s="46">
        <f>_xlfn.IFNA(VLOOKUP(A1869,'RVI Strategy'!$A$1:$B$1000,2,FALSE),0)</f>
        <v>0</v>
      </c>
      <c r="H1869" s="46">
        <f>_xlfn.IFNA(VLOOKUP(A1869,'TXF0007 Strategy'!$A$1:$B$1000,2,FALSE),0)</f>
        <v>0</v>
      </c>
      <c r="I1869" s="55">
        <f t="shared" si="58"/>
        <v>0</v>
      </c>
      <c r="J1869" s="32" t="e">
        <f>VLOOKUP($A1869,級距!$A:$K,9,FALSE)</f>
        <v>#N/A</v>
      </c>
      <c r="K1869" s="32" t="e">
        <f>VLOOKUP($A1869,級距!$A:$K,10,FALSE)</f>
        <v>#N/A</v>
      </c>
      <c r="L1869" s="32" t="e">
        <f>VLOOKUP($A1869,級距!$A:$K,11,FALSE)</f>
        <v>#N/A</v>
      </c>
      <c r="M1869" s="32">
        <f t="shared" si="59"/>
        <v>0</v>
      </c>
    </row>
    <row r="1870" spans="1:13">
      <c r="A1870" s="47">
        <v>43736</v>
      </c>
      <c r="B1870" s="46">
        <f>_xlfn.IFNA(VLOOKUP(A1870,'Dual Thrust Strategy'!$A$1:$B$460,2,FALSE),0)</f>
        <v>0</v>
      </c>
      <c r="C1870" s="46">
        <f>_xlfn.IFNA(VLOOKUP(A1870,'Break Through Price Strategy'!$A$2:$B$742,2,FALSE),0)</f>
        <v>0</v>
      </c>
      <c r="D1870" s="46">
        <f>_xlfn.IFNA(VLOOKUP(A1870,'BBI Strategy'!$A$2:$B$1000,2,FALSE),0)</f>
        <v>0</v>
      </c>
      <c r="E1870" s="46">
        <f>_xlfn.IFNA(VLOOKUP(A1870,'Cloud Strategy'!$A$2:$B$1000,2,FALSE),0)</f>
        <v>0</v>
      </c>
      <c r="F1870" s="46">
        <f>_xlfn.IFNA(VLOOKUP(A1870,'DMI Strategy'!$A$1:$B$1000,2,FALSE),0)</f>
        <v>0</v>
      </c>
      <c r="G1870" s="46">
        <f>_xlfn.IFNA(VLOOKUP(A1870,'RVI Strategy'!$A$1:$B$1000,2,FALSE),0)</f>
        <v>0</v>
      </c>
      <c r="H1870" s="46">
        <f>_xlfn.IFNA(VLOOKUP(A1870,'TXF0007 Strategy'!$A$1:$B$1000,2,FALSE),0)</f>
        <v>0</v>
      </c>
      <c r="I1870" s="55">
        <f t="shared" si="58"/>
        <v>0</v>
      </c>
      <c r="J1870" s="32" t="e">
        <f>VLOOKUP($A1870,級距!$A:$K,9,FALSE)</f>
        <v>#N/A</v>
      </c>
      <c r="K1870" s="32" t="e">
        <f>VLOOKUP($A1870,級距!$A:$K,10,FALSE)</f>
        <v>#N/A</v>
      </c>
      <c r="L1870" s="32" t="e">
        <f>VLOOKUP($A1870,級距!$A:$K,11,FALSE)</f>
        <v>#N/A</v>
      </c>
      <c r="M1870" s="32">
        <f t="shared" si="59"/>
        <v>0</v>
      </c>
    </row>
    <row r="1871" spans="1:13">
      <c r="A1871" s="47">
        <v>43735</v>
      </c>
      <c r="B1871" s="46">
        <f>_xlfn.IFNA(VLOOKUP(A1871,'Dual Thrust Strategy'!$A$1:$B$460,2,FALSE),0)</f>
        <v>0</v>
      </c>
      <c r="C1871" s="46">
        <f>_xlfn.IFNA(VLOOKUP(A1871,'Break Through Price Strategy'!$A$2:$B$742,2,FALSE),0)</f>
        <v>0</v>
      </c>
      <c r="D1871" s="46">
        <f>_xlfn.IFNA(VLOOKUP(A1871,'BBI Strategy'!$A$2:$B$1000,2,FALSE),0)</f>
        <v>0</v>
      </c>
      <c r="E1871" s="46">
        <f>_xlfn.IFNA(VLOOKUP(A1871,'Cloud Strategy'!$A$2:$B$1000,2,FALSE),0)</f>
        <v>0</v>
      </c>
      <c r="F1871" s="46">
        <f>_xlfn.IFNA(VLOOKUP(A1871,'DMI Strategy'!$A$1:$B$1000,2,FALSE),0)</f>
        <v>0</v>
      </c>
      <c r="G1871" s="46">
        <f>_xlfn.IFNA(VLOOKUP(A1871,'RVI Strategy'!$A$1:$B$1000,2,FALSE),0)</f>
        <v>0</v>
      </c>
      <c r="H1871" s="46">
        <f>_xlfn.IFNA(VLOOKUP(A1871,'TXF0007 Strategy'!$A$1:$B$1000,2,FALSE),0)</f>
        <v>0</v>
      </c>
      <c r="I1871" s="55">
        <f t="shared" si="58"/>
        <v>0</v>
      </c>
      <c r="J1871" s="32">
        <f>VLOOKUP($A1871,級距!$A:$K,9,FALSE)</f>
        <v>3</v>
      </c>
      <c r="K1871" s="32">
        <f>VLOOKUP($A1871,級距!$A:$K,10,FALSE)</f>
        <v>7</v>
      </c>
      <c r="L1871" s="32">
        <f>VLOOKUP($A1871,級距!$A:$K,11,FALSE)</f>
        <v>3</v>
      </c>
      <c r="M1871" s="32">
        <f t="shared" si="59"/>
        <v>3</v>
      </c>
    </row>
    <row r="1872" spans="1:13">
      <c r="A1872" s="47">
        <v>43734</v>
      </c>
      <c r="B1872" s="46">
        <f>_xlfn.IFNA(VLOOKUP(A1872,'Dual Thrust Strategy'!$A$1:$B$460,2,FALSE),0)</f>
        <v>0</v>
      </c>
      <c r="C1872" s="46">
        <f>_xlfn.IFNA(VLOOKUP(A1872,'Break Through Price Strategy'!$A$2:$B$742,2,FALSE),0)</f>
        <v>0</v>
      </c>
      <c r="D1872" s="46">
        <f>_xlfn.IFNA(VLOOKUP(A1872,'BBI Strategy'!$A$2:$B$1000,2,FALSE),0)</f>
        <v>0</v>
      </c>
      <c r="E1872" s="46">
        <f>_xlfn.IFNA(VLOOKUP(A1872,'Cloud Strategy'!$A$2:$B$1000,2,FALSE),0)</f>
        <v>0</v>
      </c>
      <c r="F1872" s="46">
        <f>_xlfn.IFNA(VLOOKUP(A1872,'DMI Strategy'!$A$1:$B$1000,2,FALSE),0)</f>
        <v>0</v>
      </c>
      <c r="G1872" s="46">
        <f>_xlfn.IFNA(VLOOKUP(A1872,'RVI Strategy'!$A$1:$B$1000,2,FALSE),0)</f>
        <v>0</v>
      </c>
      <c r="H1872" s="46">
        <f>_xlfn.IFNA(VLOOKUP(A1872,'TXF0007 Strategy'!$A$1:$B$1000,2,FALSE),0)</f>
        <v>0</v>
      </c>
      <c r="I1872" s="55">
        <f t="shared" si="58"/>
        <v>0</v>
      </c>
      <c r="J1872" s="32">
        <f>VLOOKUP($A1872,級距!$A:$K,9,FALSE)</f>
        <v>2</v>
      </c>
      <c r="K1872" s="32">
        <f>VLOOKUP($A1872,級距!$A:$K,10,FALSE)</f>
        <v>5</v>
      </c>
      <c r="L1872" s="32">
        <f>VLOOKUP($A1872,級距!$A:$K,11,FALSE)</f>
        <v>2</v>
      </c>
      <c r="M1872" s="32">
        <f t="shared" si="59"/>
        <v>2</v>
      </c>
    </row>
    <row r="1873" spans="1:13">
      <c r="A1873" s="47">
        <v>43733</v>
      </c>
      <c r="B1873" s="46">
        <f>_xlfn.IFNA(VLOOKUP(A1873,'Dual Thrust Strategy'!$A$1:$B$460,2,FALSE),0)</f>
        <v>0</v>
      </c>
      <c r="C1873" s="46">
        <f>_xlfn.IFNA(VLOOKUP(A1873,'Break Through Price Strategy'!$A$2:$B$742,2,FALSE),0)</f>
        <v>0</v>
      </c>
      <c r="D1873" s="46">
        <f>_xlfn.IFNA(VLOOKUP(A1873,'BBI Strategy'!$A$2:$B$1000,2,FALSE),0)</f>
        <v>0</v>
      </c>
      <c r="E1873" s="46">
        <f>_xlfn.IFNA(VLOOKUP(A1873,'Cloud Strategy'!$A$2:$B$1000,2,FALSE),0)</f>
        <v>0</v>
      </c>
      <c r="F1873" s="46">
        <f>_xlfn.IFNA(VLOOKUP(A1873,'DMI Strategy'!$A$1:$B$1000,2,FALSE),0)</f>
        <v>0</v>
      </c>
      <c r="G1873" s="46">
        <f>_xlfn.IFNA(VLOOKUP(A1873,'RVI Strategy'!$A$1:$B$1000,2,FALSE),0)</f>
        <v>0</v>
      </c>
      <c r="H1873" s="46">
        <f>_xlfn.IFNA(VLOOKUP(A1873,'TXF0007 Strategy'!$A$1:$B$1000,2,FALSE),0)</f>
        <v>0</v>
      </c>
      <c r="I1873" s="55">
        <f t="shared" si="58"/>
        <v>0</v>
      </c>
      <c r="J1873" s="32">
        <f>VLOOKUP($A1873,級距!$A:$K,9,FALSE)</f>
        <v>2</v>
      </c>
      <c r="K1873" s="32">
        <f>VLOOKUP($A1873,級距!$A:$K,10,FALSE)</f>
        <v>4</v>
      </c>
      <c r="L1873" s="32">
        <f>VLOOKUP($A1873,級距!$A:$K,11,FALSE)</f>
        <v>2</v>
      </c>
      <c r="M1873" s="32">
        <f t="shared" si="59"/>
        <v>2</v>
      </c>
    </row>
    <row r="1874" spans="1:13">
      <c r="A1874" s="47">
        <v>43732</v>
      </c>
      <c r="B1874" s="46">
        <f>_xlfn.IFNA(VLOOKUP(A1874,'Dual Thrust Strategy'!$A$1:$B$460,2,FALSE),0)</f>
        <v>0</v>
      </c>
      <c r="C1874" s="46">
        <f>_xlfn.IFNA(VLOOKUP(A1874,'Break Through Price Strategy'!$A$2:$B$742,2,FALSE),0)</f>
        <v>0</v>
      </c>
      <c r="D1874" s="46">
        <f>_xlfn.IFNA(VLOOKUP(A1874,'BBI Strategy'!$A$2:$B$1000,2,FALSE),0)</f>
        <v>0</v>
      </c>
      <c r="E1874" s="46">
        <f>_xlfn.IFNA(VLOOKUP(A1874,'Cloud Strategy'!$A$2:$B$1000,2,FALSE),0)</f>
        <v>0</v>
      </c>
      <c r="F1874" s="46">
        <f>_xlfn.IFNA(VLOOKUP(A1874,'DMI Strategy'!$A$1:$B$1000,2,FALSE),0)</f>
        <v>0</v>
      </c>
      <c r="G1874" s="46">
        <f>_xlfn.IFNA(VLOOKUP(A1874,'RVI Strategy'!$A$1:$B$1000,2,FALSE),0)</f>
        <v>0</v>
      </c>
      <c r="H1874" s="46">
        <f>_xlfn.IFNA(VLOOKUP(A1874,'TXF0007 Strategy'!$A$1:$B$1000,2,FALSE),0)</f>
        <v>0</v>
      </c>
      <c r="I1874" s="55">
        <f t="shared" si="58"/>
        <v>0</v>
      </c>
      <c r="J1874" s="32">
        <f>VLOOKUP($A1874,級距!$A:$K,9,FALSE)</f>
        <v>2</v>
      </c>
      <c r="K1874" s="32">
        <f>VLOOKUP($A1874,級距!$A:$K,10,FALSE)</f>
        <v>1</v>
      </c>
      <c r="L1874" s="32">
        <f>VLOOKUP($A1874,級距!$A:$K,11,FALSE)</f>
        <v>2</v>
      </c>
      <c r="M1874" s="32">
        <f t="shared" si="59"/>
        <v>2</v>
      </c>
    </row>
    <row r="1875" spans="1:13">
      <c r="A1875" s="47">
        <v>43731</v>
      </c>
      <c r="B1875" s="46">
        <f>_xlfn.IFNA(VLOOKUP(A1875,'Dual Thrust Strategy'!$A$1:$B$460,2,FALSE),0)</f>
        <v>0</v>
      </c>
      <c r="C1875" s="46">
        <f>_xlfn.IFNA(VLOOKUP(A1875,'Break Through Price Strategy'!$A$2:$B$742,2,FALSE),0)</f>
        <v>0</v>
      </c>
      <c r="D1875" s="46">
        <f>_xlfn.IFNA(VLOOKUP(A1875,'BBI Strategy'!$A$2:$B$1000,2,FALSE),0)</f>
        <v>0</v>
      </c>
      <c r="E1875" s="46">
        <f>_xlfn.IFNA(VLOOKUP(A1875,'Cloud Strategy'!$A$2:$B$1000,2,FALSE),0)</f>
        <v>0</v>
      </c>
      <c r="F1875" s="46">
        <f>_xlfn.IFNA(VLOOKUP(A1875,'DMI Strategy'!$A$1:$B$1000,2,FALSE),0)</f>
        <v>0</v>
      </c>
      <c r="G1875" s="46">
        <f>_xlfn.IFNA(VLOOKUP(A1875,'RVI Strategy'!$A$1:$B$1000,2,FALSE),0)</f>
        <v>0</v>
      </c>
      <c r="H1875" s="46">
        <f>_xlfn.IFNA(VLOOKUP(A1875,'TXF0007 Strategy'!$A$1:$B$1000,2,FALSE),0)</f>
        <v>0</v>
      </c>
      <c r="I1875" s="55">
        <f t="shared" si="58"/>
        <v>0</v>
      </c>
      <c r="J1875" s="32">
        <f>VLOOKUP($A1875,級距!$A:$K,9,FALSE)</f>
        <v>1</v>
      </c>
      <c r="K1875" s="32">
        <f>VLOOKUP($A1875,級距!$A:$K,10,FALSE)</f>
        <v>1</v>
      </c>
      <c r="L1875" s="32">
        <f>VLOOKUP($A1875,級距!$A:$K,11,FALSE)</f>
        <v>2</v>
      </c>
      <c r="M1875" s="32">
        <f t="shared" si="59"/>
        <v>2</v>
      </c>
    </row>
    <row r="1876" spans="1:13">
      <c r="A1876" s="47">
        <v>43730</v>
      </c>
      <c r="B1876" s="46">
        <f>_xlfn.IFNA(VLOOKUP(A1876,'Dual Thrust Strategy'!$A$1:$B$460,2,FALSE),0)</f>
        <v>0</v>
      </c>
      <c r="C1876" s="46">
        <f>_xlfn.IFNA(VLOOKUP(A1876,'Break Through Price Strategy'!$A$2:$B$742,2,FALSE),0)</f>
        <v>0</v>
      </c>
      <c r="D1876" s="46">
        <f>_xlfn.IFNA(VLOOKUP(A1876,'BBI Strategy'!$A$2:$B$1000,2,FALSE),0)</f>
        <v>0</v>
      </c>
      <c r="E1876" s="46">
        <f>_xlfn.IFNA(VLOOKUP(A1876,'Cloud Strategy'!$A$2:$B$1000,2,FALSE),0)</f>
        <v>0</v>
      </c>
      <c r="F1876" s="46">
        <f>_xlfn.IFNA(VLOOKUP(A1876,'DMI Strategy'!$A$1:$B$1000,2,FALSE),0)</f>
        <v>0</v>
      </c>
      <c r="G1876" s="46">
        <f>_xlfn.IFNA(VLOOKUP(A1876,'RVI Strategy'!$A$1:$B$1000,2,FALSE),0)</f>
        <v>0</v>
      </c>
      <c r="H1876" s="46">
        <f>_xlfn.IFNA(VLOOKUP(A1876,'TXF0007 Strategy'!$A$1:$B$1000,2,FALSE),0)</f>
        <v>0</v>
      </c>
      <c r="I1876" s="55">
        <f t="shared" si="58"/>
        <v>0</v>
      </c>
      <c r="J1876" s="32" t="e">
        <f>VLOOKUP($A1876,級距!$A:$K,9,FALSE)</f>
        <v>#N/A</v>
      </c>
      <c r="K1876" s="32" t="e">
        <f>VLOOKUP($A1876,級距!$A:$K,10,FALSE)</f>
        <v>#N/A</v>
      </c>
      <c r="L1876" s="32" t="e">
        <f>VLOOKUP($A1876,級距!$A:$K,11,FALSE)</f>
        <v>#N/A</v>
      </c>
      <c r="M1876" s="32">
        <f t="shared" si="59"/>
        <v>0</v>
      </c>
    </row>
    <row r="1877" spans="1:13">
      <c r="A1877" s="47">
        <v>43729</v>
      </c>
      <c r="B1877" s="46">
        <f>_xlfn.IFNA(VLOOKUP(A1877,'Dual Thrust Strategy'!$A$1:$B$460,2,FALSE),0)</f>
        <v>0</v>
      </c>
      <c r="C1877" s="46">
        <f>_xlfn.IFNA(VLOOKUP(A1877,'Break Through Price Strategy'!$A$2:$B$742,2,FALSE),0)</f>
        <v>0</v>
      </c>
      <c r="D1877" s="46">
        <f>_xlfn.IFNA(VLOOKUP(A1877,'BBI Strategy'!$A$2:$B$1000,2,FALSE),0)</f>
        <v>0</v>
      </c>
      <c r="E1877" s="46">
        <f>_xlfn.IFNA(VLOOKUP(A1877,'Cloud Strategy'!$A$2:$B$1000,2,FALSE),0)</f>
        <v>0</v>
      </c>
      <c r="F1877" s="46">
        <f>_xlfn.IFNA(VLOOKUP(A1877,'DMI Strategy'!$A$1:$B$1000,2,FALSE),0)</f>
        <v>0</v>
      </c>
      <c r="G1877" s="46">
        <f>_xlfn.IFNA(VLOOKUP(A1877,'RVI Strategy'!$A$1:$B$1000,2,FALSE),0)</f>
        <v>0</v>
      </c>
      <c r="H1877" s="46">
        <f>_xlfn.IFNA(VLOOKUP(A1877,'TXF0007 Strategy'!$A$1:$B$1000,2,FALSE),0)</f>
        <v>0</v>
      </c>
      <c r="I1877" s="55">
        <f t="shared" si="58"/>
        <v>0</v>
      </c>
      <c r="J1877" s="32" t="e">
        <f>VLOOKUP($A1877,級距!$A:$K,9,FALSE)</f>
        <v>#N/A</v>
      </c>
      <c r="K1877" s="32" t="e">
        <f>VLOOKUP($A1877,級距!$A:$K,10,FALSE)</f>
        <v>#N/A</v>
      </c>
      <c r="L1877" s="32" t="e">
        <f>VLOOKUP($A1877,級距!$A:$K,11,FALSE)</f>
        <v>#N/A</v>
      </c>
      <c r="M1877" s="32">
        <f t="shared" si="59"/>
        <v>0</v>
      </c>
    </row>
    <row r="1878" spans="1:13">
      <c r="A1878" s="47">
        <v>43728</v>
      </c>
      <c r="B1878" s="46">
        <f>_xlfn.IFNA(VLOOKUP(A1878,'Dual Thrust Strategy'!$A$1:$B$460,2,FALSE),0)</f>
        <v>0</v>
      </c>
      <c r="C1878" s="46">
        <f>_xlfn.IFNA(VLOOKUP(A1878,'Break Through Price Strategy'!$A$2:$B$742,2,FALSE),0)</f>
        <v>0</v>
      </c>
      <c r="D1878" s="46">
        <f>_xlfn.IFNA(VLOOKUP(A1878,'BBI Strategy'!$A$2:$B$1000,2,FALSE),0)</f>
        <v>0</v>
      </c>
      <c r="E1878" s="46">
        <f>_xlfn.IFNA(VLOOKUP(A1878,'Cloud Strategy'!$A$2:$B$1000,2,FALSE),0)</f>
        <v>0</v>
      </c>
      <c r="F1878" s="46">
        <f>_xlfn.IFNA(VLOOKUP(A1878,'DMI Strategy'!$A$1:$B$1000,2,FALSE),0)</f>
        <v>0</v>
      </c>
      <c r="G1878" s="46">
        <f>_xlfn.IFNA(VLOOKUP(A1878,'RVI Strategy'!$A$1:$B$1000,2,FALSE),0)</f>
        <v>0</v>
      </c>
      <c r="H1878" s="46">
        <f>_xlfn.IFNA(VLOOKUP(A1878,'TXF0007 Strategy'!$A$1:$B$1000,2,FALSE),0)</f>
        <v>0</v>
      </c>
      <c r="I1878" s="55">
        <f t="shared" si="58"/>
        <v>0</v>
      </c>
      <c r="J1878" s="32" t="e">
        <f>VLOOKUP($A1878,級距!$A:$K,9,FALSE)</f>
        <v>#N/A</v>
      </c>
      <c r="K1878" s="32">
        <f>VLOOKUP($A1878,級距!$A:$K,10,FALSE)</f>
        <v>1</v>
      </c>
      <c r="L1878" s="32" t="e">
        <f>VLOOKUP($A1878,級距!$A:$K,11,FALSE)</f>
        <v>#N/A</v>
      </c>
      <c r="M1878" s="32">
        <f t="shared" si="59"/>
        <v>0</v>
      </c>
    </row>
    <row r="1879" spans="1:13">
      <c r="A1879" s="47">
        <v>43727</v>
      </c>
      <c r="B1879" s="46">
        <f>_xlfn.IFNA(VLOOKUP(A1879,'Dual Thrust Strategy'!$A$1:$B$460,2,FALSE),0)</f>
        <v>0</v>
      </c>
      <c r="C1879" s="46">
        <f>_xlfn.IFNA(VLOOKUP(A1879,'Break Through Price Strategy'!$A$2:$B$742,2,FALSE),0)</f>
        <v>0</v>
      </c>
      <c r="D1879" s="46">
        <f>_xlfn.IFNA(VLOOKUP(A1879,'BBI Strategy'!$A$2:$B$1000,2,FALSE),0)</f>
        <v>0</v>
      </c>
      <c r="E1879" s="46">
        <f>_xlfn.IFNA(VLOOKUP(A1879,'Cloud Strategy'!$A$2:$B$1000,2,FALSE),0)</f>
        <v>0</v>
      </c>
      <c r="F1879" s="46">
        <f>_xlfn.IFNA(VLOOKUP(A1879,'DMI Strategy'!$A$1:$B$1000,2,FALSE),0)</f>
        <v>0</v>
      </c>
      <c r="G1879" s="46">
        <f>_xlfn.IFNA(VLOOKUP(A1879,'RVI Strategy'!$A$1:$B$1000,2,FALSE),0)</f>
        <v>0</v>
      </c>
      <c r="H1879" s="46">
        <f>_xlfn.IFNA(VLOOKUP(A1879,'TXF0007 Strategy'!$A$1:$B$1000,2,FALSE),0)</f>
        <v>0</v>
      </c>
      <c r="I1879" s="55">
        <f t="shared" si="58"/>
        <v>0</v>
      </c>
      <c r="J1879" s="32">
        <f>VLOOKUP($A1879,級距!$A:$K,9,FALSE)</f>
        <v>3</v>
      </c>
      <c r="K1879" s="32">
        <f>VLOOKUP($A1879,級距!$A:$K,10,FALSE)</f>
        <v>6</v>
      </c>
      <c r="L1879" s="32">
        <f>VLOOKUP($A1879,級距!$A:$K,11,FALSE)</f>
        <v>2</v>
      </c>
      <c r="M1879" s="32">
        <f t="shared" si="59"/>
        <v>2</v>
      </c>
    </row>
    <row r="1880" spans="1:13">
      <c r="A1880" s="47">
        <v>43726</v>
      </c>
      <c r="B1880" s="46">
        <f>_xlfn.IFNA(VLOOKUP(A1880,'Dual Thrust Strategy'!$A$1:$B$460,2,FALSE),0)</f>
        <v>0</v>
      </c>
      <c r="C1880" s="46">
        <f>_xlfn.IFNA(VLOOKUP(A1880,'Break Through Price Strategy'!$A$2:$B$742,2,FALSE),0)</f>
        <v>0</v>
      </c>
      <c r="D1880" s="46">
        <f>_xlfn.IFNA(VLOOKUP(A1880,'BBI Strategy'!$A$2:$B$1000,2,FALSE),0)</f>
        <v>0</v>
      </c>
      <c r="E1880" s="46">
        <f>_xlfn.IFNA(VLOOKUP(A1880,'Cloud Strategy'!$A$2:$B$1000,2,FALSE),0)</f>
        <v>0</v>
      </c>
      <c r="F1880" s="46">
        <f>_xlfn.IFNA(VLOOKUP(A1880,'DMI Strategy'!$A$1:$B$1000,2,FALSE),0)</f>
        <v>0</v>
      </c>
      <c r="G1880" s="46">
        <f>_xlfn.IFNA(VLOOKUP(A1880,'RVI Strategy'!$A$1:$B$1000,2,FALSE),0)</f>
        <v>0</v>
      </c>
      <c r="H1880" s="46">
        <f>_xlfn.IFNA(VLOOKUP(A1880,'TXF0007 Strategy'!$A$1:$B$1000,2,FALSE),0)</f>
        <v>0</v>
      </c>
      <c r="I1880" s="55">
        <f t="shared" si="58"/>
        <v>0</v>
      </c>
      <c r="J1880" s="32">
        <f>VLOOKUP($A1880,級距!$A:$K,9,FALSE)</f>
        <v>3</v>
      </c>
      <c r="K1880" s="32">
        <f>VLOOKUP($A1880,級距!$A:$K,10,FALSE)</f>
        <v>6</v>
      </c>
      <c r="L1880" s="32">
        <f>VLOOKUP($A1880,級距!$A:$K,11,FALSE)</f>
        <v>2</v>
      </c>
      <c r="M1880" s="32">
        <f t="shared" si="59"/>
        <v>2</v>
      </c>
    </row>
    <row r="1881" spans="1:13">
      <c r="A1881" s="47">
        <v>43725</v>
      </c>
      <c r="B1881" s="46">
        <f>_xlfn.IFNA(VLOOKUP(A1881,'Dual Thrust Strategy'!$A$1:$B$460,2,FALSE),0)</f>
        <v>0</v>
      </c>
      <c r="C1881" s="46">
        <f>_xlfn.IFNA(VLOOKUP(A1881,'Break Through Price Strategy'!$A$2:$B$742,2,FALSE),0)</f>
        <v>0</v>
      </c>
      <c r="D1881" s="46">
        <f>_xlfn.IFNA(VLOOKUP(A1881,'BBI Strategy'!$A$2:$B$1000,2,FALSE),0)</f>
        <v>0</v>
      </c>
      <c r="E1881" s="46">
        <f>_xlfn.IFNA(VLOOKUP(A1881,'Cloud Strategy'!$A$2:$B$1000,2,FALSE),0)</f>
        <v>0</v>
      </c>
      <c r="F1881" s="46">
        <f>_xlfn.IFNA(VLOOKUP(A1881,'DMI Strategy'!$A$1:$B$1000,2,FALSE),0)</f>
        <v>0</v>
      </c>
      <c r="G1881" s="46">
        <f>_xlfn.IFNA(VLOOKUP(A1881,'RVI Strategy'!$A$1:$B$1000,2,FALSE),0)</f>
        <v>0</v>
      </c>
      <c r="H1881" s="46">
        <f>_xlfn.IFNA(VLOOKUP(A1881,'TXF0007 Strategy'!$A$1:$B$1000,2,FALSE),0)</f>
        <v>0</v>
      </c>
      <c r="I1881" s="55">
        <f t="shared" si="58"/>
        <v>0</v>
      </c>
      <c r="J1881" s="32">
        <f>VLOOKUP($A1881,級距!$A:$K,9,FALSE)</f>
        <v>1</v>
      </c>
      <c r="K1881" s="32">
        <f>VLOOKUP($A1881,級距!$A:$K,10,FALSE)</f>
        <v>9</v>
      </c>
      <c r="L1881" s="32">
        <f>VLOOKUP($A1881,級距!$A:$K,11,FALSE)</f>
        <v>3</v>
      </c>
      <c r="M1881" s="32">
        <f t="shared" si="59"/>
        <v>3</v>
      </c>
    </row>
    <row r="1882" spans="1:13">
      <c r="A1882" s="47">
        <v>43724</v>
      </c>
      <c r="B1882" s="46">
        <f>_xlfn.IFNA(VLOOKUP(A1882,'Dual Thrust Strategy'!$A$1:$B$460,2,FALSE),0)</f>
        <v>0</v>
      </c>
      <c r="C1882" s="46">
        <f>_xlfn.IFNA(VLOOKUP(A1882,'Break Through Price Strategy'!$A$2:$B$742,2,FALSE),0)</f>
        <v>0</v>
      </c>
      <c r="D1882" s="46">
        <f>_xlfn.IFNA(VLOOKUP(A1882,'BBI Strategy'!$A$2:$B$1000,2,FALSE),0)</f>
        <v>0</v>
      </c>
      <c r="E1882" s="46">
        <f>_xlfn.IFNA(VLOOKUP(A1882,'Cloud Strategy'!$A$2:$B$1000,2,FALSE),0)</f>
        <v>0</v>
      </c>
      <c r="F1882" s="46">
        <f>_xlfn.IFNA(VLOOKUP(A1882,'DMI Strategy'!$A$1:$B$1000,2,FALSE),0)</f>
        <v>0</v>
      </c>
      <c r="G1882" s="46">
        <f>_xlfn.IFNA(VLOOKUP(A1882,'RVI Strategy'!$A$1:$B$1000,2,FALSE),0)</f>
        <v>0</v>
      </c>
      <c r="H1882" s="46">
        <f>_xlfn.IFNA(VLOOKUP(A1882,'TXF0007 Strategy'!$A$1:$B$1000,2,FALSE),0)</f>
        <v>0</v>
      </c>
      <c r="I1882" s="55">
        <f t="shared" si="58"/>
        <v>0</v>
      </c>
      <c r="J1882" s="32">
        <f>VLOOKUP($A1882,級距!$A:$K,9,FALSE)</f>
        <v>3</v>
      </c>
      <c r="K1882" s="32">
        <f>VLOOKUP($A1882,級距!$A:$K,10,FALSE)</f>
        <v>10</v>
      </c>
      <c r="L1882" s="32">
        <f>VLOOKUP($A1882,級距!$A:$K,11,FALSE)</f>
        <v>3</v>
      </c>
      <c r="M1882" s="32">
        <f t="shared" si="59"/>
        <v>3</v>
      </c>
    </row>
    <row r="1883" spans="1:13">
      <c r="A1883" s="47">
        <v>43723</v>
      </c>
      <c r="B1883" s="46">
        <f>_xlfn.IFNA(VLOOKUP(A1883,'Dual Thrust Strategy'!$A$1:$B$460,2,FALSE),0)</f>
        <v>0</v>
      </c>
      <c r="C1883" s="46">
        <f>_xlfn.IFNA(VLOOKUP(A1883,'Break Through Price Strategy'!$A$2:$B$742,2,FALSE),0)</f>
        <v>0</v>
      </c>
      <c r="D1883" s="46">
        <f>_xlfn.IFNA(VLOOKUP(A1883,'BBI Strategy'!$A$2:$B$1000,2,FALSE),0)</f>
        <v>0</v>
      </c>
      <c r="E1883" s="46">
        <f>_xlfn.IFNA(VLOOKUP(A1883,'Cloud Strategy'!$A$2:$B$1000,2,FALSE),0)</f>
        <v>0</v>
      </c>
      <c r="F1883" s="46">
        <f>_xlfn.IFNA(VLOOKUP(A1883,'DMI Strategy'!$A$1:$B$1000,2,FALSE),0)</f>
        <v>0</v>
      </c>
      <c r="G1883" s="46">
        <f>_xlfn.IFNA(VLOOKUP(A1883,'RVI Strategy'!$A$1:$B$1000,2,FALSE),0)</f>
        <v>0</v>
      </c>
      <c r="H1883" s="46">
        <f>_xlfn.IFNA(VLOOKUP(A1883,'TXF0007 Strategy'!$A$1:$B$1000,2,FALSE),0)</f>
        <v>0</v>
      </c>
      <c r="I1883" s="55">
        <f t="shared" si="58"/>
        <v>0</v>
      </c>
      <c r="J1883" s="32" t="e">
        <f>VLOOKUP($A1883,級距!$A:$K,9,FALSE)</f>
        <v>#N/A</v>
      </c>
      <c r="K1883" s="32" t="e">
        <f>VLOOKUP($A1883,級距!$A:$K,10,FALSE)</f>
        <v>#N/A</v>
      </c>
      <c r="L1883" s="32" t="e">
        <f>VLOOKUP($A1883,級距!$A:$K,11,FALSE)</f>
        <v>#N/A</v>
      </c>
      <c r="M1883" s="32">
        <f t="shared" si="59"/>
        <v>0</v>
      </c>
    </row>
    <row r="1884" spans="1:13">
      <c r="A1884" s="47">
        <v>43722</v>
      </c>
      <c r="B1884" s="46">
        <f>_xlfn.IFNA(VLOOKUP(A1884,'Dual Thrust Strategy'!$A$1:$B$460,2,FALSE),0)</f>
        <v>0</v>
      </c>
      <c r="C1884" s="46">
        <f>_xlfn.IFNA(VLOOKUP(A1884,'Break Through Price Strategy'!$A$2:$B$742,2,FALSE),0)</f>
        <v>0</v>
      </c>
      <c r="D1884" s="46">
        <f>_xlfn.IFNA(VLOOKUP(A1884,'BBI Strategy'!$A$2:$B$1000,2,FALSE),0)</f>
        <v>0</v>
      </c>
      <c r="E1884" s="46">
        <f>_xlfn.IFNA(VLOOKUP(A1884,'Cloud Strategy'!$A$2:$B$1000,2,FALSE),0)</f>
        <v>0</v>
      </c>
      <c r="F1884" s="46">
        <f>_xlfn.IFNA(VLOOKUP(A1884,'DMI Strategy'!$A$1:$B$1000,2,FALSE),0)</f>
        <v>0</v>
      </c>
      <c r="G1884" s="46">
        <f>_xlfn.IFNA(VLOOKUP(A1884,'RVI Strategy'!$A$1:$B$1000,2,FALSE),0)</f>
        <v>0</v>
      </c>
      <c r="H1884" s="46">
        <f>_xlfn.IFNA(VLOOKUP(A1884,'TXF0007 Strategy'!$A$1:$B$1000,2,FALSE),0)</f>
        <v>0</v>
      </c>
      <c r="I1884" s="55">
        <f t="shared" si="58"/>
        <v>0</v>
      </c>
      <c r="J1884" s="32" t="e">
        <f>VLOOKUP($A1884,級距!$A:$K,9,FALSE)</f>
        <v>#N/A</v>
      </c>
      <c r="K1884" s="32" t="e">
        <f>VLOOKUP($A1884,級距!$A:$K,10,FALSE)</f>
        <v>#N/A</v>
      </c>
      <c r="L1884" s="32" t="e">
        <f>VLOOKUP($A1884,級距!$A:$K,11,FALSE)</f>
        <v>#N/A</v>
      </c>
      <c r="M1884" s="32">
        <f t="shared" si="59"/>
        <v>0</v>
      </c>
    </row>
    <row r="1885" spans="1:13">
      <c r="A1885" s="47">
        <v>43721</v>
      </c>
      <c r="B1885" s="46">
        <f>_xlfn.IFNA(VLOOKUP(A1885,'Dual Thrust Strategy'!$A$1:$B$460,2,FALSE),0)</f>
        <v>0</v>
      </c>
      <c r="C1885" s="46">
        <f>_xlfn.IFNA(VLOOKUP(A1885,'Break Through Price Strategy'!$A$2:$B$742,2,FALSE),0)</f>
        <v>0</v>
      </c>
      <c r="D1885" s="46">
        <f>_xlfn.IFNA(VLOOKUP(A1885,'BBI Strategy'!$A$2:$B$1000,2,FALSE),0)</f>
        <v>0</v>
      </c>
      <c r="E1885" s="46">
        <f>_xlfn.IFNA(VLOOKUP(A1885,'Cloud Strategy'!$A$2:$B$1000,2,FALSE),0)</f>
        <v>0</v>
      </c>
      <c r="F1885" s="46">
        <f>_xlfn.IFNA(VLOOKUP(A1885,'DMI Strategy'!$A$1:$B$1000,2,FALSE),0)</f>
        <v>0</v>
      </c>
      <c r="G1885" s="46">
        <f>_xlfn.IFNA(VLOOKUP(A1885,'RVI Strategy'!$A$1:$B$1000,2,FALSE),0)</f>
        <v>0</v>
      </c>
      <c r="H1885" s="46">
        <f>_xlfn.IFNA(VLOOKUP(A1885,'TXF0007 Strategy'!$A$1:$B$1000,2,FALSE),0)</f>
        <v>0</v>
      </c>
      <c r="I1885" s="55">
        <f t="shared" si="58"/>
        <v>0</v>
      </c>
      <c r="J1885" s="32" t="e">
        <f>VLOOKUP($A1885,級距!$A:$K,9,FALSE)</f>
        <v>#N/A</v>
      </c>
      <c r="K1885" s="32" t="e">
        <f>VLOOKUP($A1885,級距!$A:$K,10,FALSE)</f>
        <v>#N/A</v>
      </c>
      <c r="L1885" s="32" t="e">
        <f>VLOOKUP($A1885,級距!$A:$K,11,FALSE)</f>
        <v>#N/A</v>
      </c>
      <c r="M1885" s="32">
        <f t="shared" si="59"/>
        <v>0</v>
      </c>
    </row>
    <row r="1886" spans="1:13">
      <c r="A1886" s="47">
        <v>43720</v>
      </c>
      <c r="B1886" s="46">
        <f>_xlfn.IFNA(VLOOKUP(A1886,'Dual Thrust Strategy'!$A$1:$B$460,2,FALSE),0)</f>
        <v>0</v>
      </c>
      <c r="C1886" s="46">
        <f>_xlfn.IFNA(VLOOKUP(A1886,'Break Through Price Strategy'!$A$2:$B$742,2,FALSE),0)</f>
        <v>0</v>
      </c>
      <c r="D1886" s="46">
        <f>_xlfn.IFNA(VLOOKUP(A1886,'BBI Strategy'!$A$2:$B$1000,2,FALSE),0)</f>
        <v>0</v>
      </c>
      <c r="E1886" s="46">
        <f>_xlfn.IFNA(VLOOKUP(A1886,'Cloud Strategy'!$A$2:$B$1000,2,FALSE),0)</f>
        <v>0</v>
      </c>
      <c r="F1886" s="46">
        <f>_xlfn.IFNA(VLOOKUP(A1886,'DMI Strategy'!$A$1:$B$1000,2,FALSE),0)</f>
        <v>0</v>
      </c>
      <c r="G1886" s="46">
        <f>_xlfn.IFNA(VLOOKUP(A1886,'RVI Strategy'!$A$1:$B$1000,2,FALSE),0)</f>
        <v>0</v>
      </c>
      <c r="H1886" s="46">
        <f>_xlfn.IFNA(VLOOKUP(A1886,'TXF0007 Strategy'!$A$1:$B$1000,2,FALSE),0)</f>
        <v>0</v>
      </c>
      <c r="I1886" s="55">
        <f t="shared" si="58"/>
        <v>0</v>
      </c>
      <c r="J1886" s="32">
        <f>VLOOKUP($A1886,級距!$A:$K,9,FALSE)</f>
        <v>2</v>
      </c>
      <c r="K1886" s="32">
        <f>VLOOKUP($A1886,級距!$A:$K,10,FALSE)</f>
        <v>3</v>
      </c>
      <c r="L1886" s="32">
        <f>VLOOKUP($A1886,級距!$A:$K,11,FALSE)</f>
        <v>2</v>
      </c>
      <c r="M1886" s="32">
        <f t="shared" si="59"/>
        <v>2</v>
      </c>
    </row>
    <row r="1887" spans="1:13">
      <c r="A1887" s="47">
        <v>43719</v>
      </c>
      <c r="B1887" s="46">
        <f>_xlfn.IFNA(VLOOKUP(A1887,'Dual Thrust Strategy'!$A$1:$B$460,2,FALSE),0)</f>
        <v>0</v>
      </c>
      <c r="C1887" s="46">
        <f>_xlfn.IFNA(VLOOKUP(A1887,'Break Through Price Strategy'!$A$2:$B$742,2,FALSE),0)</f>
        <v>0</v>
      </c>
      <c r="D1887" s="46">
        <f>_xlfn.IFNA(VLOOKUP(A1887,'BBI Strategy'!$A$2:$B$1000,2,FALSE),0)</f>
        <v>0</v>
      </c>
      <c r="E1887" s="46">
        <f>_xlfn.IFNA(VLOOKUP(A1887,'Cloud Strategy'!$A$2:$B$1000,2,FALSE),0)</f>
        <v>0</v>
      </c>
      <c r="F1887" s="46">
        <f>_xlfn.IFNA(VLOOKUP(A1887,'DMI Strategy'!$A$1:$B$1000,2,FALSE),0)</f>
        <v>0</v>
      </c>
      <c r="G1887" s="46">
        <f>_xlfn.IFNA(VLOOKUP(A1887,'RVI Strategy'!$A$1:$B$1000,2,FALSE),0)</f>
        <v>0</v>
      </c>
      <c r="H1887" s="46">
        <f>_xlfn.IFNA(VLOOKUP(A1887,'TXF0007 Strategy'!$A$1:$B$1000,2,FALSE),0)</f>
        <v>0</v>
      </c>
      <c r="I1887" s="55">
        <f t="shared" si="58"/>
        <v>0</v>
      </c>
      <c r="J1887" s="32">
        <f>VLOOKUP($A1887,級距!$A:$K,9,FALSE)</f>
        <v>1</v>
      </c>
      <c r="K1887" s="32">
        <f>VLOOKUP($A1887,級距!$A:$K,10,FALSE)</f>
        <v>4</v>
      </c>
      <c r="L1887" s="32">
        <f>VLOOKUP($A1887,級距!$A:$K,11,FALSE)</f>
        <v>2</v>
      </c>
      <c r="M1887" s="32">
        <f t="shared" si="59"/>
        <v>2</v>
      </c>
    </row>
    <row r="1888" spans="1:13">
      <c r="A1888" s="47">
        <v>43718</v>
      </c>
      <c r="B1888" s="46">
        <f>_xlfn.IFNA(VLOOKUP(A1888,'Dual Thrust Strategy'!$A$1:$B$460,2,FALSE),0)</f>
        <v>0</v>
      </c>
      <c r="C1888" s="46">
        <f>_xlfn.IFNA(VLOOKUP(A1888,'Break Through Price Strategy'!$A$2:$B$742,2,FALSE),0)</f>
        <v>0</v>
      </c>
      <c r="D1888" s="46">
        <f>_xlfn.IFNA(VLOOKUP(A1888,'BBI Strategy'!$A$2:$B$1000,2,FALSE),0)</f>
        <v>0</v>
      </c>
      <c r="E1888" s="46">
        <f>_xlfn.IFNA(VLOOKUP(A1888,'Cloud Strategy'!$A$2:$B$1000,2,FALSE),0)</f>
        <v>0</v>
      </c>
      <c r="F1888" s="46">
        <f>_xlfn.IFNA(VLOOKUP(A1888,'DMI Strategy'!$A$1:$B$1000,2,FALSE),0)</f>
        <v>0</v>
      </c>
      <c r="G1888" s="46">
        <f>_xlfn.IFNA(VLOOKUP(A1888,'RVI Strategy'!$A$1:$B$1000,2,FALSE),0)</f>
        <v>0</v>
      </c>
      <c r="H1888" s="46">
        <f>_xlfn.IFNA(VLOOKUP(A1888,'TXF0007 Strategy'!$A$1:$B$1000,2,FALSE),0)</f>
        <v>0</v>
      </c>
      <c r="I1888" s="55">
        <f t="shared" si="58"/>
        <v>0</v>
      </c>
      <c r="J1888" s="32">
        <f>VLOOKUP($A1888,級距!$A:$K,9,FALSE)</f>
        <v>3</v>
      </c>
      <c r="K1888" s="32">
        <f>VLOOKUP($A1888,級距!$A:$K,10,FALSE)</f>
        <v>7</v>
      </c>
      <c r="L1888" s="32">
        <f>VLOOKUP($A1888,級距!$A:$K,11,FALSE)</f>
        <v>3</v>
      </c>
      <c r="M1888" s="32">
        <f t="shared" si="59"/>
        <v>3</v>
      </c>
    </row>
    <row r="1889" spans="1:13">
      <c r="A1889" s="47">
        <v>43717</v>
      </c>
      <c r="B1889" s="46">
        <f>_xlfn.IFNA(VLOOKUP(A1889,'Dual Thrust Strategy'!$A$1:$B$460,2,FALSE),0)</f>
        <v>0</v>
      </c>
      <c r="C1889" s="46">
        <f>_xlfn.IFNA(VLOOKUP(A1889,'Break Through Price Strategy'!$A$2:$B$742,2,FALSE),0)</f>
        <v>0</v>
      </c>
      <c r="D1889" s="46">
        <f>_xlfn.IFNA(VLOOKUP(A1889,'BBI Strategy'!$A$2:$B$1000,2,FALSE),0)</f>
        <v>0</v>
      </c>
      <c r="E1889" s="46">
        <f>_xlfn.IFNA(VLOOKUP(A1889,'Cloud Strategy'!$A$2:$B$1000,2,FALSE),0)</f>
        <v>0</v>
      </c>
      <c r="F1889" s="46">
        <f>_xlfn.IFNA(VLOOKUP(A1889,'DMI Strategy'!$A$1:$B$1000,2,FALSE),0)</f>
        <v>0</v>
      </c>
      <c r="G1889" s="46">
        <f>_xlfn.IFNA(VLOOKUP(A1889,'RVI Strategy'!$A$1:$B$1000,2,FALSE),0)</f>
        <v>0</v>
      </c>
      <c r="H1889" s="46">
        <f>_xlfn.IFNA(VLOOKUP(A1889,'TXF0007 Strategy'!$A$1:$B$1000,2,FALSE),0)</f>
        <v>0</v>
      </c>
      <c r="I1889" s="55">
        <f t="shared" si="58"/>
        <v>0</v>
      </c>
      <c r="J1889" s="32">
        <f>VLOOKUP($A1889,級距!$A:$K,9,FALSE)</f>
        <v>1</v>
      </c>
      <c r="K1889" s="32">
        <f>VLOOKUP($A1889,級距!$A:$K,10,FALSE)</f>
        <v>2</v>
      </c>
      <c r="L1889" s="32">
        <f>VLOOKUP($A1889,級距!$A:$K,11,FALSE)</f>
        <v>2</v>
      </c>
      <c r="M1889" s="32">
        <f t="shared" si="59"/>
        <v>2</v>
      </c>
    </row>
    <row r="1890" spans="1:13">
      <c r="A1890" s="47">
        <v>43716</v>
      </c>
      <c r="B1890" s="46">
        <f>_xlfn.IFNA(VLOOKUP(A1890,'Dual Thrust Strategy'!$A$1:$B$460,2,FALSE),0)</f>
        <v>0</v>
      </c>
      <c r="C1890" s="46">
        <f>_xlfn.IFNA(VLOOKUP(A1890,'Break Through Price Strategy'!$A$2:$B$742,2,FALSE),0)</f>
        <v>0</v>
      </c>
      <c r="D1890" s="46">
        <f>_xlfn.IFNA(VLOOKUP(A1890,'BBI Strategy'!$A$2:$B$1000,2,FALSE),0)</f>
        <v>0</v>
      </c>
      <c r="E1890" s="46">
        <f>_xlfn.IFNA(VLOOKUP(A1890,'Cloud Strategy'!$A$2:$B$1000,2,FALSE),0)</f>
        <v>0</v>
      </c>
      <c r="F1890" s="46">
        <f>_xlfn.IFNA(VLOOKUP(A1890,'DMI Strategy'!$A$1:$B$1000,2,FALSE),0)</f>
        <v>0</v>
      </c>
      <c r="G1890" s="46">
        <f>_xlfn.IFNA(VLOOKUP(A1890,'RVI Strategy'!$A$1:$B$1000,2,FALSE),0)</f>
        <v>0</v>
      </c>
      <c r="H1890" s="46">
        <f>_xlfn.IFNA(VLOOKUP(A1890,'TXF0007 Strategy'!$A$1:$B$1000,2,FALSE),0)</f>
        <v>0</v>
      </c>
      <c r="I1890" s="55">
        <f t="shared" si="58"/>
        <v>0</v>
      </c>
      <c r="J1890" s="32" t="e">
        <f>VLOOKUP($A1890,級距!$A:$K,9,FALSE)</f>
        <v>#N/A</v>
      </c>
      <c r="K1890" s="32" t="e">
        <f>VLOOKUP($A1890,級距!$A:$K,10,FALSE)</f>
        <v>#N/A</v>
      </c>
      <c r="L1890" s="32" t="e">
        <f>VLOOKUP($A1890,級距!$A:$K,11,FALSE)</f>
        <v>#N/A</v>
      </c>
      <c r="M1890" s="32">
        <f t="shared" si="59"/>
        <v>0</v>
      </c>
    </row>
    <row r="1891" spans="1:13">
      <c r="A1891" s="47">
        <v>43715</v>
      </c>
      <c r="B1891" s="46">
        <f>_xlfn.IFNA(VLOOKUP(A1891,'Dual Thrust Strategy'!$A$1:$B$460,2,FALSE),0)</f>
        <v>0</v>
      </c>
      <c r="C1891" s="46">
        <f>_xlfn.IFNA(VLOOKUP(A1891,'Break Through Price Strategy'!$A$2:$B$742,2,FALSE),0)</f>
        <v>0</v>
      </c>
      <c r="D1891" s="46">
        <f>_xlfn.IFNA(VLOOKUP(A1891,'BBI Strategy'!$A$2:$B$1000,2,FALSE),0)</f>
        <v>0</v>
      </c>
      <c r="E1891" s="46">
        <f>_xlfn.IFNA(VLOOKUP(A1891,'Cloud Strategy'!$A$2:$B$1000,2,FALSE),0)</f>
        <v>0</v>
      </c>
      <c r="F1891" s="46">
        <f>_xlfn.IFNA(VLOOKUP(A1891,'DMI Strategy'!$A$1:$B$1000,2,FALSE),0)</f>
        <v>0</v>
      </c>
      <c r="G1891" s="46">
        <f>_xlfn.IFNA(VLOOKUP(A1891,'RVI Strategy'!$A$1:$B$1000,2,FALSE),0)</f>
        <v>0</v>
      </c>
      <c r="H1891" s="46">
        <f>_xlfn.IFNA(VLOOKUP(A1891,'TXF0007 Strategy'!$A$1:$B$1000,2,FALSE),0)</f>
        <v>0</v>
      </c>
      <c r="I1891" s="55">
        <f t="shared" si="58"/>
        <v>0</v>
      </c>
      <c r="J1891" s="32" t="e">
        <f>VLOOKUP($A1891,級距!$A:$K,9,FALSE)</f>
        <v>#N/A</v>
      </c>
      <c r="K1891" s="32" t="e">
        <f>VLOOKUP($A1891,級距!$A:$K,10,FALSE)</f>
        <v>#N/A</v>
      </c>
      <c r="L1891" s="32" t="e">
        <f>VLOOKUP($A1891,級距!$A:$K,11,FALSE)</f>
        <v>#N/A</v>
      </c>
      <c r="M1891" s="32">
        <f t="shared" si="59"/>
        <v>0</v>
      </c>
    </row>
    <row r="1892" spans="1:13">
      <c r="A1892" s="47">
        <v>43714</v>
      </c>
      <c r="B1892" s="46">
        <f>_xlfn.IFNA(VLOOKUP(A1892,'Dual Thrust Strategy'!$A$1:$B$460,2,FALSE),0)</f>
        <v>0</v>
      </c>
      <c r="C1892" s="46">
        <f>_xlfn.IFNA(VLOOKUP(A1892,'Break Through Price Strategy'!$A$2:$B$742,2,FALSE),0)</f>
        <v>0</v>
      </c>
      <c r="D1892" s="46">
        <f>_xlfn.IFNA(VLOOKUP(A1892,'BBI Strategy'!$A$2:$B$1000,2,FALSE),0)</f>
        <v>0</v>
      </c>
      <c r="E1892" s="46">
        <f>_xlfn.IFNA(VLOOKUP(A1892,'Cloud Strategy'!$A$2:$B$1000,2,FALSE),0)</f>
        <v>0</v>
      </c>
      <c r="F1892" s="46">
        <f>_xlfn.IFNA(VLOOKUP(A1892,'DMI Strategy'!$A$1:$B$1000,2,FALSE),0)</f>
        <v>0</v>
      </c>
      <c r="G1892" s="46">
        <f>_xlfn.IFNA(VLOOKUP(A1892,'RVI Strategy'!$A$1:$B$1000,2,FALSE),0)</f>
        <v>0</v>
      </c>
      <c r="H1892" s="46">
        <f>_xlfn.IFNA(VLOOKUP(A1892,'TXF0007 Strategy'!$A$1:$B$1000,2,FALSE),0)</f>
        <v>0</v>
      </c>
      <c r="I1892" s="55">
        <f t="shared" si="58"/>
        <v>0</v>
      </c>
      <c r="J1892" s="32">
        <f>VLOOKUP($A1892,級距!$A:$K,9,FALSE)</f>
        <v>1</v>
      </c>
      <c r="K1892" s="32">
        <f>VLOOKUP($A1892,級距!$A:$K,10,FALSE)</f>
        <v>2</v>
      </c>
      <c r="L1892" s="32">
        <f>VLOOKUP($A1892,級距!$A:$K,11,FALSE)</f>
        <v>2</v>
      </c>
      <c r="M1892" s="32">
        <f t="shared" si="59"/>
        <v>2</v>
      </c>
    </row>
    <row r="1893" spans="1:13">
      <c r="A1893" s="47">
        <v>43713</v>
      </c>
      <c r="B1893" s="46">
        <f>_xlfn.IFNA(VLOOKUP(A1893,'Dual Thrust Strategy'!$A$1:$B$460,2,FALSE),0)</f>
        <v>0</v>
      </c>
      <c r="C1893" s="46">
        <f>_xlfn.IFNA(VLOOKUP(A1893,'Break Through Price Strategy'!$A$2:$B$742,2,FALSE),0)</f>
        <v>0</v>
      </c>
      <c r="D1893" s="46">
        <f>_xlfn.IFNA(VLOOKUP(A1893,'BBI Strategy'!$A$2:$B$1000,2,FALSE),0)</f>
        <v>0</v>
      </c>
      <c r="E1893" s="46">
        <f>_xlfn.IFNA(VLOOKUP(A1893,'Cloud Strategy'!$A$2:$B$1000,2,FALSE),0)</f>
        <v>0</v>
      </c>
      <c r="F1893" s="46">
        <f>_xlfn.IFNA(VLOOKUP(A1893,'DMI Strategy'!$A$1:$B$1000,2,FALSE),0)</f>
        <v>0</v>
      </c>
      <c r="G1893" s="46">
        <f>_xlfn.IFNA(VLOOKUP(A1893,'RVI Strategy'!$A$1:$B$1000,2,FALSE),0)</f>
        <v>0</v>
      </c>
      <c r="H1893" s="46">
        <f>_xlfn.IFNA(VLOOKUP(A1893,'TXF0007 Strategy'!$A$1:$B$1000,2,FALSE),0)</f>
        <v>0</v>
      </c>
      <c r="I1893" s="55">
        <f t="shared" si="58"/>
        <v>0</v>
      </c>
      <c r="J1893" s="32">
        <f>VLOOKUP($A1893,級距!$A:$K,9,FALSE)</f>
        <v>1</v>
      </c>
      <c r="K1893" s="32">
        <f>VLOOKUP($A1893,級距!$A:$K,10,FALSE)</f>
        <v>3</v>
      </c>
      <c r="L1893" s="32">
        <f>VLOOKUP($A1893,級距!$A:$K,11,FALSE)</f>
        <v>2</v>
      </c>
      <c r="M1893" s="32">
        <f t="shared" si="59"/>
        <v>2</v>
      </c>
    </row>
    <row r="1894" spans="1:13">
      <c r="A1894" s="47">
        <v>43712</v>
      </c>
      <c r="B1894" s="46">
        <f>_xlfn.IFNA(VLOOKUP(A1894,'Dual Thrust Strategy'!$A$1:$B$460,2,FALSE),0)</f>
        <v>0</v>
      </c>
      <c r="C1894" s="46">
        <f>_xlfn.IFNA(VLOOKUP(A1894,'Break Through Price Strategy'!$A$2:$B$742,2,FALSE),0)</f>
        <v>0</v>
      </c>
      <c r="D1894" s="46">
        <f>_xlfn.IFNA(VLOOKUP(A1894,'BBI Strategy'!$A$2:$B$1000,2,FALSE),0)</f>
        <v>0</v>
      </c>
      <c r="E1894" s="46">
        <f>_xlfn.IFNA(VLOOKUP(A1894,'Cloud Strategy'!$A$2:$B$1000,2,FALSE),0)</f>
        <v>0</v>
      </c>
      <c r="F1894" s="46">
        <f>_xlfn.IFNA(VLOOKUP(A1894,'DMI Strategy'!$A$1:$B$1000,2,FALSE),0)</f>
        <v>0</v>
      </c>
      <c r="G1894" s="46">
        <f>_xlfn.IFNA(VLOOKUP(A1894,'RVI Strategy'!$A$1:$B$1000,2,FALSE),0)</f>
        <v>0</v>
      </c>
      <c r="H1894" s="46">
        <f>_xlfn.IFNA(VLOOKUP(A1894,'TXF0007 Strategy'!$A$1:$B$1000,2,FALSE),0)</f>
        <v>0</v>
      </c>
      <c r="I1894" s="55">
        <f t="shared" si="58"/>
        <v>0</v>
      </c>
      <c r="J1894" s="32">
        <f>VLOOKUP($A1894,級距!$A:$K,9,FALSE)</f>
        <v>5</v>
      </c>
      <c r="K1894" s="32">
        <f>VLOOKUP($A1894,級距!$A:$K,10,FALSE)</f>
        <v>9</v>
      </c>
      <c r="L1894" s="32">
        <f>VLOOKUP($A1894,級距!$A:$K,11,FALSE)</f>
        <v>3</v>
      </c>
      <c r="M1894" s="32">
        <f t="shared" si="59"/>
        <v>3</v>
      </c>
    </row>
    <row r="1895" spans="1:13">
      <c r="A1895" s="47">
        <v>43711</v>
      </c>
      <c r="B1895" s="46">
        <f>_xlfn.IFNA(VLOOKUP(A1895,'Dual Thrust Strategy'!$A$1:$B$460,2,FALSE),0)</f>
        <v>0</v>
      </c>
      <c r="C1895" s="46">
        <f>_xlfn.IFNA(VLOOKUP(A1895,'Break Through Price Strategy'!$A$2:$B$742,2,FALSE),0)</f>
        <v>0</v>
      </c>
      <c r="D1895" s="46">
        <f>_xlfn.IFNA(VLOOKUP(A1895,'BBI Strategy'!$A$2:$B$1000,2,FALSE),0)</f>
        <v>0</v>
      </c>
      <c r="E1895" s="46">
        <f>_xlfn.IFNA(VLOOKUP(A1895,'Cloud Strategy'!$A$2:$B$1000,2,FALSE),0)</f>
        <v>0</v>
      </c>
      <c r="F1895" s="46">
        <f>_xlfn.IFNA(VLOOKUP(A1895,'DMI Strategy'!$A$1:$B$1000,2,FALSE),0)</f>
        <v>0</v>
      </c>
      <c r="G1895" s="46">
        <f>_xlfn.IFNA(VLOOKUP(A1895,'RVI Strategy'!$A$1:$B$1000,2,FALSE),0)</f>
        <v>0</v>
      </c>
      <c r="H1895" s="46">
        <f>_xlfn.IFNA(VLOOKUP(A1895,'TXF0007 Strategy'!$A$1:$B$1000,2,FALSE),0)</f>
        <v>0</v>
      </c>
      <c r="I1895" s="55">
        <f t="shared" si="58"/>
        <v>0</v>
      </c>
      <c r="J1895" s="32">
        <f>VLOOKUP($A1895,級距!$A:$K,9,FALSE)</f>
        <v>4</v>
      </c>
      <c r="K1895" s="32">
        <f>VLOOKUP($A1895,級距!$A:$K,10,FALSE)</f>
        <v>6</v>
      </c>
      <c r="L1895" s="32">
        <f>VLOOKUP($A1895,級距!$A:$K,11,FALSE)</f>
        <v>2</v>
      </c>
      <c r="M1895" s="32">
        <f t="shared" si="59"/>
        <v>2</v>
      </c>
    </row>
    <row r="1896" spans="1:13">
      <c r="A1896" s="47">
        <v>43710</v>
      </c>
      <c r="B1896" s="46">
        <f>_xlfn.IFNA(VLOOKUP(A1896,'Dual Thrust Strategy'!$A$1:$B$460,2,FALSE),0)</f>
        <v>0</v>
      </c>
      <c r="C1896" s="46">
        <f>_xlfn.IFNA(VLOOKUP(A1896,'Break Through Price Strategy'!$A$2:$B$742,2,FALSE),0)</f>
        <v>0</v>
      </c>
      <c r="D1896" s="46">
        <f>_xlfn.IFNA(VLOOKUP(A1896,'BBI Strategy'!$A$2:$B$1000,2,FALSE),0)</f>
        <v>0</v>
      </c>
      <c r="E1896" s="46">
        <f>_xlfn.IFNA(VLOOKUP(A1896,'Cloud Strategy'!$A$2:$B$1000,2,FALSE),0)</f>
        <v>0</v>
      </c>
      <c r="F1896" s="46">
        <f>_xlfn.IFNA(VLOOKUP(A1896,'DMI Strategy'!$A$1:$B$1000,2,FALSE),0)</f>
        <v>0</v>
      </c>
      <c r="G1896" s="46">
        <f>_xlfn.IFNA(VLOOKUP(A1896,'RVI Strategy'!$A$1:$B$1000,2,FALSE),0)</f>
        <v>0</v>
      </c>
      <c r="H1896" s="46">
        <f>_xlfn.IFNA(VLOOKUP(A1896,'TXF0007 Strategy'!$A$1:$B$1000,2,FALSE),0)</f>
        <v>0</v>
      </c>
      <c r="I1896" s="55">
        <f t="shared" si="58"/>
        <v>0</v>
      </c>
      <c r="J1896" s="32">
        <f>VLOOKUP($A1896,級距!$A:$K,9,FALSE)</f>
        <v>1</v>
      </c>
      <c r="K1896" s="32">
        <f>VLOOKUP($A1896,級距!$A:$K,10,FALSE)</f>
        <v>7</v>
      </c>
      <c r="L1896" s="32">
        <f>VLOOKUP($A1896,級距!$A:$K,11,FALSE)</f>
        <v>3</v>
      </c>
      <c r="M1896" s="32">
        <f t="shared" si="59"/>
        <v>3</v>
      </c>
    </row>
    <row r="1897" spans="1:13">
      <c r="A1897" s="47">
        <v>43709</v>
      </c>
      <c r="B1897" s="46">
        <f>_xlfn.IFNA(VLOOKUP(A1897,'Dual Thrust Strategy'!$A$1:$B$460,2,FALSE),0)</f>
        <v>0</v>
      </c>
      <c r="C1897" s="46">
        <f>_xlfn.IFNA(VLOOKUP(A1897,'Break Through Price Strategy'!$A$2:$B$742,2,FALSE),0)</f>
        <v>0</v>
      </c>
      <c r="D1897" s="46">
        <f>_xlfn.IFNA(VLOOKUP(A1897,'BBI Strategy'!$A$2:$B$1000,2,FALSE),0)</f>
        <v>0</v>
      </c>
      <c r="E1897" s="46">
        <f>_xlfn.IFNA(VLOOKUP(A1897,'Cloud Strategy'!$A$2:$B$1000,2,FALSE),0)</f>
        <v>0</v>
      </c>
      <c r="F1897" s="46">
        <f>_xlfn.IFNA(VLOOKUP(A1897,'DMI Strategy'!$A$1:$B$1000,2,FALSE),0)</f>
        <v>0</v>
      </c>
      <c r="G1897" s="46">
        <f>_xlfn.IFNA(VLOOKUP(A1897,'RVI Strategy'!$A$1:$B$1000,2,FALSE),0)</f>
        <v>0</v>
      </c>
      <c r="H1897" s="46">
        <f>_xlfn.IFNA(VLOOKUP(A1897,'TXF0007 Strategy'!$A$1:$B$1000,2,FALSE),0)</f>
        <v>0</v>
      </c>
      <c r="I1897" s="55">
        <f t="shared" si="58"/>
        <v>0</v>
      </c>
      <c r="J1897" s="32" t="e">
        <f>VLOOKUP($A1897,級距!$A:$K,9,FALSE)</f>
        <v>#N/A</v>
      </c>
      <c r="K1897" s="32" t="e">
        <f>VLOOKUP($A1897,級距!$A:$K,10,FALSE)</f>
        <v>#N/A</v>
      </c>
      <c r="L1897" s="32" t="e">
        <f>VLOOKUP($A1897,級距!$A:$K,11,FALSE)</f>
        <v>#N/A</v>
      </c>
      <c r="M1897" s="32">
        <f t="shared" si="59"/>
        <v>0</v>
      </c>
    </row>
    <row r="1898" spans="1:13">
      <c r="A1898" s="47">
        <v>43708</v>
      </c>
      <c r="B1898" s="46">
        <f>_xlfn.IFNA(VLOOKUP(A1898,'Dual Thrust Strategy'!$A$1:$B$460,2,FALSE),0)</f>
        <v>0</v>
      </c>
      <c r="C1898" s="46">
        <f>_xlfn.IFNA(VLOOKUP(A1898,'Break Through Price Strategy'!$A$2:$B$742,2,FALSE),0)</f>
        <v>0</v>
      </c>
      <c r="D1898" s="46">
        <f>_xlfn.IFNA(VLOOKUP(A1898,'BBI Strategy'!$A$2:$B$1000,2,FALSE),0)</f>
        <v>0</v>
      </c>
      <c r="E1898" s="46">
        <f>_xlfn.IFNA(VLOOKUP(A1898,'Cloud Strategy'!$A$2:$B$1000,2,FALSE),0)</f>
        <v>0</v>
      </c>
      <c r="F1898" s="46">
        <f>_xlfn.IFNA(VLOOKUP(A1898,'DMI Strategy'!$A$1:$B$1000,2,FALSE),0)</f>
        <v>0</v>
      </c>
      <c r="G1898" s="46">
        <f>_xlfn.IFNA(VLOOKUP(A1898,'RVI Strategy'!$A$1:$B$1000,2,FALSE),0)</f>
        <v>0</v>
      </c>
      <c r="H1898" s="46">
        <f>_xlfn.IFNA(VLOOKUP(A1898,'TXF0007 Strategy'!$A$1:$B$1000,2,FALSE),0)</f>
        <v>0</v>
      </c>
      <c r="I1898" s="55">
        <f t="shared" si="58"/>
        <v>0</v>
      </c>
      <c r="J1898" s="32" t="e">
        <f>VLOOKUP($A1898,級距!$A:$K,9,FALSE)</f>
        <v>#N/A</v>
      </c>
      <c r="K1898" s="32" t="e">
        <f>VLOOKUP($A1898,級距!$A:$K,10,FALSE)</f>
        <v>#N/A</v>
      </c>
      <c r="L1898" s="32" t="e">
        <f>VLOOKUP($A1898,級距!$A:$K,11,FALSE)</f>
        <v>#N/A</v>
      </c>
      <c r="M1898" s="32">
        <f t="shared" si="59"/>
        <v>0</v>
      </c>
    </row>
    <row r="1899" spans="1:13">
      <c r="A1899" s="47">
        <v>43707</v>
      </c>
      <c r="B1899" s="46">
        <f>_xlfn.IFNA(VLOOKUP(A1899,'Dual Thrust Strategy'!$A$1:$B$460,2,FALSE),0)</f>
        <v>0</v>
      </c>
      <c r="C1899" s="46">
        <f>_xlfn.IFNA(VLOOKUP(A1899,'Break Through Price Strategy'!$A$2:$B$742,2,FALSE),0)</f>
        <v>0</v>
      </c>
      <c r="D1899" s="46">
        <f>_xlfn.IFNA(VLOOKUP(A1899,'BBI Strategy'!$A$2:$B$1000,2,FALSE),0)</f>
        <v>0</v>
      </c>
      <c r="E1899" s="46">
        <f>_xlfn.IFNA(VLOOKUP(A1899,'Cloud Strategy'!$A$2:$B$1000,2,FALSE),0)</f>
        <v>0</v>
      </c>
      <c r="F1899" s="46">
        <f>_xlfn.IFNA(VLOOKUP(A1899,'DMI Strategy'!$A$1:$B$1000,2,FALSE),0)</f>
        <v>0</v>
      </c>
      <c r="G1899" s="46">
        <f>_xlfn.IFNA(VLOOKUP(A1899,'RVI Strategy'!$A$1:$B$1000,2,FALSE),0)</f>
        <v>0</v>
      </c>
      <c r="H1899" s="46">
        <f>_xlfn.IFNA(VLOOKUP(A1899,'TXF0007 Strategy'!$A$1:$B$1000,2,FALSE),0)</f>
        <v>0</v>
      </c>
      <c r="I1899" s="55">
        <f t="shared" si="58"/>
        <v>0</v>
      </c>
      <c r="J1899" s="32">
        <f>VLOOKUP($A1899,級距!$A:$K,9,FALSE)</f>
        <v>2</v>
      </c>
      <c r="K1899" s="32">
        <f>VLOOKUP($A1899,級距!$A:$K,10,FALSE)</f>
        <v>9</v>
      </c>
      <c r="L1899" s="32">
        <f>VLOOKUP($A1899,級距!$A:$K,11,FALSE)</f>
        <v>3</v>
      </c>
      <c r="M1899" s="32">
        <f t="shared" si="59"/>
        <v>3</v>
      </c>
    </row>
    <row r="1900" spans="1:13">
      <c r="A1900" s="47">
        <v>43706</v>
      </c>
      <c r="B1900" s="46">
        <f>_xlfn.IFNA(VLOOKUP(A1900,'Dual Thrust Strategy'!$A$1:$B$460,2,FALSE),0)</f>
        <v>0</v>
      </c>
      <c r="C1900" s="46">
        <f>_xlfn.IFNA(VLOOKUP(A1900,'Break Through Price Strategy'!$A$2:$B$742,2,FALSE),0)</f>
        <v>0</v>
      </c>
      <c r="D1900" s="46">
        <f>_xlfn.IFNA(VLOOKUP(A1900,'BBI Strategy'!$A$2:$B$1000,2,FALSE),0)</f>
        <v>0</v>
      </c>
      <c r="E1900" s="46">
        <f>_xlfn.IFNA(VLOOKUP(A1900,'Cloud Strategy'!$A$2:$B$1000,2,FALSE),0)</f>
        <v>0</v>
      </c>
      <c r="F1900" s="46">
        <f>_xlfn.IFNA(VLOOKUP(A1900,'DMI Strategy'!$A$1:$B$1000,2,FALSE),0)</f>
        <v>0</v>
      </c>
      <c r="G1900" s="46">
        <f>_xlfn.IFNA(VLOOKUP(A1900,'RVI Strategy'!$A$1:$B$1000,2,FALSE),0)</f>
        <v>0</v>
      </c>
      <c r="H1900" s="46">
        <f>_xlfn.IFNA(VLOOKUP(A1900,'TXF0007 Strategy'!$A$1:$B$1000,2,FALSE),0)</f>
        <v>0</v>
      </c>
      <c r="I1900" s="55">
        <f t="shared" si="58"/>
        <v>0</v>
      </c>
      <c r="J1900" s="32">
        <f>VLOOKUP($A1900,級距!$A:$K,9,FALSE)</f>
        <v>2</v>
      </c>
      <c r="K1900" s="32">
        <f>VLOOKUP($A1900,級距!$A:$K,10,FALSE)</f>
        <v>2</v>
      </c>
      <c r="L1900" s="32">
        <f>VLOOKUP($A1900,級距!$A:$K,11,FALSE)</f>
        <v>2</v>
      </c>
      <c r="M1900" s="32">
        <f t="shared" si="59"/>
        <v>2</v>
      </c>
    </row>
    <row r="1901" spans="1:13">
      <c r="A1901" s="47">
        <v>43705</v>
      </c>
      <c r="B1901" s="46">
        <f>_xlfn.IFNA(VLOOKUP(A1901,'Dual Thrust Strategy'!$A$1:$B$460,2,FALSE),0)</f>
        <v>0</v>
      </c>
      <c r="C1901" s="46">
        <f>_xlfn.IFNA(VLOOKUP(A1901,'Break Through Price Strategy'!$A$2:$B$742,2,FALSE),0)</f>
        <v>0</v>
      </c>
      <c r="D1901" s="46">
        <f>_xlfn.IFNA(VLOOKUP(A1901,'BBI Strategy'!$A$2:$B$1000,2,FALSE),0)</f>
        <v>0</v>
      </c>
      <c r="E1901" s="46">
        <f>_xlfn.IFNA(VLOOKUP(A1901,'Cloud Strategy'!$A$2:$B$1000,2,FALSE),0)</f>
        <v>0</v>
      </c>
      <c r="F1901" s="46">
        <f>_xlfn.IFNA(VLOOKUP(A1901,'DMI Strategy'!$A$1:$B$1000,2,FALSE),0)</f>
        <v>0</v>
      </c>
      <c r="G1901" s="46">
        <f>_xlfn.IFNA(VLOOKUP(A1901,'RVI Strategy'!$A$1:$B$1000,2,FALSE),0)</f>
        <v>0</v>
      </c>
      <c r="H1901" s="46">
        <f>_xlfn.IFNA(VLOOKUP(A1901,'TXF0007 Strategy'!$A$1:$B$1000,2,FALSE),0)</f>
        <v>0</v>
      </c>
      <c r="I1901" s="55">
        <f t="shared" si="58"/>
        <v>0</v>
      </c>
      <c r="J1901" s="32">
        <f>VLOOKUP($A1901,級距!$A:$K,9,FALSE)</f>
        <v>1</v>
      </c>
      <c r="K1901" s="32">
        <f>VLOOKUP($A1901,級距!$A:$K,10,FALSE)</f>
        <v>5</v>
      </c>
      <c r="L1901" s="32">
        <f>VLOOKUP($A1901,級距!$A:$K,11,FALSE)</f>
        <v>2</v>
      </c>
      <c r="M1901" s="32">
        <f t="shared" si="59"/>
        <v>2</v>
      </c>
    </row>
    <row r="1902" spans="1:13">
      <c r="A1902" s="47">
        <v>43704</v>
      </c>
      <c r="B1902" s="46">
        <f>_xlfn.IFNA(VLOOKUP(A1902,'Dual Thrust Strategy'!$A$1:$B$460,2,FALSE),0)</f>
        <v>0</v>
      </c>
      <c r="C1902" s="46">
        <f>_xlfn.IFNA(VLOOKUP(A1902,'Break Through Price Strategy'!$A$2:$B$742,2,FALSE),0)</f>
        <v>0</v>
      </c>
      <c r="D1902" s="46">
        <f>_xlfn.IFNA(VLOOKUP(A1902,'BBI Strategy'!$A$2:$B$1000,2,FALSE),0)</f>
        <v>0</v>
      </c>
      <c r="E1902" s="46">
        <f>_xlfn.IFNA(VLOOKUP(A1902,'Cloud Strategy'!$A$2:$B$1000,2,FALSE),0)</f>
        <v>0</v>
      </c>
      <c r="F1902" s="46">
        <f>_xlfn.IFNA(VLOOKUP(A1902,'DMI Strategy'!$A$1:$B$1000,2,FALSE),0)</f>
        <v>0</v>
      </c>
      <c r="G1902" s="46">
        <f>_xlfn.IFNA(VLOOKUP(A1902,'RVI Strategy'!$A$1:$B$1000,2,FALSE),0)</f>
        <v>0</v>
      </c>
      <c r="H1902" s="46">
        <f>_xlfn.IFNA(VLOOKUP(A1902,'TXF0007 Strategy'!$A$1:$B$1000,2,FALSE),0)</f>
        <v>0</v>
      </c>
      <c r="I1902" s="55">
        <f t="shared" si="58"/>
        <v>0</v>
      </c>
      <c r="J1902" s="32">
        <f>VLOOKUP($A1902,級距!$A:$K,9,FALSE)</f>
        <v>1</v>
      </c>
      <c r="K1902" s="32">
        <f>VLOOKUP($A1902,級距!$A:$K,10,FALSE)</f>
        <v>2</v>
      </c>
      <c r="L1902" s="32">
        <f>VLOOKUP($A1902,級距!$A:$K,11,FALSE)</f>
        <v>2</v>
      </c>
      <c r="M1902" s="32">
        <f t="shared" si="59"/>
        <v>2</v>
      </c>
    </row>
    <row r="1903" spans="1:13">
      <c r="A1903" s="47">
        <v>43703</v>
      </c>
      <c r="B1903" s="46">
        <f>_xlfn.IFNA(VLOOKUP(A1903,'Dual Thrust Strategy'!$A$1:$B$460,2,FALSE),0)</f>
        <v>0</v>
      </c>
      <c r="C1903" s="46">
        <f>_xlfn.IFNA(VLOOKUP(A1903,'Break Through Price Strategy'!$A$2:$B$742,2,FALSE),0)</f>
        <v>0</v>
      </c>
      <c r="D1903" s="46">
        <f>_xlfn.IFNA(VLOOKUP(A1903,'BBI Strategy'!$A$2:$B$1000,2,FALSE),0)</f>
        <v>0</v>
      </c>
      <c r="E1903" s="46">
        <f>_xlfn.IFNA(VLOOKUP(A1903,'Cloud Strategy'!$A$2:$B$1000,2,FALSE),0)</f>
        <v>0</v>
      </c>
      <c r="F1903" s="46">
        <f>_xlfn.IFNA(VLOOKUP(A1903,'DMI Strategy'!$A$1:$B$1000,2,FALSE),0)</f>
        <v>0</v>
      </c>
      <c r="G1903" s="46">
        <f>_xlfn.IFNA(VLOOKUP(A1903,'RVI Strategy'!$A$1:$B$1000,2,FALSE),0)</f>
        <v>0</v>
      </c>
      <c r="H1903" s="46">
        <f>_xlfn.IFNA(VLOOKUP(A1903,'TXF0007 Strategy'!$A$1:$B$1000,2,FALSE),0)</f>
        <v>0</v>
      </c>
      <c r="I1903" s="55">
        <f t="shared" si="58"/>
        <v>0</v>
      </c>
      <c r="J1903" s="32">
        <f>VLOOKUP($A1903,級距!$A:$K,9,FALSE)</f>
        <v>2</v>
      </c>
      <c r="K1903" s="32">
        <f>VLOOKUP($A1903,級距!$A:$K,10,FALSE)</f>
        <v>4</v>
      </c>
      <c r="L1903" s="32">
        <f>VLOOKUP($A1903,級距!$A:$K,11,FALSE)</f>
        <v>2</v>
      </c>
      <c r="M1903" s="32">
        <f t="shared" si="59"/>
        <v>2</v>
      </c>
    </row>
    <row r="1904" spans="1:13">
      <c r="A1904" s="47">
        <v>43702</v>
      </c>
      <c r="B1904" s="46">
        <f>_xlfn.IFNA(VLOOKUP(A1904,'Dual Thrust Strategy'!$A$1:$B$460,2,FALSE),0)</f>
        <v>0</v>
      </c>
      <c r="C1904" s="46">
        <f>_xlfn.IFNA(VLOOKUP(A1904,'Break Through Price Strategy'!$A$2:$B$742,2,FALSE),0)</f>
        <v>0</v>
      </c>
      <c r="D1904" s="46">
        <f>_xlfn.IFNA(VLOOKUP(A1904,'BBI Strategy'!$A$2:$B$1000,2,FALSE),0)</f>
        <v>0</v>
      </c>
      <c r="E1904" s="46">
        <f>_xlfn.IFNA(VLOOKUP(A1904,'Cloud Strategy'!$A$2:$B$1000,2,FALSE),0)</f>
        <v>0</v>
      </c>
      <c r="F1904" s="46">
        <f>_xlfn.IFNA(VLOOKUP(A1904,'DMI Strategy'!$A$1:$B$1000,2,FALSE),0)</f>
        <v>0</v>
      </c>
      <c r="G1904" s="46">
        <f>_xlfn.IFNA(VLOOKUP(A1904,'RVI Strategy'!$A$1:$B$1000,2,FALSE),0)</f>
        <v>0</v>
      </c>
      <c r="H1904" s="46">
        <f>_xlfn.IFNA(VLOOKUP(A1904,'TXF0007 Strategy'!$A$1:$B$1000,2,FALSE),0)</f>
        <v>0</v>
      </c>
      <c r="I1904" s="55">
        <f t="shared" si="58"/>
        <v>0</v>
      </c>
      <c r="J1904" s="32" t="e">
        <f>VLOOKUP($A1904,級距!$A:$K,9,FALSE)</f>
        <v>#N/A</v>
      </c>
      <c r="K1904" s="32" t="e">
        <f>VLOOKUP($A1904,級距!$A:$K,10,FALSE)</f>
        <v>#N/A</v>
      </c>
      <c r="L1904" s="32" t="e">
        <f>VLOOKUP($A1904,級距!$A:$K,11,FALSE)</f>
        <v>#N/A</v>
      </c>
      <c r="M1904" s="32">
        <f t="shared" si="59"/>
        <v>0</v>
      </c>
    </row>
    <row r="1905" spans="1:13">
      <c r="A1905" s="47">
        <v>43701</v>
      </c>
      <c r="B1905" s="46">
        <f>_xlfn.IFNA(VLOOKUP(A1905,'Dual Thrust Strategy'!$A$1:$B$460,2,FALSE),0)</f>
        <v>0</v>
      </c>
      <c r="C1905" s="46">
        <f>_xlfn.IFNA(VLOOKUP(A1905,'Break Through Price Strategy'!$A$2:$B$742,2,FALSE),0)</f>
        <v>0</v>
      </c>
      <c r="D1905" s="46">
        <f>_xlfn.IFNA(VLOOKUP(A1905,'BBI Strategy'!$A$2:$B$1000,2,FALSE),0)</f>
        <v>0</v>
      </c>
      <c r="E1905" s="46">
        <f>_xlfn.IFNA(VLOOKUP(A1905,'Cloud Strategy'!$A$2:$B$1000,2,FALSE),0)</f>
        <v>0</v>
      </c>
      <c r="F1905" s="46">
        <f>_xlfn.IFNA(VLOOKUP(A1905,'DMI Strategy'!$A$1:$B$1000,2,FALSE),0)</f>
        <v>0</v>
      </c>
      <c r="G1905" s="46">
        <f>_xlfn.IFNA(VLOOKUP(A1905,'RVI Strategy'!$A$1:$B$1000,2,FALSE),0)</f>
        <v>0</v>
      </c>
      <c r="H1905" s="46">
        <f>_xlfn.IFNA(VLOOKUP(A1905,'TXF0007 Strategy'!$A$1:$B$1000,2,FALSE),0)</f>
        <v>0</v>
      </c>
      <c r="I1905" s="55">
        <f t="shared" si="58"/>
        <v>0</v>
      </c>
      <c r="J1905" s="32" t="e">
        <f>VLOOKUP($A1905,級距!$A:$K,9,FALSE)</f>
        <v>#N/A</v>
      </c>
      <c r="K1905" s="32" t="e">
        <f>VLOOKUP($A1905,級距!$A:$K,10,FALSE)</f>
        <v>#N/A</v>
      </c>
      <c r="L1905" s="32" t="e">
        <f>VLOOKUP($A1905,級距!$A:$K,11,FALSE)</f>
        <v>#N/A</v>
      </c>
      <c r="M1905" s="32">
        <f t="shared" si="59"/>
        <v>0</v>
      </c>
    </row>
    <row r="1906" spans="1:13">
      <c r="A1906" s="47">
        <v>43700</v>
      </c>
      <c r="B1906" s="46">
        <f>_xlfn.IFNA(VLOOKUP(A1906,'Dual Thrust Strategy'!$A$1:$B$460,2,FALSE),0)</f>
        <v>0</v>
      </c>
      <c r="C1906" s="46">
        <f>_xlfn.IFNA(VLOOKUP(A1906,'Break Through Price Strategy'!$A$2:$B$742,2,FALSE),0)</f>
        <v>0</v>
      </c>
      <c r="D1906" s="46">
        <f>_xlfn.IFNA(VLOOKUP(A1906,'BBI Strategy'!$A$2:$B$1000,2,FALSE),0)</f>
        <v>0</v>
      </c>
      <c r="E1906" s="46">
        <f>_xlfn.IFNA(VLOOKUP(A1906,'Cloud Strategy'!$A$2:$B$1000,2,FALSE),0)</f>
        <v>0</v>
      </c>
      <c r="F1906" s="46">
        <f>_xlfn.IFNA(VLOOKUP(A1906,'DMI Strategy'!$A$1:$B$1000,2,FALSE),0)</f>
        <v>0</v>
      </c>
      <c r="G1906" s="46">
        <f>_xlfn.IFNA(VLOOKUP(A1906,'RVI Strategy'!$A$1:$B$1000,2,FALSE),0)</f>
        <v>0</v>
      </c>
      <c r="H1906" s="46">
        <f>_xlfn.IFNA(VLOOKUP(A1906,'TXF0007 Strategy'!$A$1:$B$1000,2,FALSE),0)</f>
        <v>0</v>
      </c>
      <c r="I1906" s="55">
        <f t="shared" si="58"/>
        <v>0</v>
      </c>
      <c r="J1906" s="32">
        <f>VLOOKUP($A1906,級距!$A:$K,9,FALSE)</f>
        <v>1</v>
      </c>
      <c r="K1906" s="32">
        <f>VLOOKUP($A1906,級距!$A:$K,10,FALSE)</f>
        <v>3</v>
      </c>
      <c r="L1906" s="32">
        <f>VLOOKUP($A1906,級距!$A:$K,11,FALSE)</f>
        <v>2</v>
      </c>
      <c r="M1906" s="32">
        <f t="shared" si="59"/>
        <v>2</v>
      </c>
    </row>
    <row r="1907" spans="1:13">
      <c r="A1907" s="47">
        <v>43699</v>
      </c>
      <c r="B1907" s="46">
        <f>_xlfn.IFNA(VLOOKUP(A1907,'Dual Thrust Strategy'!$A$1:$B$460,2,FALSE),0)</f>
        <v>0</v>
      </c>
      <c r="C1907" s="46">
        <f>_xlfn.IFNA(VLOOKUP(A1907,'Break Through Price Strategy'!$A$2:$B$742,2,FALSE),0)</f>
        <v>0</v>
      </c>
      <c r="D1907" s="46">
        <f>_xlfn.IFNA(VLOOKUP(A1907,'BBI Strategy'!$A$2:$B$1000,2,FALSE),0)</f>
        <v>0</v>
      </c>
      <c r="E1907" s="46">
        <f>_xlfn.IFNA(VLOOKUP(A1907,'Cloud Strategy'!$A$2:$B$1000,2,FALSE),0)</f>
        <v>0</v>
      </c>
      <c r="F1907" s="46">
        <f>_xlfn.IFNA(VLOOKUP(A1907,'DMI Strategy'!$A$1:$B$1000,2,FALSE),0)</f>
        <v>0</v>
      </c>
      <c r="G1907" s="46">
        <f>_xlfn.IFNA(VLOOKUP(A1907,'RVI Strategy'!$A$1:$B$1000,2,FALSE),0)</f>
        <v>0</v>
      </c>
      <c r="H1907" s="46">
        <f>_xlfn.IFNA(VLOOKUP(A1907,'TXF0007 Strategy'!$A$1:$B$1000,2,FALSE),0)</f>
        <v>0</v>
      </c>
      <c r="I1907" s="55">
        <f t="shared" si="58"/>
        <v>0</v>
      </c>
      <c r="J1907" s="32">
        <f>VLOOKUP($A1907,級距!$A:$K,9,FALSE)</f>
        <v>5</v>
      </c>
      <c r="K1907" s="32">
        <f>VLOOKUP($A1907,級距!$A:$K,10,FALSE)</f>
        <v>7</v>
      </c>
      <c r="L1907" s="32">
        <f>VLOOKUP($A1907,級距!$A:$K,11,FALSE)</f>
        <v>3</v>
      </c>
      <c r="M1907" s="32">
        <f t="shared" si="59"/>
        <v>3</v>
      </c>
    </row>
    <row r="1908" spans="1:13">
      <c r="A1908" s="47">
        <v>43698</v>
      </c>
      <c r="B1908" s="46">
        <f>_xlfn.IFNA(VLOOKUP(A1908,'Dual Thrust Strategy'!$A$1:$B$460,2,FALSE),0)</f>
        <v>0</v>
      </c>
      <c r="C1908" s="46">
        <f>_xlfn.IFNA(VLOOKUP(A1908,'Break Through Price Strategy'!$A$2:$B$742,2,FALSE),0)</f>
        <v>0</v>
      </c>
      <c r="D1908" s="46">
        <f>_xlfn.IFNA(VLOOKUP(A1908,'BBI Strategy'!$A$2:$B$1000,2,FALSE),0)</f>
        <v>0</v>
      </c>
      <c r="E1908" s="46">
        <f>_xlfn.IFNA(VLOOKUP(A1908,'Cloud Strategy'!$A$2:$B$1000,2,FALSE),0)</f>
        <v>0</v>
      </c>
      <c r="F1908" s="46">
        <f>_xlfn.IFNA(VLOOKUP(A1908,'DMI Strategy'!$A$1:$B$1000,2,FALSE),0)</f>
        <v>0</v>
      </c>
      <c r="G1908" s="46">
        <f>_xlfn.IFNA(VLOOKUP(A1908,'RVI Strategy'!$A$1:$B$1000,2,FALSE),0)</f>
        <v>0</v>
      </c>
      <c r="H1908" s="46">
        <f>_xlfn.IFNA(VLOOKUP(A1908,'TXF0007 Strategy'!$A$1:$B$1000,2,FALSE),0)</f>
        <v>0</v>
      </c>
      <c r="I1908" s="55">
        <f t="shared" si="58"/>
        <v>0</v>
      </c>
      <c r="J1908" s="32">
        <f>VLOOKUP($A1908,級距!$A:$K,9,FALSE)</f>
        <v>1</v>
      </c>
      <c r="K1908" s="32">
        <f>VLOOKUP($A1908,級距!$A:$K,10,FALSE)</f>
        <v>4</v>
      </c>
      <c r="L1908" s="32">
        <f>VLOOKUP($A1908,級距!$A:$K,11,FALSE)</f>
        <v>2</v>
      </c>
      <c r="M1908" s="32">
        <f t="shared" si="59"/>
        <v>2</v>
      </c>
    </row>
    <row r="1909" spans="1:13">
      <c r="A1909" s="47">
        <v>43697</v>
      </c>
      <c r="B1909" s="46">
        <f>_xlfn.IFNA(VLOOKUP(A1909,'Dual Thrust Strategy'!$A$1:$B$460,2,FALSE),0)</f>
        <v>0</v>
      </c>
      <c r="C1909" s="46">
        <f>_xlfn.IFNA(VLOOKUP(A1909,'Break Through Price Strategy'!$A$2:$B$742,2,FALSE),0)</f>
        <v>0</v>
      </c>
      <c r="D1909" s="46">
        <f>_xlfn.IFNA(VLOOKUP(A1909,'BBI Strategy'!$A$2:$B$1000,2,FALSE),0)</f>
        <v>0</v>
      </c>
      <c r="E1909" s="46">
        <f>_xlfn.IFNA(VLOOKUP(A1909,'Cloud Strategy'!$A$2:$B$1000,2,FALSE),0)</f>
        <v>0</v>
      </c>
      <c r="F1909" s="46">
        <f>_xlfn.IFNA(VLOOKUP(A1909,'DMI Strategy'!$A$1:$B$1000,2,FALSE),0)</f>
        <v>0</v>
      </c>
      <c r="G1909" s="46">
        <f>_xlfn.IFNA(VLOOKUP(A1909,'RVI Strategy'!$A$1:$B$1000,2,FALSE),0)</f>
        <v>0</v>
      </c>
      <c r="H1909" s="46">
        <f>_xlfn.IFNA(VLOOKUP(A1909,'TXF0007 Strategy'!$A$1:$B$1000,2,FALSE),0)</f>
        <v>0</v>
      </c>
      <c r="I1909" s="55">
        <f t="shared" si="58"/>
        <v>0</v>
      </c>
      <c r="J1909" s="32">
        <f>VLOOKUP($A1909,級距!$A:$K,9,FALSE)</f>
        <v>1</v>
      </c>
      <c r="K1909" s="32">
        <f>VLOOKUP($A1909,級距!$A:$K,10,FALSE)</f>
        <v>8</v>
      </c>
      <c r="L1909" s="32">
        <f>VLOOKUP($A1909,級距!$A:$K,11,FALSE)</f>
        <v>3</v>
      </c>
      <c r="M1909" s="32">
        <f t="shared" si="59"/>
        <v>3</v>
      </c>
    </row>
    <row r="1910" spans="1:13">
      <c r="A1910" s="47">
        <v>43696</v>
      </c>
      <c r="B1910" s="46">
        <f>_xlfn.IFNA(VLOOKUP(A1910,'Dual Thrust Strategy'!$A$1:$B$460,2,FALSE),0)</f>
        <v>0</v>
      </c>
      <c r="C1910" s="46">
        <f>_xlfn.IFNA(VLOOKUP(A1910,'Break Through Price Strategy'!$A$2:$B$742,2,FALSE),0)</f>
        <v>0</v>
      </c>
      <c r="D1910" s="46">
        <f>_xlfn.IFNA(VLOOKUP(A1910,'BBI Strategy'!$A$2:$B$1000,2,FALSE),0)</f>
        <v>0</v>
      </c>
      <c r="E1910" s="46">
        <f>_xlfn.IFNA(VLOOKUP(A1910,'Cloud Strategy'!$A$2:$B$1000,2,FALSE),0)</f>
        <v>0</v>
      </c>
      <c r="F1910" s="46">
        <f>_xlfn.IFNA(VLOOKUP(A1910,'DMI Strategy'!$A$1:$B$1000,2,FALSE),0)</f>
        <v>0</v>
      </c>
      <c r="G1910" s="46">
        <f>_xlfn.IFNA(VLOOKUP(A1910,'RVI Strategy'!$A$1:$B$1000,2,FALSE),0)</f>
        <v>0</v>
      </c>
      <c r="H1910" s="46">
        <f>_xlfn.IFNA(VLOOKUP(A1910,'TXF0007 Strategy'!$A$1:$B$1000,2,FALSE),0)</f>
        <v>0</v>
      </c>
      <c r="I1910" s="55">
        <f t="shared" si="58"/>
        <v>0</v>
      </c>
      <c r="J1910" s="32">
        <f>VLOOKUP($A1910,級距!$A:$K,9,FALSE)</f>
        <v>2</v>
      </c>
      <c r="K1910" s="32">
        <f>VLOOKUP($A1910,級距!$A:$K,10,FALSE)</f>
        <v>7</v>
      </c>
      <c r="L1910" s="32">
        <f>VLOOKUP($A1910,級距!$A:$K,11,FALSE)</f>
        <v>3</v>
      </c>
      <c r="M1910" s="32">
        <f t="shared" si="59"/>
        <v>3</v>
      </c>
    </row>
    <row r="1911" spans="1:13">
      <c r="A1911" s="47">
        <v>43695</v>
      </c>
      <c r="B1911" s="46">
        <f>_xlfn.IFNA(VLOOKUP(A1911,'Dual Thrust Strategy'!$A$1:$B$460,2,FALSE),0)</f>
        <v>0</v>
      </c>
      <c r="C1911" s="46">
        <f>_xlfn.IFNA(VLOOKUP(A1911,'Break Through Price Strategy'!$A$2:$B$742,2,FALSE),0)</f>
        <v>0</v>
      </c>
      <c r="D1911" s="46">
        <f>_xlfn.IFNA(VLOOKUP(A1911,'BBI Strategy'!$A$2:$B$1000,2,FALSE),0)</f>
        <v>0</v>
      </c>
      <c r="E1911" s="46">
        <f>_xlfn.IFNA(VLOOKUP(A1911,'Cloud Strategy'!$A$2:$B$1000,2,FALSE),0)</f>
        <v>0</v>
      </c>
      <c r="F1911" s="46">
        <f>_xlfn.IFNA(VLOOKUP(A1911,'DMI Strategy'!$A$1:$B$1000,2,FALSE),0)</f>
        <v>0</v>
      </c>
      <c r="G1911" s="46">
        <f>_xlfn.IFNA(VLOOKUP(A1911,'RVI Strategy'!$A$1:$B$1000,2,FALSE),0)</f>
        <v>0</v>
      </c>
      <c r="H1911" s="46">
        <f>_xlfn.IFNA(VLOOKUP(A1911,'TXF0007 Strategy'!$A$1:$B$1000,2,FALSE),0)</f>
        <v>0</v>
      </c>
      <c r="I1911" s="55">
        <f t="shared" si="58"/>
        <v>0</v>
      </c>
      <c r="J1911" s="32" t="e">
        <f>VLOOKUP($A1911,級距!$A:$K,9,FALSE)</f>
        <v>#N/A</v>
      </c>
      <c r="K1911" s="32" t="e">
        <f>VLOOKUP($A1911,級距!$A:$K,10,FALSE)</f>
        <v>#N/A</v>
      </c>
      <c r="L1911" s="32" t="e">
        <f>VLOOKUP($A1911,級距!$A:$K,11,FALSE)</f>
        <v>#N/A</v>
      </c>
      <c r="M1911" s="32">
        <f t="shared" si="59"/>
        <v>0</v>
      </c>
    </row>
    <row r="1912" spans="1:13">
      <c r="A1912" s="47">
        <v>43694</v>
      </c>
      <c r="B1912" s="46">
        <f>_xlfn.IFNA(VLOOKUP(A1912,'Dual Thrust Strategy'!$A$1:$B$460,2,FALSE),0)</f>
        <v>0</v>
      </c>
      <c r="C1912" s="46">
        <f>_xlfn.IFNA(VLOOKUP(A1912,'Break Through Price Strategy'!$A$2:$B$742,2,FALSE),0)</f>
        <v>0</v>
      </c>
      <c r="D1912" s="46">
        <f>_xlfn.IFNA(VLOOKUP(A1912,'BBI Strategy'!$A$2:$B$1000,2,FALSE),0)</f>
        <v>0</v>
      </c>
      <c r="E1912" s="46">
        <f>_xlfn.IFNA(VLOOKUP(A1912,'Cloud Strategy'!$A$2:$B$1000,2,FALSE),0)</f>
        <v>0</v>
      </c>
      <c r="F1912" s="46">
        <f>_xlfn.IFNA(VLOOKUP(A1912,'DMI Strategy'!$A$1:$B$1000,2,FALSE),0)</f>
        <v>0</v>
      </c>
      <c r="G1912" s="46">
        <f>_xlfn.IFNA(VLOOKUP(A1912,'RVI Strategy'!$A$1:$B$1000,2,FALSE),0)</f>
        <v>0</v>
      </c>
      <c r="H1912" s="46">
        <f>_xlfn.IFNA(VLOOKUP(A1912,'TXF0007 Strategy'!$A$1:$B$1000,2,FALSE),0)</f>
        <v>0</v>
      </c>
      <c r="I1912" s="55">
        <f t="shared" si="58"/>
        <v>0</v>
      </c>
      <c r="J1912" s="32" t="e">
        <f>VLOOKUP($A1912,級距!$A:$K,9,FALSE)</f>
        <v>#N/A</v>
      </c>
      <c r="K1912" s="32" t="e">
        <f>VLOOKUP($A1912,級距!$A:$K,10,FALSE)</f>
        <v>#N/A</v>
      </c>
      <c r="L1912" s="32" t="e">
        <f>VLOOKUP($A1912,級距!$A:$K,11,FALSE)</f>
        <v>#N/A</v>
      </c>
      <c r="M1912" s="32">
        <f t="shared" si="59"/>
        <v>0</v>
      </c>
    </row>
    <row r="1913" spans="1:13">
      <c r="A1913" s="47">
        <v>43693</v>
      </c>
      <c r="B1913" s="46">
        <f>_xlfn.IFNA(VLOOKUP(A1913,'Dual Thrust Strategy'!$A$1:$B$460,2,FALSE),0)</f>
        <v>0</v>
      </c>
      <c r="C1913" s="46">
        <f>_xlfn.IFNA(VLOOKUP(A1913,'Break Through Price Strategy'!$A$2:$B$742,2,FALSE),0)</f>
        <v>0</v>
      </c>
      <c r="D1913" s="46">
        <f>_xlfn.IFNA(VLOOKUP(A1913,'BBI Strategy'!$A$2:$B$1000,2,FALSE),0)</f>
        <v>0</v>
      </c>
      <c r="E1913" s="46">
        <f>_xlfn.IFNA(VLOOKUP(A1913,'Cloud Strategy'!$A$2:$B$1000,2,FALSE),0)</f>
        <v>0</v>
      </c>
      <c r="F1913" s="46">
        <f>_xlfn.IFNA(VLOOKUP(A1913,'DMI Strategy'!$A$1:$B$1000,2,FALSE),0)</f>
        <v>0</v>
      </c>
      <c r="G1913" s="46">
        <f>_xlfn.IFNA(VLOOKUP(A1913,'RVI Strategy'!$A$1:$B$1000,2,FALSE),0)</f>
        <v>0</v>
      </c>
      <c r="H1913" s="46">
        <f>_xlfn.IFNA(VLOOKUP(A1913,'TXF0007 Strategy'!$A$1:$B$1000,2,FALSE),0)</f>
        <v>0</v>
      </c>
      <c r="I1913" s="55">
        <f t="shared" si="58"/>
        <v>0</v>
      </c>
      <c r="J1913" s="32">
        <f>VLOOKUP($A1913,級距!$A:$K,9,FALSE)</f>
        <v>7</v>
      </c>
      <c r="K1913" s="32">
        <f>VLOOKUP($A1913,級距!$A:$K,10,FALSE)</f>
        <v>8</v>
      </c>
      <c r="L1913" s="32">
        <f>VLOOKUP($A1913,級距!$A:$K,11,FALSE)</f>
        <v>3</v>
      </c>
      <c r="M1913" s="32">
        <f t="shared" si="59"/>
        <v>3</v>
      </c>
    </row>
    <row r="1914" spans="1:13">
      <c r="A1914" s="47">
        <v>43692</v>
      </c>
      <c r="B1914" s="46">
        <f>_xlfn.IFNA(VLOOKUP(A1914,'Dual Thrust Strategy'!$A$1:$B$460,2,FALSE),0)</f>
        <v>0</v>
      </c>
      <c r="C1914" s="46">
        <f>_xlfn.IFNA(VLOOKUP(A1914,'Break Through Price Strategy'!$A$2:$B$742,2,FALSE),0)</f>
        <v>0</v>
      </c>
      <c r="D1914" s="46">
        <f>_xlfn.IFNA(VLOOKUP(A1914,'BBI Strategy'!$A$2:$B$1000,2,FALSE),0)</f>
        <v>0</v>
      </c>
      <c r="E1914" s="46">
        <f>_xlfn.IFNA(VLOOKUP(A1914,'Cloud Strategy'!$A$2:$B$1000,2,FALSE),0)</f>
        <v>0</v>
      </c>
      <c r="F1914" s="46">
        <f>_xlfn.IFNA(VLOOKUP(A1914,'DMI Strategy'!$A$1:$B$1000,2,FALSE),0)</f>
        <v>0</v>
      </c>
      <c r="G1914" s="46">
        <f>_xlfn.IFNA(VLOOKUP(A1914,'RVI Strategy'!$A$1:$B$1000,2,FALSE),0)</f>
        <v>0</v>
      </c>
      <c r="H1914" s="46">
        <f>_xlfn.IFNA(VLOOKUP(A1914,'TXF0007 Strategy'!$A$1:$B$1000,2,FALSE),0)</f>
        <v>0</v>
      </c>
      <c r="I1914" s="55">
        <f t="shared" si="58"/>
        <v>0</v>
      </c>
      <c r="J1914" s="32">
        <f>VLOOKUP($A1914,級距!$A:$K,9,FALSE)</f>
        <v>4</v>
      </c>
      <c r="K1914" s="32">
        <f>VLOOKUP($A1914,級距!$A:$K,10,FALSE)</f>
        <v>5</v>
      </c>
      <c r="L1914" s="32">
        <f>VLOOKUP($A1914,級距!$A:$K,11,FALSE)</f>
        <v>2</v>
      </c>
      <c r="M1914" s="32">
        <f t="shared" si="59"/>
        <v>2</v>
      </c>
    </row>
    <row r="1915" spans="1:13">
      <c r="A1915" s="47">
        <v>43691</v>
      </c>
      <c r="B1915" s="46">
        <f>_xlfn.IFNA(VLOOKUP(A1915,'Dual Thrust Strategy'!$A$1:$B$460,2,FALSE),0)</f>
        <v>0</v>
      </c>
      <c r="C1915" s="46">
        <f>_xlfn.IFNA(VLOOKUP(A1915,'Break Through Price Strategy'!$A$2:$B$742,2,FALSE),0)</f>
        <v>0</v>
      </c>
      <c r="D1915" s="46">
        <f>_xlfn.IFNA(VLOOKUP(A1915,'BBI Strategy'!$A$2:$B$1000,2,FALSE),0)</f>
        <v>0</v>
      </c>
      <c r="E1915" s="46">
        <f>_xlfn.IFNA(VLOOKUP(A1915,'Cloud Strategy'!$A$2:$B$1000,2,FALSE),0)</f>
        <v>0</v>
      </c>
      <c r="F1915" s="46">
        <f>_xlfn.IFNA(VLOOKUP(A1915,'DMI Strategy'!$A$1:$B$1000,2,FALSE),0)</f>
        <v>0</v>
      </c>
      <c r="G1915" s="46">
        <f>_xlfn.IFNA(VLOOKUP(A1915,'RVI Strategy'!$A$1:$B$1000,2,FALSE),0)</f>
        <v>0</v>
      </c>
      <c r="H1915" s="46">
        <f>_xlfn.IFNA(VLOOKUP(A1915,'TXF0007 Strategy'!$A$1:$B$1000,2,FALSE),0)</f>
        <v>0</v>
      </c>
      <c r="I1915" s="55">
        <f t="shared" si="58"/>
        <v>0</v>
      </c>
      <c r="J1915" s="32">
        <f>VLOOKUP($A1915,級距!$A:$K,9,FALSE)</f>
        <v>3</v>
      </c>
      <c r="K1915" s="32">
        <f>VLOOKUP($A1915,級距!$A:$K,10,FALSE)</f>
        <v>4</v>
      </c>
      <c r="L1915" s="32">
        <f>VLOOKUP($A1915,級距!$A:$K,11,FALSE)</f>
        <v>2</v>
      </c>
      <c r="M1915" s="32">
        <f t="shared" si="59"/>
        <v>2</v>
      </c>
    </row>
    <row r="1916" spans="1:13">
      <c r="A1916" s="47">
        <v>43690</v>
      </c>
      <c r="B1916" s="46">
        <f>_xlfn.IFNA(VLOOKUP(A1916,'Dual Thrust Strategy'!$A$1:$B$460,2,FALSE),0)</f>
        <v>0</v>
      </c>
      <c r="C1916" s="46">
        <f>_xlfn.IFNA(VLOOKUP(A1916,'Break Through Price Strategy'!$A$2:$B$742,2,FALSE),0)</f>
        <v>0</v>
      </c>
      <c r="D1916" s="46">
        <f>_xlfn.IFNA(VLOOKUP(A1916,'BBI Strategy'!$A$2:$B$1000,2,FALSE),0)</f>
        <v>0</v>
      </c>
      <c r="E1916" s="46">
        <f>_xlfn.IFNA(VLOOKUP(A1916,'Cloud Strategy'!$A$2:$B$1000,2,FALSE),0)</f>
        <v>0</v>
      </c>
      <c r="F1916" s="46">
        <f>_xlfn.IFNA(VLOOKUP(A1916,'DMI Strategy'!$A$1:$B$1000,2,FALSE),0)</f>
        <v>0</v>
      </c>
      <c r="G1916" s="46">
        <f>_xlfn.IFNA(VLOOKUP(A1916,'RVI Strategy'!$A$1:$B$1000,2,FALSE),0)</f>
        <v>0</v>
      </c>
      <c r="H1916" s="46">
        <f>_xlfn.IFNA(VLOOKUP(A1916,'TXF0007 Strategy'!$A$1:$B$1000,2,FALSE),0)</f>
        <v>0</v>
      </c>
      <c r="I1916" s="55">
        <f t="shared" si="58"/>
        <v>0</v>
      </c>
      <c r="J1916" s="32">
        <f>VLOOKUP($A1916,級距!$A:$K,9,FALSE)</f>
        <v>3</v>
      </c>
      <c r="K1916" s="32">
        <f>VLOOKUP($A1916,級距!$A:$K,10,FALSE)</f>
        <v>6</v>
      </c>
      <c r="L1916" s="32">
        <f>VLOOKUP($A1916,級距!$A:$K,11,FALSE)</f>
        <v>2</v>
      </c>
      <c r="M1916" s="32">
        <f t="shared" si="59"/>
        <v>2</v>
      </c>
    </row>
    <row r="1917" spans="1:13">
      <c r="A1917" s="47">
        <v>43689</v>
      </c>
      <c r="B1917" s="46">
        <f>_xlfn.IFNA(VLOOKUP(A1917,'Dual Thrust Strategy'!$A$1:$B$460,2,FALSE),0)</f>
        <v>0</v>
      </c>
      <c r="C1917" s="46">
        <f>_xlfn.IFNA(VLOOKUP(A1917,'Break Through Price Strategy'!$A$2:$B$742,2,FALSE),0)</f>
        <v>0</v>
      </c>
      <c r="D1917" s="46">
        <f>_xlfn.IFNA(VLOOKUP(A1917,'BBI Strategy'!$A$2:$B$1000,2,FALSE),0)</f>
        <v>0</v>
      </c>
      <c r="E1917" s="46">
        <f>_xlfn.IFNA(VLOOKUP(A1917,'Cloud Strategy'!$A$2:$B$1000,2,FALSE),0)</f>
        <v>0</v>
      </c>
      <c r="F1917" s="46">
        <f>_xlfn.IFNA(VLOOKUP(A1917,'DMI Strategy'!$A$1:$B$1000,2,FALSE),0)</f>
        <v>0</v>
      </c>
      <c r="G1917" s="46">
        <f>_xlfn.IFNA(VLOOKUP(A1917,'RVI Strategy'!$A$1:$B$1000,2,FALSE),0)</f>
        <v>0</v>
      </c>
      <c r="H1917" s="46">
        <f>_xlfn.IFNA(VLOOKUP(A1917,'TXF0007 Strategy'!$A$1:$B$1000,2,FALSE),0)</f>
        <v>0</v>
      </c>
      <c r="I1917" s="55">
        <f t="shared" si="58"/>
        <v>0</v>
      </c>
      <c r="J1917" s="32">
        <f>VLOOKUP($A1917,級距!$A:$K,9,FALSE)</f>
        <v>5</v>
      </c>
      <c r="K1917" s="32">
        <f>VLOOKUP($A1917,級距!$A:$K,10,FALSE)</f>
        <v>1</v>
      </c>
      <c r="L1917" s="32">
        <f>VLOOKUP($A1917,級距!$A:$K,11,FALSE)</f>
        <v>2</v>
      </c>
      <c r="M1917" s="32">
        <f t="shared" si="59"/>
        <v>2</v>
      </c>
    </row>
    <row r="1918" spans="1:13">
      <c r="A1918" s="47">
        <v>43688</v>
      </c>
      <c r="B1918" s="46">
        <f>_xlfn.IFNA(VLOOKUP(A1918,'Dual Thrust Strategy'!$A$1:$B$460,2,FALSE),0)</f>
        <v>0</v>
      </c>
      <c r="C1918" s="46">
        <f>_xlfn.IFNA(VLOOKUP(A1918,'Break Through Price Strategy'!$A$2:$B$742,2,FALSE),0)</f>
        <v>0</v>
      </c>
      <c r="D1918" s="46">
        <f>_xlfn.IFNA(VLOOKUP(A1918,'BBI Strategy'!$A$2:$B$1000,2,FALSE),0)</f>
        <v>0</v>
      </c>
      <c r="E1918" s="46">
        <f>_xlfn.IFNA(VLOOKUP(A1918,'Cloud Strategy'!$A$2:$B$1000,2,FALSE),0)</f>
        <v>0</v>
      </c>
      <c r="F1918" s="46">
        <f>_xlfn.IFNA(VLOOKUP(A1918,'DMI Strategy'!$A$1:$B$1000,2,FALSE),0)</f>
        <v>0</v>
      </c>
      <c r="G1918" s="46">
        <f>_xlfn.IFNA(VLOOKUP(A1918,'RVI Strategy'!$A$1:$B$1000,2,FALSE),0)</f>
        <v>0</v>
      </c>
      <c r="H1918" s="46">
        <f>_xlfn.IFNA(VLOOKUP(A1918,'TXF0007 Strategy'!$A$1:$B$1000,2,FALSE),0)</f>
        <v>0</v>
      </c>
      <c r="I1918" s="55">
        <f t="shared" si="58"/>
        <v>0</v>
      </c>
      <c r="J1918" s="32" t="e">
        <f>VLOOKUP($A1918,級距!$A:$K,9,FALSE)</f>
        <v>#N/A</v>
      </c>
      <c r="K1918" s="32" t="e">
        <f>VLOOKUP($A1918,級距!$A:$K,10,FALSE)</f>
        <v>#N/A</v>
      </c>
      <c r="L1918" s="32" t="e">
        <f>VLOOKUP($A1918,級距!$A:$K,11,FALSE)</f>
        <v>#N/A</v>
      </c>
      <c r="M1918" s="32">
        <f t="shared" si="59"/>
        <v>0</v>
      </c>
    </row>
    <row r="1919" spans="1:13">
      <c r="A1919" s="47">
        <v>43687</v>
      </c>
      <c r="B1919" s="46">
        <f>_xlfn.IFNA(VLOOKUP(A1919,'Dual Thrust Strategy'!$A$1:$B$460,2,FALSE),0)</f>
        <v>0</v>
      </c>
      <c r="C1919" s="46">
        <f>_xlfn.IFNA(VLOOKUP(A1919,'Break Through Price Strategy'!$A$2:$B$742,2,FALSE),0)</f>
        <v>0</v>
      </c>
      <c r="D1919" s="46">
        <f>_xlfn.IFNA(VLOOKUP(A1919,'BBI Strategy'!$A$2:$B$1000,2,FALSE),0)</f>
        <v>0</v>
      </c>
      <c r="E1919" s="46">
        <f>_xlfn.IFNA(VLOOKUP(A1919,'Cloud Strategy'!$A$2:$B$1000,2,FALSE),0)</f>
        <v>0</v>
      </c>
      <c r="F1919" s="46">
        <f>_xlfn.IFNA(VLOOKUP(A1919,'DMI Strategy'!$A$1:$B$1000,2,FALSE),0)</f>
        <v>0</v>
      </c>
      <c r="G1919" s="46">
        <f>_xlfn.IFNA(VLOOKUP(A1919,'RVI Strategy'!$A$1:$B$1000,2,FALSE),0)</f>
        <v>0</v>
      </c>
      <c r="H1919" s="46">
        <f>_xlfn.IFNA(VLOOKUP(A1919,'TXF0007 Strategy'!$A$1:$B$1000,2,FALSE),0)</f>
        <v>0</v>
      </c>
      <c r="I1919" s="55">
        <f t="shared" si="58"/>
        <v>0</v>
      </c>
      <c r="J1919" s="32" t="e">
        <f>VLOOKUP($A1919,級距!$A:$K,9,FALSE)</f>
        <v>#N/A</v>
      </c>
      <c r="K1919" s="32" t="e">
        <f>VLOOKUP($A1919,級距!$A:$K,10,FALSE)</f>
        <v>#N/A</v>
      </c>
      <c r="L1919" s="32" t="e">
        <f>VLOOKUP($A1919,級距!$A:$K,11,FALSE)</f>
        <v>#N/A</v>
      </c>
      <c r="M1919" s="32">
        <f t="shared" si="59"/>
        <v>0</v>
      </c>
    </row>
    <row r="1920" spans="1:13">
      <c r="A1920" s="47">
        <v>43686</v>
      </c>
      <c r="B1920" s="46">
        <f>_xlfn.IFNA(VLOOKUP(A1920,'Dual Thrust Strategy'!$A$1:$B$460,2,FALSE),0)</f>
        <v>0</v>
      </c>
      <c r="C1920" s="46">
        <f>_xlfn.IFNA(VLOOKUP(A1920,'Break Through Price Strategy'!$A$2:$B$742,2,FALSE),0)</f>
        <v>0</v>
      </c>
      <c r="D1920" s="46">
        <f>_xlfn.IFNA(VLOOKUP(A1920,'BBI Strategy'!$A$2:$B$1000,2,FALSE),0)</f>
        <v>0</v>
      </c>
      <c r="E1920" s="46">
        <f>_xlfn.IFNA(VLOOKUP(A1920,'Cloud Strategy'!$A$2:$B$1000,2,FALSE),0)</f>
        <v>0</v>
      </c>
      <c r="F1920" s="46">
        <f>_xlfn.IFNA(VLOOKUP(A1920,'DMI Strategy'!$A$1:$B$1000,2,FALSE),0)</f>
        <v>0</v>
      </c>
      <c r="G1920" s="46">
        <f>_xlfn.IFNA(VLOOKUP(A1920,'RVI Strategy'!$A$1:$B$1000,2,FALSE),0)</f>
        <v>0</v>
      </c>
      <c r="H1920" s="46">
        <f>_xlfn.IFNA(VLOOKUP(A1920,'TXF0007 Strategy'!$A$1:$B$1000,2,FALSE),0)</f>
        <v>0</v>
      </c>
      <c r="I1920" s="55">
        <f t="shared" si="58"/>
        <v>0</v>
      </c>
      <c r="J1920" s="32" t="e">
        <f>VLOOKUP($A1920,級距!$A:$K,9,FALSE)</f>
        <v>#N/A</v>
      </c>
      <c r="K1920" s="32" t="e">
        <f>VLOOKUP($A1920,級距!$A:$K,10,FALSE)</f>
        <v>#N/A</v>
      </c>
      <c r="L1920" s="32" t="e">
        <f>VLOOKUP($A1920,級距!$A:$K,11,FALSE)</f>
        <v>#N/A</v>
      </c>
      <c r="M1920" s="32">
        <f t="shared" si="59"/>
        <v>0</v>
      </c>
    </row>
    <row r="1921" spans="1:13">
      <c r="A1921" s="47">
        <v>43685</v>
      </c>
      <c r="B1921" s="46">
        <f>_xlfn.IFNA(VLOOKUP(A1921,'Dual Thrust Strategy'!$A$1:$B$460,2,FALSE),0)</f>
        <v>0</v>
      </c>
      <c r="C1921" s="46">
        <f>_xlfn.IFNA(VLOOKUP(A1921,'Break Through Price Strategy'!$A$2:$B$742,2,FALSE),0)</f>
        <v>0</v>
      </c>
      <c r="D1921" s="46">
        <f>_xlfn.IFNA(VLOOKUP(A1921,'BBI Strategy'!$A$2:$B$1000,2,FALSE),0)</f>
        <v>0</v>
      </c>
      <c r="E1921" s="46">
        <f>_xlfn.IFNA(VLOOKUP(A1921,'Cloud Strategy'!$A$2:$B$1000,2,FALSE),0)</f>
        <v>0</v>
      </c>
      <c r="F1921" s="46">
        <f>_xlfn.IFNA(VLOOKUP(A1921,'DMI Strategy'!$A$1:$B$1000,2,FALSE),0)</f>
        <v>0</v>
      </c>
      <c r="G1921" s="46">
        <f>_xlfn.IFNA(VLOOKUP(A1921,'RVI Strategy'!$A$1:$B$1000,2,FALSE),0)</f>
        <v>0</v>
      </c>
      <c r="H1921" s="46">
        <f>_xlfn.IFNA(VLOOKUP(A1921,'TXF0007 Strategy'!$A$1:$B$1000,2,FALSE),0)</f>
        <v>0</v>
      </c>
      <c r="I1921" s="55">
        <f t="shared" si="58"/>
        <v>0</v>
      </c>
      <c r="J1921" s="32">
        <f>VLOOKUP($A1921,級距!$A:$K,9,FALSE)</f>
        <v>5</v>
      </c>
      <c r="K1921" s="32">
        <f>VLOOKUP($A1921,級距!$A:$K,10,FALSE)</f>
        <v>6</v>
      </c>
      <c r="L1921" s="32">
        <f>VLOOKUP($A1921,級距!$A:$K,11,FALSE)</f>
        <v>2</v>
      </c>
      <c r="M1921" s="32">
        <f t="shared" si="59"/>
        <v>2</v>
      </c>
    </row>
    <row r="1922" spans="1:13">
      <c r="A1922" s="47">
        <v>43684</v>
      </c>
      <c r="B1922" s="46">
        <f>_xlfn.IFNA(VLOOKUP(A1922,'Dual Thrust Strategy'!$A$1:$B$460,2,FALSE),0)</f>
        <v>0</v>
      </c>
      <c r="C1922" s="46">
        <f>_xlfn.IFNA(VLOOKUP(A1922,'Break Through Price Strategy'!$A$2:$B$742,2,FALSE),0)</f>
        <v>0</v>
      </c>
      <c r="D1922" s="46">
        <f>_xlfn.IFNA(VLOOKUP(A1922,'BBI Strategy'!$A$2:$B$1000,2,FALSE),0)</f>
        <v>0</v>
      </c>
      <c r="E1922" s="46">
        <f>_xlfn.IFNA(VLOOKUP(A1922,'Cloud Strategy'!$A$2:$B$1000,2,FALSE),0)</f>
        <v>0</v>
      </c>
      <c r="F1922" s="46">
        <f>_xlfn.IFNA(VLOOKUP(A1922,'DMI Strategy'!$A$1:$B$1000,2,FALSE),0)</f>
        <v>0</v>
      </c>
      <c r="G1922" s="46">
        <f>_xlfn.IFNA(VLOOKUP(A1922,'RVI Strategy'!$A$1:$B$1000,2,FALSE),0)</f>
        <v>0</v>
      </c>
      <c r="H1922" s="46">
        <f>_xlfn.IFNA(VLOOKUP(A1922,'TXF0007 Strategy'!$A$1:$B$1000,2,FALSE),0)</f>
        <v>0</v>
      </c>
      <c r="I1922" s="55">
        <f t="shared" si="58"/>
        <v>0</v>
      </c>
      <c r="J1922" s="32">
        <f>VLOOKUP($A1922,級距!$A:$K,9,FALSE)</f>
        <v>2</v>
      </c>
      <c r="K1922" s="32">
        <f>VLOOKUP($A1922,級距!$A:$K,10,FALSE)</f>
        <v>3</v>
      </c>
      <c r="L1922" s="32">
        <f>VLOOKUP($A1922,級距!$A:$K,11,FALSE)</f>
        <v>2</v>
      </c>
      <c r="M1922" s="32">
        <f t="shared" si="59"/>
        <v>2</v>
      </c>
    </row>
    <row r="1923" spans="1:13">
      <c r="A1923" s="47">
        <v>43683</v>
      </c>
      <c r="B1923" s="46">
        <f>_xlfn.IFNA(VLOOKUP(A1923,'Dual Thrust Strategy'!$A$1:$B$460,2,FALSE),0)</f>
        <v>0</v>
      </c>
      <c r="C1923" s="46">
        <f>_xlfn.IFNA(VLOOKUP(A1923,'Break Through Price Strategy'!$A$2:$B$742,2,FALSE),0)</f>
        <v>0</v>
      </c>
      <c r="D1923" s="46">
        <f>_xlfn.IFNA(VLOOKUP(A1923,'BBI Strategy'!$A$2:$B$1000,2,FALSE),0)</f>
        <v>0</v>
      </c>
      <c r="E1923" s="46">
        <f>_xlfn.IFNA(VLOOKUP(A1923,'Cloud Strategy'!$A$2:$B$1000,2,FALSE),0)</f>
        <v>0</v>
      </c>
      <c r="F1923" s="46">
        <f>_xlfn.IFNA(VLOOKUP(A1923,'DMI Strategy'!$A$1:$B$1000,2,FALSE),0)</f>
        <v>0</v>
      </c>
      <c r="G1923" s="46">
        <f>_xlfn.IFNA(VLOOKUP(A1923,'RVI Strategy'!$A$1:$B$1000,2,FALSE),0)</f>
        <v>0</v>
      </c>
      <c r="H1923" s="46">
        <f>_xlfn.IFNA(VLOOKUP(A1923,'TXF0007 Strategy'!$A$1:$B$1000,2,FALSE),0)</f>
        <v>0</v>
      </c>
      <c r="I1923" s="55">
        <f t="shared" si="58"/>
        <v>0</v>
      </c>
      <c r="J1923" s="32">
        <f>VLOOKUP($A1923,級距!$A:$K,9,FALSE)</f>
        <v>10</v>
      </c>
      <c r="K1923" s="32">
        <f>VLOOKUP($A1923,級距!$A:$K,10,FALSE)</f>
        <v>9</v>
      </c>
      <c r="L1923" s="32">
        <f>VLOOKUP($A1923,級距!$A:$K,11,FALSE)</f>
        <v>4</v>
      </c>
      <c r="M1923" s="32">
        <f t="shared" si="59"/>
        <v>4</v>
      </c>
    </row>
    <row r="1924" spans="1:13">
      <c r="A1924" s="47">
        <v>43682</v>
      </c>
      <c r="B1924" s="46">
        <f>_xlfn.IFNA(VLOOKUP(A1924,'Dual Thrust Strategy'!$A$1:$B$460,2,FALSE),0)</f>
        <v>0</v>
      </c>
      <c r="C1924" s="46">
        <f>_xlfn.IFNA(VLOOKUP(A1924,'Break Through Price Strategy'!$A$2:$B$742,2,FALSE),0)</f>
        <v>0</v>
      </c>
      <c r="D1924" s="46">
        <f>_xlfn.IFNA(VLOOKUP(A1924,'BBI Strategy'!$A$2:$B$1000,2,FALSE),0)</f>
        <v>0</v>
      </c>
      <c r="E1924" s="46">
        <f>_xlfn.IFNA(VLOOKUP(A1924,'Cloud Strategy'!$A$2:$B$1000,2,FALSE),0)</f>
        <v>0</v>
      </c>
      <c r="F1924" s="46">
        <f>_xlfn.IFNA(VLOOKUP(A1924,'DMI Strategy'!$A$1:$B$1000,2,FALSE),0)</f>
        <v>0</v>
      </c>
      <c r="G1924" s="46">
        <f>_xlfn.IFNA(VLOOKUP(A1924,'RVI Strategy'!$A$1:$B$1000,2,FALSE),0)</f>
        <v>0</v>
      </c>
      <c r="H1924" s="46">
        <f>_xlfn.IFNA(VLOOKUP(A1924,'TXF0007 Strategy'!$A$1:$B$1000,2,FALSE),0)</f>
        <v>0</v>
      </c>
      <c r="I1924" s="55">
        <f t="shared" ref="I1924:I1987" si="60">(B1924+C1924+D1924+E1924+F1924+G1924)/6</f>
        <v>0</v>
      </c>
      <c r="J1924" s="32">
        <f>VLOOKUP($A1924,級距!$A:$K,9,FALSE)</f>
        <v>5</v>
      </c>
      <c r="K1924" s="32">
        <f>VLOOKUP($A1924,級距!$A:$K,10,FALSE)</f>
        <v>5</v>
      </c>
      <c r="L1924" s="32">
        <f>VLOOKUP($A1924,級距!$A:$K,11,FALSE)</f>
        <v>2</v>
      </c>
      <c r="M1924" s="32">
        <f t="shared" ref="M1924:M1987" si="61">_xlfn.IFNA(L1924,0)</f>
        <v>2</v>
      </c>
    </row>
    <row r="1925" spans="1:13">
      <c r="A1925" s="47">
        <v>43681</v>
      </c>
      <c r="B1925" s="46">
        <f>_xlfn.IFNA(VLOOKUP(A1925,'Dual Thrust Strategy'!$A$1:$B$460,2,FALSE),0)</f>
        <v>0</v>
      </c>
      <c r="C1925" s="46">
        <f>_xlfn.IFNA(VLOOKUP(A1925,'Break Through Price Strategy'!$A$2:$B$742,2,FALSE),0)</f>
        <v>0</v>
      </c>
      <c r="D1925" s="46">
        <f>_xlfn.IFNA(VLOOKUP(A1925,'BBI Strategy'!$A$2:$B$1000,2,FALSE),0)</f>
        <v>0</v>
      </c>
      <c r="E1925" s="46">
        <f>_xlfn.IFNA(VLOOKUP(A1925,'Cloud Strategy'!$A$2:$B$1000,2,FALSE),0)</f>
        <v>0</v>
      </c>
      <c r="F1925" s="46">
        <f>_xlfn.IFNA(VLOOKUP(A1925,'DMI Strategy'!$A$1:$B$1000,2,FALSE),0)</f>
        <v>0</v>
      </c>
      <c r="G1925" s="46">
        <f>_xlfn.IFNA(VLOOKUP(A1925,'RVI Strategy'!$A$1:$B$1000,2,FALSE),0)</f>
        <v>0</v>
      </c>
      <c r="H1925" s="46">
        <f>_xlfn.IFNA(VLOOKUP(A1925,'TXF0007 Strategy'!$A$1:$B$1000,2,FALSE),0)</f>
        <v>0</v>
      </c>
      <c r="I1925" s="55">
        <f t="shared" si="60"/>
        <v>0</v>
      </c>
      <c r="J1925" s="32" t="e">
        <f>VLOOKUP($A1925,級距!$A:$K,9,FALSE)</f>
        <v>#N/A</v>
      </c>
      <c r="K1925" s="32" t="e">
        <f>VLOOKUP($A1925,級距!$A:$K,10,FALSE)</f>
        <v>#N/A</v>
      </c>
      <c r="L1925" s="32" t="e">
        <f>VLOOKUP($A1925,級距!$A:$K,11,FALSE)</f>
        <v>#N/A</v>
      </c>
      <c r="M1925" s="32">
        <f t="shared" si="61"/>
        <v>0</v>
      </c>
    </row>
    <row r="1926" spans="1:13">
      <c r="A1926" s="47">
        <v>43680</v>
      </c>
      <c r="B1926" s="46">
        <f>_xlfn.IFNA(VLOOKUP(A1926,'Dual Thrust Strategy'!$A$1:$B$460,2,FALSE),0)</f>
        <v>0</v>
      </c>
      <c r="C1926" s="46">
        <f>_xlfn.IFNA(VLOOKUP(A1926,'Break Through Price Strategy'!$A$2:$B$742,2,FALSE),0)</f>
        <v>0</v>
      </c>
      <c r="D1926" s="46">
        <f>_xlfn.IFNA(VLOOKUP(A1926,'BBI Strategy'!$A$2:$B$1000,2,FALSE),0)</f>
        <v>0</v>
      </c>
      <c r="E1926" s="46">
        <f>_xlfn.IFNA(VLOOKUP(A1926,'Cloud Strategy'!$A$2:$B$1000,2,FALSE),0)</f>
        <v>0</v>
      </c>
      <c r="F1926" s="46">
        <f>_xlfn.IFNA(VLOOKUP(A1926,'DMI Strategy'!$A$1:$B$1000,2,FALSE),0)</f>
        <v>0</v>
      </c>
      <c r="G1926" s="46">
        <f>_xlfn.IFNA(VLOOKUP(A1926,'RVI Strategy'!$A$1:$B$1000,2,FALSE),0)</f>
        <v>0</v>
      </c>
      <c r="H1926" s="46">
        <f>_xlfn.IFNA(VLOOKUP(A1926,'TXF0007 Strategy'!$A$1:$B$1000,2,FALSE),0)</f>
        <v>0</v>
      </c>
      <c r="I1926" s="55">
        <f t="shared" si="60"/>
        <v>0</v>
      </c>
      <c r="J1926" s="32" t="e">
        <f>VLOOKUP($A1926,級距!$A:$K,9,FALSE)</f>
        <v>#N/A</v>
      </c>
      <c r="K1926" s="32" t="e">
        <f>VLOOKUP($A1926,級距!$A:$K,10,FALSE)</f>
        <v>#N/A</v>
      </c>
      <c r="L1926" s="32" t="e">
        <f>VLOOKUP($A1926,級距!$A:$K,11,FALSE)</f>
        <v>#N/A</v>
      </c>
      <c r="M1926" s="32">
        <f t="shared" si="61"/>
        <v>0</v>
      </c>
    </row>
    <row r="1927" spans="1:13">
      <c r="A1927" s="47">
        <v>43679</v>
      </c>
      <c r="B1927" s="46">
        <f>_xlfn.IFNA(VLOOKUP(A1927,'Dual Thrust Strategy'!$A$1:$B$460,2,FALSE),0)</f>
        <v>0</v>
      </c>
      <c r="C1927" s="46">
        <f>_xlfn.IFNA(VLOOKUP(A1927,'Break Through Price Strategy'!$A$2:$B$742,2,FALSE),0)</f>
        <v>0</v>
      </c>
      <c r="D1927" s="46">
        <f>_xlfn.IFNA(VLOOKUP(A1927,'BBI Strategy'!$A$2:$B$1000,2,FALSE),0)</f>
        <v>0</v>
      </c>
      <c r="E1927" s="46">
        <f>_xlfn.IFNA(VLOOKUP(A1927,'Cloud Strategy'!$A$2:$B$1000,2,FALSE),0)</f>
        <v>0</v>
      </c>
      <c r="F1927" s="46">
        <f>_xlfn.IFNA(VLOOKUP(A1927,'DMI Strategy'!$A$1:$B$1000,2,FALSE),0)</f>
        <v>0</v>
      </c>
      <c r="G1927" s="46">
        <f>_xlfn.IFNA(VLOOKUP(A1927,'RVI Strategy'!$A$1:$B$1000,2,FALSE),0)</f>
        <v>0</v>
      </c>
      <c r="H1927" s="46">
        <f>_xlfn.IFNA(VLOOKUP(A1927,'TXF0007 Strategy'!$A$1:$B$1000,2,FALSE),0)</f>
        <v>0</v>
      </c>
      <c r="I1927" s="55">
        <f t="shared" si="60"/>
        <v>0</v>
      </c>
      <c r="J1927" s="32">
        <f>VLOOKUP($A1927,級距!$A:$K,9,FALSE)</f>
        <v>4</v>
      </c>
      <c r="K1927" s="32">
        <f>VLOOKUP($A1927,級距!$A:$K,10,FALSE)</f>
        <v>6</v>
      </c>
      <c r="L1927" s="32">
        <f>VLOOKUP($A1927,級距!$A:$K,11,FALSE)</f>
        <v>2</v>
      </c>
      <c r="M1927" s="32">
        <f t="shared" si="61"/>
        <v>2</v>
      </c>
    </row>
    <row r="1928" spans="1:13">
      <c r="A1928" s="47">
        <v>43678</v>
      </c>
      <c r="B1928" s="46">
        <f>_xlfn.IFNA(VLOOKUP(A1928,'Dual Thrust Strategy'!$A$1:$B$460,2,FALSE),0)</f>
        <v>0</v>
      </c>
      <c r="C1928" s="46">
        <f>_xlfn.IFNA(VLOOKUP(A1928,'Break Through Price Strategy'!$A$2:$B$742,2,FALSE),0)</f>
        <v>0</v>
      </c>
      <c r="D1928" s="46">
        <f>_xlfn.IFNA(VLOOKUP(A1928,'BBI Strategy'!$A$2:$B$1000,2,FALSE),0)</f>
        <v>0</v>
      </c>
      <c r="E1928" s="46">
        <f>_xlfn.IFNA(VLOOKUP(A1928,'Cloud Strategy'!$A$2:$B$1000,2,FALSE),0)</f>
        <v>0</v>
      </c>
      <c r="F1928" s="46">
        <f>_xlfn.IFNA(VLOOKUP(A1928,'DMI Strategy'!$A$1:$B$1000,2,FALSE),0)</f>
        <v>0</v>
      </c>
      <c r="G1928" s="46">
        <f>_xlfn.IFNA(VLOOKUP(A1928,'RVI Strategy'!$A$1:$B$1000,2,FALSE),0)</f>
        <v>0</v>
      </c>
      <c r="H1928" s="46">
        <f>_xlfn.IFNA(VLOOKUP(A1928,'TXF0007 Strategy'!$A$1:$B$1000,2,FALSE),0)</f>
        <v>0</v>
      </c>
      <c r="I1928" s="55">
        <f t="shared" si="60"/>
        <v>0</v>
      </c>
      <c r="J1928" s="32">
        <f>VLOOKUP($A1928,級距!$A:$K,9,FALSE)</f>
        <v>2</v>
      </c>
      <c r="K1928" s="32">
        <f>VLOOKUP($A1928,級距!$A:$K,10,FALSE)</f>
        <v>2</v>
      </c>
      <c r="L1928" s="32">
        <f>VLOOKUP($A1928,級距!$A:$K,11,FALSE)</f>
        <v>2</v>
      </c>
      <c r="M1928" s="32">
        <f t="shared" si="61"/>
        <v>2</v>
      </c>
    </row>
    <row r="1929" spans="1:13">
      <c r="A1929" s="47">
        <v>43677</v>
      </c>
      <c r="B1929" s="46">
        <f>_xlfn.IFNA(VLOOKUP(A1929,'Dual Thrust Strategy'!$A$1:$B$460,2,FALSE),0)</f>
        <v>0</v>
      </c>
      <c r="C1929" s="46">
        <f>_xlfn.IFNA(VLOOKUP(A1929,'Break Through Price Strategy'!$A$2:$B$742,2,FALSE),0)</f>
        <v>0</v>
      </c>
      <c r="D1929" s="46">
        <f>_xlfn.IFNA(VLOOKUP(A1929,'BBI Strategy'!$A$2:$B$1000,2,FALSE),0)</f>
        <v>0</v>
      </c>
      <c r="E1929" s="46">
        <f>_xlfn.IFNA(VLOOKUP(A1929,'Cloud Strategy'!$A$2:$B$1000,2,FALSE),0)</f>
        <v>0</v>
      </c>
      <c r="F1929" s="46">
        <f>_xlfn.IFNA(VLOOKUP(A1929,'DMI Strategy'!$A$1:$B$1000,2,FALSE),0)</f>
        <v>0</v>
      </c>
      <c r="G1929" s="46">
        <f>_xlfn.IFNA(VLOOKUP(A1929,'RVI Strategy'!$A$1:$B$1000,2,FALSE),0)</f>
        <v>0</v>
      </c>
      <c r="H1929" s="46">
        <f>_xlfn.IFNA(VLOOKUP(A1929,'TXF0007 Strategy'!$A$1:$B$1000,2,FALSE),0)</f>
        <v>0</v>
      </c>
      <c r="I1929" s="55">
        <f t="shared" si="60"/>
        <v>0</v>
      </c>
      <c r="J1929" s="32">
        <f>VLOOKUP($A1929,級距!$A:$K,9,FALSE)</f>
        <v>2</v>
      </c>
      <c r="K1929" s="32">
        <f>VLOOKUP($A1929,級距!$A:$K,10,FALSE)</f>
        <v>3</v>
      </c>
      <c r="L1929" s="32">
        <f>VLOOKUP($A1929,級距!$A:$K,11,FALSE)</f>
        <v>2</v>
      </c>
      <c r="M1929" s="32">
        <f t="shared" si="61"/>
        <v>2</v>
      </c>
    </row>
    <row r="1930" spans="1:13">
      <c r="A1930" s="47">
        <v>43676</v>
      </c>
      <c r="B1930" s="46">
        <f>_xlfn.IFNA(VLOOKUP(A1930,'Dual Thrust Strategy'!$A$1:$B$460,2,FALSE),0)</f>
        <v>0</v>
      </c>
      <c r="C1930" s="46">
        <f>_xlfn.IFNA(VLOOKUP(A1930,'Break Through Price Strategy'!$A$2:$B$742,2,FALSE),0)</f>
        <v>0</v>
      </c>
      <c r="D1930" s="46">
        <f>_xlfn.IFNA(VLOOKUP(A1930,'BBI Strategy'!$A$2:$B$1000,2,FALSE),0)</f>
        <v>0</v>
      </c>
      <c r="E1930" s="46">
        <f>_xlfn.IFNA(VLOOKUP(A1930,'Cloud Strategy'!$A$2:$B$1000,2,FALSE),0)</f>
        <v>0</v>
      </c>
      <c r="F1930" s="46">
        <f>_xlfn.IFNA(VLOOKUP(A1930,'DMI Strategy'!$A$1:$B$1000,2,FALSE),0)</f>
        <v>0</v>
      </c>
      <c r="G1930" s="46">
        <f>_xlfn.IFNA(VLOOKUP(A1930,'RVI Strategy'!$A$1:$B$1000,2,FALSE),0)</f>
        <v>0</v>
      </c>
      <c r="H1930" s="46">
        <f>_xlfn.IFNA(VLOOKUP(A1930,'TXF0007 Strategy'!$A$1:$B$1000,2,FALSE),0)</f>
        <v>0</v>
      </c>
      <c r="I1930" s="55">
        <f t="shared" si="60"/>
        <v>0</v>
      </c>
      <c r="J1930" s="32">
        <f>VLOOKUP($A1930,級距!$A:$K,9,FALSE)</f>
        <v>3</v>
      </c>
      <c r="K1930" s="32">
        <f>VLOOKUP($A1930,級距!$A:$K,10,FALSE)</f>
        <v>8</v>
      </c>
      <c r="L1930" s="32">
        <f>VLOOKUP($A1930,級距!$A:$K,11,FALSE)</f>
        <v>3</v>
      </c>
      <c r="M1930" s="32">
        <f t="shared" si="61"/>
        <v>3</v>
      </c>
    </row>
    <row r="1931" spans="1:13">
      <c r="A1931" s="47">
        <v>43675</v>
      </c>
      <c r="B1931" s="46">
        <f>_xlfn.IFNA(VLOOKUP(A1931,'Dual Thrust Strategy'!$A$1:$B$460,2,FALSE),0)</f>
        <v>0</v>
      </c>
      <c r="C1931" s="46">
        <f>_xlfn.IFNA(VLOOKUP(A1931,'Break Through Price Strategy'!$A$2:$B$742,2,FALSE),0)</f>
        <v>0</v>
      </c>
      <c r="D1931" s="46">
        <f>_xlfn.IFNA(VLOOKUP(A1931,'BBI Strategy'!$A$2:$B$1000,2,FALSE),0)</f>
        <v>0</v>
      </c>
      <c r="E1931" s="46">
        <f>_xlfn.IFNA(VLOOKUP(A1931,'Cloud Strategy'!$A$2:$B$1000,2,FALSE),0)</f>
        <v>0</v>
      </c>
      <c r="F1931" s="46">
        <f>_xlfn.IFNA(VLOOKUP(A1931,'DMI Strategy'!$A$1:$B$1000,2,FALSE),0)</f>
        <v>0</v>
      </c>
      <c r="G1931" s="46">
        <f>_xlfn.IFNA(VLOOKUP(A1931,'RVI Strategy'!$A$1:$B$1000,2,FALSE),0)</f>
        <v>0</v>
      </c>
      <c r="H1931" s="46">
        <f>_xlfn.IFNA(VLOOKUP(A1931,'TXF0007 Strategy'!$A$1:$B$1000,2,FALSE),0)</f>
        <v>0</v>
      </c>
      <c r="I1931" s="55">
        <f t="shared" si="60"/>
        <v>0</v>
      </c>
      <c r="J1931" s="32">
        <f>VLOOKUP($A1931,級距!$A:$K,9,FALSE)</f>
        <v>1</v>
      </c>
      <c r="K1931" s="32">
        <f>VLOOKUP($A1931,級距!$A:$K,10,FALSE)</f>
        <v>1</v>
      </c>
      <c r="L1931" s="32">
        <f>VLOOKUP($A1931,級距!$A:$K,11,FALSE)</f>
        <v>2</v>
      </c>
      <c r="M1931" s="32">
        <f t="shared" si="61"/>
        <v>2</v>
      </c>
    </row>
    <row r="1932" spans="1:13">
      <c r="A1932" s="47">
        <v>43674</v>
      </c>
      <c r="B1932" s="46">
        <f>_xlfn.IFNA(VLOOKUP(A1932,'Dual Thrust Strategy'!$A$1:$B$460,2,FALSE),0)</f>
        <v>0</v>
      </c>
      <c r="C1932" s="46">
        <f>_xlfn.IFNA(VLOOKUP(A1932,'Break Through Price Strategy'!$A$2:$B$742,2,FALSE),0)</f>
        <v>0</v>
      </c>
      <c r="D1932" s="46">
        <f>_xlfn.IFNA(VLOOKUP(A1932,'BBI Strategy'!$A$2:$B$1000,2,FALSE),0)</f>
        <v>0</v>
      </c>
      <c r="E1932" s="46">
        <f>_xlfn.IFNA(VLOOKUP(A1932,'Cloud Strategy'!$A$2:$B$1000,2,FALSE),0)</f>
        <v>0</v>
      </c>
      <c r="F1932" s="46">
        <f>_xlfn.IFNA(VLOOKUP(A1932,'DMI Strategy'!$A$1:$B$1000,2,FALSE),0)</f>
        <v>0</v>
      </c>
      <c r="G1932" s="46">
        <f>_xlfn.IFNA(VLOOKUP(A1932,'RVI Strategy'!$A$1:$B$1000,2,FALSE),0)</f>
        <v>0</v>
      </c>
      <c r="H1932" s="46">
        <f>_xlfn.IFNA(VLOOKUP(A1932,'TXF0007 Strategy'!$A$1:$B$1000,2,FALSE),0)</f>
        <v>0</v>
      </c>
      <c r="I1932" s="55">
        <f t="shared" si="60"/>
        <v>0</v>
      </c>
      <c r="J1932" s="32" t="e">
        <f>VLOOKUP($A1932,級距!$A:$K,9,FALSE)</f>
        <v>#N/A</v>
      </c>
      <c r="K1932" s="32" t="e">
        <f>VLOOKUP($A1932,級距!$A:$K,10,FALSE)</f>
        <v>#N/A</v>
      </c>
      <c r="L1932" s="32" t="e">
        <f>VLOOKUP($A1932,級距!$A:$K,11,FALSE)</f>
        <v>#N/A</v>
      </c>
      <c r="M1932" s="32">
        <f t="shared" si="61"/>
        <v>0</v>
      </c>
    </row>
    <row r="1933" spans="1:13">
      <c r="A1933" s="47">
        <v>43673</v>
      </c>
      <c r="B1933" s="46">
        <f>_xlfn.IFNA(VLOOKUP(A1933,'Dual Thrust Strategy'!$A$1:$B$460,2,FALSE),0)</f>
        <v>0</v>
      </c>
      <c r="C1933" s="46">
        <f>_xlfn.IFNA(VLOOKUP(A1933,'Break Through Price Strategy'!$A$2:$B$742,2,FALSE),0)</f>
        <v>0</v>
      </c>
      <c r="D1933" s="46">
        <f>_xlfn.IFNA(VLOOKUP(A1933,'BBI Strategy'!$A$2:$B$1000,2,FALSE),0)</f>
        <v>0</v>
      </c>
      <c r="E1933" s="46">
        <f>_xlfn.IFNA(VLOOKUP(A1933,'Cloud Strategy'!$A$2:$B$1000,2,FALSE),0)</f>
        <v>0</v>
      </c>
      <c r="F1933" s="46">
        <f>_xlfn.IFNA(VLOOKUP(A1933,'DMI Strategy'!$A$1:$B$1000,2,FALSE),0)</f>
        <v>0</v>
      </c>
      <c r="G1933" s="46">
        <f>_xlfn.IFNA(VLOOKUP(A1933,'RVI Strategy'!$A$1:$B$1000,2,FALSE),0)</f>
        <v>0</v>
      </c>
      <c r="H1933" s="46">
        <f>_xlfn.IFNA(VLOOKUP(A1933,'TXF0007 Strategy'!$A$1:$B$1000,2,FALSE),0)</f>
        <v>0</v>
      </c>
      <c r="I1933" s="55">
        <f t="shared" si="60"/>
        <v>0</v>
      </c>
      <c r="J1933" s="32" t="e">
        <f>VLOOKUP($A1933,級距!$A:$K,9,FALSE)</f>
        <v>#N/A</v>
      </c>
      <c r="K1933" s="32" t="e">
        <f>VLOOKUP($A1933,級距!$A:$K,10,FALSE)</f>
        <v>#N/A</v>
      </c>
      <c r="L1933" s="32" t="e">
        <f>VLOOKUP($A1933,級距!$A:$K,11,FALSE)</f>
        <v>#N/A</v>
      </c>
      <c r="M1933" s="32">
        <f t="shared" si="61"/>
        <v>0</v>
      </c>
    </row>
    <row r="1934" spans="1:13">
      <c r="A1934" s="47">
        <v>43672</v>
      </c>
      <c r="B1934" s="46">
        <f>_xlfn.IFNA(VLOOKUP(A1934,'Dual Thrust Strategy'!$A$1:$B$460,2,FALSE),0)</f>
        <v>0</v>
      </c>
      <c r="C1934" s="46">
        <f>_xlfn.IFNA(VLOOKUP(A1934,'Break Through Price Strategy'!$A$2:$B$742,2,FALSE),0)</f>
        <v>0</v>
      </c>
      <c r="D1934" s="46">
        <f>_xlfn.IFNA(VLOOKUP(A1934,'BBI Strategy'!$A$2:$B$1000,2,FALSE),0)</f>
        <v>0</v>
      </c>
      <c r="E1934" s="46">
        <f>_xlfn.IFNA(VLOOKUP(A1934,'Cloud Strategy'!$A$2:$B$1000,2,FALSE),0)</f>
        <v>0</v>
      </c>
      <c r="F1934" s="46">
        <f>_xlfn.IFNA(VLOOKUP(A1934,'DMI Strategy'!$A$1:$B$1000,2,FALSE),0)</f>
        <v>0</v>
      </c>
      <c r="G1934" s="46">
        <f>_xlfn.IFNA(VLOOKUP(A1934,'RVI Strategy'!$A$1:$B$1000,2,FALSE),0)</f>
        <v>0</v>
      </c>
      <c r="H1934" s="46">
        <f>_xlfn.IFNA(VLOOKUP(A1934,'TXF0007 Strategy'!$A$1:$B$1000,2,FALSE),0)</f>
        <v>0</v>
      </c>
      <c r="I1934" s="55">
        <f t="shared" si="60"/>
        <v>0</v>
      </c>
      <c r="J1934" s="32" t="e">
        <f>VLOOKUP($A1934,級距!$A:$K,9,FALSE)</f>
        <v>#N/A</v>
      </c>
      <c r="K1934" s="32">
        <f>VLOOKUP($A1934,級距!$A:$K,10,FALSE)</f>
        <v>2</v>
      </c>
      <c r="L1934" s="32" t="e">
        <f>VLOOKUP($A1934,級距!$A:$K,11,FALSE)</f>
        <v>#N/A</v>
      </c>
      <c r="M1934" s="32">
        <f t="shared" si="61"/>
        <v>0</v>
      </c>
    </row>
    <row r="1935" spans="1:13">
      <c r="A1935" s="47">
        <v>43671</v>
      </c>
      <c r="B1935" s="46">
        <f>_xlfn.IFNA(VLOOKUP(A1935,'Dual Thrust Strategy'!$A$1:$B$460,2,FALSE),0)</f>
        <v>0</v>
      </c>
      <c r="C1935" s="46">
        <f>_xlfn.IFNA(VLOOKUP(A1935,'Break Through Price Strategy'!$A$2:$B$742,2,FALSE),0)</f>
        <v>0</v>
      </c>
      <c r="D1935" s="46">
        <f>_xlfn.IFNA(VLOOKUP(A1935,'BBI Strategy'!$A$2:$B$1000,2,FALSE),0)</f>
        <v>0</v>
      </c>
      <c r="E1935" s="46">
        <f>_xlfn.IFNA(VLOOKUP(A1935,'Cloud Strategy'!$A$2:$B$1000,2,FALSE),0)</f>
        <v>0</v>
      </c>
      <c r="F1935" s="46">
        <f>_xlfn.IFNA(VLOOKUP(A1935,'DMI Strategy'!$A$1:$B$1000,2,FALSE),0)</f>
        <v>0</v>
      </c>
      <c r="G1935" s="46">
        <f>_xlfn.IFNA(VLOOKUP(A1935,'RVI Strategy'!$A$1:$B$1000,2,FALSE),0)</f>
        <v>0</v>
      </c>
      <c r="H1935" s="46">
        <f>_xlfn.IFNA(VLOOKUP(A1935,'TXF0007 Strategy'!$A$1:$B$1000,2,FALSE),0)</f>
        <v>0</v>
      </c>
      <c r="I1935" s="55">
        <f t="shared" si="60"/>
        <v>0</v>
      </c>
      <c r="J1935" s="32">
        <f>VLOOKUP($A1935,級距!$A:$K,9,FALSE)</f>
        <v>1</v>
      </c>
      <c r="K1935" s="32">
        <f>VLOOKUP($A1935,級距!$A:$K,10,FALSE)</f>
        <v>1</v>
      </c>
      <c r="L1935" s="32">
        <f>VLOOKUP($A1935,級距!$A:$K,11,FALSE)</f>
        <v>2</v>
      </c>
      <c r="M1935" s="32">
        <f t="shared" si="61"/>
        <v>2</v>
      </c>
    </row>
    <row r="1936" spans="1:13">
      <c r="A1936" s="47">
        <v>43670</v>
      </c>
      <c r="B1936" s="46">
        <f>_xlfn.IFNA(VLOOKUP(A1936,'Dual Thrust Strategy'!$A$1:$B$460,2,FALSE),0)</f>
        <v>0</v>
      </c>
      <c r="C1936" s="46">
        <f>_xlfn.IFNA(VLOOKUP(A1936,'Break Through Price Strategy'!$A$2:$B$742,2,FALSE),0)</f>
        <v>0</v>
      </c>
      <c r="D1936" s="46">
        <f>_xlfn.IFNA(VLOOKUP(A1936,'BBI Strategy'!$A$2:$B$1000,2,FALSE),0)</f>
        <v>0</v>
      </c>
      <c r="E1936" s="46">
        <f>_xlfn.IFNA(VLOOKUP(A1936,'Cloud Strategy'!$A$2:$B$1000,2,FALSE),0)</f>
        <v>0</v>
      </c>
      <c r="F1936" s="46">
        <f>_xlfn.IFNA(VLOOKUP(A1936,'DMI Strategy'!$A$1:$B$1000,2,FALSE),0)</f>
        <v>0</v>
      </c>
      <c r="G1936" s="46">
        <f>_xlfn.IFNA(VLOOKUP(A1936,'RVI Strategy'!$A$1:$B$1000,2,FALSE),0)</f>
        <v>0</v>
      </c>
      <c r="H1936" s="46">
        <f>_xlfn.IFNA(VLOOKUP(A1936,'TXF0007 Strategy'!$A$1:$B$1000,2,FALSE),0)</f>
        <v>0</v>
      </c>
      <c r="I1936" s="55">
        <f t="shared" si="60"/>
        <v>0</v>
      </c>
      <c r="J1936" s="32">
        <f>VLOOKUP($A1936,級距!$A:$K,9,FALSE)</f>
        <v>1</v>
      </c>
      <c r="K1936" s="32">
        <f>VLOOKUP($A1936,級距!$A:$K,10,FALSE)</f>
        <v>4</v>
      </c>
      <c r="L1936" s="32">
        <f>VLOOKUP($A1936,級距!$A:$K,11,FALSE)</f>
        <v>2</v>
      </c>
      <c r="M1936" s="32">
        <f t="shared" si="61"/>
        <v>2</v>
      </c>
    </row>
    <row r="1937" spans="1:13">
      <c r="A1937" s="47">
        <v>43669</v>
      </c>
      <c r="B1937" s="46">
        <f>_xlfn.IFNA(VLOOKUP(A1937,'Dual Thrust Strategy'!$A$1:$B$460,2,FALSE),0)</f>
        <v>0</v>
      </c>
      <c r="C1937" s="46">
        <f>_xlfn.IFNA(VLOOKUP(A1937,'Break Through Price Strategy'!$A$2:$B$742,2,FALSE),0)</f>
        <v>0</v>
      </c>
      <c r="D1937" s="46">
        <f>_xlfn.IFNA(VLOOKUP(A1937,'BBI Strategy'!$A$2:$B$1000,2,FALSE),0)</f>
        <v>0</v>
      </c>
      <c r="E1937" s="46">
        <f>_xlfn.IFNA(VLOOKUP(A1937,'Cloud Strategy'!$A$2:$B$1000,2,FALSE),0)</f>
        <v>0</v>
      </c>
      <c r="F1937" s="46">
        <f>_xlfn.IFNA(VLOOKUP(A1937,'DMI Strategy'!$A$1:$B$1000,2,FALSE),0)</f>
        <v>0</v>
      </c>
      <c r="G1937" s="46">
        <f>_xlfn.IFNA(VLOOKUP(A1937,'RVI Strategy'!$A$1:$B$1000,2,FALSE),0)</f>
        <v>0</v>
      </c>
      <c r="H1937" s="46">
        <f>_xlfn.IFNA(VLOOKUP(A1937,'TXF0007 Strategy'!$A$1:$B$1000,2,FALSE),0)</f>
        <v>0</v>
      </c>
      <c r="I1937" s="55">
        <f t="shared" si="60"/>
        <v>0</v>
      </c>
      <c r="J1937" s="32">
        <f>VLOOKUP($A1937,級距!$A:$K,9,FALSE)</f>
        <v>1</v>
      </c>
      <c r="K1937" s="32">
        <f>VLOOKUP($A1937,級距!$A:$K,10,FALSE)</f>
        <v>4</v>
      </c>
      <c r="L1937" s="32">
        <f>VLOOKUP($A1937,級距!$A:$K,11,FALSE)</f>
        <v>2</v>
      </c>
      <c r="M1937" s="32">
        <f t="shared" si="61"/>
        <v>2</v>
      </c>
    </row>
    <row r="1938" spans="1:13">
      <c r="A1938" s="47">
        <v>43668</v>
      </c>
      <c r="B1938" s="46">
        <f>_xlfn.IFNA(VLOOKUP(A1938,'Dual Thrust Strategy'!$A$1:$B$460,2,FALSE),0)</f>
        <v>0</v>
      </c>
      <c r="C1938" s="46">
        <f>_xlfn.IFNA(VLOOKUP(A1938,'Break Through Price Strategy'!$A$2:$B$742,2,FALSE),0)</f>
        <v>0</v>
      </c>
      <c r="D1938" s="46">
        <f>_xlfn.IFNA(VLOOKUP(A1938,'BBI Strategy'!$A$2:$B$1000,2,FALSE),0)</f>
        <v>0</v>
      </c>
      <c r="E1938" s="46">
        <f>_xlfn.IFNA(VLOOKUP(A1938,'Cloud Strategy'!$A$2:$B$1000,2,FALSE),0)</f>
        <v>0</v>
      </c>
      <c r="F1938" s="46">
        <f>_xlfn.IFNA(VLOOKUP(A1938,'DMI Strategy'!$A$1:$B$1000,2,FALSE),0)</f>
        <v>0</v>
      </c>
      <c r="G1938" s="46">
        <f>_xlfn.IFNA(VLOOKUP(A1938,'RVI Strategy'!$A$1:$B$1000,2,FALSE),0)</f>
        <v>0</v>
      </c>
      <c r="H1938" s="46">
        <f>_xlfn.IFNA(VLOOKUP(A1938,'TXF0007 Strategy'!$A$1:$B$1000,2,FALSE),0)</f>
        <v>0</v>
      </c>
      <c r="I1938" s="55">
        <f t="shared" si="60"/>
        <v>0</v>
      </c>
      <c r="J1938" s="32">
        <f>VLOOKUP($A1938,級距!$A:$K,9,FALSE)</f>
        <v>2</v>
      </c>
      <c r="K1938" s="32">
        <f>VLOOKUP($A1938,級距!$A:$K,10,FALSE)</f>
        <v>9</v>
      </c>
      <c r="L1938" s="32">
        <f>VLOOKUP($A1938,級距!$A:$K,11,FALSE)</f>
        <v>3</v>
      </c>
      <c r="M1938" s="32">
        <f t="shared" si="61"/>
        <v>3</v>
      </c>
    </row>
    <row r="1939" spans="1:13">
      <c r="A1939" s="47">
        <v>43667</v>
      </c>
      <c r="B1939" s="46">
        <f>_xlfn.IFNA(VLOOKUP(A1939,'Dual Thrust Strategy'!$A$1:$B$460,2,FALSE),0)</f>
        <v>0</v>
      </c>
      <c r="C1939" s="46">
        <f>_xlfn.IFNA(VLOOKUP(A1939,'Break Through Price Strategy'!$A$2:$B$742,2,FALSE),0)</f>
        <v>0</v>
      </c>
      <c r="D1939" s="46">
        <f>_xlfn.IFNA(VLOOKUP(A1939,'BBI Strategy'!$A$2:$B$1000,2,FALSE),0)</f>
        <v>0</v>
      </c>
      <c r="E1939" s="46">
        <f>_xlfn.IFNA(VLOOKUP(A1939,'Cloud Strategy'!$A$2:$B$1000,2,FALSE),0)</f>
        <v>0</v>
      </c>
      <c r="F1939" s="46">
        <f>_xlfn.IFNA(VLOOKUP(A1939,'DMI Strategy'!$A$1:$B$1000,2,FALSE),0)</f>
        <v>0</v>
      </c>
      <c r="G1939" s="46">
        <f>_xlfn.IFNA(VLOOKUP(A1939,'RVI Strategy'!$A$1:$B$1000,2,FALSE),0)</f>
        <v>0</v>
      </c>
      <c r="H1939" s="46">
        <f>_xlfn.IFNA(VLOOKUP(A1939,'TXF0007 Strategy'!$A$1:$B$1000,2,FALSE),0)</f>
        <v>0</v>
      </c>
      <c r="I1939" s="55">
        <f t="shared" si="60"/>
        <v>0</v>
      </c>
      <c r="J1939" s="32" t="e">
        <f>VLOOKUP($A1939,級距!$A:$K,9,FALSE)</f>
        <v>#N/A</v>
      </c>
      <c r="K1939" s="32" t="e">
        <f>VLOOKUP($A1939,級距!$A:$K,10,FALSE)</f>
        <v>#N/A</v>
      </c>
      <c r="L1939" s="32" t="e">
        <f>VLOOKUP($A1939,級距!$A:$K,11,FALSE)</f>
        <v>#N/A</v>
      </c>
      <c r="M1939" s="32">
        <f t="shared" si="61"/>
        <v>0</v>
      </c>
    </row>
    <row r="1940" spans="1:13">
      <c r="A1940" s="47">
        <v>43666</v>
      </c>
      <c r="B1940" s="46">
        <f>_xlfn.IFNA(VLOOKUP(A1940,'Dual Thrust Strategy'!$A$1:$B$460,2,FALSE),0)</f>
        <v>0</v>
      </c>
      <c r="C1940" s="46">
        <f>_xlfn.IFNA(VLOOKUP(A1940,'Break Through Price Strategy'!$A$2:$B$742,2,FALSE),0)</f>
        <v>0</v>
      </c>
      <c r="D1940" s="46">
        <f>_xlfn.IFNA(VLOOKUP(A1940,'BBI Strategy'!$A$2:$B$1000,2,FALSE),0)</f>
        <v>0</v>
      </c>
      <c r="E1940" s="46">
        <f>_xlfn.IFNA(VLOOKUP(A1940,'Cloud Strategy'!$A$2:$B$1000,2,FALSE),0)</f>
        <v>0</v>
      </c>
      <c r="F1940" s="46">
        <f>_xlfn.IFNA(VLOOKUP(A1940,'DMI Strategy'!$A$1:$B$1000,2,FALSE),0)</f>
        <v>0</v>
      </c>
      <c r="G1940" s="46">
        <f>_xlfn.IFNA(VLOOKUP(A1940,'RVI Strategy'!$A$1:$B$1000,2,FALSE),0)</f>
        <v>0</v>
      </c>
      <c r="H1940" s="46">
        <f>_xlfn.IFNA(VLOOKUP(A1940,'TXF0007 Strategy'!$A$1:$B$1000,2,FALSE),0)</f>
        <v>0</v>
      </c>
      <c r="I1940" s="55">
        <f t="shared" si="60"/>
        <v>0</v>
      </c>
      <c r="J1940" s="32" t="e">
        <f>VLOOKUP($A1940,級距!$A:$K,9,FALSE)</f>
        <v>#N/A</v>
      </c>
      <c r="K1940" s="32" t="e">
        <f>VLOOKUP($A1940,級距!$A:$K,10,FALSE)</f>
        <v>#N/A</v>
      </c>
      <c r="L1940" s="32" t="e">
        <f>VLOOKUP($A1940,級距!$A:$K,11,FALSE)</f>
        <v>#N/A</v>
      </c>
      <c r="M1940" s="32">
        <f t="shared" si="61"/>
        <v>0</v>
      </c>
    </row>
    <row r="1941" spans="1:13">
      <c r="A1941" s="47">
        <v>43665</v>
      </c>
      <c r="B1941" s="46">
        <f>_xlfn.IFNA(VLOOKUP(A1941,'Dual Thrust Strategy'!$A$1:$B$460,2,FALSE),0)</f>
        <v>0</v>
      </c>
      <c r="C1941" s="46">
        <f>_xlfn.IFNA(VLOOKUP(A1941,'Break Through Price Strategy'!$A$2:$B$742,2,FALSE),0)</f>
        <v>0</v>
      </c>
      <c r="D1941" s="46">
        <f>_xlfn.IFNA(VLOOKUP(A1941,'BBI Strategy'!$A$2:$B$1000,2,FALSE),0)</f>
        <v>0</v>
      </c>
      <c r="E1941" s="46">
        <f>_xlfn.IFNA(VLOOKUP(A1941,'Cloud Strategy'!$A$2:$B$1000,2,FALSE),0)</f>
        <v>0</v>
      </c>
      <c r="F1941" s="46">
        <f>_xlfn.IFNA(VLOOKUP(A1941,'DMI Strategy'!$A$1:$B$1000,2,FALSE),0)</f>
        <v>0</v>
      </c>
      <c r="G1941" s="46">
        <f>_xlfn.IFNA(VLOOKUP(A1941,'RVI Strategy'!$A$1:$B$1000,2,FALSE),0)</f>
        <v>0</v>
      </c>
      <c r="H1941" s="46">
        <f>_xlfn.IFNA(VLOOKUP(A1941,'TXF0007 Strategy'!$A$1:$B$1000,2,FALSE),0)</f>
        <v>0</v>
      </c>
      <c r="I1941" s="55">
        <f t="shared" si="60"/>
        <v>0</v>
      </c>
      <c r="J1941" s="32">
        <f>VLOOKUP($A1941,級距!$A:$K,9,FALSE)</f>
        <v>2</v>
      </c>
      <c r="K1941" s="32">
        <f>VLOOKUP($A1941,級距!$A:$K,10,FALSE)</f>
        <v>2</v>
      </c>
      <c r="L1941" s="32">
        <f>VLOOKUP($A1941,級距!$A:$K,11,FALSE)</f>
        <v>2</v>
      </c>
      <c r="M1941" s="32">
        <f t="shared" si="61"/>
        <v>2</v>
      </c>
    </row>
    <row r="1942" spans="1:13">
      <c r="A1942" s="47">
        <v>43664</v>
      </c>
      <c r="B1942" s="46">
        <f>_xlfn.IFNA(VLOOKUP(A1942,'Dual Thrust Strategy'!$A$1:$B$460,2,FALSE),0)</f>
        <v>0</v>
      </c>
      <c r="C1942" s="46">
        <f>_xlfn.IFNA(VLOOKUP(A1942,'Break Through Price Strategy'!$A$2:$B$742,2,FALSE),0)</f>
        <v>0</v>
      </c>
      <c r="D1942" s="46">
        <f>_xlfn.IFNA(VLOOKUP(A1942,'BBI Strategy'!$A$2:$B$1000,2,FALSE),0)</f>
        <v>0</v>
      </c>
      <c r="E1942" s="46">
        <f>_xlfn.IFNA(VLOOKUP(A1942,'Cloud Strategy'!$A$2:$B$1000,2,FALSE),0)</f>
        <v>0</v>
      </c>
      <c r="F1942" s="46">
        <f>_xlfn.IFNA(VLOOKUP(A1942,'DMI Strategy'!$A$1:$B$1000,2,FALSE),0)</f>
        <v>0</v>
      </c>
      <c r="G1942" s="46">
        <f>_xlfn.IFNA(VLOOKUP(A1942,'RVI Strategy'!$A$1:$B$1000,2,FALSE),0)</f>
        <v>0</v>
      </c>
      <c r="H1942" s="46">
        <f>_xlfn.IFNA(VLOOKUP(A1942,'TXF0007 Strategy'!$A$1:$B$1000,2,FALSE),0)</f>
        <v>0</v>
      </c>
      <c r="I1942" s="55">
        <f t="shared" si="60"/>
        <v>0</v>
      </c>
      <c r="J1942" s="32">
        <f>VLOOKUP($A1942,級距!$A:$K,9,FALSE)</f>
        <v>1</v>
      </c>
      <c r="K1942" s="32">
        <f>VLOOKUP($A1942,級距!$A:$K,10,FALSE)</f>
        <v>5</v>
      </c>
      <c r="L1942" s="32">
        <f>VLOOKUP($A1942,級距!$A:$K,11,FALSE)</f>
        <v>2</v>
      </c>
      <c r="M1942" s="32">
        <f t="shared" si="61"/>
        <v>2</v>
      </c>
    </row>
    <row r="1943" spans="1:13">
      <c r="A1943" s="47">
        <v>43663</v>
      </c>
      <c r="B1943" s="46">
        <f>_xlfn.IFNA(VLOOKUP(A1943,'Dual Thrust Strategy'!$A$1:$B$460,2,FALSE),0)</f>
        <v>0</v>
      </c>
      <c r="C1943" s="46">
        <f>_xlfn.IFNA(VLOOKUP(A1943,'Break Through Price Strategy'!$A$2:$B$742,2,FALSE),0)</f>
        <v>0</v>
      </c>
      <c r="D1943" s="46">
        <f>_xlfn.IFNA(VLOOKUP(A1943,'BBI Strategy'!$A$2:$B$1000,2,FALSE),0)</f>
        <v>0</v>
      </c>
      <c r="E1943" s="46">
        <f>_xlfn.IFNA(VLOOKUP(A1943,'Cloud Strategy'!$A$2:$B$1000,2,FALSE),0)</f>
        <v>0</v>
      </c>
      <c r="F1943" s="46">
        <f>_xlfn.IFNA(VLOOKUP(A1943,'DMI Strategy'!$A$1:$B$1000,2,FALSE),0)</f>
        <v>0</v>
      </c>
      <c r="G1943" s="46">
        <f>_xlfn.IFNA(VLOOKUP(A1943,'RVI Strategy'!$A$1:$B$1000,2,FALSE),0)</f>
        <v>0</v>
      </c>
      <c r="H1943" s="46">
        <f>_xlfn.IFNA(VLOOKUP(A1943,'TXF0007 Strategy'!$A$1:$B$1000,2,FALSE),0)</f>
        <v>0</v>
      </c>
      <c r="I1943" s="55">
        <f t="shared" si="60"/>
        <v>0</v>
      </c>
      <c r="J1943" s="32">
        <f>VLOOKUP($A1943,級距!$A:$K,9,FALSE)</f>
        <v>1</v>
      </c>
      <c r="K1943" s="32">
        <f>VLOOKUP($A1943,級距!$A:$K,10,FALSE)</f>
        <v>2</v>
      </c>
      <c r="L1943" s="32">
        <f>VLOOKUP($A1943,級距!$A:$K,11,FALSE)</f>
        <v>2</v>
      </c>
      <c r="M1943" s="32">
        <f t="shared" si="61"/>
        <v>2</v>
      </c>
    </row>
    <row r="1944" spans="1:13">
      <c r="A1944" s="47">
        <v>43662</v>
      </c>
      <c r="B1944" s="46">
        <f>_xlfn.IFNA(VLOOKUP(A1944,'Dual Thrust Strategy'!$A$1:$B$460,2,FALSE),0)</f>
        <v>0</v>
      </c>
      <c r="C1944" s="46">
        <f>_xlfn.IFNA(VLOOKUP(A1944,'Break Through Price Strategy'!$A$2:$B$742,2,FALSE),0)</f>
        <v>0</v>
      </c>
      <c r="D1944" s="46">
        <f>_xlfn.IFNA(VLOOKUP(A1944,'BBI Strategy'!$A$2:$B$1000,2,FALSE),0)</f>
        <v>0</v>
      </c>
      <c r="E1944" s="46">
        <f>_xlfn.IFNA(VLOOKUP(A1944,'Cloud Strategy'!$A$2:$B$1000,2,FALSE),0)</f>
        <v>0</v>
      </c>
      <c r="F1944" s="46">
        <f>_xlfn.IFNA(VLOOKUP(A1944,'DMI Strategy'!$A$1:$B$1000,2,FALSE),0)</f>
        <v>0</v>
      </c>
      <c r="G1944" s="46">
        <f>_xlfn.IFNA(VLOOKUP(A1944,'RVI Strategy'!$A$1:$B$1000,2,FALSE),0)</f>
        <v>0</v>
      </c>
      <c r="H1944" s="46">
        <f>_xlfn.IFNA(VLOOKUP(A1944,'TXF0007 Strategy'!$A$1:$B$1000,2,FALSE),0)</f>
        <v>0</v>
      </c>
      <c r="I1944" s="55">
        <f t="shared" si="60"/>
        <v>0</v>
      </c>
      <c r="J1944" s="32">
        <f>VLOOKUP($A1944,級距!$A:$K,9,FALSE)</f>
        <v>1</v>
      </c>
      <c r="K1944" s="32">
        <f>VLOOKUP($A1944,級距!$A:$K,10,FALSE)</f>
        <v>4</v>
      </c>
      <c r="L1944" s="32">
        <f>VLOOKUP($A1944,級距!$A:$K,11,FALSE)</f>
        <v>2</v>
      </c>
      <c r="M1944" s="32">
        <f t="shared" si="61"/>
        <v>2</v>
      </c>
    </row>
    <row r="1945" spans="1:13">
      <c r="A1945" s="47">
        <v>43661</v>
      </c>
      <c r="B1945" s="46">
        <f>_xlfn.IFNA(VLOOKUP(A1945,'Dual Thrust Strategy'!$A$1:$B$460,2,FALSE),0)</f>
        <v>0</v>
      </c>
      <c r="C1945" s="46">
        <f>_xlfn.IFNA(VLOOKUP(A1945,'Break Through Price Strategy'!$A$2:$B$742,2,FALSE),0)</f>
        <v>0</v>
      </c>
      <c r="D1945" s="46">
        <f>_xlfn.IFNA(VLOOKUP(A1945,'BBI Strategy'!$A$2:$B$1000,2,FALSE),0)</f>
        <v>0</v>
      </c>
      <c r="E1945" s="46">
        <f>_xlfn.IFNA(VLOOKUP(A1945,'Cloud Strategy'!$A$2:$B$1000,2,FALSE),0)</f>
        <v>0</v>
      </c>
      <c r="F1945" s="46">
        <f>_xlfn.IFNA(VLOOKUP(A1945,'DMI Strategy'!$A$1:$B$1000,2,FALSE),0)</f>
        <v>0</v>
      </c>
      <c r="G1945" s="46">
        <f>_xlfn.IFNA(VLOOKUP(A1945,'RVI Strategy'!$A$1:$B$1000,2,FALSE),0)</f>
        <v>0</v>
      </c>
      <c r="H1945" s="46">
        <f>_xlfn.IFNA(VLOOKUP(A1945,'TXF0007 Strategy'!$A$1:$B$1000,2,FALSE),0)</f>
        <v>0</v>
      </c>
      <c r="I1945" s="55">
        <f t="shared" si="60"/>
        <v>0</v>
      </c>
      <c r="J1945" s="32">
        <f>VLOOKUP($A1945,級距!$A:$K,9,FALSE)</f>
        <v>6</v>
      </c>
      <c r="K1945" s="32">
        <f>VLOOKUP($A1945,級距!$A:$K,10,FALSE)</f>
        <v>4</v>
      </c>
      <c r="L1945" s="32">
        <f>VLOOKUP($A1945,級距!$A:$K,11,FALSE)</f>
        <v>2</v>
      </c>
      <c r="M1945" s="32">
        <f t="shared" si="61"/>
        <v>2</v>
      </c>
    </row>
    <row r="1946" spans="1:13">
      <c r="A1946" s="47">
        <v>43660</v>
      </c>
      <c r="B1946" s="46">
        <f>_xlfn.IFNA(VLOOKUP(A1946,'Dual Thrust Strategy'!$A$1:$B$460,2,FALSE),0)</f>
        <v>0</v>
      </c>
      <c r="C1946" s="46">
        <f>_xlfn.IFNA(VLOOKUP(A1946,'Break Through Price Strategy'!$A$2:$B$742,2,FALSE),0)</f>
        <v>0</v>
      </c>
      <c r="D1946" s="46">
        <f>_xlfn.IFNA(VLOOKUP(A1946,'BBI Strategy'!$A$2:$B$1000,2,FALSE),0)</f>
        <v>0</v>
      </c>
      <c r="E1946" s="46">
        <f>_xlfn.IFNA(VLOOKUP(A1946,'Cloud Strategy'!$A$2:$B$1000,2,FALSE),0)</f>
        <v>0</v>
      </c>
      <c r="F1946" s="46">
        <f>_xlfn.IFNA(VLOOKUP(A1946,'DMI Strategy'!$A$1:$B$1000,2,FALSE),0)</f>
        <v>0</v>
      </c>
      <c r="G1946" s="46">
        <f>_xlfn.IFNA(VLOOKUP(A1946,'RVI Strategy'!$A$1:$B$1000,2,FALSE),0)</f>
        <v>0</v>
      </c>
      <c r="H1946" s="46">
        <f>_xlfn.IFNA(VLOOKUP(A1946,'TXF0007 Strategy'!$A$1:$B$1000,2,FALSE),0)</f>
        <v>0</v>
      </c>
      <c r="I1946" s="55">
        <f t="shared" si="60"/>
        <v>0</v>
      </c>
      <c r="J1946" s="32" t="e">
        <f>VLOOKUP($A1946,級距!$A:$K,9,FALSE)</f>
        <v>#N/A</v>
      </c>
      <c r="K1946" s="32" t="e">
        <f>VLOOKUP($A1946,級距!$A:$K,10,FALSE)</f>
        <v>#N/A</v>
      </c>
      <c r="L1946" s="32" t="e">
        <f>VLOOKUP($A1946,級距!$A:$K,11,FALSE)</f>
        <v>#N/A</v>
      </c>
      <c r="M1946" s="32">
        <f t="shared" si="61"/>
        <v>0</v>
      </c>
    </row>
    <row r="1947" spans="1:13">
      <c r="A1947" s="47">
        <v>43659</v>
      </c>
      <c r="B1947" s="46">
        <f>_xlfn.IFNA(VLOOKUP(A1947,'Dual Thrust Strategy'!$A$1:$B$460,2,FALSE),0)</f>
        <v>0</v>
      </c>
      <c r="C1947" s="46">
        <f>_xlfn.IFNA(VLOOKUP(A1947,'Break Through Price Strategy'!$A$2:$B$742,2,FALSE),0)</f>
        <v>0</v>
      </c>
      <c r="D1947" s="46">
        <f>_xlfn.IFNA(VLOOKUP(A1947,'BBI Strategy'!$A$2:$B$1000,2,FALSE),0)</f>
        <v>0</v>
      </c>
      <c r="E1947" s="46">
        <f>_xlfn.IFNA(VLOOKUP(A1947,'Cloud Strategy'!$A$2:$B$1000,2,FALSE),0)</f>
        <v>0</v>
      </c>
      <c r="F1947" s="46">
        <f>_xlfn.IFNA(VLOOKUP(A1947,'DMI Strategy'!$A$1:$B$1000,2,FALSE),0)</f>
        <v>0</v>
      </c>
      <c r="G1947" s="46">
        <f>_xlfn.IFNA(VLOOKUP(A1947,'RVI Strategy'!$A$1:$B$1000,2,FALSE),0)</f>
        <v>0</v>
      </c>
      <c r="H1947" s="46">
        <f>_xlfn.IFNA(VLOOKUP(A1947,'TXF0007 Strategy'!$A$1:$B$1000,2,FALSE),0)</f>
        <v>0</v>
      </c>
      <c r="I1947" s="55">
        <f t="shared" si="60"/>
        <v>0</v>
      </c>
      <c r="J1947" s="32" t="e">
        <f>VLOOKUP($A1947,級距!$A:$K,9,FALSE)</f>
        <v>#N/A</v>
      </c>
      <c r="K1947" s="32" t="e">
        <f>VLOOKUP($A1947,級距!$A:$K,10,FALSE)</f>
        <v>#N/A</v>
      </c>
      <c r="L1947" s="32" t="e">
        <f>VLOOKUP($A1947,級距!$A:$K,11,FALSE)</f>
        <v>#N/A</v>
      </c>
      <c r="M1947" s="32">
        <f t="shared" si="61"/>
        <v>0</v>
      </c>
    </row>
    <row r="1948" spans="1:13">
      <c r="A1948" s="47">
        <v>43658</v>
      </c>
      <c r="B1948" s="46">
        <f>_xlfn.IFNA(VLOOKUP(A1948,'Dual Thrust Strategy'!$A$1:$B$460,2,FALSE),0)</f>
        <v>0</v>
      </c>
      <c r="C1948" s="46">
        <f>_xlfn.IFNA(VLOOKUP(A1948,'Break Through Price Strategy'!$A$2:$B$742,2,FALSE),0)</f>
        <v>0</v>
      </c>
      <c r="D1948" s="46">
        <f>_xlfn.IFNA(VLOOKUP(A1948,'BBI Strategy'!$A$2:$B$1000,2,FALSE),0)</f>
        <v>0</v>
      </c>
      <c r="E1948" s="46">
        <f>_xlfn.IFNA(VLOOKUP(A1948,'Cloud Strategy'!$A$2:$B$1000,2,FALSE),0)</f>
        <v>0</v>
      </c>
      <c r="F1948" s="46">
        <f>_xlfn.IFNA(VLOOKUP(A1948,'DMI Strategy'!$A$1:$B$1000,2,FALSE),0)</f>
        <v>0</v>
      </c>
      <c r="G1948" s="46">
        <f>_xlfn.IFNA(VLOOKUP(A1948,'RVI Strategy'!$A$1:$B$1000,2,FALSE),0)</f>
        <v>0</v>
      </c>
      <c r="H1948" s="46">
        <f>_xlfn.IFNA(VLOOKUP(A1948,'TXF0007 Strategy'!$A$1:$B$1000,2,FALSE),0)</f>
        <v>0</v>
      </c>
      <c r="I1948" s="55">
        <f t="shared" si="60"/>
        <v>0</v>
      </c>
      <c r="J1948" s="32">
        <f>VLOOKUP($A1948,級距!$A:$K,9,FALSE)</f>
        <v>1</v>
      </c>
      <c r="K1948" s="32">
        <f>VLOOKUP($A1948,級距!$A:$K,10,FALSE)</f>
        <v>6</v>
      </c>
      <c r="L1948" s="32">
        <f>VLOOKUP($A1948,級距!$A:$K,11,FALSE)</f>
        <v>2</v>
      </c>
      <c r="M1948" s="32">
        <f t="shared" si="61"/>
        <v>2</v>
      </c>
    </row>
    <row r="1949" spans="1:13">
      <c r="A1949" s="47">
        <v>43657</v>
      </c>
      <c r="B1949" s="46">
        <f>_xlfn.IFNA(VLOOKUP(A1949,'Dual Thrust Strategy'!$A$1:$B$460,2,FALSE),0)</f>
        <v>0</v>
      </c>
      <c r="C1949" s="46">
        <f>_xlfn.IFNA(VLOOKUP(A1949,'Break Through Price Strategy'!$A$2:$B$742,2,FALSE),0)</f>
        <v>0</v>
      </c>
      <c r="D1949" s="46">
        <f>_xlfn.IFNA(VLOOKUP(A1949,'BBI Strategy'!$A$2:$B$1000,2,FALSE),0)</f>
        <v>0</v>
      </c>
      <c r="E1949" s="46">
        <f>_xlfn.IFNA(VLOOKUP(A1949,'Cloud Strategy'!$A$2:$B$1000,2,FALSE),0)</f>
        <v>0</v>
      </c>
      <c r="F1949" s="46">
        <f>_xlfn.IFNA(VLOOKUP(A1949,'DMI Strategy'!$A$1:$B$1000,2,FALSE),0)</f>
        <v>0</v>
      </c>
      <c r="G1949" s="46">
        <f>_xlfn.IFNA(VLOOKUP(A1949,'RVI Strategy'!$A$1:$B$1000,2,FALSE),0)</f>
        <v>0</v>
      </c>
      <c r="H1949" s="46">
        <f>_xlfn.IFNA(VLOOKUP(A1949,'TXF0007 Strategy'!$A$1:$B$1000,2,FALSE),0)</f>
        <v>0</v>
      </c>
      <c r="I1949" s="55">
        <f t="shared" si="60"/>
        <v>0</v>
      </c>
      <c r="J1949" s="32">
        <f>VLOOKUP($A1949,級距!$A:$K,9,FALSE)</f>
        <v>1</v>
      </c>
      <c r="K1949" s="32">
        <f>VLOOKUP($A1949,級距!$A:$K,10,FALSE)</f>
        <v>3</v>
      </c>
      <c r="L1949" s="32">
        <f>VLOOKUP($A1949,級距!$A:$K,11,FALSE)</f>
        <v>2</v>
      </c>
      <c r="M1949" s="32">
        <f t="shared" si="61"/>
        <v>2</v>
      </c>
    </row>
    <row r="1950" spans="1:13">
      <c r="A1950" s="47">
        <v>43656</v>
      </c>
      <c r="B1950" s="46">
        <f>_xlfn.IFNA(VLOOKUP(A1950,'Dual Thrust Strategy'!$A$1:$B$460,2,FALSE),0)</f>
        <v>0</v>
      </c>
      <c r="C1950" s="46">
        <f>_xlfn.IFNA(VLOOKUP(A1950,'Break Through Price Strategy'!$A$2:$B$742,2,FALSE),0)</f>
        <v>0</v>
      </c>
      <c r="D1950" s="46">
        <f>_xlfn.IFNA(VLOOKUP(A1950,'BBI Strategy'!$A$2:$B$1000,2,FALSE),0)</f>
        <v>0</v>
      </c>
      <c r="E1950" s="46">
        <f>_xlfn.IFNA(VLOOKUP(A1950,'Cloud Strategy'!$A$2:$B$1000,2,FALSE),0)</f>
        <v>0</v>
      </c>
      <c r="F1950" s="46">
        <f>_xlfn.IFNA(VLOOKUP(A1950,'DMI Strategy'!$A$1:$B$1000,2,FALSE),0)</f>
        <v>0</v>
      </c>
      <c r="G1950" s="46">
        <f>_xlfn.IFNA(VLOOKUP(A1950,'RVI Strategy'!$A$1:$B$1000,2,FALSE),0)</f>
        <v>0</v>
      </c>
      <c r="H1950" s="46">
        <f>_xlfn.IFNA(VLOOKUP(A1950,'TXF0007 Strategy'!$A$1:$B$1000,2,FALSE),0)</f>
        <v>0</v>
      </c>
      <c r="I1950" s="55">
        <f t="shared" si="60"/>
        <v>0</v>
      </c>
      <c r="J1950" s="32">
        <f>VLOOKUP($A1950,級距!$A:$K,9,FALSE)</f>
        <v>1</v>
      </c>
      <c r="K1950" s="32">
        <f>VLOOKUP($A1950,級距!$A:$K,10,FALSE)</f>
        <v>7</v>
      </c>
      <c r="L1950" s="32">
        <f>VLOOKUP($A1950,級距!$A:$K,11,FALSE)</f>
        <v>3</v>
      </c>
      <c r="M1950" s="32">
        <f t="shared" si="61"/>
        <v>3</v>
      </c>
    </row>
    <row r="1951" spans="1:13">
      <c r="A1951" s="47">
        <v>43655</v>
      </c>
      <c r="B1951" s="46">
        <f>_xlfn.IFNA(VLOOKUP(A1951,'Dual Thrust Strategy'!$A$1:$B$460,2,FALSE),0)</f>
        <v>0</v>
      </c>
      <c r="C1951" s="46">
        <f>_xlfn.IFNA(VLOOKUP(A1951,'Break Through Price Strategy'!$A$2:$B$742,2,FALSE),0)</f>
        <v>0</v>
      </c>
      <c r="D1951" s="46">
        <f>_xlfn.IFNA(VLOOKUP(A1951,'BBI Strategy'!$A$2:$B$1000,2,FALSE),0)</f>
        <v>0</v>
      </c>
      <c r="E1951" s="46">
        <f>_xlfn.IFNA(VLOOKUP(A1951,'Cloud Strategy'!$A$2:$B$1000,2,FALSE),0)</f>
        <v>0</v>
      </c>
      <c r="F1951" s="46">
        <f>_xlfn.IFNA(VLOOKUP(A1951,'DMI Strategy'!$A$1:$B$1000,2,FALSE),0)</f>
        <v>0</v>
      </c>
      <c r="G1951" s="46">
        <f>_xlfn.IFNA(VLOOKUP(A1951,'RVI Strategy'!$A$1:$B$1000,2,FALSE),0)</f>
        <v>0</v>
      </c>
      <c r="H1951" s="46">
        <f>_xlfn.IFNA(VLOOKUP(A1951,'TXF0007 Strategy'!$A$1:$B$1000,2,FALSE),0)</f>
        <v>0</v>
      </c>
      <c r="I1951" s="55">
        <f t="shared" si="60"/>
        <v>0</v>
      </c>
      <c r="J1951" s="32">
        <f>VLOOKUP($A1951,級距!$A:$K,9,FALSE)</f>
        <v>2</v>
      </c>
      <c r="K1951" s="32">
        <f>VLOOKUP($A1951,級距!$A:$K,10,FALSE)</f>
        <v>6</v>
      </c>
      <c r="L1951" s="32">
        <f>VLOOKUP($A1951,級距!$A:$K,11,FALSE)</f>
        <v>2</v>
      </c>
      <c r="M1951" s="32">
        <f t="shared" si="61"/>
        <v>2</v>
      </c>
    </row>
    <row r="1952" spans="1:13">
      <c r="A1952" s="47">
        <v>43654</v>
      </c>
      <c r="B1952" s="46">
        <f>_xlfn.IFNA(VLOOKUP(A1952,'Dual Thrust Strategy'!$A$1:$B$460,2,FALSE),0)</f>
        <v>0</v>
      </c>
      <c r="C1952" s="46">
        <f>_xlfn.IFNA(VLOOKUP(A1952,'Break Through Price Strategy'!$A$2:$B$742,2,FALSE),0)</f>
        <v>0</v>
      </c>
      <c r="D1952" s="46">
        <f>_xlfn.IFNA(VLOOKUP(A1952,'BBI Strategy'!$A$2:$B$1000,2,FALSE),0)</f>
        <v>0</v>
      </c>
      <c r="E1952" s="46">
        <f>_xlfn.IFNA(VLOOKUP(A1952,'Cloud Strategy'!$A$2:$B$1000,2,FALSE),0)</f>
        <v>0</v>
      </c>
      <c r="F1952" s="46">
        <f>_xlfn.IFNA(VLOOKUP(A1952,'DMI Strategy'!$A$1:$B$1000,2,FALSE),0)</f>
        <v>0</v>
      </c>
      <c r="G1952" s="46">
        <f>_xlfn.IFNA(VLOOKUP(A1952,'RVI Strategy'!$A$1:$B$1000,2,FALSE),0)</f>
        <v>0</v>
      </c>
      <c r="H1952" s="46">
        <f>_xlfn.IFNA(VLOOKUP(A1952,'TXF0007 Strategy'!$A$1:$B$1000,2,FALSE),0)</f>
        <v>0</v>
      </c>
      <c r="I1952" s="55">
        <f t="shared" si="60"/>
        <v>0</v>
      </c>
      <c r="J1952" s="32">
        <f>VLOOKUP($A1952,級距!$A:$K,9,FALSE)</f>
        <v>3</v>
      </c>
      <c r="K1952" s="32">
        <f>VLOOKUP($A1952,級距!$A:$K,10,FALSE)</f>
        <v>2</v>
      </c>
      <c r="L1952" s="32">
        <f>VLOOKUP($A1952,級距!$A:$K,11,FALSE)</f>
        <v>2</v>
      </c>
      <c r="M1952" s="32">
        <f t="shared" si="61"/>
        <v>2</v>
      </c>
    </row>
    <row r="1953" spans="1:13">
      <c r="A1953" s="47">
        <v>43653</v>
      </c>
      <c r="B1953" s="46">
        <f>_xlfn.IFNA(VLOOKUP(A1953,'Dual Thrust Strategy'!$A$1:$B$460,2,FALSE),0)</f>
        <v>0</v>
      </c>
      <c r="C1953" s="46">
        <f>_xlfn.IFNA(VLOOKUP(A1953,'Break Through Price Strategy'!$A$2:$B$742,2,FALSE),0)</f>
        <v>0</v>
      </c>
      <c r="D1953" s="46">
        <f>_xlfn.IFNA(VLOOKUP(A1953,'BBI Strategy'!$A$2:$B$1000,2,FALSE),0)</f>
        <v>0</v>
      </c>
      <c r="E1953" s="46">
        <f>_xlfn.IFNA(VLOOKUP(A1953,'Cloud Strategy'!$A$2:$B$1000,2,FALSE),0)</f>
        <v>0</v>
      </c>
      <c r="F1953" s="46">
        <f>_xlfn.IFNA(VLOOKUP(A1953,'DMI Strategy'!$A$1:$B$1000,2,FALSE),0)</f>
        <v>0</v>
      </c>
      <c r="G1953" s="46">
        <f>_xlfn.IFNA(VLOOKUP(A1953,'RVI Strategy'!$A$1:$B$1000,2,FALSE),0)</f>
        <v>0</v>
      </c>
      <c r="H1953" s="46">
        <f>_xlfn.IFNA(VLOOKUP(A1953,'TXF0007 Strategy'!$A$1:$B$1000,2,FALSE),0)</f>
        <v>0</v>
      </c>
      <c r="I1953" s="55">
        <f t="shared" si="60"/>
        <v>0</v>
      </c>
      <c r="J1953" s="32" t="e">
        <f>VLOOKUP($A1953,級距!$A:$K,9,FALSE)</f>
        <v>#N/A</v>
      </c>
      <c r="K1953" s="32" t="e">
        <f>VLOOKUP($A1953,級距!$A:$K,10,FALSE)</f>
        <v>#N/A</v>
      </c>
      <c r="L1953" s="32" t="e">
        <f>VLOOKUP($A1953,級距!$A:$K,11,FALSE)</f>
        <v>#N/A</v>
      </c>
      <c r="M1953" s="32">
        <f t="shared" si="61"/>
        <v>0</v>
      </c>
    </row>
    <row r="1954" spans="1:13">
      <c r="A1954" s="47">
        <v>43652</v>
      </c>
      <c r="B1954" s="46">
        <f>_xlfn.IFNA(VLOOKUP(A1954,'Dual Thrust Strategy'!$A$1:$B$460,2,FALSE),0)</f>
        <v>0</v>
      </c>
      <c r="C1954" s="46">
        <f>_xlfn.IFNA(VLOOKUP(A1954,'Break Through Price Strategy'!$A$2:$B$742,2,FALSE),0)</f>
        <v>0</v>
      </c>
      <c r="D1954" s="46">
        <f>_xlfn.IFNA(VLOOKUP(A1954,'BBI Strategy'!$A$2:$B$1000,2,FALSE),0)</f>
        <v>0</v>
      </c>
      <c r="E1954" s="46">
        <f>_xlfn.IFNA(VLOOKUP(A1954,'Cloud Strategy'!$A$2:$B$1000,2,FALSE),0)</f>
        <v>0</v>
      </c>
      <c r="F1954" s="46">
        <f>_xlfn.IFNA(VLOOKUP(A1954,'DMI Strategy'!$A$1:$B$1000,2,FALSE),0)</f>
        <v>0</v>
      </c>
      <c r="G1954" s="46">
        <f>_xlfn.IFNA(VLOOKUP(A1954,'RVI Strategy'!$A$1:$B$1000,2,FALSE),0)</f>
        <v>0</v>
      </c>
      <c r="H1954" s="46">
        <f>_xlfn.IFNA(VLOOKUP(A1954,'TXF0007 Strategy'!$A$1:$B$1000,2,FALSE),0)</f>
        <v>0</v>
      </c>
      <c r="I1954" s="55">
        <f t="shared" si="60"/>
        <v>0</v>
      </c>
      <c r="J1954" s="32" t="e">
        <f>VLOOKUP($A1954,級距!$A:$K,9,FALSE)</f>
        <v>#N/A</v>
      </c>
      <c r="K1954" s="32" t="e">
        <f>VLOOKUP($A1954,級距!$A:$K,10,FALSE)</f>
        <v>#N/A</v>
      </c>
      <c r="L1954" s="32" t="e">
        <f>VLOOKUP($A1954,級距!$A:$K,11,FALSE)</f>
        <v>#N/A</v>
      </c>
      <c r="M1954" s="32">
        <f t="shared" si="61"/>
        <v>0</v>
      </c>
    </row>
    <row r="1955" spans="1:13">
      <c r="A1955" s="47">
        <v>43651</v>
      </c>
      <c r="B1955" s="46">
        <f>_xlfn.IFNA(VLOOKUP(A1955,'Dual Thrust Strategy'!$A$1:$B$460,2,FALSE),0)</f>
        <v>0</v>
      </c>
      <c r="C1955" s="46">
        <f>_xlfn.IFNA(VLOOKUP(A1955,'Break Through Price Strategy'!$A$2:$B$742,2,FALSE),0)</f>
        <v>0</v>
      </c>
      <c r="D1955" s="46">
        <f>_xlfn.IFNA(VLOOKUP(A1955,'BBI Strategy'!$A$2:$B$1000,2,FALSE),0)</f>
        <v>0</v>
      </c>
      <c r="E1955" s="46">
        <f>_xlfn.IFNA(VLOOKUP(A1955,'Cloud Strategy'!$A$2:$B$1000,2,FALSE),0)</f>
        <v>0</v>
      </c>
      <c r="F1955" s="46">
        <f>_xlfn.IFNA(VLOOKUP(A1955,'DMI Strategy'!$A$1:$B$1000,2,FALSE),0)</f>
        <v>0</v>
      </c>
      <c r="G1955" s="46">
        <f>_xlfn.IFNA(VLOOKUP(A1955,'RVI Strategy'!$A$1:$B$1000,2,FALSE),0)</f>
        <v>0</v>
      </c>
      <c r="H1955" s="46">
        <f>_xlfn.IFNA(VLOOKUP(A1955,'TXF0007 Strategy'!$A$1:$B$1000,2,FALSE),0)</f>
        <v>0</v>
      </c>
      <c r="I1955" s="55">
        <f t="shared" si="60"/>
        <v>0</v>
      </c>
      <c r="J1955" s="32">
        <f>VLOOKUP($A1955,級距!$A:$K,9,FALSE)</f>
        <v>2</v>
      </c>
      <c r="K1955" s="32">
        <f>VLOOKUP($A1955,級距!$A:$K,10,FALSE)</f>
        <v>1</v>
      </c>
      <c r="L1955" s="32">
        <f>VLOOKUP($A1955,級距!$A:$K,11,FALSE)</f>
        <v>2</v>
      </c>
      <c r="M1955" s="32">
        <f t="shared" si="61"/>
        <v>2</v>
      </c>
    </row>
    <row r="1956" spans="1:13">
      <c r="A1956" s="47">
        <v>43650</v>
      </c>
      <c r="B1956" s="46">
        <f>_xlfn.IFNA(VLOOKUP(A1956,'Dual Thrust Strategy'!$A$1:$B$460,2,FALSE),0)</f>
        <v>0</v>
      </c>
      <c r="C1956" s="46">
        <f>_xlfn.IFNA(VLOOKUP(A1956,'Break Through Price Strategy'!$A$2:$B$742,2,FALSE),0)</f>
        <v>0</v>
      </c>
      <c r="D1956" s="46">
        <f>_xlfn.IFNA(VLOOKUP(A1956,'BBI Strategy'!$A$2:$B$1000,2,FALSE),0)</f>
        <v>0</v>
      </c>
      <c r="E1956" s="46">
        <f>_xlfn.IFNA(VLOOKUP(A1956,'Cloud Strategy'!$A$2:$B$1000,2,FALSE),0)</f>
        <v>0</v>
      </c>
      <c r="F1956" s="46">
        <f>_xlfn.IFNA(VLOOKUP(A1956,'DMI Strategy'!$A$1:$B$1000,2,FALSE),0)</f>
        <v>0</v>
      </c>
      <c r="G1956" s="46">
        <f>_xlfn.IFNA(VLOOKUP(A1956,'RVI Strategy'!$A$1:$B$1000,2,FALSE),0)</f>
        <v>0</v>
      </c>
      <c r="H1956" s="46">
        <f>_xlfn.IFNA(VLOOKUP(A1956,'TXF0007 Strategy'!$A$1:$B$1000,2,FALSE),0)</f>
        <v>0</v>
      </c>
      <c r="I1956" s="55">
        <f t="shared" si="60"/>
        <v>0</v>
      </c>
      <c r="J1956" s="32">
        <f>VLOOKUP($A1956,級距!$A:$K,9,FALSE)</f>
        <v>1</v>
      </c>
      <c r="K1956" s="32">
        <f>VLOOKUP($A1956,級距!$A:$K,10,FALSE)</f>
        <v>4</v>
      </c>
      <c r="L1956" s="32">
        <f>VLOOKUP($A1956,級距!$A:$K,11,FALSE)</f>
        <v>2</v>
      </c>
      <c r="M1956" s="32">
        <f t="shared" si="61"/>
        <v>2</v>
      </c>
    </row>
    <row r="1957" spans="1:13">
      <c r="A1957" s="47">
        <v>43649</v>
      </c>
      <c r="B1957" s="46">
        <f>_xlfn.IFNA(VLOOKUP(A1957,'Dual Thrust Strategy'!$A$1:$B$460,2,FALSE),0)</f>
        <v>0</v>
      </c>
      <c r="C1957" s="46">
        <f>_xlfn.IFNA(VLOOKUP(A1957,'Break Through Price Strategy'!$A$2:$B$742,2,FALSE),0)</f>
        <v>0</v>
      </c>
      <c r="D1957" s="46">
        <f>_xlfn.IFNA(VLOOKUP(A1957,'BBI Strategy'!$A$2:$B$1000,2,FALSE),0)</f>
        <v>0</v>
      </c>
      <c r="E1957" s="46">
        <f>_xlfn.IFNA(VLOOKUP(A1957,'Cloud Strategy'!$A$2:$B$1000,2,FALSE),0)</f>
        <v>0</v>
      </c>
      <c r="F1957" s="46">
        <f>_xlfn.IFNA(VLOOKUP(A1957,'DMI Strategy'!$A$1:$B$1000,2,FALSE),0)</f>
        <v>0</v>
      </c>
      <c r="G1957" s="46">
        <f>_xlfn.IFNA(VLOOKUP(A1957,'RVI Strategy'!$A$1:$B$1000,2,FALSE),0)</f>
        <v>0</v>
      </c>
      <c r="H1957" s="46">
        <f>_xlfn.IFNA(VLOOKUP(A1957,'TXF0007 Strategy'!$A$1:$B$1000,2,FALSE),0)</f>
        <v>0</v>
      </c>
      <c r="I1957" s="55">
        <f t="shared" si="60"/>
        <v>0</v>
      </c>
      <c r="J1957" s="32">
        <f>VLOOKUP($A1957,級距!$A:$K,9,FALSE)</f>
        <v>10</v>
      </c>
      <c r="K1957" s="32">
        <f>VLOOKUP($A1957,級距!$A:$K,10,FALSE)</f>
        <v>2</v>
      </c>
      <c r="L1957" s="32">
        <f>VLOOKUP($A1957,級距!$A:$K,11,FALSE)</f>
        <v>1</v>
      </c>
      <c r="M1957" s="32">
        <f t="shared" si="61"/>
        <v>1</v>
      </c>
    </row>
    <row r="1958" spans="1:13">
      <c r="A1958" s="47">
        <v>43648</v>
      </c>
      <c r="B1958" s="46">
        <f>_xlfn.IFNA(VLOOKUP(A1958,'Dual Thrust Strategy'!$A$1:$B$460,2,FALSE),0)</f>
        <v>0</v>
      </c>
      <c r="C1958" s="46">
        <f>_xlfn.IFNA(VLOOKUP(A1958,'Break Through Price Strategy'!$A$2:$B$742,2,FALSE),0)</f>
        <v>0</v>
      </c>
      <c r="D1958" s="46">
        <f>_xlfn.IFNA(VLOOKUP(A1958,'BBI Strategy'!$A$2:$B$1000,2,FALSE),0)</f>
        <v>0</v>
      </c>
      <c r="E1958" s="46">
        <f>_xlfn.IFNA(VLOOKUP(A1958,'Cloud Strategy'!$A$2:$B$1000,2,FALSE),0)</f>
        <v>0</v>
      </c>
      <c r="F1958" s="46">
        <f>_xlfn.IFNA(VLOOKUP(A1958,'DMI Strategy'!$A$1:$B$1000,2,FALSE),0)</f>
        <v>0</v>
      </c>
      <c r="G1958" s="46">
        <f>_xlfn.IFNA(VLOOKUP(A1958,'RVI Strategy'!$A$1:$B$1000,2,FALSE),0)</f>
        <v>0</v>
      </c>
      <c r="H1958" s="46">
        <f>_xlfn.IFNA(VLOOKUP(A1958,'TXF0007 Strategy'!$A$1:$B$1000,2,FALSE),0)</f>
        <v>0</v>
      </c>
      <c r="I1958" s="55">
        <f t="shared" si="60"/>
        <v>0</v>
      </c>
      <c r="J1958" s="32">
        <f>VLOOKUP($A1958,級距!$A:$K,9,FALSE)</f>
        <v>1</v>
      </c>
      <c r="K1958" s="32">
        <f>VLOOKUP($A1958,級距!$A:$K,10,FALSE)</f>
        <v>3</v>
      </c>
      <c r="L1958" s="32">
        <f>VLOOKUP($A1958,級距!$A:$K,11,FALSE)</f>
        <v>2</v>
      </c>
      <c r="M1958" s="32">
        <f t="shared" si="61"/>
        <v>2</v>
      </c>
    </row>
    <row r="1959" spans="1:13">
      <c r="A1959" s="47">
        <v>43647</v>
      </c>
      <c r="B1959" s="46">
        <f>_xlfn.IFNA(VLOOKUP(A1959,'Dual Thrust Strategy'!$A$1:$B$460,2,FALSE),0)</f>
        <v>0</v>
      </c>
      <c r="C1959" s="46">
        <f>_xlfn.IFNA(VLOOKUP(A1959,'Break Through Price Strategy'!$A$2:$B$742,2,FALSE),0)</f>
        <v>0</v>
      </c>
      <c r="D1959" s="46">
        <f>_xlfn.IFNA(VLOOKUP(A1959,'BBI Strategy'!$A$2:$B$1000,2,FALSE),0)</f>
        <v>0</v>
      </c>
      <c r="E1959" s="46">
        <f>_xlfn.IFNA(VLOOKUP(A1959,'Cloud Strategy'!$A$2:$B$1000,2,FALSE),0)</f>
        <v>0</v>
      </c>
      <c r="F1959" s="46">
        <f>_xlfn.IFNA(VLOOKUP(A1959,'DMI Strategy'!$A$1:$B$1000,2,FALSE),0)</f>
        <v>0</v>
      </c>
      <c r="G1959" s="46">
        <f>_xlfn.IFNA(VLOOKUP(A1959,'RVI Strategy'!$A$1:$B$1000,2,FALSE),0)</f>
        <v>0</v>
      </c>
      <c r="H1959" s="46">
        <f>_xlfn.IFNA(VLOOKUP(A1959,'TXF0007 Strategy'!$A$1:$B$1000,2,FALSE),0)</f>
        <v>0</v>
      </c>
      <c r="I1959" s="55">
        <f t="shared" si="60"/>
        <v>0</v>
      </c>
      <c r="J1959" s="32">
        <f>VLOOKUP($A1959,級距!$A:$K,9,FALSE)</f>
        <v>3</v>
      </c>
      <c r="K1959" s="32">
        <f>VLOOKUP($A1959,級距!$A:$K,10,FALSE)</f>
        <v>7</v>
      </c>
      <c r="L1959" s="32">
        <f>VLOOKUP($A1959,級距!$A:$K,11,FALSE)</f>
        <v>3</v>
      </c>
      <c r="M1959" s="32">
        <f t="shared" si="61"/>
        <v>3</v>
      </c>
    </row>
    <row r="1960" spans="1:13">
      <c r="A1960" s="47">
        <v>43646</v>
      </c>
      <c r="B1960" s="46">
        <f>_xlfn.IFNA(VLOOKUP(A1960,'Dual Thrust Strategy'!$A$1:$B$460,2,FALSE),0)</f>
        <v>0</v>
      </c>
      <c r="C1960" s="46">
        <f>_xlfn.IFNA(VLOOKUP(A1960,'Break Through Price Strategy'!$A$2:$B$742,2,FALSE),0)</f>
        <v>0</v>
      </c>
      <c r="D1960" s="46">
        <f>_xlfn.IFNA(VLOOKUP(A1960,'BBI Strategy'!$A$2:$B$1000,2,FALSE),0)</f>
        <v>0</v>
      </c>
      <c r="E1960" s="46">
        <f>_xlfn.IFNA(VLOOKUP(A1960,'Cloud Strategy'!$A$2:$B$1000,2,FALSE),0)</f>
        <v>0</v>
      </c>
      <c r="F1960" s="46">
        <f>_xlfn.IFNA(VLOOKUP(A1960,'DMI Strategy'!$A$1:$B$1000,2,FALSE),0)</f>
        <v>0</v>
      </c>
      <c r="G1960" s="46">
        <f>_xlfn.IFNA(VLOOKUP(A1960,'RVI Strategy'!$A$1:$B$1000,2,FALSE),0)</f>
        <v>0</v>
      </c>
      <c r="H1960" s="46">
        <f>_xlfn.IFNA(VLOOKUP(A1960,'TXF0007 Strategy'!$A$1:$B$1000,2,FALSE),0)</f>
        <v>0</v>
      </c>
      <c r="I1960" s="55">
        <f t="shared" si="60"/>
        <v>0</v>
      </c>
      <c r="J1960" s="32" t="e">
        <f>VLOOKUP($A1960,級距!$A:$K,9,FALSE)</f>
        <v>#N/A</v>
      </c>
      <c r="K1960" s="32" t="e">
        <f>VLOOKUP($A1960,級距!$A:$K,10,FALSE)</f>
        <v>#N/A</v>
      </c>
      <c r="L1960" s="32" t="e">
        <f>VLOOKUP($A1960,級距!$A:$K,11,FALSE)</f>
        <v>#N/A</v>
      </c>
      <c r="M1960" s="32">
        <f t="shared" si="61"/>
        <v>0</v>
      </c>
    </row>
    <row r="1961" spans="1:13">
      <c r="A1961" s="47">
        <v>43645</v>
      </c>
      <c r="B1961" s="46">
        <f>_xlfn.IFNA(VLOOKUP(A1961,'Dual Thrust Strategy'!$A$1:$B$460,2,FALSE),0)</f>
        <v>0</v>
      </c>
      <c r="C1961" s="46">
        <f>_xlfn.IFNA(VLOOKUP(A1961,'Break Through Price Strategy'!$A$2:$B$742,2,FALSE),0)</f>
        <v>0</v>
      </c>
      <c r="D1961" s="46">
        <f>_xlfn.IFNA(VLOOKUP(A1961,'BBI Strategy'!$A$2:$B$1000,2,FALSE),0)</f>
        <v>0</v>
      </c>
      <c r="E1961" s="46">
        <f>_xlfn.IFNA(VLOOKUP(A1961,'Cloud Strategy'!$A$2:$B$1000,2,FALSE),0)</f>
        <v>0</v>
      </c>
      <c r="F1961" s="46">
        <f>_xlfn.IFNA(VLOOKUP(A1961,'DMI Strategy'!$A$1:$B$1000,2,FALSE),0)</f>
        <v>0</v>
      </c>
      <c r="G1961" s="46">
        <f>_xlfn.IFNA(VLOOKUP(A1961,'RVI Strategy'!$A$1:$B$1000,2,FALSE),0)</f>
        <v>0</v>
      </c>
      <c r="H1961" s="46">
        <f>_xlfn.IFNA(VLOOKUP(A1961,'TXF0007 Strategy'!$A$1:$B$1000,2,FALSE),0)</f>
        <v>0</v>
      </c>
      <c r="I1961" s="55">
        <f t="shared" si="60"/>
        <v>0</v>
      </c>
      <c r="J1961" s="32" t="e">
        <f>VLOOKUP($A1961,級距!$A:$K,9,FALSE)</f>
        <v>#N/A</v>
      </c>
      <c r="K1961" s="32" t="e">
        <f>VLOOKUP($A1961,級距!$A:$K,10,FALSE)</f>
        <v>#N/A</v>
      </c>
      <c r="L1961" s="32" t="e">
        <f>VLOOKUP($A1961,級距!$A:$K,11,FALSE)</f>
        <v>#N/A</v>
      </c>
      <c r="M1961" s="32">
        <f t="shared" si="61"/>
        <v>0</v>
      </c>
    </row>
    <row r="1962" spans="1:13">
      <c r="A1962" s="47">
        <v>43644</v>
      </c>
      <c r="B1962" s="46">
        <f>_xlfn.IFNA(VLOOKUP(A1962,'Dual Thrust Strategy'!$A$1:$B$460,2,FALSE),0)</f>
        <v>0</v>
      </c>
      <c r="C1962" s="46">
        <f>_xlfn.IFNA(VLOOKUP(A1962,'Break Through Price Strategy'!$A$2:$B$742,2,FALSE),0)</f>
        <v>0</v>
      </c>
      <c r="D1962" s="46">
        <f>_xlfn.IFNA(VLOOKUP(A1962,'BBI Strategy'!$A$2:$B$1000,2,FALSE),0)</f>
        <v>0</v>
      </c>
      <c r="E1962" s="46">
        <f>_xlfn.IFNA(VLOOKUP(A1962,'Cloud Strategy'!$A$2:$B$1000,2,FALSE),0)</f>
        <v>0</v>
      </c>
      <c r="F1962" s="46">
        <f>_xlfn.IFNA(VLOOKUP(A1962,'DMI Strategy'!$A$1:$B$1000,2,FALSE),0)</f>
        <v>0</v>
      </c>
      <c r="G1962" s="46">
        <f>_xlfn.IFNA(VLOOKUP(A1962,'RVI Strategy'!$A$1:$B$1000,2,FALSE),0)</f>
        <v>0</v>
      </c>
      <c r="H1962" s="46">
        <f>_xlfn.IFNA(VLOOKUP(A1962,'TXF0007 Strategy'!$A$1:$B$1000,2,FALSE),0)</f>
        <v>0</v>
      </c>
      <c r="I1962" s="55">
        <f t="shared" si="60"/>
        <v>0</v>
      </c>
      <c r="J1962" s="32">
        <f>VLOOKUP($A1962,級距!$A:$K,9,FALSE)</f>
        <v>3</v>
      </c>
      <c r="K1962" s="32">
        <f>VLOOKUP($A1962,級距!$A:$K,10,FALSE)</f>
        <v>6</v>
      </c>
      <c r="L1962" s="32">
        <f>VLOOKUP($A1962,級距!$A:$K,11,FALSE)</f>
        <v>2</v>
      </c>
      <c r="M1962" s="32">
        <f t="shared" si="61"/>
        <v>2</v>
      </c>
    </row>
    <row r="1963" spans="1:13">
      <c r="A1963" s="47">
        <v>43643</v>
      </c>
      <c r="B1963" s="46">
        <f>_xlfn.IFNA(VLOOKUP(A1963,'Dual Thrust Strategy'!$A$1:$B$460,2,FALSE),0)</f>
        <v>0</v>
      </c>
      <c r="C1963" s="46">
        <f>_xlfn.IFNA(VLOOKUP(A1963,'Break Through Price Strategy'!$A$2:$B$742,2,FALSE),0)</f>
        <v>0</v>
      </c>
      <c r="D1963" s="46">
        <f>_xlfn.IFNA(VLOOKUP(A1963,'BBI Strategy'!$A$2:$B$1000,2,FALSE),0)</f>
        <v>0</v>
      </c>
      <c r="E1963" s="46">
        <f>_xlfn.IFNA(VLOOKUP(A1963,'Cloud Strategy'!$A$2:$B$1000,2,FALSE),0)</f>
        <v>0</v>
      </c>
      <c r="F1963" s="46">
        <f>_xlfn.IFNA(VLOOKUP(A1963,'DMI Strategy'!$A$1:$B$1000,2,FALSE),0)</f>
        <v>0</v>
      </c>
      <c r="G1963" s="46">
        <f>_xlfn.IFNA(VLOOKUP(A1963,'RVI Strategy'!$A$1:$B$1000,2,FALSE),0)</f>
        <v>0</v>
      </c>
      <c r="H1963" s="46">
        <f>_xlfn.IFNA(VLOOKUP(A1963,'TXF0007 Strategy'!$A$1:$B$1000,2,FALSE),0)</f>
        <v>0</v>
      </c>
      <c r="I1963" s="55">
        <f t="shared" si="60"/>
        <v>0</v>
      </c>
      <c r="J1963" s="32">
        <f>VLOOKUP($A1963,級距!$A:$K,9,FALSE)</f>
        <v>5</v>
      </c>
      <c r="K1963" s="32">
        <f>VLOOKUP($A1963,級距!$A:$K,10,FALSE)</f>
        <v>8</v>
      </c>
      <c r="L1963" s="32">
        <f>VLOOKUP($A1963,級距!$A:$K,11,FALSE)</f>
        <v>3</v>
      </c>
      <c r="M1963" s="32">
        <f t="shared" si="61"/>
        <v>3</v>
      </c>
    </row>
    <row r="1964" spans="1:13">
      <c r="A1964" s="47">
        <v>43642</v>
      </c>
      <c r="B1964" s="46">
        <f>_xlfn.IFNA(VLOOKUP(A1964,'Dual Thrust Strategy'!$A$1:$B$460,2,FALSE),0)</f>
        <v>0</v>
      </c>
      <c r="C1964" s="46">
        <f>_xlfn.IFNA(VLOOKUP(A1964,'Break Through Price Strategy'!$A$2:$B$742,2,FALSE),0)</f>
        <v>0</v>
      </c>
      <c r="D1964" s="46">
        <f>_xlfn.IFNA(VLOOKUP(A1964,'BBI Strategy'!$A$2:$B$1000,2,FALSE),0)</f>
        <v>0</v>
      </c>
      <c r="E1964" s="46">
        <f>_xlfn.IFNA(VLOOKUP(A1964,'Cloud Strategy'!$A$2:$B$1000,2,FALSE),0)</f>
        <v>0</v>
      </c>
      <c r="F1964" s="46">
        <f>_xlfn.IFNA(VLOOKUP(A1964,'DMI Strategy'!$A$1:$B$1000,2,FALSE),0)</f>
        <v>0</v>
      </c>
      <c r="G1964" s="46">
        <f>_xlfn.IFNA(VLOOKUP(A1964,'RVI Strategy'!$A$1:$B$1000,2,FALSE),0)</f>
        <v>0</v>
      </c>
      <c r="H1964" s="46">
        <f>_xlfn.IFNA(VLOOKUP(A1964,'TXF0007 Strategy'!$A$1:$B$1000,2,FALSE),0)</f>
        <v>0</v>
      </c>
      <c r="I1964" s="55">
        <f t="shared" si="60"/>
        <v>0</v>
      </c>
      <c r="J1964" s="32">
        <f>VLOOKUP($A1964,級距!$A:$K,9,FALSE)</f>
        <v>1</v>
      </c>
      <c r="K1964" s="32">
        <f>VLOOKUP($A1964,級距!$A:$K,10,FALSE)</f>
        <v>6</v>
      </c>
      <c r="L1964" s="32">
        <f>VLOOKUP($A1964,級距!$A:$K,11,FALSE)</f>
        <v>2</v>
      </c>
      <c r="M1964" s="32">
        <f t="shared" si="61"/>
        <v>2</v>
      </c>
    </row>
    <row r="1965" spans="1:13">
      <c r="A1965" s="47">
        <v>43641</v>
      </c>
      <c r="B1965" s="46">
        <f>_xlfn.IFNA(VLOOKUP(A1965,'Dual Thrust Strategy'!$A$1:$B$460,2,FALSE),0)</f>
        <v>0</v>
      </c>
      <c r="C1965" s="46">
        <f>_xlfn.IFNA(VLOOKUP(A1965,'Break Through Price Strategy'!$A$2:$B$742,2,FALSE),0)</f>
        <v>0</v>
      </c>
      <c r="D1965" s="46">
        <f>_xlfn.IFNA(VLOOKUP(A1965,'BBI Strategy'!$A$2:$B$1000,2,FALSE),0)</f>
        <v>0</v>
      </c>
      <c r="E1965" s="46">
        <f>_xlfn.IFNA(VLOOKUP(A1965,'Cloud Strategy'!$A$2:$B$1000,2,FALSE),0)</f>
        <v>0</v>
      </c>
      <c r="F1965" s="46">
        <f>_xlfn.IFNA(VLOOKUP(A1965,'DMI Strategy'!$A$1:$B$1000,2,FALSE),0)</f>
        <v>0</v>
      </c>
      <c r="G1965" s="46">
        <f>_xlfn.IFNA(VLOOKUP(A1965,'RVI Strategy'!$A$1:$B$1000,2,FALSE),0)</f>
        <v>0</v>
      </c>
      <c r="H1965" s="46">
        <f>_xlfn.IFNA(VLOOKUP(A1965,'TXF0007 Strategy'!$A$1:$B$1000,2,FALSE),0)</f>
        <v>0</v>
      </c>
      <c r="I1965" s="55">
        <f t="shared" si="60"/>
        <v>0</v>
      </c>
      <c r="J1965" s="32">
        <f>VLOOKUP($A1965,級距!$A:$K,9,FALSE)</f>
        <v>5</v>
      </c>
      <c r="K1965" s="32">
        <f>VLOOKUP($A1965,級距!$A:$K,10,FALSE)</f>
        <v>8</v>
      </c>
      <c r="L1965" s="32">
        <f>VLOOKUP($A1965,級距!$A:$K,11,FALSE)</f>
        <v>3</v>
      </c>
      <c r="M1965" s="32">
        <f t="shared" si="61"/>
        <v>3</v>
      </c>
    </row>
    <row r="1966" spans="1:13">
      <c r="A1966" s="47">
        <v>43640</v>
      </c>
      <c r="B1966" s="46">
        <f>_xlfn.IFNA(VLOOKUP(A1966,'Dual Thrust Strategy'!$A$1:$B$460,2,FALSE),0)</f>
        <v>0</v>
      </c>
      <c r="C1966" s="46">
        <f>_xlfn.IFNA(VLOOKUP(A1966,'Break Through Price Strategy'!$A$2:$B$742,2,FALSE),0)</f>
        <v>0</v>
      </c>
      <c r="D1966" s="46">
        <f>_xlfn.IFNA(VLOOKUP(A1966,'BBI Strategy'!$A$2:$B$1000,2,FALSE),0)</f>
        <v>0</v>
      </c>
      <c r="E1966" s="46">
        <f>_xlfn.IFNA(VLOOKUP(A1966,'Cloud Strategy'!$A$2:$B$1000,2,FALSE),0)</f>
        <v>0</v>
      </c>
      <c r="F1966" s="46">
        <f>_xlfn.IFNA(VLOOKUP(A1966,'DMI Strategy'!$A$1:$B$1000,2,FALSE),0)</f>
        <v>0</v>
      </c>
      <c r="G1966" s="46">
        <f>_xlfn.IFNA(VLOOKUP(A1966,'RVI Strategy'!$A$1:$B$1000,2,FALSE),0)</f>
        <v>0</v>
      </c>
      <c r="H1966" s="46">
        <f>_xlfn.IFNA(VLOOKUP(A1966,'TXF0007 Strategy'!$A$1:$B$1000,2,FALSE),0)</f>
        <v>0</v>
      </c>
      <c r="I1966" s="55">
        <f t="shared" si="60"/>
        <v>0</v>
      </c>
      <c r="J1966" s="32">
        <f>VLOOKUP($A1966,級距!$A:$K,9,FALSE)</f>
        <v>4</v>
      </c>
      <c r="K1966" s="32">
        <f>VLOOKUP($A1966,級距!$A:$K,10,FALSE)</f>
        <v>2</v>
      </c>
      <c r="L1966" s="32">
        <f>VLOOKUP($A1966,級距!$A:$K,11,FALSE)</f>
        <v>2</v>
      </c>
      <c r="M1966" s="32">
        <f t="shared" si="61"/>
        <v>2</v>
      </c>
    </row>
    <row r="1967" spans="1:13">
      <c r="A1967" s="47">
        <v>43639</v>
      </c>
      <c r="B1967" s="46">
        <f>_xlfn.IFNA(VLOOKUP(A1967,'Dual Thrust Strategy'!$A$1:$B$460,2,FALSE),0)</f>
        <v>0</v>
      </c>
      <c r="C1967" s="46">
        <f>_xlfn.IFNA(VLOOKUP(A1967,'Break Through Price Strategy'!$A$2:$B$742,2,FALSE),0)</f>
        <v>0</v>
      </c>
      <c r="D1967" s="46">
        <f>_xlfn.IFNA(VLOOKUP(A1967,'BBI Strategy'!$A$2:$B$1000,2,FALSE),0)</f>
        <v>0</v>
      </c>
      <c r="E1967" s="46">
        <f>_xlfn.IFNA(VLOOKUP(A1967,'Cloud Strategy'!$A$2:$B$1000,2,FALSE),0)</f>
        <v>0</v>
      </c>
      <c r="F1967" s="46">
        <f>_xlfn.IFNA(VLOOKUP(A1967,'DMI Strategy'!$A$1:$B$1000,2,FALSE),0)</f>
        <v>0</v>
      </c>
      <c r="G1967" s="46">
        <f>_xlfn.IFNA(VLOOKUP(A1967,'RVI Strategy'!$A$1:$B$1000,2,FALSE),0)</f>
        <v>0</v>
      </c>
      <c r="H1967" s="46">
        <f>_xlfn.IFNA(VLOOKUP(A1967,'TXF0007 Strategy'!$A$1:$B$1000,2,FALSE),0)</f>
        <v>0</v>
      </c>
      <c r="I1967" s="55">
        <f t="shared" si="60"/>
        <v>0</v>
      </c>
      <c r="J1967" s="32" t="e">
        <f>VLOOKUP($A1967,級距!$A:$K,9,FALSE)</f>
        <v>#N/A</v>
      </c>
      <c r="K1967" s="32" t="e">
        <f>VLOOKUP($A1967,級距!$A:$K,10,FALSE)</f>
        <v>#N/A</v>
      </c>
      <c r="L1967" s="32" t="e">
        <f>VLOOKUP($A1967,級距!$A:$K,11,FALSE)</f>
        <v>#N/A</v>
      </c>
      <c r="M1967" s="32">
        <f t="shared" si="61"/>
        <v>0</v>
      </c>
    </row>
    <row r="1968" spans="1:13">
      <c r="A1968" s="47">
        <v>43638</v>
      </c>
      <c r="B1968" s="46">
        <f>_xlfn.IFNA(VLOOKUP(A1968,'Dual Thrust Strategy'!$A$1:$B$460,2,FALSE),0)</f>
        <v>0</v>
      </c>
      <c r="C1968" s="46">
        <f>_xlfn.IFNA(VLOOKUP(A1968,'Break Through Price Strategy'!$A$2:$B$742,2,FALSE),0)</f>
        <v>0</v>
      </c>
      <c r="D1968" s="46">
        <f>_xlfn.IFNA(VLOOKUP(A1968,'BBI Strategy'!$A$2:$B$1000,2,FALSE),0)</f>
        <v>0</v>
      </c>
      <c r="E1968" s="46">
        <f>_xlfn.IFNA(VLOOKUP(A1968,'Cloud Strategy'!$A$2:$B$1000,2,FALSE),0)</f>
        <v>0</v>
      </c>
      <c r="F1968" s="46">
        <f>_xlfn.IFNA(VLOOKUP(A1968,'DMI Strategy'!$A$1:$B$1000,2,FALSE),0)</f>
        <v>0</v>
      </c>
      <c r="G1968" s="46">
        <f>_xlfn.IFNA(VLOOKUP(A1968,'RVI Strategy'!$A$1:$B$1000,2,FALSE),0)</f>
        <v>0</v>
      </c>
      <c r="H1968" s="46">
        <f>_xlfn.IFNA(VLOOKUP(A1968,'TXF0007 Strategy'!$A$1:$B$1000,2,FALSE),0)</f>
        <v>0</v>
      </c>
      <c r="I1968" s="55">
        <f t="shared" si="60"/>
        <v>0</v>
      </c>
      <c r="J1968" s="32" t="e">
        <f>VLOOKUP($A1968,級距!$A:$K,9,FALSE)</f>
        <v>#N/A</v>
      </c>
      <c r="K1968" s="32" t="e">
        <f>VLOOKUP($A1968,級距!$A:$K,10,FALSE)</f>
        <v>#N/A</v>
      </c>
      <c r="L1968" s="32" t="e">
        <f>VLOOKUP($A1968,級距!$A:$K,11,FALSE)</f>
        <v>#N/A</v>
      </c>
      <c r="M1968" s="32">
        <f t="shared" si="61"/>
        <v>0</v>
      </c>
    </row>
    <row r="1969" spans="1:13">
      <c r="A1969" s="47">
        <v>43637</v>
      </c>
      <c r="B1969" s="46">
        <f>_xlfn.IFNA(VLOOKUP(A1969,'Dual Thrust Strategy'!$A$1:$B$460,2,FALSE),0)</f>
        <v>0</v>
      </c>
      <c r="C1969" s="46">
        <f>_xlfn.IFNA(VLOOKUP(A1969,'Break Through Price Strategy'!$A$2:$B$742,2,FALSE),0)</f>
        <v>0</v>
      </c>
      <c r="D1969" s="46">
        <f>_xlfn.IFNA(VLOOKUP(A1969,'BBI Strategy'!$A$2:$B$1000,2,FALSE),0)</f>
        <v>0</v>
      </c>
      <c r="E1969" s="46">
        <f>_xlfn.IFNA(VLOOKUP(A1969,'Cloud Strategy'!$A$2:$B$1000,2,FALSE),0)</f>
        <v>0</v>
      </c>
      <c r="F1969" s="46">
        <f>_xlfn.IFNA(VLOOKUP(A1969,'DMI Strategy'!$A$1:$B$1000,2,FALSE),0)</f>
        <v>0</v>
      </c>
      <c r="G1969" s="46">
        <f>_xlfn.IFNA(VLOOKUP(A1969,'RVI Strategy'!$A$1:$B$1000,2,FALSE),0)</f>
        <v>0</v>
      </c>
      <c r="H1969" s="46">
        <f>_xlfn.IFNA(VLOOKUP(A1969,'TXF0007 Strategy'!$A$1:$B$1000,2,FALSE),0)</f>
        <v>0</v>
      </c>
      <c r="I1969" s="55">
        <f t="shared" si="60"/>
        <v>0</v>
      </c>
      <c r="J1969" s="32">
        <f>VLOOKUP($A1969,級距!$A:$K,9,FALSE)</f>
        <v>3</v>
      </c>
      <c r="K1969" s="32">
        <f>VLOOKUP($A1969,級距!$A:$K,10,FALSE)</f>
        <v>6</v>
      </c>
      <c r="L1969" s="32">
        <f>VLOOKUP($A1969,級距!$A:$K,11,FALSE)</f>
        <v>2</v>
      </c>
      <c r="M1969" s="32">
        <f t="shared" si="61"/>
        <v>2</v>
      </c>
    </row>
    <row r="1970" spans="1:13">
      <c r="A1970" s="47">
        <v>43636</v>
      </c>
      <c r="B1970" s="46">
        <f>_xlfn.IFNA(VLOOKUP(A1970,'Dual Thrust Strategy'!$A$1:$B$460,2,FALSE),0)</f>
        <v>0</v>
      </c>
      <c r="C1970" s="46">
        <f>_xlfn.IFNA(VLOOKUP(A1970,'Break Through Price Strategy'!$A$2:$B$742,2,FALSE),0)</f>
        <v>0</v>
      </c>
      <c r="D1970" s="46">
        <f>_xlfn.IFNA(VLOOKUP(A1970,'BBI Strategy'!$A$2:$B$1000,2,FALSE),0)</f>
        <v>0</v>
      </c>
      <c r="E1970" s="46">
        <f>_xlfn.IFNA(VLOOKUP(A1970,'Cloud Strategy'!$A$2:$B$1000,2,FALSE),0)</f>
        <v>0</v>
      </c>
      <c r="F1970" s="46">
        <f>_xlfn.IFNA(VLOOKUP(A1970,'DMI Strategy'!$A$1:$B$1000,2,FALSE),0)</f>
        <v>0</v>
      </c>
      <c r="G1970" s="46">
        <f>_xlfn.IFNA(VLOOKUP(A1970,'RVI Strategy'!$A$1:$B$1000,2,FALSE),0)</f>
        <v>0</v>
      </c>
      <c r="H1970" s="46">
        <f>_xlfn.IFNA(VLOOKUP(A1970,'TXF0007 Strategy'!$A$1:$B$1000,2,FALSE),0)</f>
        <v>0</v>
      </c>
      <c r="I1970" s="55">
        <f t="shared" si="60"/>
        <v>0</v>
      </c>
      <c r="J1970" s="32">
        <f>VLOOKUP($A1970,級距!$A:$K,9,FALSE)</f>
        <v>1</v>
      </c>
      <c r="K1970" s="32">
        <f>VLOOKUP($A1970,級距!$A:$K,10,FALSE)</f>
        <v>4</v>
      </c>
      <c r="L1970" s="32">
        <f>VLOOKUP($A1970,級距!$A:$K,11,FALSE)</f>
        <v>2</v>
      </c>
      <c r="M1970" s="32">
        <f t="shared" si="61"/>
        <v>2</v>
      </c>
    </row>
    <row r="1971" spans="1:13">
      <c r="A1971" s="47">
        <v>43635</v>
      </c>
      <c r="B1971" s="46">
        <f>_xlfn.IFNA(VLOOKUP(A1971,'Dual Thrust Strategy'!$A$1:$B$460,2,FALSE),0)</f>
        <v>0</v>
      </c>
      <c r="C1971" s="46">
        <f>_xlfn.IFNA(VLOOKUP(A1971,'Break Through Price Strategy'!$A$2:$B$742,2,FALSE),0)</f>
        <v>0</v>
      </c>
      <c r="D1971" s="46">
        <f>_xlfn.IFNA(VLOOKUP(A1971,'BBI Strategy'!$A$2:$B$1000,2,FALSE),0)</f>
        <v>0</v>
      </c>
      <c r="E1971" s="46">
        <f>_xlfn.IFNA(VLOOKUP(A1971,'Cloud Strategy'!$A$2:$B$1000,2,FALSE),0)</f>
        <v>0</v>
      </c>
      <c r="F1971" s="46">
        <f>_xlfn.IFNA(VLOOKUP(A1971,'DMI Strategy'!$A$1:$B$1000,2,FALSE),0)</f>
        <v>0</v>
      </c>
      <c r="G1971" s="46">
        <f>_xlfn.IFNA(VLOOKUP(A1971,'RVI Strategy'!$A$1:$B$1000,2,FALSE),0)</f>
        <v>0</v>
      </c>
      <c r="H1971" s="46">
        <f>_xlfn.IFNA(VLOOKUP(A1971,'TXF0007 Strategy'!$A$1:$B$1000,2,FALSE),0)</f>
        <v>0</v>
      </c>
      <c r="I1971" s="55">
        <f t="shared" si="60"/>
        <v>0</v>
      </c>
      <c r="J1971" s="32">
        <f>VLOOKUP($A1971,級距!$A:$K,9,FALSE)</f>
        <v>7</v>
      </c>
      <c r="K1971" s="32">
        <f>VLOOKUP($A1971,級距!$A:$K,10,FALSE)</f>
        <v>7</v>
      </c>
      <c r="L1971" s="32">
        <f>VLOOKUP($A1971,級距!$A:$K,11,FALSE)</f>
        <v>3</v>
      </c>
      <c r="M1971" s="32">
        <f t="shared" si="61"/>
        <v>3</v>
      </c>
    </row>
    <row r="1972" spans="1:13">
      <c r="A1972" s="47">
        <v>43634</v>
      </c>
      <c r="B1972" s="46">
        <f>_xlfn.IFNA(VLOOKUP(A1972,'Dual Thrust Strategy'!$A$1:$B$460,2,FALSE),0)</f>
        <v>0</v>
      </c>
      <c r="C1972" s="46">
        <f>_xlfn.IFNA(VLOOKUP(A1972,'Break Through Price Strategy'!$A$2:$B$742,2,FALSE),0)</f>
        <v>0</v>
      </c>
      <c r="D1972" s="46">
        <f>_xlfn.IFNA(VLOOKUP(A1972,'BBI Strategy'!$A$2:$B$1000,2,FALSE),0)</f>
        <v>0</v>
      </c>
      <c r="E1972" s="46">
        <f>_xlfn.IFNA(VLOOKUP(A1972,'Cloud Strategy'!$A$2:$B$1000,2,FALSE),0)</f>
        <v>0</v>
      </c>
      <c r="F1972" s="46">
        <f>_xlfn.IFNA(VLOOKUP(A1972,'DMI Strategy'!$A$1:$B$1000,2,FALSE),0)</f>
        <v>0</v>
      </c>
      <c r="G1972" s="46">
        <f>_xlfn.IFNA(VLOOKUP(A1972,'RVI Strategy'!$A$1:$B$1000,2,FALSE),0)</f>
        <v>0</v>
      </c>
      <c r="H1972" s="46">
        <f>_xlfn.IFNA(VLOOKUP(A1972,'TXF0007 Strategy'!$A$1:$B$1000,2,FALSE),0)</f>
        <v>0</v>
      </c>
      <c r="I1972" s="55">
        <f t="shared" si="60"/>
        <v>0</v>
      </c>
      <c r="J1972" s="32">
        <f>VLOOKUP($A1972,級距!$A:$K,9,FALSE)</f>
        <v>1</v>
      </c>
      <c r="K1972" s="32">
        <f>VLOOKUP($A1972,級距!$A:$K,10,FALSE)</f>
        <v>3</v>
      </c>
      <c r="L1972" s="32">
        <f>VLOOKUP($A1972,級距!$A:$K,11,FALSE)</f>
        <v>2</v>
      </c>
      <c r="M1972" s="32">
        <f t="shared" si="61"/>
        <v>2</v>
      </c>
    </row>
    <row r="1973" spans="1:13">
      <c r="A1973" s="47">
        <v>43633</v>
      </c>
      <c r="B1973" s="46">
        <f>_xlfn.IFNA(VLOOKUP(A1973,'Dual Thrust Strategy'!$A$1:$B$460,2,FALSE),0)</f>
        <v>0</v>
      </c>
      <c r="C1973" s="46">
        <f>_xlfn.IFNA(VLOOKUP(A1973,'Break Through Price Strategy'!$A$2:$B$742,2,FALSE),0)</f>
        <v>0</v>
      </c>
      <c r="D1973" s="46">
        <f>_xlfn.IFNA(VLOOKUP(A1973,'BBI Strategy'!$A$2:$B$1000,2,FALSE),0)</f>
        <v>0</v>
      </c>
      <c r="E1973" s="46">
        <f>_xlfn.IFNA(VLOOKUP(A1973,'Cloud Strategy'!$A$2:$B$1000,2,FALSE),0)</f>
        <v>0</v>
      </c>
      <c r="F1973" s="46">
        <f>_xlfn.IFNA(VLOOKUP(A1973,'DMI Strategy'!$A$1:$B$1000,2,FALSE),0)</f>
        <v>0</v>
      </c>
      <c r="G1973" s="46">
        <f>_xlfn.IFNA(VLOOKUP(A1973,'RVI Strategy'!$A$1:$B$1000,2,FALSE),0)</f>
        <v>0</v>
      </c>
      <c r="H1973" s="46">
        <f>_xlfn.IFNA(VLOOKUP(A1973,'TXF0007 Strategy'!$A$1:$B$1000,2,FALSE),0)</f>
        <v>0</v>
      </c>
      <c r="I1973" s="55">
        <f t="shared" si="60"/>
        <v>0</v>
      </c>
      <c r="J1973" s="32">
        <f>VLOOKUP($A1973,級距!$A:$K,9,FALSE)</f>
        <v>5</v>
      </c>
      <c r="K1973" s="32">
        <f>VLOOKUP($A1973,級距!$A:$K,10,FALSE)</f>
        <v>7</v>
      </c>
      <c r="L1973" s="32">
        <f>VLOOKUP($A1973,級距!$A:$K,11,FALSE)</f>
        <v>3</v>
      </c>
      <c r="M1973" s="32">
        <f t="shared" si="61"/>
        <v>3</v>
      </c>
    </row>
    <row r="1974" spans="1:13">
      <c r="A1974" s="47">
        <v>43632</v>
      </c>
      <c r="B1974" s="46">
        <f>_xlfn.IFNA(VLOOKUP(A1974,'Dual Thrust Strategy'!$A$1:$B$460,2,FALSE),0)</f>
        <v>0</v>
      </c>
      <c r="C1974" s="46">
        <f>_xlfn.IFNA(VLOOKUP(A1974,'Break Through Price Strategy'!$A$2:$B$742,2,FALSE),0)</f>
        <v>0</v>
      </c>
      <c r="D1974" s="46">
        <f>_xlfn.IFNA(VLOOKUP(A1974,'BBI Strategy'!$A$2:$B$1000,2,FALSE),0)</f>
        <v>0</v>
      </c>
      <c r="E1974" s="46">
        <f>_xlfn.IFNA(VLOOKUP(A1974,'Cloud Strategy'!$A$2:$B$1000,2,FALSE),0)</f>
        <v>0</v>
      </c>
      <c r="F1974" s="46">
        <f>_xlfn.IFNA(VLOOKUP(A1974,'DMI Strategy'!$A$1:$B$1000,2,FALSE),0)</f>
        <v>0</v>
      </c>
      <c r="G1974" s="46">
        <f>_xlfn.IFNA(VLOOKUP(A1974,'RVI Strategy'!$A$1:$B$1000,2,FALSE),0)</f>
        <v>0</v>
      </c>
      <c r="H1974" s="46">
        <f>_xlfn.IFNA(VLOOKUP(A1974,'TXF0007 Strategy'!$A$1:$B$1000,2,FALSE),0)</f>
        <v>0</v>
      </c>
      <c r="I1974" s="55">
        <f t="shared" si="60"/>
        <v>0</v>
      </c>
      <c r="J1974" s="32" t="e">
        <f>VLOOKUP($A1974,級距!$A:$K,9,FALSE)</f>
        <v>#N/A</v>
      </c>
      <c r="K1974" s="32" t="e">
        <f>VLOOKUP($A1974,級距!$A:$K,10,FALSE)</f>
        <v>#N/A</v>
      </c>
      <c r="L1974" s="32" t="e">
        <f>VLOOKUP($A1974,級距!$A:$K,11,FALSE)</f>
        <v>#N/A</v>
      </c>
      <c r="M1974" s="32">
        <f t="shared" si="61"/>
        <v>0</v>
      </c>
    </row>
    <row r="1975" spans="1:13">
      <c r="A1975" s="47">
        <v>43631</v>
      </c>
      <c r="B1975" s="46">
        <f>_xlfn.IFNA(VLOOKUP(A1975,'Dual Thrust Strategy'!$A$1:$B$460,2,FALSE),0)</f>
        <v>0</v>
      </c>
      <c r="C1975" s="46">
        <f>_xlfn.IFNA(VLOOKUP(A1975,'Break Through Price Strategy'!$A$2:$B$742,2,FALSE),0)</f>
        <v>0</v>
      </c>
      <c r="D1975" s="46">
        <f>_xlfn.IFNA(VLOOKUP(A1975,'BBI Strategy'!$A$2:$B$1000,2,FALSE),0)</f>
        <v>0</v>
      </c>
      <c r="E1975" s="46">
        <f>_xlfn.IFNA(VLOOKUP(A1975,'Cloud Strategy'!$A$2:$B$1000,2,FALSE),0)</f>
        <v>0</v>
      </c>
      <c r="F1975" s="46">
        <f>_xlfn.IFNA(VLOOKUP(A1975,'DMI Strategy'!$A$1:$B$1000,2,FALSE),0)</f>
        <v>0</v>
      </c>
      <c r="G1975" s="46">
        <f>_xlfn.IFNA(VLOOKUP(A1975,'RVI Strategy'!$A$1:$B$1000,2,FALSE),0)</f>
        <v>0</v>
      </c>
      <c r="H1975" s="46">
        <f>_xlfn.IFNA(VLOOKUP(A1975,'TXF0007 Strategy'!$A$1:$B$1000,2,FALSE),0)</f>
        <v>0</v>
      </c>
      <c r="I1975" s="55">
        <f t="shared" si="60"/>
        <v>0</v>
      </c>
      <c r="J1975" s="32" t="e">
        <f>VLOOKUP($A1975,級距!$A:$K,9,FALSE)</f>
        <v>#N/A</v>
      </c>
      <c r="K1975" s="32" t="e">
        <f>VLOOKUP($A1975,級距!$A:$K,10,FALSE)</f>
        <v>#N/A</v>
      </c>
      <c r="L1975" s="32" t="e">
        <f>VLOOKUP($A1975,級距!$A:$K,11,FALSE)</f>
        <v>#N/A</v>
      </c>
      <c r="M1975" s="32">
        <f t="shared" si="61"/>
        <v>0</v>
      </c>
    </row>
    <row r="1976" spans="1:13">
      <c r="A1976" s="47">
        <v>43630</v>
      </c>
      <c r="B1976" s="46">
        <f>_xlfn.IFNA(VLOOKUP(A1976,'Dual Thrust Strategy'!$A$1:$B$460,2,FALSE),0)</f>
        <v>0</v>
      </c>
      <c r="C1976" s="46">
        <f>_xlfn.IFNA(VLOOKUP(A1976,'Break Through Price Strategy'!$A$2:$B$742,2,FALSE),0)</f>
        <v>0</v>
      </c>
      <c r="D1976" s="46">
        <f>_xlfn.IFNA(VLOOKUP(A1976,'BBI Strategy'!$A$2:$B$1000,2,FALSE),0)</f>
        <v>0</v>
      </c>
      <c r="E1976" s="46">
        <f>_xlfn.IFNA(VLOOKUP(A1976,'Cloud Strategy'!$A$2:$B$1000,2,FALSE),0)</f>
        <v>0</v>
      </c>
      <c r="F1976" s="46">
        <f>_xlfn.IFNA(VLOOKUP(A1976,'DMI Strategy'!$A$1:$B$1000,2,FALSE),0)</f>
        <v>0</v>
      </c>
      <c r="G1976" s="46">
        <f>_xlfn.IFNA(VLOOKUP(A1976,'RVI Strategy'!$A$1:$B$1000,2,FALSE),0)</f>
        <v>0</v>
      </c>
      <c r="H1976" s="46">
        <f>_xlfn.IFNA(VLOOKUP(A1976,'TXF0007 Strategy'!$A$1:$B$1000,2,FALSE),0)</f>
        <v>0</v>
      </c>
      <c r="I1976" s="55">
        <f t="shared" si="60"/>
        <v>0</v>
      </c>
      <c r="J1976" s="32">
        <f>VLOOKUP($A1976,級距!$A:$K,9,FALSE)</f>
        <v>1</v>
      </c>
      <c r="K1976" s="32">
        <f>VLOOKUP($A1976,級距!$A:$K,10,FALSE)</f>
        <v>2</v>
      </c>
      <c r="L1976" s="32">
        <f>VLOOKUP($A1976,級距!$A:$K,11,FALSE)</f>
        <v>2</v>
      </c>
      <c r="M1976" s="32">
        <f t="shared" si="61"/>
        <v>2</v>
      </c>
    </row>
    <row r="1977" spans="1:13">
      <c r="A1977" s="47">
        <v>43629</v>
      </c>
      <c r="B1977" s="46">
        <f>_xlfn.IFNA(VLOOKUP(A1977,'Dual Thrust Strategy'!$A$1:$B$460,2,FALSE),0)</f>
        <v>0</v>
      </c>
      <c r="C1977" s="46">
        <f>_xlfn.IFNA(VLOOKUP(A1977,'Break Through Price Strategy'!$A$2:$B$742,2,FALSE),0)</f>
        <v>0</v>
      </c>
      <c r="D1977" s="46">
        <f>_xlfn.IFNA(VLOOKUP(A1977,'BBI Strategy'!$A$2:$B$1000,2,FALSE),0)</f>
        <v>0</v>
      </c>
      <c r="E1977" s="46">
        <f>_xlfn.IFNA(VLOOKUP(A1977,'Cloud Strategy'!$A$2:$B$1000,2,FALSE),0)</f>
        <v>0</v>
      </c>
      <c r="F1977" s="46">
        <f>_xlfn.IFNA(VLOOKUP(A1977,'DMI Strategy'!$A$1:$B$1000,2,FALSE),0)</f>
        <v>0</v>
      </c>
      <c r="G1977" s="46">
        <f>_xlfn.IFNA(VLOOKUP(A1977,'RVI Strategy'!$A$1:$B$1000,2,FALSE),0)</f>
        <v>0</v>
      </c>
      <c r="H1977" s="46">
        <f>_xlfn.IFNA(VLOOKUP(A1977,'TXF0007 Strategy'!$A$1:$B$1000,2,FALSE),0)</f>
        <v>0</v>
      </c>
      <c r="I1977" s="55">
        <f t="shared" si="60"/>
        <v>0</v>
      </c>
      <c r="J1977" s="32">
        <f>VLOOKUP($A1977,級距!$A:$K,9,FALSE)</f>
        <v>4</v>
      </c>
      <c r="K1977" s="32">
        <f>VLOOKUP($A1977,級距!$A:$K,10,FALSE)</f>
        <v>4</v>
      </c>
      <c r="L1977" s="32">
        <f>VLOOKUP($A1977,級距!$A:$K,11,FALSE)</f>
        <v>2</v>
      </c>
      <c r="M1977" s="32">
        <f t="shared" si="61"/>
        <v>2</v>
      </c>
    </row>
    <row r="1978" spans="1:13">
      <c r="A1978" s="47">
        <v>43628</v>
      </c>
      <c r="B1978" s="46">
        <f>_xlfn.IFNA(VLOOKUP(A1978,'Dual Thrust Strategy'!$A$1:$B$460,2,FALSE),0)</f>
        <v>0</v>
      </c>
      <c r="C1978" s="46">
        <f>_xlfn.IFNA(VLOOKUP(A1978,'Break Through Price Strategy'!$A$2:$B$742,2,FALSE),0)</f>
        <v>0</v>
      </c>
      <c r="D1978" s="46">
        <f>_xlfn.IFNA(VLOOKUP(A1978,'BBI Strategy'!$A$2:$B$1000,2,FALSE),0)</f>
        <v>0</v>
      </c>
      <c r="E1978" s="46">
        <f>_xlfn.IFNA(VLOOKUP(A1978,'Cloud Strategy'!$A$2:$B$1000,2,FALSE),0)</f>
        <v>0</v>
      </c>
      <c r="F1978" s="46">
        <f>_xlfn.IFNA(VLOOKUP(A1978,'DMI Strategy'!$A$1:$B$1000,2,FALSE),0)</f>
        <v>0</v>
      </c>
      <c r="G1978" s="46">
        <f>_xlfn.IFNA(VLOOKUP(A1978,'RVI Strategy'!$A$1:$B$1000,2,FALSE),0)</f>
        <v>0</v>
      </c>
      <c r="H1978" s="46">
        <f>_xlfn.IFNA(VLOOKUP(A1978,'TXF0007 Strategy'!$A$1:$B$1000,2,FALSE),0)</f>
        <v>0</v>
      </c>
      <c r="I1978" s="55">
        <f t="shared" si="60"/>
        <v>0</v>
      </c>
      <c r="J1978" s="32">
        <f>VLOOKUP($A1978,級距!$A:$K,9,FALSE)</f>
        <v>1</v>
      </c>
      <c r="K1978" s="32">
        <f>VLOOKUP($A1978,級距!$A:$K,10,FALSE)</f>
        <v>2</v>
      </c>
      <c r="L1978" s="32">
        <f>VLOOKUP($A1978,級距!$A:$K,11,FALSE)</f>
        <v>2</v>
      </c>
      <c r="M1978" s="32">
        <f t="shared" si="61"/>
        <v>2</v>
      </c>
    </row>
    <row r="1979" spans="1:13">
      <c r="A1979" s="47">
        <v>43627</v>
      </c>
      <c r="B1979" s="46">
        <f>_xlfn.IFNA(VLOOKUP(A1979,'Dual Thrust Strategy'!$A$1:$B$460,2,FALSE),0)</f>
        <v>0</v>
      </c>
      <c r="C1979" s="46">
        <f>_xlfn.IFNA(VLOOKUP(A1979,'Break Through Price Strategy'!$A$2:$B$742,2,FALSE),0)</f>
        <v>0</v>
      </c>
      <c r="D1979" s="46">
        <f>_xlfn.IFNA(VLOOKUP(A1979,'BBI Strategy'!$A$2:$B$1000,2,FALSE),0)</f>
        <v>0</v>
      </c>
      <c r="E1979" s="46">
        <f>_xlfn.IFNA(VLOOKUP(A1979,'Cloud Strategy'!$A$2:$B$1000,2,FALSE),0)</f>
        <v>0</v>
      </c>
      <c r="F1979" s="46">
        <f>_xlfn.IFNA(VLOOKUP(A1979,'DMI Strategy'!$A$1:$B$1000,2,FALSE),0)</f>
        <v>0</v>
      </c>
      <c r="G1979" s="46">
        <f>_xlfn.IFNA(VLOOKUP(A1979,'RVI Strategy'!$A$1:$B$1000,2,FALSE),0)</f>
        <v>0</v>
      </c>
      <c r="H1979" s="46">
        <f>_xlfn.IFNA(VLOOKUP(A1979,'TXF0007 Strategy'!$A$1:$B$1000,2,FALSE),0)</f>
        <v>0</v>
      </c>
      <c r="I1979" s="55">
        <f t="shared" si="60"/>
        <v>0</v>
      </c>
      <c r="J1979" s="32">
        <f>VLOOKUP($A1979,級距!$A:$K,9,FALSE)</f>
        <v>3</v>
      </c>
      <c r="K1979" s="32">
        <f>VLOOKUP($A1979,級距!$A:$K,10,FALSE)</f>
        <v>5</v>
      </c>
      <c r="L1979" s="32">
        <f>VLOOKUP($A1979,級距!$A:$K,11,FALSE)</f>
        <v>2</v>
      </c>
      <c r="M1979" s="32">
        <f t="shared" si="61"/>
        <v>2</v>
      </c>
    </row>
    <row r="1980" spans="1:13">
      <c r="A1980" s="47">
        <v>43626</v>
      </c>
      <c r="B1980" s="46">
        <f>_xlfn.IFNA(VLOOKUP(A1980,'Dual Thrust Strategy'!$A$1:$B$460,2,FALSE),0)</f>
        <v>0</v>
      </c>
      <c r="C1980" s="46">
        <f>_xlfn.IFNA(VLOOKUP(A1980,'Break Through Price Strategy'!$A$2:$B$742,2,FALSE),0)</f>
        <v>0</v>
      </c>
      <c r="D1980" s="46">
        <f>_xlfn.IFNA(VLOOKUP(A1980,'BBI Strategy'!$A$2:$B$1000,2,FALSE),0)</f>
        <v>0</v>
      </c>
      <c r="E1980" s="46">
        <f>_xlfn.IFNA(VLOOKUP(A1980,'Cloud Strategy'!$A$2:$B$1000,2,FALSE),0)</f>
        <v>0</v>
      </c>
      <c r="F1980" s="46">
        <f>_xlfn.IFNA(VLOOKUP(A1980,'DMI Strategy'!$A$1:$B$1000,2,FALSE),0)</f>
        <v>0</v>
      </c>
      <c r="G1980" s="46">
        <f>_xlfn.IFNA(VLOOKUP(A1980,'RVI Strategy'!$A$1:$B$1000,2,FALSE),0)</f>
        <v>0</v>
      </c>
      <c r="H1980" s="46">
        <f>_xlfn.IFNA(VLOOKUP(A1980,'TXF0007 Strategy'!$A$1:$B$1000,2,FALSE),0)</f>
        <v>0</v>
      </c>
      <c r="I1980" s="55">
        <f t="shared" si="60"/>
        <v>0</v>
      </c>
      <c r="J1980" s="32">
        <f>VLOOKUP($A1980,級距!$A:$K,9,FALSE)</f>
        <v>5</v>
      </c>
      <c r="K1980" s="32">
        <f>VLOOKUP($A1980,級距!$A:$K,10,FALSE)</f>
        <v>6</v>
      </c>
      <c r="L1980" s="32">
        <f>VLOOKUP($A1980,級距!$A:$K,11,FALSE)</f>
        <v>2</v>
      </c>
      <c r="M1980" s="32">
        <f t="shared" si="61"/>
        <v>2</v>
      </c>
    </row>
    <row r="1981" spans="1:13">
      <c r="A1981" s="47">
        <v>43625</v>
      </c>
      <c r="B1981" s="46">
        <f>_xlfn.IFNA(VLOOKUP(A1981,'Dual Thrust Strategy'!$A$1:$B$460,2,FALSE),0)</f>
        <v>0</v>
      </c>
      <c r="C1981" s="46">
        <f>_xlfn.IFNA(VLOOKUP(A1981,'Break Through Price Strategy'!$A$2:$B$742,2,FALSE),0)</f>
        <v>0</v>
      </c>
      <c r="D1981" s="46">
        <f>_xlfn.IFNA(VLOOKUP(A1981,'BBI Strategy'!$A$2:$B$1000,2,FALSE),0)</f>
        <v>0</v>
      </c>
      <c r="E1981" s="46">
        <f>_xlfn.IFNA(VLOOKUP(A1981,'Cloud Strategy'!$A$2:$B$1000,2,FALSE),0)</f>
        <v>0</v>
      </c>
      <c r="F1981" s="46">
        <f>_xlfn.IFNA(VLOOKUP(A1981,'DMI Strategy'!$A$1:$B$1000,2,FALSE),0)</f>
        <v>0</v>
      </c>
      <c r="G1981" s="46">
        <f>_xlfn.IFNA(VLOOKUP(A1981,'RVI Strategy'!$A$1:$B$1000,2,FALSE),0)</f>
        <v>0</v>
      </c>
      <c r="H1981" s="46">
        <f>_xlfn.IFNA(VLOOKUP(A1981,'TXF0007 Strategy'!$A$1:$B$1000,2,FALSE),0)</f>
        <v>0</v>
      </c>
      <c r="I1981" s="55">
        <f t="shared" si="60"/>
        <v>0</v>
      </c>
      <c r="J1981" s="32" t="e">
        <f>VLOOKUP($A1981,級距!$A:$K,9,FALSE)</f>
        <v>#N/A</v>
      </c>
      <c r="K1981" s="32" t="e">
        <f>VLOOKUP($A1981,級距!$A:$K,10,FALSE)</f>
        <v>#N/A</v>
      </c>
      <c r="L1981" s="32" t="e">
        <f>VLOOKUP($A1981,級距!$A:$K,11,FALSE)</f>
        <v>#N/A</v>
      </c>
      <c r="M1981" s="32">
        <f t="shared" si="61"/>
        <v>0</v>
      </c>
    </row>
    <row r="1982" spans="1:13">
      <c r="A1982" s="47">
        <v>43624</v>
      </c>
      <c r="B1982" s="46">
        <f>_xlfn.IFNA(VLOOKUP(A1982,'Dual Thrust Strategy'!$A$1:$B$460,2,FALSE),0)</f>
        <v>0</v>
      </c>
      <c r="C1982" s="46">
        <f>_xlfn.IFNA(VLOOKUP(A1982,'Break Through Price Strategy'!$A$2:$B$742,2,FALSE),0)</f>
        <v>0</v>
      </c>
      <c r="D1982" s="46">
        <f>_xlfn.IFNA(VLOOKUP(A1982,'BBI Strategy'!$A$2:$B$1000,2,FALSE),0)</f>
        <v>0</v>
      </c>
      <c r="E1982" s="46">
        <f>_xlfn.IFNA(VLOOKUP(A1982,'Cloud Strategy'!$A$2:$B$1000,2,FALSE),0)</f>
        <v>0</v>
      </c>
      <c r="F1982" s="46">
        <f>_xlfn.IFNA(VLOOKUP(A1982,'DMI Strategy'!$A$1:$B$1000,2,FALSE),0)</f>
        <v>0</v>
      </c>
      <c r="G1982" s="46">
        <f>_xlfn.IFNA(VLOOKUP(A1982,'RVI Strategy'!$A$1:$B$1000,2,FALSE),0)</f>
        <v>0</v>
      </c>
      <c r="H1982" s="46">
        <f>_xlfn.IFNA(VLOOKUP(A1982,'TXF0007 Strategy'!$A$1:$B$1000,2,FALSE),0)</f>
        <v>0</v>
      </c>
      <c r="I1982" s="55">
        <f t="shared" si="60"/>
        <v>0</v>
      </c>
      <c r="J1982" s="32" t="e">
        <f>VLOOKUP($A1982,級距!$A:$K,9,FALSE)</f>
        <v>#N/A</v>
      </c>
      <c r="K1982" s="32" t="e">
        <f>VLOOKUP($A1982,級距!$A:$K,10,FALSE)</f>
        <v>#N/A</v>
      </c>
      <c r="L1982" s="32" t="e">
        <f>VLOOKUP($A1982,級距!$A:$K,11,FALSE)</f>
        <v>#N/A</v>
      </c>
      <c r="M1982" s="32">
        <f t="shared" si="61"/>
        <v>0</v>
      </c>
    </row>
    <row r="1983" spans="1:13">
      <c r="A1983" s="47">
        <v>43623</v>
      </c>
      <c r="B1983" s="46">
        <f>_xlfn.IFNA(VLOOKUP(A1983,'Dual Thrust Strategy'!$A$1:$B$460,2,FALSE),0)</f>
        <v>0</v>
      </c>
      <c r="C1983" s="46">
        <f>_xlfn.IFNA(VLOOKUP(A1983,'Break Through Price Strategy'!$A$2:$B$742,2,FALSE),0)</f>
        <v>0</v>
      </c>
      <c r="D1983" s="46">
        <f>_xlfn.IFNA(VLOOKUP(A1983,'BBI Strategy'!$A$2:$B$1000,2,FALSE),0)</f>
        <v>0</v>
      </c>
      <c r="E1983" s="46">
        <f>_xlfn.IFNA(VLOOKUP(A1983,'Cloud Strategy'!$A$2:$B$1000,2,FALSE),0)</f>
        <v>0</v>
      </c>
      <c r="F1983" s="46">
        <f>_xlfn.IFNA(VLOOKUP(A1983,'DMI Strategy'!$A$1:$B$1000,2,FALSE),0)</f>
        <v>0</v>
      </c>
      <c r="G1983" s="46">
        <f>_xlfn.IFNA(VLOOKUP(A1983,'RVI Strategy'!$A$1:$B$1000,2,FALSE),0)</f>
        <v>0</v>
      </c>
      <c r="H1983" s="46">
        <f>_xlfn.IFNA(VLOOKUP(A1983,'TXF0007 Strategy'!$A$1:$B$1000,2,FALSE),0)</f>
        <v>0</v>
      </c>
      <c r="I1983" s="55">
        <f t="shared" si="60"/>
        <v>0</v>
      </c>
      <c r="J1983" s="32" t="e">
        <f>VLOOKUP($A1983,級距!$A:$K,9,FALSE)</f>
        <v>#N/A</v>
      </c>
      <c r="K1983" s="32" t="e">
        <f>VLOOKUP($A1983,級距!$A:$K,10,FALSE)</f>
        <v>#N/A</v>
      </c>
      <c r="L1983" s="32" t="e">
        <f>VLOOKUP($A1983,級距!$A:$K,11,FALSE)</f>
        <v>#N/A</v>
      </c>
      <c r="M1983" s="32">
        <f t="shared" si="61"/>
        <v>0</v>
      </c>
    </row>
    <row r="1984" spans="1:13">
      <c r="A1984" s="47">
        <v>43622</v>
      </c>
      <c r="B1984" s="46">
        <f>_xlfn.IFNA(VLOOKUP(A1984,'Dual Thrust Strategy'!$A$1:$B$460,2,FALSE),0)</f>
        <v>0</v>
      </c>
      <c r="C1984" s="46">
        <f>_xlfn.IFNA(VLOOKUP(A1984,'Break Through Price Strategy'!$A$2:$B$742,2,FALSE),0)</f>
        <v>0</v>
      </c>
      <c r="D1984" s="46">
        <f>_xlfn.IFNA(VLOOKUP(A1984,'BBI Strategy'!$A$2:$B$1000,2,FALSE),0)</f>
        <v>0</v>
      </c>
      <c r="E1984" s="46">
        <f>_xlfn.IFNA(VLOOKUP(A1984,'Cloud Strategy'!$A$2:$B$1000,2,FALSE),0)</f>
        <v>0</v>
      </c>
      <c r="F1984" s="46">
        <f>_xlfn.IFNA(VLOOKUP(A1984,'DMI Strategy'!$A$1:$B$1000,2,FALSE),0)</f>
        <v>0</v>
      </c>
      <c r="G1984" s="46">
        <f>_xlfn.IFNA(VLOOKUP(A1984,'RVI Strategy'!$A$1:$B$1000,2,FALSE),0)</f>
        <v>0</v>
      </c>
      <c r="H1984" s="46">
        <f>_xlfn.IFNA(VLOOKUP(A1984,'TXF0007 Strategy'!$A$1:$B$1000,2,FALSE),0)</f>
        <v>0</v>
      </c>
      <c r="I1984" s="55">
        <f t="shared" si="60"/>
        <v>0</v>
      </c>
      <c r="J1984" s="32">
        <f>VLOOKUP($A1984,級距!$A:$K,9,FALSE)</f>
        <v>4</v>
      </c>
      <c r="K1984" s="32">
        <f>VLOOKUP($A1984,級距!$A:$K,10,FALSE)</f>
        <v>9</v>
      </c>
      <c r="L1984" s="32">
        <f>VLOOKUP($A1984,級距!$A:$K,11,FALSE)</f>
        <v>3</v>
      </c>
      <c r="M1984" s="32">
        <f t="shared" si="61"/>
        <v>3</v>
      </c>
    </row>
    <row r="1985" spans="1:13">
      <c r="A1985" s="47">
        <v>43621</v>
      </c>
      <c r="B1985" s="46">
        <f>_xlfn.IFNA(VLOOKUP(A1985,'Dual Thrust Strategy'!$A$1:$B$460,2,FALSE),0)</f>
        <v>0</v>
      </c>
      <c r="C1985" s="46">
        <f>_xlfn.IFNA(VLOOKUP(A1985,'Break Through Price Strategy'!$A$2:$B$742,2,FALSE),0)</f>
        <v>0</v>
      </c>
      <c r="D1985" s="46">
        <f>_xlfn.IFNA(VLOOKUP(A1985,'BBI Strategy'!$A$2:$B$1000,2,FALSE),0)</f>
        <v>0</v>
      </c>
      <c r="E1985" s="46">
        <f>_xlfn.IFNA(VLOOKUP(A1985,'Cloud Strategy'!$A$2:$B$1000,2,FALSE),0)</f>
        <v>0</v>
      </c>
      <c r="F1985" s="46">
        <f>_xlfn.IFNA(VLOOKUP(A1985,'DMI Strategy'!$A$1:$B$1000,2,FALSE),0)</f>
        <v>0</v>
      </c>
      <c r="G1985" s="46">
        <f>_xlfn.IFNA(VLOOKUP(A1985,'RVI Strategy'!$A$1:$B$1000,2,FALSE),0)</f>
        <v>0</v>
      </c>
      <c r="H1985" s="46">
        <f>_xlfn.IFNA(VLOOKUP(A1985,'TXF0007 Strategy'!$A$1:$B$1000,2,FALSE),0)</f>
        <v>0</v>
      </c>
      <c r="I1985" s="55">
        <f t="shared" si="60"/>
        <v>0</v>
      </c>
      <c r="J1985" s="32">
        <f>VLOOKUP($A1985,級距!$A:$K,9,FALSE)</f>
        <v>2</v>
      </c>
      <c r="K1985" s="32">
        <f>VLOOKUP($A1985,級距!$A:$K,10,FALSE)</f>
        <v>6</v>
      </c>
      <c r="L1985" s="32">
        <f>VLOOKUP($A1985,級距!$A:$K,11,FALSE)</f>
        <v>2</v>
      </c>
      <c r="M1985" s="32">
        <f t="shared" si="61"/>
        <v>2</v>
      </c>
    </row>
    <row r="1986" spans="1:13">
      <c r="A1986" s="47">
        <v>43620</v>
      </c>
      <c r="B1986" s="46">
        <f>_xlfn.IFNA(VLOOKUP(A1986,'Dual Thrust Strategy'!$A$1:$B$460,2,FALSE),0)</f>
        <v>0</v>
      </c>
      <c r="C1986" s="46">
        <f>_xlfn.IFNA(VLOOKUP(A1986,'Break Through Price Strategy'!$A$2:$B$742,2,FALSE),0)</f>
        <v>0</v>
      </c>
      <c r="D1986" s="46">
        <f>_xlfn.IFNA(VLOOKUP(A1986,'BBI Strategy'!$A$2:$B$1000,2,FALSE),0)</f>
        <v>0</v>
      </c>
      <c r="E1986" s="46">
        <f>_xlfn.IFNA(VLOOKUP(A1986,'Cloud Strategy'!$A$2:$B$1000,2,FALSE),0)</f>
        <v>0</v>
      </c>
      <c r="F1986" s="46">
        <f>_xlfn.IFNA(VLOOKUP(A1986,'DMI Strategy'!$A$1:$B$1000,2,FALSE),0)</f>
        <v>0</v>
      </c>
      <c r="G1986" s="46">
        <f>_xlfn.IFNA(VLOOKUP(A1986,'RVI Strategy'!$A$1:$B$1000,2,FALSE),0)</f>
        <v>0</v>
      </c>
      <c r="H1986" s="46">
        <f>_xlfn.IFNA(VLOOKUP(A1986,'TXF0007 Strategy'!$A$1:$B$1000,2,FALSE),0)</f>
        <v>0</v>
      </c>
      <c r="I1986" s="55">
        <f t="shared" si="60"/>
        <v>0</v>
      </c>
      <c r="J1986" s="32">
        <f>VLOOKUP($A1986,級距!$A:$K,9,FALSE)</f>
        <v>3</v>
      </c>
      <c r="K1986" s="32">
        <f>VLOOKUP($A1986,級距!$A:$K,10,FALSE)</f>
        <v>6</v>
      </c>
      <c r="L1986" s="32">
        <f>VLOOKUP($A1986,級距!$A:$K,11,FALSE)</f>
        <v>2</v>
      </c>
      <c r="M1986" s="32">
        <f t="shared" si="61"/>
        <v>2</v>
      </c>
    </row>
    <row r="1987" spans="1:13">
      <c r="A1987" s="47">
        <v>43619</v>
      </c>
      <c r="B1987" s="46">
        <f>_xlfn.IFNA(VLOOKUP(A1987,'Dual Thrust Strategy'!$A$1:$B$460,2,FALSE),0)</f>
        <v>0</v>
      </c>
      <c r="C1987" s="46">
        <f>_xlfn.IFNA(VLOOKUP(A1987,'Break Through Price Strategy'!$A$2:$B$742,2,FALSE),0)</f>
        <v>0</v>
      </c>
      <c r="D1987" s="46">
        <f>_xlfn.IFNA(VLOOKUP(A1987,'BBI Strategy'!$A$2:$B$1000,2,FALSE),0)</f>
        <v>0</v>
      </c>
      <c r="E1987" s="46">
        <f>_xlfn.IFNA(VLOOKUP(A1987,'Cloud Strategy'!$A$2:$B$1000,2,FALSE),0)</f>
        <v>0</v>
      </c>
      <c r="F1987" s="46">
        <f>_xlfn.IFNA(VLOOKUP(A1987,'DMI Strategy'!$A$1:$B$1000,2,FALSE),0)</f>
        <v>0</v>
      </c>
      <c r="G1987" s="46">
        <f>_xlfn.IFNA(VLOOKUP(A1987,'RVI Strategy'!$A$1:$B$1000,2,FALSE),0)</f>
        <v>0</v>
      </c>
      <c r="H1987" s="46">
        <f>_xlfn.IFNA(VLOOKUP(A1987,'TXF0007 Strategy'!$A$1:$B$1000,2,FALSE),0)</f>
        <v>0</v>
      </c>
      <c r="I1987" s="55">
        <f t="shared" si="60"/>
        <v>0</v>
      </c>
      <c r="J1987" s="32">
        <f>VLOOKUP($A1987,級距!$A:$K,9,FALSE)</f>
        <v>5</v>
      </c>
      <c r="K1987" s="32">
        <f>VLOOKUP($A1987,級距!$A:$K,10,FALSE)</f>
        <v>4</v>
      </c>
      <c r="L1987" s="32">
        <f>VLOOKUP($A1987,級距!$A:$K,11,FALSE)</f>
        <v>2</v>
      </c>
      <c r="M1987" s="32">
        <f t="shared" si="61"/>
        <v>2</v>
      </c>
    </row>
    <row r="1988" spans="1:13">
      <c r="A1988" s="47">
        <v>43618</v>
      </c>
      <c r="B1988" s="46">
        <f>_xlfn.IFNA(VLOOKUP(A1988,'Dual Thrust Strategy'!$A$1:$B$460,2,FALSE),0)</f>
        <v>0</v>
      </c>
      <c r="C1988" s="46">
        <f>_xlfn.IFNA(VLOOKUP(A1988,'Break Through Price Strategy'!$A$2:$B$742,2,FALSE),0)</f>
        <v>0</v>
      </c>
      <c r="D1988" s="46">
        <f>_xlfn.IFNA(VLOOKUP(A1988,'BBI Strategy'!$A$2:$B$1000,2,FALSE),0)</f>
        <v>0</v>
      </c>
      <c r="E1988" s="46">
        <f>_xlfn.IFNA(VLOOKUP(A1988,'Cloud Strategy'!$A$2:$B$1000,2,FALSE),0)</f>
        <v>0</v>
      </c>
      <c r="F1988" s="46">
        <f>_xlfn.IFNA(VLOOKUP(A1988,'DMI Strategy'!$A$1:$B$1000,2,FALSE),0)</f>
        <v>0</v>
      </c>
      <c r="G1988" s="46">
        <f>_xlfn.IFNA(VLOOKUP(A1988,'RVI Strategy'!$A$1:$B$1000,2,FALSE),0)</f>
        <v>0</v>
      </c>
      <c r="H1988" s="46">
        <f>_xlfn.IFNA(VLOOKUP(A1988,'TXF0007 Strategy'!$A$1:$B$1000,2,FALSE),0)</f>
        <v>0</v>
      </c>
      <c r="I1988" s="55">
        <f t="shared" ref="I1988:I2020" si="62">(B1988+C1988+D1988+E1988+F1988+G1988)/6</f>
        <v>0</v>
      </c>
      <c r="J1988" s="32" t="e">
        <f>VLOOKUP($A1988,級距!$A:$K,9,FALSE)</f>
        <v>#N/A</v>
      </c>
      <c r="K1988" s="32" t="e">
        <f>VLOOKUP($A1988,級距!$A:$K,10,FALSE)</f>
        <v>#N/A</v>
      </c>
      <c r="L1988" s="32" t="e">
        <f>VLOOKUP($A1988,級距!$A:$K,11,FALSE)</f>
        <v>#N/A</v>
      </c>
      <c r="M1988" s="32">
        <f t="shared" ref="M1988:M2020" si="63">_xlfn.IFNA(L1988,0)</f>
        <v>0</v>
      </c>
    </row>
    <row r="1989" spans="1:13">
      <c r="A1989" s="47">
        <v>43617</v>
      </c>
      <c r="B1989" s="46">
        <f>_xlfn.IFNA(VLOOKUP(A1989,'Dual Thrust Strategy'!$A$1:$B$460,2,FALSE),0)</f>
        <v>0</v>
      </c>
      <c r="C1989" s="46">
        <f>_xlfn.IFNA(VLOOKUP(A1989,'Break Through Price Strategy'!$A$2:$B$742,2,FALSE),0)</f>
        <v>0</v>
      </c>
      <c r="D1989" s="46">
        <f>_xlfn.IFNA(VLOOKUP(A1989,'BBI Strategy'!$A$2:$B$1000,2,FALSE),0)</f>
        <v>0</v>
      </c>
      <c r="E1989" s="46">
        <f>_xlfn.IFNA(VLOOKUP(A1989,'Cloud Strategy'!$A$2:$B$1000,2,FALSE),0)</f>
        <v>0</v>
      </c>
      <c r="F1989" s="46">
        <f>_xlfn.IFNA(VLOOKUP(A1989,'DMI Strategy'!$A$1:$B$1000,2,FALSE),0)</f>
        <v>0</v>
      </c>
      <c r="G1989" s="46">
        <f>_xlfn.IFNA(VLOOKUP(A1989,'RVI Strategy'!$A$1:$B$1000,2,FALSE),0)</f>
        <v>0</v>
      </c>
      <c r="H1989" s="46">
        <f>_xlfn.IFNA(VLOOKUP(A1989,'TXF0007 Strategy'!$A$1:$B$1000,2,FALSE),0)</f>
        <v>0</v>
      </c>
      <c r="I1989" s="55">
        <f t="shared" si="62"/>
        <v>0</v>
      </c>
      <c r="J1989" s="32" t="e">
        <f>VLOOKUP($A1989,級距!$A:$K,9,FALSE)</f>
        <v>#N/A</v>
      </c>
      <c r="K1989" s="32" t="e">
        <f>VLOOKUP($A1989,級距!$A:$K,10,FALSE)</f>
        <v>#N/A</v>
      </c>
      <c r="L1989" s="32" t="e">
        <f>VLOOKUP($A1989,級距!$A:$K,11,FALSE)</f>
        <v>#N/A</v>
      </c>
      <c r="M1989" s="32">
        <f t="shared" si="63"/>
        <v>0</v>
      </c>
    </row>
    <row r="1990" spans="1:13">
      <c r="A1990" s="47">
        <v>43616</v>
      </c>
      <c r="B1990" s="46">
        <f>_xlfn.IFNA(VLOOKUP(A1990,'Dual Thrust Strategy'!$A$1:$B$460,2,FALSE),0)</f>
        <v>0</v>
      </c>
      <c r="C1990" s="46">
        <f>_xlfn.IFNA(VLOOKUP(A1990,'Break Through Price Strategy'!$A$2:$B$742,2,FALSE),0)</f>
        <v>0</v>
      </c>
      <c r="D1990" s="46">
        <f>_xlfn.IFNA(VLOOKUP(A1990,'BBI Strategy'!$A$2:$B$1000,2,FALSE),0)</f>
        <v>0</v>
      </c>
      <c r="E1990" s="46">
        <f>_xlfn.IFNA(VLOOKUP(A1990,'Cloud Strategy'!$A$2:$B$1000,2,FALSE),0)</f>
        <v>0</v>
      </c>
      <c r="F1990" s="46">
        <f>_xlfn.IFNA(VLOOKUP(A1990,'DMI Strategy'!$A$1:$B$1000,2,FALSE),0)</f>
        <v>0</v>
      </c>
      <c r="G1990" s="46">
        <f>_xlfn.IFNA(VLOOKUP(A1990,'RVI Strategy'!$A$1:$B$1000,2,FALSE),0)</f>
        <v>0</v>
      </c>
      <c r="H1990" s="46">
        <f>_xlfn.IFNA(VLOOKUP(A1990,'TXF0007 Strategy'!$A$1:$B$1000,2,FALSE),0)</f>
        <v>0</v>
      </c>
      <c r="I1990" s="55">
        <f t="shared" si="62"/>
        <v>0</v>
      </c>
      <c r="J1990" s="32">
        <f>VLOOKUP($A1990,級距!$A:$K,9,FALSE)</f>
        <v>8</v>
      </c>
      <c r="K1990" s="32">
        <f>VLOOKUP($A1990,級距!$A:$K,10,FALSE)</f>
        <v>8</v>
      </c>
      <c r="L1990" s="32">
        <f>VLOOKUP($A1990,級距!$A:$K,11,FALSE)</f>
        <v>3</v>
      </c>
      <c r="M1990" s="32">
        <f t="shared" si="63"/>
        <v>3</v>
      </c>
    </row>
    <row r="1991" spans="1:13">
      <c r="A1991" s="47">
        <v>43615</v>
      </c>
      <c r="B1991" s="46">
        <f>_xlfn.IFNA(VLOOKUP(A1991,'Dual Thrust Strategy'!$A$1:$B$460,2,FALSE),0)</f>
        <v>0</v>
      </c>
      <c r="C1991" s="46">
        <f>_xlfn.IFNA(VLOOKUP(A1991,'Break Through Price Strategy'!$A$2:$B$742,2,FALSE),0)</f>
        <v>0</v>
      </c>
      <c r="D1991" s="46">
        <f>_xlfn.IFNA(VLOOKUP(A1991,'BBI Strategy'!$A$2:$B$1000,2,FALSE),0)</f>
        <v>0</v>
      </c>
      <c r="E1991" s="46">
        <f>_xlfn.IFNA(VLOOKUP(A1991,'Cloud Strategy'!$A$2:$B$1000,2,FALSE),0)</f>
        <v>0</v>
      </c>
      <c r="F1991" s="46">
        <f>_xlfn.IFNA(VLOOKUP(A1991,'DMI Strategy'!$A$1:$B$1000,2,FALSE),0)</f>
        <v>0</v>
      </c>
      <c r="G1991" s="46">
        <f>_xlfn.IFNA(VLOOKUP(A1991,'RVI Strategy'!$A$1:$B$1000,2,FALSE),0)</f>
        <v>0</v>
      </c>
      <c r="H1991" s="46">
        <f>_xlfn.IFNA(VLOOKUP(A1991,'TXF0007 Strategy'!$A$1:$B$1000,2,FALSE),0)</f>
        <v>0</v>
      </c>
      <c r="I1991" s="55">
        <f t="shared" si="62"/>
        <v>0</v>
      </c>
      <c r="J1991" s="32">
        <f>VLOOKUP($A1991,級距!$A:$K,9,FALSE)</f>
        <v>5</v>
      </c>
      <c r="K1991" s="32">
        <f>VLOOKUP($A1991,級距!$A:$K,10,FALSE)</f>
        <v>6</v>
      </c>
      <c r="L1991" s="32">
        <f>VLOOKUP($A1991,級距!$A:$K,11,FALSE)</f>
        <v>2</v>
      </c>
      <c r="M1991" s="32">
        <f t="shared" si="63"/>
        <v>2</v>
      </c>
    </row>
    <row r="1992" spans="1:13">
      <c r="A1992" s="47">
        <v>43614</v>
      </c>
      <c r="B1992" s="46">
        <f>_xlfn.IFNA(VLOOKUP(A1992,'Dual Thrust Strategy'!$A$1:$B$460,2,FALSE),0)</f>
        <v>0</v>
      </c>
      <c r="C1992" s="46">
        <f>_xlfn.IFNA(VLOOKUP(A1992,'Break Through Price Strategy'!$A$2:$B$742,2,FALSE),0)</f>
        <v>0</v>
      </c>
      <c r="D1992" s="46">
        <f>_xlfn.IFNA(VLOOKUP(A1992,'BBI Strategy'!$A$2:$B$1000,2,FALSE),0)</f>
        <v>0</v>
      </c>
      <c r="E1992" s="46">
        <f>_xlfn.IFNA(VLOOKUP(A1992,'Cloud Strategy'!$A$2:$B$1000,2,FALSE),0)</f>
        <v>0</v>
      </c>
      <c r="F1992" s="46">
        <f>_xlfn.IFNA(VLOOKUP(A1992,'DMI Strategy'!$A$1:$B$1000,2,FALSE),0)</f>
        <v>0</v>
      </c>
      <c r="G1992" s="46">
        <f>_xlfn.IFNA(VLOOKUP(A1992,'RVI Strategy'!$A$1:$B$1000,2,FALSE),0)</f>
        <v>0</v>
      </c>
      <c r="H1992" s="46">
        <f>_xlfn.IFNA(VLOOKUP(A1992,'TXF0007 Strategy'!$A$1:$B$1000,2,FALSE),0)</f>
        <v>0</v>
      </c>
      <c r="I1992" s="55">
        <f t="shared" si="62"/>
        <v>0</v>
      </c>
      <c r="J1992" s="32">
        <f>VLOOKUP($A1992,級距!$A:$K,9,FALSE)</f>
        <v>3</v>
      </c>
      <c r="K1992" s="32">
        <f>VLOOKUP($A1992,級距!$A:$K,10,FALSE)</f>
        <v>10</v>
      </c>
      <c r="L1992" s="32">
        <f>VLOOKUP($A1992,級距!$A:$K,11,FALSE)</f>
        <v>3</v>
      </c>
      <c r="M1992" s="32">
        <f t="shared" si="63"/>
        <v>3</v>
      </c>
    </row>
    <row r="1993" spans="1:13">
      <c r="A1993" s="47">
        <v>43613</v>
      </c>
      <c r="B1993" s="46">
        <f>_xlfn.IFNA(VLOOKUP(A1993,'Dual Thrust Strategy'!$A$1:$B$460,2,FALSE),0)</f>
        <v>0</v>
      </c>
      <c r="C1993" s="46">
        <f>_xlfn.IFNA(VLOOKUP(A1993,'Break Through Price Strategy'!$A$2:$B$742,2,FALSE),0)</f>
        <v>0</v>
      </c>
      <c r="D1993" s="46">
        <f>_xlfn.IFNA(VLOOKUP(A1993,'BBI Strategy'!$A$2:$B$1000,2,FALSE),0)</f>
        <v>0</v>
      </c>
      <c r="E1993" s="46">
        <f>_xlfn.IFNA(VLOOKUP(A1993,'Cloud Strategy'!$A$2:$B$1000,2,FALSE),0)</f>
        <v>0</v>
      </c>
      <c r="F1993" s="46">
        <f>_xlfn.IFNA(VLOOKUP(A1993,'DMI Strategy'!$A$1:$B$1000,2,FALSE),0)</f>
        <v>0</v>
      </c>
      <c r="G1993" s="46">
        <f>_xlfn.IFNA(VLOOKUP(A1993,'RVI Strategy'!$A$1:$B$1000,2,FALSE),0)</f>
        <v>0</v>
      </c>
      <c r="H1993" s="46">
        <f>_xlfn.IFNA(VLOOKUP(A1993,'TXF0007 Strategy'!$A$1:$B$1000,2,FALSE),0)</f>
        <v>0</v>
      </c>
      <c r="I1993" s="55">
        <f t="shared" si="62"/>
        <v>0</v>
      </c>
      <c r="J1993" s="32">
        <f>VLOOKUP($A1993,級距!$A:$K,9,FALSE)</f>
        <v>2</v>
      </c>
      <c r="K1993" s="32">
        <f>VLOOKUP($A1993,級距!$A:$K,10,FALSE)</f>
        <v>5</v>
      </c>
      <c r="L1993" s="32">
        <f>VLOOKUP($A1993,級距!$A:$K,11,FALSE)</f>
        <v>2</v>
      </c>
      <c r="M1993" s="32">
        <f t="shared" si="63"/>
        <v>2</v>
      </c>
    </row>
    <row r="1994" spans="1:13">
      <c r="A1994" s="47">
        <v>43612</v>
      </c>
      <c r="B1994" s="46">
        <f>_xlfn.IFNA(VLOOKUP(A1994,'Dual Thrust Strategy'!$A$1:$B$460,2,FALSE),0)</f>
        <v>0</v>
      </c>
      <c r="C1994" s="46">
        <f>_xlfn.IFNA(VLOOKUP(A1994,'Break Through Price Strategy'!$A$2:$B$742,2,FALSE),0)</f>
        <v>0</v>
      </c>
      <c r="D1994" s="46">
        <f>_xlfn.IFNA(VLOOKUP(A1994,'BBI Strategy'!$A$2:$B$1000,2,FALSE),0)</f>
        <v>0</v>
      </c>
      <c r="E1994" s="46">
        <f>_xlfn.IFNA(VLOOKUP(A1994,'Cloud Strategy'!$A$2:$B$1000,2,FALSE),0)</f>
        <v>0</v>
      </c>
      <c r="F1994" s="46">
        <f>_xlfn.IFNA(VLOOKUP(A1994,'DMI Strategy'!$A$1:$B$1000,2,FALSE),0)</f>
        <v>0</v>
      </c>
      <c r="G1994" s="46">
        <f>_xlfn.IFNA(VLOOKUP(A1994,'RVI Strategy'!$A$1:$B$1000,2,FALSE),0)</f>
        <v>0</v>
      </c>
      <c r="H1994" s="46">
        <f>_xlfn.IFNA(VLOOKUP(A1994,'TXF0007 Strategy'!$A$1:$B$1000,2,FALSE),0)</f>
        <v>0</v>
      </c>
      <c r="I1994" s="55">
        <f t="shared" si="62"/>
        <v>0</v>
      </c>
      <c r="J1994" s="32">
        <f>VLOOKUP($A1994,級距!$A:$K,9,FALSE)</f>
        <v>5</v>
      </c>
      <c r="K1994" s="32">
        <f>VLOOKUP($A1994,級距!$A:$K,10,FALSE)</f>
        <v>2</v>
      </c>
      <c r="L1994" s="32">
        <f>VLOOKUP($A1994,級距!$A:$K,11,FALSE)</f>
        <v>2</v>
      </c>
      <c r="M1994" s="32">
        <f t="shared" si="63"/>
        <v>2</v>
      </c>
    </row>
    <row r="1995" spans="1:13">
      <c r="A1995" s="47">
        <v>43611</v>
      </c>
      <c r="B1995" s="46">
        <f>_xlfn.IFNA(VLOOKUP(A1995,'Dual Thrust Strategy'!$A$1:$B$460,2,FALSE),0)</f>
        <v>0</v>
      </c>
      <c r="C1995" s="46">
        <f>_xlfn.IFNA(VLOOKUP(A1995,'Break Through Price Strategy'!$A$2:$B$742,2,FALSE),0)</f>
        <v>0</v>
      </c>
      <c r="D1995" s="46">
        <f>_xlfn.IFNA(VLOOKUP(A1995,'BBI Strategy'!$A$2:$B$1000,2,FALSE),0)</f>
        <v>0</v>
      </c>
      <c r="E1995" s="46">
        <f>_xlfn.IFNA(VLOOKUP(A1995,'Cloud Strategy'!$A$2:$B$1000,2,FALSE),0)</f>
        <v>0</v>
      </c>
      <c r="F1995" s="46">
        <f>_xlfn.IFNA(VLOOKUP(A1995,'DMI Strategy'!$A$1:$B$1000,2,FALSE),0)</f>
        <v>0</v>
      </c>
      <c r="G1995" s="46">
        <f>_xlfn.IFNA(VLOOKUP(A1995,'RVI Strategy'!$A$1:$B$1000,2,FALSE),0)</f>
        <v>0</v>
      </c>
      <c r="H1995" s="46">
        <f>_xlfn.IFNA(VLOOKUP(A1995,'TXF0007 Strategy'!$A$1:$B$1000,2,FALSE),0)</f>
        <v>0</v>
      </c>
      <c r="I1995" s="55">
        <f t="shared" si="62"/>
        <v>0</v>
      </c>
      <c r="J1995" s="32" t="e">
        <f>VLOOKUP($A1995,級距!$A:$K,9,FALSE)</f>
        <v>#N/A</v>
      </c>
      <c r="K1995" s="32" t="e">
        <f>VLOOKUP($A1995,級距!$A:$K,10,FALSE)</f>
        <v>#N/A</v>
      </c>
      <c r="L1995" s="32" t="e">
        <f>VLOOKUP($A1995,級距!$A:$K,11,FALSE)</f>
        <v>#N/A</v>
      </c>
      <c r="M1995" s="32">
        <f t="shared" si="63"/>
        <v>0</v>
      </c>
    </row>
    <row r="1996" spans="1:13">
      <c r="A1996" s="47">
        <v>43610</v>
      </c>
      <c r="B1996" s="46">
        <f>_xlfn.IFNA(VLOOKUP(A1996,'Dual Thrust Strategy'!$A$1:$B$460,2,FALSE),0)</f>
        <v>0</v>
      </c>
      <c r="C1996" s="46">
        <f>_xlfn.IFNA(VLOOKUP(A1996,'Break Through Price Strategy'!$A$2:$B$742,2,FALSE),0)</f>
        <v>0</v>
      </c>
      <c r="D1996" s="46">
        <f>_xlfn.IFNA(VLOOKUP(A1996,'BBI Strategy'!$A$2:$B$1000,2,FALSE),0)</f>
        <v>0</v>
      </c>
      <c r="E1996" s="46">
        <f>_xlfn.IFNA(VLOOKUP(A1996,'Cloud Strategy'!$A$2:$B$1000,2,FALSE),0)</f>
        <v>0</v>
      </c>
      <c r="F1996" s="46">
        <f>_xlfn.IFNA(VLOOKUP(A1996,'DMI Strategy'!$A$1:$B$1000,2,FALSE),0)</f>
        <v>0</v>
      </c>
      <c r="G1996" s="46">
        <f>_xlfn.IFNA(VLOOKUP(A1996,'RVI Strategy'!$A$1:$B$1000,2,FALSE),0)</f>
        <v>0</v>
      </c>
      <c r="H1996" s="46">
        <f>_xlfn.IFNA(VLOOKUP(A1996,'TXF0007 Strategy'!$A$1:$B$1000,2,FALSE),0)</f>
        <v>0</v>
      </c>
      <c r="I1996" s="55">
        <f t="shared" si="62"/>
        <v>0</v>
      </c>
      <c r="J1996" s="32" t="e">
        <f>VLOOKUP($A1996,級距!$A:$K,9,FALSE)</f>
        <v>#N/A</v>
      </c>
      <c r="K1996" s="32" t="e">
        <f>VLOOKUP($A1996,級距!$A:$K,10,FALSE)</f>
        <v>#N/A</v>
      </c>
      <c r="L1996" s="32" t="e">
        <f>VLOOKUP($A1996,級距!$A:$K,11,FALSE)</f>
        <v>#N/A</v>
      </c>
      <c r="M1996" s="32">
        <f t="shared" si="63"/>
        <v>0</v>
      </c>
    </row>
    <row r="1997" spans="1:13">
      <c r="A1997" s="47">
        <v>43609</v>
      </c>
      <c r="B1997" s="46">
        <f>_xlfn.IFNA(VLOOKUP(A1997,'Dual Thrust Strategy'!$A$1:$B$460,2,FALSE),0)</f>
        <v>0</v>
      </c>
      <c r="C1997" s="46">
        <f>_xlfn.IFNA(VLOOKUP(A1997,'Break Through Price Strategy'!$A$2:$B$742,2,FALSE),0)</f>
        <v>0</v>
      </c>
      <c r="D1997" s="46">
        <f>_xlfn.IFNA(VLOOKUP(A1997,'BBI Strategy'!$A$2:$B$1000,2,FALSE),0)</f>
        <v>0</v>
      </c>
      <c r="E1997" s="46">
        <f>_xlfn.IFNA(VLOOKUP(A1997,'Cloud Strategy'!$A$2:$B$1000,2,FALSE),0)</f>
        <v>0</v>
      </c>
      <c r="F1997" s="46">
        <f>_xlfn.IFNA(VLOOKUP(A1997,'DMI Strategy'!$A$1:$B$1000,2,FALSE),0)</f>
        <v>0</v>
      </c>
      <c r="G1997" s="46">
        <f>_xlfn.IFNA(VLOOKUP(A1997,'RVI Strategy'!$A$1:$B$1000,2,FALSE),0)</f>
        <v>0</v>
      </c>
      <c r="H1997" s="46">
        <f>_xlfn.IFNA(VLOOKUP(A1997,'TXF0007 Strategy'!$A$1:$B$1000,2,FALSE),0)</f>
        <v>0</v>
      </c>
      <c r="I1997" s="55">
        <f t="shared" si="62"/>
        <v>0</v>
      </c>
      <c r="J1997" s="32">
        <f>VLOOKUP($A1997,級距!$A:$K,9,FALSE)</f>
        <v>2</v>
      </c>
      <c r="K1997" s="32">
        <f>VLOOKUP($A1997,級距!$A:$K,10,FALSE)</f>
        <v>4</v>
      </c>
      <c r="L1997" s="32">
        <f>VLOOKUP($A1997,級距!$A:$K,11,FALSE)</f>
        <v>2</v>
      </c>
      <c r="M1997" s="32">
        <f t="shared" si="63"/>
        <v>2</v>
      </c>
    </row>
    <row r="1998" spans="1:13">
      <c r="A1998" s="47">
        <v>43608</v>
      </c>
      <c r="B1998" s="46">
        <f>_xlfn.IFNA(VLOOKUP(A1998,'Dual Thrust Strategy'!$A$1:$B$460,2,FALSE),0)</f>
        <v>0</v>
      </c>
      <c r="C1998" s="46">
        <f>_xlfn.IFNA(VLOOKUP(A1998,'Break Through Price Strategy'!$A$2:$B$742,2,FALSE),0)</f>
        <v>0</v>
      </c>
      <c r="D1998" s="46">
        <f>_xlfn.IFNA(VLOOKUP(A1998,'BBI Strategy'!$A$2:$B$1000,2,FALSE),0)</f>
        <v>0</v>
      </c>
      <c r="E1998" s="46">
        <f>_xlfn.IFNA(VLOOKUP(A1998,'Cloud Strategy'!$A$2:$B$1000,2,FALSE),0)</f>
        <v>0</v>
      </c>
      <c r="F1998" s="46">
        <f>_xlfn.IFNA(VLOOKUP(A1998,'DMI Strategy'!$A$1:$B$1000,2,FALSE),0)</f>
        <v>0</v>
      </c>
      <c r="G1998" s="46">
        <f>_xlfn.IFNA(VLOOKUP(A1998,'RVI Strategy'!$A$1:$B$1000,2,FALSE),0)</f>
        <v>0</v>
      </c>
      <c r="H1998" s="46">
        <f>_xlfn.IFNA(VLOOKUP(A1998,'TXF0007 Strategy'!$A$1:$B$1000,2,FALSE),0)</f>
        <v>0</v>
      </c>
      <c r="I1998" s="55">
        <f t="shared" si="62"/>
        <v>0</v>
      </c>
      <c r="J1998" s="32">
        <f>VLOOKUP($A1998,級距!$A:$K,9,FALSE)</f>
        <v>7</v>
      </c>
      <c r="K1998" s="32">
        <f>VLOOKUP($A1998,級距!$A:$K,10,FALSE)</f>
        <v>9</v>
      </c>
      <c r="L1998" s="32">
        <f>VLOOKUP($A1998,級距!$A:$K,11,FALSE)</f>
        <v>3</v>
      </c>
      <c r="M1998" s="32">
        <f t="shared" si="63"/>
        <v>3</v>
      </c>
    </row>
    <row r="1999" spans="1:13">
      <c r="A1999" s="47">
        <v>43607</v>
      </c>
      <c r="B1999" s="46">
        <f>_xlfn.IFNA(VLOOKUP(A1999,'Dual Thrust Strategy'!$A$1:$B$460,2,FALSE),0)</f>
        <v>0</v>
      </c>
      <c r="C1999" s="46">
        <f>_xlfn.IFNA(VLOOKUP(A1999,'Break Through Price Strategy'!$A$2:$B$742,2,FALSE),0)</f>
        <v>0</v>
      </c>
      <c r="D1999" s="46">
        <f>_xlfn.IFNA(VLOOKUP(A1999,'BBI Strategy'!$A$2:$B$1000,2,FALSE),0)</f>
        <v>0</v>
      </c>
      <c r="E1999" s="46">
        <f>_xlfn.IFNA(VLOOKUP(A1999,'Cloud Strategy'!$A$2:$B$1000,2,FALSE),0)</f>
        <v>0</v>
      </c>
      <c r="F1999" s="46">
        <f>_xlfn.IFNA(VLOOKUP(A1999,'DMI Strategy'!$A$1:$B$1000,2,FALSE),0)</f>
        <v>0</v>
      </c>
      <c r="G1999" s="46">
        <f>_xlfn.IFNA(VLOOKUP(A1999,'RVI Strategy'!$A$1:$B$1000,2,FALSE),0)</f>
        <v>0</v>
      </c>
      <c r="H1999" s="46">
        <f>_xlfn.IFNA(VLOOKUP(A1999,'TXF0007 Strategy'!$A$1:$B$1000,2,FALSE),0)</f>
        <v>0</v>
      </c>
      <c r="I1999" s="55">
        <f t="shared" si="62"/>
        <v>0</v>
      </c>
      <c r="J1999" s="32">
        <f>VLOOKUP($A1999,級距!$A:$K,9,FALSE)</f>
        <v>1</v>
      </c>
      <c r="K1999" s="32">
        <f>VLOOKUP($A1999,級距!$A:$K,10,FALSE)</f>
        <v>2</v>
      </c>
      <c r="L1999" s="32">
        <f>VLOOKUP($A1999,級距!$A:$K,11,FALSE)</f>
        <v>2</v>
      </c>
      <c r="M1999" s="32">
        <f t="shared" si="63"/>
        <v>2</v>
      </c>
    </row>
    <row r="2000" spans="1:13">
      <c r="A2000" s="47">
        <v>43606</v>
      </c>
      <c r="B2000" s="46">
        <f>_xlfn.IFNA(VLOOKUP(A2000,'Dual Thrust Strategy'!$A$1:$B$460,2,FALSE),0)</f>
        <v>0</v>
      </c>
      <c r="C2000" s="46">
        <f>_xlfn.IFNA(VLOOKUP(A2000,'Break Through Price Strategy'!$A$2:$B$742,2,FALSE),0)</f>
        <v>0</v>
      </c>
      <c r="D2000" s="46">
        <f>_xlfn.IFNA(VLOOKUP(A2000,'BBI Strategy'!$A$2:$B$1000,2,FALSE),0)</f>
        <v>0</v>
      </c>
      <c r="E2000" s="46">
        <f>_xlfn.IFNA(VLOOKUP(A2000,'Cloud Strategy'!$A$2:$B$1000,2,FALSE),0)</f>
        <v>0</v>
      </c>
      <c r="F2000" s="46">
        <f>_xlfn.IFNA(VLOOKUP(A2000,'DMI Strategy'!$A$1:$B$1000,2,FALSE),0)</f>
        <v>0</v>
      </c>
      <c r="G2000" s="46">
        <f>_xlfn.IFNA(VLOOKUP(A2000,'RVI Strategy'!$A$1:$B$1000,2,FALSE),0)</f>
        <v>0</v>
      </c>
      <c r="H2000" s="46">
        <f>_xlfn.IFNA(VLOOKUP(A2000,'TXF0007 Strategy'!$A$1:$B$1000,2,FALSE),0)</f>
        <v>0</v>
      </c>
      <c r="I2000" s="55">
        <f t="shared" si="62"/>
        <v>0</v>
      </c>
      <c r="J2000" s="32">
        <f>VLOOKUP($A2000,級距!$A:$K,9,FALSE)</f>
        <v>6</v>
      </c>
      <c r="K2000" s="32">
        <f>VLOOKUP($A2000,級距!$A:$K,10,FALSE)</f>
        <v>8</v>
      </c>
      <c r="L2000" s="32">
        <f>VLOOKUP($A2000,級距!$A:$K,11,FALSE)</f>
        <v>3</v>
      </c>
      <c r="M2000" s="32">
        <f t="shared" si="63"/>
        <v>3</v>
      </c>
    </row>
    <row r="2001" spans="1:13">
      <c r="A2001" s="47">
        <v>43605</v>
      </c>
      <c r="B2001" s="46">
        <f>_xlfn.IFNA(VLOOKUP(A2001,'Dual Thrust Strategy'!$A$1:$B$460,2,FALSE),0)</f>
        <v>0</v>
      </c>
      <c r="C2001" s="46">
        <f>_xlfn.IFNA(VLOOKUP(A2001,'Break Through Price Strategy'!$A$2:$B$742,2,FALSE),0)</f>
        <v>0</v>
      </c>
      <c r="D2001" s="46">
        <f>_xlfn.IFNA(VLOOKUP(A2001,'BBI Strategy'!$A$2:$B$1000,2,FALSE),0)</f>
        <v>0</v>
      </c>
      <c r="E2001" s="46">
        <f>_xlfn.IFNA(VLOOKUP(A2001,'Cloud Strategy'!$A$2:$B$1000,2,FALSE),0)</f>
        <v>0</v>
      </c>
      <c r="F2001" s="46">
        <f>_xlfn.IFNA(VLOOKUP(A2001,'DMI Strategy'!$A$1:$B$1000,2,FALSE),0)</f>
        <v>0</v>
      </c>
      <c r="G2001" s="46">
        <f>_xlfn.IFNA(VLOOKUP(A2001,'RVI Strategy'!$A$1:$B$1000,2,FALSE),0)</f>
        <v>0</v>
      </c>
      <c r="H2001" s="46">
        <f>_xlfn.IFNA(VLOOKUP(A2001,'TXF0007 Strategy'!$A$1:$B$1000,2,FALSE),0)</f>
        <v>0</v>
      </c>
      <c r="I2001" s="55">
        <f t="shared" si="62"/>
        <v>0</v>
      </c>
      <c r="J2001" s="32">
        <f>VLOOKUP($A2001,級距!$A:$K,9,FALSE)</f>
        <v>3</v>
      </c>
      <c r="K2001" s="32">
        <f>VLOOKUP($A2001,級距!$A:$K,10,FALSE)</f>
        <v>2</v>
      </c>
      <c r="L2001" s="32">
        <f>VLOOKUP($A2001,級距!$A:$K,11,FALSE)</f>
        <v>2</v>
      </c>
      <c r="M2001" s="32">
        <f t="shared" si="63"/>
        <v>2</v>
      </c>
    </row>
    <row r="2002" spans="1:13">
      <c r="A2002" s="47">
        <v>43604</v>
      </c>
      <c r="B2002" s="46">
        <f>_xlfn.IFNA(VLOOKUP(A2002,'Dual Thrust Strategy'!$A$1:$B$460,2,FALSE),0)</f>
        <v>0</v>
      </c>
      <c r="C2002" s="46">
        <f>_xlfn.IFNA(VLOOKUP(A2002,'Break Through Price Strategy'!$A$2:$B$742,2,FALSE),0)</f>
        <v>0</v>
      </c>
      <c r="D2002" s="46">
        <f>_xlfn.IFNA(VLOOKUP(A2002,'BBI Strategy'!$A$2:$B$1000,2,FALSE),0)</f>
        <v>0</v>
      </c>
      <c r="E2002" s="46">
        <f>_xlfn.IFNA(VLOOKUP(A2002,'Cloud Strategy'!$A$2:$B$1000,2,FALSE),0)</f>
        <v>0</v>
      </c>
      <c r="F2002" s="46">
        <f>_xlfn.IFNA(VLOOKUP(A2002,'DMI Strategy'!$A$1:$B$1000,2,FALSE),0)</f>
        <v>0</v>
      </c>
      <c r="G2002" s="46">
        <f>_xlfn.IFNA(VLOOKUP(A2002,'RVI Strategy'!$A$1:$B$1000,2,FALSE),0)</f>
        <v>0</v>
      </c>
      <c r="H2002" s="46">
        <f>_xlfn.IFNA(VLOOKUP(A2002,'TXF0007 Strategy'!$A$1:$B$1000,2,FALSE),0)</f>
        <v>0</v>
      </c>
      <c r="I2002" s="55">
        <f t="shared" si="62"/>
        <v>0</v>
      </c>
      <c r="J2002" s="32" t="e">
        <f>VLOOKUP($A2002,級距!$A:$K,9,FALSE)</f>
        <v>#N/A</v>
      </c>
      <c r="K2002" s="32" t="e">
        <f>VLOOKUP($A2002,級距!$A:$K,10,FALSE)</f>
        <v>#N/A</v>
      </c>
      <c r="L2002" s="32" t="e">
        <f>VLOOKUP($A2002,級距!$A:$K,11,FALSE)</f>
        <v>#N/A</v>
      </c>
      <c r="M2002" s="32">
        <f t="shared" si="63"/>
        <v>0</v>
      </c>
    </row>
    <row r="2003" spans="1:13">
      <c r="A2003" s="47">
        <v>43603</v>
      </c>
      <c r="B2003" s="46">
        <f>_xlfn.IFNA(VLOOKUP(A2003,'Dual Thrust Strategy'!$A$1:$B$460,2,FALSE),0)</f>
        <v>0</v>
      </c>
      <c r="C2003" s="46">
        <f>_xlfn.IFNA(VLOOKUP(A2003,'Break Through Price Strategy'!$A$2:$B$742,2,FALSE),0)</f>
        <v>0</v>
      </c>
      <c r="D2003" s="46">
        <f>_xlfn.IFNA(VLOOKUP(A2003,'BBI Strategy'!$A$2:$B$1000,2,FALSE),0)</f>
        <v>0</v>
      </c>
      <c r="E2003" s="46">
        <f>_xlfn.IFNA(VLOOKUP(A2003,'Cloud Strategy'!$A$2:$B$1000,2,FALSE),0)</f>
        <v>0</v>
      </c>
      <c r="F2003" s="46">
        <f>_xlfn.IFNA(VLOOKUP(A2003,'DMI Strategy'!$A$1:$B$1000,2,FALSE),0)</f>
        <v>0</v>
      </c>
      <c r="G2003" s="46">
        <f>_xlfn.IFNA(VLOOKUP(A2003,'RVI Strategy'!$A$1:$B$1000,2,FALSE),0)</f>
        <v>0</v>
      </c>
      <c r="H2003" s="46">
        <f>_xlfn.IFNA(VLOOKUP(A2003,'TXF0007 Strategy'!$A$1:$B$1000,2,FALSE),0)</f>
        <v>0</v>
      </c>
      <c r="I2003" s="55">
        <f t="shared" si="62"/>
        <v>0</v>
      </c>
      <c r="J2003" s="32" t="e">
        <f>VLOOKUP($A2003,級距!$A:$K,9,FALSE)</f>
        <v>#N/A</v>
      </c>
      <c r="K2003" s="32" t="e">
        <f>VLOOKUP($A2003,級距!$A:$K,10,FALSE)</f>
        <v>#N/A</v>
      </c>
      <c r="L2003" s="32" t="e">
        <f>VLOOKUP($A2003,級距!$A:$K,11,FALSE)</f>
        <v>#N/A</v>
      </c>
      <c r="M2003" s="32">
        <f t="shared" si="63"/>
        <v>0</v>
      </c>
    </row>
    <row r="2004" spans="1:13">
      <c r="A2004" s="47">
        <v>43602</v>
      </c>
      <c r="B2004" s="46">
        <f>_xlfn.IFNA(VLOOKUP(A2004,'Dual Thrust Strategy'!$A$1:$B$460,2,FALSE),0)</f>
        <v>0</v>
      </c>
      <c r="C2004" s="46">
        <f>_xlfn.IFNA(VLOOKUP(A2004,'Break Through Price Strategy'!$A$2:$B$742,2,FALSE),0)</f>
        <v>0</v>
      </c>
      <c r="D2004" s="46">
        <f>_xlfn.IFNA(VLOOKUP(A2004,'BBI Strategy'!$A$2:$B$1000,2,FALSE),0)</f>
        <v>0</v>
      </c>
      <c r="E2004" s="46">
        <f>_xlfn.IFNA(VLOOKUP(A2004,'Cloud Strategy'!$A$2:$B$1000,2,FALSE),0)</f>
        <v>0</v>
      </c>
      <c r="F2004" s="46">
        <f>_xlfn.IFNA(VLOOKUP(A2004,'DMI Strategy'!$A$1:$B$1000,2,FALSE),0)</f>
        <v>0</v>
      </c>
      <c r="G2004" s="46">
        <f>_xlfn.IFNA(VLOOKUP(A2004,'RVI Strategy'!$A$1:$B$1000,2,FALSE),0)</f>
        <v>0</v>
      </c>
      <c r="H2004" s="46">
        <f>_xlfn.IFNA(VLOOKUP(A2004,'TXF0007 Strategy'!$A$1:$B$1000,2,FALSE),0)</f>
        <v>0</v>
      </c>
      <c r="I2004" s="55">
        <f t="shared" si="62"/>
        <v>0</v>
      </c>
      <c r="J2004" s="32">
        <f>VLOOKUP($A2004,級距!$A:$K,9,FALSE)</f>
        <v>8</v>
      </c>
      <c r="K2004" s="32">
        <f>VLOOKUP($A2004,級距!$A:$K,10,FALSE)</f>
        <v>10</v>
      </c>
      <c r="L2004" s="32">
        <f>VLOOKUP($A2004,級距!$A:$K,11,FALSE)</f>
        <v>3</v>
      </c>
      <c r="M2004" s="32">
        <f t="shared" si="63"/>
        <v>3</v>
      </c>
    </row>
    <row r="2005" spans="1:13">
      <c r="A2005" s="47">
        <v>43601</v>
      </c>
      <c r="B2005" s="46">
        <f>_xlfn.IFNA(VLOOKUP(A2005,'Dual Thrust Strategy'!$A$1:$B$460,2,FALSE),0)</f>
        <v>0</v>
      </c>
      <c r="C2005" s="46">
        <f>_xlfn.IFNA(VLOOKUP(A2005,'Break Through Price Strategy'!$A$2:$B$742,2,FALSE),0)</f>
        <v>0</v>
      </c>
      <c r="D2005" s="46">
        <f>_xlfn.IFNA(VLOOKUP(A2005,'BBI Strategy'!$A$2:$B$1000,2,FALSE),0)</f>
        <v>0</v>
      </c>
      <c r="E2005" s="46">
        <f>_xlfn.IFNA(VLOOKUP(A2005,'Cloud Strategy'!$A$2:$B$1000,2,FALSE),0)</f>
        <v>0</v>
      </c>
      <c r="F2005" s="46">
        <f>_xlfn.IFNA(VLOOKUP(A2005,'DMI Strategy'!$A$1:$B$1000,2,FALSE),0)</f>
        <v>0</v>
      </c>
      <c r="G2005" s="46">
        <f>_xlfn.IFNA(VLOOKUP(A2005,'RVI Strategy'!$A$1:$B$1000,2,FALSE),0)</f>
        <v>0</v>
      </c>
      <c r="H2005" s="46">
        <f>_xlfn.IFNA(VLOOKUP(A2005,'TXF0007 Strategy'!$A$1:$B$1000,2,FALSE),0)</f>
        <v>0</v>
      </c>
      <c r="I2005" s="55">
        <f t="shared" si="62"/>
        <v>0</v>
      </c>
      <c r="J2005" s="32">
        <f>VLOOKUP($A2005,級距!$A:$K,9,FALSE)</f>
        <v>4</v>
      </c>
      <c r="K2005" s="32">
        <f>VLOOKUP($A2005,級距!$A:$K,10,FALSE)</f>
        <v>6</v>
      </c>
      <c r="L2005" s="32">
        <f>VLOOKUP($A2005,級距!$A:$K,11,FALSE)</f>
        <v>2</v>
      </c>
      <c r="M2005" s="32">
        <f t="shared" si="63"/>
        <v>2</v>
      </c>
    </row>
    <row r="2006" spans="1:13">
      <c r="A2006" s="47">
        <v>43600</v>
      </c>
      <c r="B2006" s="46">
        <f>_xlfn.IFNA(VLOOKUP(A2006,'Dual Thrust Strategy'!$A$1:$B$460,2,FALSE),0)</f>
        <v>0</v>
      </c>
      <c r="C2006" s="46">
        <f>_xlfn.IFNA(VLOOKUP(A2006,'Break Through Price Strategy'!$A$2:$B$742,2,FALSE),0)</f>
        <v>0</v>
      </c>
      <c r="D2006" s="46">
        <f>_xlfn.IFNA(VLOOKUP(A2006,'BBI Strategy'!$A$2:$B$1000,2,FALSE),0)</f>
        <v>0</v>
      </c>
      <c r="E2006" s="46">
        <f>_xlfn.IFNA(VLOOKUP(A2006,'Cloud Strategy'!$A$2:$B$1000,2,FALSE),0)</f>
        <v>0</v>
      </c>
      <c r="F2006" s="46">
        <f>_xlfn.IFNA(VLOOKUP(A2006,'DMI Strategy'!$A$1:$B$1000,2,FALSE),0)</f>
        <v>0</v>
      </c>
      <c r="G2006" s="46">
        <f>_xlfn.IFNA(VLOOKUP(A2006,'RVI Strategy'!$A$1:$B$1000,2,FALSE),0)</f>
        <v>0</v>
      </c>
      <c r="H2006" s="46">
        <f>_xlfn.IFNA(VLOOKUP(A2006,'TXF0007 Strategy'!$A$1:$B$1000,2,FALSE),0)</f>
        <v>0</v>
      </c>
      <c r="I2006" s="55">
        <f t="shared" si="62"/>
        <v>0</v>
      </c>
      <c r="J2006" s="32">
        <f>VLOOKUP($A2006,級距!$A:$K,9,FALSE)</f>
        <v>4</v>
      </c>
      <c r="K2006" s="32">
        <f>VLOOKUP($A2006,級距!$A:$K,10,FALSE)</f>
        <v>5</v>
      </c>
      <c r="L2006" s="32">
        <f>VLOOKUP($A2006,級距!$A:$K,11,FALSE)</f>
        <v>2</v>
      </c>
      <c r="M2006" s="32">
        <f t="shared" si="63"/>
        <v>2</v>
      </c>
    </row>
    <row r="2007" spans="1:13">
      <c r="A2007" s="47">
        <v>43599</v>
      </c>
      <c r="B2007" s="46">
        <f>_xlfn.IFNA(VLOOKUP(A2007,'Dual Thrust Strategy'!$A$1:$B$460,2,FALSE),0)</f>
        <v>0</v>
      </c>
      <c r="C2007" s="46">
        <f>_xlfn.IFNA(VLOOKUP(A2007,'Break Through Price Strategy'!$A$2:$B$742,2,FALSE),0)</f>
        <v>0</v>
      </c>
      <c r="D2007" s="46">
        <f>_xlfn.IFNA(VLOOKUP(A2007,'BBI Strategy'!$A$2:$B$1000,2,FALSE),0)</f>
        <v>0</v>
      </c>
      <c r="E2007" s="46">
        <f>_xlfn.IFNA(VLOOKUP(A2007,'Cloud Strategy'!$A$2:$B$1000,2,FALSE),0)</f>
        <v>0</v>
      </c>
      <c r="F2007" s="46">
        <f>_xlfn.IFNA(VLOOKUP(A2007,'DMI Strategy'!$A$1:$B$1000,2,FALSE),0)</f>
        <v>0</v>
      </c>
      <c r="G2007" s="46">
        <f>_xlfn.IFNA(VLOOKUP(A2007,'RVI Strategy'!$A$1:$B$1000,2,FALSE),0)</f>
        <v>0</v>
      </c>
      <c r="H2007" s="46">
        <f>_xlfn.IFNA(VLOOKUP(A2007,'TXF0007 Strategy'!$A$1:$B$1000,2,FALSE),0)</f>
        <v>0</v>
      </c>
      <c r="I2007" s="55">
        <f t="shared" si="62"/>
        <v>0</v>
      </c>
      <c r="J2007" s="32">
        <f>VLOOKUP($A2007,級距!$A:$K,9,FALSE)</f>
        <v>9</v>
      </c>
      <c r="K2007" s="32">
        <f>VLOOKUP($A2007,級距!$A:$K,10,FALSE)</f>
        <v>7</v>
      </c>
      <c r="L2007" s="32">
        <f>VLOOKUP($A2007,級距!$A:$K,11,FALSE)</f>
        <v>3</v>
      </c>
      <c r="M2007" s="32">
        <f t="shared" si="63"/>
        <v>3</v>
      </c>
    </row>
    <row r="2008" spans="1:13">
      <c r="A2008" s="47">
        <v>43598</v>
      </c>
      <c r="B2008" s="46">
        <f>_xlfn.IFNA(VLOOKUP(A2008,'Dual Thrust Strategy'!$A$1:$B$460,2,FALSE),0)</f>
        <v>0</v>
      </c>
      <c r="C2008" s="46">
        <f>_xlfn.IFNA(VLOOKUP(A2008,'Break Through Price Strategy'!$A$2:$B$742,2,FALSE),0)</f>
        <v>0</v>
      </c>
      <c r="D2008" s="46">
        <f>_xlfn.IFNA(VLOOKUP(A2008,'BBI Strategy'!$A$2:$B$1000,2,FALSE),0)</f>
        <v>0</v>
      </c>
      <c r="E2008" s="46">
        <f>_xlfn.IFNA(VLOOKUP(A2008,'Cloud Strategy'!$A$2:$B$1000,2,FALSE),0)</f>
        <v>0</v>
      </c>
      <c r="F2008" s="46">
        <f>_xlfn.IFNA(VLOOKUP(A2008,'DMI Strategy'!$A$1:$B$1000,2,FALSE),0)</f>
        <v>0</v>
      </c>
      <c r="G2008" s="46">
        <f>_xlfn.IFNA(VLOOKUP(A2008,'RVI Strategy'!$A$1:$B$1000,2,FALSE),0)</f>
        <v>0</v>
      </c>
      <c r="H2008" s="46">
        <f>_xlfn.IFNA(VLOOKUP(A2008,'TXF0007 Strategy'!$A$1:$B$1000,2,FALSE),0)</f>
        <v>0</v>
      </c>
      <c r="I2008" s="55">
        <f t="shared" si="62"/>
        <v>0</v>
      </c>
      <c r="J2008" s="32">
        <f>VLOOKUP($A2008,級距!$A:$K,9,FALSE)</f>
        <v>7</v>
      </c>
      <c r="K2008" s="32">
        <f>VLOOKUP($A2008,級距!$A:$K,10,FALSE)</f>
        <v>8</v>
      </c>
      <c r="L2008" s="32">
        <f>VLOOKUP($A2008,級距!$A:$K,11,FALSE)</f>
        <v>3</v>
      </c>
      <c r="M2008" s="32">
        <f t="shared" si="63"/>
        <v>3</v>
      </c>
    </row>
    <row r="2009" spans="1:13">
      <c r="A2009" s="47">
        <v>43597</v>
      </c>
      <c r="B2009" s="46">
        <f>_xlfn.IFNA(VLOOKUP(A2009,'Dual Thrust Strategy'!$A$1:$B$460,2,FALSE),0)</f>
        <v>0</v>
      </c>
      <c r="C2009" s="46">
        <f>_xlfn.IFNA(VLOOKUP(A2009,'Break Through Price Strategy'!$A$2:$B$742,2,FALSE),0)</f>
        <v>0</v>
      </c>
      <c r="D2009" s="46">
        <f>_xlfn.IFNA(VLOOKUP(A2009,'BBI Strategy'!$A$2:$B$1000,2,FALSE),0)</f>
        <v>0</v>
      </c>
      <c r="E2009" s="46">
        <f>_xlfn.IFNA(VLOOKUP(A2009,'Cloud Strategy'!$A$2:$B$1000,2,FALSE),0)</f>
        <v>0</v>
      </c>
      <c r="F2009" s="46">
        <f>_xlfn.IFNA(VLOOKUP(A2009,'DMI Strategy'!$A$1:$B$1000,2,FALSE),0)</f>
        <v>0</v>
      </c>
      <c r="G2009" s="46">
        <f>_xlfn.IFNA(VLOOKUP(A2009,'RVI Strategy'!$A$1:$B$1000,2,FALSE),0)</f>
        <v>0</v>
      </c>
      <c r="H2009" s="46">
        <f>_xlfn.IFNA(VLOOKUP(A2009,'TXF0007 Strategy'!$A$1:$B$1000,2,FALSE),0)</f>
        <v>0</v>
      </c>
      <c r="I2009" s="55">
        <f t="shared" si="62"/>
        <v>0</v>
      </c>
      <c r="J2009" s="32" t="e">
        <f>VLOOKUP($A2009,級距!$A:$K,9,FALSE)</f>
        <v>#N/A</v>
      </c>
      <c r="K2009" s="32" t="e">
        <f>VLOOKUP($A2009,級距!$A:$K,10,FALSE)</f>
        <v>#N/A</v>
      </c>
      <c r="L2009" s="32" t="e">
        <f>VLOOKUP($A2009,級距!$A:$K,11,FALSE)</f>
        <v>#N/A</v>
      </c>
      <c r="M2009" s="32">
        <f t="shared" si="63"/>
        <v>0</v>
      </c>
    </row>
    <row r="2010" spans="1:13">
      <c r="A2010" s="47">
        <v>43596</v>
      </c>
      <c r="B2010" s="46">
        <f>_xlfn.IFNA(VLOOKUP(A2010,'Dual Thrust Strategy'!$A$1:$B$460,2,FALSE),0)</f>
        <v>0</v>
      </c>
      <c r="C2010" s="46">
        <f>_xlfn.IFNA(VLOOKUP(A2010,'Break Through Price Strategy'!$A$2:$B$742,2,FALSE),0)</f>
        <v>0</v>
      </c>
      <c r="D2010" s="46">
        <f>_xlfn.IFNA(VLOOKUP(A2010,'BBI Strategy'!$A$2:$B$1000,2,FALSE),0)</f>
        <v>0</v>
      </c>
      <c r="E2010" s="46">
        <f>_xlfn.IFNA(VLOOKUP(A2010,'Cloud Strategy'!$A$2:$B$1000,2,FALSE),0)</f>
        <v>0</v>
      </c>
      <c r="F2010" s="46">
        <f>_xlfn.IFNA(VLOOKUP(A2010,'DMI Strategy'!$A$1:$B$1000,2,FALSE),0)</f>
        <v>0</v>
      </c>
      <c r="G2010" s="46">
        <f>_xlfn.IFNA(VLOOKUP(A2010,'RVI Strategy'!$A$1:$B$1000,2,FALSE),0)</f>
        <v>0</v>
      </c>
      <c r="H2010" s="46">
        <f>_xlfn.IFNA(VLOOKUP(A2010,'TXF0007 Strategy'!$A$1:$B$1000,2,FALSE),0)</f>
        <v>0</v>
      </c>
      <c r="I2010" s="55">
        <f t="shared" si="62"/>
        <v>0</v>
      </c>
      <c r="J2010" s="32" t="e">
        <f>VLOOKUP($A2010,級距!$A:$K,9,FALSE)</f>
        <v>#N/A</v>
      </c>
      <c r="K2010" s="32" t="e">
        <f>VLOOKUP($A2010,級距!$A:$K,10,FALSE)</f>
        <v>#N/A</v>
      </c>
      <c r="L2010" s="32" t="e">
        <f>VLOOKUP($A2010,級距!$A:$K,11,FALSE)</f>
        <v>#N/A</v>
      </c>
      <c r="M2010" s="32">
        <f t="shared" si="63"/>
        <v>0</v>
      </c>
    </row>
    <row r="2011" spans="1:13">
      <c r="A2011" s="47">
        <v>43595</v>
      </c>
      <c r="B2011" s="46">
        <f>_xlfn.IFNA(VLOOKUP(A2011,'Dual Thrust Strategy'!$A$1:$B$460,2,FALSE),0)</f>
        <v>0</v>
      </c>
      <c r="C2011" s="46">
        <f>_xlfn.IFNA(VLOOKUP(A2011,'Break Through Price Strategy'!$A$2:$B$742,2,FALSE),0)</f>
        <v>0</v>
      </c>
      <c r="D2011" s="46">
        <f>_xlfn.IFNA(VLOOKUP(A2011,'BBI Strategy'!$A$2:$B$1000,2,FALSE),0)</f>
        <v>0</v>
      </c>
      <c r="E2011" s="46">
        <f>_xlfn.IFNA(VLOOKUP(A2011,'Cloud Strategy'!$A$2:$B$1000,2,FALSE),0)</f>
        <v>0</v>
      </c>
      <c r="F2011" s="46">
        <f>_xlfn.IFNA(VLOOKUP(A2011,'DMI Strategy'!$A$1:$B$1000,2,FALSE),0)</f>
        <v>0</v>
      </c>
      <c r="G2011" s="46">
        <f>_xlfn.IFNA(VLOOKUP(A2011,'RVI Strategy'!$A$1:$B$1000,2,FALSE),0)</f>
        <v>0</v>
      </c>
      <c r="H2011" s="46">
        <f>_xlfn.IFNA(VLOOKUP(A2011,'TXF0007 Strategy'!$A$1:$B$1000,2,FALSE),0)</f>
        <v>0</v>
      </c>
      <c r="I2011" s="55">
        <f t="shared" si="62"/>
        <v>0</v>
      </c>
      <c r="J2011" s="32">
        <f>VLOOKUP($A2011,級距!$A:$K,9,FALSE)</f>
        <v>9</v>
      </c>
      <c r="K2011" s="32">
        <f>VLOOKUP($A2011,級距!$A:$K,10,FALSE)</f>
        <v>1</v>
      </c>
      <c r="L2011" s="32">
        <f>VLOOKUP($A2011,級距!$A:$K,11,FALSE)</f>
        <v>1</v>
      </c>
      <c r="M2011" s="32">
        <f t="shared" si="63"/>
        <v>1</v>
      </c>
    </row>
    <row r="2012" spans="1:13">
      <c r="A2012" s="47">
        <v>43594</v>
      </c>
      <c r="B2012" s="46">
        <f>_xlfn.IFNA(VLOOKUP(A2012,'Dual Thrust Strategy'!$A$1:$B$460,2,FALSE),0)</f>
        <v>0</v>
      </c>
      <c r="C2012" s="46">
        <f>_xlfn.IFNA(VLOOKUP(A2012,'Break Through Price Strategy'!$A$2:$B$742,2,FALSE),0)</f>
        <v>0</v>
      </c>
      <c r="D2012" s="46">
        <f>_xlfn.IFNA(VLOOKUP(A2012,'BBI Strategy'!$A$2:$B$1000,2,FALSE),0)</f>
        <v>0</v>
      </c>
      <c r="E2012" s="46">
        <f>_xlfn.IFNA(VLOOKUP(A2012,'Cloud Strategy'!$A$2:$B$1000,2,FALSE),0)</f>
        <v>0</v>
      </c>
      <c r="F2012" s="46">
        <f>_xlfn.IFNA(VLOOKUP(A2012,'DMI Strategy'!$A$1:$B$1000,2,FALSE),0)</f>
        <v>0</v>
      </c>
      <c r="G2012" s="46">
        <f>_xlfn.IFNA(VLOOKUP(A2012,'RVI Strategy'!$A$1:$B$1000,2,FALSE),0)</f>
        <v>0</v>
      </c>
      <c r="H2012" s="46">
        <f>_xlfn.IFNA(VLOOKUP(A2012,'TXF0007 Strategy'!$A$1:$B$1000,2,FALSE),0)</f>
        <v>0</v>
      </c>
      <c r="I2012" s="55">
        <f t="shared" si="62"/>
        <v>0</v>
      </c>
      <c r="J2012" s="32">
        <f>VLOOKUP($A2012,級距!$A:$K,9,FALSE)</f>
        <v>8</v>
      </c>
      <c r="K2012" s="32">
        <f>VLOOKUP($A2012,級距!$A:$K,10,FALSE)</f>
        <v>8</v>
      </c>
      <c r="L2012" s="32">
        <f>VLOOKUP($A2012,級距!$A:$K,11,FALSE)</f>
        <v>3</v>
      </c>
      <c r="M2012" s="32">
        <f t="shared" si="63"/>
        <v>3</v>
      </c>
    </row>
    <row r="2013" spans="1:13">
      <c r="A2013" s="47">
        <v>43593</v>
      </c>
      <c r="B2013" s="46">
        <f>_xlfn.IFNA(VLOOKUP(A2013,'Dual Thrust Strategy'!$A$1:$B$460,2,FALSE),0)</f>
        <v>0</v>
      </c>
      <c r="C2013" s="46">
        <f>_xlfn.IFNA(VLOOKUP(A2013,'Break Through Price Strategy'!$A$2:$B$742,2,FALSE),0)</f>
        <v>0</v>
      </c>
      <c r="D2013" s="46">
        <f>_xlfn.IFNA(VLOOKUP(A2013,'BBI Strategy'!$A$2:$B$1000,2,FALSE),0)</f>
        <v>0</v>
      </c>
      <c r="E2013" s="46">
        <f>_xlfn.IFNA(VLOOKUP(A2013,'Cloud Strategy'!$A$2:$B$1000,2,FALSE),0)</f>
        <v>0</v>
      </c>
      <c r="F2013" s="46">
        <f>_xlfn.IFNA(VLOOKUP(A2013,'DMI Strategy'!$A$1:$B$1000,2,FALSE),0)</f>
        <v>0</v>
      </c>
      <c r="G2013" s="46">
        <f>_xlfn.IFNA(VLOOKUP(A2013,'RVI Strategy'!$A$1:$B$1000,2,FALSE),0)</f>
        <v>0</v>
      </c>
      <c r="H2013" s="46">
        <f>_xlfn.IFNA(VLOOKUP(A2013,'TXF0007 Strategy'!$A$1:$B$1000,2,FALSE),0)</f>
        <v>0</v>
      </c>
      <c r="I2013" s="55">
        <f t="shared" si="62"/>
        <v>0</v>
      </c>
      <c r="J2013" s="32">
        <f>VLOOKUP($A2013,級距!$A:$K,9,FALSE)</f>
        <v>5</v>
      </c>
      <c r="K2013" s="32">
        <f>VLOOKUP($A2013,級距!$A:$K,10,FALSE)</f>
        <v>5</v>
      </c>
      <c r="L2013" s="32">
        <f>VLOOKUP($A2013,級距!$A:$K,11,FALSE)</f>
        <v>2</v>
      </c>
      <c r="M2013" s="32">
        <f t="shared" si="63"/>
        <v>2</v>
      </c>
    </row>
    <row r="2014" spans="1:13">
      <c r="A2014" s="47">
        <v>43592</v>
      </c>
      <c r="B2014" s="46">
        <f>_xlfn.IFNA(VLOOKUP(A2014,'Dual Thrust Strategy'!$A$1:$B$460,2,FALSE),0)</f>
        <v>0</v>
      </c>
      <c r="C2014" s="46">
        <f>_xlfn.IFNA(VLOOKUP(A2014,'Break Through Price Strategy'!$A$2:$B$742,2,FALSE),0)</f>
        <v>0</v>
      </c>
      <c r="D2014" s="46">
        <f>_xlfn.IFNA(VLOOKUP(A2014,'BBI Strategy'!$A$2:$B$1000,2,FALSE),0)</f>
        <v>0</v>
      </c>
      <c r="E2014" s="46">
        <f>_xlfn.IFNA(VLOOKUP(A2014,'Cloud Strategy'!$A$2:$B$1000,2,FALSE),0)</f>
        <v>0</v>
      </c>
      <c r="F2014" s="46">
        <f>_xlfn.IFNA(VLOOKUP(A2014,'DMI Strategy'!$A$1:$B$1000,2,FALSE),0)</f>
        <v>0</v>
      </c>
      <c r="G2014" s="46">
        <f>_xlfn.IFNA(VLOOKUP(A2014,'RVI Strategy'!$A$1:$B$1000,2,FALSE),0)</f>
        <v>0</v>
      </c>
      <c r="H2014" s="46">
        <f>_xlfn.IFNA(VLOOKUP(A2014,'TXF0007 Strategy'!$A$1:$B$1000,2,FALSE),0)</f>
        <v>0</v>
      </c>
      <c r="I2014" s="55">
        <f t="shared" si="62"/>
        <v>0</v>
      </c>
      <c r="J2014" s="32">
        <f>VLOOKUP($A2014,級距!$A:$K,9,FALSE)</f>
        <v>4</v>
      </c>
      <c r="K2014" s="32">
        <f>VLOOKUP($A2014,級距!$A:$K,10,FALSE)</f>
        <v>8</v>
      </c>
      <c r="L2014" s="32">
        <f>VLOOKUP($A2014,級距!$A:$K,11,FALSE)</f>
        <v>3</v>
      </c>
      <c r="M2014" s="32">
        <f t="shared" si="63"/>
        <v>3</v>
      </c>
    </row>
    <row r="2015" spans="1:13">
      <c r="A2015" s="47">
        <v>43591</v>
      </c>
      <c r="B2015" s="46">
        <f>_xlfn.IFNA(VLOOKUP(A2015,'Dual Thrust Strategy'!$A$1:$B$460,2,FALSE),0)</f>
        <v>0</v>
      </c>
      <c r="C2015" s="46">
        <f>_xlfn.IFNA(VLOOKUP(A2015,'Break Through Price Strategy'!$A$2:$B$742,2,FALSE),0)</f>
        <v>0</v>
      </c>
      <c r="D2015" s="46">
        <f>_xlfn.IFNA(VLOOKUP(A2015,'BBI Strategy'!$A$2:$B$1000,2,FALSE),0)</f>
        <v>0</v>
      </c>
      <c r="E2015" s="46">
        <f>_xlfn.IFNA(VLOOKUP(A2015,'Cloud Strategy'!$A$2:$B$1000,2,FALSE),0)</f>
        <v>0</v>
      </c>
      <c r="F2015" s="46">
        <f>_xlfn.IFNA(VLOOKUP(A2015,'DMI Strategy'!$A$1:$B$1000,2,FALSE),0)</f>
        <v>0</v>
      </c>
      <c r="G2015" s="46">
        <f>_xlfn.IFNA(VLOOKUP(A2015,'RVI Strategy'!$A$1:$B$1000,2,FALSE),0)</f>
        <v>0</v>
      </c>
      <c r="H2015" s="46">
        <f>_xlfn.IFNA(VLOOKUP(A2015,'TXF0007 Strategy'!$A$1:$B$1000,2,FALSE),0)</f>
        <v>0</v>
      </c>
      <c r="I2015" s="55">
        <f t="shared" si="62"/>
        <v>0</v>
      </c>
      <c r="J2015" s="32">
        <f>VLOOKUP($A2015,級距!$A:$K,9,FALSE)</f>
        <v>8</v>
      </c>
      <c r="K2015" s="32">
        <f>VLOOKUP($A2015,級距!$A:$K,10,FALSE)</f>
        <v>8</v>
      </c>
      <c r="L2015" s="32">
        <f>VLOOKUP($A2015,級距!$A:$K,11,FALSE)</f>
        <v>3</v>
      </c>
      <c r="M2015" s="32">
        <f t="shared" si="63"/>
        <v>3</v>
      </c>
    </row>
    <row r="2016" spans="1:13">
      <c r="A2016" s="47">
        <v>43590</v>
      </c>
      <c r="B2016" s="46">
        <f>_xlfn.IFNA(VLOOKUP(A2016,'Dual Thrust Strategy'!$A$1:$B$460,2,FALSE),0)</f>
        <v>0</v>
      </c>
      <c r="C2016" s="46">
        <f>_xlfn.IFNA(VLOOKUP(A2016,'Break Through Price Strategy'!$A$2:$B$742,2,FALSE),0)</f>
        <v>0</v>
      </c>
      <c r="D2016" s="46">
        <f>_xlfn.IFNA(VLOOKUP(A2016,'BBI Strategy'!$A$2:$B$1000,2,FALSE),0)</f>
        <v>0</v>
      </c>
      <c r="E2016" s="46">
        <f>_xlfn.IFNA(VLOOKUP(A2016,'Cloud Strategy'!$A$2:$B$1000,2,FALSE),0)</f>
        <v>0</v>
      </c>
      <c r="F2016" s="46">
        <f>_xlfn.IFNA(VLOOKUP(A2016,'DMI Strategy'!$A$1:$B$1000,2,FALSE),0)</f>
        <v>0</v>
      </c>
      <c r="G2016" s="46">
        <f>_xlfn.IFNA(VLOOKUP(A2016,'RVI Strategy'!$A$1:$B$1000,2,FALSE),0)</f>
        <v>0</v>
      </c>
      <c r="H2016" s="46">
        <f>_xlfn.IFNA(VLOOKUP(A2016,'TXF0007 Strategy'!$A$1:$B$1000,2,FALSE),0)</f>
        <v>0</v>
      </c>
      <c r="I2016" s="55">
        <f t="shared" si="62"/>
        <v>0</v>
      </c>
      <c r="J2016" s="32" t="e">
        <f>VLOOKUP($A2016,級距!$A:$K,9,FALSE)</f>
        <v>#N/A</v>
      </c>
      <c r="K2016" s="32" t="e">
        <f>VLOOKUP($A2016,級距!$A:$K,10,FALSE)</f>
        <v>#N/A</v>
      </c>
      <c r="L2016" s="32" t="e">
        <f>VLOOKUP($A2016,級距!$A:$K,11,FALSE)</f>
        <v>#N/A</v>
      </c>
      <c r="M2016" s="32">
        <f t="shared" si="63"/>
        <v>0</v>
      </c>
    </row>
    <row r="2017" spans="1:13">
      <c r="A2017" s="47">
        <v>43589</v>
      </c>
      <c r="B2017" s="46">
        <f>_xlfn.IFNA(VLOOKUP(A2017,'Dual Thrust Strategy'!$A$1:$B$460,2,FALSE),0)</f>
        <v>0</v>
      </c>
      <c r="C2017" s="46">
        <f>_xlfn.IFNA(VLOOKUP(A2017,'Break Through Price Strategy'!$A$2:$B$742,2,FALSE),0)</f>
        <v>0</v>
      </c>
      <c r="D2017" s="46">
        <f>_xlfn.IFNA(VLOOKUP(A2017,'BBI Strategy'!$A$2:$B$1000,2,FALSE),0)</f>
        <v>0</v>
      </c>
      <c r="E2017" s="46">
        <f>_xlfn.IFNA(VLOOKUP(A2017,'Cloud Strategy'!$A$2:$B$1000,2,FALSE),0)</f>
        <v>0</v>
      </c>
      <c r="F2017" s="46">
        <f>_xlfn.IFNA(VLOOKUP(A2017,'DMI Strategy'!$A$1:$B$1000,2,FALSE),0)</f>
        <v>0</v>
      </c>
      <c r="G2017" s="46">
        <f>_xlfn.IFNA(VLOOKUP(A2017,'RVI Strategy'!$A$1:$B$1000,2,FALSE),0)</f>
        <v>0</v>
      </c>
      <c r="H2017" s="46">
        <f>_xlfn.IFNA(VLOOKUP(A2017,'TXF0007 Strategy'!$A$1:$B$1000,2,FALSE),0)</f>
        <v>0</v>
      </c>
      <c r="I2017" s="55">
        <f t="shared" si="62"/>
        <v>0</v>
      </c>
      <c r="J2017" s="32" t="e">
        <f>VLOOKUP($A2017,級距!$A:$K,9,FALSE)</f>
        <v>#N/A</v>
      </c>
      <c r="K2017" s="32" t="e">
        <f>VLOOKUP($A2017,級距!$A:$K,10,FALSE)</f>
        <v>#N/A</v>
      </c>
      <c r="L2017" s="32" t="e">
        <f>VLOOKUP($A2017,級距!$A:$K,11,FALSE)</f>
        <v>#N/A</v>
      </c>
      <c r="M2017" s="32">
        <f t="shared" si="63"/>
        <v>0</v>
      </c>
    </row>
    <row r="2018" spans="1:13">
      <c r="A2018" s="47">
        <v>43588</v>
      </c>
      <c r="B2018" s="46">
        <f>_xlfn.IFNA(VLOOKUP(A2018,'Dual Thrust Strategy'!$A$1:$B$460,2,FALSE),0)</f>
        <v>0</v>
      </c>
      <c r="C2018" s="46">
        <f>_xlfn.IFNA(VLOOKUP(A2018,'Break Through Price Strategy'!$A$2:$B$742,2,FALSE),0)</f>
        <v>0</v>
      </c>
      <c r="D2018" s="46">
        <f>_xlfn.IFNA(VLOOKUP(A2018,'BBI Strategy'!$A$2:$B$1000,2,FALSE),0)</f>
        <v>0</v>
      </c>
      <c r="E2018" s="46">
        <f>_xlfn.IFNA(VLOOKUP(A2018,'Cloud Strategy'!$A$2:$B$1000,2,FALSE),0)</f>
        <v>0</v>
      </c>
      <c r="F2018" s="46">
        <f>_xlfn.IFNA(VLOOKUP(A2018,'DMI Strategy'!$A$1:$B$1000,2,FALSE),0)</f>
        <v>0</v>
      </c>
      <c r="G2018" s="46">
        <f>_xlfn.IFNA(VLOOKUP(A2018,'RVI Strategy'!$A$1:$B$1000,2,FALSE),0)</f>
        <v>0</v>
      </c>
      <c r="H2018" s="46">
        <f>_xlfn.IFNA(VLOOKUP(A2018,'TXF0007 Strategy'!$A$1:$B$1000,2,FALSE),0)</f>
        <v>0</v>
      </c>
      <c r="I2018" s="55">
        <f t="shared" si="62"/>
        <v>0</v>
      </c>
      <c r="J2018" s="32">
        <f>VLOOKUP($A2018,級距!$A:$K,9,FALSE)</f>
        <v>5</v>
      </c>
      <c r="K2018" s="32">
        <f>VLOOKUP($A2018,級距!$A:$K,10,FALSE)</f>
        <v>9</v>
      </c>
      <c r="L2018" s="32">
        <f>VLOOKUP($A2018,級距!$A:$K,11,FALSE)</f>
        <v>3</v>
      </c>
      <c r="M2018" s="32">
        <f t="shared" si="63"/>
        <v>3</v>
      </c>
    </row>
    <row r="2019" spans="1:13">
      <c r="A2019" s="47">
        <v>43587</v>
      </c>
      <c r="B2019" s="46">
        <f>_xlfn.IFNA(VLOOKUP(A2019,'Dual Thrust Strategy'!$A$1:$B$460,2,FALSE),0)</f>
        <v>0</v>
      </c>
      <c r="C2019" s="46">
        <f>_xlfn.IFNA(VLOOKUP(A2019,'Break Through Price Strategy'!$A$2:$B$742,2,FALSE),0)</f>
        <v>0</v>
      </c>
      <c r="D2019" s="46">
        <f>_xlfn.IFNA(VLOOKUP(A2019,'BBI Strategy'!$A$2:$B$1000,2,FALSE),0)</f>
        <v>0</v>
      </c>
      <c r="E2019" s="46">
        <f>_xlfn.IFNA(VLOOKUP(A2019,'Cloud Strategy'!$A$2:$B$1000,2,FALSE),0)</f>
        <v>0</v>
      </c>
      <c r="F2019" s="46">
        <f>_xlfn.IFNA(VLOOKUP(A2019,'DMI Strategy'!$A$1:$B$1000,2,FALSE),0)</f>
        <v>0</v>
      </c>
      <c r="G2019" s="46">
        <f>_xlfn.IFNA(VLOOKUP(A2019,'RVI Strategy'!$A$1:$B$1000,2,FALSE),0)</f>
        <v>0</v>
      </c>
      <c r="H2019" s="46">
        <f>_xlfn.IFNA(VLOOKUP(A2019,'TXF0007 Strategy'!$A$1:$B$1000,2,FALSE),0)</f>
        <v>0</v>
      </c>
      <c r="I2019" s="55">
        <f t="shared" si="62"/>
        <v>0</v>
      </c>
      <c r="J2019" s="32">
        <f>VLOOKUP($A2019,級距!$A:$K,9,FALSE)</f>
        <v>4</v>
      </c>
      <c r="K2019" s="32">
        <f>VLOOKUP($A2019,級距!$A:$K,10,FALSE)</f>
        <v>4</v>
      </c>
      <c r="L2019" s="32">
        <f>VLOOKUP($A2019,級距!$A:$K,11,FALSE)</f>
        <v>2</v>
      </c>
      <c r="M2019" s="32">
        <f t="shared" si="63"/>
        <v>2</v>
      </c>
    </row>
    <row r="2020" spans="1:13">
      <c r="A2020" s="47">
        <v>43586</v>
      </c>
      <c r="B2020" s="46">
        <f>_xlfn.IFNA(VLOOKUP(A2020,'Dual Thrust Strategy'!$A$1:$B$460,2,FALSE),0)</f>
        <v>0</v>
      </c>
      <c r="C2020" s="46">
        <f>_xlfn.IFNA(VLOOKUP(A2020,'Break Through Price Strategy'!$A$2:$B$742,2,FALSE),0)</f>
        <v>0</v>
      </c>
      <c r="D2020" s="46">
        <f>_xlfn.IFNA(VLOOKUP(A2020,'BBI Strategy'!$A$2:$B$1000,2,FALSE),0)</f>
        <v>0</v>
      </c>
      <c r="E2020" s="46">
        <f>_xlfn.IFNA(VLOOKUP(A2020,'Cloud Strategy'!$A$2:$B$1000,2,FALSE),0)</f>
        <v>0</v>
      </c>
      <c r="F2020" s="46">
        <f>_xlfn.IFNA(VLOOKUP(A2020,'DMI Strategy'!$A$1:$B$1000,2,FALSE),0)</f>
        <v>0</v>
      </c>
      <c r="G2020" s="46">
        <f>_xlfn.IFNA(VLOOKUP(A2020,'RVI Strategy'!$A$1:$B$1000,2,FALSE),0)</f>
        <v>0</v>
      </c>
      <c r="H2020" s="46">
        <f>_xlfn.IFNA(VLOOKUP(A2020,'TXF0007 Strategy'!$A$1:$B$1000,2,FALSE),0)</f>
        <v>0</v>
      </c>
      <c r="I2020" s="55">
        <f t="shared" si="62"/>
        <v>0</v>
      </c>
      <c r="J2020" s="32" t="e">
        <f>VLOOKUP($A2020,級距!$A:$K,9,FALSE)</f>
        <v>#N/A</v>
      </c>
      <c r="K2020" s="32" t="e">
        <f>VLOOKUP($A2020,級距!$A:$K,10,FALSE)</f>
        <v>#N/A</v>
      </c>
      <c r="L2020" s="32" t="e">
        <f>VLOOKUP($A2020,級距!$A:$K,11,FALSE)</f>
        <v>#N/A</v>
      </c>
      <c r="M2020" s="32">
        <f t="shared" si="63"/>
        <v>0</v>
      </c>
    </row>
    <row r="4447" spans="1:1" ht="18.75">
      <c r="A4447" s="9"/>
    </row>
    <row r="4464" spans="1:1" ht="18.75">
      <c r="A4464" s="9"/>
    </row>
    <row r="4467" spans="1:1">
      <c r="A4467" s="10"/>
    </row>
    <row r="4468" spans="1:1">
      <c r="A4468" s="10"/>
    </row>
    <row r="4469" spans="1:1">
      <c r="A4469" s="10"/>
    </row>
    <row r="4470" spans="1:1">
      <c r="A4470" s="10"/>
    </row>
    <row r="4471" spans="1:1">
      <c r="A4471" s="10"/>
    </row>
    <row r="4472" spans="1:1">
      <c r="A4472" s="10"/>
    </row>
    <row r="4473" spans="1:1">
      <c r="A4473" s="10"/>
    </row>
    <row r="4474" spans="1:1">
      <c r="A4474" s="10"/>
    </row>
    <row r="4475" spans="1:1">
      <c r="A4475" s="10"/>
    </row>
    <row r="4476" spans="1:1">
      <c r="A4476" s="10"/>
    </row>
    <row r="4477" spans="1:1">
      <c r="A4477" s="10"/>
    </row>
    <row r="4478" spans="1:1">
      <c r="A4478" s="10"/>
    </row>
    <row r="4479" spans="1:1">
      <c r="A4479" s="10"/>
    </row>
    <row r="4480" spans="1:1">
      <c r="A4480" s="10"/>
    </row>
    <row r="4481" spans="1:1">
      <c r="A4481" s="10"/>
    </row>
    <row r="4482" spans="1:1">
      <c r="A4482" s="10"/>
    </row>
    <row r="4483" spans="1:1">
      <c r="A4483" s="10"/>
    </row>
    <row r="4484" spans="1:1">
      <c r="A4484" s="10"/>
    </row>
    <row r="4485" spans="1:1">
      <c r="A4485" s="10"/>
    </row>
    <row r="4486" spans="1:1">
      <c r="A4486" s="10"/>
    </row>
    <row r="4487" spans="1:1">
      <c r="A4487" s="10"/>
    </row>
    <row r="4488" spans="1:1">
      <c r="A4488" s="10"/>
    </row>
    <row r="4489" spans="1:1">
      <c r="A4489" s="10"/>
    </row>
    <row r="4490" spans="1:1">
      <c r="A4490" s="10"/>
    </row>
    <row r="4491" spans="1:1">
      <c r="A4491" s="10"/>
    </row>
    <row r="4492" spans="1:1">
      <c r="A4492" s="10"/>
    </row>
    <row r="4493" spans="1:1">
      <c r="A4493" s="10"/>
    </row>
    <row r="4494" spans="1:1">
      <c r="A4494" s="10"/>
    </row>
    <row r="4495" spans="1:1">
      <c r="A4495" s="10"/>
    </row>
    <row r="4496" spans="1:1">
      <c r="A4496" s="10"/>
    </row>
    <row r="4497" spans="1:1">
      <c r="A4497" s="10"/>
    </row>
    <row r="4498" spans="1:1">
      <c r="A4498" s="10"/>
    </row>
    <row r="4499" spans="1:1">
      <c r="A4499" s="10"/>
    </row>
    <row r="4500" spans="1:1">
      <c r="A4500" s="10"/>
    </row>
    <row r="4501" spans="1:1">
      <c r="A4501" s="10"/>
    </row>
    <row r="4502" spans="1:1">
      <c r="A4502" s="10"/>
    </row>
    <row r="4503" spans="1:1">
      <c r="A4503" s="10"/>
    </row>
    <row r="4504" spans="1:1">
      <c r="A4504" s="10"/>
    </row>
    <row r="4505" spans="1:1">
      <c r="A4505" s="10"/>
    </row>
    <row r="4506" spans="1:1">
      <c r="A4506" s="10"/>
    </row>
    <row r="4507" spans="1:1">
      <c r="A4507" s="10"/>
    </row>
    <row r="4508" spans="1:1">
      <c r="A4508" s="10"/>
    </row>
    <row r="4509" spans="1:1">
      <c r="A4509" s="10"/>
    </row>
    <row r="4510" spans="1:1">
      <c r="A4510" s="10"/>
    </row>
    <row r="4511" spans="1:1">
      <c r="A4511" s="10"/>
    </row>
    <row r="4512" spans="1:1">
      <c r="A4512" s="10"/>
    </row>
    <row r="4513" spans="1:1">
      <c r="A4513" s="10"/>
    </row>
    <row r="4514" spans="1:1">
      <c r="A4514" s="10"/>
    </row>
    <row r="4515" spans="1:1">
      <c r="A4515" s="10"/>
    </row>
    <row r="4516" spans="1:1">
      <c r="A4516" s="10"/>
    </row>
    <row r="4517" spans="1:1">
      <c r="A4517" s="10"/>
    </row>
    <row r="4518" spans="1:1">
      <c r="A4518" s="10"/>
    </row>
    <row r="4519" spans="1:1">
      <c r="A4519" s="10"/>
    </row>
    <row r="4520" spans="1:1">
      <c r="A4520" s="10"/>
    </row>
    <row r="4521" spans="1:1">
      <c r="A4521" s="10"/>
    </row>
    <row r="4522" spans="1:1">
      <c r="A4522" s="10"/>
    </row>
    <row r="4523" spans="1:1">
      <c r="A4523" s="10"/>
    </row>
    <row r="4524" spans="1:1">
      <c r="A4524" s="10"/>
    </row>
    <row r="4525" spans="1:1">
      <c r="A4525" s="10"/>
    </row>
    <row r="4526" spans="1:1">
      <c r="A4526" s="10"/>
    </row>
    <row r="4527" spans="1:1">
      <c r="A4527" s="10"/>
    </row>
    <row r="4528" spans="1:1">
      <c r="A4528" s="10"/>
    </row>
    <row r="4529" spans="1:1">
      <c r="A4529" s="10"/>
    </row>
    <row r="4530" spans="1:1">
      <c r="A4530" s="10"/>
    </row>
    <row r="4531" spans="1:1">
      <c r="A4531" s="10"/>
    </row>
    <row r="4532" spans="1:1">
      <c r="A4532" s="10"/>
    </row>
    <row r="4533" spans="1:1">
      <c r="A4533" s="10"/>
    </row>
    <row r="4534" spans="1:1">
      <c r="A4534" s="10"/>
    </row>
    <row r="4535" spans="1:1">
      <c r="A4535" s="10"/>
    </row>
    <row r="4536" spans="1:1">
      <c r="A4536" s="10"/>
    </row>
    <row r="4537" spans="1:1">
      <c r="A4537" s="10"/>
    </row>
    <row r="4538" spans="1:1">
      <c r="A4538" s="10"/>
    </row>
    <row r="4539" spans="1:1">
      <c r="A4539" s="10"/>
    </row>
    <row r="4540" spans="1:1">
      <c r="A4540" s="10"/>
    </row>
    <row r="4541" spans="1:1">
      <c r="A4541" s="10"/>
    </row>
    <row r="4542" spans="1:1">
      <c r="A4542" s="10"/>
    </row>
    <row r="4543" spans="1:1">
      <c r="A4543" s="10"/>
    </row>
    <row r="4544" spans="1:1">
      <c r="A4544" s="10"/>
    </row>
    <row r="4545" spans="1:1">
      <c r="A4545" s="10"/>
    </row>
    <row r="4546" spans="1:1">
      <c r="A4546" s="10"/>
    </row>
    <row r="4547" spans="1:1">
      <c r="A4547" s="10"/>
    </row>
    <row r="4548" spans="1:1">
      <c r="A4548" s="10"/>
    </row>
    <row r="4549" spans="1:1">
      <c r="A4549" s="10"/>
    </row>
    <row r="4550" spans="1:1">
      <c r="A4550" s="10"/>
    </row>
    <row r="4551" spans="1:1">
      <c r="A4551" s="10"/>
    </row>
    <row r="4552" spans="1:1">
      <c r="A4552" s="10"/>
    </row>
    <row r="4553" spans="1:1">
      <c r="A4553" s="10"/>
    </row>
    <row r="4554" spans="1:1">
      <c r="A4554" s="10"/>
    </row>
    <row r="4555" spans="1:1">
      <c r="A4555" s="10"/>
    </row>
    <row r="4556" spans="1:1">
      <c r="A4556" s="10"/>
    </row>
    <row r="4557" spans="1:1">
      <c r="A4557" s="10"/>
    </row>
    <row r="4558" spans="1:1">
      <c r="A4558" s="10"/>
    </row>
    <row r="4559" spans="1:1">
      <c r="A4559" s="10"/>
    </row>
    <row r="4560" spans="1:1">
      <c r="A4560" s="10"/>
    </row>
    <row r="4561" spans="1:1">
      <c r="A4561" s="10"/>
    </row>
    <row r="4562" spans="1:1">
      <c r="A4562" s="10"/>
    </row>
    <row r="4563" spans="1:1">
      <c r="A4563" s="10"/>
    </row>
    <row r="4564" spans="1:1">
      <c r="A4564" s="10"/>
    </row>
    <row r="4565" spans="1:1">
      <c r="A4565" s="10"/>
    </row>
    <row r="4566" spans="1:1">
      <c r="A4566" s="10"/>
    </row>
    <row r="4567" spans="1:1">
      <c r="A4567" s="10"/>
    </row>
    <row r="4568" spans="1:1">
      <c r="A4568" s="10"/>
    </row>
    <row r="4569" spans="1:1">
      <c r="A4569" s="10"/>
    </row>
    <row r="4570" spans="1:1">
      <c r="A4570" s="10"/>
    </row>
    <row r="4571" spans="1:1">
      <c r="A4571" s="10"/>
    </row>
    <row r="4572" spans="1:1">
      <c r="A4572" s="10"/>
    </row>
    <row r="4573" spans="1:1">
      <c r="A4573" s="10"/>
    </row>
    <row r="4574" spans="1:1">
      <c r="A4574" s="10"/>
    </row>
    <row r="4575" spans="1:1">
      <c r="A4575" s="10"/>
    </row>
    <row r="4576" spans="1:1">
      <c r="A4576" s="10"/>
    </row>
    <row r="4577" spans="1:1">
      <c r="A4577" s="10"/>
    </row>
    <row r="4578" spans="1:1">
      <c r="A4578" s="10"/>
    </row>
    <row r="4579" spans="1:1">
      <c r="A4579" s="10"/>
    </row>
    <row r="4580" spans="1:1">
      <c r="A4580" s="10"/>
    </row>
    <row r="4581" spans="1:1">
      <c r="A4581" s="10"/>
    </row>
    <row r="4582" spans="1:1">
      <c r="A4582" s="10"/>
    </row>
    <row r="4583" spans="1:1">
      <c r="A4583" s="10"/>
    </row>
    <row r="4584" spans="1:1">
      <c r="A4584" s="10"/>
    </row>
    <row r="4585" spans="1:1">
      <c r="A4585" s="10"/>
    </row>
    <row r="4588" spans="1:1" ht="18.75">
      <c r="A4588" s="9"/>
    </row>
    <row r="4712" spans="1:1" ht="18.75">
      <c r="A4712" s="9"/>
    </row>
    <row r="4727" spans="1:1" ht="18.75">
      <c r="A4727" s="9"/>
    </row>
    <row r="4742" spans="1:1" ht="18.75">
      <c r="A4742" s="9"/>
    </row>
    <row r="4794" spans="1:1" ht="18.75">
      <c r="A4794" s="9"/>
    </row>
    <row r="4846" spans="1:1" ht="18.75">
      <c r="A4846" s="9"/>
    </row>
    <row r="4898" spans="1:1" ht="18.75">
      <c r="A4898" s="9"/>
    </row>
    <row r="4950" spans="1:1" ht="18.75">
      <c r="A4950" s="9"/>
    </row>
    <row r="5002" spans="1:1" ht="18.75">
      <c r="A5002" s="9"/>
    </row>
    <row r="5054" spans="1:1" ht="18.75">
      <c r="A5054" s="9"/>
    </row>
  </sheetData>
  <dataConsolidate>
    <dataRefs count="2">
      <dataRef ref="A2:A742" sheet="Break Through Price Strategy"/>
      <dataRef ref="A2:A460" sheet="Dual Thrust Strategy"/>
    </dataRefs>
  </dataConsolidate>
  <phoneticPr fontId="2" type="noConversion"/>
  <conditionalFormatting sqref="C1:I1 B2:I1048576">
    <cfRule type="top10" dxfId="39" priority="9" bottom="1" rank="1"/>
    <cfRule type="top10" dxfId="38" priority="10" rank="1"/>
    <cfRule type="cellIs" dxfId="37" priority="11" operator="lessThan">
      <formula>-120000</formula>
    </cfRule>
    <cfRule type="cellIs" dxfId="36" priority="12" operator="lessThan">
      <formula>0</formula>
    </cfRule>
  </conditionalFormatting>
  <conditionalFormatting sqref="I1:I1048576">
    <cfRule type="top10" dxfId="35" priority="1" bottom="1" rank="1"/>
    <cfRule type="top10" dxfId="34" priority="2" rank="1"/>
    <cfRule type="top10" dxfId="33" priority="7" bottom="1" rank="1"/>
    <cfRule type="top10" dxfId="32" priority="8" rank="1"/>
  </conditionalFormatting>
  <conditionalFormatting sqref="C1:C1048576">
    <cfRule type="top10" dxfId="31" priority="5" bottom="1" rank="1"/>
    <cfRule type="top10" dxfId="30" priority="6" rank="1"/>
  </conditionalFormatting>
  <conditionalFormatting sqref="D1:H1048576">
    <cfRule type="top10" dxfId="29" priority="3" bottom="1" rank="1"/>
    <cfRule type="top10" dxfId="28" priority="4" rank="1"/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E495-8A38-4E92-AD0F-D8C4AA22DCBE}">
  <dimension ref="A1:J2019"/>
  <sheetViews>
    <sheetView workbookViewId="0">
      <selection activeCell="F2" sqref="F2"/>
    </sheetView>
  </sheetViews>
  <sheetFormatPr defaultRowHeight="15.75"/>
  <cols>
    <col min="1" max="1" width="15.25" style="32" customWidth="1"/>
    <col min="2" max="2" width="13.875" style="72" bestFit="1" customWidth="1"/>
    <col min="3" max="3" width="15.625" style="72" bestFit="1" customWidth="1"/>
    <col min="4" max="4" width="13.875" style="72" bestFit="1" customWidth="1"/>
    <col min="5" max="5" width="9" style="32"/>
    <col min="6" max="6" width="9" style="69"/>
    <col min="7" max="7" width="15.625" style="72" bestFit="1" customWidth="1"/>
    <col min="8" max="9" width="9" style="32"/>
    <col min="10" max="10" width="13.625" style="32" bestFit="1" customWidth="1"/>
    <col min="11" max="16384" width="9" style="32"/>
  </cols>
  <sheetData>
    <row r="1" spans="1:10" s="60" customFormat="1" ht="16.5">
      <c r="A1" s="60" t="s">
        <v>130</v>
      </c>
      <c r="B1" s="70" t="s">
        <v>131</v>
      </c>
      <c r="C1" s="70" t="s">
        <v>132</v>
      </c>
      <c r="D1" s="70" t="s">
        <v>106</v>
      </c>
      <c r="F1" s="71" t="s">
        <v>133</v>
      </c>
      <c r="G1" s="70" t="s">
        <v>134</v>
      </c>
      <c r="I1" s="60" t="s">
        <v>135</v>
      </c>
      <c r="J1" s="60" t="s">
        <v>136</v>
      </c>
    </row>
    <row r="2" spans="1:10">
      <c r="A2" s="47">
        <v>45670</v>
      </c>
      <c r="B2" s="72">
        <f>_xlfn.IFNA(VLOOKUP(A2,綜合_回測!$A$3:$I$1751,8,FALSE),0)</f>
        <v>181840.712</v>
      </c>
      <c r="C2" s="72">
        <f t="shared" ref="C2:C65" si="0">C3+B2</f>
        <v>7117693.7760000033</v>
      </c>
      <c r="D2" s="72">
        <f>MIN((B2-MAX(B2:B60)),0)</f>
        <v>0</v>
      </c>
      <c r="F2" s="69">
        <v>202501</v>
      </c>
      <c r="G2" s="72" cm="1">
        <f t="array" ref="G2">SUMPRODUCT(((MONTH(期間)=VALUE(RIGHT(F2,2)))*(YEAR(期間)=VALUE(LEFT(F2,4)))*綜合損益))</f>
        <v>278295.38400000008</v>
      </c>
      <c r="I2" s="32">
        <v>2025</v>
      </c>
      <c r="J2" s="72" cm="1">
        <f t="array" ref="J2">SUMPRODUCT((YEAR(期間)=I2)*綜合損益)</f>
        <v>278295.38400000008</v>
      </c>
    </row>
    <row r="3" spans="1:10">
      <c r="A3" s="47">
        <v>45667</v>
      </c>
      <c r="B3" s="72">
        <f>_xlfn.IFNA(VLOOKUP(A3,綜合_回測!$A$3:$I$1751,8,FALSE),0)</f>
        <v>-3715.9360000000006</v>
      </c>
      <c r="C3" s="72">
        <f t="shared" si="0"/>
        <v>6935853.064000003</v>
      </c>
      <c r="D3" s="72">
        <f t="shared" ref="D3:D66" si="1">MIN((B3-MAX(B3:B61)),0)</f>
        <v>-107461.656</v>
      </c>
      <c r="F3" s="69">
        <v>202412</v>
      </c>
      <c r="G3" s="72" cm="1">
        <f t="array" ref="G3">SUMPRODUCT(((MONTH(期間)=VALUE(RIGHT(F3,2)))*(YEAR(期間)=VALUE(LEFT(F3,4)))*綜合損益))</f>
        <v>367880.22399999999</v>
      </c>
      <c r="I3" s="32">
        <v>2024</v>
      </c>
      <c r="J3" s="72" cm="1">
        <f t="array" ref="J3">SUMPRODUCT((YEAR(期間)=I3)*綜合損益)</f>
        <v>2683229.560000001</v>
      </c>
    </row>
    <row r="4" spans="1:10">
      <c r="A4" s="47">
        <v>45666</v>
      </c>
      <c r="B4" s="72">
        <f>_xlfn.IFNA(VLOOKUP(A4,綜合_回測!$A$3:$I$1751,8,FALSE),0)</f>
        <v>103745.72</v>
      </c>
      <c r="C4" s="72">
        <f t="shared" si="0"/>
        <v>6939569.0000000028</v>
      </c>
      <c r="D4" s="72">
        <f t="shared" si="1"/>
        <v>0</v>
      </c>
      <c r="F4" s="69">
        <v>202411</v>
      </c>
      <c r="G4" s="72" cm="1">
        <f t="array" ref="G4">SUMPRODUCT(((MONTH(期間)=VALUE(RIGHT(F4,2)))*(YEAR(期間)=VALUE(LEFT(F4,4)))*綜合損益))</f>
        <v>189437.68000000002</v>
      </c>
      <c r="I4" s="32">
        <v>2023</v>
      </c>
      <c r="J4" s="72" cm="1">
        <f t="array" ref="J4">SUMPRODUCT((YEAR(期間)=I4)*綜合損益)</f>
        <v>68942.551999999501</v>
      </c>
    </row>
    <row r="5" spans="1:10">
      <c r="A5" s="47">
        <v>45665</v>
      </c>
      <c r="B5" s="72">
        <f>_xlfn.IFNA(VLOOKUP(A5,綜合_回測!$A$3:$I$1751,8,FALSE),0)</f>
        <v>36189.68</v>
      </c>
      <c r="C5" s="72">
        <f t="shared" si="0"/>
        <v>6835823.2800000031</v>
      </c>
      <c r="D5" s="72">
        <f t="shared" si="1"/>
        <v>-67159.488000000012</v>
      </c>
      <c r="F5" s="69">
        <v>202410</v>
      </c>
      <c r="G5" s="72" cm="1">
        <f t="array" ref="G5">SUMPRODUCT(((MONTH(期間)=VALUE(RIGHT(F5,2)))*(YEAR(期間)=VALUE(LEFT(F5,4)))*綜合損益))</f>
        <v>-41763.992000000013</v>
      </c>
      <c r="I5" s="32">
        <v>2022</v>
      </c>
      <c r="J5" s="72" cm="1">
        <f t="array" ref="J5">SUMPRODUCT((YEAR(期間)=I5)*綜合損益)</f>
        <v>921533.15999999992</v>
      </c>
    </row>
    <row r="6" spans="1:10">
      <c r="A6" s="47">
        <v>45664</v>
      </c>
      <c r="B6" s="72">
        <f>_xlfn.IFNA(VLOOKUP(A6,綜合_回測!$A$3:$I$1751,8,FALSE),0)</f>
        <v>20576.975999999999</v>
      </c>
      <c r="C6" s="72">
        <f t="shared" si="0"/>
        <v>6799633.6000000034</v>
      </c>
      <c r="D6" s="72">
        <f t="shared" si="1"/>
        <v>-82772.19200000001</v>
      </c>
      <c r="F6" s="69">
        <v>202409</v>
      </c>
      <c r="G6" s="72" cm="1">
        <f t="array" ref="G6">SUMPRODUCT(((MONTH(期間)=VALUE(RIGHT(F6,2)))*(YEAR(期間)=VALUE(LEFT(F6,4)))*綜合損益))</f>
        <v>226867.20000000001</v>
      </c>
      <c r="I6" s="32">
        <v>2021</v>
      </c>
      <c r="J6" s="72" cm="1">
        <f t="array" ref="J6">SUMPRODUCT((YEAR(期間)=I6)*綜合損益)</f>
        <v>1323137.247999999</v>
      </c>
    </row>
    <row r="7" spans="1:10">
      <c r="A7" s="47">
        <v>45663</v>
      </c>
      <c r="B7" s="72">
        <f>_xlfn.IFNA(VLOOKUP(A7,綜合_回測!$A$3:$I$1751,8,FALSE),0)</f>
        <v>0</v>
      </c>
      <c r="C7" s="72">
        <f t="shared" si="0"/>
        <v>6779056.6240000036</v>
      </c>
      <c r="D7" s="72">
        <f t="shared" si="1"/>
        <v>-103349.16800000001</v>
      </c>
      <c r="F7" s="69">
        <v>202408</v>
      </c>
      <c r="G7" s="72" cm="1">
        <f t="array" ref="G7">SUMPRODUCT(((MONTH(期間)=VALUE(RIGHT(F7,2)))*(YEAR(期間)=VALUE(LEFT(F7,4)))*綜合損益))</f>
        <v>280443.76799999998</v>
      </c>
      <c r="I7" s="32">
        <v>2020</v>
      </c>
      <c r="J7" s="72" cm="1">
        <f t="array" ref="J7">SUMPRODUCT((YEAR(期間)=I7)*綜合損益)</f>
        <v>1842555.8720000002</v>
      </c>
    </row>
    <row r="8" spans="1:10">
      <c r="A8" s="47">
        <v>45660</v>
      </c>
      <c r="B8" s="72">
        <f>_xlfn.IFNA(VLOOKUP(A8,綜合_回測!$A$3:$I$1751,8,FALSE),0)</f>
        <v>0</v>
      </c>
      <c r="C8" s="72">
        <f t="shared" si="0"/>
        <v>6779056.6240000036</v>
      </c>
      <c r="D8" s="72">
        <f t="shared" si="1"/>
        <v>-103349.16800000001</v>
      </c>
      <c r="F8" s="69">
        <v>202407</v>
      </c>
      <c r="G8" s="72" cm="1">
        <f t="array" ref="G8">SUMPRODUCT(((MONTH(期間)=VALUE(RIGHT(F8,2)))*(YEAR(期間)=VALUE(LEFT(F8,4)))*綜合損益))</f>
        <v>285545.56</v>
      </c>
    </row>
    <row r="9" spans="1:10">
      <c r="A9" s="47">
        <v>45659</v>
      </c>
      <c r="B9" s="72">
        <f>_xlfn.IFNA(VLOOKUP(A9,綜合_回測!$A$3:$I$1751,8,FALSE),0)</f>
        <v>-60341.768000000004</v>
      </c>
      <c r="C9" s="72">
        <f t="shared" si="0"/>
        <v>6779056.6240000036</v>
      </c>
      <c r="D9" s="72">
        <f t="shared" si="1"/>
        <v>-163690.93600000002</v>
      </c>
      <c r="F9" s="69">
        <v>202406</v>
      </c>
      <c r="G9" s="72" cm="1">
        <f t="array" ref="G9">SUMPRODUCT(((MONTH(期間)=VALUE(RIGHT(F9,2)))*(YEAR(期間)=VALUE(LEFT(F9,4)))*綜合損益))</f>
        <v>201172.78400000001</v>
      </c>
    </row>
    <row r="10" spans="1:10">
      <c r="A10" s="47">
        <v>45657</v>
      </c>
      <c r="B10" s="72">
        <f>_xlfn.IFNA(VLOOKUP(A10,綜合_回測!$A$3:$I$1751,8,FALSE),0)</f>
        <v>-13731.312000000002</v>
      </c>
      <c r="C10" s="72">
        <f t="shared" si="0"/>
        <v>6839398.3920000037</v>
      </c>
      <c r="D10" s="72">
        <f t="shared" si="1"/>
        <v>-117080.48000000001</v>
      </c>
      <c r="F10" s="69">
        <v>202405</v>
      </c>
      <c r="G10" s="72" cm="1">
        <f t="array" ref="G10">SUMPRODUCT(((MONTH(期間)=VALUE(RIGHT(F10,2)))*(YEAR(期間)=VALUE(LEFT(F10,4)))*綜合損益))</f>
        <v>355526.91999999993</v>
      </c>
    </row>
    <row r="11" spans="1:10">
      <c r="A11" s="47">
        <v>45656</v>
      </c>
      <c r="B11" s="72">
        <f>_xlfn.IFNA(VLOOKUP(A11,綜合_回測!$A$3:$I$1751,8,FALSE),0)</f>
        <v>39859.055999999997</v>
      </c>
      <c r="C11" s="72">
        <f t="shared" si="0"/>
        <v>6853129.7040000036</v>
      </c>
      <c r="D11" s="72">
        <f t="shared" si="1"/>
        <v>-63490.112000000008</v>
      </c>
      <c r="F11" s="69">
        <v>202404</v>
      </c>
      <c r="G11" s="72" cm="1">
        <f t="array" ref="G11">SUMPRODUCT(((MONTH(期間)=VALUE(RIGHT(F11,2)))*(YEAR(期間)=VALUE(LEFT(F11,4)))*綜合損益))</f>
        <v>676858.728</v>
      </c>
    </row>
    <row r="12" spans="1:10">
      <c r="A12" s="47">
        <v>45653</v>
      </c>
      <c r="B12" s="72">
        <f>_xlfn.IFNA(VLOOKUP(A12,綜合_回測!$A$3:$I$1751,8,FALSE),0)</f>
        <v>47200.943999999996</v>
      </c>
      <c r="C12" s="72">
        <f t="shared" si="0"/>
        <v>6813270.6480000038</v>
      </c>
      <c r="D12" s="72">
        <f t="shared" si="1"/>
        <v>-56148.224000000009</v>
      </c>
      <c r="F12" s="69">
        <v>202403</v>
      </c>
      <c r="G12" s="72" cm="1">
        <f t="array" ref="G12">SUMPRODUCT(((MONTH(期間)=VALUE(RIGHT(F12,2)))*(YEAR(期間)=VALUE(LEFT(F12,4)))*綜合損益))</f>
        <v>245710.63199999998</v>
      </c>
    </row>
    <row r="13" spans="1:10">
      <c r="A13" s="47">
        <v>45652</v>
      </c>
      <c r="B13" s="72">
        <f>_xlfn.IFNA(VLOOKUP(A13,綜合_回測!$A$3:$I$1751,8,FALSE),0)</f>
        <v>0</v>
      </c>
      <c r="C13" s="72">
        <f t="shared" si="0"/>
        <v>6766069.7040000036</v>
      </c>
      <c r="D13" s="72">
        <f t="shared" si="1"/>
        <v>-103349.16800000001</v>
      </c>
      <c r="F13" s="69">
        <v>202402</v>
      </c>
      <c r="G13" s="72" cm="1">
        <f t="array" ref="G13">SUMPRODUCT(((MONTH(期間)=VALUE(RIGHT(F13,2)))*(YEAR(期間)=VALUE(LEFT(F13,4)))*綜合損益))</f>
        <v>-192024.75199999998</v>
      </c>
    </row>
    <row r="14" spans="1:10">
      <c r="A14" s="47">
        <v>45651</v>
      </c>
      <c r="B14" s="72">
        <f>_xlfn.IFNA(VLOOKUP(A14,綜合_回測!$A$3:$I$1751,8,FALSE),0)</f>
        <v>-26874.367999999999</v>
      </c>
      <c r="C14" s="72">
        <f t="shared" si="0"/>
        <v>6766069.7040000036</v>
      </c>
      <c r="D14" s="72">
        <f t="shared" si="1"/>
        <v>-130223.53600000001</v>
      </c>
      <c r="F14" s="69">
        <v>202401</v>
      </c>
      <c r="G14" s="72" cm="1">
        <f t="array" ref="G14">SUMPRODUCT(((MONTH(期間)=VALUE(RIGHT(F14,2)))*(YEAR(期間)=VALUE(LEFT(F14,4)))*綜合損益))</f>
        <v>87574.808000000019</v>
      </c>
    </row>
    <row r="15" spans="1:10">
      <c r="A15" s="47">
        <v>45650</v>
      </c>
      <c r="B15" s="72">
        <f>_xlfn.IFNA(VLOOKUP(A15,綜合_回測!$A$3:$I$1751,8,FALSE),0)</f>
        <v>62268.831999999995</v>
      </c>
      <c r="C15" s="72">
        <f t="shared" si="0"/>
        <v>6792944.0720000034</v>
      </c>
      <c r="D15" s="72">
        <f t="shared" si="1"/>
        <v>-88880.152000000002</v>
      </c>
      <c r="F15" s="69">
        <v>202312</v>
      </c>
      <c r="G15" s="72" cm="1">
        <f t="array" ref="G15">SUMPRODUCT(((MONTH(期間)=VALUE(RIGHT(F15,2)))*(YEAR(期間)=VALUE(LEFT(F15,4)))*綜合損益))</f>
        <v>-220949.33600000001</v>
      </c>
    </row>
    <row r="16" spans="1:10">
      <c r="A16" s="47">
        <v>45649</v>
      </c>
      <c r="B16" s="72">
        <f>_xlfn.IFNA(VLOOKUP(A16,綜合_回測!$A$3:$I$1751,8,FALSE),0)</f>
        <v>0</v>
      </c>
      <c r="C16" s="72">
        <f t="shared" si="0"/>
        <v>6730675.240000003</v>
      </c>
      <c r="D16" s="72">
        <f t="shared" si="1"/>
        <v>-151148.984</v>
      </c>
      <c r="F16" s="69" t="s">
        <v>115</v>
      </c>
      <c r="G16" s="72" cm="1">
        <f t="array" ref="G16">SUMPRODUCT(((MONTH(期間)=VALUE(RIGHT(F16,2)))*(YEAR(期間)=VALUE(LEFT(F16,4)))*綜合損益))</f>
        <v>-406338.80800000002</v>
      </c>
    </row>
    <row r="17" spans="1:7">
      <c r="A17" s="47">
        <v>45646</v>
      </c>
      <c r="B17" s="72">
        <f>_xlfn.IFNA(VLOOKUP(A17,綜合_回測!$A$3:$I$1751,8,FALSE),0)</f>
        <v>21965.847999999998</v>
      </c>
      <c r="C17" s="72">
        <f t="shared" si="0"/>
        <v>6730675.240000003</v>
      </c>
      <c r="D17" s="72">
        <f t="shared" si="1"/>
        <v>-129183.136</v>
      </c>
      <c r="F17" s="69" t="s">
        <v>116</v>
      </c>
      <c r="G17" s="72" cm="1">
        <f t="array" ref="G17">SUMPRODUCT(((MONTH(期間)=VALUE(RIGHT(F17,2)))*(YEAR(期間)=VALUE(LEFT(F17,4)))*綜合損益))</f>
        <v>360499.66400000005</v>
      </c>
    </row>
    <row r="18" spans="1:7">
      <c r="A18" s="47">
        <v>45645</v>
      </c>
      <c r="B18" s="72">
        <f>_xlfn.IFNA(VLOOKUP(A18,綜合_回測!$A$3:$I$1751,8,FALSE),0)</f>
        <v>0</v>
      </c>
      <c r="C18" s="72">
        <f t="shared" si="0"/>
        <v>6708709.3920000028</v>
      </c>
      <c r="D18" s="72">
        <f t="shared" si="1"/>
        <v>-151148.984</v>
      </c>
      <c r="F18" s="69" t="s">
        <v>117</v>
      </c>
      <c r="G18" s="72" cm="1">
        <f t="array" ref="G18">SUMPRODUCT(((MONTH(期間)=VALUE(RIGHT(F18,2)))*(YEAR(期間)=VALUE(LEFT(F18,4)))*綜合損益))</f>
        <v>359956.96799999988</v>
      </c>
    </row>
    <row r="19" spans="1:7">
      <c r="A19" s="47">
        <v>45644</v>
      </c>
      <c r="B19" s="72">
        <f>_xlfn.IFNA(VLOOKUP(A19,綜合_回測!$A$3:$I$1751,8,FALSE),0)</f>
        <v>-125527.92</v>
      </c>
      <c r="C19" s="72">
        <f t="shared" si="0"/>
        <v>6708709.3920000028</v>
      </c>
      <c r="D19" s="72">
        <f t="shared" si="1"/>
        <v>-276676.90399999998</v>
      </c>
      <c r="F19" s="69" t="s">
        <v>118</v>
      </c>
      <c r="G19" s="72" cm="1">
        <f t="array" ref="G19">SUMPRODUCT(((MONTH(期間)=VALUE(RIGHT(F19,2)))*(YEAR(期間)=VALUE(LEFT(F19,4)))*綜合損益))</f>
        <v>87783.071999999986</v>
      </c>
    </row>
    <row r="20" spans="1:7">
      <c r="A20" s="47">
        <v>45643</v>
      </c>
      <c r="B20" s="72">
        <f>_xlfn.IFNA(VLOOKUP(A20,綜合_回測!$A$3:$I$1751,8,FALSE),0)</f>
        <v>49263.536</v>
      </c>
      <c r="C20" s="72">
        <f t="shared" si="0"/>
        <v>6834237.3120000027</v>
      </c>
      <c r="D20" s="72">
        <f t="shared" si="1"/>
        <v>-101885.448</v>
      </c>
      <c r="F20" s="69" t="s">
        <v>119</v>
      </c>
      <c r="G20" s="72" cm="1">
        <f t="array" ref="G20">SUMPRODUCT(((MONTH(期間)=VALUE(RIGHT(F20,2)))*(YEAR(期間)=VALUE(LEFT(F20,4)))*綜合損益))</f>
        <v>288675.84000000003</v>
      </c>
    </row>
    <row r="21" spans="1:7">
      <c r="A21" s="47">
        <v>45642</v>
      </c>
      <c r="B21" s="72">
        <f>_xlfn.IFNA(VLOOKUP(A21,綜合_回測!$A$3:$I$1751,8,FALSE),0)</f>
        <v>100058.592</v>
      </c>
      <c r="C21" s="72">
        <f t="shared" si="0"/>
        <v>6784973.7760000024</v>
      </c>
      <c r="D21" s="72">
        <f t="shared" si="1"/>
        <v>-51090.391999999993</v>
      </c>
      <c r="F21" s="69" t="s">
        <v>120</v>
      </c>
      <c r="G21" s="72" cm="1">
        <f t="array" ref="G21">SUMPRODUCT(((MONTH(期間)=VALUE(RIGHT(F21,2)))*(YEAR(期間)=VALUE(LEFT(F21,4)))*綜合損益))</f>
        <v>503480.00800000003</v>
      </c>
    </row>
    <row r="22" spans="1:7">
      <c r="A22" s="47">
        <v>45639</v>
      </c>
      <c r="B22" s="72">
        <f>_xlfn.IFNA(VLOOKUP(A22,綜合_回測!$A$3:$I$1751,8,FALSE),0)</f>
        <v>-8617.9919999999984</v>
      </c>
      <c r="C22" s="72">
        <f t="shared" si="0"/>
        <v>6684915.1840000022</v>
      </c>
      <c r="D22" s="72">
        <f t="shared" si="1"/>
        <v>-159766.976</v>
      </c>
      <c r="F22" s="69" t="s">
        <v>121</v>
      </c>
      <c r="G22" s="72" cm="1">
        <f t="array" ref="G22">SUMPRODUCT(((MONTH(期間)=VALUE(RIGHT(F22,2)))*(YEAR(期間)=VALUE(LEFT(F22,4)))*綜合損益))</f>
        <v>-381618.12000000011</v>
      </c>
    </row>
    <row r="23" spans="1:7">
      <c r="A23" s="47">
        <v>45638</v>
      </c>
      <c r="B23" s="72">
        <f>_xlfn.IFNA(VLOOKUP(A23,綜合_回測!$A$3:$I$1751,8,FALSE),0)</f>
        <v>-11632.031999999999</v>
      </c>
      <c r="C23" s="72">
        <f t="shared" si="0"/>
        <v>6693533.1760000018</v>
      </c>
      <c r="D23" s="72">
        <f t="shared" si="1"/>
        <v>-162781.016</v>
      </c>
      <c r="F23" s="69" t="s">
        <v>122</v>
      </c>
      <c r="G23" s="72" cm="1">
        <f t="array" ref="G23">SUMPRODUCT(((MONTH(期間)=VALUE(RIGHT(F23,2)))*(YEAR(期間)=VALUE(LEFT(F23,4)))*綜合損益))</f>
        <v>282666.39199999993</v>
      </c>
    </row>
    <row r="24" spans="1:7">
      <c r="A24" s="47">
        <v>45637</v>
      </c>
      <c r="B24" s="72">
        <f>_xlfn.IFNA(VLOOKUP(A24,綜合_回測!$A$3:$I$1751,8,FALSE),0)</f>
        <v>46008.263999999996</v>
      </c>
      <c r="C24" s="72">
        <f t="shared" si="0"/>
        <v>6705165.2080000015</v>
      </c>
      <c r="D24" s="72">
        <f t="shared" si="1"/>
        <v>-105140.72</v>
      </c>
      <c r="F24" s="69" t="s">
        <v>123</v>
      </c>
      <c r="G24" s="72" cm="1">
        <f t="array" ref="G24">SUMPRODUCT(((MONTH(期間)=VALUE(RIGHT(F24,2)))*(YEAR(期間)=VALUE(LEFT(F24,4)))*綜合損益))</f>
        <v>-694980.304</v>
      </c>
    </row>
    <row r="25" spans="1:7">
      <c r="A25" s="47">
        <v>45636</v>
      </c>
      <c r="B25" s="72">
        <f>_xlfn.IFNA(VLOOKUP(A25,綜合_回測!$A$3:$I$1751,8,FALSE),0)</f>
        <v>63265.752</v>
      </c>
      <c r="C25" s="72">
        <f t="shared" si="0"/>
        <v>6659156.9440000011</v>
      </c>
      <c r="D25" s="72">
        <f t="shared" si="1"/>
        <v>-87883.231999999989</v>
      </c>
      <c r="F25" s="69" t="s">
        <v>124</v>
      </c>
      <c r="G25" s="72" cm="1">
        <f t="array" ref="G25">SUMPRODUCT(((MONTH(期間)=VALUE(RIGHT(F25,2)))*(YEAR(期間)=VALUE(LEFT(F25,4)))*綜合損益))</f>
        <v>-306882.19199999998</v>
      </c>
    </row>
    <row r="26" spans="1:7">
      <c r="A26" s="47">
        <v>45635</v>
      </c>
      <c r="B26" s="72">
        <f>_xlfn.IFNA(VLOOKUP(A26,綜合_回測!$A$3:$I$1751,8,FALSE),0)</f>
        <v>0</v>
      </c>
      <c r="C26" s="72">
        <f t="shared" si="0"/>
        <v>6595891.1920000007</v>
      </c>
      <c r="D26" s="72">
        <f t="shared" si="1"/>
        <v>-151148.984</v>
      </c>
      <c r="F26" s="69" t="s">
        <v>125</v>
      </c>
      <c r="G26" s="72" cm="1">
        <f t="array" ref="G26">SUMPRODUCT(((MONTH(期間)=VALUE(RIGHT(F26,2)))*(YEAR(期間)=VALUE(LEFT(F26,4)))*綜合損益))</f>
        <v>196649.36799999993</v>
      </c>
    </row>
    <row r="27" spans="1:7">
      <c r="A27" s="47">
        <v>45632</v>
      </c>
      <c r="B27" s="72">
        <f>_xlfn.IFNA(VLOOKUP(A27,綜合_回測!$A$3:$I$1751,8,FALSE),0)</f>
        <v>82626.984000000011</v>
      </c>
      <c r="C27" s="72">
        <f t="shared" si="0"/>
        <v>6595891.1920000007</v>
      </c>
      <c r="D27" s="72">
        <f t="shared" si="1"/>
        <v>-68521.999999999985</v>
      </c>
      <c r="F27" s="69" t="s">
        <v>126</v>
      </c>
      <c r="G27" s="72" cm="1">
        <f t="array" ref="G27">SUMPRODUCT(((MONTH(期間)=VALUE(RIGHT(F27,2)))*(YEAR(期間)=VALUE(LEFT(F27,4)))*綜合損益))</f>
        <v>-333805.18400000001</v>
      </c>
    </row>
    <row r="28" spans="1:7">
      <c r="A28" s="47">
        <v>45631</v>
      </c>
      <c r="B28" s="72">
        <f>_xlfn.IFNA(VLOOKUP(A28,綜合_回測!$A$3:$I$1751,8,FALSE),0)</f>
        <v>3246.4559999999997</v>
      </c>
      <c r="C28" s="72">
        <f t="shared" si="0"/>
        <v>6513264.2080000006</v>
      </c>
      <c r="D28" s="72">
        <f t="shared" si="1"/>
        <v>-147902.52799999999</v>
      </c>
      <c r="F28" s="69" t="s">
        <v>127</v>
      </c>
      <c r="G28" s="72" cm="1">
        <f t="array" ref="G28">SUMPRODUCT(((MONTH(期間)=VALUE(RIGHT(F28,2)))*(YEAR(期間)=VALUE(LEFT(F28,4)))*綜合損益))</f>
        <v>-482694.12000000005</v>
      </c>
    </row>
    <row r="29" spans="1:7">
      <c r="A29" s="47">
        <v>45630</v>
      </c>
      <c r="B29" s="72">
        <f>_xlfn.IFNA(VLOOKUP(A29,綜合_回測!$A$3:$I$1751,8,FALSE),0)</f>
        <v>0</v>
      </c>
      <c r="C29" s="72">
        <f t="shared" si="0"/>
        <v>6510017.7520000003</v>
      </c>
      <c r="D29" s="72">
        <f t="shared" si="1"/>
        <v>-151148.984</v>
      </c>
      <c r="F29" s="69" t="s">
        <v>128</v>
      </c>
      <c r="G29" s="72" cm="1">
        <f t="array" ref="G29">SUMPRODUCT(((MONTH(期間)=VALUE(RIGHT(F29,2)))*(YEAR(期間)=VALUE(LEFT(F29,4)))*綜合損益))</f>
        <v>256902.77600000001</v>
      </c>
    </row>
    <row r="30" spans="1:7">
      <c r="A30" s="47">
        <v>45629</v>
      </c>
      <c r="B30" s="72">
        <f>_xlfn.IFNA(VLOOKUP(A30,綜合_回測!$A$3:$I$1751,8,FALSE),0)</f>
        <v>-926.11199999999997</v>
      </c>
      <c r="C30" s="72">
        <f t="shared" si="0"/>
        <v>6510017.7520000003</v>
      </c>
      <c r="D30" s="72">
        <f t="shared" si="1"/>
        <v>-152075.09599999999</v>
      </c>
      <c r="F30" s="69" t="s">
        <v>107</v>
      </c>
      <c r="G30" s="72" cm="1">
        <f t="array" ref="G30">SUMPRODUCT(((MONTH(期間)=VALUE(RIGHT(F30,2)))*(YEAR(期間)=VALUE(LEFT(F30,4)))*綜合損益))</f>
        <v>255066.43199999986</v>
      </c>
    </row>
    <row r="31" spans="1:7">
      <c r="A31" s="47">
        <v>45628</v>
      </c>
      <c r="B31" s="72">
        <f>_xlfn.IFNA(VLOOKUP(A31,綜合_回測!$A$3:$I$1751,8,FALSE),0)</f>
        <v>39425.695999999996</v>
      </c>
      <c r="C31" s="72">
        <f t="shared" si="0"/>
        <v>6510943.8640000001</v>
      </c>
      <c r="D31" s="72">
        <f t="shared" si="1"/>
        <v>-111723.288</v>
      </c>
      <c r="F31" s="69" t="s">
        <v>108</v>
      </c>
      <c r="G31" s="72" cm="1">
        <f t="array" ref="G31">SUMPRODUCT(((MONTH(期間)=VALUE(RIGHT(F31,2)))*(YEAR(期間)=VALUE(LEFT(F31,4)))*綜合損益))</f>
        <v>-474308.17600000004</v>
      </c>
    </row>
    <row r="32" spans="1:7">
      <c r="A32" s="47">
        <v>45625</v>
      </c>
      <c r="B32" s="72">
        <f>_xlfn.IFNA(VLOOKUP(A32,綜合_回測!$A$3:$I$1751,8,FALSE),0)</f>
        <v>0</v>
      </c>
      <c r="C32" s="72">
        <f t="shared" si="0"/>
        <v>6471518.1679999996</v>
      </c>
      <c r="D32" s="72">
        <f t="shared" si="1"/>
        <v>-151148.984</v>
      </c>
      <c r="F32" s="69" t="s">
        <v>109</v>
      </c>
      <c r="G32" s="72" cm="1">
        <f t="array" ref="G32">SUMPRODUCT(((MONTH(期間)=VALUE(RIGHT(F32,2)))*(YEAR(期間)=VALUE(LEFT(F32,4)))*綜合損益))</f>
        <v>380976.152</v>
      </c>
    </row>
    <row r="33" spans="1:7">
      <c r="A33" s="47">
        <v>45624</v>
      </c>
      <c r="B33" s="72">
        <f>_xlfn.IFNA(VLOOKUP(A33,綜合_回測!$A$3:$I$1751,8,FALSE),0)</f>
        <v>0</v>
      </c>
      <c r="C33" s="72">
        <f t="shared" si="0"/>
        <v>6471518.1679999996</v>
      </c>
      <c r="D33" s="72">
        <f t="shared" si="1"/>
        <v>-151148.984</v>
      </c>
      <c r="F33" s="69" t="s">
        <v>110</v>
      </c>
      <c r="G33" s="72" cm="1">
        <f t="array" ref="G33">SUMPRODUCT(((MONTH(期間)=VALUE(RIGHT(F33,2)))*(YEAR(期間)=VALUE(LEFT(F33,4)))*綜合損益))</f>
        <v>663585.05599999975</v>
      </c>
    </row>
    <row r="34" spans="1:7">
      <c r="A34" s="47">
        <v>45623</v>
      </c>
      <c r="B34" s="72">
        <f>_xlfn.IFNA(VLOOKUP(A34,綜合_回測!$A$3:$I$1751,8,FALSE),0)</f>
        <v>52541.192000000003</v>
      </c>
      <c r="C34" s="72">
        <f t="shared" si="0"/>
        <v>6471518.1679999996</v>
      </c>
      <c r="D34" s="72">
        <f t="shared" si="1"/>
        <v>-98607.791999999987</v>
      </c>
      <c r="F34" s="69" t="s">
        <v>111</v>
      </c>
      <c r="G34" s="72" cm="1">
        <f t="array" ref="G34">SUMPRODUCT(((MONTH(期間)=VALUE(RIGHT(F34,2)))*(YEAR(期間)=VALUE(LEFT(F34,4)))*綜合損益))</f>
        <v>-267840.15999999992</v>
      </c>
    </row>
    <row r="35" spans="1:7">
      <c r="A35" s="47">
        <v>45622</v>
      </c>
      <c r="B35" s="72">
        <f>_xlfn.IFNA(VLOOKUP(A35,綜合_回測!$A$3:$I$1751,8,FALSE),0)</f>
        <v>10535.736000000001</v>
      </c>
      <c r="C35" s="72">
        <f t="shared" si="0"/>
        <v>6418976.9759999998</v>
      </c>
      <c r="D35" s="72">
        <f t="shared" si="1"/>
        <v>-140613.24799999999</v>
      </c>
      <c r="F35" s="69" t="s">
        <v>112</v>
      </c>
      <c r="G35" s="72" cm="1">
        <f t="array" ref="G35">SUMPRODUCT(((MONTH(期間)=VALUE(RIGHT(F35,2)))*(YEAR(期間)=VALUE(LEFT(F35,4)))*綜合損益))</f>
        <v>284517.288</v>
      </c>
    </row>
    <row r="36" spans="1:7">
      <c r="A36" s="47">
        <v>45621</v>
      </c>
      <c r="B36" s="72">
        <f>_xlfn.IFNA(VLOOKUP(A36,綜合_回測!$A$3:$I$1751,8,FALSE),0)</f>
        <v>46076.072</v>
      </c>
      <c r="C36" s="72">
        <f t="shared" si="0"/>
        <v>6408441.2400000002</v>
      </c>
      <c r="D36" s="72">
        <f t="shared" si="1"/>
        <v>-105072.912</v>
      </c>
      <c r="F36" s="69" t="s">
        <v>113</v>
      </c>
      <c r="G36" s="72" cm="1">
        <f t="array" ref="G36">SUMPRODUCT(((MONTH(期間)=VALUE(RIGHT(F36,2)))*(YEAR(期間)=VALUE(LEFT(F36,4)))*綜合損益))</f>
        <v>94971.712000000029</v>
      </c>
    </row>
    <row r="37" spans="1:7">
      <c r="A37" s="47">
        <v>45618</v>
      </c>
      <c r="B37" s="72">
        <f>_xlfn.IFNA(VLOOKUP(A37,綜合_回測!$A$3:$I$1751,8,FALSE),0)</f>
        <v>45694.504000000001</v>
      </c>
      <c r="C37" s="72">
        <f t="shared" si="0"/>
        <v>6362365.1680000005</v>
      </c>
      <c r="D37" s="72">
        <f t="shared" si="1"/>
        <v>-105454.48</v>
      </c>
      <c r="F37" s="69" t="s">
        <v>114</v>
      </c>
      <c r="G37" s="72" cm="1">
        <f t="array" ref="G37">SUMPRODUCT(((MONTH(期間)=VALUE(RIGHT(F37,2)))*(YEAR(期間)=VALUE(LEFT(F37,4)))*綜合損益))</f>
        <v>204464.81600000005</v>
      </c>
    </row>
    <row r="38" spans="1:7">
      <c r="A38" s="47">
        <v>45617</v>
      </c>
      <c r="B38" s="72">
        <f>_xlfn.IFNA(VLOOKUP(A38,綜合_回測!$A$3:$I$1751,8,FALSE),0)</f>
        <v>20747.759999999998</v>
      </c>
      <c r="C38" s="72">
        <f t="shared" si="0"/>
        <v>6316670.6640000008</v>
      </c>
      <c r="D38" s="72">
        <f t="shared" si="1"/>
        <v>-130401.224</v>
      </c>
      <c r="F38" s="69" t="s">
        <v>129</v>
      </c>
      <c r="G38" s="72" cm="1">
        <f t="array" ref="G38">SUMPRODUCT(((MONTH(期間)=VALUE(RIGHT(F38,2)))*(YEAR(期間)=VALUE(LEFT(F38,4)))*綜合損益))</f>
        <v>339696.56799999991</v>
      </c>
    </row>
    <row r="39" spans="1:7">
      <c r="A39" s="47">
        <v>45616</v>
      </c>
      <c r="B39" s="72">
        <f>_xlfn.IFNA(VLOOKUP(A39,綜合_回測!$A$3:$I$1751,8,FALSE),0)</f>
        <v>69049.152000000002</v>
      </c>
      <c r="C39" s="72">
        <f t="shared" si="0"/>
        <v>6295922.904000001</v>
      </c>
      <c r="D39" s="72">
        <f t="shared" si="1"/>
        <v>-82099.831999999995</v>
      </c>
      <c r="F39" s="69">
        <v>202112</v>
      </c>
      <c r="G39" s="72" cm="1">
        <f t="array" ref="G39">SUMPRODUCT(((MONTH(期間)=VALUE(RIGHT(F39,2)))*(YEAR(期間)=VALUE(LEFT(F39,4)))*綜合損益))</f>
        <v>118351.90400000011</v>
      </c>
    </row>
    <row r="40" spans="1:7">
      <c r="A40" s="47">
        <v>45615</v>
      </c>
      <c r="B40" s="72">
        <f>_xlfn.IFNA(VLOOKUP(A40,綜合_回測!$A$3:$I$1751,8,FALSE),0)</f>
        <v>15212.28</v>
      </c>
      <c r="C40" s="72">
        <f t="shared" si="0"/>
        <v>6226873.7520000013</v>
      </c>
      <c r="D40" s="72">
        <f t="shared" si="1"/>
        <v>-135936.704</v>
      </c>
      <c r="F40" s="69">
        <v>202111</v>
      </c>
      <c r="G40" s="72" cm="1">
        <f t="array" ref="G40">SUMPRODUCT(((MONTH(期間)=VALUE(RIGHT(F40,2)))*(YEAR(期間)=VALUE(LEFT(F40,4)))*綜合損益))</f>
        <v>-347524.99199999997</v>
      </c>
    </row>
    <row r="41" spans="1:7">
      <c r="A41" s="47">
        <v>45614</v>
      </c>
      <c r="B41" s="72">
        <f>_xlfn.IFNA(VLOOKUP(A41,綜合_回測!$A$3:$I$1751,8,FALSE),0)</f>
        <v>0</v>
      </c>
      <c r="C41" s="72">
        <f t="shared" si="0"/>
        <v>6211661.472000001</v>
      </c>
      <c r="D41" s="72">
        <f t="shared" si="1"/>
        <v>-151148.984</v>
      </c>
      <c r="F41" s="69">
        <v>202110</v>
      </c>
      <c r="G41" s="72" cm="1">
        <f t="array" ref="G41">SUMPRODUCT(((MONTH(期間)=VALUE(RIGHT(F41,2)))*(YEAR(期間)=VALUE(LEFT(F41,4)))*綜合損益))</f>
        <v>610119.29600000009</v>
      </c>
    </row>
    <row r="42" spans="1:7">
      <c r="A42" s="47">
        <v>45611</v>
      </c>
      <c r="B42" s="72">
        <f>_xlfn.IFNA(VLOOKUP(A42,綜合_回測!$A$3:$I$1751,8,FALSE),0)</f>
        <v>-56956.608000000007</v>
      </c>
      <c r="C42" s="72">
        <f t="shared" si="0"/>
        <v>6211661.472000001</v>
      </c>
      <c r="D42" s="72">
        <f t="shared" si="1"/>
        <v>-208105.592</v>
      </c>
      <c r="F42" s="69">
        <v>202109</v>
      </c>
      <c r="G42" s="72" cm="1">
        <f t="array" ref="G42">SUMPRODUCT(((MONTH(期間)=VALUE(RIGHT(F42,2)))*(YEAR(期間)=VALUE(LEFT(F42,4)))*綜合損益))</f>
        <v>-170680.40799999982</v>
      </c>
    </row>
    <row r="43" spans="1:7">
      <c r="A43" s="47">
        <v>45610</v>
      </c>
      <c r="B43" s="72">
        <f>_xlfn.IFNA(VLOOKUP(A43,綜合_回測!$A$3:$I$1751,8,FALSE),0)</f>
        <v>-28174.256000000001</v>
      </c>
      <c r="C43" s="72">
        <f t="shared" si="0"/>
        <v>6268618.080000001</v>
      </c>
      <c r="D43" s="72">
        <f t="shared" si="1"/>
        <v>-179323.24</v>
      </c>
      <c r="F43" s="69">
        <v>202108</v>
      </c>
      <c r="G43" s="72" cm="1">
        <f t="array" ref="G43">SUMPRODUCT(((MONTH(期間)=VALUE(RIGHT(F43,2)))*(YEAR(期間)=VALUE(LEFT(F43,4)))*綜合損益))</f>
        <v>119074.32800000002</v>
      </c>
    </row>
    <row r="44" spans="1:7">
      <c r="A44" s="47">
        <v>45609</v>
      </c>
      <c r="B44" s="72">
        <f>_xlfn.IFNA(VLOOKUP(A44,綜合_回測!$A$3:$I$1751,8,FALSE),0)</f>
        <v>100.93599999999867</v>
      </c>
      <c r="C44" s="72">
        <f t="shared" si="0"/>
        <v>6296792.3360000011</v>
      </c>
      <c r="D44" s="72">
        <f t="shared" si="1"/>
        <v>-151048.04800000001</v>
      </c>
      <c r="F44" s="69">
        <v>202107</v>
      </c>
      <c r="G44" s="72" cm="1">
        <f t="array" ref="G44">SUMPRODUCT(((MONTH(期間)=VALUE(RIGHT(F44,2)))*(YEAR(期間)=VALUE(LEFT(F44,4)))*綜合損益))</f>
        <v>802040.59200000018</v>
      </c>
    </row>
    <row r="45" spans="1:7">
      <c r="A45" s="47">
        <v>45608</v>
      </c>
      <c r="B45" s="72">
        <f>_xlfn.IFNA(VLOOKUP(A45,綜合_回測!$A$3:$I$1751,8,FALSE),0)</f>
        <v>27082.432000000001</v>
      </c>
      <c r="C45" s="72">
        <f t="shared" si="0"/>
        <v>6296691.4000000013</v>
      </c>
      <c r="D45" s="72">
        <f t="shared" si="1"/>
        <v>-124066.552</v>
      </c>
      <c r="F45" s="69">
        <v>202106</v>
      </c>
      <c r="G45" s="72" cm="1">
        <f t="array" ref="G45">SUMPRODUCT(((MONTH(期間)=VALUE(RIGHT(F45,2)))*(YEAR(期間)=VALUE(LEFT(F45,4)))*綜合損益))</f>
        <v>-91007.271999999997</v>
      </c>
    </row>
    <row r="46" spans="1:7">
      <c r="A46" s="47">
        <v>45607</v>
      </c>
      <c r="B46" s="72">
        <f>_xlfn.IFNA(VLOOKUP(A46,綜合_回測!$A$3:$I$1751,8,FALSE),0)</f>
        <v>1016.3839999999993</v>
      </c>
      <c r="C46" s="72">
        <f t="shared" si="0"/>
        <v>6269608.9680000013</v>
      </c>
      <c r="D46" s="72">
        <f t="shared" si="1"/>
        <v>-150132.6</v>
      </c>
      <c r="F46" s="69">
        <v>202105</v>
      </c>
      <c r="G46" s="72" cm="1">
        <f t="array" ref="G46">SUMPRODUCT(((MONTH(期間)=VALUE(RIGHT(F46,2)))*(YEAR(期間)=VALUE(LEFT(F46,4)))*綜合損益))</f>
        <v>565347.76</v>
      </c>
    </row>
    <row r="47" spans="1:7">
      <c r="A47" s="47">
        <v>45604</v>
      </c>
      <c r="B47" s="72">
        <f>_xlfn.IFNA(VLOOKUP(A47,綜合_回測!$A$3:$I$1751,8,FALSE),0)</f>
        <v>-21809.255999999998</v>
      </c>
      <c r="C47" s="72">
        <f t="shared" si="0"/>
        <v>6268592.5840000017</v>
      </c>
      <c r="D47" s="72">
        <f t="shared" si="1"/>
        <v>-172958.24</v>
      </c>
      <c r="F47" s="69">
        <v>202104</v>
      </c>
      <c r="G47" s="72" cm="1">
        <f t="array" ref="G47">SUMPRODUCT(((MONTH(期間)=VALUE(RIGHT(F47,2)))*(YEAR(期間)=VALUE(LEFT(F47,4)))*綜合損益))</f>
        <v>-250024.05599999992</v>
      </c>
    </row>
    <row r="48" spans="1:7">
      <c r="A48" s="47">
        <v>45603</v>
      </c>
      <c r="B48" s="72">
        <f>_xlfn.IFNA(VLOOKUP(A48,綜合_回測!$A$3:$I$1751,8,FALSE),0)</f>
        <v>8942.1760000000013</v>
      </c>
      <c r="C48" s="72">
        <f t="shared" si="0"/>
        <v>6290401.8400000017</v>
      </c>
      <c r="D48" s="72">
        <f t="shared" si="1"/>
        <v>-142206.80799999999</v>
      </c>
      <c r="F48" s="69">
        <v>202103</v>
      </c>
      <c r="G48" s="72" cm="1">
        <f t="array" ref="G48">SUMPRODUCT(((MONTH(期間)=VALUE(RIGHT(F48,2)))*(YEAR(期間)=VALUE(LEFT(F48,4)))*綜合損益))</f>
        <v>-65677.232000000018</v>
      </c>
    </row>
    <row r="49" spans="1:7">
      <c r="A49" s="47">
        <v>45602</v>
      </c>
      <c r="B49" s="72">
        <f>_xlfn.IFNA(VLOOKUP(A49,綜合_回測!$A$3:$I$1751,8,FALSE),0)</f>
        <v>-23621.224000000002</v>
      </c>
      <c r="C49" s="72">
        <f t="shared" si="0"/>
        <v>6281459.6640000017</v>
      </c>
      <c r="D49" s="72">
        <f t="shared" si="1"/>
        <v>-174770.20799999998</v>
      </c>
      <c r="F49" s="69">
        <v>202102</v>
      </c>
      <c r="G49" s="72" cm="1">
        <f t="array" ref="G49">SUMPRODUCT(((MONTH(期間)=VALUE(RIGHT(F49,2)))*(YEAR(期間)=VALUE(LEFT(F49,4)))*綜合損益))</f>
        <v>-338042.03999999992</v>
      </c>
    </row>
    <row r="50" spans="1:7" ht="16.5" thickBot="1">
      <c r="A50" s="47">
        <v>45601</v>
      </c>
      <c r="B50" s="72">
        <f>_xlfn.IFNA(VLOOKUP(A50,綜合_回測!$A$3:$I$1751,8,FALSE),0)</f>
        <v>0</v>
      </c>
      <c r="C50" s="72">
        <f t="shared" si="0"/>
        <v>6305080.8880000021</v>
      </c>
      <c r="D50" s="72">
        <f t="shared" si="1"/>
        <v>-151148.984</v>
      </c>
      <c r="F50" s="69">
        <v>202101</v>
      </c>
      <c r="G50" s="72" cm="1">
        <f t="array" ref="G50">SUMPRODUCT(((MONTH(期間)=VALUE(RIGHT(F50,2)))*(YEAR(期間)=VALUE(LEFT(F50,4)))*綜合損益))</f>
        <v>371159.36800000013</v>
      </c>
    </row>
    <row r="51" spans="1:7">
      <c r="A51" s="47">
        <v>45600</v>
      </c>
      <c r="B51" s="72">
        <f>_xlfn.IFNA(VLOOKUP(A51,綜合_回測!$A$3:$I$1751,8,FALSE),0)</f>
        <v>23000.399999999998</v>
      </c>
      <c r="C51" s="72">
        <f t="shared" si="0"/>
        <v>6305080.8880000021</v>
      </c>
      <c r="D51" s="72">
        <f t="shared" si="1"/>
        <v>-128148.584</v>
      </c>
      <c r="F51" s="73">
        <v>202012</v>
      </c>
      <c r="G51" s="74" cm="1">
        <f t="array" ref="G51">SUMPRODUCT(((MONTH(期間)=VALUE(RIGHT(F51,2)))*(YEAR(期間)=VALUE(LEFT(F51,4)))*綜合損益))</f>
        <v>-105280.12799999994</v>
      </c>
    </row>
    <row r="52" spans="1:7">
      <c r="A52" s="47">
        <v>45597</v>
      </c>
      <c r="B52" s="72">
        <f>_xlfn.IFNA(VLOOKUP(A52,綜合_回測!$A$3:$I$1751,8,FALSE),0)</f>
        <v>0</v>
      </c>
      <c r="C52" s="72">
        <f t="shared" si="0"/>
        <v>6282080.4880000018</v>
      </c>
      <c r="D52" s="72">
        <f t="shared" si="1"/>
        <v>-151148.984</v>
      </c>
      <c r="F52" s="75">
        <v>202011</v>
      </c>
      <c r="G52" s="76" cm="1">
        <f t="array" ref="G52">SUMPRODUCT(((MONTH(期間)=VALUE(RIGHT(F52,2)))*(YEAR(期間)=VALUE(LEFT(F52,4)))*綜合損益))</f>
        <v>183145.86400000006</v>
      </c>
    </row>
    <row r="53" spans="1:7">
      <c r="A53" s="47">
        <v>45595</v>
      </c>
      <c r="B53" s="72">
        <f>_xlfn.IFNA(VLOOKUP(A53,綜合_回測!$A$3:$I$1751,8,FALSE),0)</f>
        <v>89981.775999999998</v>
      </c>
      <c r="C53" s="72">
        <f t="shared" si="0"/>
        <v>6282080.4880000018</v>
      </c>
      <c r="D53" s="72">
        <f t="shared" si="1"/>
        <v>-61167.207999999999</v>
      </c>
      <c r="F53" s="75">
        <v>202010</v>
      </c>
      <c r="G53" s="76" cm="1">
        <f t="array" ref="G53">SUMPRODUCT(((MONTH(期間)=VALUE(RIGHT(F53,2)))*(YEAR(期間)=VALUE(LEFT(F53,4)))*綜合損益))</f>
        <v>-152118.44000000003</v>
      </c>
    </row>
    <row r="54" spans="1:7" ht="16.5" thickBot="1">
      <c r="A54" s="47">
        <v>45594</v>
      </c>
      <c r="B54" s="72">
        <f>_xlfn.IFNA(VLOOKUP(A54,綜合_回測!$A$3:$I$1751,8,FALSE),0)</f>
        <v>0</v>
      </c>
      <c r="C54" s="72">
        <f t="shared" si="0"/>
        <v>6192098.7120000022</v>
      </c>
      <c r="D54" s="72">
        <f t="shared" si="1"/>
        <v>-211460.36</v>
      </c>
      <c r="F54" s="77">
        <v>202009</v>
      </c>
      <c r="G54" s="78" cm="1">
        <f t="array" ref="G54">SUMPRODUCT(((MONTH(期間)=VALUE(RIGHT(F54,2)))*(YEAR(期間)=VALUE(LEFT(F54,4)))*綜合損益))</f>
        <v>-496544.21600000001</v>
      </c>
    </row>
    <row r="55" spans="1:7">
      <c r="A55" s="47">
        <v>45593</v>
      </c>
      <c r="B55" s="72">
        <f>_xlfn.IFNA(VLOOKUP(A55,綜合_回測!$A$3:$I$1751,8,FALSE),0)</f>
        <v>71998.623999999996</v>
      </c>
      <c r="C55" s="72">
        <f t="shared" si="0"/>
        <v>6192098.7120000022</v>
      </c>
      <c r="D55" s="72">
        <f t="shared" si="1"/>
        <v>-139461.73599999998</v>
      </c>
      <c r="F55" s="69">
        <v>202008</v>
      </c>
      <c r="G55" s="72" cm="1">
        <f t="array" ref="G55">SUMPRODUCT(((MONTH(期間)=VALUE(RIGHT(F55,2)))*(YEAR(期間)=VALUE(LEFT(F55,4)))*綜合損益))</f>
        <v>464637.66399999993</v>
      </c>
    </row>
    <row r="56" spans="1:7">
      <c r="A56" s="47">
        <v>45590</v>
      </c>
      <c r="B56" s="72">
        <f>_xlfn.IFNA(VLOOKUP(A56,綜合_回測!$A$3:$I$1751,8,FALSE),0)</f>
        <v>-83606.880000000005</v>
      </c>
      <c r="C56" s="72">
        <f t="shared" si="0"/>
        <v>6120100.0880000023</v>
      </c>
      <c r="D56" s="72">
        <f t="shared" si="1"/>
        <v>-295067.24</v>
      </c>
      <c r="F56" s="69">
        <v>202007</v>
      </c>
      <c r="G56" s="72" cm="1">
        <f t="array" ref="G56">SUMPRODUCT(((MONTH(期間)=VALUE(RIGHT(F56,2)))*(YEAR(期間)=VALUE(LEFT(F56,4)))*綜合損益))</f>
        <v>771592.74399999983</v>
      </c>
    </row>
    <row r="57" spans="1:7">
      <c r="A57" s="47">
        <v>45589</v>
      </c>
      <c r="B57" s="72">
        <f>_xlfn.IFNA(VLOOKUP(A57,綜合_回測!$A$3:$I$1751,8,FALSE),0)</f>
        <v>13648.423999999999</v>
      </c>
      <c r="C57" s="72">
        <f t="shared" si="0"/>
        <v>6203706.9680000022</v>
      </c>
      <c r="D57" s="72">
        <f t="shared" si="1"/>
        <v>-197811.93599999999</v>
      </c>
      <c r="F57" s="69">
        <v>202006</v>
      </c>
      <c r="G57" s="72" cm="1">
        <f t="array" ref="G57">SUMPRODUCT(((MONTH(期間)=VALUE(RIGHT(F57,2)))*(YEAR(期間)=VALUE(LEFT(F57,4)))*綜合損益))</f>
        <v>-254266.61600000001</v>
      </c>
    </row>
    <row r="58" spans="1:7">
      <c r="A58" s="47">
        <v>45588</v>
      </c>
      <c r="B58" s="72">
        <f>_xlfn.IFNA(VLOOKUP(A58,綜合_回測!$A$3:$I$1751,8,FALSE),0)</f>
        <v>-46566.864000000001</v>
      </c>
      <c r="C58" s="72">
        <f t="shared" si="0"/>
        <v>6190058.5440000026</v>
      </c>
      <c r="D58" s="72">
        <f t="shared" si="1"/>
        <v>-258027.22399999999</v>
      </c>
      <c r="F58" s="69">
        <v>202005</v>
      </c>
      <c r="G58" s="72" cm="1">
        <f t="array" ref="G58">SUMPRODUCT(((MONTH(期間)=VALUE(RIGHT(F58,2)))*(YEAR(期間)=VALUE(LEFT(F58,4)))*綜合損益))</f>
        <v>-198814.57600000003</v>
      </c>
    </row>
    <row r="59" spans="1:7">
      <c r="A59" s="47">
        <v>45587</v>
      </c>
      <c r="B59" s="72">
        <f>_xlfn.IFNA(VLOOKUP(A59,綜合_回測!$A$3:$I$1751,8,FALSE),0)</f>
        <v>-124521.59999999999</v>
      </c>
      <c r="C59" s="72">
        <f t="shared" si="0"/>
        <v>6236625.4080000026</v>
      </c>
      <c r="D59" s="72">
        <f t="shared" si="1"/>
        <v>-335981.95999999996</v>
      </c>
      <c r="F59" s="69">
        <v>202004</v>
      </c>
      <c r="G59" s="72" cm="1">
        <f t="array" ref="G59">SUMPRODUCT(((MONTH(期間)=VALUE(RIGHT(F59,2)))*(YEAR(期間)=VALUE(LEFT(F59,4)))*綜合損益))</f>
        <v>659521.18400000012</v>
      </c>
    </row>
    <row r="60" spans="1:7">
      <c r="A60" s="47">
        <v>45586</v>
      </c>
      <c r="B60" s="72">
        <f>_xlfn.IFNA(VLOOKUP(A60,綜合_回測!$A$3:$I$1751,8,FALSE),0)</f>
        <v>0</v>
      </c>
      <c r="C60" s="72">
        <f t="shared" si="0"/>
        <v>6361147.0080000022</v>
      </c>
      <c r="D60" s="72">
        <f t="shared" si="1"/>
        <v>-211460.36</v>
      </c>
      <c r="F60" s="69">
        <v>202003</v>
      </c>
      <c r="G60" s="72" cm="1">
        <f t="array" ref="G60">SUMPRODUCT(((MONTH(期間)=VALUE(RIGHT(F60,2)))*(YEAR(期間)=VALUE(LEFT(F60,4)))*綜合損益))</f>
        <v>452940.79200000002</v>
      </c>
    </row>
    <row r="61" spans="1:7">
      <c r="A61" s="47">
        <v>45583</v>
      </c>
      <c r="B61" s="72">
        <f>_xlfn.IFNA(VLOOKUP(A61,綜合_回測!$A$3:$I$1751,8,FALSE),0)</f>
        <v>39070.191999999995</v>
      </c>
      <c r="C61" s="72">
        <f t="shared" si="0"/>
        <v>6361147.0080000022</v>
      </c>
      <c r="D61" s="72">
        <f t="shared" si="1"/>
        <v>-172390.16800000001</v>
      </c>
      <c r="F61" s="69">
        <v>202002</v>
      </c>
      <c r="G61" s="72" cm="1">
        <f t="array" ref="G61">SUMPRODUCT(((MONTH(期間)=VALUE(RIGHT(F61,2)))*(YEAR(期間)=VALUE(LEFT(F61,4)))*綜合損益))</f>
        <v>121170.24799999999</v>
      </c>
    </row>
    <row r="62" spans="1:7">
      <c r="A62" s="47">
        <v>45582</v>
      </c>
      <c r="B62" s="72">
        <f>_xlfn.IFNA(VLOOKUP(A62,綜合_回測!$A$3:$I$1751,8,FALSE),0)</f>
        <v>103349.16800000001</v>
      </c>
      <c r="C62" s="72">
        <f t="shared" si="0"/>
        <v>6322076.8160000024</v>
      </c>
      <c r="D62" s="72">
        <f t="shared" si="1"/>
        <v>-108111.19199999998</v>
      </c>
      <c r="F62" s="69">
        <v>202001</v>
      </c>
      <c r="G62" s="72" cm="1">
        <f t="array" ref="G62">SUMPRODUCT(((MONTH(期間)=VALUE(RIGHT(F62,2)))*(YEAR(期間)=VALUE(LEFT(F62,4)))*綜合損益))</f>
        <v>396571.35200000007</v>
      </c>
    </row>
    <row r="63" spans="1:7">
      <c r="A63" s="47">
        <v>45581</v>
      </c>
      <c r="B63" s="72">
        <f>_xlfn.IFNA(VLOOKUP(A63,綜合_回測!$A$3:$I$1751,8,FALSE),0)</f>
        <v>87473.159999999989</v>
      </c>
      <c r="C63" s="72">
        <f t="shared" si="0"/>
        <v>6218727.6480000028</v>
      </c>
      <c r="D63" s="72">
        <f t="shared" si="1"/>
        <v>-123987.2</v>
      </c>
    </row>
    <row r="64" spans="1:7">
      <c r="A64" s="47">
        <v>45580</v>
      </c>
      <c r="B64" s="72">
        <f>_xlfn.IFNA(VLOOKUP(A64,綜合_回測!$A$3:$I$1751,8,FALSE),0)</f>
        <v>0</v>
      </c>
      <c r="C64" s="72">
        <f t="shared" si="0"/>
        <v>6131254.4880000027</v>
      </c>
      <c r="D64" s="72">
        <f t="shared" si="1"/>
        <v>-211460.36</v>
      </c>
    </row>
    <row r="65" spans="1:4">
      <c r="A65" s="47">
        <v>45579</v>
      </c>
      <c r="B65" s="72">
        <f>_xlfn.IFNA(VLOOKUP(A65,綜合_回測!$A$3:$I$1751,8,FALSE),0)</f>
        <v>-72035.56</v>
      </c>
      <c r="C65" s="72">
        <f t="shared" si="0"/>
        <v>6131254.4880000027</v>
      </c>
      <c r="D65" s="72">
        <f t="shared" si="1"/>
        <v>-283495.92</v>
      </c>
    </row>
    <row r="66" spans="1:4">
      <c r="A66" s="47">
        <v>45576</v>
      </c>
      <c r="B66" s="72">
        <f>_xlfn.IFNA(VLOOKUP(A66,綜合_回測!$A$3:$I$1751,8,FALSE),0)</f>
        <v>-45494.559999999998</v>
      </c>
      <c r="C66" s="72">
        <f t="shared" ref="C66:C129" si="2">C67+B66</f>
        <v>6203290.0480000023</v>
      </c>
      <c r="D66" s="72">
        <f t="shared" si="1"/>
        <v>-256954.91999999998</v>
      </c>
    </row>
    <row r="67" spans="1:4">
      <c r="A67" s="47">
        <v>45574</v>
      </c>
      <c r="B67" s="72">
        <f>_xlfn.IFNA(VLOOKUP(A67,綜合_回測!$A$3:$I$1751,8,FALSE),0)</f>
        <v>46260.383999999998</v>
      </c>
      <c r="C67" s="72">
        <f t="shared" si="2"/>
        <v>6248784.6080000019</v>
      </c>
      <c r="D67" s="72">
        <f t="shared" ref="D67:D130" si="3">MIN((B67-MAX(B67:B125)),0)</f>
        <v>-165199.976</v>
      </c>
    </row>
    <row r="68" spans="1:4">
      <c r="A68" s="47">
        <v>45573</v>
      </c>
      <c r="B68" s="72">
        <f>_xlfn.IFNA(VLOOKUP(A68,綜合_回測!$A$3:$I$1751,8,FALSE),0)</f>
        <v>-127953.61600000001</v>
      </c>
      <c r="C68" s="72">
        <f t="shared" si="2"/>
        <v>6202524.2240000023</v>
      </c>
      <c r="D68" s="72">
        <f t="shared" si="3"/>
        <v>-339413.97600000002</v>
      </c>
    </row>
    <row r="69" spans="1:4">
      <c r="A69" s="47">
        <v>45572</v>
      </c>
      <c r="B69" s="72">
        <f>_xlfn.IFNA(VLOOKUP(A69,綜合_回測!$A$3:$I$1751,8,FALSE),0)</f>
        <v>0</v>
      </c>
      <c r="C69" s="72">
        <f t="shared" si="2"/>
        <v>6330477.8400000026</v>
      </c>
      <c r="D69" s="72">
        <f t="shared" si="3"/>
        <v>-211460.36</v>
      </c>
    </row>
    <row r="70" spans="1:4">
      <c r="A70" s="47">
        <v>45569</v>
      </c>
      <c r="B70" s="72">
        <f>_xlfn.IFNA(VLOOKUP(A70,綜合_回測!$A$3:$I$1751,8,FALSE),0)</f>
        <v>19459.68</v>
      </c>
      <c r="C70" s="72">
        <f t="shared" si="2"/>
        <v>6330477.8400000026</v>
      </c>
      <c r="D70" s="72">
        <f t="shared" si="3"/>
        <v>-192000.68</v>
      </c>
    </row>
    <row r="71" spans="1:4">
      <c r="A71" s="47">
        <v>45566</v>
      </c>
      <c r="B71" s="72">
        <f>_xlfn.IFNA(VLOOKUP(A71,綜合_回測!$A$3:$I$1751,8,FALSE),0)</f>
        <v>-12826.320000000002</v>
      </c>
      <c r="C71" s="72">
        <f t="shared" si="2"/>
        <v>6311018.1600000029</v>
      </c>
      <c r="D71" s="72">
        <f t="shared" si="3"/>
        <v>-224286.68</v>
      </c>
    </row>
    <row r="72" spans="1:4">
      <c r="A72" s="47">
        <v>45565</v>
      </c>
      <c r="B72" s="72">
        <f>_xlfn.IFNA(VLOOKUP(A72,綜合_回測!$A$3:$I$1751,8,FALSE),0)</f>
        <v>93764.152000000002</v>
      </c>
      <c r="C72" s="72">
        <f t="shared" si="2"/>
        <v>6323844.4800000032</v>
      </c>
      <c r="D72" s="72">
        <f t="shared" si="3"/>
        <v>-117696.20799999998</v>
      </c>
    </row>
    <row r="73" spans="1:4">
      <c r="A73" s="47">
        <v>45562</v>
      </c>
      <c r="B73" s="72">
        <f>_xlfn.IFNA(VLOOKUP(A73,綜合_回測!$A$3:$I$1751,8,FALSE),0)</f>
        <v>151148.984</v>
      </c>
      <c r="C73" s="72">
        <f t="shared" si="2"/>
        <v>6230080.3280000035</v>
      </c>
      <c r="D73" s="72">
        <f t="shared" si="3"/>
        <v>-60311.375999999989</v>
      </c>
    </row>
    <row r="74" spans="1:4">
      <c r="A74" s="47">
        <v>45561</v>
      </c>
      <c r="B74" s="72">
        <f>_xlfn.IFNA(VLOOKUP(A74,綜合_回測!$A$3:$I$1751,8,FALSE),0)</f>
        <v>32294.376</v>
      </c>
      <c r="C74" s="72">
        <f t="shared" si="2"/>
        <v>6078931.3440000033</v>
      </c>
      <c r="D74" s="72">
        <f t="shared" si="3"/>
        <v>-179165.984</v>
      </c>
    </row>
    <row r="75" spans="1:4">
      <c r="A75" s="47">
        <v>45560</v>
      </c>
      <c r="B75" s="72">
        <f>_xlfn.IFNA(VLOOKUP(A75,綜合_回測!$A$3:$I$1751,8,FALSE),0)</f>
        <v>-25178.368000000002</v>
      </c>
      <c r="C75" s="72">
        <f t="shared" si="2"/>
        <v>6046636.9680000031</v>
      </c>
      <c r="D75" s="72">
        <f t="shared" si="3"/>
        <v>-236638.728</v>
      </c>
    </row>
    <row r="76" spans="1:4">
      <c r="A76" s="47">
        <v>45559</v>
      </c>
      <c r="B76" s="72">
        <f>_xlfn.IFNA(VLOOKUP(A76,綜合_回測!$A$3:$I$1751,8,FALSE),0)</f>
        <v>-54549.504000000001</v>
      </c>
      <c r="C76" s="72">
        <f t="shared" si="2"/>
        <v>6071815.3360000029</v>
      </c>
      <c r="D76" s="72">
        <f t="shared" si="3"/>
        <v>-266009.864</v>
      </c>
    </row>
    <row r="77" spans="1:4">
      <c r="A77" s="47">
        <v>45558</v>
      </c>
      <c r="B77" s="72">
        <f>_xlfn.IFNA(VLOOKUP(A77,綜合_回測!$A$3:$I$1751,8,FALSE),0)</f>
        <v>0</v>
      </c>
      <c r="C77" s="72">
        <f t="shared" si="2"/>
        <v>6126364.8400000026</v>
      </c>
      <c r="D77" s="72">
        <f t="shared" si="3"/>
        <v>-211460.36</v>
      </c>
    </row>
    <row r="78" spans="1:4">
      <c r="A78" s="47">
        <v>45555</v>
      </c>
      <c r="B78" s="72">
        <f>_xlfn.IFNA(VLOOKUP(A78,綜合_回測!$A$3:$I$1751,8,FALSE),0)</f>
        <v>16533.951999999997</v>
      </c>
      <c r="C78" s="72">
        <f t="shared" si="2"/>
        <v>6126364.8400000026</v>
      </c>
      <c r="D78" s="72">
        <f t="shared" si="3"/>
        <v>-194926.408</v>
      </c>
    </row>
    <row r="79" spans="1:4">
      <c r="A79" s="47">
        <v>45554</v>
      </c>
      <c r="B79" s="72">
        <f>_xlfn.IFNA(VLOOKUP(A79,綜合_回測!$A$3:$I$1751,8,FALSE),0)</f>
        <v>0</v>
      </c>
      <c r="C79" s="72">
        <f t="shared" si="2"/>
        <v>6109830.8880000031</v>
      </c>
      <c r="D79" s="72">
        <f t="shared" si="3"/>
        <v>-211460.36</v>
      </c>
    </row>
    <row r="80" spans="1:4">
      <c r="A80" s="47">
        <v>45553</v>
      </c>
      <c r="B80" s="72">
        <f>_xlfn.IFNA(VLOOKUP(A80,綜合_回測!$A$3:$I$1751,8,FALSE),0)</f>
        <v>62785.279999999999</v>
      </c>
      <c r="C80" s="72">
        <f t="shared" si="2"/>
        <v>6109830.8880000031</v>
      </c>
      <c r="D80" s="72">
        <f t="shared" si="3"/>
        <v>-148675.07999999999</v>
      </c>
    </row>
    <row r="81" spans="1:4">
      <c r="A81" s="47">
        <v>45551</v>
      </c>
      <c r="B81" s="72">
        <f>_xlfn.IFNA(VLOOKUP(A81,綜合_回測!$A$3:$I$1751,8,FALSE),0)</f>
        <v>-78776.959999999992</v>
      </c>
      <c r="C81" s="72">
        <f t="shared" si="2"/>
        <v>6047045.6080000028</v>
      </c>
      <c r="D81" s="72">
        <f t="shared" si="3"/>
        <v>-290237.31999999995</v>
      </c>
    </row>
    <row r="82" spans="1:4">
      <c r="A82" s="47">
        <v>45548</v>
      </c>
      <c r="B82" s="72">
        <f>_xlfn.IFNA(VLOOKUP(A82,綜合_回測!$A$3:$I$1751,8,FALSE),0)</f>
        <v>-55333.079999999994</v>
      </c>
      <c r="C82" s="72">
        <f t="shared" si="2"/>
        <v>6125822.5680000028</v>
      </c>
      <c r="D82" s="72">
        <f t="shared" si="3"/>
        <v>-266793.44</v>
      </c>
    </row>
    <row r="83" spans="1:4">
      <c r="A83" s="47">
        <v>45547</v>
      </c>
      <c r="B83" s="72">
        <f>_xlfn.IFNA(VLOOKUP(A83,綜合_回測!$A$3:$I$1751,8,FALSE),0)</f>
        <v>-124135.68000000001</v>
      </c>
      <c r="C83" s="72">
        <f t="shared" si="2"/>
        <v>6181155.6480000028</v>
      </c>
      <c r="D83" s="72">
        <f t="shared" si="3"/>
        <v>-335596.04</v>
      </c>
    </row>
    <row r="84" spans="1:4">
      <c r="A84" s="47">
        <v>45546</v>
      </c>
      <c r="B84" s="72">
        <f>_xlfn.IFNA(VLOOKUP(A84,綜合_回測!$A$3:$I$1751,8,FALSE),0)</f>
        <v>51155.128000000004</v>
      </c>
      <c r="C84" s="72">
        <f t="shared" si="2"/>
        <v>6305291.3280000025</v>
      </c>
      <c r="D84" s="72">
        <f t="shared" si="3"/>
        <v>-160305.23199999999</v>
      </c>
    </row>
    <row r="85" spans="1:4">
      <c r="A85" s="47">
        <v>45545</v>
      </c>
      <c r="B85" s="72">
        <f>_xlfn.IFNA(VLOOKUP(A85,綜合_回測!$A$3:$I$1751,8,FALSE),0)</f>
        <v>43170.991999999998</v>
      </c>
      <c r="C85" s="72">
        <f t="shared" si="2"/>
        <v>6254136.200000003</v>
      </c>
      <c r="D85" s="72">
        <f t="shared" si="3"/>
        <v>-168289.36799999999</v>
      </c>
    </row>
    <row r="86" spans="1:4">
      <c r="A86" s="47">
        <v>45544</v>
      </c>
      <c r="B86" s="72">
        <f>_xlfn.IFNA(VLOOKUP(A86,綜合_回測!$A$3:$I$1751,8,FALSE),0)</f>
        <v>12775.791999999999</v>
      </c>
      <c r="C86" s="72">
        <f t="shared" si="2"/>
        <v>6210965.2080000034</v>
      </c>
      <c r="D86" s="72">
        <f t="shared" si="3"/>
        <v>-198684.568</v>
      </c>
    </row>
    <row r="87" spans="1:4">
      <c r="A87" s="47">
        <v>45541</v>
      </c>
      <c r="B87" s="72">
        <f>_xlfn.IFNA(VLOOKUP(A87,綜合_回測!$A$3:$I$1751,8,FALSE),0)</f>
        <v>-43303.328000000001</v>
      </c>
      <c r="C87" s="72">
        <f t="shared" si="2"/>
        <v>6198189.416000003</v>
      </c>
      <c r="D87" s="72">
        <f t="shared" si="3"/>
        <v>-254763.68799999999</v>
      </c>
    </row>
    <row r="88" spans="1:4">
      <c r="A88" s="47">
        <v>45540</v>
      </c>
      <c r="B88" s="72">
        <f>_xlfn.IFNA(VLOOKUP(A88,綜合_回測!$A$3:$I$1751,8,FALSE),0)</f>
        <v>37525.184000000001</v>
      </c>
      <c r="C88" s="72">
        <f t="shared" si="2"/>
        <v>6241492.7440000027</v>
      </c>
      <c r="D88" s="72">
        <f t="shared" si="3"/>
        <v>-173935.17599999998</v>
      </c>
    </row>
    <row r="89" spans="1:4">
      <c r="A89" s="47">
        <v>45539</v>
      </c>
      <c r="B89" s="72">
        <f>_xlfn.IFNA(VLOOKUP(A89,綜合_回測!$A$3:$I$1751,8,FALSE),0)</f>
        <v>67374.184000000008</v>
      </c>
      <c r="C89" s="72">
        <f t="shared" si="2"/>
        <v>6203967.5600000024</v>
      </c>
      <c r="D89" s="72">
        <f t="shared" si="3"/>
        <v>-144086.17599999998</v>
      </c>
    </row>
    <row r="90" spans="1:4">
      <c r="A90" s="47">
        <v>45538</v>
      </c>
      <c r="B90" s="72">
        <f>_xlfn.IFNA(VLOOKUP(A90,綜合_回測!$A$3:$I$1751,8,FALSE),0)</f>
        <v>42414.144</v>
      </c>
      <c r="C90" s="72">
        <f t="shared" si="2"/>
        <v>6136593.376000002</v>
      </c>
      <c r="D90" s="72">
        <f t="shared" si="3"/>
        <v>-169046.21599999999</v>
      </c>
    </row>
    <row r="91" spans="1:4">
      <c r="A91" s="47">
        <v>45537</v>
      </c>
      <c r="B91" s="72">
        <f>_xlfn.IFNA(VLOOKUP(A91,綜合_回測!$A$3:$I$1751,8,FALSE),0)</f>
        <v>-2798.0480000000007</v>
      </c>
      <c r="C91" s="72">
        <f t="shared" si="2"/>
        <v>6094179.2320000017</v>
      </c>
      <c r="D91" s="72">
        <f t="shared" si="3"/>
        <v>-214258.408</v>
      </c>
    </row>
    <row r="92" spans="1:4">
      <c r="A92" s="47">
        <v>45534</v>
      </c>
      <c r="B92" s="72">
        <f>_xlfn.IFNA(VLOOKUP(A92,綜合_回測!$A$3:$I$1751,8,FALSE),0)</f>
        <v>4787.2640000000001</v>
      </c>
      <c r="C92" s="72">
        <f t="shared" si="2"/>
        <v>6096977.2800000021</v>
      </c>
      <c r="D92" s="72">
        <f t="shared" si="3"/>
        <v>-206673.09599999999</v>
      </c>
    </row>
    <row r="93" spans="1:4">
      <c r="A93" s="47">
        <v>45533</v>
      </c>
      <c r="B93" s="72">
        <f>_xlfn.IFNA(VLOOKUP(A93,綜合_回測!$A$3:$I$1751,8,FALSE),0)</f>
        <v>-9595.3120000000017</v>
      </c>
      <c r="C93" s="72">
        <f t="shared" si="2"/>
        <v>6092190.0160000017</v>
      </c>
      <c r="D93" s="72">
        <f t="shared" si="3"/>
        <v>-221055.67199999999</v>
      </c>
    </row>
    <row r="94" spans="1:4">
      <c r="A94" s="47">
        <v>45532</v>
      </c>
      <c r="B94" s="72">
        <f>_xlfn.IFNA(VLOOKUP(A94,綜合_回測!$A$3:$I$1751,8,FALSE),0)</f>
        <v>0</v>
      </c>
      <c r="C94" s="72">
        <f t="shared" si="2"/>
        <v>6101785.3280000016</v>
      </c>
      <c r="D94" s="72">
        <f t="shared" si="3"/>
        <v>-211460.36</v>
      </c>
    </row>
    <row r="95" spans="1:4">
      <c r="A95" s="47">
        <v>45531</v>
      </c>
      <c r="B95" s="72">
        <f>_xlfn.IFNA(VLOOKUP(A95,綜合_回測!$A$3:$I$1751,8,FALSE),0)</f>
        <v>42950.175999999999</v>
      </c>
      <c r="C95" s="72">
        <f t="shared" si="2"/>
        <v>6101785.3280000016</v>
      </c>
      <c r="D95" s="72">
        <f t="shared" si="3"/>
        <v>-168510.18399999998</v>
      </c>
    </row>
    <row r="96" spans="1:4">
      <c r="A96" s="47">
        <v>45530</v>
      </c>
      <c r="B96" s="72">
        <f>_xlfn.IFNA(VLOOKUP(A96,綜合_回測!$A$3:$I$1751,8,FALSE),0)</f>
        <v>-35949.832000000002</v>
      </c>
      <c r="C96" s="72">
        <f t="shared" si="2"/>
        <v>6058835.1520000016</v>
      </c>
      <c r="D96" s="72">
        <f t="shared" si="3"/>
        <v>-247410.19199999998</v>
      </c>
    </row>
    <row r="97" spans="1:4">
      <c r="A97" s="47">
        <v>45527</v>
      </c>
      <c r="B97" s="72">
        <f>_xlfn.IFNA(VLOOKUP(A97,綜合_回測!$A$3:$I$1751,8,FALSE),0)</f>
        <v>0</v>
      </c>
      <c r="C97" s="72">
        <f t="shared" si="2"/>
        <v>6094784.984000002</v>
      </c>
      <c r="D97" s="72">
        <f t="shared" si="3"/>
        <v>-211460.36</v>
      </c>
    </row>
    <row r="98" spans="1:4">
      <c r="A98" s="47">
        <v>45526</v>
      </c>
      <c r="B98" s="72">
        <f>_xlfn.IFNA(VLOOKUP(A98,綜合_回測!$A$3:$I$1751,8,FALSE),0)</f>
        <v>63779.567999999992</v>
      </c>
      <c r="C98" s="72">
        <f t="shared" si="2"/>
        <v>6094784.984000002</v>
      </c>
      <c r="D98" s="72">
        <f t="shared" si="3"/>
        <v>-147680.79199999999</v>
      </c>
    </row>
    <row r="99" spans="1:4">
      <c r="A99" s="47">
        <v>45525</v>
      </c>
      <c r="B99" s="72">
        <f>_xlfn.IFNA(VLOOKUP(A99,綜合_回測!$A$3:$I$1751,8,FALSE),0)</f>
        <v>-4058.4559999999997</v>
      </c>
      <c r="C99" s="72">
        <f t="shared" si="2"/>
        <v>6031005.4160000021</v>
      </c>
      <c r="D99" s="72">
        <f t="shared" si="3"/>
        <v>-215518.81599999999</v>
      </c>
    </row>
    <row r="100" spans="1:4">
      <c r="A100" s="47">
        <v>45524</v>
      </c>
      <c r="B100" s="72">
        <f>_xlfn.IFNA(VLOOKUP(A100,綜合_回測!$A$3:$I$1751,8,FALSE),0)</f>
        <v>28417.736000000001</v>
      </c>
      <c r="C100" s="72">
        <f t="shared" si="2"/>
        <v>6035063.8720000023</v>
      </c>
      <c r="D100" s="72">
        <f t="shared" si="3"/>
        <v>-183042.62399999998</v>
      </c>
    </row>
    <row r="101" spans="1:4">
      <c r="A101" s="47">
        <v>45523</v>
      </c>
      <c r="B101" s="72">
        <f>_xlfn.IFNA(VLOOKUP(A101,綜合_回測!$A$3:$I$1751,8,FALSE),0)</f>
        <v>20106.16</v>
      </c>
      <c r="C101" s="72">
        <f t="shared" si="2"/>
        <v>6006646.1360000027</v>
      </c>
      <c r="D101" s="72">
        <f t="shared" si="3"/>
        <v>-191354.19999999998</v>
      </c>
    </row>
    <row r="102" spans="1:4">
      <c r="A102" s="47">
        <v>45520</v>
      </c>
      <c r="B102" s="72">
        <f>_xlfn.IFNA(VLOOKUP(A102,綜合_回測!$A$3:$I$1751,8,FALSE),0)</f>
        <v>-33816.455999999998</v>
      </c>
      <c r="C102" s="72">
        <f t="shared" si="2"/>
        <v>5986539.9760000026</v>
      </c>
      <c r="D102" s="72">
        <f t="shared" si="3"/>
        <v>-245276.81599999999</v>
      </c>
    </row>
    <row r="103" spans="1:4">
      <c r="A103" s="47">
        <v>45519</v>
      </c>
      <c r="B103" s="72">
        <f>_xlfn.IFNA(VLOOKUP(A103,綜合_回測!$A$3:$I$1751,8,FALSE),0)</f>
        <v>0</v>
      </c>
      <c r="C103" s="72">
        <f t="shared" si="2"/>
        <v>6020356.4320000028</v>
      </c>
      <c r="D103" s="72">
        <f t="shared" si="3"/>
        <v>-211460.36</v>
      </c>
    </row>
    <row r="104" spans="1:4">
      <c r="A104" s="47">
        <v>45518</v>
      </c>
      <c r="B104" s="72">
        <f>_xlfn.IFNA(VLOOKUP(A104,綜合_回測!$A$3:$I$1751,8,FALSE),0)</f>
        <v>-29563.824000000001</v>
      </c>
      <c r="C104" s="72">
        <f t="shared" si="2"/>
        <v>6020356.4320000028</v>
      </c>
      <c r="D104" s="72">
        <f t="shared" si="3"/>
        <v>-241024.18399999998</v>
      </c>
    </row>
    <row r="105" spans="1:4">
      <c r="A105" s="47">
        <v>45517</v>
      </c>
      <c r="B105" s="72">
        <f>_xlfn.IFNA(VLOOKUP(A105,綜合_回測!$A$3:$I$1751,8,FALSE),0)</f>
        <v>2313.4880000000003</v>
      </c>
      <c r="C105" s="72">
        <f t="shared" si="2"/>
        <v>6049920.2560000028</v>
      </c>
      <c r="D105" s="72">
        <f t="shared" si="3"/>
        <v>-209146.87199999997</v>
      </c>
    </row>
    <row r="106" spans="1:4">
      <c r="A106" s="47">
        <v>45516</v>
      </c>
      <c r="B106" s="72">
        <f>_xlfn.IFNA(VLOOKUP(A106,綜合_回測!$A$3:$I$1751,8,FALSE),0)</f>
        <v>-4640.4960000000001</v>
      </c>
      <c r="C106" s="72">
        <f t="shared" si="2"/>
        <v>6047606.768000003</v>
      </c>
      <c r="D106" s="72">
        <f t="shared" si="3"/>
        <v>-216100.856</v>
      </c>
    </row>
    <row r="107" spans="1:4">
      <c r="A107" s="47">
        <v>45513</v>
      </c>
      <c r="B107" s="72">
        <f>_xlfn.IFNA(VLOOKUP(A107,綜合_回測!$A$3:$I$1751,8,FALSE),0)</f>
        <v>-5458.9359999999997</v>
      </c>
      <c r="C107" s="72">
        <f t="shared" si="2"/>
        <v>6052247.2640000032</v>
      </c>
      <c r="D107" s="72">
        <f t="shared" si="3"/>
        <v>-216919.29599999997</v>
      </c>
    </row>
    <row r="108" spans="1:4">
      <c r="A108" s="47">
        <v>45512</v>
      </c>
      <c r="B108" s="72">
        <f>_xlfn.IFNA(VLOOKUP(A108,綜合_回測!$A$3:$I$1751,8,FALSE),0)</f>
        <v>26601.208000000002</v>
      </c>
      <c r="C108" s="72">
        <f t="shared" si="2"/>
        <v>6057706.200000003</v>
      </c>
      <c r="D108" s="72">
        <f t="shared" si="3"/>
        <v>-184859.15199999997</v>
      </c>
    </row>
    <row r="109" spans="1:4">
      <c r="A109" s="47">
        <v>45511</v>
      </c>
      <c r="B109" s="72">
        <f>_xlfn.IFNA(VLOOKUP(A109,綜合_回測!$A$3:$I$1751,8,FALSE),0)</f>
        <v>0</v>
      </c>
      <c r="C109" s="72">
        <f t="shared" si="2"/>
        <v>6031104.9920000033</v>
      </c>
      <c r="D109" s="72">
        <f t="shared" si="3"/>
        <v>-211460.36</v>
      </c>
    </row>
    <row r="110" spans="1:4">
      <c r="A110" s="47">
        <v>45510</v>
      </c>
      <c r="B110" s="72">
        <f>_xlfn.IFNA(VLOOKUP(A110,綜合_回測!$A$3:$I$1751,8,FALSE),0)</f>
        <v>0</v>
      </c>
      <c r="C110" s="72">
        <f t="shared" si="2"/>
        <v>6031104.9920000033</v>
      </c>
      <c r="D110" s="72">
        <f t="shared" si="3"/>
        <v>-211460.36</v>
      </c>
    </row>
    <row r="111" spans="1:4">
      <c r="A111" s="47">
        <v>45509</v>
      </c>
      <c r="B111" s="72">
        <f>_xlfn.IFNA(VLOOKUP(A111,綜合_回測!$A$3:$I$1751,8,FALSE),0)</f>
        <v>21050.608</v>
      </c>
      <c r="C111" s="72">
        <f t="shared" si="2"/>
        <v>6031104.9920000033</v>
      </c>
      <c r="D111" s="72">
        <f t="shared" si="3"/>
        <v>-190409.75199999998</v>
      </c>
    </row>
    <row r="112" spans="1:4">
      <c r="A112" s="47">
        <v>45506</v>
      </c>
      <c r="B112" s="72">
        <f>_xlfn.IFNA(VLOOKUP(A112,綜合_回測!$A$3:$I$1751,8,FALSE),0)</f>
        <v>211460.36</v>
      </c>
      <c r="C112" s="72">
        <f t="shared" si="2"/>
        <v>6010054.3840000033</v>
      </c>
      <c r="D112" s="72">
        <f t="shared" si="3"/>
        <v>0</v>
      </c>
    </row>
    <row r="113" spans="1:4">
      <c r="A113" s="47">
        <v>45505</v>
      </c>
      <c r="B113" s="72">
        <f>_xlfn.IFNA(VLOOKUP(A113,綜合_回測!$A$3:$I$1751,8,FALSE),0)</f>
        <v>-17939.488000000001</v>
      </c>
      <c r="C113" s="72">
        <f t="shared" si="2"/>
        <v>5798594.024000003</v>
      </c>
      <c r="D113" s="72">
        <f t="shared" si="3"/>
        <v>-145819.28</v>
      </c>
    </row>
    <row r="114" spans="1:4">
      <c r="A114" s="47">
        <v>45504</v>
      </c>
      <c r="B114" s="72">
        <f>_xlfn.IFNA(VLOOKUP(A114,綜合_回測!$A$3:$I$1751,8,FALSE),0)</f>
        <v>0</v>
      </c>
      <c r="C114" s="72">
        <f t="shared" si="2"/>
        <v>5816533.5120000029</v>
      </c>
      <c r="D114" s="72">
        <f t="shared" si="3"/>
        <v>-127879.792</v>
      </c>
    </row>
    <row r="115" spans="1:4">
      <c r="A115" s="47">
        <v>45503</v>
      </c>
      <c r="B115" s="72">
        <f>_xlfn.IFNA(VLOOKUP(A115,綜合_回測!$A$3:$I$1751,8,FALSE),0)</f>
        <v>-111363.27199999998</v>
      </c>
      <c r="C115" s="72">
        <f t="shared" si="2"/>
        <v>5816533.5120000029</v>
      </c>
      <c r="D115" s="72">
        <f t="shared" si="3"/>
        <v>-239243.06399999998</v>
      </c>
    </row>
    <row r="116" spans="1:4">
      <c r="A116" s="47">
        <v>45502</v>
      </c>
      <c r="B116" s="72">
        <f>_xlfn.IFNA(VLOOKUP(A116,綜合_回測!$A$3:$I$1751,8,FALSE),0)</f>
        <v>36399.023999999998</v>
      </c>
      <c r="C116" s="72">
        <f t="shared" si="2"/>
        <v>5927896.7840000028</v>
      </c>
      <c r="D116" s="72">
        <f t="shared" si="3"/>
        <v>-91480.768000000011</v>
      </c>
    </row>
    <row r="117" spans="1:4">
      <c r="A117" s="47">
        <v>45499</v>
      </c>
      <c r="B117" s="72">
        <f>_xlfn.IFNA(VLOOKUP(A117,綜合_回測!$A$3:$I$1751,8,FALSE),0)</f>
        <v>0</v>
      </c>
      <c r="C117" s="72">
        <f t="shared" si="2"/>
        <v>5891497.7600000026</v>
      </c>
      <c r="D117" s="72">
        <f t="shared" si="3"/>
        <v>-127879.792</v>
      </c>
    </row>
    <row r="118" spans="1:4">
      <c r="A118" s="47">
        <v>45496</v>
      </c>
      <c r="B118" s="72">
        <f>_xlfn.IFNA(VLOOKUP(A118,綜合_回測!$A$3:$I$1751,8,FALSE),0)</f>
        <v>-29087.304</v>
      </c>
      <c r="C118" s="72">
        <f t="shared" si="2"/>
        <v>5891497.7600000026</v>
      </c>
      <c r="D118" s="72">
        <f t="shared" si="3"/>
        <v>-156967.09599999999</v>
      </c>
    </row>
    <row r="119" spans="1:4">
      <c r="A119" s="47">
        <v>45495</v>
      </c>
      <c r="B119" s="72">
        <f>_xlfn.IFNA(VLOOKUP(A119,綜合_回測!$A$3:$I$1751,8,FALSE),0)</f>
        <v>98535.207999999999</v>
      </c>
      <c r="C119" s="72">
        <f t="shared" si="2"/>
        <v>5920585.0640000021</v>
      </c>
      <c r="D119" s="72">
        <f t="shared" si="3"/>
        <v>-29344.584000000003</v>
      </c>
    </row>
    <row r="120" spans="1:4">
      <c r="A120" s="47">
        <v>45492</v>
      </c>
      <c r="B120" s="72">
        <f>_xlfn.IFNA(VLOOKUP(A120,綜合_回測!$A$3:$I$1751,8,FALSE),0)</f>
        <v>-2100.6239999999998</v>
      </c>
      <c r="C120" s="72">
        <f t="shared" si="2"/>
        <v>5822049.8560000025</v>
      </c>
      <c r="D120" s="72">
        <f t="shared" si="3"/>
        <v>-129980.416</v>
      </c>
    </row>
    <row r="121" spans="1:4">
      <c r="A121" s="47">
        <v>45491</v>
      </c>
      <c r="B121" s="72">
        <f>_xlfn.IFNA(VLOOKUP(A121,綜合_回測!$A$3:$I$1751,8,FALSE),0)</f>
        <v>11485.368</v>
      </c>
      <c r="C121" s="72">
        <f t="shared" si="2"/>
        <v>5824150.4800000023</v>
      </c>
      <c r="D121" s="72">
        <f t="shared" si="3"/>
        <v>-116394.424</v>
      </c>
    </row>
    <row r="122" spans="1:4">
      <c r="A122" s="47">
        <v>45490</v>
      </c>
      <c r="B122" s="72">
        <f>_xlfn.IFNA(VLOOKUP(A122,綜合_回測!$A$3:$I$1751,8,FALSE),0)</f>
        <v>42244.079999999994</v>
      </c>
      <c r="C122" s="72">
        <f t="shared" si="2"/>
        <v>5812665.1120000025</v>
      </c>
      <c r="D122" s="72">
        <f t="shared" si="3"/>
        <v>-85635.712</v>
      </c>
    </row>
    <row r="123" spans="1:4">
      <c r="A123" s="47">
        <v>45489</v>
      </c>
      <c r="B123" s="72">
        <f>_xlfn.IFNA(VLOOKUP(A123,綜合_回測!$A$3:$I$1751,8,FALSE),0)</f>
        <v>0</v>
      </c>
      <c r="C123" s="72">
        <f t="shared" si="2"/>
        <v>5770421.0320000025</v>
      </c>
      <c r="D123" s="72">
        <f t="shared" si="3"/>
        <v>-127879.792</v>
      </c>
    </row>
    <row r="124" spans="1:4">
      <c r="A124" s="47">
        <v>45488</v>
      </c>
      <c r="B124" s="72">
        <f>_xlfn.IFNA(VLOOKUP(A124,綜合_回測!$A$3:$I$1751,8,FALSE),0)</f>
        <v>49908.216</v>
      </c>
      <c r="C124" s="72">
        <f t="shared" si="2"/>
        <v>5770421.0320000025</v>
      </c>
      <c r="D124" s="72">
        <f t="shared" si="3"/>
        <v>-77971.576000000001</v>
      </c>
    </row>
    <row r="125" spans="1:4">
      <c r="A125" s="47">
        <v>45485</v>
      </c>
      <c r="B125" s="72">
        <f>_xlfn.IFNA(VLOOKUP(A125,綜合_回測!$A$3:$I$1751,8,FALSE),0)</f>
        <v>49760.031999999999</v>
      </c>
      <c r="C125" s="72">
        <f t="shared" si="2"/>
        <v>5720512.8160000024</v>
      </c>
      <c r="D125" s="72">
        <f t="shared" si="3"/>
        <v>-174650.58399999997</v>
      </c>
    </row>
    <row r="126" spans="1:4">
      <c r="A126" s="47">
        <v>45484</v>
      </c>
      <c r="B126" s="72">
        <f>_xlfn.IFNA(VLOOKUP(A126,綜合_回測!$A$3:$I$1751,8,FALSE),0)</f>
        <v>0</v>
      </c>
      <c r="C126" s="72">
        <f t="shared" si="2"/>
        <v>5670752.7840000028</v>
      </c>
      <c r="D126" s="72">
        <f t="shared" si="3"/>
        <v>-224410.61599999998</v>
      </c>
    </row>
    <row r="127" spans="1:4">
      <c r="A127" s="47">
        <v>45483</v>
      </c>
      <c r="B127" s="72">
        <f>_xlfn.IFNA(VLOOKUP(A127,綜合_回測!$A$3:$I$1751,8,FALSE),0)</f>
        <v>-42488.623999999996</v>
      </c>
      <c r="C127" s="72">
        <f t="shared" si="2"/>
        <v>5670752.7840000028</v>
      </c>
      <c r="D127" s="72">
        <f t="shared" si="3"/>
        <v>-266899.24</v>
      </c>
    </row>
    <row r="128" spans="1:4">
      <c r="A128" s="47">
        <v>45482</v>
      </c>
      <c r="B128" s="72">
        <f>_xlfn.IFNA(VLOOKUP(A128,綜合_回測!$A$3:$I$1751,8,FALSE),0)</f>
        <v>127879.792</v>
      </c>
      <c r="C128" s="72">
        <f t="shared" si="2"/>
        <v>5713241.4080000026</v>
      </c>
      <c r="D128" s="72">
        <f t="shared" si="3"/>
        <v>-109492.83200000001</v>
      </c>
    </row>
    <row r="129" spans="1:4">
      <c r="A129" s="47">
        <v>45481</v>
      </c>
      <c r="B129" s="72">
        <f>_xlfn.IFNA(VLOOKUP(A129,綜合_回測!$A$3:$I$1751,8,FALSE),0)</f>
        <v>0</v>
      </c>
      <c r="C129" s="72">
        <f t="shared" si="2"/>
        <v>5585361.6160000023</v>
      </c>
      <c r="D129" s="72">
        <f t="shared" si="3"/>
        <v>-237372.62400000001</v>
      </c>
    </row>
    <row r="130" spans="1:4">
      <c r="A130" s="47">
        <v>45478</v>
      </c>
      <c r="B130" s="72">
        <f>_xlfn.IFNA(VLOOKUP(A130,綜合_回測!$A$3:$I$1751,8,FALSE),0)</f>
        <v>0</v>
      </c>
      <c r="C130" s="72">
        <f t="shared" ref="C130:C193" si="4">C131+B130</f>
        <v>5585361.6160000023</v>
      </c>
      <c r="D130" s="72">
        <f t="shared" si="3"/>
        <v>-237372.62400000001</v>
      </c>
    </row>
    <row r="131" spans="1:4">
      <c r="A131" s="47">
        <v>45477</v>
      </c>
      <c r="B131" s="72">
        <f>_xlfn.IFNA(VLOOKUP(A131,綜合_回測!$A$3:$I$1751,8,FALSE),0)</f>
        <v>888.92799999999852</v>
      </c>
      <c r="C131" s="72">
        <f t="shared" si="4"/>
        <v>5585361.6160000023</v>
      </c>
      <c r="D131" s="72">
        <f t="shared" ref="D131:D194" si="5">MIN((B131-MAX(B131:B189)),0)</f>
        <v>-236483.69600000003</v>
      </c>
    </row>
    <row r="132" spans="1:4">
      <c r="A132" s="47">
        <v>45476</v>
      </c>
      <c r="B132" s="72">
        <f>_xlfn.IFNA(VLOOKUP(A132,綜合_回測!$A$3:$I$1751,8,FALSE),0)</f>
        <v>0</v>
      </c>
      <c r="C132" s="72">
        <f t="shared" si="4"/>
        <v>5584472.6880000019</v>
      </c>
      <c r="D132" s="72">
        <f t="shared" si="5"/>
        <v>-237372.62400000001</v>
      </c>
    </row>
    <row r="133" spans="1:4">
      <c r="A133" s="47">
        <v>45475</v>
      </c>
      <c r="B133" s="72">
        <f>_xlfn.IFNA(VLOOKUP(A133,綜合_回測!$A$3:$I$1751,8,FALSE),0)</f>
        <v>0</v>
      </c>
      <c r="C133" s="72">
        <f t="shared" si="4"/>
        <v>5584472.6880000019</v>
      </c>
      <c r="D133" s="72">
        <f t="shared" si="5"/>
        <v>-421862.06400000001</v>
      </c>
    </row>
    <row r="134" spans="1:4">
      <c r="A134" s="47">
        <v>45474</v>
      </c>
      <c r="B134" s="72">
        <f>_xlfn.IFNA(VLOOKUP(A134,綜合_回測!$A$3:$I$1751,8,FALSE),0)</f>
        <v>53484.735999999997</v>
      </c>
      <c r="C134" s="72">
        <f t="shared" si="4"/>
        <v>5584472.6880000019</v>
      </c>
      <c r="D134" s="72">
        <f t="shared" si="5"/>
        <v>-368377.32800000004</v>
      </c>
    </row>
    <row r="135" spans="1:4">
      <c r="A135" s="47">
        <v>45471</v>
      </c>
      <c r="B135" s="72">
        <f>_xlfn.IFNA(VLOOKUP(A135,綜合_回測!$A$3:$I$1751,8,FALSE),0)</f>
        <v>0</v>
      </c>
      <c r="C135" s="72">
        <f t="shared" si="4"/>
        <v>5530987.9520000024</v>
      </c>
      <c r="D135" s="72">
        <f t="shared" si="5"/>
        <v>-421862.06400000001</v>
      </c>
    </row>
    <row r="136" spans="1:4">
      <c r="A136" s="47">
        <v>45470</v>
      </c>
      <c r="B136" s="72">
        <f>_xlfn.IFNA(VLOOKUP(A136,綜合_回測!$A$3:$I$1751,8,FALSE),0)</f>
        <v>0</v>
      </c>
      <c r="C136" s="72">
        <f t="shared" si="4"/>
        <v>5530987.9520000024</v>
      </c>
      <c r="D136" s="72">
        <f t="shared" si="5"/>
        <v>-421862.06400000001</v>
      </c>
    </row>
    <row r="137" spans="1:4">
      <c r="A137" s="47">
        <v>45469</v>
      </c>
      <c r="B137" s="72">
        <f>_xlfn.IFNA(VLOOKUP(A137,綜合_回測!$A$3:$I$1751,8,FALSE),0)</f>
        <v>23210.351999999999</v>
      </c>
      <c r="C137" s="72">
        <f t="shared" si="4"/>
        <v>5530987.9520000024</v>
      </c>
      <c r="D137" s="72">
        <f t="shared" si="5"/>
        <v>-398651.712</v>
      </c>
    </row>
    <row r="138" spans="1:4">
      <c r="A138" s="47">
        <v>45468</v>
      </c>
      <c r="B138" s="72">
        <f>_xlfn.IFNA(VLOOKUP(A138,綜合_回測!$A$3:$I$1751,8,FALSE),0)</f>
        <v>-123249.504</v>
      </c>
      <c r="C138" s="72">
        <f t="shared" si="4"/>
        <v>5507777.6000000024</v>
      </c>
      <c r="D138" s="72">
        <f t="shared" si="5"/>
        <v>-545111.56799999997</v>
      </c>
    </row>
    <row r="139" spans="1:4">
      <c r="A139" s="47">
        <v>45467</v>
      </c>
      <c r="B139" s="72">
        <f>_xlfn.IFNA(VLOOKUP(A139,綜合_回測!$A$3:$I$1751,8,FALSE),0)</f>
        <v>10124.023999999999</v>
      </c>
      <c r="C139" s="72">
        <f t="shared" si="4"/>
        <v>5631027.1040000021</v>
      </c>
      <c r="D139" s="72">
        <f t="shared" si="5"/>
        <v>-411738.04000000004</v>
      </c>
    </row>
    <row r="140" spans="1:4">
      <c r="A140" s="47">
        <v>45464</v>
      </c>
      <c r="B140" s="72">
        <f>_xlfn.IFNA(VLOOKUP(A140,綜合_回測!$A$3:$I$1751,8,FALSE),0)</f>
        <v>0</v>
      </c>
      <c r="C140" s="72">
        <f t="shared" si="4"/>
        <v>5620903.0800000019</v>
      </c>
      <c r="D140" s="72">
        <f t="shared" si="5"/>
        <v>-421862.06400000001</v>
      </c>
    </row>
    <row r="141" spans="1:4">
      <c r="A141" s="47">
        <v>45463</v>
      </c>
      <c r="B141" s="72">
        <f>_xlfn.IFNA(VLOOKUP(A141,綜合_回測!$A$3:$I$1751,8,FALSE),0)</f>
        <v>104090.992</v>
      </c>
      <c r="C141" s="72">
        <f t="shared" si="4"/>
        <v>5620903.0800000019</v>
      </c>
      <c r="D141" s="72">
        <f t="shared" si="5"/>
        <v>-317771.07200000004</v>
      </c>
    </row>
    <row r="142" spans="1:4">
      <c r="A142" s="47">
        <v>45462</v>
      </c>
      <c r="B142" s="72">
        <f>_xlfn.IFNA(VLOOKUP(A142,綜合_回測!$A$3:$I$1751,8,FALSE),0)</f>
        <v>87557.207999999999</v>
      </c>
      <c r="C142" s="72">
        <f t="shared" si="4"/>
        <v>5516812.0880000023</v>
      </c>
      <c r="D142" s="72">
        <f t="shared" si="5"/>
        <v>-334304.85600000003</v>
      </c>
    </row>
    <row r="143" spans="1:4">
      <c r="A143" s="47">
        <v>45461</v>
      </c>
      <c r="B143" s="72">
        <f>_xlfn.IFNA(VLOOKUP(A143,綜合_回測!$A$3:$I$1751,8,FALSE),0)</f>
        <v>0</v>
      </c>
      <c r="C143" s="72">
        <f t="shared" si="4"/>
        <v>5429254.8800000027</v>
      </c>
      <c r="D143" s="72">
        <f t="shared" si="5"/>
        <v>-421862.06400000001</v>
      </c>
    </row>
    <row r="144" spans="1:4">
      <c r="A144" s="47">
        <v>45460</v>
      </c>
      <c r="B144" s="72">
        <f>_xlfn.IFNA(VLOOKUP(A144,綜合_回測!$A$3:$I$1751,8,FALSE),0)</f>
        <v>-25671.935999999998</v>
      </c>
      <c r="C144" s="72">
        <f t="shared" si="4"/>
        <v>5429254.8800000027</v>
      </c>
      <c r="D144" s="72">
        <f t="shared" si="5"/>
        <v>-447534</v>
      </c>
    </row>
    <row r="145" spans="1:4">
      <c r="A145" s="47">
        <v>45457</v>
      </c>
      <c r="B145" s="72">
        <f>_xlfn.IFNA(VLOOKUP(A145,綜合_回測!$A$3:$I$1751,8,FALSE),0)</f>
        <v>22326.047999999999</v>
      </c>
      <c r="C145" s="72">
        <f t="shared" si="4"/>
        <v>5454926.8160000024</v>
      </c>
      <c r="D145" s="72">
        <f t="shared" si="5"/>
        <v>-399536.016</v>
      </c>
    </row>
    <row r="146" spans="1:4">
      <c r="A146" s="47">
        <v>45456</v>
      </c>
      <c r="B146" s="72">
        <f>_xlfn.IFNA(VLOOKUP(A146,綜合_回測!$A$3:$I$1751,8,FALSE),0)</f>
        <v>0</v>
      </c>
      <c r="C146" s="72">
        <f t="shared" si="4"/>
        <v>5432600.768000002</v>
      </c>
      <c r="D146" s="72">
        <f t="shared" si="5"/>
        <v>-421862.06400000001</v>
      </c>
    </row>
    <row r="147" spans="1:4">
      <c r="A147" s="47">
        <v>45455</v>
      </c>
      <c r="B147" s="72">
        <f>_xlfn.IFNA(VLOOKUP(A147,綜合_回測!$A$3:$I$1751,8,FALSE),0)</f>
        <v>71187.303999999989</v>
      </c>
      <c r="C147" s="72">
        <f t="shared" si="4"/>
        <v>5432600.768000002</v>
      </c>
      <c r="D147" s="72">
        <f t="shared" si="5"/>
        <v>-350674.76</v>
      </c>
    </row>
    <row r="148" spans="1:4">
      <c r="A148" s="47">
        <v>45454</v>
      </c>
      <c r="B148" s="72">
        <f>_xlfn.IFNA(VLOOKUP(A148,綜合_回測!$A$3:$I$1751,8,FALSE),0)</f>
        <v>14213.152</v>
      </c>
      <c r="C148" s="72">
        <f t="shared" si="4"/>
        <v>5361413.4640000025</v>
      </c>
      <c r="D148" s="72">
        <f t="shared" si="5"/>
        <v>-407648.91200000001</v>
      </c>
    </row>
    <row r="149" spans="1:4">
      <c r="A149" s="47">
        <v>45450</v>
      </c>
      <c r="B149" s="72">
        <f>_xlfn.IFNA(VLOOKUP(A149,綜合_回測!$A$3:$I$1751,8,FALSE),0)</f>
        <v>0</v>
      </c>
      <c r="C149" s="72">
        <f t="shared" si="4"/>
        <v>5347200.3120000027</v>
      </c>
      <c r="D149" s="72">
        <f t="shared" si="5"/>
        <v>-421862.06400000001</v>
      </c>
    </row>
    <row r="150" spans="1:4">
      <c r="A150" s="47">
        <v>45449</v>
      </c>
      <c r="B150" s="72">
        <f>_xlfn.IFNA(VLOOKUP(A150,綜合_回測!$A$3:$I$1751,8,FALSE),0)</f>
        <v>0</v>
      </c>
      <c r="C150" s="72">
        <f t="shared" si="4"/>
        <v>5347200.3120000027</v>
      </c>
      <c r="D150" s="72">
        <f t="shared" si="5"/>
        <v>-421862.06400000001</v>
      </c>
    </row>
    <row r="151" spans="1:4">
      <c r="A151" s="47">
        <v>45448</v>
      </c>
      <c r="B151" s="72">
        <f>_xlfn.IFNA(VLOOKUP(A151,綜合_回測!$A$3:$I$1751,8,FALSE),0)</f>
        <v>-50270.703999999998</v>
      </c>
      <c r="C151" s="72">
        <f t="shared" si="4"/>
        <v>5347200.3120000027</v>
      </c>
      <c r="D151" s="72">
        <f t="shared" si="5"/>
        <v>-472132.76800000004</v>
      </c>
    </row>
    <row r="152" spans="1:4">
      <c r="A152" s="47">
        <v>45447</v>
      </c>
      <c r="B152" s="72">
        <f>_xlfn.IFNA(VLOOKUP(A152,綜合_回測!$A$3:$I$1751,8,FALSE),0)</f>
        <v>66208.52</v>
      </c>
      <c r="C152" s="72">
        <f t="shared" si="4"/>
        <v>5397471.0160000026</v>
      </c>
      <c r="D152" s="72">
        <f t="shared" si="5"/>
        <v>-355653.54399999999</v>
      </c>
    </row>
    <row r="153" spans="1:4">
      <c r="A153" s="47">
        <v>45446</v>
      </c>
      <c r="B153" s="72">
        <f>_xlfn.IFNA(VLOOKUP(A153,綜合_回測!$A$3:$I$1751,8,FALSE),0)</f>
        <v>1447.328</v>
      </c>
      <c r="C153" s="72">
        <f t="shared" si="4"/>
        <v>5331262.4960000031</v>
      </c>
      <c r="D153" s="72">
        <f t="shared" si="5"/>
        <v>-420414.73600000003</v>
      </c>
    </row>
    <row r="154" spans="1:4">
      <c r="A154" s="47">
        <v>45443</v>
      </c>
      <c r="B154" s="72">
        <f>_xlfn.IFNA(VLOOKUP(A154,綜合_回測!$A$3:$I$1751,8,FALSE),0)</f>
        <v>127277.008</v>
      </c>
      <c r="C154" s="72">
        <f t="shared" si="4"/>
        <v>5329815.1680000033</v>
      </c>
      <c r="D154" s="72">
        <f t="shared" si="5"/>
        <v>-294585.05599999998</v>
      </c>
    </row>
    <row r="155" spans="1:4">
      <c r="A155" s="47">
        <v>45442</v>
      </c>
      <c r="B155" s="72">
        <f>_xlfn.IFNA(VLOOKUP(A155,綜合_回測!$A$3:$I$1751,8,FALSE),0)</f>
        <v>63202.592000000004</v>
      </c>
      <c r="C155" s="72">
        <f t="shared" si="4"/>
        <v>5202538.1600000029</v>
      </c>
      <c r="D155" s="72">
        <f t="shared" si="5"/>
        <v>-358659.47200000001</v>
      </c>
    </row>
    <row r="156" spans="1:4">
      <c r="A156" s="47">
        <v>45441</v>
      </c>
      <c r="B156" s="72">
        <f>_xlfn.IFNA(VLOOKUP(A156,綜合_回測!$A$3:$I$1751,8,FALSE),0)</f>
        <v>77560.655999999988</v>
      </c>
      <c r="C156" s="72">
        <f t="shared" si="4"/>
        <v>5139335.5680000028</v>
      </c>
      <c r="D156" s="72">
        <f t="shared" si="5"/>
        <v>-344301.40800000005</v>
      </c>
    </row>
    <row r="157" spans="1:4">
      <c r="A157" s="47">
        <v>45440</v>
      </c>
      <c r="B157" s="72">
        <f>_xlfn.IFNA(VLOOKUP(A157,綜合_回測!$A$3:$I$1751,8,FALSE),0)</f>
        <v>0</v>
      </c>
      <c r="C157" s="72">
        <f t="shared" si="4"/>
        <v>5061774.9120000023</v>
      </c>
      <c r="D157" s="72">
        <f t="shared" si="5"/>
        <v>-421862.06400000001</v>
      </c>
    </row>
    <row r="158" spans="1:4">
      <c r="A158" s="47">
        <v>45439</v>
      </c>
      <c r="B158" s="72">
        <f>_xlfn.IFNA(VLOOKUP(A158,綜合_回測!$A$3:$I$1751,8,FALSE),0)</f>
        <v>62623.399999999994</v>
      </c>
      <c r="C158" s="72">
        <f t="shared" si="4"/>
        <v>5061774.9120000023</v>
      </c>
      <c r="D158" s="72">
        <f t="shared" si="5"/>
        <v>-359238.66399999999</v>
      </c>
    </row>
    <row r="159" spans="1:4">
      <c r="A159" s="47">
        <v>45436</v>
      </c>
      <c r="B159" s="72">
        <f>_xlfn.IFNA(VLOOKUP(A159,綜合_回測!$A$3:$I$1751,8,FALSE),0)</f>
        <v>0</v>
      </c>
      <c r="C159" s="72">
        <f t="shared" si="4"/>
        <v>4999151.512000002</v>
      </c>
      <c r="D159" s="72">
        <f t="shared" si="5"/>
        <v>-421862.06400000001</v>
      </c>
    </row>
    <row r="160" spans="1:4">
      <c r="A160" s="47">
        <v>45435</v>
      </c>
      <c r="B160" s="72">
        <f>_xlfn.IFNA(VLOOKUP(A160,綜合_回測!$A$3:$I$1751,8,FALSE),0)</f>
        <v>-40153.248</v>
      </c>
      <c r="C160" s="72">
        <f t="shared" si="4"/>
        <v>4999151.512000002</v>
      </c>
      <c r="D160" s="72">
        <f t="shared" si="5"/>
        <v>-462015.31200000003</v>
      </c>
    </row>
    <row r="161" spans="1:4">
      <c r="A161" s="47">
        <v>45434</v>
      </c>
      <c r="B161" s="72">
        <f>_xlfn.IFNA(VLOOKUP(A161,綜合_回測!$A$3:$I$1751,8,FALSE),0)</f>
        <v>0</v>
      </c>
      <c r="C161" s="72">
        <f t="shared" si="4"/>
        <v>5039304.7600000016</v>
      </c>
      <c r="D161" s="72">
        <f t="shared" si="5"/>
        <v>-421862.06400000001</v>
      </c>
    </row>
    <row r="162" spans="1:4">
      <c r="A162" s="47">
        <v>45433</v>
      </c>
      <c r="B162" s="72">
        <f>_xlfn.IFNA(VLOOKUP(A162,綜合_回測!$A$3:$I$1751,8,FALSE),0)</f>
        <v>536.83199999999965</v>
      </c>
      <c r="C162" s="72">
        <f t="shared" si="4"/>
        <v>5039304.7600000016</v>
      </c>
      <c r="D162" s="72">
        <f t="shared" si="5"/>
        <v>-421325.23200000002</v>
      </c>
    </row>
    <row r="163" spans="1:4">
      <c r="A163" s="47">
        <v>45432</v>
      </c>
      <c r="B163" s="72">
        <f>_xlfn.IFNA(VLOOKUP(A163,綜合_回測!$A$3:$I$1751,8,FALSE),0)</f>
        <v>-68885.856</v>
      </c>
      <c r="C163" s="72">
        <f t="shared" si="4"/>
        <v>5038767.9280000012</v>
      </c>
      <c r="D163" s="72">
        <f t="shared" si="5"/>
        <v>-490747.92000000004</v>
      </c>
    </row>
    <row r="164" spans="1:4">
      <c r="A164" s="47">
        <v>45429</v>
      </c>
      <c r="B164" s="72">
        <f>_xlfn.IFNA(VLOOKUP(A164,綜合_回測!$A$3:$I$1751,8,FALSE),0)</f>
        <v>-3944.7919999999995</v>
      </c>
      <c r="C164" s="72">
        <f t="shared" si="4"/>
        <v>5107653.7840000009</v>
      </c>
      <c r="D164" s="72">
        <f t="shared" si="5"/>
        <v>-425806.85600000003</v>
      </c>
    </row>
    <row r="165" spans="1:4">
      <c r="A165" s="47">
        <v>45428</v>
      </c>
      <c r="B165" s="72">
        <f>_xlfn.IFNA(VLOOKUP(A165,綜合_回測!$A$3:$I$1751,8,FALSE),0)</f>
        <v>85065.944000000003</v>
      </c>
      <c r="C165" s="72">
        <f t="shared" si="4"/>
        <v>5111598.5760000013</v>
      </c>
      <c r="D165" s="72">
        <f t="shared" si="5"/>
        <v>-336796.12</v>
      </c>
    </row>
    <row r="166" spans="1:4">
      <c r="A166" s="47">
        <v>45427</v>
      </c>
      <c r="B166" s="72">
        <f>_xlfn.IFNA(VLOOKUP(A166,綜合_回測!$A$3:$I$1751,8,FALSE),0)</f>
        <v>0</v>
      </c>
      <c r="C166" s="72">
        <f t="shared" si="4"/>
        <v>5026532.6320000011</v>
      </c>
      <c r="D166" s="72">
        <f t="shared" si="5"/>
        <v>-421862.06400000001</v>
      </c>
    </row>
    <row r="167" spans="1:4">
      <c r="A167" s="47">
        <v>45426</v>
      </c>
      <c r="B167" s="72">
        <f>_xlfn.IFNA(VLOOKUP(A167,綜合_回測!$A$3:$I$1751,8,FALSE),0)</f>
        <v>6337.3440000000001</v>
      </c>
      <c r="C167" s="72">
        <f t="shared" si="4"/>
        <v>5026532.6320000011</v>
      </c>
      <c r="D167" s="72">
        <f t="shared" si="5"/>
        <v>-415524.72000000003</v>
      </c>
    </row>
    <row r="168" spans="1:4">
      <c r="A168" s="47">
        <v>45425</v>
      </c>
      <c r="B168" s="72">
        <f>_xlfn.IFNA(VLOOKUP(A168,綜合_回測!$A$3:$I$1751,8,FALSE),0)</f>
        <v>-16815.175999999999</v>
      </c>
      <c r="C168" s="72">
        <f t="shared" si="4"/>
        <v>5020195.2880000016</v>
      </c>
      <c r="D168" s="72">
        <f t="shared" si="5"/>
        <v>-438677.24</v>
      </c>
    </row>
    <row r="169" spans="1:4">
      <c r="A169" s="47">
        <v>45422</v>
      </c>
      <c r="B169" s="72">
        <f>_xlfn.IFNA(VLOOKUP(A169,綜合_回測!$A$3:$I$1751,8,FALSE),0)</f>
        <v>-127943.23199999999</v>
      </c>
      <c r="C169" s="72">
        <f t="shared" si="4"/>
        <v>5037010.4640000015</v>
      </c>
      <c r="D169" s="72">
        <f t="shared" si="5"/>
        <v>-549805.29599999997</v>
      </c>
    </row>
    <row r="170" spans="1:4">
      <c r="A170" s="47">
        <v>45421</v>
      </c>
      <c r="B170" s="72">
        <f>_xlfn.IFNA(VLOOKUP(A170,綜合_回測!$A$3:$I$1751,8,FALSE),0)</f>
        <v>124079.17600000001</v>
      </c>
      <c r="C170" s="72">
        <f t="shared" si="4"/>
        <v>5164953.6960000014</v>
      </c>
      <c r="D170" s="72">
        <f t="shared" si="5"/>
        <v>-297782.88800000004</v>
      </c>
    </row>
    <row r="171" spans="1:4">
      <c r="A171" s="47">
        <v>45420</v>
      </c>
      <c r="B171" s="72">
        <f>_xlfn.IFNA(VLOOKUP(A171,綜合_回測!$A$3:$I$1751,8,FALSE),0)</f>
        <v>0</v>
      </c>
      <c r="C171" s="72">
        <f t="shared" si="4"/>
        <v>5040874.5200000014</v>
      </c>
      <c r="D171" s="72">
        <f t="shared" si="5"/>
        <v>-421862.06400000001</v>
      </c>
    </row>
    <row r="172" spans="1:4">
      <c r="A172" s="47">
        <v>45419</v>
      </c>
      <c r="B172" s="72">
        <f>_xlfn.IFNA(VLOOKUP(A172,綜合_回測!$A$3:$I$1751,8,FALSE),0)</f>
        <v>29043.040000000001</v>
      </c>
      <c r="C172" s="72">
        <f t="shared" si="4"/>
        <v>5040874.5200000014</v>
      </c>
      <c r="D172" s="72">
        <f t="shared" si="5"/>
        <v>-392819.02400000003</v>
      </c>
    </row>
    <row r="173" spans="1:4">
      <c r="A173" s="47">
        <v>45418</v>
      </c>
      <c r="B173" s="72">
        <f>_xlfn.IFNA(VLOOKUP(A173,綜合_回測!$A$3:$I$1751,8,FALSE),0)</f>
        <v>16056.6</v>
      </c>
      <c r="C173" s="72">
        <f t="shared" si="4"/>
        <v>5011831.4800000014</v>
      </c>
      <c r="D173" s="72">
        <f t="shared" si="5"/>
        <v>-405805.46400000004</v>
      </c>
    </row>
    <row r="174" spans="1:4">
      <c r="A174" s="47">
        <v>45415</v>
      </c>
      <c r="B174" s="72">
        <f>_xlfn.IFNA(VLOOKUP(A174,綜合_回測!$A$3:$I$1751,8,FALSE),0)</f>
        <v>21486.632000000001</v>
      </c>
      <c r="C174" s="72">
        <f t="shared" si="4"/>
        <v>4995774.8800000018</v>
      </c>
      <c r="D174" s="72">
        <f t="shared" si="5"/>
        <v>-400375.43200000003</v>
      </c>
    </row>
    <row r="175" spans="1:4">
      <c r="A175" s="47">
        <v>45414</v>
      </c>
      <c r="B175" s="72">
        <f>_xlfn.IFNA(VLOOKUP(A175,綜合_回測!$A$3:$I$1751,8,FALSE),0)</f>
        <v>0</v>
      </c>
      <c r="C175" s="72">
        <f t="shared" si="4"/>
        <v>4974288.2480000015</v>
      </c>
      <c r="D175" s="72">
        <f t="shared" si="5"/>
        <v>-421862.06400000001</v>
      </c>
    </row>
    <row r="176" spans="1:4">
      <c r="A176" s="47">
        <v>45412</v>
      </c>
      <c r="B176" s="72">
        <f>_xlfn.IFNA(VLOOKUP(A176,綜合_回測!$A$3:$I$1751,8,FALSE),0)</f>
        <v>0</v>
      </c>
      <c r="C176" s="72">
        <f t="shared" si="4"/>
        <v>4974288.2480000015</v>
      </c>
      <c r="D176" s="72">
        <f t="shared" si="5"/>
        <v>-421862.06400000001</v>
      </c>
    </row>
    <row r="177" spans="1:4">
      <c r="A177" s="47">
        <v>45411</v>
      </c>
      <c r="B177" s="72">
        <f>_xlfn.IFNA(VLOOKUP(A177,綜合_回測!$A$3:$I$1751,8,FALSE),0)</f>
        <v>0</v>
      </c>
      <c r="C177" s="72">
        <f t="shared" si="4"/>
        <v>4974288.2480000015</v>
      </c>
      <c r="D177" s="72">
        <f t="shared" si="5"/>
        <v>-421862.06400000001</v>
      </c>
    </row>
    <row r="178" spans="1:4">
      <c r="A178" s="47">
        <v>45408</v>
      </c>
      <c r="B178" s="72">
        <f>_xlfn.IFNA(VLOOKUP(A178,綜合_回測!$A$3:$I$1751,8,FALSE),0)</f>
        <v>0</v>
      </c>
      <c r="C178" s="72">
        <f t="shared" si="4"/>
        <v>4974288.2480000015</v>
      </c>
      <c r="D178" s="72">
        <f t="shared" si="5"/>
        <v>-421862.06400000001</v>
      </c>
    </row>
    <row r="179" spans="1:4">
      <c r="A179" s="47">
        <v>45407</v>
      </c>
      <c r="B179" s="72">
        <f>_xlfn.IFNA(VLOOKUP(A179,綜合_回測!$A$3:$I$1751,8,FALSE),0)</f>
        <v>0</v>
      </c>
      <c r="C179" s="72">
        <f t="shared" si="4"/>
        <v>4974288.2480000015</v>
      </c>
      <c r="D179" s="72">
        <f t="shared" si="5"/>
        <v>-421862.06400000001</v>
      </c>
    </row>
    <row r="180" spans="1:4">
      <c r="A180" s="47">
        <v>45406</v>
      </c>
      <c r="B180" s="72">
        <f>_xlfn.IFNA(VLOOKUP(A180,綜合_回測!$A$3:$I$1751,8,FALSE),0)</f>
        <v>-23904.407999999999</v>
      </c>
      <c r="C180" s="72">
        <f t="shared" si="4"/>
        <v>4974288.2480000015</v>
      </c>
      <c r="D180" s="72">
        <f t="shared" si="5"/>
        <v>-445766.47200000001</v>
      </c>
    </row>
    <row r="181" spans="1:4">
      <c r="A181" s="47">
        <v>45405</v>
      </c>
      <c r="B181" s="72">
        <f>_xlfn.IFNA(VLOOKUP(A181,綜合_回測!$A$3:$I$1751,8,FALSE),0)</f>
        <v>-48972.175999999999</v>
      </c>
      <c r="C181" s="72">
        <f t="shared" si="4"/>
        <v>4998192.6560000014</v>
      </c>
      <c r="D181" s="72">
        <f t="shared" si="5"/>
        <v>-470834.24</v>
      </c>
    </row>
    <row r="182" spans="1:4">
      <c r="A182" s="47">
        <v>45404</v>
      </c>
      <c r="B182" s="72">
        <f>_xlfn.IFNA(VLOOKUP(A182,綜合_回測!$A$3:$I$1751,8,FALSE),0)</f>
        <v>9728.0479999999989</v>
      </c>
      <c r="C182" s="72">
        <f t="shared" si="4"/>
        <v>5047164.8320000013</v>
      </c>
      <c r="D182" s="72">
        <f t="shared" si="5"/>
        <v>-412134.016</v>
      </c>
    </row>
    <row r="183" spans="1:4">
      <c r="A183" s="47">
        <v>45401</v>
      </c>
      <c r="B183" s="72">
        <f>_xlfn.IFNA(VLOOKUP(A183,綜合_回測!$A$3:$I$1751,8,FALSE),0)</f>
        <v>224410.61599999998</v>
      </c>
      <c r="C183" s="72">
        <f t="shared" si="4"/>
        <v>5037436.7840000009</v>
      </c>
      <c r="D183" s="72">
        <f t="shared" si="5"/>
        <v>-197451.44800000003</v>
      </c>
    </row>
    <row r="184" spans="1:4">
      <c r="A184" s="47">
        <v>45400</v>
      </c>
      <c r="B184" s="72">
        <f>_xlfn.IFNA(VLOOKUP(A184,綜合_回測!$A$3:$I$1751,8,FALSE),0)</f>
        <v>97729.952000000005</v>
      </c>
      <c r="C184" s="72">
        <f t="shared" si="4"/>
        <v>4813026.1680000005</v>
      </c>
      <c r="D184" s="72">
        <f t="shared" si="5"/>
        <v>-324132.11200000002</v>
      </c>
    </row>
    <row r="185" spans="1:4">
      <c r="A185" s="47">
        <v>45399</v>
      </c>
      <c r="B185" s="72">
        <f>_xlfn.IFNA(VLOOKUP(A185,綜合_回測!$A$3:$I$1751,8,FALSE),0)</f>
        <v>-124847.28</v>
      </c>
      <c r="C185" s="72">
        <f t="shared" si="4"/>
        <v>4715296.2160000009</v>
      </c>
      <c r="D185" s="72">
        <f t="shared" si="5"/>
        <v>-546709.34400000004</v>
      </c>
    </row>
    <row r="186" spans="1:4">
      <c r="A186" s="47">
        <v>45398</v>
      </c>
      <c r="B186" s="72">
        <f>_xlfn.IFNA(VLOOKUP(A186,綜合_回測!$A$3:$I$1751,8,FALSE),0)</f>
        <v>237372.62400000001</v>
      </c>
      <c r="C186" s="72">
        <f t="shared" si="4"/>
        <v>4840143.4960000012</v>
      </c>
      <c r="D186" s="72">
        <f t="shared" si="5"/>
        <v>-184489.44</v>
      </c>
    </row>
    <row r="187" spans="1:4">
      <c r="A187" s="47">
        <v>45397</v>
      </c>
      <c r="B187" s="72">
        <f>_xlfn.IFNA(VLOOKUP(A187,綜合_回測!$A$3:$I$1751,8,FALSE),0)</f>
        <v>31294.704000000002</v>
      </c>
      <c r="C187" s="72">
        <f t="shared" si="4"/>
        <v>4602770.8720000014</v>
      </c>
      <c r="D187" s="72">
        <f t="shared" si="5"/>
        <v>-390567.36</v>
      </c>
    </row>
    <row r="188" spans="1:4">
      <c r="A188" s="47">
        <v>45394</v>
      </c>
      <c r="B188" s="72">
        <f>_xlfn.IFNA(VLOOKUP(A188,綜合_回測!$A$3:$I$1751,8,FALSE),0)</f>
        <v>-131951.51199999999</v>
      </c>
      <c r="C188" s="72">
        <f t="shared" si="4"/>
        <v>4571476.1680000015</v>
      </c>
      <c r="D188" s="72">
        <f t="shared" si="5"/>
        <v>-553813.576</v>
      </c>
    </row>
    <row r="189" spans="1:4">
      <c r="A189" s="47">
        <v>45393</v>
      </c>
      <c r="B189" s="72">
        <f>_xlfn.IFNA(VLOOKUP(A189,綜合_回測!$A$3:$I$1751,8,FALSE),0)</f>
        <v>-131934.08799999999</v>
      </c>
      <c r="C189" s="72">
        <f t="shared" si="4"/>
        <v>4703427.6800000016</v>
      </c>
      <c r="D189" s="72">
        <f t="shared" si="5"/>
        <v>-553796.152</v>
      </c>
    </row>
    <row r="190" spans="1:4">
      <c r="A190" s="47">
        <v>45392</v>
      </c>
      <c r="B190" s="72">
        <f>_xlfn.IFNA(VLOOKUP(A190,綜合_回測!$A$3:$I$1751,8,FALSE),0)</f>
        <v>-21604.416000000001</v>
      </c>
      <c r="C190" s="72">
        <f t="shared" si="4"/>
        <v>4835361.768000002</v>
      </c>
      <c r="D190" s="72">
        <f t="shared" si="5"/>
        <v>-443466.48000000004</v>
      </c>
    </row>
    <row r="191" spans="1:4">
      <c r="A191" s="47">
        <v>45391</v>
      </c>
      <c r="B191" s="72">
        <f>_xlfn.IFNA(VLOOKUP(A191,綜合_回測!$A$3:$I$1751,8,FALSE),0)</f>
        <v>421862.06400000001</v>
      </c>
      <c r="C191" s="72">
        <f t="shared" si="4"/>
        <v>4856966.1840000022</v>
      </c>
      <c r="D191" s="72">
        <f t="shared" si="5"/>
        <v>0</v>
      </c>
    </row>
    <row r="192" spans="1:4">
      <c r="A192" s="47">
        <v>45390</v>
      </c>
      <c r="B192" s="72">
        <f>_xlfn.IFNA(VLOOKUP(A192,綜合_回測!$A$3:$I$1751,8,FALSE),0)</f>
        <v>0</v>
      </c>
      <c r="C192" s="72">
        <f t="shared" si="4"/>
        <v>4435104.120000002</v>
      </c>
      <c r="D192" s="72">
        <f t="shared" si="5"/>
        <v>-149249.568</v>
      </c>
    </row>
    <row r="193" spans="1:4">
      <c r="A193" s="47">
        <v>45385</v>
      </c>
      <c r="B193" s="72">
        <f>_xlfn.IFNA(VLOOKUP(A193,綜合_回測!$A$3:$I$1751,8,FALSE),0)</f>
        <v>40762.063999999998</v>
      </c>
      <c r="C193" s="72">
        <f t="shared" si="4"/>
        <v>4435104.120000002</v>
      </c>
      <c r="D193" s="72">
        <f t="shared" si="5"/>
        <v>-108487.504</v>
      </c>
    </row>
    <row r="194" spans="1:4">
      <c r="A194" s="47">
        <v>45384</v>
      </c>
      <c r="B194" s="72">
        <f>_xlfn.IFNA(VLOOKUP(A194,綜合_回測!$A$3:$I$1751,8,FALSE),0)</f>
        <v>119126.11199999999</v>
      </c>
      <c r="C194" s="72">
        <f t="shared" ref="C194:C257" si="6">C195+B194</f>
        <v>4394342.0560000017</v>
      </c>
      <c r="D194" s="72">
        <f t="shared" si="5"/>
        <v>-30123.456000000006</v>
      </c>
    </row>
    <row r="195" spans="1:4">
      <c r="A195" s="47">
        <v>45383</v>
      </c>
      <c r="B195" s="72">
        <f>_xlfn.IFNA(VLOOKUP(A195,綜合_回測!$A$3:$I$1751,8,FALSE),0)</f>
        <v>-22213.576000000001</v>
      </c>
      <c r="C195" s="72">
        <f t="shared" si="6"/>
        <v>4275215.944000002</v>
      </c>
      <c r="D195" s="72">
        <f t="shared" ref="D195:D258" si="7">MIN((B195-MAX(B195:B253)),0)</f>
        <v>-171463.144</v>
      </c>
    </row>
    <row r="196" spans="1:4">
      <c r="A196" s="47">
        <v>45380</v>
      </c>
      <c r="B196" s="72">
        <f>_xlfn.IFNA(VLOOKUP(A196,綜合_回測!$A$3:$I$1751,8,FALSE),0)</f>
        <v>25190.48</v>
      </c>
      <c r="C196" s="72">
        <f t="shared" si="6"/>
        <v>4297429.5200000023</v>
      </c>
      <c r="D196" s="72">
        <f t="shared" si="7"/>
        <v>-124059.088</v>
      </c>
    </row>
    <row r="197" spans="1:4">
      <c r="A197" s="47">
        <v>45379</v>
      </c>
      <c r="B197" s="72">
        <f>_xlfn.IFNA(VLOOKUP(A197,綜合_回測!$A$3:$I$1751,8,FALSE),0)</f>
        <v>11379.856</v>
      </c>
      <c r="C197" s="72">
        <f t="shared" si="6"/>
        <v>4272239.0400000019</v>
      </c>
      <c r="D197" s="72">
        <f t="shared" si="7"/>
        <v>-137869.712</v>
      </c>
    </row>
    <row r="198" spans="1:4">
      <c r="A198" s="47">
        <v>45378</v>
      </c>
      <c r="B198" s="72">
        <f>_xlfn.IFNA(VLOOKUP(A198,綜合_回測!$A$3:$I$1751,8,FALSE),0)</f>
        <v>0</v>
      </c>
      <c r="C198" s="72">
        <f t="shared" si="6"/>
        <v>4260859.1840000022</v>
      </c>
      <c r="D198" s="72">
        <f t="shared" si="7"/>
        <v>-149249.568</v>
      </c>
    </row>
    <row r="199" spans="1:4">
      <c r="A199" s="47">
        <v>45377</v>
      </c>
      <c r="B199" s="72">
        <f>_xlfn.IFNA(VLOOKUP(A199,綜合_回測!$A$3:$I$1751,8,FALSE),0)</f>
        <v>22156.2</v>
      </c>
      <c r="C199" s="72">
        <f t="shared" si="6"/>
        <v>4260859.1840000022</v>
      </c>
      <c r="D199" s="72">
        <f t="shared" si="7"/>
        <v>-127093.368</v>
      </c>
    </row>
    <row r="200" spans="1:4">
      <c r="A200" s="47">
        <v>45376</v>
      </c>
      <c r="B200" s="72">
        <f>_xlfn.IFNA(VLOOKUP(A200,綜合_回測!$A$3:$I$1751,8,FALSE),0)</f>
        <v>0</v>
      </c>
      <c r="C200" s="72">
        <f t="shared" si="6"/>
        <v>4238702.984000002</v>
      </c>
      <c r="D200" s="72">
        <f t="shared" si="7"/>
        <v>-149249.568</v>
      </c>
    </row>
    <row r="201" spans="1:4">
      <c r="A201" s="47">
        <v>45373</v>
      </c>
      <c r="B201" s="72">
        <f>_xlfn.IFNA(VLOOKUP(A201,綜合_回測!$A$3:$I$1751,8,FALSE),0)</f>
        <v>-51617.624000000003</v>
      </c>
      <c r="C201" s="72">
        <f t="shared" si="6"/>
        <v>4238702.984000002</v>
      </c>
      <c r="D201" s="72">
        <f t="shared" si="7"/>
        <v>-200867.19200000001</v>
      </c>
    </row>
    <row r="202" spans="1:4">
      <c r="A202" s="47">
        <v>45372</v>
      </c>
      <c r="B202" s="72">
        <f>_xlfn.IFNA(VLOOKUP(A202,綜合_回測!$A$3:$I$1751,8,FALSE),0)</f>
        <v>0</v>
      </c>
      <c r="C202" s="72">
        <f t="shared" si="6"/>
        <v>4290320.6080000019</v>
      </c>
      <c r="D202" s="72">
        <f t="shared" si="7"/>
        <v>-149249.568</v>
      </c>
    </row>
    <row r="203" spans="1:4">
      <c r="A203" s="47">
        <v>45371</v>
      </c>
      <c r="B203" s="72">
        <f>_xlfn.IFNA(VLOOKUP(A203,綜合_回測!$A$3:$I$1751,8,FALSE),0)</f>
        <v>57641.088000000003</v>
      </c>
      <c r="C203" s="72">
        <f t="shared" si="6"/>
        <v>4290320.6080000019</v>
      </c>
      <c r="D203" s="72">
        <f t="shared" si="7"/>
        <v>-91608.48</v>
      </c>
    </row>
    <row r="204" spans="1:4">
      <c r="A204" s="47">
        <v>45370</v>
      </c>
      <c r="B204" s="72">
        <f>_xlfn.IFNA(VLOOKUP(A204,綜合_回測!$A$3:$I$1751,8,FALSE),0)</f>
        <v>0</v>
      </c>
      <c r="C204" s="72">
        <f t="shared" si="6"/>
        <v>4232679.5200000014</v>
      </c>
      <c r="D204" s="72">
        <f t="shared" si="7"/>
        <v>-149249.568</v>
      </c>
    </row>
    <row r="205" spans="1:4">
      <c r="A205" s="47">
        <v>45369</v>
      </c>
      <c r="B205" s="72">
        <f>_xlfn.IFNA(VLOOKUP(A205,綜合_回測!$A$3:$I$1751,8,FALSE),0)</f>
        <v>61432.375999999997</v>
      </c>
      <c r="C205" s="72">
        <f t="shared" si="6"/>
        <v>4232679.5200000014</v>
      </c>
      <c r="D205" s="72">
        <f t="shared" si="7"/>
        <v>-87817.19200000001</v>
      </c>
    </row>
    <row r="206" spans="1:4">
      <c r="A206" s="47">
        <v>45366</v>
      </c>
      <c r="B206" s="72">
        <f>_xlfn.IFNA(VLOOKUP(A206,綜合_回測!$A$3:$I$1751,8,FALSE),0)</f>
        <v>66309.119999999995</v>
      </c>
      <c r="C206" s="72">
        <f t="shared" si="6"/>
        <v>4171247.1440000013</v>
      </c>
      <c r="D206" s="72">
        <f t="shared" si="7"/>
        <v>-82940.448000000004</v>
      </c>
    </row>
    <row r="207" spans="1:4">
      <c r="A207" s="47">
        <v>45365</v>
      </c>
      <c r="B207" s="72">
        <f>_xlfn.IFNA(VLOOKUP(A207,綜合_回測!$A$3:$I$1751,8,FALSE),0)</f>
        <v>-125730.33600000001</v>
      </c>
      <c r="C207" s="72">
        <f t="shared" si="6"/>
        <v>4104938.0240000011</v>
      </c>
      <c r="D207" s="72">
        <f t="shared" si="7"/>
        <v>-274979.90399999998</v>
      </c>
    </row>
    <row r="208" spans="1:4">
      <c r="A208" s="47">
        <v>45364</v>
      </c>
      <c r="B208" s="72">
        <f>_xlfn.IFNA(VLOOKUP(A208,綜合_回測!$A$3:$I$1751,8,FALSE),0)</f>
        <v>88144.551999999996</v>
      </c>
      <c r="C208" s="72">
        <f t="shared" si="6"/>
        <v>4230668.3600000013</v>
      </c>
      <c r="D208" s="72">
        <f t="shared" si="7"/>
        <v>-61105.016000000003</v>
      </c>
    </row>
    <row r="209" spans="1:4">
      <c r="A209" s="47">
        <v>45363</v>
      </c>
      <c r="B209" s="72">
        <f>_xlfn.IFNA(VLOOKUP(A209,綜合_回測!$A$3:$I$1751,8,FALSE),0)</f>
        <v>127249.68</v>
      </c>
      <c r="C209" s="72">
        <f t="shared" si="6"/>
        <v>4142523.8080000016</v>
      </c>
      <c r="D209" s="72">
        <f t="shared" si="7"/>
        <v>-21999.888000000006</v>
      </c>
    </row>
    <row r="210" spans="1:4">
      <c r="A210" s="47">
        <v>45362</v>
      </c>
      <c r="B210" s="72">
        <f>_xlfn.IFNA(VLOOKUP(A210,綜合_回測!$A$3:$I$1751,8,FALSE),0)</f>
        <v>-92089.152000000002</v>
      </c>
      <c r="C210" s="72">
        <f t="shared" si="6"/>
        <v>4015274.1280000014</v>
      </c>
      <c r="D210" s="72">
        <f t="shared" si="7"/>
        <v>-241338.72</v>
      </c>
    </row>
    <row r="211" spans="1:4">
      <c r="A211" s="47">
        <v>45359</v>
      </c>
      <c r="B211" s="72">
        <f>_xlfn.IFNA(VLOOKUP(A211,綜合_回測!$A$3:$I$1751,8,FALSE),0)</f>
        <v>0</v>
      </c>
      <c r="C211" s="72">
        <f t="shared" si="6"/>
        <v>4107363.2800000012</v>
      </c>
      <c r="D211" s="72">
        <f t="shared" si="7"/>
        <v>-149249.568</v>
      </c>
    </row>
    <row r="212" spans="1:4">
      <c r="A212" s="47">
        <v>45358</v>
      </c>
      <c r="B212" s="72">
        <f>_xlfn.IFNA(VLOOKUP(A212,綜合_回測!$A$3:$I$1751,8,FALSE),0)</f>
        <v>0</v>
      </c>
      <c r="C212" s="72">
        <f t="shared" si="6"/>
        <v>4107363.2800000012</v>
      </c>
      <c r="D212" s="72">
        <f t="shared" si="7"/>
        <v>-149249.568</v>
      </c>
    </row>
    <row r="213" spans="1:4">
      <c r="A213" s="47">
        <v>45357</v>
      </c>
      <c r="B213" s="72">
        <f>_xlfn.IFNA(VLOOKUP(A213,綜合_回測!$A$3:$I$1751,8,FALSE),0)</f>
        <v>0</v>
      </c>
      <c r="C213" s="72">
        <f t="shared" si="6"/>
        <v>4107363.2800000012</v>
      </c>
      <c r="D213" s="72">
        <f t="shared" si="7"/>
        <v>-149249.568</v>
      </c>
    </row>
    <row r="214" spans="1:4">
      <c r="A214" s="47">
        <v>45356</v>
      </c>
      <c r="B214" s="72">
        <f>_xlfn.IFNA(VLOOKUP(A214,綜合_回測!$A$3:$I$1751,8,FALSE),0)</f>
        <v>0</v>
      </c>
      <c r="C214" s="72">
        <f t="shared" si="6"/>
        <v>4107363.2800000012</v>
      </c>
      <c r="D214" s="72">
        <f t="shared" si="7"/>
        <v>-149249.568</v>
      </c>
    </row>
    <row r="215" spans="1:4">
      <c r="A215" s="47">
        <v>45355</v>
      </c>
      <c r="B215" s="72">
        <f>_xlfn.IFNA(VLOOKUP(A215,綜合_回測!$A$3:$I$1751,8,FALSE),0)</f>
        <v>55644.391999999993</v>
      </c>
      <c r="C215" s="72">
        <f t="shared" si="6"/>
        <v>4107363.2800000012</v>
      </c>
      <c r="D215" s="72">
        <f t="shared" si="7"/>
        <v>-93605.176000000007</v>
      </c>
    </row>
    <row r="216" spans="1:4">
      <c r="A216" s="47">
        <v>45352</v>
      </c>
      <c r="B216" s="72">
        <f>_xlfn.IFNA(VLOOKUP(A216,綜合_回測!$A$3:$I$1751,8,FALSE),0)</f>
        <v>0</v>
      </c>
      <c r="C216" s="72">
        <f t="shared" si="6"/>
        <v>4051718.8880000012</v>
      </c>
      <c r="D216" s="72">
        <f t="shared" si="7"/>
        <v>-149249.568</v>
      </c>
    </row>
    <row r="217" spans="1:4">
      <c r="A217" s="47">
        <v>45351</v>
      </c>
      <c r="B217" s="72">
        <f>_xlfn.IFNA(VLOOKUP(A217,綜合_回測!$A$3:$I$1751,8,FALSE),0)</f>
        <v>-125435.99999999999</v>
      </c>
      <c r="C217" s="72">
        <f t="shared" si="6"/>
        <v>4051718.8880000012</v>
      </c>
      <c r="D217" s="72">
        <f t="shared" si="7"/>
        <v>-274685.56799999997</v>
      </c>
    </row>
    <row r="218" spans="1:4">
      <c r="A218" s="47">
        <v>45349</v>
      </c>
      <c r="B218" s="72">
        <f>_xlfn.IFNA(VLOOKUP(A218,綜合_回測!$A$3:$I$1751,8,FALSE),0)</f>
        <v>-12635.712</v>
      </c>
      <c r="C218" s="72">
        <f t="shared" si="6"/>
        <v>4177154.8880000012</v>
      </c>
      <c r="D218" s="72">
        <f t="shared" si="7"/>
        <v>-163030.16800000001</v>
      </c>
    </row>
    <row r="219" spans="1:4">
      <c r="A219" s="47">
        <v>45348</v>
      </c>
      <c r="B219" s="72">
        <f>_xlfn.IFNA(VLOOKUP(A219,綜合_回測!$A$3:$I$1751,8,FALSE),0)</f>
        <v>22230.376</v>
      </c>
      <c r="C219" s="72">
        <f t="shared" si="6"/>
        <v>4189790.600000001</v>
      </c>
      <c r="D219" s="72">
        <f t="shared" si="7"/>
        <v>-128164.08</v>
      </c>
    </row>
    <row r="220" spans="1:4">
      <c r="A220" s="47">
        <v>45345</v>
      </c>
      <c r="B220" s="72">
        <f>_xlfn.IFNA(VLOOKUP(A220,綜合_回測!$A$3:$I$1751,8,FALSE),0)</f>
        <v>38057.832000000002</v>
      </c>
      <c r="C220" s="72">
        <f t="shared" si="6"/>
        <v>4167560.2240000009</v>
      </c>
      <c r="D220" s="72">
        <f t="shared" si="7"/>
        <v>-112336.62400000001</v>
      </c>
    </row>
    <row r="221" spans="1:4">
      <c r="A221" s="47">
        <v>45344</v>
      </c>
      <c r="B221" s="72">
        <f>_xlfn.IFNA(VLOOKUP(A221,綜合_回測!$A$3:$I$1751,8,FALSE),0)</f>
        <v>0</v>
      </c>
      <c r="C221" s="72">
        <f t="shared" si="6"/>
        <v>4129502.3920000009</v>
      </c>
      <c r="D221" s="72">
        <f t="shared" si="7"/>
        <v>-150394.45600000001</v>
      </c>
    </row>
    <row r="222" spans="1:4">
      <c r="A222" s="47">
        <v>45343</v>
      </c>
      <c r="B222" s="72">
        <f>_xlfn.IFNA(VLOOKUP(A222,綜合_回測!$A$3:$I$1751,8,FALSE),0)</f>
        <v>28018.984</v>
      </c>
      <c r="C222" s="72">
        <f t="shared" si="6"/>
        <v>4129502.3920000009</v>
      </c>
      <c r="D222" s="72">
        <f t="shared" si="7"/>
        <v>-122375.47200000001</v>
      </c>
    </row>
    <row r="223" spans="1:4">
      <c r="A223" s="47">
        <v>45342</v>
      </c>
      <c r="B223" s="72">
        <f>_xlfn.IFNA(VLOOKUP(A223,綜合_回測!$A$3:$I$1751,8,FALSE),0)</f>
        <v>-43793.088000000003</v>
      </c>
      <c r="C223" s="72">
        <f t="shared" si="6"/>
        <v>4101483.4080000008</v>
      </c>
      <c r="D223" s="72">
        <f t="shared" si="7"/>
        <v>-194187.54399999999</v>
      </c>
    </row>
    <row r="224" spans="1:4">
      <c r="A224" s="47">
        <v>45341</v>
      </c>
      <c r="B224" s="72">
        <f>_xlfn.IFNA(VLOOKUP(A224,綜合_回測!$A$3:$I$1751,8,FALSE),0)</f>
        <v>0</v>
      </c>
      <c r="C224" s="72">
        <f t="shared" si="6"/>
        <v>4145276.4960000007</v>
      </c>
      <c r="D224" s="72">
        <f t="shared" si="7"/>
        <v>-150394.45600000001</v>
      </c>
    </row>
    <row r="225" spans="1:4">
      <c r="A225" s="47">
        <v>45338</v>
      </c>
      <c r="B225" s="72">
        <f>_xlfn.IFNA(VLOOKUP(A225,綜合_回測!$A$3:$I$1751,8,FALSE),0)</f>
        <v>419.67999999999995</v>
      </c>
      <c r="C225" s="72">
        <f t="shared" si="6"/>
        <v>4145276.4960000007</v>
      </c>
      <c r="D225" s="72">
        <f t="shared" si="7"/>
        <v>-149974.77600000001</v>
      </c>
    </row>
    <row r="226" spans="1:4">
      <c r="A226" s="47">
        <v>45337</v>
      </c>
      <c r="B226" s="72">
        <f>_xlfn.IFNA(VLOOKUP(A226,綜合_回測!$A$3:$I$1751,8,FALSE),0)</f>
        <v>416.8</v>
      </c>
      <c r="C226" s="72">
        <f t="shared" si="6"/>
        <v>4144856.8160000006</v>
      </c>
      <c r="D226" s="72">
        <f t="shared" si="7"/>
        <v>-149977.65600000002</v>
      </c>
    </row>
    <row r="227" spans="1:4">
      <c r="A227" s="47">
        <v>45327</v>
      </c>
      <c r="B227" s="72">
        <f>_xlfn.IFNA(VLOOKUP(A227,綜合_回測!$A$3:$I$1751,8,FALSE),0)</f>
        <v>14329.192000000001</v>
      </c>
      <c r="C227" s="72">
        <f t="shared" si="6"/>
        <v>4144440.0160000008</v>
      </c>
      <c r="D227" s="72">
        <f t="shared" si="7"/>
        <v>-136065.264</v>
      </c>
    </row>
    <row r="228" spans="1:4">
      <c r="A228" s="47">
        <v>45324</v>
      </c>
      <c r="B228" s="72">
        <f>_xlfn.IFNA(VLOOKUP(A228,綜合_回測!$A$3:$I$1751,8,FALSE),0)</f>
        <v>12793.68</v>
      </c>
      <c r="C228" s="72">
        <f t="shared" si="6"/>
        <v>4130110.824000001</v>
      </c>
      <c r="D228" s="72">
        <f t="shared" si="7"/>
        <v>-137600.77600000001</v>
      </c>
    </row>
    <row r="229" spans="1:4">
      <c r="A229" s="47">
        <v>45323</v>
      </c>
      <c r="B229" s="72">
        <f>_xlfn.IFNA(VLOOKUP(A229,綜合_回測!$A$3:$I$1751,8,FALSE),0)</f>
        <v>-126426.496</v>
      </c>
      <c r="C229" s="72">
        <f t="shared" si="6"/>
        <v>4117317.1440000008</v>
      </c>
      <c r="D229" s="72">
        <f t="shared" si="7"/>
        <v>-276820.95199999999</v>
      </c>
    </row>
    <row r="230" spans="1:4">
      <c r="A230" s="47">
        <v>45322</v>
      </c>
      <c r="B230" s="72">
        <f>_xlfn.IFNA(VLOOKUP(A230,綜合_回測!$A$3:$I$1751,8,FALSE),0)</f>
        <v>68832.368000000002</v>
      </c>
      <c r="C230" s="72">
        <f t="shared" si="6"/>
        <v>4243743.6400000006</v>
      </c>
      <c r="D230" s="72">
        <f t="shared" si="7"/>
        <v>-81562.088000000003</v>
      </c>
    </row>
    <row r="231" spans="1:4">
      <c r="A231" s="47">
        <v>45321</v>
      </c>
      <c r="B231" s="72">
        <f>_xlfn.IFNA(VLOOKUP(A231,綜合_回測!$A$3:$I$1751,8,FALSE),0)</f>
        <v>3192.5280000000002</v>
      </c>
      <c r="C231" s="72">
        <f t="shared" si="6"/>
        <v>4174911.2720000008</v>
      </c>
      <c r="D231" s="72">
        <f t="shared" si="7"/>
        <v>-147201.92800000001</v>
      </c>
    </row>
    <row r="232" spans="1:4">
      <c r="A232" s="47">
        <v>45320</v>
      </c>
      <c r="B232" s="72">
        <f>_xlfn.IFNA(VLOOKUP(A232,綜合_回測!$A$3:$I$1751,8,FALSE),0)</f>
        <v>-124329.12</v>
      </c>
      <c r="C232" s="72">
        <f t="shared" si="6"/>
        <v>4171718.7440000009</v>
      </c>
      <c r="D232" s="72">
        <f t="shared" si="7"/>
        <v>-274723.576</v>
      </c>
    </row>
    <row r="233" spans="1:4">
      <c r="A233" s="47">
        <v>45317</v>
      </c>
      <c r="B233" s="72">
        <f>_xlfn.IFNA(VLOOKUP(A233,綜合_回測!$A$3:$I$1751,8,FALSE),0)</f>
        <v>-31171.895999999997</v>
      </c>
      <c r="C233" s="72">
        <f t="shared" si="6"/>
        <v>4296047.864000001</v>
      </c>
      <c r="D233" s="72">
        <f t="shared" si="7"/>
        <v>-181566.35200000001</v>
      </c>
    </row>
    <row r="234" spans="1:4">
      <c r="A234" s="47">
        <v>45316</v>
      </c>
      <c r="B234" s="72">
        <f>_xlfn.IFNA(VLOOKUP(A234,綜合_回測!$A$3:$I$1751,8,FALSE),0)</f>
        <v>-61769.087999999996</v>
      </c>
      <c r="C234" s="72">
        <f t="shared" si="6"/>
        <v>4327219.7600000007</v>
      </c>
      <c r="D234" s="72">
        <f t="shared" si="7"/>
        <v>-212163.54399999999</v>
      </c>
    </row>
    <row r="235" spans="1:4">
      <c r="A235" s="47">
        <v>45315</v>
      </c>
      <c r="B235" s="72">
        <f>_xlfn.IFNA(VLOOKUP(A235,綜合_回測!$A$3:$I$1751,8,FALSE),0)</f>
        <v>-4295.2800000000007</v>
      </c>
      <c r="C235" s="72">
        <f t="shared" si="6"/>
        <v>4388988.8480000012</v>
      </c>
      <c r="D235" s="72">
        <f t="shared" si="7"/>
        <v>-154689.736</v>
      </c>
    </row>
    <row r="236" spans="1:4">
      <c r="A236" s="47">
        <v>45314</v>
      </c>
      <c r="B236" s="72">
        <f>_xlfn.IFNA(VLOOKUP(A236,綜合_回測!$A$3:$I$1751,8,FALSE),0)</f>
        <v>0</v>
      </c>
      <c r="C236" s="72">
        <f t="shared" si="6"/>
        <v>4393284.1280000014</v>
      </c>
      <c r="D236" s="72">
        <f t="shared" si="7"/>
        <v>-150394.45600000001</v>
      </c>
    </row>
    <row r="237" spans="1:4">
      <c r="A237" s="47">
        <v>45313</v>
      </c>
      <c r="B237" s="72">
        <f>_xlfn.IFNA(VLOOKUP(A237,綜合_回測!$A$3:$I$1751,8,FALSE),0)</f>
        <v>0</v>
      </c>
      <c r="C237" s="72">
        <f t="shared" si="6"/>
        <v>4393284.1280000014</v>
      </c>
      <c r="D237" s="72">
        <f t="shared" si="7"/>
        <v>-150394.45600000001</v>
      </c>
    </row>
    <row r="238" spans="1:4">
      <c r="A238" s="47">
        <v>45310</v>
      </c>
      <c r="B238" s="72">
        <f>_xlfn.IFNA(VLOOKUP(A238,綜合_回測!$A$3:$I$1751,8,FALSE),0)</f>
        <v>0</v>
      </c>
      <c r="C238" s="72">
        <f t="shared" si="6"/>
        <v>4393284.1280000014</v>
      </c>
      <c r="D238" s="72">
        <f t="shared" si="7"/>
        <v>-150394.45600000001</v>
      </c>
    </row>
    <row r="239" spans="1:4">
      <c r="A239" s="47">
        <v>45309</v>
      </c>
      <c r="B239" s="72">
        <f>_xlfn.IFNA(VLOOKUP(A239,綜合_回測!$A$3:$I$1751,8,FALSE),0)</f>
        <v>0</v>
      </c>
      <c r="C239" s="72">
        <f t="shared" si="6"/>
        <v>4393284.1280000014</v>
      </c>
      <c r="D239" s="72">
        <f t="shared" si="7"/>
        <v>-150394.45600000001</v>
      </c>
    </row>
    <row r="240" spans="1:4">
      <c r="A240" s="47">
        <v>45308</v>
      </c>
      <c r="B240" s="72">
        <f>_xlfn.IFNA(VLOOKUP(A240,綜合_回測!$A$3:$I$1751,8,FALSE),0)</f>
        <v>74183.008000000002</v>
      </c>
      <c r="C240" s="72">
        <f t="shared" si="6"/>
        <v>4393284.1280000014</v>
      </c>
      <c r="D240" s="72">
        <f t="shared" si="7"/>
        <v>-76211.448000000004</v>
      </c>
    </row>
    <row r="241" spans="1:4">
      <c r="A241" s="47">
        <v>45307</v>
      </c>
      <c r="B241" s="72">
        <f>_xlfn.IFNA(VLOOKUP(A241,綜合_回測!$A$3:$I$1751,8,FALSE),0)</f>
        <v>0</v>
      </c>
      <c r="C241" s="72">
        <f t="shared" si="6"/>
        <v>4319101.120000001</v>
      </c>
      <c r="D241" s="72">
        <f t="shared" si="7"/>
        <v>-150394.45600000001</v>
      </c>
    </row>
    <row r="242" spans="1:4">
      <c r="A242" s="47">
        <v>45306</v>
      </c>
      <c r="B242" s="72">
        <f>_xlfn.IFNA(VLOOKUP(A242,綜合_回測!$A$3:$I$1751,8,FALSE),0)</f>
        <v>0</v>
      </c>
      <c r="C242" s="72">
        <f t="shared" si="6"/>
        <v>4319101.120000001</v>
      </c>
      <c r="D242" s="72">
        <f t="shared" si="7"/>
        <v>-150394.45600000001</v>
      </c>
    </row>
    <row r="243" spans="1:4">
      <c r="A243" s="47">
        <v>45303</v>
      </c>
      <c r="B243" s="72">
        <f>_xlfn.IFNA(VLOOKUP(A243,綜合_回測!$A$3:$I$1751,8,FALSE),0)</f>
        <v>10557.552</v>
      </c>
      <c r="C243" s="72">
        <f t="shared" si="6"/>
        <v>4319101.120000001</v>
      </c>
      <c r="D243" s="72">
        <f t="shared" si="7"/>
        <v>-139836.90400000001</v>
      </c>
    </row>
    <row r="244" spans="1:4">
      <c r="A244" s="47">
        <v>45302</v>
      </c>
      <c r="B244" s="72">
        <f>_xlfn.IFNA(VLOOKUP(A244,綜合_回測!$A$3:$I$1751,8,FALSE),0)</f>
        <v>45349.344000000005</v>
      </c>
      <c r="C244" s="72">
        <f t="shared" si="6"/>
        <v>4308543.5680000009</v>
      </c>
      <c r="D244" s="72">
        <f t="shared" si="7"/>
        <v>-105045.11199999999</v>
      </c>
    </row>
    <row r="245" spans="1:4">
      <c r="A245" s="47">
        <v>45301</v>
      </c>
      <c r="B245" s="72">
        <f>_xlfn.IFNA(VLOOKUP(A245,綜合_回測!$A$3:$I$1751,8,FALSE),0)</f>
        <v>3810.5600000000004</v>
      </c>
      <c r="C245" s="72">
        <f t="shared" si="6"/>
        <v>4263194.2240000013</v>
      </c>
      <c r="D245" s="72">
        <f t="shared" si="7"/>
        <v>-146583.89600000001</v>
      </c>
    </row>
    <row r="246" spans="1:4">
      <c r="A246" s="47">
        <v>45300</v>
      </c>
      <c r="B246" s="72">
        <f>_xlfn.IFNA(VLOOKUP(A246,綜合_回測!$A$3:$I$1751,8,FALSE),0)</f>
        <v>52645.271999999997</v>
      </c>
      <c r="C246" s="72">
        <f t="shared" si="6"/>
        <v>4259383.6640000017</v>
      </c>
      <c r="D246" s="72">
        <f t="shared" si="7"/>
        <v>-97749.184000000008</v>
      </c>
    </row>
    <row r="247" spans="1:4">
      <c r="A247" s="47">
        <v>45299</v>
      </c>
      <c r="B247" s="72">
        <f>_xlfn.IFNA(VLOOKUP(A247,綜合_回測!$A$3:$I$1751,8,FALSE),0)</f>
        <v>0</v>
      </c>
      <c r="C247" s="72">
        <f t="shared" si="6"/>
        <v>4206738.3920000019</v>
      </c>
      <c r="D247" s="72">
        <f t="shared" si="7"/>
        <v>-150394.45600000001</v>
      </c>
    </row>
    <row r="248" spans="1:4">
      <c r="A248" s="47">
        <v>45296</v>
      </c>
      <c r="B248" s="72">
        <f>_xlfn.IFNA(VLOOKUP(A248,綜合_回測!$A$3:$I$1751,8,FALSE),0)</f>
        <v>-80744.84</v>
      </c>
      <c r="C248" s="72">
        <f t="shared" si="6"/>
        <v>4206738.3920000019</v>
      </c>
      <c r="D248" s="72">
        <f t="shared" si="7"/>
        <v>-231139.296</v>
      </c>
    </row>
    <row r="249" spans="1:4">
      <c r="A249" s="47">
        <v>45295</v>
      </c>
      <c r="B249" s="72">
        <f>_xlfn.IFNA(VLOOKUP(A249,綜合_回測!$A$3:$I$1751,8,FALSE),0)</f>
        <v>-17935.167999999998</v>
      </c>
      <c r="C249" s="72">
        <f t="shared" si="6"/>
        <v>4287483.2320000017</v>
      </c>
      <c r="D249" s="72">
        <f t="shared" si="7"/>
        <v>-168329.62400000001</v>
      </c>
    </row>
    <row r="250" spans="1:4">
      <c r="A250" s="47">
        <v>45294</v>
      </c>
      <c r="B250" s="72">
        <f>_xlfn.IFNA(VLOOKUP(A250,綜合_回測!$A$3:$I$1751,8,FALSE),0)</f>
        <v>149249.568</v>
      </c>
      <c r="C250" s="72">
        <f t="shared" si="6"/>
        <v>4305418.4000000013</v>
      </c>
      <c r="D250" s="72">
        <f t="shared" si="7"/>
        <v>-1144.8880000000063</v>
      </c>
    </row>
    <row r="251" spans="1:4">
      <c r="A251" s="47">
        <v>45293</v>
      </c>
      <c r="B251" s="72">
        <f>_xlfn.IFNA(VLOOKUP(A251,綜合_回測!$A$3:$I$1751,8,FALSE),0)</f>
        <v>0</v>
      </c>
      <c r="C251" s="72">
        <f t="shared" si="6"/>
        <v>4156168.8320000009</v>
      </c>
      <c r="D251" s="72">
        <f t="shared" si="7"/>
        <v>-150394.45600000001</v>
      </c>
    </row>
    <row r="252" spans="1:4">
      <c r="A252" s="47">
        <v>45289</v>
      </c>
      <c r="B252" s="72">
        <f>_xlfn.IFNA(VLOOKUP(A252,綜合_回測!$A$3:$I$1751,8,FALSE),0)</f>
        <v>0</v>
      </c>
      <c r="C252" s="72">
        <f t="shared" si="6"/>
        <v>4156168.8320000009</v>
      </c>
      <c r="D252" s="72">
        <f t="shared" si="7"/>
        <v>-150394.45600000001</v>
      </c>
    </row>
    <row r="253" spans="1:4">
      <c r="A253" s="47">
        <v>45288</v>
      </c>
      <c r="B253" s="72">
        <f>_xlfn.IFNA(VLOOKUP(A253,綜合_回測!$A$3:$I$1751,8,FALSE),0)</f>
        <v>-113477.856</v>
      </c>
      <c r="C253" s="72">
        <f t="shared" si="6"/>
        <v>4156168.8320000009</v>
      </c>
      <c r="D253" s="72">
        <f t="shared" si="7"/>
        <v>-263872.31200000003</v>
      </c>
    </row>
    <row r="254" spans="1:4">
      <c r="A254" s="47">
        <v>45287</v>
      </c>
      <c r="B254" s="72">
        <f>_xlfn.IFNA(VLOOKUP(A254,綜合_回測!$A$3:$I$1751,8,FALSE),0)</f>
        <v>40119.263999999996</v>
      </c>
      <c r="C254" s="72">
        <f t="shared" si="6"/>
        <v>4269646.688000001</v>
      </c>
      <c r="D254" s="72">
        <f t="shared" si="7"/>
        <v>-110275.19200000001</v>
      </c>
    </row>
    <row r="255" spans="1:4">
      <c r="A255" s="47">
        <v>45286</v>
      </c>
      <c r="B255" s="72">
        <f>_xlfn.IFNA(VLOOKUP(A255,綜合_回測!$A$3:$I$1751,8,FALSE),0)</f>
        <v>10843.392</v>
      </c>
      <c r="C255" s="72">
        <f t="shared" si="6"/>
        <v>4229527.4240000006</v>
      </c>
      <c r="D255" s="72">
        <f t="shared" si="7"/>
        <v>-139551.06400000001</v>
      </c>
    </row>
    <row r="256" spans="1:4">
      <c r="A256" s="47">
        <v>45285</v>
      </c>
      <c r="B256" s="72">
        <f>_xlfn.IFNA(VLOOKUP(A256,綜合_回測!$A$3:$I$1751,8,FALSE),0)</f>
        <v>3878.84</v>
      </c>
      <c r="C256" s="72">
        <f t="shared" si="6"/>
        <v>4218684.0320000006</v>
      </c>
      <c r="D256" s="72">
        <f t="shared" si="7"/>
        <v>-146515.61600000001</v>
      </c>
    </row>
    <row r="257" spans="1:4">
      <c r="A257" s="47">
        <v>45282</v>
      </c>
      <c r="B257" s="72">
        <f>_xlfn.IFNA(VLOOKUP(A257,綜合_回測!$A$3:$I$1751,8,FALSE),0)</f>
        <v>-17943.232</v>
      </c>
      <c r="C257" s="72">
        <f t="shared" si="6"/>
        <v>4214805.1920000007</v>
      </c>
      <c r="D257" s="72">
        <f t="shared" si="7"/>
        <v>-168337.68799999999</v>
      </c>
    </row>
    <row r="258" spans="1:4">
      <c r="A258" s="47">
        <v>45281</v>
      </c>
      <c r="B258" s="72">
        <f>_xlfn.IFNA(VLOOKUP(A258,綜合_回測!$A$3:$I$1751,8,FALSE),0)</f>
        <v>0</v>
      </c>
      <c r="C258" s="72">
        <f t="shared" ref="C258:C321" si="8">C259+B258</f>
        <v>4232748.4240000006</v>
      </c>
      <c r="D258" s="72">
        <f t="shared" si="7"/>
        <v>-150394.45600000001</v>
      </c>
    </row>
    <row r="259" spans="1:4">
      <c r="A259" s="47">
        <v>45280</v>
      </c>
      <c r="B259" s="72">
        <f>_xlfn.IFNA(VLOOKUP(A259,綜合_回測!$A$3:$I$1751,8,FALSE),0)</f>
        <v>0</v>
      </c>
      <c r="C259" s="72">
        <f t="shared" si="8"/>
        <v>4232748.4240000006</v>
      </c>
      <c r="D259" s="72">
        <f t="shared" ref="D259:D322" si="9">MIN((B259-MAX(B259:B317)),0)</f>
        <v>-150394.45600000001</v>
      </c>
    </row>
    <row r="260" spans="1:4">
      <c r="A260" s="47">
        <v>45279</v>
      </c>
      <c r="B260" s="72">
        <f>_xlfn.IFNA(VLOOKUP(A260,綜合_回測!$A$3:$I$1751,8,FALSE),0)</f>
        <v>34140.512000000002</v>
      </c>
      <c r="C260" s="72">
        <f t="shared" si="8"/>
        <v>4232748.4240000006</v>
      </c>
      <c r="D260" s="72">
        <f t="shared" si="9"/>
        <v>-116253.944</v>
      </c>
    </row>
    <row r="261" spans="1:4">
      <c r="A261" s="47">
        <v>45278</v>
      </c>
      <c r="B261" s="72">
        <f>_xlfn.IFNA(VLOOKUP(A261,綜合_回測!$A$3:$I$1751,8,FALSE),0)</f>
        <v>-47927.040000000001</v>
      </c>
      <c r="C261" s="72">
        <f t="shared" si="8"/>
        <v>4198607.9120000005</v>
      </c>
      <c r="D261" s="72">
        <f t="shared" si="9"/>
        <v>-198321.49600000001</v>
      </c>
    </row>
    <row r="262" spans="1:4">
      <c r="A262" s="47">
        <v>45275</v>
      </c>
      <c r="B262" s="72">
        <f>_xlfn.IFNA(VLOOKUP(A262,綜合_回測!$A$3:$I$1751,8,FALSE),0)</f>
        <v>0</v>
      </c>
      <c r="C262" s="72">
        <f t="shared" si="8"/>
        <v>4246534.9520000005</v>
      </c>
      <c r="D262" s="72">
        <f t="shared" si="9"/>
        <v>-214318.12</v>
      </c>
    </row>
    <row r="263" spans="1:4">
      <c r="A263" s="47">
        <v>45274</v>
      </c>
      <c r="B263" s="72">
        <f>_xlfn.IFNA(VLOOKUP(A263,綜合_回測!$A$3:$I$1751,8,FALSE),0)</f>
        <v>-25479.887999999999</v>
      </c>
      <c r="C263" s="72">
        <f t="shared" si="8"/>
        <v>4246534.9520000005</v>
      </c>
      <c r="D263" s="72">
        <f t="shared" si="9"/>
        <v>-239798.008</v>
      </c>
    </row>
    <row r="264" spans="1:4">
      <c r="A264" s="47">
        <v>45273</v>
      </c>
      <c r="B264" s="72">
        <f>_xlfn.IFNA(VLOOKUP(A264,綜合_回測!$A$3:$I$1751,8,FALSE),0)</f>
        <v>0</v>
      </c>
      <c r="C264" s="72">
        <f t="shared" si="8"/>
        <v>4272014.8400000008</v>
      </c>
      <c r="D264" s="72">
        <f t="shared" si="9"/>
        <v>-214318.12</v>
      </c>
    </row>
    <row r="265" spans="1:4">
      <c r="A265" s="47">
        <v>45272</v>
      </c>
      <c r="B265" s="72">
        <f>_xlfn.IFNA(VLOOKUP(A265,綜合_回測!$A$3:$I$1751,8,FALSE),0)</f>
        <v>10898.624</v>
      </c>
      <c r="C265" s="72">
        <f t="shared" si="8"/>
        <v>4272014.8400000008</v>
      </c>
      <c r="D265" s="72">
        <f t="shared" si="9"/>
        <v>-203419.49599999998</v>
      </c>
    </row>
    <row r="266" spans="1:4">
      <c r="A266" s="47">
        <v>45271</v>
      </c>
      <c r="B266" s="72">
        <f>_xlfn.IFNA(VLOOKUP(A266,綜合_回測!$A$3:$I$1751,8,FALSE),0)</f>
        <v>-53081.791999999994</v>
      </c>
      <c r="C266" s="72">
        <f t="shared" si="8"/>
        <v>4261116.2160000009</v>
      </c>
      <c r="D266" s="72">
        <f t="shared" si="9"/>
        <v>-267399.91200000001</v>
      </c>
    </row>
    <row r="267" spans="1:4">
      <c r="A267" s="47">
        <v>45268</v>
      </c>
      <c r="B267" s="72">
        <f>_xlfn.IFNA(VLOOKUP(A267,綜合_回測!$A$3:$I$1751,8,FALSE),0)</f>
        <v>-50697.48</v>
      </c>
      <c r="C267" s="72">
        <f t="shared" si="8"/>
        <v>4314198.0080000013</v>
      </c>
      <c r="D267" s="72">
        <f t="shared" si="9"/>
        <v>-265015.59999999998</v>
      </c>
    </row>
    <row r="268" spans="1:4">
      <c r="A268" s="47">
        <v>45267</v>
      </c>
      <c r="B268" s="72">
        <f>_xlfn.IFNA(VLOOKUP(A268,綜合_回測!$A$3:$I$1751,8,FALSE),0)</f>
        <v>33393.920000000006</v>
      </c>
      <c r="C268" s="72">
        <f t="shared" si="8"/>
        <v>4364895.4880000018</v>
      </c>
      <c r="D268" s="72">
        <f t="shared" si="9"/>
        <v>-180924.19999999998</v>
      </c>
    </row>
    <row r="269" spans="1:4">
      <c r="A269" s="47">
        <v>45266</v>
      </c>
      <c r="B269" s="72">
        <f>_xlfn.IFNA(VLOOKUP(A269,綜合_回測!$A$3:$I$1751,8,FALSE),0)</f>
        <v>-1403.856</v>
      </c>
      <c r="C269" s="72">
        <f t="shared" si="8"/>
        <v>4331501.5680000018</v>
      </c>
      <c r="D269" s="72">
        <f t="shared" si="9"/>
        <v>-215721.976</v>
      </c>
    </row>
    <row r="270" spans="1:4">
      <c r="A270" s="47">
        <v>45265</v>
      </c>
      <c r="B270" s="72">
        <f>_xlfn.IFNA(VLOOKUP(A270,綜合_回測!$A$3:$I$1751,8,FALSE),0)</f>
        <v>-63267.336000000003</v>
      </c>
      <c r="C270" s="72">
        <f t="shared" si="8"/>
        <v>4332905.4240000015</v>
      </c>
      <c r="D270" s="72">
        <f t="shared" si="9"/>
        <v>-277585.45600000001</v>
      </c>
    </row>
    <row r="271" spans="1:4">
      <c r="A271" s="47">
        <v>45264</v>
      </c>
      <c r="B271" s="72">
        <f>_xlfn.IFNA(VLOOKUP(A271,綜合_回測!$A$3:$I$1751,8,FALSE),0)</f>
        <v>19054.592000000001</v>
      </c>
      <c r="C271" s="72">
        <f t="shared" si="8"/>
        <v>4396172.7600000016</v>
      </c>
      <c r="D271" s="72">
        <f t="shared" si="9"/>
        <v>-195263.52799999999</v>
      </c>
    </row>
    <row r="272" spans="1:4">
      <c r="A272" s="47">
        <v>45261</v>
      </c>
      <c r="B272" s="72">
        <f>_xlfn.IFNA(VLOOKUP(A272,綜合_回測!$A$3:$I$1751,8,FALSE),0)</f>
        <v>0</v>
      </c>
      <c r="C272" s="72">
        <f t="shared" si="8"/>
        <v>4377118.1680000015</v>
      </c>
      <c r="D272" s="72">
        <f t="shared" si="9"/>
        <v>-214318.12</v>
      </c>
    </row>
    <row r="273" spans="1:4">
      <c r="A273" s="47">
        <v>45260</v>
      </c>
      <c r="B273" s="72">
        <f>_xlfn.IFNA(VLOOKUP(A273,綜合_回測!$A$3:$I$1751,8,FALSE),0)</f>
        <v>-126229.264</v>
      </c>
      <c r="C273" s="72">
        <f t="shared" si="8"/>
        <v>4377118.1680000015</v>
      </c>
      <c r="D273" s="72">
        <f t="shared" si="9"/>
        <v>-340547.38399999996</v>
      </c>
    </row>
    <row r="274" spans="1:4">
      <c r="A274" s="47">
        <v>45259</v>
      </c>
      <c r="B274" s="72">
        <f>_xlfn.IFNA(VLOOKUP(A274,綜合_回測!$A$3:$I$1751,8,FALSE),0)</f>
        <v>0</v>
      </c>
      <c r="C274" s="72">
        <f t="shared" si="8"/>
        <v>4503347.4320000019</v>
      </c>
      <c r="D274" s="72">
        <f t="shared" si="9"/>
        <v>-214318.12</v>
      </c>
    </row>
    <row r="275" spans="1:4">
      <c r="A275" s="47">
        <v>45258</v>
      </c>
      <c r="B275" s="72">
        <f>_xlfn.IFNA(VLOOKUP(A275,綜合_回測!$A$3:$I$1751,8,FALSE),0)</f>
        <v>0</v>
      </c>
      <c r="C275" s="72">
        <f t="shared" si="8"/>
        <v>4503347.4320000019</v>
      </c>
      <c r="D275" s="72">
        <f t="shared" si="9"/>
        <v>-214318.12</v>
      </c>
    </row>
    <row r="276" spans="1:4">
      <c r="A276" s="47">
        <v>45257</v>
      </c>
      <c r="B276" s="72">
        <f>_xlfn.IFNA(VLOOKUP(A276,綜合_回測!$A$3:$I$1751,8,FALSE),0)</f>
        <v>150394.45600000001</v>
      </c>
      <c r="C276" s="72">
        <f t="shared" si="8"/>
        <v>4503347.4320000019</v>
      </c>
      <c r="D276" s="72">
        <f t="shared" si="9"/>
        <v>-63923.66399999999</v>
      </c>
    </row>
    <row r="277" spans="1:4">
      <c r="A277" s="47">
        <v>45254</v>
      </c>
      <c r="B277" s="72">
        <f>_xlfn.IFNA(VLOOKUP(A277,綜合_回測!$A$3:$I$1751,8,FALSE),0)</f>
        <v>-34467.336000000003</v>
      </c>
      <c r="C277" s="72">
        <f t="shared" si="8"/>
        <v>4352952.9760000017</v>
      </c>
      <c r="D277" s="72">
        <f t="shared" si="9"/>
        <v>-248785.45600000001</v>
      </c>
    </row>
    <row r="278" spans="1:4">
      <c r="A278" s="47">
        <v>45253</v>
      </c>
      <c r="B278" s="72">
        <f>_xlfn.IFNA(VLOOKUP(A278,綜合_回測!$A$3:$I$1751,8,FALSE),0)</f>
        <v>-36527.127999999997</v>
      </c>
      <c r="C278" s="72">
        <f t="shared" si="8"/>
        <v>4387420.3120000018</v>
      </c>
      <c r="D278" s="72">
        <f t="shared" si="9"/>
        <v>-250845.24799999999</v>
      </c>
    </row>
    <row r="279" spans="1:4">
      <c r="A279" s="47">
        <v>45252</v>
      </c>
      <c r="B279" s="72">
        <f>_xlfn.IFNA(VLOOKUP(A279,綜合_回測!$A$3:$I$1751,8,FALSE),0)</f>
        <v>-77036.671999999991</v>
      </c>
      <c r="C279" s="72">
        <f t="shared" si="8"/>
        <v>4423947.4400000013</v>
      </c>
      <c r="D279" s="72">
        <f t="shared" si="9"/>
        <v>-291354.79200000002</v>
      </c>
    </row>
    <row r="280" spans="1:4">
      <c r="A280" s="47">
        <v>45251</v>
      </c>
      <c r="B280" s="72">
        <f>_xlfn.IFNA(VLOOKUP(A280,綜合_回測!$A$3:$I$1751,8,FALSE),0)</f>
        <v>53630.264000000003</v>
      </c>
      <c r="C280" s="72">
        <f t="shared" si="8"/>
        <v>4500984.1120000016</v>
      </c>
      <c r="D280" s="72">
        <f t="shared" si="9"/>
        <v>-160687.856</v>
      </c>
    </row>
    <row r="281" spans="1:4">
      <c r="A281" s="47">
        <v>45250</v>
      </c>
      <c r="B281" s="72">
        <f>_xlfn.IFNA(VLOOKUP(A281,綜合_回測!$A$3:$I$1751,8,FALSE),0)</f>
        <v>-43350.432000000001</v>
      </c>
      <c r="C281" s="72">
        <f t="shared" si="8"/>
        <v>4447353.8480000012</v>
      </c>
      <c r="D281" s="72">
        <f t="shared" si="9"/>
        <v>-257668.552</v>
      </c>
    </row>
    <row r="282" spans="1:4">
      <c r="A282" s="47">
        <v>45247</v>
      </c>
      <c r="B282" s="72">
        <f>_xlfn.IFNA(VLOOKUP(A282,綜合_回測!$A$3:$I$1751,8,FALSE),0)</f>
        <v>51337.807999999997</v>
      </c>
      <c r="C282" s="72">
        <f t="shared" si="8"/>
        <v>4490704.2800000012</v>
      </c>
      <c r="D282" s="72">
        <f t="shared" si="9"/>
        <v>-162980.31200000001</v>
      </c>
    </row>
    <row r="283" spans="1:4">
      <c r="A283" s="47">
        <v>45246</v>
      </c>
      <c r="B283" s="72">
        <f>_xlfn.IFNA(VLOOKUP(A283,綜合_回測!$A$3:$I$1751,8,FALSE),0)</f>
        <v>-120236.32</v>
      </c>
      <c r="C283" s="72">
        <f t="shared" si="8"/>
        <v>4439366.472000001</v>
      </c>
      <c r="D283" s="72">
        <f t="shared" si="9"/>
        <v>-334554.44</v>
      </c>
    </row>
    <row r="284" spans="1:4">
      <c r="A284" s="47">
        <v>45245</v>
      </c>
      <c r="B284" s="72">
        <f>_xlfn.IFNA(VLOOKUP(A284,綜合_回測!$A$3:$I$1751,8,FALSE),0)</f>
        <v>37377.792000000001</v>
      </c>
      <c r="C284" s="72">
        <f t="shared" si="8"/>
        <v>4559602.7920000013</v>
      </c>
      <c r="D284" s="72">
        <f t="shared" si="9"/>
        <v>-176940.32799999998</v>
      </c>
    </row>
    <row r="285" spans="1:4">
      <c r="A285" s="47">
        <v>45244</v>
      </c>
      <c r="B285" s="72">
        <f>_xlfn.IFNA(VLOOKUP(A285,綜合_回測!$A$3:$I$1751,8,FALSE),0)</f>
        <v>0</v>
      </c>
      <c r="C285" s="72">
        <f t="shared" si="8"/>
        <v>4522225.0000000009</v>
      </c>
      <c r="D285" s="72">
        <f t="shared" si="9"/>
        <v>-214318.12</v>
      </c>
    </row>
    <row r="286" spans="1:4">
      <c r="A286" s="47">
        <v>45243</v>
      </c>
      <c r="B286" s="72">
        <f>_xlfn.IFNA(VLOOKUP(A286,綜合_回測!$A$3:$I$1751,8,FALSE),0)</f>
        <v>86515.415999999997</v>
      </c>
      <c r="C286" s="72">
        <f t="shared" si="8"/>
        <v>4522225.0000000009</v>
      </c>
      <c r="D286" s="72">
        <f t="shared" si="9"/>
        <v>-127802.704</v>
      </c>
    </row>
    <row r="287" spans="1:4">
      <c r="A287" s="47">
        <v>45240</v>
      </c>
      <c r="B287" s="72">
        <f>_xlfn.IFNA(VLOOKUP(A287,綜合_回測!$A$3:$I$1751,8,FALSE),0)</f>
        <v>-129808.35999999999</v>
      </c>
      <c r="C287" s="72">
        <f t="shared" si="8"/>
        <v>4435709.5840000007</v>
      </c>
      <c r="D287" s="72">
        <f t="shared" si="9"/>
        <v>-344126.48</v>
      </c>
    </row>
    <row r="288" spans="1:4">
      <c r="A288" s="47">
        <v>45239</v>
      </c>
      <c r="B288" s="72">
        <f>_xlfn.IFNA(VLOOKUP(A288,綜合_回測!$A$3:$I$1751,8,FALSE),0)</f>
        <v>0</v>
      </c>
      <c r="C288" s="72">
        <f t="shared" si="8"/>
        <v>4565517.9440000011</v>
      </c>
      <c r="D288" s="72">
        <f t="shared" si="9"/>
        <v>-214318.12</v>
      </c>
    </row>
    <row r="289" spans="1:4">
      <c r="A289" s="47">
        <v>45238</v>
      </c>
      <c r="B289" s="72">
        <f>_xlfn.IFNA(VLOOKUP(A289,綜合_回測!$A$3:$I$1751,8,FALSE),0)</f>
        <v>-129837.40000000001</v>
      </c>
      <c r="C289" s="72">
        <f t="shared" si="8"/>
        <v>4565517.9440000011</v>
      </c>
      <c r="D289" s="72">
        <f t="shared" si="9"/>
        <v>-344155.52</v>
      </c>
    </row>
    <row r="290" spans="1:4">
      <c r="A290" s="47">
        <v>45237</v>
      </c>
      <c r="B290" s="72">
        <f>_xlfn.IFNA(VLOOKUP(A290,綜合_回測!$A$3:$I$1751,8,FALSE),0)</f>
        <v>0</v>
      </c>
      <c r="C290" s="72">
        <f t="shared" si="8"/>
        <v>4695355.3440000014</v>
      </c>
      <c r="D290" s="72">
        <f t="shared" si="9"/>
        <v>-214318.12</v>
      </c>
    </row>
    <row r="291" spans="1:4">
      <c r="A291" s="47">
        <v>45236</v>
      </c>
      <c r="B291" s="72">
        <f>_xlfn.IFNA(VLOOKUP(A291,綜合_回測!$A$3:$I$1751,8,FALSE),0)</f>
        <v>0</v>
      </c>
      <c r="C291" s="72">
        <f t="shared" si="8"/>
        <v>4695355.3440000014</v>
      </c>
      <c r="D291" s="72">
        <f t="shared" si="9"/>
        <v>-214318.12</v>
      </c>
    </row>
    <row r="292" spans="1:4">
      <c r="A292" s="47">
        <v>45233</v>
      </c>
      <c r="B292" s="72">
        <f>_xlfn.IFNA(VLOOKUP(A292,綜合_回測!$A$3:$I$1751,8,FALSE),0)</f>
        <v>-64341.312000000005</v>
      </c>
      <c r="C292" s="72">
        <f t="shared" si="8"/>
        <v>4695355.3440000014</v>
      </c>
      <c r="D292" s="72">
        <f t="shared" si="9"/>
        <v>-278659.43200000003</v>
      </c>
    </row>
    <row r="293" spans="1:4">
      <c r="A293" s="47">
        <v>45232</v>
      </c>
      <c r="B293" s="72">
        <f>_xlfn.IFNA(VLOOKUP(A293,綜合_回測!$A$3:$I$1751,8,FALSE),0)</f>
        <v>0</v>
      </c>
      <c r="C293" s="72">
        <f t="shared" si="8"/>
        <v>4759696.6560000014</v>
      </c>
      <c r="D293" s="72">
        <f t="shared" si="9"/>
        <v>-214318.12</v>
      </c>
    </row>
    <row r="294" spans="1:4">
      <c r="A294" s="47">
        <v>45231</v>
      </c>
      <c r="B294" s="72">
        <f>_xlfn.IFNA(VLOOKUP(A294,綜合_回測!$A$3:$I$1751,8,FALSE),0)</f>
        <v>-23760.32</v>
      </c>
      <c r="C294" s="72">
        <f t="shared" si="8"/>
        <v>4759696.6560000014</v>
      </c>
      <c r="D294" s="72">
        <f t="shared" si="9"/>
        <v>-238078.44</v>
      </c>
    </row>
    <row r="295" spans="1:4">
      <c r="A295" s="47">
        <v>45230</v>
      </c>
      <c r="B295" s="72">
        <f>_xlfn.IFNA(VLOOKUP(A295,綜合_回測!$A$3:$I$1751,8,FALSE),0)</f>
        <v>104315.35200000001</v>
      </c>
      <c r="C295" s="72">
        <f t="shared" si="8"/>
        <v>4783456.9760000017</v>
      </c>
      <c r="D295" s="72">
        <f t="shared" si="9"/>
        <v>-110002.76799999998</v>
      </c>
    </row>
    <row r="296" spans="1:4">
      <c r="A296" s="47">
        <v>45229</v>
      </c>
      <c r="B296" s="72">
        <f>_xlfn.IFNA(VLOOKUP(A296,綜合_回測!$A$3:$I$1751,8,FALSE),0)</f>
        <v>-21876.240000000002</v>
      </c>
      <c r="C296" s="72">
        <f t="shared" si="8"/>
        <v>4679141.6240000017</v>
      </c>
      <c r="D296" s="72">
        <f t="shared" si="9"/>
        <v>-236194.36</v>
      </c>
    </row>
    <row r="297" spans="1:4">
      <c r="A297" s="47">
        <v>45226</v>
      </c>
      <c r="B297" s="72">
        <f>_xlfn.IFNA(VLOOKUP(A297,綜合_回測!$A$3:$I$1751,8,FALSE),0)</f>
        <v>18123.04</v>
      </c>
      <c r="C297" s="72">
        <f t="shared" si="8"/>
        <v>4701017.8640000019</v>
      </c>
      <c r="D297" s="72">
        <f t="shared" si="9"/>
        <v>-250779.432</v>
      </c>
    </row>
    <row r="298" spans="1:4">
      <c r="A298" s="47">
        <v>45225</v>
      </c>
      <c r="B298" s="72">
        <f>_xlfn.IFNA(VLOOKUP(A298,綜合_回測!$A$3:$I$1751,8,FALSE),0)</f>
        <v>3004.1759999999999</v>
      </c>
      <c r="C298" s="72">
        <f t="shared" si="8"/>
        <v>4682894.8240000019</v>
      </c>
      <c r="D298" s="72">
        <f t="shared" si="9"/>
        <v>-265898.29600000003</v>
      </c>
    </row>
    <row r="299" spans="1:4">
      <c r="A299" s="47">
        <v>45224</v>
      </c>
      <c r="B299" s="72">
        <f>_xlfn.IFNA(VLOOKUP(A299,綜合_回測!$A$3:$I$1751,8,FALSE),0)</f>
        <v>24946.207999999999</v>
      </c>
      <c r="C299" s="72">
        <f t="shared" si="8"/>
        <v>4679890.6480000019</v>
      </c>
      <c r="D299" s="72">
        <f t="shared" si="9"/>
        <v>-243956.26400000002</v>
      </c>
    </row>
    <row r="300" spans="1:4">
      <c r="A300" s="47">
        <v>45223</v>
      </c>
      <c r="B300" s="72">
        <f>_xlfn.IFNA(VLOOKUP(A300,綜合_回測!$A$3:$I$1751,8,FALSE),0)</f>
        <v>2280.072000000001</v>
      </c>
      <c r="C300" s="72">
        <f t="shared" si="8"/>
        <v>4654944.4400000023</v>
      </c>
      <c r="D300" s="72">
        <f t="shared" si="9"/>
        <v>-266622.40000000002</v>
      </c>
    </row>
    <row r="301" spans="1:4">
      <c r="A301" s="47">
        <v>45222</v>
      </c>
      <c r="B301" s="72">
        <f>_xlfn.IFNA(VLOOKUP(A301,綜合_回測!$A$3:$I$1751,8,FALSE),0)</f>
        <v>75.39200000000001</v>
      </c>
      <c r="C301" s="72">
        <f t="shared" si="8"/>
        <v>4652664.3680000026</v>
      </c>
      <c r="D301" s="72">
        <f t="shared" si="9"/>
        <v>-268827.08</v>
      </c>
    </row>
    <row r="302" spans="1:4">
      <c r="A302" s="47">
        <v>45219</v>
      </c>
      <c r="B302" s="72">
        <f>_xlfn.IFNA(VLOOKUP(A302,綜合_回測!$A$3:$I$1751,8,FALSE),0)</f>
        <v>0</v>
      </c>
      <c r="C302" s="72">
        <f t="shared" si="8"/>
        <v>4652588.9760000026</v>
      </c>
      <c r="D302" s="72">
        <f t="shared" si="9"/>
        <v>-268902.47200000001</v>
      </c>
    </row>
    <row r="303" spans="1:4">
      <c r="A303" s="47">
        <v>45218</v>
      </c>
      <c r="B303" s="72">
        <f>_xlfn.IFNA(VLOOKUP(A303,綜合_回測!$A$3:$I$1751,8,FALSE),0)</f>
        <v>-81124.176000000007</v>
      </c>
      <c r="C303" s="72">
        <f t="shared" si="8"/>
        <v>4652588.9760000026</v>
      </c>
      <c r="D303" s="72">
        <f t="shared" si="9"/>
        <v>-350026.64800000004</v>
      </c>
    </row>
    <row r="304" spans="1:4">
      <c r="A304" s="47">
        <v>45217</v>
      </c>
      <c r="B304" s="72">
        <f>_xlfn.IFNA(VLOOKUP(A304,綜合_回測!$A$3:$I$1751,8,FALSE),0)</f>
        <v>43898.423999999999</v>
      </c>
      <c r="C304" s="72">
        <f t="shared" si="8"/>
        <v>4733713.1520000026</v>
      </c>
      <c r="D304" s="72">
        <f t="shared" si="9"/>
        <v>-225004.04800000001</v>
      </c>
    </row>
    <row r="305" spans="1:4">
      <c r="A305" s="47">
        <v>45216</v>
      </c>
      <c r="B305" s="72">
        <f>_xlfn.IFNA(VLOOKUP(A305,綜合_回測!$A$3:$I$1751,8,FALSE),0)</f>
        <v>112783.152</v>
      </c>
      <c r="C305" s="72">
        <f t="shared" si="8"/>
        <v>4689814.7280000029</v>
      </c>
      <c r="D305" s="72">
        <f t="shared" si="9"/>
        <v>-156119.32</v>
      </c>
    </row>
    <row r="306" spans="1:4">
      <c r="A306" s="47">
        <v>45215</v>
      </c>
      <c r="B306" s="72">
        <f>_xlfn.IFNA(VLOOKUP(A306,綜合_回測!$A$3:$I$1751,8,FALSE),0)</f>
        <v>0</v>
      </c>
      <c r="C306" s="72">
        <f t="shared" si="8"/>
        <v>4577031.5760000031</v>
      </c>
      <c r="D306" s="72">
        <f t="shared" si="9"/>
        <v>-268902.47200000001</v>
      </c>
    </row>
    <row r="307" spans="1:4">
      <c r="A307" s="47">
        <v>45212</v>
      </c>
      <c r="B307" s="72">
        <f>_xlfn.IFNA(VLOOKUP(A307,綜合_回測!$A$3:$I$1751,8,FALSE),0)</f>
        <v>-94646.376000000004</v>
      </c>
      <c r="C307" s="72">
        <f t="shared" si="8"/>
        <v>4577031.5760000031</v>
      </c>
      <c r="D307" s="72">
        <f t="shared" si="9"/>
        <v>-363548.848</v>
      </c>
    </row>
    <row r="308" spans="1:4">
      <c r="A308" s="47">
        <v>45211</v>
      </c>
      <c r="B308" s="72">
        <f>_xlfn.IFNA(VLOOKUP(A308,綜合_回測!$A$3:$I$1751,8,FALSE),0)</f>
        <v>38361.232000000004</v>
      </c>
      <c r="C308" s="72">
        <f t="shared" si="8"/>
        <v>4671677.9520000033</v>
      </c>
      <c r="D308" s="72">
        <f t="shared" si="9"/>
        <v>-230541.24</v>
      </c>
    </row>
    <row r="309" spans="1:4">
      <c r="A309" s="47">
        <v>45210</v>
      </c>
      <c r="B309" s="72">
        <f>_xlfn.IFNA(VLOOKUP(A309,綜合_回測!$A$3:$I$1751,8,FALSE),0)</f>
        <v>0</v>
      </c>
      <c r="C309" s="72">
        <f t="shared" si="8"/>
        <v>4633316.7200000035</v>
      </c>
      <c r="D309" s="72">
        <f t="shared" si="9"/>
        <v>-268902.47200000001</v>
      </c>
    </row>
    <row r="310" spans="1:4">
      <c r="A310" s="47">
        <v>45205</v>
      </c>
      <c r="B310" s="72">
        <f>_xlfn.IFNA(VLOOKUP(A310,綜合_回測!$A$3:$I$1751,8,FALSE),0)</f>
        <v>0</v>
      </c>
      <c r="C310" s="72">
        <f t="shared" si="8"/>
        <v>4633316.7200000035</v>
      </c>
      <c r="D310" s="72">
        <f t="shared" si="9"/>
        <v>-268902.47200000001</v>
      </c>
    </row>
    <row r="311" spans="1:4">
      <c r="A311" s="47">
        <v>45204</v>
      </c>
      <c r="B311" s="72">
        <f>_xlfn.IFNA(VLOOKUP(A311,綜合_回測!$A$3:$I$1751,8,FALSE),0)</f>
        <v>143088.568</v>
      </c>
      <c r="C311" s="72">
        <f t="shared" si="8"/>
        <v>4633316.7200000035</v>
      </c>
      <c r="D311" s="72">
        <f t="shared" si="9"/>
        <v>-125813.90400000001</v>
      </c>
    </row>
    <row r="312" spans="1:4">
      <c r="A312" s="47">
        <v>45203</v>
      </c>
      <c r="B312" s="72">
        <f>_xlfn.IFNA(VLOOKUP(A312,綜合_回測!$A$3:$I$1751,8,FALSE),0)</f>
        <v>-6619.9520000000011</v>
      </c>
      <c r="C312" s="72">
        <f t="shared" si="8"/>
        <v>4490228.1520000035</v>
      </c>
      <c r="D312" s="72">
        <f t="shared" si="9"/>
        <v>-275522.424</v>
      </c>
    </row>
    <row r="313" spans="1:4">
      <c r="A313" s="47">
        <v>45202</v>
      </c>
      <c r="B313" s="72">
        <f>_xlfn.IFNA(VLOOKUP(A313,綜合_回測!$A$3:$I$1751,8,FALSE),0)</f>
        <v>73890.792000000001</v>
      </c>
      <c r="C313" s="72">
        <f t="shared" si="8"/>
        <v>4496848.1040000031</v>
      </c>
      <c r="D313" s="72">
        <f t="shared" si="9"/>
        <v>-195011.68</v>
      </c>
    </row>
    <row r="314" spans="1:4">
      <c r="A314" s="47">
        <v>45201</v>
      </c>
      <c r="B314" s="72">
        <f>_xlfn.IFNA(VLOOKUP(A314,綜合_回測!$A$3:$I$1751,8,FALSE),0)</f>
        <v>0</v>
      </c>
      <c r="C314" s="72">
        <f t="shared" si="8"/>
        <v>4422957.3120000027</v>
      </c>
      <c r="D314" s="72">
        <f t="shared" si="9"/>
        <v>-268902.47200000001</v>
      </c>
    </row>
    <row r="315" spans="1:4">
      <c r="A315" s="47">
        <v>45197</v>
      </c>
      <c r="B315" s="72">
        <f>_xlfn.IFNA(VLOOKUP(A315,綜合_回測!$A$3:$I$1751,8,FALSE),0)</f>
        <v>-25107.216</v>
      </c>
      <c r="C315" s="72">
        <f t="shared" si="8"/>
        <v>4422957.3120000027</v>
      </c>
      <c r="D315" s="72">
        <f t="shared" si="9"/>
        <v>-294009.68800000002</v>
      </c>
    </row>
    <row r="316" spans="1:4">
      <c r="A316" s="47">
        <v>45196</v>
      </c>
      <c r="B316" s="72">
        <f>_xlfn.IFNA(VLOOKUP(A316,綜合_回測!$A$3:$I$1751,8,FALSE),0)</f>
        <v>8087.28</v>
      </c>
      <c r="C316" s="72">
        <f t="shared" si="8"/>
        <v>4448064.5280000027</v>
      </c>
      <c r="D316" s="72">
        <f t="shared" si="9"/>
        <v>-260815.19200000001</v>
      </c>
    </row>
    <row r="317" spans="1:4">
      <c r="A317" s="47">
        <v>45195</v>
      </c>
      <c r="B317" s="72">
        <f>_xlfn.IFNA(VLOOKUP(A317,綜合_回測!$A$3:$I$1751,8,FALSE),0)</f>
        <v>-1093.104</v>
      </c>
      <c r="C317" s="72">
        <f t="shared" si="8"/>
        <v>4439977.2480000025</v>
      </c>
      <c r="D317" s="72">
        <f t="shared" si="9"/>
        <v>-269995.576</v>
      </c>
    </row>
    <row r="318" spans="1:4">
      <c r="A318" s="47">
        <v>45194</v>
      </c>
      <c r="B318" s="72">
        <f>_xlfn.IFNA(VLOOKUP(A318,綜合_回測!$A$3:$I$1751,8,FALSE),0)</f>
        <v>83256.415999999997</v>
      </c>
      <c r="C318" s="72">
        <f t="shared" si="8"/>
        <v>4441070.3520000027</v>
      </c>
      <c r="D318" s="72">
        <f t="shared" si="9"/>
        <v>-185646.05600000001</v>
      </c>
    </row>
    <row r="319" spans="1:4">
      <c r="A319" s="47">
        <v>45191</v>
      </c>
      <c r="B319" s="72">
        <f>_xlfn.IFNA(VLOOKUP(A319,綜合_回測!$A$3:$I$1751,8,FALSE),0)</f>
        <v>-21917.279999999999</v>
      </c>
      <c r="C319" s="72">
        <f t="shared" si="8"/>
        <v>4357813.9360000025</v>
      </c>
      <c r="D319" s="72">
        <f t="shared" si="9"/>
        <v>-290819.75199999998</v>
      </c>
    </row>
    <row r="320" spans="1:4">
      <c r="A320" s="47">
        <v>45190</v>
      </c>
      <c r="B320" s="72">
        <f>_xlfn.IFNA(VLOOKUP(A320,綜合_回測!$A$3:$I$1751,8,FALSE),0)</f>
        <v>214318.12</v>
      </c>
      <c r="C320" s="72">
        <f t="shared" si="8"/>
        <v>4379731.2160000028</v>
      </c>
      <c r="D320" s="72">
        <f t="shared" si="9"/>
        <v>-54584.352000000014</v>
      </c>
    </row>
    <row r="321" spans="1:4">
      <c r="A321" s="47">
        <v>45189</v>
      </c>
      <c r="B321" s="72">
        <f>_xlfn.IFNA(VLOOKUP(A321,綜合_回測!$A$3:$I$1751,8,FALSE),0)</f>
        <v>32037.504000000001</v>
      </c>
      <c r="C321" s="72">
        <f t="shared" si="8"/>
        <v>4165413.0960000032</v>
      </c>
      <c r="D321" s="72">
        <f t="shared" si="9"/>
        <v>-236864.96799999999</v>
      </c>
    </row>
    <row r="322" spans="1:4">
      <c r="A322" s="47">
        <v>45188</v>
      </c>
      <c r="B322" s="72">
        <f>_xlfn.IFNA(VLOOKUP(A322,綜合_回測!$A$3:$I$1751,8,FALSE),0)</f>
        <v>63010.44</v>
      </c>
      <c r="C322" s="72">
        <f t="shared" ref="C322:C385" si="10">C323+B322</f>
        <v>4133375.592000003</v>
      </c>
      <c r="D322" s="72">
        <f t="shared" si="9"/>
        <v>-205892.03200000001</v>
      </c>
    </row>
    <row r="323" spans="1:4">
      <c r="A323" s="47">
        <v>45187</v>
      </c>
      <c r="B323" s="72">
        <f>_xlfn.IFNA(VLOOKUP(A323,綜合_回測!$A$3:$I$1751,8,FALSE),0)</f>
        <v>-63663.216</v>
      </c>
      <c r="C323" s="72">
        <f t="shared" si="10"/>
        <v>4070365.152000003</v>
      </c>
      <c r="D323" s="72">
        <f t="shared" ref="D323:D386" si="11">MIN((B323-MAX(B323:B381)),0)</f>
        <v>-332565.68800000002</v>
      </c>
    </row>
    <row r="324" spans="1:4">
      <c r="A324" s="47">
        <v>45184</v>
      </c>
      <c r="B324" s="72">
        <f>_xlfn.IFNA(VLOOKUP(A324,綜合_回測!$A$3:$I$1751,8,FALSE),0)</f>
        <v>31894.240000000002</v>
      </c>
      <c r="C324" s="72">
        <f t="shared" si="10"/>
        <v>4134028.368000003</v>
      </c>
      <c r="D324" s="72">
        <f t="shared" si="11"/>
        <v>-237008.23200000002</v>
      </c>
    </row>
    <row r="325" spans="1:4">
      <c r="A325" s="47">
        <v>45183</v>
      </c>
      <c r="B325" s="72">
        <f>_xlfn.IFNA(VLOOKUP(A325,綜合_回測!$A$3:$I$1751,8,FALSE),0)</f>
        <v>70137</v>
      </c>
      <c r="C325" s="72">
        <f t="shared" si="10"/>
        <v>4102134.1280000028</v>
      </c>
      <c r="D325" s="72">
        <f t="shared" si="11"/>
        <v>-198765.47200000001</v>
      </c>
    </row>
    <row r="326" spans="1:4">
      <c r="A326" s="47">
        <v>45182</v>
      </c>
      <c r="B326" s="72">
        <f>_xlfn.IFNA(VLOOKUP(A326,綜合_回測!$A$3:$I$1751,8,FALSE),0)</f>
        <v>-66552.407999999996</v>
      </c>
      <c r="C326" s="72">
        <f t="shared" si="10"/>
        <v>4031997.1280000028</v>
      </c>
      <c r="D326" s="72">
        <f t="shared" si="11"/>
        <v>-335454.88</v>
      </c>
    </row>
    <row r="327" spans="1:4">
      <c r="A327" s="47">
        <v>45181</v>
      </c>
      <c r="B327" s="72">
        <f>_xlfn.IFNA(VLOOKUP(A327,綜合_回測!$A$3:$I$1751,8,FALSE),0)</f>
        <v>-127910.40000000001</v>
      </c>
      <c r="C327" s="72">
        <f t="shared" si="10"/>
        <v>4098549.5360000026</v>
      </c>
      <c r="D327" s="72">
        <f t="shared" si="11"/>
        <v>-396812.87200000003</v>
      </c>
    </row>
    <row r="328" spans="1:4">
      <c r="A328" s="47">
        <v>45180</v>
      </c>
      <c r="B328" s="72">
        <f>_xlfn.IFNA(VLOOKUP(A328,綜合_回測!$A$3:$I$1751,8,FALSE),0)</f>
        <v>204497.32799999998</v>
      </c>
      <c r="C328" s="72">
        <f t="shared" si="10"/>
        <v>4226459.9360000025</v>
      </c>
      <c r="D328" s="72">
        <f t="shared" si="11"/>
        <v>-64405.144000000029</v>
      </c>
    </row>
    <row r="329" spans="1:4">
      <c r="A329" s="47">
        <v>45177</v>
      </c>
      <c r="B329" s="72">
        <f>_xlfn.IFNA(VLOOKUP(A329,綜合_回測!$A$3:$I$1751,8,FALSE),0)</f>
        <v>0</v>
      </c>
      <c r="C329" s="72">
        <f t="shared" si="10"/>
        <v>4021962.6080000028</v>
      </c>
      <c r="D329" s="72">
        <f t="shared" si="11"/>
        <v>-268902.47200000001</v>
      </c>
    </row>
    <row r="330" spans="1:4">
      <c r="A330" s="47">
        <v>45176</v>
      </c>
      <c r="B330" s="72">
        <f>_xlfn.IFNA(VLOOKUP(A330,綜合_回測!$A$3:$I$1751,8,FALSE),0)</f>
        <v>-39165.152000000009</v>
      </c>
      <c r="C330" s="72">
        <f t="shared" si="10"/>
        <v>4021962.6080000028</v>
      </c>
      <c r="D330" s="72">
        <f t="shared" si="11"/>
        <v>-308067.62400000001</v>
      </c>
    </row>
    <row r="331" spans="1:4">
      <c r="A331" s="47">
        <v>45175</v>
      </c>
      <c r="B331" s="72">
        <f>_xlfn.IFNA(VLOOKUP(A331,綜合_回測!$A$3:$I$1751,8,FALSE),0)</f>
        <v>12576.312</v>
      </c>
      <c r="C331" s="72">
        <f t="shared" si="10"/>
        <v>4061127.760000003</v>
      </c>
      <c r="D331" s="72">
        <f t="shared" si="11"/>
        <v>-256326.16</v>
      </c>
    </row>
    <row r="332" spans="1:4">
      <c r="A332" s="47">
        <v>45174</v>
      </c>
      <c r="B332" s="72">
        <f>_xlfn.IFNA(VLOOKUP(A332,綜合_回測!$A$3:$I$1751,8,FALSE),0)</f>
        <v>-61622.96</v>
      </c>
      <c r="C332" s="72">
        <f t="shared" si="10"/>
        <v>4048551.4480000031</v>
      </c>
      <c r="D332" s="72">
        <f t="shared" si="11"/>
        <v>-330525.43200000003</v>
      </c>
    </row>
    <row r="333" spans="1:4">
      <c r="A333" s="47">
        <v>45173</v>
      </c>
      <c r="B333" s="72">
        <f>_xlfn.IFNA(VLOOKUP(A333,綜合_回測!$A$3:$I$1751,8,FALSE),0)</f>
        <v>47174.063999999998</v>
      </c>
      <c r="C333" s="72">
        <f t="shared" si="10"/>
        <v>4110174.4080000031</v>
      </c>
      <c r="D333" s="72">
        <f t="shared" si="11"/>
        <v>-221728.408</v>
      </c>
    </row>
    <row r="334" spans="1:4">
      <c r="A334" s="47">
        <v>45170</v>
      </c>
      <c r="B334" s="72">
        <f>_xlfn.IFNA(VLOOKUP(A334,綜合_回測!$A$3:$I$1751,8,FALSE),0)</f>
        <v>0</v>
      </c>
      <c r="C334" s="72">
        <f t="shared" si="10"/>
        <v>4063000.3440000033</v>
      </c>
      <c r="D334" s="72">
        <f t="shared" si="11"/>
        <v>-268902.47200000001</v>
      </c>
    </row>
    <row r="335" spans="1:4">
      <c r="A335" s="47">
        <v>45169</v>
      </c>
      <c r="B335" s="72">
        <f>_xlfn.IFNA(VLOOKUP(A335,綜合_回測!$A$3:$I$1751,8,FALSE),0)</f>
        <v>105406.664</v>
      </c>
      <c r="C335" s="72">
        <f t="shared" si="10"/>
        <v>4063000.3440000033</v>
      </c>
      <c r="D335" s="72">
        <f t="shared" si="11"/>
        <v>-163495.80800000002</v>
      </c>
    </row>
    <row r="336" spans="1:4">
      <c r="A336" s="47">
        <v>45168</v>
      </c>
      <c r="B336" s="72">
        <f>_xlfn.IFNA(VLOOKUP(A336,綜合_回測!$A$3:$I$1751,8,FALSE),0)</f>
        <v>-74456.800000000003</v>
      </c>
      <c r="C336" s="72">
        <f t="shared" si="10"/>
        <v>3957593.6800000034</v>
      </c>
      <c r="D336" s="72">
        <f t="shared" si="11"/>
        <v>-343359.272</v>
      </c>
    </row>
    <row r="337" spans="1:4">
      <c r="A337" s="47">
        <v>45167</v>
      </c>
      <c r="B337" s="72">
        <f>_xlfn.IFNA(VLOOKUP(A337,綜合_回測!$A$3:$I$1751,8,FALSE),0)</f>
        <v>-127745.064</v>
      </c>
      <c r="C337" s="72">
        <f t="shared" si="10"/>
        <v>4032050.4800000032</v>
      </c>
      <c r="D337" s="72">
        <f t="shared" si="11"/>
        <v>-396647.53600000002</v>
      </c>
    </row>
    <row r="338" spans="1:4">
      <c r="A338" s="47">
        <v>45166</v>
      </c>
      <c r="B338" s="72">
        <f>_xlfn.IFNA(VLOOKUP(A338,綜合_回測!$A$3:$I$1751,8,FALSE),0)</f>
        <v>12866.304</v>
      </c>
      <c r="C338" s="72">
        <f t="shared" si="10"/>
        <v>4159795.544000003</v>
      </c>
      <c r="D338" s="72">
        <f t="shared" si="11"/>
        <v>-256036.16800000001</v>
      </c>
    </row>
    <row r="339" spans="1:4">
      <c r="A339" s="47">
        <v>45163</v>
      </c>
      <c r="B339" s="72">
        <f>_xlfn.IFNA(VLOOKUP(A339,綜合_回測!$A$3:$I$1751,8,FALSE),0)</f>
        <v>53649.311999999998</v>
      </c>
      <c r="C339" s="72">
        <f t="shared" si="10"/>
        <v>4146929.240000003</v>
      </c>
      <c r="D339" s="72">
        <f t="shared" si="11"/>
        <v>-215253.16</v>
      </c>
    </row>
    <row r="340" spans="1:4">
      <c r="A340" s="47">
        <v>45162</v>
      </c>
      <c r="B340" s="72">
        <f>_xlfn.IFNA(VLOOKUP(A340,綜合_回測!$A$3:$I$1751,8,FALSE),0)</f>
        <v>-65822.232000000004</v>
      </c>
      <c r="C340" s="72">
        <f t="shared" si="10"/>
        <v>4093279.9280000031</v>
      </c>
      <c r="D340" s="72">
        <f t="shared" si="11"/>
        <v>-334724.70400000003</v>
      </c>
    </row>
    <row r="341" spans="1:4">
      <c r="A341" s="47">
        <v>45161</v>
      </c>
      <c r="B341" s="72">
        <f>_xlfn.IFNA(VLOOKUP(A341,綜合_回測!$A$3:$I$1751,8,FALSE),0)</f>
        <v>0</v>
      </c>
      <c r="C341" s="72">
        <f t="shared" si="10"/>
        <v>4159102.1600000029</v>
      </c>
      <c r="D341" s="72">
        <f t="shared" si="11"/>
        <v>-268902.47200000001</v>
      </c>
    </row>
    <row r="342" spans="1:4">
      <c r="A342" s="47">
        <v>45160</v>
      </c>
      <c r="B342" s="72">
        <f>_xlfn.IFNA(VLOOKUP(A342,綜合_回測!$A$3:$I$1751,8,FALSE),0)</f>
        <v>-127714.39199999999</v>
      </c>
      <c r="C342" s="72">
        <f t="shared" si="10"/>
        <v>4159102.1600000029</v>
      </c>
      <c r="D342" s="72">
        <f t="shared" si="11"/>
        <v>-396616.864</v>
      </c>
    </row>
    <row r="343" spans="1:4">
      <c r="A343" s="47">
        <v>45159</v>
      </c>
      <c r="B343" s="72">
        <f>_xlfn.IFNA(VLOOKUP(A343,綜合_回測!$A$3:$I$1751,8,FALSE),0)</f>
        <v>5539.6080000000002</v>
      </c>
      <c r="C343" s="72">
        <f t="shared" si="10"/>
        <v>4286816.5520000029</v>
      </c>
      <c r="D343" s="72">
        <f t="shared" si="11"/>
        <v>-263362.864</v>
      </c>
    </row>
    <row r="344" spans="1:4">
      <c r="A344" s="47">
        <v>45156</v>
      </c>
      <c r="B344" s="72">
        <f>_xlfn.IFNA(VLOOKUP(A344,綜合_回測!$A$3:$I$1751,8,FALSE),0)</f>
        <v>81706.432000000001</v>
      </c>
      <c r="C344" s="72">
        <f t="shared" si="10"/>
        <v>4281276.9440000029</v>
      </c>
      <c r="D344" s="72">
        <f t="shared" si="11"/>
        <v>-187196.04</v>
      </c>
    </row>
    <row r="345" spans="1:4">
      <c r="A345" s="47">
        <v>45155</v>
      </c>
      <c r="B345" s="72">
        <f>_xlfn.IFNA(VLOOKUP(A345,綜合_回測!$A$3:$I$1751,8,FALSE),0)</f>
        <v>-126255.936</v>
      </c>
      <c r="C345" s="72">
        <f t="shared" si="10"/>
        <v>4199570.5120000029</v>
      </c>
      <c r="D345" s="72">
        <f t="shared" si="11"/>
        <v>-395158.408</v>
      </c>
    </row>
    <row r="346" spans="1:4">
      <c r="A346" s="47">
        <v>45154</v>
      </c>
      <c r="B346" s="72">
        <f>_xlfn.IFNA(VLOOKUP(A346,綜合_回測!$A$3:$I$1751,8,FALSE),0)</f>
        <v>0</v>
      </c>
      <c r="C346" s="72">
        <f t="shared" si="10"/>
        <v>4325826.4480000027</v>
      </c>
      <c r="D346" s="72">
        <f t="shared" si="11"/>
        <v>-268902.47200000001</v>
      </c>
    </row>
    <row r="347" spans="1:4">
      <c r="A347" s="47">
        <v>45153</v>
      </c>
      <c r="B347" s="72">
        <f>_xlfn.IFNA(VLOOKUP(A347,綜合_回測!$A$3:$I$1751,8,FALSE),0)</f>
        <v>22473.808000000001</v>
      </c>
      <c r="C347" s="72">
        <f t="shared" si="10"/>
        <v>4325826.4480000027</v>
      </c>
      <c r="D347" s="72">
        <f t="shared" si="11"/>
        <v>-246428.66400000002</v>
      </c>
    </row>
    <row r="348" spans="1:4">
      <c r="A348" s="47">
        <v>45152</v>
      </c>
      <c r="B348" s="72">
        <f>_xlfn.IFNA(VLOOKUP(A348,綜合_回測!$A$3:$I$1751,8,FALSE),0)</f>
        <v>135889.432</v>
      </c>
      <c r="C348" s="72">
        <f t="shared" si="10"/>
        <v>4303352.6400000025</v>
      </c>
      <c r="D348" s="72">
        <f t="shared" si="11"/>
        <v>-133013.04</v>
      </c>
    </row>
    <row r="349" spans="1:4">
      <c r="A349" s="47">
        <v>45149</v>
      </c>
      <c r="B349" s="72">
        <f>_xlfn.IFNA(VLOOKUP(A349,綜合_回測!$A$3:$I$1751,8,FALSE),0)</f>
        <v>-126385.34400000001</v>
      </c>
      <c r="C349" s="72">
        <f t="shared" si="10"/>
        <v>4167463.2080000029</v>
      </c>
      <c r="D349" s="72">
        <f t="shared" si="11"/>
        <v>-395287.81599999999</v>
      </c>
    </row>
    <row r="350" spans="1:4">
      <c r="A350" s="47">
        <v>45148</v>
      </c>
      <c r="B350" s="72">
        <f>_xlfn.IFNA(VLOOKUP(A350,綜合_回測!$A$3:$I$1751,8,FALSE),0)</f>
        <v>70596.44</v>
      </c>
      <c r="C350" s="72">
        <f t="shared" si="10"/>
        <v>4293848.5520000029</v>
      </c>
      <c r="D350" s="72">
        <f t="shared" si="11"/>
        <v>-198306.03200000001</v>
      </c>
    </row>
    <row r="351" spans="1:4">
      <c r="A351" s="47">
        <v>45147</v>
      </c>
      <c r="B351" s="72">
        <f>_xlfn.IFNA(VLOOKUP(A351,綜合_回測!$A$3:$I$1751,8,FALSE),0)</f>
        <v>-70270.343999999997</v>
      </c>
      <c r="C351" s="72">
        <f t="shared" si="10"/>
        <v>4223252.1120000025</v>
      </c>
      <c r="D351" s="72">
        <f t="shared" si="11"/>
        <v>-339172.81599999999</v>
      </c>
    </row>
    <row r="352" spans="1:4">
      <c r="A352" s="47">
        <v>45146</v>
      </c>
      <c r="B352" s="72">
        <f>_xlfn.IFNA(VLOOKUP(A352,綜合_回測!$A$3:$I$1751,8,FALSE),0)</f>
        <v>194723.47199999998</v>
      </c>
      <c r="C352" s="72">
        <f t="shared" si="10"/>
        <v>4293522.4560000021</v>
      </c>
      <c r="D352" s="72">
        <f t="shared" si="11"/>
        <v>-74179.000000000029</v>
      </c>
    </row>
    <row r="353" spans="1:4">
      <c r="A353" s="47">
        <v>45145</v>
      </c>
      <c r="B353" s="72">
        <f>_xlfn.IFNA(VLOOKUP(A353,綜合_回測!$A$3:$I$1751,8,FALSE),0)</f>
        <v>-17081.080000000002</v>
      </c>
      <c r="C353" s="72">
        <f t="shared" si="10"/>
        <v>4098798.984000002</v>
      </c>
      <c r="D353" s="72">
        <f t="shared" si="11"/>
        <v>-285983.55200000003</v>
      </c>
    </row>
    <row r="354" spans="1:4">
      <c r="A354" s="47">
        <v>45142</v>
      </c>
      <c r="B354" s="72">
        <f>_xlfn.IFNA(VLOOKUP(A354,綜合_回測!$A$3:$I$1751,8,FALSE),0)</f>
        <v>0</v>
      </c>
      <c r="C354" s="72">
        <f t="shared" si="10"/>
        <v>4115880.0640000021</v>
      </c>
      <c r="D354" s="72">
        <f t="shared" si="11"/>
        <v>-268902.47200000001</v>
      </c>
    </row>
    <row r="355" spans="1:4">
      <c r="A355" s="47">
        <v>45140</v>
      </c>
      <c r="B355" s="72">
        <f>_xlfn.IFNA(VLOOKUP(A355,綜合_回測!$A$3:$I$1751,8,FALSE),0)</f>
        <v>268902.47200000001</v>
      </c>
      <c r="C355" s="72">
        <f t="shared" si="10"/>
        <v>4115880.0640000021</v>
      </c>
      <c r="D355" s="72">
        <f t="shared" si="11"/>
        <v>0</v>
      </c>
    </row>
    <row r="356" spans="1:4">
      <c r="A356" s="47">
        <v>45139</v>
      </c>
      <c r="B356" s="72">
        <f>_xlfn.IFNA(VLOOKUP(A356,綜合_回測!$A$3:$I$1751,8,FALSE),0)</f>
        <v>-128239.67999999999</v>
      </c>
      <c r="C356" s="72">
        <f t="shared" si="10"/>
        <v>3846977.592000002</v>
      </c>
      <c r="D356" s="72">
        <f t="shared" si="11"/>
        <v>-358947.96</v>
      </c>
    </row>
    <row r="357" spans="1:4">
      <c r="A357" s="47">
        <v>45138</v>
      </c>
      <c r="B357" s="72">
        <f>_xlfn.IFNA(VLOOKUP(A357,綜合_回測!$A$3:$I$1751,8,FALSE),0)</f>
        <v>134570.288</v>
      </c>
      <c r="C357" s="72">
        <f t="shared" si="10"/>
        <v>3975217.2720000022</v>
      </c>
      <c r="D357" s="72">
        <f t="shared" si="11"/>
        <v>-96137.992000000027</v>
      </c>
    </row>
    <row r="358" spans="1:4">
      <c r="A358" s="47">
        <v>45135</v>
      </c>
      <c r="B358" s="72">
        <f>_xlfn.IFNA(VLOOKUP(A358,綜合_回測!$A$3:$I$1751,8,FALSE),0)</f>
        <v>0</v>
      </c>
      <c r="C358" s="72">
        <f t="shared" si="10"/>
        <v>3840646.984000002</v>
      </c>
      <c r="D358" s="72">
        <f t="shared" si="11"/>
        <v>-230708.28000000003</v>
      </c>
    </row>
    <row r="359" spans="1:4">
      <c r="A359" s="47">
        <v>45134</v>
      </c>
      <c r="B359" s="72">
        <f>_xlfn.IFNA(VLOOKUP(A359,綜合_回測!$A$3:$I$1751,8,FALSE),0)</f>
        <v>0</v>
      </c>
      <c r="C359" s="72">
        <f t="shared" si="10"/>
        <v>3840646.984000002</v>
      </c>
      <c r="D359" s="72">
        <f t="shared" si="11"/>
        <v>-230708.28000000003</v>
      </c>
    </row>
    <row r="360" spans="1:4">
      <c r="A360" s="47">
        <v>45133</v>
      </c>
      <c r="B360" s="72">
        <f>_xlfn.IFNA(VLOOKUP(A360,綜合_回測!$A$3:$I$1751,8,FALSE),0)</f>
        <v>90594.32</v>
      </c>
      <c r="C360" s="72">
        <f t="shared" si="10"/>
        <v>3840646.984000002</v>
      </c>
      <c r="D360" s="72">
        <f t="shared" si="11"/>
        <v>-140113.96000000002</v>
      </c>
    </row>
    <row r="361" spans="1:4">
      <c r="A361" s="47">
        <v>45132</v>
      </c>
      <c r="B361" s="72">
        <f>_xlfn.IFNA(VLOOKUP(A361,綜合_回測!$A$3:$I$1751,8,FALSE),0)</f>
        <v>152784.50399999999</v>
      </c>
      <c r="C361" s="72">
        <f t="shared" si="10"/>
        <v>3750052.6640000022</v>
      </c>
      <c r="D361" s="72">
        <f t="shared" si="11"/>
        <v>-77923.776000000042</v>
      </c>
    </row>
    <row r="362" spans="1:4">
      <c r="A362" s="47">
        <v>45131</v>
      </c>
      <c r="B362" s="72">
        <f>_xlfn.IFNA(VLOOKUP(A362,綜合_回測!$A$3:$I$1751,8,FALSE),0)</f>
        <v>-25302.256000000001</v>
      </c>
      <c r="C362" s="72">
        <f t="shared" si="10"/>
        <v>3597268.160000002</v>
      </c>
      <c r="D362" s="72">
        <f t="shared" si="11"/>
        <v>-256010.53600000002</v>
      </c>
    </row>
    <row r="363" spans="1:4">
      <c r="A363" s="47">
        <v>45128</v>
      </c>
      <c r="B363" s="72">
        <f>_xlfn.IFNA(VLOOKUP(A363,綜合_回測!$A$3:$I$1751,8,FALSE),0)</f>
        <v>44491.688000000002</v>
      </c>
      <c r="C363" s="72">
        <f t="shared" si="10"/>
        <v>3622570.4160000021</v>
      </c>
      <c r="D363" s="72">
        <f t="shared" si="11"/>
        <v>-186216.59200000003</v>
      </c>
    </row>
    <row r="364" spans="1:4">
      <c r="A364" s="47">
        <v>45127</v>
      </c>
      <c r="B364" s="72">
        <f>_xlfn.IFNA(VLOOKUP(A364,綜合_回測!$A$3:$I$1751,8,FALSE),0)</f>
        <v>-63788.351999999999</v>
      </c>
      <c r="C364" s="72">
        <f t="shared" si="10"/>
        <v>3578078.728000002</v>
      </c>
      <c r="D364" s="72">
        <f t="shared" si="11"/>
        <v>-294496.63200000004</v>
      </c>
    </row>
    <row r="365" spans="1:4">
      <c r="A365" s="47">
        <v>45126</v>
      </c>
      <c r="B365" s="72">
        <f>_xlfn.IFNA(VLOOKUP(A365,綜合_回測!$A$3:$I$1751,8,FALSE),0)</f>
        <v>98247.055999999997</v>
      </c>
      <c r="C365" s="72">
        <f t="shared" si="10"/>
        <v>3641867.0800000019</v>
      </c>
      <c r="D365" s="72">
        <f t="shared" si="11"/>
        <v>-161501.09599999996</v>
      </c>
    </row>
    <row r="366" spans="1:4">
      <c r="A366" s="47">
        <v>45125</v>
      </c>
      <c r="B366" s="72">
        <f>_xlfn.IFNA(VLOOKUP(A366,綜合_回測!$A$3:$I$1751,8,FALSE),0)</f>
        <v>140113.32800000001</v>
      </c>
      <c r="C366" s="72">
        <f t="shared" si="10"/>
        <v>3543620.0240000021</v>
      </c>
      <c r="D366" s="72">
        <f t="shared" si="11"/>
        <v>-119634.82399999996</v>
      </c>
    </row>
    <row r="367" spans="1:4">
      <c r="A367" s="47">
        <v>45124</v>
      </c>
      <c r="B367" s="72">
        <f>_xlfn.IFNA(VLOOKUP(A367,綜合_回測!$A$3:$I$1751,8,FALSE),0)</f>
        <v>0</v>
      </c>
      <c r="C367" s="72">
        <f t="shared" si="10"/>
        <v>3403506.6960000019</v>
      </c>
      <c r="D367" s="72">
        <f t="shared" si="11"/>
        <v>-259748.15199999997</v>
      </c>
    </row>
    <row r="368" spans="1:4">
      <c r="A368" s="47">
        <v>45121</v>
      </c>
      <c r="B368" s="72">
        <f>_xlfn.IFNA(VLOOKUP(A368,綜合_回測!$A$3:$I$1751,8,FALSE),0)</f>
        <v>-117616.96799999999</v>
      </c>
      <c r="C368" s="72">
        <f t="shared" si="10"/>
        <v>3403506.6960000019</v>
      </c>
      <c r="D368" s="72">
        <f t="shared" si="11"/>
        <v>-377365.12</v>
      </c>
    </row>
    <row r="369" spans="1:4">
      <c r="A369" s="47">
        <v>45120</v>
      </c>
      <c r="B369" s="72">
        <f>_xlfn.IFNA(VLOOKUP(A369,綜合_回測!$A$3:$I$1751,8,FALSE),0)</f>
        <v>230708.28000000003</v>
      </c>
      <c r="C369" s="72">
        <f t="shared" si="10"/>
        <v>3521123.6640000017</v>
      </c>
      <c r="D369" s="72">
        <f t="shared" si="11"/>
        <v>-29039.871999999945</v>
      </c>
    </row>
    <row r="370" spans="1:4">
      <c r="A370" s="47">
        <v>45119</v>
      </c>
      <c r="B370" s="72">
        <f>_xlfn.IFNA(VLOOKUP(A370,綜合_回測!$A$3:$I$1751,8,FALSE),0)</f>
        <v>-747.32000000000198</v>
      </c>
      <c r="C370" s="72">
        <f t="shared" si="10"/>
        <v>3290415.3840000019</v>
      </c>
      <c r="D370" s="72">
        <f t="shared" si="11"/>
        <v>-260495.47199999998</v>
      </c>
    </row>
    <row r="371" spans="1:4">
      <c r="A371" s="47">
        <v>45118</v>
      </c>
      <c r="B371" s="72">
        <f>_xlfn.IFNA(VLOOKUP(A371,綜合_回測!$A$3:$I$1751,8,FALSE),0)</f>
        <v>0</v>
      </c>
      <c r="C371" s="72">
        <f t="shared" si="10"/>
        <v>3291162.7040000018</v>
      </c>
      <c r="D371" s="72">
        <f t="shared" si="11"/>
        <v>-259748.15199999997</v>
      </c>
    </row>
    <row r="372" spans="1:4">
      <c r="A372" s="47">
        <v>45117</v>
      </c>
      <c r="B372" s="72">
        <f>_xlfn.IFNA(VLOOKUP(A372,綜合_回測!$A$3:$I$1751,8,FALSE),0)</f>
        <v>-126006.16</v>
      </c>
      <c r="C372" s="72">
        <f t="shared" si="10"/>
        <v>3291162.7040000018</v>
      </c>
      <c r="D372" s="72">
        <f t="shared" si="11"/>
        <v>-385754.31199999998</v>
      </c>
    </row>
    <row r="373" spans="1:4">
      <c r="A373" s="47">
        <v>45114</v>
      </c>
      <c r="B373" s="72">
        <f>_xlfn.IFNA(VLOOKUP(A373,綜合_回測!$A$3:$I$1751,8,FALSE),0)</f>
        <v>-124778.496</v>
      </c>
      <c r="C373" s="72">
        <f t="shared" si="10"/>
        <v>3417168.8640000019</v>
      </c>
      <c r="D373" s="72">
        <f t="shared" si="11"/>
        <v>-384526.64799999999</v>
      </c>
    </row>
    <row r="374" spans="1:4">
      <c r="A374" s="47">
        <v>45113</v>
      </c>
      <c r="B374" s="72">
        <f>_xlfn.IFNA(VLOOKUP(A374,綜合_回測!$A$3:$I$1751,8,FALSE),0)</f>
        <v>-129906.568</v>
      </c>
      <c r="C374" s="72">
        <f t="shared" si="10"/>
        <v>3541947.3600000017</v>
      </c>
      <c r="D374" s="72">
        <f t="shared" si="11"/>
        <v>-389654.72</v>
      </c>
    </row>
    <row r="375" spans="1:4">
      <c r="A375" s="47">
        <v>45112</v>
      </c>
      <c r="B375" s="72">
        <f>_xlfn.IFNA(VLOOKUP(A375,綜合_回測!$A$3:$I$1751,8,FALSE),0)</f>
        <v>-182.864</v>
      </c>
      <c r="C375" s="72">
        <f t="shared" si="10"/>
        <v>3671853.9280000017</v>
      </c>
      <c r="D375" s="72">
        <f t="shared" si="11"/>
        <v>-259931.01599999997</v>
      </c>
    </row>
    <row r="376" spans="1:4">
      <c r="A376" s="47">
        <v>45111</v>
      </c>
      <c r="B376" s="72">
        <f>_xlfn.IFNA(VLOOKUP(A376,綜合_回測!$A$3:$I$1751,8,FALSE),0)</f>
        <v>0</v>
      </c>
      <c r="C376" s="72">
        <f t="shared" si="10"/>
        <v>3672036.7920000018</v>
      </c>
      <c r="D376" s="72">
        <f t="shared" si="11"/>
        <v>-259748.15199999997</v>
      </c>
    </row>
    <row r="377" spans="1:4">
      <c r="A377" s="47">
        <v>45110</v>
      </c>
      <c r="B377" s="72">
        <f>_xlfn.IFNA(VLOOKUP(A377,綜合_回測!$A$3:$I$1751,8,FALSE),0)</f>
        <v>-14504.640000000001</v>
      </c>
      <c r="C377" s="72">
        <f t="shared" si="10"/>
        <v>3672036.7920000018</v>
      </c>
      <c r="D377" s="72">
        <f t="shared" si="11"/>
        <v>-274252.79199999996</v>
      </c>
    </row>
    <row r="378" spans="1:4">
      <c r="A378" s="47">
        <v>45107</v>
      </c>
      <c r="B378" s="72">
        <f>_xlfn.IFNA(VLOOKUP(A378,綜合_回測!$A$3:$I$1751,8,FALSE),0)</f>
        <v>18577.735999999997</v>
      </c>
      <c r="C378" s="72">
        <f t="shared" si="10"/>
        <v>3686541.4320000019</v>
      </c>
      <c r="D378" s="72">
        <f t="shared" si="11"/>
        <v>-241170.41599999997</v>
      </c>
    </row>
    <row r="379" spans="1:4">
      <c r="A379" s="47">
        <v>45106</v>
      </c>
      <c r="B379" s="72">
        <f>_xlfn.IFNA(VLOOKUP(A379,綜合_回測!$A$3:$I$1751,8,FALSE),0)</f>
        <v>79555.679999999993</v>
      </c>
      <c r="C379" s="72">
        <f t="shared" si="10"/>
        <v>3667963.6960000019</v>
      </c>
      <c r="D379" s="72">
        <f t="shared" si="11"/>
        <v>-180192.47199999998</v>
      </c>
    </row>
    <row r="380" spans="1:4">
      <c r="A380" s="47">
        <v>45105</v>
      </c>
      <c r="B380" s="72">
        <f>_xlfn.IFNA(VLOOKUP(A380,綜合_回測!$A$3:$I$1751,8,FALSE),0)</f>
        <v>56375.728000000003</v>
      </c>
      <c r="C380" s="72">
        <f t="shared" si="10"/>
        <v>3588408.0160000017</v>
      </c>
      <c r="D380" s="72">
        <f t="shared" si="11"/>
        <v>-203372.42399999997</v>
      </c>
    </row>
    <row r="381" spans="1:4">
      <c r="A381" s="47">
        <v>45104</v>
      </c>
      <c r="B381" s="72">
        <f>_xlfn.IFNA(VLOOKUP(A381,綜合_回測!$A$3:$I$1751,8,FALSE),0)</f>
        <v>6981.56</v>
      </c>
      <c r="C381" s="72">
        <f t="shared" si="10"/>
        <v>3532032.2880000016</v>
      </c>
      <c r="D381" s="72">
        <f t="shared" si="11"/>
        <v>-252766.59199999998</v>
      </c>
    </row>
    <row r="382" spans="1:4">
      <c r="A382" s="47">
        <v>45103</v>
      </c>
      <c r="B382" s="72">
        <f>_xlfn.IFNA(VLOOKUP(A382,綜合_回測!$A$3:$I$1751,8,FALSE),0)</f>
        <v>38716.976000000002</v>
      </c>
      <c r="C382" s="72">
        <f t="shared" si="10"/>
        <v>3525050.7280000015</v>
      </c>
      <c r="D382" s="72">
        <f t="shared" si="11"/>
        <v>-221031.17599999998</v>
      </c>
    </row>
    <row r="383" spans="1:4">
      <c r="A383" s="47">
        <v>45098</v>
      </c>
      <c r="B383" s="72">
        <f>_xlfn.IFNA(VLOOKUP(A383,綜合_回測!$A$3:$I$1751,8,FALSE),0)</f>
        <v>35072.383999999998</v>
      </c>
      <c r="C383" s="72">
        <f t="shared" si="10"/>
        <v>3486333.7520000017</v>
      </c>
      <c r="D383" s="72">
        <f t="shared" si="11"/>
        <v>-224675.76799999998</v>
      </c>
    </row>
    <row r="384" spans="1:4">
      <c r="A384" s="47">
        <v>45097</v>
      </c>
      <c r="B384" s="72">
        <f>_xlfn.IFNA(VLOOKUP(A384,綜合_回測!$A$3:$I$1751,8,FALSE),0)</f>
        <v>-33990.808000000005</v>
      </c>
      <c r="C384" s="72">
        <f t="shared" si="10"/>
        <v>3451261.3680000016</v>
      </c>
      <c r="D384" s="72">
        <f t="shared" si="11"/>
        <v>-293738.95999999996</v>
      </c>
    </row>
    <row r="385" spans="1:4">
      <c r="A385" s="47">
        <v>45096</v>
      </c>
      <c r="B385" s="72">
        <f>_xlfn.IFNA(VLOOKUP(A385,綜合_回測!$A$3:$I$1751,8,FALSE),0)</f>
        <v>0</v>
      </c>
      <c r="C385" s="72">
        <f t="shared" si="10"/>
        <v>3485252.1760000018</v>
      </c>
      <c r="D385" s="72">
        <f t="shared" si="11"/>
        <v>-259748.15199999997</v>
      </c>
    </row>
    <row r="386" spans="1:4">
      <c r="A386" s="47">
        <v>45093</v>
      </c>
      <c r="B386" s="72">
        <f>_xlfn.IFNA(VLOOKUP(A386,綜合_回測!$A$3:$I$1751,8,FALSE),0)</f>
        <v>-125509.76800000001</v>
      </c>
      <c r="C386" s="72">
        <f t="shared" ref="C386:C449" si="12">C387+B386</f>
        <v>3485252.1760000018</v>
      </c>
      <c r="D386" s="72">
        <f t="shared" si="11"/>
        <v>-385257.92</v>
      </c>
    </row>
    <row r="387" spans="1:4">
      <c r="A387" s="47">
        <v>45092</v>
      </c>
      <c r="B387" s="72">
        <f>_xlfn.IFNA(VLOOKUP(A387,綜合_回測!$A$3:$I$1751,8,FALSE),0)</f>
        <v>47810.976000000002</v>
      </c>
      <c r="C387" s="72">
        <f t="shared" si="12"/>
        <v>3610761.944000002</v>
      </c>
      <c r="D387" s="72">
        <f t="shared" ref="D387:D450" si="13">MIN((B387-MAX(B387:B445)),0)</f>
        <v>-211937.17599999998</v>
      </c>
    </row>
    <row r="388" spans="1:4">
      <c r="A388" s="47">
        <v>45091</v>
      </c>
      <c r="B388" s="72">
        <f>_xlfn.IFNA(VLOOKUP(A388,綜合_回測!$A$3:$I$1751,8,FALSE),0)</f>
        <v>0</v>
      </c>
      <c r="C388" s="72">
        <f t="shared" si="12"/>
        <v>3562950.9680000022</v>
      </c>
      <c r="D388" s="72">
        <f t="shared" si="13"/>
        <v>-259748.15199999997</v>
      </c>
    </row>
    <row r="389" spans="1:4">
      <c r="A389" s="47">
        <v>45090</v>
      </c>
      <c r="B389" s="72">
        <f>_xlfn.IFNA(VLOOKUP(A389,綜合_回測!$A$3:$I$1751,8,FALSE),0)</f>
        <v>-50825.487999999998</v>
      </c>
      <c r="C389" s="72">
        <f t="shared" si="12"/>
        <v>3562950.9680000022</v>
      </c>
      <c r="D389" s="72">
        <f t="shared" si="13"/>
        <v>-310573.63999999996</v>
      </c>
    </row>
    <row r="390" spans="1:4">
      <c r="A390" s="47">
        <v>45089</v>
      </c>
      <c r="B390" s="72">
        <f>_xlfn.IFNA(VLOOKUP(A390,綜合_回測!$A$3:$I$1751,8,FALSE),0)</f>
        <v>0</v>
      </c>
      <c r="C390" s="72">
        <f t="shared" si="12"/>
        <v>3613776.4560000021</v>
      </c>
      <c r="D390" s="72">
        <f t="shared" si="13"/>
        <v>-259748.15199999997</v>
      </c>
    </row>
    <row r="391" spans="1:4">
      <c r="A391" s="47">
        <v>45086</v>
      </c>
      <c r="B391" s="72">
        <f>_xlfn.IFNA(VLOOKUP(A391,綜合_回測!$A$3:$I$1751,8,FALSE),0)</f>
        <v>31093.536</v>
      </c>
      <c r="C391" s="72">
        <f t="shared" si="12"/>
        <v>3613776.4560000021</v>
      </c>
      <c r="D391" s="72">
        <f t="shared" si="13"/>
        <v>-228654.61599999998</v>
      </c>
    </row>
    <row r="392" spans="1:4">
      <c r="A392" s="47">
        <v>45085</v>
      </c>
      <c r="B392" s="72">
        <f>_xlfn.IFNA(VLOOKUP(A392,綜合_回測!$A$3:$I$1751,8,FALSE),0)</f>
        <v>145557.10399999999</v>
      </c>
      <c r="C392" s="72">
        <f t="shared" si="12"/>
        <v>3582682.9200000023</v>
      </c>
      <c r="D392" s="72">
        <f t="shared" si="13"/>
        <v>-114191.04799999998</v>
      </c>
    </row>
    <row r="393" spans="1:4">
      <c r="A393" s="47">
        <v>45084</v>
      </c>
      <c r="B393" s="72">
        <f>_xlfn.IFNA(VLOOKUP(A393,綜合_回測!$A$3:$I$1751,8,FALSE),0)</f>
        <v>98484.296000000002</v>
      </c>
      <c r="C393" s="72">
        <f t="shared" si="12"/>
        <v>3437125.8160000024</v>
      </c>
      <c r="D393" s="72">
        <f t="shared" si="13"/>
        <v>-161263.85599999997</v>
      </c>
    </row>
    <row r="394" spans="1:4">
      <c r="A394" s="47">
        <v>45083</v>
      </c>
      <c r="B394" s="72">
        <f>_xlfn.IFNA(VLOOKUP(A394,綜合_回測!$A$3:$I$1751,8,FALSE),0)</f>
        <v>0</v>
      </c>
      <c r="C394" s="72">
        <f t="shared" si="12"/>
        <v>3338641.5200000023</v>
      </c>
      <c r="D394" s="72">
        <f t="shared" si="13"/>
        <v>-259748.15199999997</v>
      </c>
    </row>
    <row r="395" spans="1:4">
      <c r="A395" s="47">
        <v>45082</v>
      </c>
      <c r="B395" s="72">
        <f>_xlfn.IFNA(VLOOKUP(A395,綜合_回測!$A$3:$I$1751,8,FALSE),0)</f>
        <v>62187.864000000001</v>
      </c>
      <c r="C395" s="72">
        <f t="shared" si="12"/>
        <v>3338641.5200000023</v>
      </c>
      <c r="D395" s="72">
        <f t="shared" si="13"/>
        <v>-197560.28799999997</v>
      </c>
    </row>
    <row r="396" spans="1:4">
      <c r="A396" s="47">
        <v>45079</v>
      </c>
      <c r="B396" s="72">
        <f>_xlfn.IFNA(VLOOKUP(A396,綜合_回測!$A$3:$I$1751,8,FALSE),0)</f>
        <v>93392.232000000004</v>
      </c>
      <c r="C396" s="72">
        <f t="shared" si="12"/>
        <v>3276453.6560000023</v>
      </c>
      <c r="D396" s="72">
        <f t="shared" si="13"/>
        <v>-166355.91999999998</v>
      </c>
    </row>
    <row r="397" spans="1:4">
      <c r="A397" s="47">
        <v>45078</v>
      </c>
      <c r="B397" s="72">
        <f>_xlfn.IFNA(VLOOKUP(A397,綜合_回測!$A$3:$I$1751,8,FALSE),0)</f>
        <v>0</v>
      </c>
      <c r="C397" s="72">
        <f t="shared" si="12"/>
        <v>3183061.4240000024</v>
      </c>
      <c r="D397" s="72">
        <f t="shared" si="13"/>
        <v>-259748.15199999997</v>
      </c>
    </row>
    <row r="398" spans="1:4">
      <c r="A398" s="47">
        <v>45077</v>
      </c>
      <c r="B398" s="72">
        <f>_xlfn.IFNA(VLOOKUP(A398,綜合_回測!$A$3:$I$1751,8,FALSE),0)</f>
        <v>49053.815999999999</v>
      </c>
      <c r="C398" s="72">
        <f t="shared" si="12"/>
        <v>3183061.4240000024</v>
      </c>
      <c r="D398" s="72">
        <f t="shared" si="13"/>
        <v>-210694.33599999998</v>
      </c>
    </row>
    <row r="399" spans="1:4">
      <c r="A399" s="47">
        <v>45076</v>
      </c>
      <c r="B399" s="72">
        <f>_xlfn.IFNA(VLOOKUP(A399,綜合_回測!$A$3:$I$1751,8,FALSE),0)</f>
        <v>-127756.728</v>
      </c>
      <c r="C399" s="72">
        <f t="shared" si="12"/>
        <v>3134007.6080000023</v>
      </c>
      <c r="D399" s="72">
        <f t="shared" si="13"/>
        <v>-387504.88</v>
      </c>
    </row>
    <row r="400" spans="1:4">
      <c r="A400" s="47">
        <v>45075</v>
      </c>
      <c r="B400" s="72">
        <f>_xlfn.IFNA(VLOOKUP(A400,綜合_回測!$A$3:$I$1751,8,FALSE),0)</f>
        <v>0</v>
      </c>
      <c r="C400" s="72">
        <f t="shared" si="12"/>
        <v>3261764.3360000025</v>
      </c>
      <c r="D400" s="72">
        <f t="shared" si="13"/>
        <v>-259748.15199999997</v>
      </c>
    </row>
    <row r="401" spans="1:4">
      <c r="A401" s="47">
        <v>45072</v>
      </c>
      <c r="B401" s="72">
        <f>_xlfn.IFNA(VLOOKUP(A401,綜合_回測!$A$3:$I$1751,8,FALSE),0)</f>
        <v>56274.375999999997</v>
      </c>
      <c r="C401" s="72">
        <f t="shared" si="12"/>
        <v>3261764.3360000025</v>
      </c>
      <c r="D401" s="72">
        <f t="shared" si="13"/>
        <v>-203473.77599999998</v>
      </c>
    </row>
    <row r="402" spans="1:4">
      <c r="A402" s="47">
        <v>45071</v>
      </c>
      <c r="B402" s="72">
        <f>_xlfn.IFNA(VLOOKUP(A402,綜合_回測!$A$3:$I$1751,8,FALSE),0)</f>
        <v>0</v>
      </c>
      <c r="C402" s="72">
        <f t="shared" si="12"/>
        <v>3205489.9600000023</v>
      </c>
      <c r="D402" s="72">
        <f t="shared" si="13"/>
        <v>-259748.15199999997</v>
      </c>
    </row>
    <row r="403" spans="1:4">
      <c r="A403" s="47">
        <v>45070</v>
      </c>
      <c r="B403" s="72">
        <f>_xlfn.IFNA(VLOOKUP(A403,綜合_回測!$A$3:$I$1751,8,FALSE),0)</f>
        <v>-82390.28</v>
      </c>
      <c r="C403" s="72">
        <f t="shared" si="12"/>
        <v>3205489.9600000023</v>
      </c>
      <c r="D403" s="72">
        <f t="shared" si="13"/>
        <v>-342138.43199999997</v>
      </c>
    </row>
    <row r="404" spans="1:4">
      <c r="A404" s="47">
        <v>45069</v>
      </c>
      <c r="B404" s="72">
        <f>_xlfn.IFNA(VLOOKUP(A404,綜合_回測!$A$3:$I$1751,8,FALSE),0)</f>
        <v>-127734.24</v>
      </c>
      <c r="C404" s="72">
        <f t="shared" si="12"/>
        <v>3287880.2400000021</v>
      </c>
      <c r="D404" s="72">
        <f t="shared" si="13"/>
        <v>-387482.39199999999</v>
      </c>
    </row>
    <row r="405" spans="1:4">
      <c r="A405" s="47">
        <v>45068</v>
      </c>
      <c r="B405" s="72">
        <f>_xlfn.IFNA(VLOOKUP(A405,綜合_回測!$A$3:$I$1751,8,FALSE),0)</f>
        <v>0</v>
      </c>
      <c r="C405" s="72">
        <f t="shared" si="12"/>
        <v>3415614.4800000023</v>
      </c>
      <c r="D405" s="72">
        <f t="shared" si="13"/>
        <v>-259748.15199999997</v>
      </c>
    </row>
    <row r="406" spans="1:4">
      <c r="A406" s="47">
        <v>45065</v>
      </c>
      <c r="B406" s="72">
        <f>_xlfn.IFNA(VLOOKUP(A406,綜合_回測!$A$3:$I$1751,8,FALSE),0)</f>
        <v>-8816.7279999999992</v>
      </c>
      <c r="C406" s="72">
        <f t="shared" si="12"/>
        <v>3415614.4800000023</v>
      </c>
      <c r="D406" s="72">
        <f t="shared" si="13"/>
        <v>-268564.87999999995</v>
      </c>
    </row>
    <row r="407" spans="1:4">
      <c r="A407" s="47">
        <v>45064</v>
      </c>
      <c r="B407" s="72">
        <f>_xlfn.IFNA(VLOOKUP(A407,綜合_回測!$A$3:$I$1751,8,FALSE),0)</f>
        <v>0</v>
      </c>
      <c r="C407" s="72">
        <f t="shared" si="12"/>
        <v>3424431.2080000024</v>
      </c>
      <c r="D407" s="72">
        <f t="shared" si="13"/>
        <v>-259748.15199999997</v>
      </c>
    </row>
    <row r="408" spans="1:4">
      <c r="A408" s="47">
        <v>45063</v>
      </c>
      <c r="B408" s="72">
        <f>_xlfn.IFNA(VLOOKUP(A408,綜合_回測!$A$3:$I$1751,8,FALSE),0)</f>
        <v>-129281.416</v>
      </c>
      <c r="C408" s="72">
        <f t="shared" si="12"/>
        <v>3424431.2080000024</v>
      </c>
      <c r="D408" s="72">
        <f t="shared" si="13"/>
        <v>-389029.56799999997</v>
      </c>
    </row>
    <row r="409" spans="1:4">
      <c r="A409" s="47">
        <v>45062</v>
      </c>
      <c r="B409" s="72">
        <f>_xlfn.IFNA(VLOOKUP(A409,綜合_回測!$A$3:$I$1751,8,FALSE),0)</f>
        <v>0</v>
      </c>
      <c r="C409" s="72">
        <f t="shared" si="12"/>
        <v>3553712.6240000026</v>
      </c>
      <c r="D409" s="72">
        <f t="shared" si="13"/>
        <v>-259748.15199999997</v>
      </c>
    </row>
    <row r="410" spans="1:4">
      <c r="A410" s="47">
        <v>45061</v>
      </c>
      <c r="B410" s="72">
        <f>_xlfn.IFNA(VLOOKUP(A410,綜合_回測!$A$3:$I$1751,8,FALSE),0)</f>
        <v>0</v>
      </c>
      <c r="C410" s="72">
        <f t="shared" si="12"/>
        <v>3553712.6240000026</v>
      </c>
      <c r="D410" s="72">
        <f t="shared" si="13"/>
        <v>-259748.15199999997</v>
      </c>
    </row>
    <row r="411" spans="1:4">
      <c r="A411" s="47">
        <v>45058</v>
      </c>
      <c r="B411" s="72">
        <f>_xlfn.IFNA(VLOOKUP(A411,綜合_回測!$A$3:$I$1751,8,FALSE),0)</f>
        <v>88209.712</v>
      </c>
      <c r="C411" s="72">
        <f t="shared" si="12"/>
        <v>3553712.6240000026</v>
      </c>
      <c r="D411" s="72">
        <f t="shared" si="13"/>
        <v>-171538.43999999997</v>
      </c>
    </row>
    <row r="412" spans="1:4">
      <c r="A412" s="47">
        <v>45057</v>
      </c>
      <c r="B412" s="72">
        <f>_xlfn.IFNA(VLOOKUP(A412,綜合_回測!$A$3:$I$1751,8,FALSE),0)</f>
        <v>133784.46400000001</v>
      </c>
      <c r="C412" s="72">
        <f t="shared" si="12"/>
        <v>3465502.9120000028</v>
      </c>
      <c r="D412" s="72">
        <f t="shared" si="13"/>
        <v>-125963.68799999997</v>
      </c>
    </row>
    <row r="413" spans="1:4">
      <c r="A413" s="47">
        <v>45056</v>
      </c>
      <c r="B413" s="72">
        <f>_xlfn.IFNA(VLOOKUP(A413,綜合_回測!$A$3:$I$1751,8,FALSE),0)</f>
        <v>28803.96</v>
      </c>
      <c r="C413" s="72">
        <f t="shared" si="12"/>
        <v>3331718.4480000027</v>
      </c>
      <c r="D413" s="72">
        <f t="shared" si="13"/>
        <v>-230944.19199999998</v>
      </c>
    </row>
    <row r="414" spans="1:4">
      <c r="A414" s="47">
        <v>45055</v>
      </c>
      <c r="B414" s="72">
        <f>_xlfn.IFNA(VLOOKUP(A414,綜合_回測!$A$3:$I$1751,8,FALSE),0)</f>
        <v>-129031.68000000001</v>
      </c>
      <c r="C414" s="72">
        <f t="shared" si="12"/>
        <v>3302914.4880000027</v>
      </c>
      <c r="D414" s="72">
        <f t="shared" si="13"/>
        <v>-388779.83199999999</v>
      </c>
    </row>
    <row r="415" spans="1:4">
      <c r="A415" s="47">
        <v>45054</v>
      </c>
      <c r="B415" s="72">
        <f>_xlfn.IFNA(VLOOKUP(A415,綜合_回測!$A$3:$I$1751,8,FALSE),0)</f>
        <v>0</v>
      </c>
      <c r="C415" s="72">
        <f t="shared" si="12"/>
        <v>3431946.1680000029</v>
      </c>
      <c r="D415" s="72">
        <f t="shared" si="13"/>
        <v>-259748.15199999997</v>
      </c>
    </row>
    <row r="416" spans="1:4">
      <c r="A416" s="47">
        <v>45051</v>
      </c>
      <c r="B416" s="72">
        <f>_xlfn.IFNA(VLOOKUP(A416,綜合_回測!$A$3:$I$1751,8,FALSE),0)</f>
        <v>0</v>
      </c>
      <c r="C416" s="72">
        <f t="shared" si="12"/>
        <v>3431946.1680000029</v>
      </c>
      <c r="D416" s="72">
        <f t="shared" si="13"/>
        <v>-259748.15199999997</v>
      </c>
    </row>
    <row r="417" spans="1:4">
      <c r="A417" s="47">
        <v>45050</v>
      </c>
      <c r="B417" s="72">
        <f>_xlfn.IFNA(VLOOKUP(A417,綜合_回測!$A$3:$I$1751,8,FALSE),0)</f>
        <v>16512</v>
      </c>
      <c r="C417" s="72">
        <f t="shared" si="12"/>
        <v>3431946.1680000029</v>
      </c>
      <c r="D417" s="72">
        <f t="shared" si="13"/>
        <v>-243236.15199999997</v>
      </c>
    </row>
    <row r="418" spans="1:4">
      <c r="A418" s="47">
        <v>45049</v>
      </c>
      <c r="B418" s="72">
        <f>_xlfn.IFNA(VLOOKUP(A418,綜合_回測!$A$3:$I$1751,8,FALSE),0)</f>
        <v>-21761.216</v>
      </c>
      <c r="C418" s="72">
        <f t="shared" si="12"/>
        <v>3415434.1680000029</v>
      </c>
      <c r="D418" s="72">
        <f t="shared" si="13"/>
        <v>-281509.36799999996</v>
      </c>
    </row>
    <row r="419" spans="1:4">
      <c r="A419" s="47">
        <v>45048</v>
      </c>
      <c r="B419" s="72">
        <f>_xlfn.IFNA(VLOOKUP(A419,綜合_回測!$A$3:$I$1751,8,FALSE),0)</f>
        <v>-127484.16</v>
      </c>
      <c r="C419" s="72">
        <f t="shared" si="12"/>
        <v>3437195.3840000029</v>
      </c>
      <c r="D419" s="72">
        <f t="shared" si="13"/>
        <v>-387232.31199999998</v>
      </c>
    </row>
    <row r="420" spans="1:4">
      <c r="A420" s="47">
        <v>45044</v>
      </c>
      <c r="B420" s="72">
        <f>_xlfn.IFNA(VLOOKUP(A420,綜合_回測!$A$3:$I$1751,8,FALSE),0)</f>
        <v>0</v>
      </c>
      <c r="C420" s="72">
        <f t="shared" si="12"/>
        <v>3564679.544000003</v>
      </c>
      <c r="D420" s="72">
        <f t="shared" si="13"/>
        <v>-259748.15199999997</v>
      </c>
    </row>
    <row r="421" spans="1:4">
      <c r="A421" s="47">
        <v>45043</v>
      </c>
      <c r="B421" s="72">
        <f>_xlfn.IFNA(VLOOKUP(A421,綜合_回測!$A$3:$I$1751,8,FALSE),0)</f>
        <v>50544.224000000002</v>
      </c>
      <c r="C421" s="72">
        <f t="shared" si="12"/>
        <v>3564679.544000003</v>
      </c>
      <c r="D421" s="72">
        <f t="shared" si="13"/>
        <v>-209203.92799999996</v>
      </c>
    </row>
    <row r="422" spans="1:4">
      <c r="A422" s="47">
        <v>45042</v>
      </c>
      <c r="B422" s="72">
        <f>_xlfn.IFNA(VLOOKUP(A422,綜合_回測!$A$3:$I$1751,8,FALSE),0)</f>
        <v>0</v>
      </c>
      <c r="C422" s="72">
        <f t="shared" si="12"/>
        <v>3514135.3200000031</v>
      </c>
      <c r="D422" s="72">
        <f t="shared" si="13"/>
        <v>-259748.15199999997</v>
      </c>
    </row>
    <row r="423" spans="1:4">
      <c r="A423" s="47">
        <v>45041</v>
      </c>
      <c r="B423" s="72">
        <f>_xlfn.IFNA(VLOOKUP(A423,綜合_回測!$A$3:$I$1751,8,FALSE),0)</f>
        <v>259748.15199999997</v>
      </c>
      <c r="C423" s="72">
        <f t="shared" si="12"/>
        <v>3514135.3200000031</v>
      </c>
      <c r="D423" s="72">
        <f t="shared" si="13"/>
        <v>0</v>
      </c>
    </row>
    <row r="424" spans="1:4">
      <c r="A424" s="47">
        <v>45040</v>
      </c>
      <c r="B424" s="72">
        <f>_xlfn.IFNA(VLOOKUP(A424,綜合_回測!$A$3:$I$1751,8,FALSE),0)</f>
        <v>-57143.088000000003</v>
      </c>
      <c r="C424" s="72">
        <f t="shared" si="12"/>
        <v>3254387.1680000033</v>
      </c>
      <c r="D424" s="72">
        <f t="shared" si="13"/>
        <v>-288024.17599999998</v>
      </c>
    </row>
    <row r="425" spans="1:4">
      <c r="A425" s="47">
        <v>45037</v>
      </c>
      <c r="B425" s="72">
        <f>_xlfn.IFNA(VLOOKUP(A425,綜合_回測!$A$3:$I$1751,8,FALSE),0)</f>
        <v>114472.16</v>
      </c>
      <c r="C425" s="72">
        <f t="shared" si="12"/>
        <v>3311530.2560000033</v>
      </c>
      <c r="D425" s="72">
        <f t="shared" si="13"/>
        <v>-116408.92799999999</v>
      </c>
    </row>
    <row r="426" spans="1:4">
      <c r="A426" s="47">
        <v>45036</v>
      </c>
      <c r="B426" s="72">
        <f>_xlfn.IFNA(VLOOKUP(A426,綜合_回測!$A$3:$I$1751,8,FALSE),0)</f>
        <v>0</v>
      </c>
      <c r="C426" s="72">
        <f t="shared" si="12"/>
        <v>3197058.0960000032</v>
      </c>
      <c r="D426" s="72">
        <f t="shared" si="13"/>
        <v>-230881.08799999999</v>
      </c>
    </row>
    <row r="427" spans="1:4">
      <c r="A427" s="47">
        <v>45035</v>
      </c>
      <c r="B427" s="72">
        <f>_xlfn.IFNA(VLOOKUP(A427,綜合_回測!$A$3:$I$1751,8,FALSE),0)</f>
        <v>67706.320000000007</v>
      </c>
      <c r="C427" s="72">
        <f t="shared" si="12"/>
        <v>3197058.0960000032</v>
      </c>
      <c r="D427" s="72">
        <f t="shared" si="13"/>
        <v>-163174.76799999998</v>
      </c>
    </row>
    <row r="428" spans="1:4">
      <c r="A428" s="47">
        <v>45034</v>
      </c>
      <c r="B428" s="72">
        <f>_xlfn.IFNA(VLOOKUP(A428,綜合_回測!$A$3:$I$1751,8,FALSE),0)</f>
        <v>44331.727999999996</v>
      </c>
      <c r="C428" s="72">
        <f t="shared" si="12"/>
        <v>3129351.7760000033</v>
      </c>
      <c r="D428" s="72">
        <f t="shared" si="13"/>
        <v>-186549.36</v>
      </c>
    </row>
    <row r="429" spans="1:4">
      <c r="A429" s="47">
        <v>45033</v>
      </c>
      <c r="B429" s="72">
        <f>_xlfn.IFNA(VLOOKUP(A429,綜合_回測!$A$3:$I$1751,8,FALSE),0)</f>
        <v>-108517.12</v>
      </c>
      <c r="C429" s="72">
        <f t="shared" si="12"/>
        <v>3085020.0480000032</v>
      </c>
      <c r="D429" s="72">
        <f t="shared" si="13"/>
        <v>-339398.20799999998</v>
      </c>
    </row>
    <row r="430" spans="1:4">
      <c r="A430" s="47">
        <v>45030</v>
      </c>
      <c r="B430" s="72">
        <f>_xlfn.IFNA(VLOOKUP(A430,綜合_回測!$A$3:$I$1751,8,FALSE),0)</f>
        <v>-129395.46399999999</v>
      </c>
      <c r="C430" s="72">
        <f t="shared" si="12"/>
        <v>3193537.1680000033</v>
      </c>
      <c r="D430" s="72">
        <f t="shared" si="13"/>
        <v>-360276.55199999997</v>
      </c>
    </row>
    <row r="431" spans="1:4">
      <c r="A431" s="47">
        <v>45029</v>
      </c>
      <c r="B431" s="72">
        <f>_xlfn.IFNA(VLOOKUP(A431,綜合_回測!$A$3:$I$1751,8,FALSE),0)</f>
        <v>83440.103999999992</v>
      </c>
      <c r="C431" s="72">
        <f t="shared" si="12"/>
        <v>3322932.6320000035</v>
      </c>
      <c r="D431" s="72">
        <f t="shared" si="13"/>
        <v>-147440.984</v>
      </c>
    </row>
    <row r="432" spans="1:4">
      <c r="A432" s="47">
        <v>45028</v>
      </c>
      <c r="B432" s="72">
        <f>_xlfn.IFNA(VLOOKUP(A432,綜合_回測!$A$3:$I$1751,8,FALSE),0)</f>
        <v>651.60000000000059</v>
      </c>
      <c r="C432" s="72">
        <f t="shared" si="12"/>
        <v>3239492.5280000037</v>
      </c>
      <c r="D432" s="72">
        <f t="shared" si="13"/>
        <v>-230229.48799999998</v>
      </c>
    </row>
    <row r="433" spans="1:4">
      <c r="A433" s="47">
        <v>45027</v>
      </c>
      <c r="B433" s="72">
        <f>_xlfn.IFNA(VLOOKUP(A433,綜合_回測!$A$3:$I$1751,8,FALSE),0)</f>
        <v>43688.375999999997</v>
      </c>
      <c r="C433" s="72">
        <f t="shared" si="12"/>
        <v>3238840.9280000036</v>
      </c>
      <c r="D433" s="72">
        <f t="shared" si="13"/>
        <v>-187192.712</v>
      </c>
    </row>
    <row r="434" spans="1:4">
      <c r="A434" s="47">
        <v>45026</v>
      </c>
      <c r="B434" s="72">
        <f>_xlfn.IFNA(VLOOKUP(A434,綜合_回測!$A$3:$I$1751,8,FALSE),0)</f>
        <v>311.29599999999999</v>
      </c>
      <c r="C434" s="72">
        <f t="shared" si="12"/>
        <v>3195152.5520000034</v>
      </c>
      <c r="D434" s="72">
        <f t="shared" si="13"/>
        <v>-230569.79199999999</v>
      </c>
    </row>
    <row r="435" spans="1:4">
      <c r="A435" s="47">
        <v>45023</v>
      </c>
      <c r="B435" s="72">
        <f>_xlfn.IFNA(VLOOKUP(A435,綜合_回測!$A$3:$I$1751,8,FALSE),0)</f>
        <v>-52472</v>
      </c>
      <c r="C435" s="72">
        <f t="shared" si="12"/>
        <v>3194841.2560000033</v>
      </c>
      <c r="D435" s="72">
        <f t="shared" si="13"/>
        <v>-283353.08799999999</v>
      </c>
    </row>
    <row r="436" spans="1:4">
      <c r="A436" s="47">
        <v>45022</v>
      </c>
      <c r="B436" s="72">
        <f>_xlfn.IFNA(VLOOKUP(A436,綜合_回測!$A$3:$I$1751,8,FALSE),0)</f>
        <v>-34699.896000000001</v>
      </c>
      <c r="C436" s="72">
        <f t="shared" si="12"/>
        <v>3247313.2560000033</v>
      </c>
      <c r="D436" s="72">
        <f t="shared" si="13"/>
        <v>-265580.984</v>
      </c>
    </row>
    <row r="437" spans="1:4">
      <c r="A437" s="47">
        <v>45016</v>
      </c>
      <c r="B437" s="72">
        <f>_xlfn.IFNA(VLOOKUP(A437,綜合_回測!$A$3:$I$1751,8,FALSE),0)</f>
        <v>22704</v>
      </c>
      <c r="C437" s="72">
        <f t="shared" si="12"/>
        <v>3282013.1520000035</v>
      </c>
      <c r="D437" s="72">
        <f t="shared" si="13"/>
        <v>-208177.08799999999</v>
      </c>
    </row>
    <row r="438" spans="1:4">
      <c r="A438" s="47">
        <v>45015</v>
      </c>
      <c r="B438" s="72">
        <f>_xlfn.IFNA(VLOOKUP(A438,綜合_回測!$A$3:$I$1751,8,FALSE),0)</f>
        <v>-47592.639999999999</v>
      </c>
      <c r="C438" s="72">
        <f t="shared" si="12"/>
        <v>3259309.1520000035</v>
      </c>
      <c r="D438" s="72">
        <f t="shared" si="13"/>
        <v>-278473.728</v>
      </c>
    </row>
    <row r="439" spans="1:4">
      <c r="A439" s="47">
        <v>45014</v>
      </c>
      <c r="B439" s="72">
        <f>_xlfn.IFNA(VLOOKUP(A439,綜合_回測!$A$3:$I$1751,8,FALSE),0)</f>
        <v>-125678.56</v>
      </c>
      <c r="C439" s="72">
        <f t="shared" si="12"/>
        <v>3306901.7920000036</v>
      </c>
      <c r="D439" s="72">
        <f t="shared" si="13"/>
        <v>-356559.64799999999</v>
      </c>
    </row>
    <row r="440" spans="1:4">
      <c r="A440" s="47">
        <v>45013</v>
      </c>
      <c r="B440" s="72">
        <f>_xlfn.IFNA(VLOOKUP(A440,綜合_回測!$A$3:$I$1751,8,FALSE),0)</f>
        <v>-125697.04</v>
      </c>
      <c r="C440" s="72">
        <f t="shared" si="12"/>
        <v>3432580.3520000037</v>
      </c>
      <c r="D440" s="72">
        <f t="shared" si="13"/>
        <v>-356578.12799999997</v>
      </c>
    </row>
    <row r="441" spans="1:4">
      <c r="A441" s="47">
        <v>45012</v>
      </c>
      <c r="B441" s="72">
        <f>_xlfn.IFNA(VLOOKUP(A441,綜合_回測!$A$3:$I$1751,8,FALSE),0)</f>
        <v>-129133.63199999998</v>
      </c>
      <c r="C441" s="72">
        <f t="shared" si="12"/>
        <v>3558277.3920000037</v>
      </c>
      <c r="D441" s="72">
        <f t="shared" si="13"/>
        <v>-360014.72</v>
      </c>
    </row>
    <row r="442" spans="1:4">
      <c r="A442" s="47">
        <v>45009</v>
      </c>
      <c r="B442" s="72">
        <f>_xlfn.IFNA(VLOOKUP(A442,綜合_回測!$A$3:$I$1751,8,FALSE),0)</f>
        <v>-126093.88799999999</v>
      </c>
      <c r="C442" s="72">
        <f t="shared" si="12"/>
        <v>3687411.0240000035</v>
      </c>
      <c r="D442" s="72">
        <f t="shared" si="13"/>
        <v>-356974.97599999997</v>
      </c>
    </row>
    <row r="443" spans="1:4">
      <c r="A443" s="47">
        <v>45008</v>
      </c>
      <c r="B443" s="72">
        <f>_xlfn.IFNA(VLOOKUP(A443,綜合_回測!$A$3:$I$1751,8,FALSE),0)</f>
        <v>118775.74400000001</v>
      </c>
      <c r="C443" s="72">
        <f t="shared" si="12"/>
        <v>3813504.9120000033</v>
      </c>
      <c r="D443" s="72">
        <f t="shared" si="13"/>
        <v>-112105.34399999998</v>
      </c>
    </row>
    <row r="444" spans="1:4">
      <c r="A444" s="47">
        <v>45007</v>
      </c>
      <c r="B444" s="72">
        <f>_xlfn.IFNA(VLOOKUP(A444,綜合_回測!$A$3:$I$1751,8,FALSE),0)</f>
        <v>0</v>
      </c>
      <c r="C444" s="72">
        <f t="shared" si="12"/>
        <v>3694729.1680000033</v>
      </c>
      <c r="D444" s="72">
        <f t="shared" si="13"/>
        <v>-230881.08799999999</v>
      </c>
    </row>
    <row r="445" spans="1:4">
      <c r="A445" s="47">
        <v>45006</v>
      </c>
      <c r="B445" s="72">
        <f>_xlfn.IFNA(VLOOKUP(A445,綜合_回測!$A$3:$I$1751,8,FALSE),0)</f>
        <v>-75391.543999999994</v>
      </c>
      <c r="C445" s="72">
        <f t="shared" si="12"/>
        <v>3694729.1680000033</v>
      </c>
      <c r="D445" s="72">
        <f t="shared" si="13"/>
        <v>-306272.63199999998</v>
      </c>
    </row>
    <row r="446" spans="1:4">
      <c r="A446" s="47">
        <v>45005</v>
      </c>
      <c r="B446" s="72">
        <f>_xlfn.IFNA(VLOOKUP(A446,綜合_回測!$A$3:$I$1751,8,FALSE),0)</f>
        <v>-15642.647999999999</v>
      </c>
      <c r="C446" s="72">
        <f t="shared" si="12"/>
        <v>3770120.7120000036</v>
      </c>
      <c r="D446" s="72">
        <f t="shared" si="13"/>
        <v>-246523.73599999998</v>
      </c>
    </row>
    <row r="447" spans="1:4">
      <c r="A447" s="47">
        <v>45002</v>
      </c>
      <c r="B447" s="72">
        <f>_xlfn.IFNA(VLOOKUP(A447,綜合_回測!$A$3:$I$1751,8,FALSE),0)</f>
        <v>23303.64</v>
      </c>
      <c r="C447" s="72">
        <f t="shared" si="12"/>
        <v>3785763.3600000036</v>
      </c>
      <c r="D447" s="72">
        <f t="shared" si="13"/>
        <v>-207577.44799999997</v>
      </c>
    </row>
    <row r="448" spans="1:4">
      <c r="A448" s="47">
        <v>45001</v>
      </c>
      <c r="B448" s="72">
        <f>_xlfn.IFNA(VLOOKUP(A448,綜合_回測!$A$3:$I$1751,8,FALSE),0)</f>
        <v>28289.08</v>
      </c>
      <c r="C448" s="72">
        <f t="shared" si="12"/>
        <v>3762459.7200000035</v>
      </c>
      <c r="D448" s="72">
        <f t="shared" si="13"/>
        <v>-202592.00799999997</v>
      </c>
    </row>
    <row r="449" spans="1:4">
      <c r="A449" s="47">
        <v>45000</v>
      </c>
      <c r="B449" s="72">
        <f>_xlfn.IFNA(VLOOKUP(A449,綜合_回測!$A$3:$I$1751,8,FALSE),0)</f>
        <v>89429.224000000002</v>
      </c>
      <c r="C449" s="72">
        <f t="shared" si="12"/>
        <v>3734170.6400000034</v>
      </c>
      <c r="D449" s="72">
        <f t="shared" si="13"/>
        <v>-141451.864</v>
      </c>
    </row>
    <row r="450" spans="1:4">
      <c r="A450" s="47">
        <v>44999</v>
      </c>
      <c r="B450" s="72">
        <f>_xlfn.IFNA(VLOOKUP(A450,綜合_回測!$A$3:$I$1751,8,FALSE),0)</f>
        <v>-24683.4</v>
      </c>
      <c r="C450" s="72">
        <f t="shared" ref="C450:C513" si="14">C451+B450</f>
        <v>3644741.4160000035</v>
      </c>
      <c r="D450" s="72">
        <f t="shared" si="13"/>
        <v>-255564.48799999998</v>
      </c>
    </row>
    <row r="451" spans="1:4">
      <c r="A451" s="47">
        <v>44998</v>
      </c>
      <c r="B451" s="72">
        <f>_xlfn.IFNA(VLOOKUP(A451,綜合_回測!$A$3:$I$1751,8,FALSE),0)</f>
        <v>0</v>
      </c>
      <c r="C451" s="72">
        <f t="shared" si="14"/>
        <v>3669424.8160000034</v>
      </c>
      <c r="D451" s="72">
        <f t="shared" ref="D451:D514" si="15">MIN((B451-MAX(B451:B509)),0)</f>
        <v>-230881.08799999999</v>
      </c>
    </row>
    <row r="452" spans="1:4">
      <c r="A452" s="47">
        <v>44995</v>
      </c>
      <c r="B452" s="72">
        <f>_xlfn.IFNA(VLOOKUP(A452,綜合_回測!$A$3:$I$1751,8,FALSE),0)</f>
        <v>144088.83199999999</v>
      </c>
      <c r="C452" s="72">
        <f t="shared" si="14"/>
        <v>3669424.8160000034</v>
      </c>
      <c r="D452" s="72">
        <f t="shared" si="15"/>
        <v>-86792.255999999994</v>
      </c>
    </row>
    <row r="453" spans="1:4">
      <c r="A453" s="47">
        <v>44994</v>
      </c>
      <c r="B453" s="72">
        <f>_xlfn.IFNA(VLOOKUP(A453,綜合_回測!$A$3:$I$1751,8,FALSE),0)</f>
        <v>8700.271999999999</v>
      </c>
      <c r="C453" s="72">
        <f t="shared" si="14"/>
        <v>3525335.9840000034</v>
      </c>
      <c r="D453" s="72">
        <f t="shared" si="15"/>
        <v>-222180.81599999999</v>
      </c>
    </row>
    <row r="454" spans="1:4">
      <c r="A454" s="47">
        <v>44993</v>
      </c>
      <c r="B454" s="72">
        <f>_xlfn.IFNA(VLOOKUP(A454,綜合_回測!$A$3:$I$1751,8,FALSE),0)</f>
        <v>-94895.695999999996</v>
      </c>
      <c r="C454" s="72">
        <f t="shared" si="14"/>
        <v>3516635.7120000036</v>
      </c>
      <c r="D454" s="72">
        <f t="shared" si="15"/>
        <v>-325776.78399999999</v>
      </c>
    </row>
    <row r="455" spans="1:4">
      <c r="A455" s="47">
        <v>44992</v>
      </c>
      <c r="B455" s="72">
        <f>_xlfn.IFNA(VLOOKUP(A455,綜合_回測!$A$3:$I$1751,8,FALSE),0)</f>
        <v>27832.752</v>
      </c>
      <c r="C455" s="72">
        <f t="shared" si="14"/>
        <v>3611531.4080000035</v>
      </c>
      <c r="D455" s="72">
        <f t="shared" si="15"/>
        <v>-203048.33599999998</v>
      </c>
    </row>
    <row r="456" spans="1:4">
      <c r="A456" s="47">
        <v>44991</v>
      </c>
      <c r="B456" s="72">
        <f>_xlfn.IFNA(VLOOKUP(A456,綜合_回測!$A$3:$I$1751,8,FALSE),0)</f>
        <v>-124538.59199999999</v>
      </c>
      <c r="C456" s="72">
        <f t="shared" si="14"/>
        <v>3583698.6560000037</v>
      </c>
      <c r="D456" s="72">
        <f t="shared" si="15"/>
        <v>-355419.68</v>
      </c>
    </row>
    <row r="457" spans="1:4">
      <c r="A457" s="47">
        <v>44988</v>
      </c>
      <c r="B457" s="72">
        <f>_xlfn.IFNA(VLOOKUP(A457,綜合_回測!$A$3:$I$1751,8,FALSE),0)</f>
        <v>-20593.856</v>
      </c>
      <c r="C457" s="72">
        <f t="shared" si="14"/>
        <v>3708237.2480000039</v>
      </c>
      <c r="D457" s="72">
        <f t="shared" si="15"/>
        <v>-251474.94399999999</v>
      </c>
    </row>
    <row r="458" spans="1:4">
      <c r="A458" s="47">
        <v>44987</v>
      </c>
      <c r="B458" s="72">
        <f>_xlfn.IFNA(VLOOKUP(A458,綜合_回測!$A$3:$I$1751,8,FALSE),0)</f>
        <v>-123723.12</v>
      </c>
      <c r="C458" s="72">
        <f t="shared" si="14"/>
        <v>3728831.104000004</v>
      </c>
      <c r="D458" s="72">
        <f t="shared" si="15"/>
        <v>-354604.20799999998</v>
      </c>
    </row>
    <row r="459" spans="1:4">
      <c r="A459" s="47">
        <v>44986</v>
      </c>
      <c r="B459" s="72">
        <f>_xlfn.IFNA(VLOOKUP(A459,綜合_回測!$A$3:$I$1751,8,FALSE),0)</f>
        <v>-124439.23199999999</v>
      </c>
      <c r="C459" s="72">
        <f t="shared" si="14"/>
        <v>3852554.2240000041</v>
      </c>
      <c r="D459" s="72">
        <f t="shared" si="15"/>
        <v>-355320.31999999995</v>
      </c>
    </row>
    <row r="460" spans="1:4">
      <c r="A460" s="47">
        <v>44981</v>
      </c>
      <c r="B460" s="72">
        <f>_xlfn.IFNA(VLOOKUP(A460,綜合_回測!$A$3:$I$1751,8,FALSE),0)</f>
        <v>30920.664000000001</v>
      </c>
      <c r="C460" s="72">
        <f t="shared" si="14"/>
        <v>3976993.456000004</v>
      </c>
      <c r="D460" s="72">
        <f t="shared" si="15"/>
        <v>-199960.424</v>
      </c>
    </row>
    <row r="461" spans="1:4">
      <c r="A461" s="47">
        <v>44980</v>
      </c>
      <c r="B461" s="72">
        <f>_xlfn.IFNA(VLOOKUP(A461,綜合_回測!$A$3:$I$1751,8,FALSE),0)</f>
        <v>-1489.2</v>
      </c>
      <c r="C461" s="72">
        <f t="shared" si="14"/>
        <v>3946072.7920000041</v>
      </c>
      <c r="D461" s="72">
        <f t="shared" si="15"/>
        <v>-232370.288</v>
      </c>
    </row>
    <row r="462" spans="1:4">
      <c r="A462" s="47">
        <v>44979</v>
      </c>
      <c r="B462" s="72">
        <f>_xlfn.IFNA(VLOOKUP(A462,綜合_回測!$A$3:$I$1751,8,FALSE),0)</f>
        <v>-128840.44799999999</v>
      </c>
      <c r="C462" s="72">
        <f t="shared" si="14"/>
        <v>3947561.9920000043</v>
      </c>
      <c r="D462" s="72">
        <f t="shared" si="15"/>
        <v>-359721.53599999996</v>
      </c>
    </row>
    <row r="463" spans="1:4">
      <c r="A463" s="47">
        <v>44978</v>
      </c>
      <c r="B463" s="72">
        <f>_xlfn.IFNA(VLOOKUP(A463,綜合_回測!$A$3:$I$1751,8,FALSE),0)</f>
        <v>0</v>
      </c>
      <c r="C463" s="72">
        <f t="shared" si="14"/>
        <v>4076402.4400000041</v>
      </c>
      <c r="D463" s="72">
        <f t="shared" si="15"/>
        <v>-230881.08799999999</v>
      </c>
    </row>
    <row r="464" spans="1:4">
      <c r="A464" s="47">
        <v>44977</v>
      </c>
      <c r="B464" s="72">
        <f>_xlfn.IFNA(VLOOKUP(A464,綜合_回測!$A$3:$I$1751,8,FALSE),0)</f>
        <v>93504.504000000001</v>
      </c>
      <c r="C464" s="72">
        <f t="shared" si="14"/>
        <v>4076402.4400000041</v>
      </c>
      <c r="D464" s="72">
        <f t="shared" si="15"/>
        <v>-137376.58399999997</v>
      </c>
    </row>
    <row r="465" spans="1:4">
      <c r="A465" s="47">
        <v>44974</v>
      </c>
      <c r="B465" s="72">
        <f>_xlfn.IFNA(VLOOKUP(A465,綜合_回測!$A$3:$I$1751,8,FALSE),0)</f>
        <v>-129147.83199999999</v>
      </c>
      <c r="C465" s="72">
        <f t="shared" si="14"/>
        <v>3982897.9360000039</v>
      </c>
      <c r="D465" s="72">
        <f t="shared" si="15"/>
        <v>-360028.92</v>
      </c>
    </row>
    <row r="466" spans="1:4">
      <c r="A466" s="47">
        <v>44973</v>
      </c>
      <c r="B466" s="72">
        <f>_xlfn.IFNA(VLOOKUP(A466,綜合_回測!$A$3:$I$1751,8,FALSE),0)</f>
        <v>13268.6</v>
      </c>
      <c r="C466" s="72">
        <f t="shared" si="14"/>
        <v>4112045.7680000039</v>
      </c>
      <c r="D466" s="72">
        <f t="shared" si="15"/>
        <v>-217612.48799999998</v>
      </c>
    </row>
    <row r="467" spans="1:4">
      <c r="A467" s="47">
        <v>44972</v>
      </c>
      <c r="B467" s="72">
        <f>_xlfn.IFNA(VLOOKUP(A467,綜合_回測!$A$3:$I$1751,8,FALSE),0)</f>
        <v>66558.055999999997</v>
      </c>
      <c r="C467" s="72">
        <f t="shared" si="14"/>
        <v>4098777.1680000038</v>
      </c>
      <c r="D467" s="72">
        <f t="shared" si="15"/>
        <v>-164323.03200000001</v>
      </c>
    </row>
    <row r="468" spans="1:4">
      <c r="A468" s="47">
        <v>44971</v>
      </c>
      <c r="B468" s="72">
        <f>_xlfn.IFNA(VLOOKUP(A468,綜合_回測!$A$3:$I$1751,8,FALSE),0)</f>
        <v>-44514.735999999997</v>
      </c>
      <c r="C468" s="72">
        <f t="shared" si="14"/>
        <v>4032219.1120000039</v>
      </c>
      <c r="D468" s="72">
        <f t="shared" si="15"/>
        <v>-275395.82399999996</v>
      </c>
    </row>
    <row r="469" spans="1:4">
      <c r="A469" s="47">
        <v>44970</v>
      </c>
      <c r="B469" s="72">
        <f>_xlfn.IFNA(VLOOKUP(A469,綜合_回測!$A$3:$I$1751,8,FALSE),0)</f>
        <v>-60865.584000000003</v>
      </c>
      <c r="C469" s="72">
        <f t="shared" si="14"/>
        <v>4076733.848000004</v>
      </c>
      <c r="D469" s="72">
        <f t="shared" si="15"/>
        <v>-291746.67200000002</v>
      </c>
    </row>
    <row r="470" spans="1:4">
      <c r="A470" s="47">
        <v>44967</v>
      </c>
      <c r="B470" s="72">
        <f>_xlfn.IFNA(VLOOKUP(A470,綜合_回測!$A$3:$I$1751,8,FALSE),0)</f>
        <v>0</v>
      </c>
      <c r="C470" s="72">
        <f t="shared" si="14"/>
        <v>4137599.4320000038</v>
      </c>
      <c r="D470" s="72">
        <f t="shared" si="15"/>
        <v>-230881.08799999999</v>
      </c>
    </row>
    <row r="471" spans="1:4">
      <c r="A471" s="47">
        <v>44966</v>
      </c>
      <c r="B471" s="72">
        <f>_xlfn.IFNA(VLOOKUP(A471,綜合_回測!$A$3:$I$1751,8,FALSE),0)</f>
        <v>72819.343999999997</v>
      </c>
      <c r="C471" s="72">
        <f t="shared" si="14"/>
        <v>4137599.4320000038</v>
      </c>
      <c r="D471" s="72">
        <f t="shared" si="15"/>
        <v>-158061.74400000001</v>
      </c>
    </row>
    <row r="472" spans="1:4">
      <c r="A472" s="47">
        <v>44965</v>
      </c>
      <c r="B472" s="72">
        <f>_xlfn.IFNA(VLOOKUP(A472,綜合_回測!$A$3:$I$1751,8,FALSE),0)</f>
        <v>120421.696</v>
      </c>
      <c r="C472" s="72">
        <f t="shared" si="14"/>
        <v>4064780.0880000037</v>
      </c>
      <c r="D472" s="72">
        <f t="shared" si="15"/>
        <v>-110459.39199999999</v>
      </c>
    </row>
    <row r="473" spans="1:4">
      <c r="A473" s="47">
        <v>44964</v>
      </c>
      <c r="B473" s="72">
        <f>_xlfn.IFNA(VLOOKUP(A473,綜合_回測!$A$3:$I$1751,8,FALSE),0)</f>
        <v>-35632.896000000001</v>
      </c>
      <c r="C473" s="72">
        <f t="shared" si="14"/>
        <v>3944358.3920000037</v>
      </c>
      <c r="D473" s="72">
        <f t="shared" si="15"/>
        <v>-266513.984</v>
      </c>
    </row>
    <row r="474" spans="1:4">
      <c r="A474" s="47">
        <v>44963</v>
      </c>
      <c r="B474" s="72">
        <f>_xlfn.IFNA(VLOOKUP(A474,綜合_回測!$A$3:$I$1751,8,FALSE),0)</f>
        <v>0</v>
      </c>
      <c r="C474" s="72">
        <f t="shared" si="14"/>
        <v>3979991.2880000039</v>
      </c>
      <c r="D474" s="72">
        <f t="shared" si="15"/>
        <v>-230881.08799999999</v>
      </c>
    </row>
    <row r="475" spans="1:4">
      <c r="A475" s="47">
        <v>44960</v>
      </c>
      <c r="B475" s="72">
        <f>_xlfn.IFNA(VLOOKUP(A475,綜合_回測!$A$3:$I$1751,8,FALSE),0)</f>
        <v>-48828.015999999996</v>
      </c>
      <c r="C475" s="72">
        <f t="shared" si="14"/>
        <v>3979991.2880000039</v>
      </c>
      <c r="D475" s="72">
        <f t="shared" si="15"/>
        <v>-279709.10399999999</v>
      </c>
    </row>
    <row r="476" spans="1:4">
      <c r="A476" s="47">
        <v>44959</v>
      </c>
      <c r="B476" s="72">
        <f>_xlfn.IFNA(VLOOKUP(A476,綜合_回測!$A$3:$I$1751,8,FALSE),0)</f>
        <v>-125960.25600000001</v>
      </c>
      <c r="C476" s="72">
        <f t="shared" si="14"/>
        <v>4028819.3040000037</v>
      </c>
      <c r="D476" s="72">
        <f t="shared" si="15"/>
        <v>-356841.34399999998</v>
      </c>
    </row>
    <row r="477" spans="1:4">
      <c r="A477" s="47">
        <v>44958</v>
      </c>
      <c r="B477" s="72">
        <f>_xlfn.IFNA(VLOOKUP(A477,綜合_回測!$A$3:$I$1751,8,FALSE),0)</f>
        <v>-129096.088</v>
      </c>
      <c r="C477" s="72">
        <f t="shared" si="14"/>
        <v>4154779.5600000038</v>
      </c>
      <c r="D477" s="72">
        <f t="shared" si="15"/>
        <v>-359977.17599999998</v>
      </c>
    </row>
    <row r="478" spans="1:4">
      <c r="A478" s="47">
        <v>44957</v>
      </c>
      <c r="B478" s="72">
        <f>_xlfn.IFNA(VLOOKUP(A478,綜合_回測!$A$3:$I$1751,8,FALSE),0)</f>
        <v>63724.567999999999</v>
      </c>
      <c r="C478" s="72">
        <f t="shared" si="14"/>
        <v>4283875.6480000038</v>
      </c>
      <c r="D478" s="72">
        <f t="shared" si="15"/>
        <v>-167156.51999999999</v>
      </c>
    </row>
    <row r="479" spans="1:4">
      <c r="A479" s="47">
        <v>44956</v>
      </c>
      <c r="B479" s="72">
        <f>_xlfn.IFNA(VLOOKUP(A479,綜合_回測!$A$3:$I$1751,8,FALSE),0)</f>
        <v>-125576.75200000001</v>
      </c>
      <c r="C479" s="72">
        <f t="shared" si="14"/>
        <v>4220151.0800000038</v>
      </c>
      <c r="D479" s="72">
        <f t="shared" si="15"/>
        <v>-356457.83999999997</v>
      </c>
    </row>
    <row r="480" spans="1:4">
      <c r="A480" s="47">
        <v>44943</v>
      </c>
      <c r="B480" s="72">
        <f>_xlfn.IFNA(VLOOKUP(A480,綜合_回測!$A$3:$I$1751,8,FALSE),0)</f>
        <v>0</v>
      </c>
      <c r="C480" s="72">
        <f t="shared" si="14"/>
        <v>4345727.8320000041</v>
      </c>
      <c r="D480" s="72">
        <f t="shared" si="15"/>
        <v>-230881.08799999999</v>
      </c>
    </row>
    <row r="481" spans="1:4">
      <c r="A481" s="47">
        <v>44942</v>
      </c>
      <c r="B481" s="72">
        <f>_xlfn.IFNA(VLOOKUP(A481,綜合_回測!$A$3:$I$1751,8,FALSE),0)</f>
        <v>-19169.28</v>
      </c>
      <c r="C481" s="72">
        <f t="shared" si="14"/>
        <v>4345727.8320000041</v>
      </c>
      <c r="D481" s="72">
        <f t="shared" si="15"/>
        <v>-250050.36799999999</v>
      </c>
    </row>
    <row r="482" spans="1:4">
      <c r="A482" s="47">
        <v>44939</v>
      </c>
      <c r="B482" s="72">
        <f>_xlfn.IFNA(VLOOKUP(A482,綜合_回測!$A$3:$I$1751,8,FALSE),0)</f>
        <v>230881.08799999999</v>
      </c>
      <c r="C482" s="72">
        <f t="shared" si="14"/>
        <v>4364897.1120000044</v>
      </c>
      <c r="D482" s="72">
        <f t="shared" si="15"/>
        <v>0</v>
      </c>
    </row>
    <row r="483" spans="1:4">
      <c r="A483" s="47">
        <v>44938</v>
      </c>
      <c r="B483" s="72">
        <f>_xlfn.IFNA(VLOOKUP(A483,綜合_回測!$A$3:$I$1751,8,FALSE),0)</f>
        <v>87006.743999999992</v>
      </c>
      <c r="C483" s="72">
        <f t="shared" si="14"/>
        <v>4134016.0240000044</v>
      </c>
      <c r="D483" s="72">
        <f t="shared" si="15"/>
        <v>-48221.887999999992</v>
      </c>
    </row>
    <row r="484" spans="1:4">
      <c r="A484" s="47">
        <v>44937</v>
      </c>
      <c r="B484" s="72">
        <f>_xlfn.IFNA(VLOOKUP(A484,綜合_回測!$A$3:$I$1751,8,FALSE),0)</f>
        <v>69225.016000000003</v>
      </c>
      <c r="C484" s="72">
        <f t="shared" si="14"/>
        <v>4047009.2800000045</v>
      </c>
      <c r="D484" s="72">
        <f t="shared" si="15"/>
        <v>-66003.61599999998</v>
      </c>
    </row>
    <row r="485" spans="1:4">
      <c r="A485" s="47">
        <v>44936</v>
      </c>
      <c r="B485" s="72">
        <f>_xlfn.IFNA(VLOOKUP(A485,綜合_回測!$A$3:$I$1751,8,FALSE),0)</f>
        <v>-83365.072</v>
      </c>
      <c r="C485" s="72">
        <f t="shared" si="14"/>
        <v>3977784.2640000046</v>
      </c>
      <c r="D485" s="72">
        <f t="shared" si="15"/>
        <v>-218593.70399999997</v>
      </c>
    </row>
    <row r="486" spans="1:4">
      <c r="A486" s="47">
        <v>44935</v>
      </c>
      <c r="B486" s="72">
        <f>_xlfn.IFNA(VLOOKUP(A486,綜合_回測!$A$3:$I$1751,8,FALSE),0)</f>
        <v>135228.63199999998</v>
      </c>
      <c r="C486" s="72">
        <f t="shared" si="14"/>
        <v>4061149.3360000048</v>
      </c>
      <c r="D486" s="72">
        <f t="shared" si="15"/>
        <v>0</v>
      </c>
    </row>
    <row r="487" spans="1:4">
      <c r="A487" s="47">
        <v>44932</v>
      </c>
      <c r="B487" s="72">
        <f>_xlfn.IFNA(VLOOKUP(A487,綜合_回測!$A$3:$I$1751,8,FALSE),0)</f>
        <v>9995.8320000000003</v>
      </c>
      <c r="C487" s="72">
        <f t="shared" si="14"/>
        <v>3925920.7040000046</v>
      </c>
      <c r="D487" s="72">
        <f t="shared" si="15"/>
        <v>-94610.272000000012</v>
      </c>
    </row>
    <row r="488" spans="1:4">
      <c r="A488" s="47">
        <v>44931</v>
      </c>
      <c r="B488" s="72">
        <f>_xlfn.IFNA(VLOOKUP(A488,綜合_回測!$A$3:$I$1751,8,FALSE),0)</f>
        <v>-27767.664000000001</v>
      </c>
      <c r="C488" s="72">
        <f t="shared" si="14"/>
        <v>3915924.8720000046</v>
      </c>
      <c r="D488" s="72">
        <f t="shared" si="15"/>
        <v>-132373.76800000001</v>
      </c>
    </row>
    <row r="489" spans="1:4">
      <c r="A489" s="47">
        <v>44930</v>
      </c>
      <c r="B489" s="72">
        <f>_xlfn.IFNA(VLOOKUP(A489,綜合_回測!$A$3:$I$1751,8,FALSE),0)</f>
        <v>-15139.367999999999</v>
      </c>
      <c r="C489" s="72">
        <f t="shared" si="14"/>
        <v>3943692.5360000045</v>
      </c>
      <c r="D489" s="72">
        <f t="shared" si="15"/>
        <v>-119745.47200000001</v>
      </c>
    </row>
    <row r="490" spans="1:4">
      <c r="A490" s="47">
        <v>44929</v>
      </c>
      <c r="B490" s="72">
        <f>_xlfn.IFNA(VLOOKUP(A490,綜合_回測!$A$3:$I$1751,8,FALSE),0)</f>
        <v>-128394.37600000002</v>
      </c>
      <c r="C490" s="72">
        <f t="shared" si="14"/>
        <v>3958831.9040000043</v>
      </c>
      <c r="D490" s="72">
        <f t="shared" si="15"/>
        <v>-233000.48000000004</v>
      </c>
    </row>
    <row r="491" spans="1:4">
      <c r="A491" s="47">
        <v>44925</v>
      </c>
      <c r="B491" s="72">
        <f>_xlfn.IFNA(VLOOKUP(A491,綜合_回測!$A$3:$I$1751,8,FALSE),0)</f>
        <v>67685.256000000008</v>
      </c>
      <c r="C491" s="72">
        <f t="shared" si="14"/>
        <v>4087226.2800000045</v>
      </c>
      <c r="D491" s="72">
        <f t="shared" si="15"/>
        <v>-36920.847999999998</v>
      </c>
    </row>
    <row r="492" spans="1:4">
      <c r="A492" s="47">
        <v>44924</v>
      </c>
      <c r="B492" s="72">
        <f>_xlfn.IFNA(VLOOKUP(A492,綜合_回測!$A$3:$I$1751,8,FALSE),0)</f>
        <v>29284.527999999998</v>
      </c>
      <c r="C492" s="72">
        <f t="shared" si="14"/>
        <v>4019541.0240000044</v>
      </c>
      <c r="D492" s="72">
        <f t="shared" si="15"/>
        <v>-75321.576000000001</v>
      </c>
    </row>
    <row r="493" spans="1:4">
      <c r="A493" s="47">
        <v>44923</v>
      </c>
      <c r="B493" s="72">
        <f>_xlfn.IFNA(VLOOKUP(A493,綜合_回測!$A$3:$I$1751,8,FALSE),0)</f>
        <v>78573.407999999996</v>
      </c>
      <c r="C493" s="72">
        <f t="shared" si="14"/>
        <v>3990256.4960000045</v>
      </c>
      <c r="D493" s="72">
        <f t="shared" si="15"/>
        <v>-26032.696000000011</v>
      </c>
    </row>
    <row r="494" spans="1:4">
      <c r="A494" s="47">
        <v>44922</v>
      </c>
      <c r="B494" s="72">
        <f>_xlfn.IFNA(VLOOKUP(A494,綜合_回測!$A$3:$I$1751,8,FALSE),0)</f>
        <v>16904.191999999999</v>
      </c>
      <c r="C494" s="72">
        <f t="shared" si="14"/>
        <v>3911683.0880000046</v>
      </c>
      <c r="D494" s="72">
        <f t="shared" si="15"/>
        <v>-87701.912000000011</v>
      </c>
    </row>
    <row r="495" spans="1:4">
      <c r="A495" s="47">
        <v>44921</v>
      </c>
      <c r="B495" s="72">
        <f>_xlfn.IFNA(VLOOKUP(A495,綜合_回測!$A$3:$I$1751,8,FALSE),0)</f>
        <v>22651.344000000001</v>
      </c>
      <c r="C495" s="72">
        <f t="shared" si="14"/>
        <v>3894778.8960000048</v>
      </c>
      <c r="D495" s="72">
        <f t="shared" si="15"/>
        <v>-81954.760000000009</v>
      </c>
    </row>
    <row r="496" spans="1:4">
      <c r="A496" s="47">
        <v>44918</v>
      </c>
      <c r="B496" s="72">
        <f>_xlfn.IFNA(VLOOKUP(A496,綜合_回測!$A$3:$I$1751,8,FALSE),0)</f>
        <v>-71057.983999999997</v>
      </c>
      <c r="C496" s="72">
        <f t="shared" si="14"/>
        <v>3872127.5520000048</v>
      </c>
      <c r="D496" s="72">
        <f t="shared" si="15"/>
        <v>-175664.08799999999</v>
      </c>
    </row>
    <row r="497" spans="1:4">
      <c r="A497" s="47">
        <v>44917</v>
      </c>
      <c r="B497" s="72">
        <f>_xlfn.IFNA(VLOOKUP(A497,綜合_回測!$A$3:$I$1751,8,FALSE),0)</f>
        <v>-45812.592000000004</v>
      </c>
      <c r="C497" s="72">
        <f t="shared" si="14"/>
        <v>3943185.536000005</v>
      </c>
      <c r="D497" s="72">
        <f t="shared" si="15"/>
        <v>-150418.696</v>
      </c>
    </row>
    <row r="498" spans="1:4">
      <c r="A498" s="47">
        <v>44916</v>
      </c>
      <c r="B498" s="72">
        <f>_xlfn.IFNA(VLOOKUP(A498,綜合_回測!$A$3:$I$1751,8,FALSE),0)</f>
        <v>37077.264000000003</v>
      </c>
      <c r="C498" s="72">
        <f t="shared" si="14"/>
        <v>3988998.1280000051</v>
      </c>
      <c r="D498" s="72">
        <f t="shared" si="15"/>
        <v>-67528.84</v>
      </c>
    </row>
    <row r="499" spans="1:4">
      <c r="A499" s="47">
        <v>44915</v>
      </c>
      <c r="B499" s="72">
        <f>_xlfn.IFNA(VLOOKUP(A499,綜合_回測!$A$3:$I$1751,8,FALSE),0)</f>
        <v>-125515.20000000001</v>
      </c>
      <c r="C499" s="72">
        <f t="shared" si="14"/>
        <v>3951920.8640000052</v>
      </c>
      <c r="D499" s="72">
        <f t="shared" si="15"/>
        <v>-435857.712</v>
      </c>
    </row>
    <row r="500" spans="1:4">
      <c r="A500" s="47">
        <v>44914</v>
      </c>
      <c r="B500" s="72">
        <f>_xlfn.IFNA(VLOOKUP(A500,綜合_回測!$A$3:$I$1751,8,FALSE),0)</f>
        <v>48662.695999999996</v>
      </c>
      <c r="C500" s="72">
        <f t="shared" si="14"/>
        <v>4077436.0640000054</v>
      </c>
      <c r="D500" s="72">
        <f t="shared" si="15"/>
        <v>-261679.81599999999</v>
      </c>
    </row>
    <row r="501" spans="1:4">
      <c r="A501" s="47">
        <v>44911</v>
      </c>
      <c r="B501" s="72">
        <f>_xlfn.IFNA(VLOOKUP(A501,綜合_回測!$A$3:$I$1751,8,FALSE),0)</f>
        <v>-125263.59999999999</v>
      </c>
      <c r="C501" s="72">
        <f t="shared" si="14"/>
        <v>4028773.3680000054</v>
      </c>
      <c r="D501" s="72">
        <f t="shared" si="15"/>
        <v>-435606.11199999996</v>
      </c>
    </row>
    <row r="502" spans="1:4">
      <c r="A502" s="47">
        <v>44910</v>
      </c>
      <c r="B502" s="72">
        <f>_xlfn.IFNA(VLOOKUP(A502,綜合_回測!$A$3:$I$1751,8,FALSE),0)</f>
        <v>-125330.128</v>
      </c>
      <c r="C502" s="72">
        <f t="shared" si="14"/>
        <v>4154036.9680000055</v>
      </c>
      <c r="D502" s="72">
        <f t="shared" si="15"/>
        <v>-435672.64</v>
      </c>
    </row>
    <row r="503" spans="1:4">
      <c r="A503" s="47">
        <v>44909</v>
      </c>
      <c r="B503" s="72">
        <f>_xlfn.IFNA(VLOOKUP(A503,綜合_回測!$A$3:$I$1751,8,FALSE),0)</f>
        <v>7767.5520000000006</v>
      </c>
      <c r="C503" s="72">
        <f t="shared" si="14"/>
        <v>4279367.0960000055</v>
      </c>
      <c r="D503" s="72">
        <f t="shared" si="15"/>
        <v>-302574.95999999996</v>
      </c>
    </row>
    <row r="504" spans="1:4">
      <c r="A504" s="47">
        <v>44908</v>
      </c>
      <c r="B504" s="72">
        <f>_xlfn.IFNA(VLOOKUP(A504,綜合_回測!$A$3:$I$1751,8,FALSE),0)</f>
        <v>37510.04</v>
      </c>
      <c r="C504" s="72">
        <f t="shared" si="14"/>
        <v>4271599.5440000053</v>
      </c>
      <c r="D504" s="72">
        <f t="shared" si="15"/>
        <v>-272832.47200000001</v>
      </c>
    </row>
    <row r="505" spans="1:4">
      <c r="A505" s="47">
        <v>44907</v>
      </c>
      <c r="B505" s="72">
        <f>_xlfn.IFNA(VLOOKUP(A505,綜合_回測!$A$3:$I$1751,8,FALSE),0)</f>
        <v>0</v>
      </c>
      <c r="C505" s="72">
        <f t="shared" si="14"/>
        <v>4234089.5040000053</v>
      </c>
      <c r="D505" s="72">
        <f t="shared" si="15"/>
        <v>-310342.51199999999</v>
      </c>
    </row>
    <row r="506" spans="1:4">
      <c r="A506" s="47">
        <v>44904</v>
      </c>
      <c r="B506" s="72">
        <f>_xlfn.IFNA(VLOOKUP(A506,綜合_回測!$A$3:$I$1751,8,FALSE),0)</f>
        <v>-124223.808</v>
      </c>
      <c r="C506" s="72">
        <f t="shared" si="14"/>
        <v>4234089.5040000053</v>
      </c>
      <c r="D506" s="72">
        <f t="shared" si="15"/>
        <v>-434566.32</v>
      </c>
    </row>
    <row r="507" spans="1:4">
      <c r="A507" s="47">
        <v>44903</v>
      </c>
      <c r="B507" s="72">
        <f>_xlfn.IFNA(VLOOKUP(A507,綜合_回測!$A$3:$I$1751,8,FALSE),0)</f>
        <v>51014.207999999999</v>
      </c>
      <c r="C507" s="72">
        <f t="shared" si="14"/>
        <v>4358313.3120000055</v>
      </c>
      <c r="D507" s="72">
        <f t="shared" si="15"/>
        <v>-259328.304</v>
      </c>
    </row>
    <row r="508" spans="1:4">
      <c r="A508" s="47">
        <v>44902</v>
      </c>
      <c r="B508" s="72">
        <f>_xlfn.IFNA(VLOOKUP(A508,綜合_回測!$A$3:$I$1751,8,FALSE),0)</f>
        <v>-18330.816000000003</v>
      </c>
      <c r="C508" s="72">
        <f t="shared" si="14"/>
        <v>4307299.1040000059</v>
      </c>
      <c r="D508" s="72">
        <f t="shared" si="15"/>
        <v>-328673.32799999998</v>
      </c>
    </row>
    <row r="509" spans="1:4">
      <c r="A509" s="47">
        <v>44901</v>
      </c>
      <c r="B509" s="72">
        <f>_xlfn.IFNA(VLOOKUP(A509,綜合_回測!$A$3:$I$1751,8,FALSE),0)</f>
        <v>-125380.52800000001</v>
      </c>
      <c r="C509" s="72">
        <f t="shared" si="14"/>
        <v>4325629.9200000055</v>
      </c>
      <c r="D509" s="72">
        <f t="shared" si="15"/>
        <v>-435723.04</v>
      </c>
    </row>
    <row r="510" spans="1:4">
      <c r="A510" s="47">
        <v>44900</v>
      </c>
      <c r="B510" s="72">
        <f>_xlfn.IFNA(VLOOKUP(A510,綜合_回測!$A$3:$I$1751,8,FALSE),0)</f>
        <v>29978.984000000004</v>
      </c>
      <c r="C510" s="72">
        <f t="shared" si="14"/>
        <v>4451010.4480000054</v>
      </c>
      <c r="D510" s="72">
        <f t="shared" si="15"/>
        <v>-280363.52799999999</v>
      </c>
    </row>
    <row r="511" spans="1:4">
      <c r="A511" s="47">
        <v>44897</v>
      </c>
      <c r="B511" s="72">
        <f>_xlfn.IFNA(VLOOKUP(A511,綜合_回測!$A$3:$I$1751,8,FALSE),0)</f>
        <v>0</v>
      </c>
      <c r="C511" s="72">
        <f t="shared" si="14"/>
        <v>4421031.4640000053</v>
      </c>
      <c r="D511" s="72">
        <f t="shared" si="15"/>
        <v>-310342.51199999999</v>
      </c>
    </row>
    <row r="512" spans="1:4">
      <c r="A512" s="47">
        <v>44896</v>
      </c>
      <c r="B512" s="72">
        <f>_xlfn.IFNA(VLOOKUP(A512,綜合_回測!$A$3:$I$1751,8,FALSE),0)</f>
        <v>0</v>
      </c>
      <c r="C512" s="72">
        <f t="shared" si="14"/>
        <v>4421031.4640000053</v>
      </c>
      <c r="D512" s="72">
        <f t="shared" si="15"/>
        <v>-310342.51199999999</v>
      </c>
    </row>
    <row r="513" spans="1:4">
      <c r="A513" s="47">
        <v>44895</v>
      </c>
      <c r="B513" s="72">
        <f>_xlfn.IFNA(VLOOKUP(A513,綜合_回測!$A$3:$I$1751,8,FALSE),0)</f>
        <v>0</v>
      </c>
      <c r="C513" s="72">
        <f t="shared" si="14"/>
        <v>4421031.4640000053</v>
      </c>
      <c r="D513" s="72">
        <f t="shared" si="15"/>
        <v>-310342.51199999999</v>
      </c>
    </row>
    <row r="514" spans="1:4">
      <c r="A514" s="47">
        <v>44894</v>
      </c>
      <c r="B514" s="72">
        <f>_xlfn.IFNA(VLOOKUP(A514,綜合_回測!$A$3:$I$1751,8,FALSE),0)</f>
        <v>0</v>
      </c>
      <c r="C514" s="72">
        <f t="shared" ref="C514:C577" si="16">C515+B514</f>
        <v>4421031.4640000053</v>
      </c>
      <c r="D514" s="72">
        <f t="shared" si="15"/>
        <v>-310342.51199999999</v>
      </c>
    </row>
    <row r="515" spans="1:4">
      <c r="A515" s="47">
        <v>44893</v>
      </c>
      <c r="B515" s="72">
        <f>_xlfn.IFNA(VLOOKUP(A515,綜合_回測!$A$3:$I$1751,8,FALSE),0)</f>
        <v>0</v>
      </c>
      <c r="C515" s="72">
        <f t="shared" si="16"/>
        <v>4421031.4640000053</v>
      </c>
      <c r="D515" s="72">
        <f t="shared" ref="D515:D578" si="17">MIN((B515-MAX(B515:B573)),0)</f>
        <v>-310342.51199999999</v>
      </c>
    </row>
    <row r="516" spans="1:4">
      <c r="A516" s="47">
        <v>44890</v>
      </c>
      <c r="B516" s="72">
        <f>_xlfn.IFNA(VLOOKUP(A516,綜合_回測!$A$3:$I$1751,8,FALSE),0)</f>
        <v>-13067.279999999999</v>
      </c>
      <c r="C516" s="72">
        <f t="shared" si="16"/>
        <v>4421031.4640000053</v>
      </c>
      <c r="D516" s="72">
        <f t="shared" si="17"/>
        <v>-323409.79200000002</v>
      </c>
    </row>
    <row r="517" spans="1:4">
      <c r="A517" s="47">
        <v>44889</v>
      </c>
      <c r="B517" s="72">
        <f>_xlfn.IFNA(VLOOKUP(A517,綜合_回測!$A$3:$I$1751,8,FALSE),0)</f>
        <v>84340.175999999992</v>
      </c>
      <c r="C517" s="72">
        <f t="shared" si="16"/>
        <v>4434098.7440000055</v>
      </c>
      <c r="D517" s="72">
        <f t="shared" si="17"/>
        <v>-226002.33600000001</v>
      </c>
    </row>
    <row r="518" spans="1:4">
      <c r="A518" s="47">
        <v>44888</v>
      </c>
      <c r="B518" s="72">
        <f>_xlfn.IFNA(VLOOKUP(A518,綜合_回測!$A$3:$I$1751,8,FALSE),0)</f>
        <v>0</v>
      </c>
      <c r="C518" s="72">
        <f t="shared" si="16"/>
        <v>4349758.5680000056</v>
      </c>
      <c r="D518" s="72">
        <f t="shared" si="17"/>
        <v>-310342.51199999999</v>
      </c>
    </row>
    <row r="519" spans="1:4">
      <c r="A519" s="47">
        <v>44887</v>
      </c>
      <c r="B519" s="72">
        <f>_xlfn.IFNA(VLOOKUP(A519,綜合_回測!$A$3:$I$1751,8,FALSE),0)</f>
        <v>-124154.11200000001</v>
      </c>
      <c r="C519" s="72">
        <f t="shared" si="16"/>
        <v>4349758.5680000056</v>
      </c>
      <c r="D519" s="72">
        <f t="shared" si="17"/>
        <v>-434496.62400000001</v>
      </c>
    </row>
    <row r="520" spans="1:4">
      <c r="A520" s="47">
        <v>44886</v>
      </c>
      <c r="B520" s="72">
        <f>_xlfn.IFNA(VLOOKUP(A520,綜合_回測!$A$3:$I$1751,8,FALSE),0)</f>
        <v>-47361.599999999999</v>
      </c>
      <c r="C520" s="72">
        <f t="shared" si="16"/>
        <v>4473912.6800000053</v>
      </c>
      <c r="D520" s="72">
        <f t="shared" si="17"/>
        <v>-357704.11199999996</v>
      </c>
    </row>
    <row r="521" spans="1:4">
      <c r="A521" s="47">
        <v>44883</v>
      </c>
      <c r="B521" s="72">
        <f>_xlfn.IFNA(VLOOKUP(A521,綜合_回測!$A$3:$I$1751,8,FALSE),0)</f>
        <v>19832.928</v>
      </c>
      <c r="C521" s="72">
        <f t="shared" si="16"/>
        <v>4521274.2800000049</v>
      </c>
      <c r="D521" s="72">
        <f t="shared" si="17"/>
        <v>-290509.58399999997</v>
      </c>
    </row>
    <row r="522" spans="1:4">
      <c r="A522" s="47">
        <v>44882</v>
      </c>
      <c r="B522" s="72">
        <f>_xlfn.IFNA(VLOOKUP(A522,綜合_回測!$A$3:$I$1751,8,FALSE),0)</f>
        <v>-123464.64000000001</v>
      </c>
      <c r="C522" s="72">
        <f t="shared" si="16"/>
        <v>4501441.3520000046</v>
      </c>
      <c r="D522" s="72">
        <f t="shared" si="17"/>
        <v>-433807.152</v>
      </c>
    </row>
    <row r="523" spans="1:4">
      <c r="A523" s="47">
        <v>44881</v>
      </c>
      <c r="B523" s="72">
        <f>_xlfn.IFNA(VLOOKUP(A523,綜合_回測!$A$3:$I$1751,8,FALSE),0)</f>
        <v>-43472.800000000003</v>
      </c>
      <c r="C523" s="72">
        <f t="shared" si="16"/>
        <v>4624905.9920000043</v>
      </c>
      <c r="D523" s="72">
        <f t="shared" si="17"/>
        <v>-353815.31199999998</v>
      </c>
    </row>
    <row r="524" spans="1:4">
      <c r="A524" s="47">
        <v>44880</v>
      </c>
      <c r="B524" s="72">
        <f>_xlfn.IFNA(VLOOKUP(A524,綜合_回測!$A$3:$I$1751,8,FALSE),0)</f>
        <v>0</v>
      </c>
      <c r="C524" s="72">
        <f t="shared" si="16"/>
        <v>4668378.7920000041</v>
      </c>
      <c r="D524" s="72">
        <f t="shared" si="17"/>
        <v>-310342.51199999999</v>
      </c>
    </row>
    <row r="525" spans="1:4">
      <c r="A525" s="47">
        <v>44879</v>
      </c>
      <c r="B525" s="72">
        <f>_xlfn.IFNA(VLOOKUP(A525,綜合_回測!$A$3:$I$1751,8,FALSE),0)</f>
        <v>-4545.9760000000006</v>
      </c>
      <c r="C525" s="72">
        <f t="shared" si="16"/>
        <v>4668378.7920000041</v>
      </c>
      <c r="D525" s="72">
        <f t="shared" si="17"/>
        <v>-314888.48800000001</v>
      </c>
    </row>
    <row r="526" spans="1:4">
      <c r="A526" s="47">
        <v>44876</v>
      </c>
      <c r="B526" s="72">
        <f>_xlfn.IFNA(VLOOKUP(A526,綜合_回測!$A$3:$I$1751,8,FALSE),0)</f>
        <v>23288.272000000001</v>
      </c>
      <c r="C526" s="72">
        <f t="shared" si="16"/>
        <v>4672924.7680000039</v>
      </c>
      <c r="D526" s="72">
        <f t="shared" si="17"/>
        <v>-287054.24</v>
      </c>
    </row>
    <row r="527" spans="1:4">
      <c r="A527" s="47">
        <v>44875</v>
      </c>
      <c r="B527" s="72">
        <f>_xlfn.IFNA(VLOOKUP(A527,綜合_回測!$A$3:$I$1751,8,FALSE),0)</f>
        <v>-64318.496000000006</v>
      </c>
      <c r="C527" s="72">
        <f t="shared" si="16"/>
        <v>4649636.496000004</v>
      </c>
      <c r="D527" s="72">
        <f t="shared" si="17"/>
        <v>-374661.00799999997</v>
      </c>
    </row>
    <row r="528" spans="1:4">
      <c r="A528" s="47">
        <v>44874</v>
      </c>
      <c r="B528" s="72">
        <f>_xlfn.IFNA(VLOOKUP(A528,綜合_回測!$A$3:$I$1751,8,FALSE),0)</f>
        <v>0</v>
      </c>
      <c r="C528" s="72">
        <f t="shared" si="16"/>
        <v>4713954.9920000043</v>
      </c>
      <c r="D528" s="72">
        <f t="shared" si="17"/>
        <v>-310342.51199999999</v>
      </c>
    </row>
    <row r="529" spans="1:4">
      <c r="A529" s="47">
        <v>44873</v>
      </c>
      <c r="B529" s="72">
        <f>_xlfn.IFNA(VLOOKUP(A529,綜合_回測!$A$3:$I$1751,8,FALSE),0)</f>
        <v>17115.68</v>
      </c>
      <c r="C529" s="72">
        <f t="shared" si="16"/>
        <v>4713954.9920000043</v>
      </c>
      <c r="D529" s="72">
        <f t="shared" si="17"/>
        <v>-293226.83199999999</v>
      </c>
    </row>
    <row r="530" spans="1:4">
      <c r="A530" s="47">
        <v>44872</v>
      </c>
      <c r="B530" s="72">
        <f>_xlfn.IFNA(VLOOKUP(A530,綜合_回測!$A$3:$I$1751,8,FALSE),0)</f>
        <v>-125053.24800000001</v>
      </c>
      <c r="C530" s="72">
        <f t="shared" si="16"/>
        <v>4696839.3120000046</v>
      </c>
      <c r="D530" s="72">
        <f t="shared" si="17"/>
        <v>-435395.76</v>
      </c>
    </row>
    <row r="531" spans="1:4">
      <c r="A531" s="47">
        <v>44869</v>
      </c>
      <c r="B531" s="72">
        <f>_xlfn.IFNA(VLOOKUP(A531,綜合_回測!$A$3:$I$1751,8,FALSE),0)</f>
        <v>-28658.959999999995</v>
      </c>
      <c r="C531" s="72">
        <f t="shared" si="16"/>
        <v>4821892.5600000042</v>
      </c>
      <c r="D531" s="72">
        <f t="shared" si="17"/>
        <v>-339001.47200000001</v>
      </c>
    </row>
    <row r="532" spans="1:4">
      <c r="A532" s="47">
        <v>44868</v>
      </c>
      <c r="B532" s="72">
        <f>_xlfn.IFNA(VLOOKUP(A532,綜合_回測!$A$3:$I$1751,8,FALSE),0)</f>
        <v>0</v>
      </c>
      <c r="C532" s="72">
        <f t="shared" si="16"/>
        <v>4850551.5200000042</v>
      </c>
      <c r="D532" s="72">
        <f t="shared" si="17"/>
        <v>-310342.51199999999</v>
      </c>
    </row>
    <row r="533" spans="1:4">
      <c r="A533" s="47">
        <v>44867</v>
      </c>
      <c r="B533" s="72">
        <f>_xlfn.IFNA(VLOOKUP(A533,綜合_回測!$A$3:$I$1751,8,FALSE),0)</f>
        <v>-67417.535999999993</v>
      </c>
      <c r="C533" s="72">
        <f t="shared" si="16"/>
        <v>4850551.5200000042</v>
      </c>
      <c r="D533" s="72">
        <f t="shared" si="17"/>
        <v>-377760.04799999995</v>
      </c>
    </row>
    <row r="534" spans="1:4">
      <c r="A534" s="47">
        <v>44866</v>
      </c>
      <c r="B534" s="72">
        <f>_xlfn.IFNA(VLOOKUP(A534,綜合_回測!$A$3:$I$1751,8,FALSE),0)</f>
        <v>14243.472</v>
      </c>
      <c r="C534" s="72">
        <f t="shared" si="16"/>
        <v>4917969.0560000045</v>
      </c>
      <c r="D534" s="72">
        <f t="shared" si="17"/>
        <v>-296099.03999999998</v>
      </c>
    </row>
    <row r="535" spans="1:4">
      <c r="A535" s="47">
        <v>44865</v>
      </c>
      <c r="B535" s="72">
        <f>_xlfn.IFNA(VLOOKUP(A535,綜合_回測!$A$3:$I$1751,8,FALSE),0)</f>
        <v>-123711.74400000001</v>
      </c>
      <c r="C535" s="72">
        <f t="shared" si="16"/>
        <v>4903725.5840000045</v>
      </c>
      <c r="D535" s="72">
        <f t="shared" si="17"/>
        <v>-434054.25599999999</v>
      </c>
    </row>
    <row r="536" spans="1:4">
      <c r="A536" s="47">
        <v>44862</v>
      </c>
      <c r="B536" s="72">
        <f>_xlfn.IFNA(VLOOKUP(A536,綜合_回測!$A$3:$I$1751,8,FALSE),0)</f>
        <v>67099.032000000007</v>
      </c>
      <c r="C536" s="72">
        <f t="shared" si="16"/>
        <v>5027437.3280000044</v>
      </c>
      <c r="D536" s="72">
        <f t="shared" si="17"/>
        <v>-243243.47999999998</v>
      </c>
    </row>
    <row r="537" spans="1:4">
      <c r="A537" s="47">
        <v>44861</v>
      </c>
      <c r="B537" s="72">
        <f>_xlfn.IFNA(VLOOKUP(A537,綜合_回測!$A$3:$I$1751,8,FALSE),0)</f>
        <v>0</v>
      </c>
      <c r="C537" s="72">
        <f t="shared" si="16"/>
        <v>4960338.2960000047</v>
      </c>
      <c r="D537" s="72">
        <f t="shared" si="17"/>
        <v>-310342.51199999999</v>
      </c>
    </row>
    <row r="538" spans="1:4">
      <c r="A538" s="47">
        <v>44860</v>
      </c>
      <c r="B538" s="72">
        <f>_xlfn.IFNA(VLOOKUP(A538,綜合_回測!$A$3:$I$1751,8,FALSE),0)</f>
        <v>-28044.16</v>
      </c>
      <c r="C538" s="72">
        <f t="shared" si="16"/>
        <v>4960338.2960000047</v>
      </c>
      <c r="D538" s="72">
        <f t="shared" si="17"/>
        <v>-338386.67199999996</v>
      </c>
    </row>
    <row r="539" spans="1:4">
      <c r="A539" s="47">
        <v>44859</v>
      </c>
      <c r="B539" s="72">
        <f>_xlfn.IFNA(VLOOKUP(A539,綜合_回測!$A$3:$I$1751,8,FALSE),0)</f>
        <v>90343.360000000001</v>
      </c>
      <c r="C539" s="72">
        <f t="shared" si="16"/>
        <v>4988382.4560000049</v>
      </c>
      <c r="D539" s="72">
        <f t="shared" si="17"/>
        <v>-219999.152</v>
      </c>
    </row>
    <row r="540" spans="1:4">
      <c r="A540" s="47">
        <v>44858</v>
      </c>
      <c r="B540" s="72">
        <f>_xlfn.IFNA(VLOOKUP(A540,綜合_回測!$A$3:$I$1751,8,FALSE),0)</f>
        <v>89076.64</v>
      </c>
      <c r="C540" s="72">
        <f t="shared" si="16"/>
        <v>4898039.0960000046</v>
      </c>
      <c r="D540" s="72">
        <f t="shared" si="17"/>
        <v>-221265.87199999997</v>
      </c>
    </row>
    <row r="541" spans="1:4">
      <c r="A541" s="47">
        <v>44855</v>
      </c>
      <c r="B541" s="72">
        <f>_xlfn.IFNA(VLOOKUP(A541,綜合_回測!$A$3:$I$1751,8,FALSE),0)</f>
        <v>67101.072</v>
      </c>
      <c r="C541" s="72">
        <f t="shared" si="16"/>
        <v>4808962.4560000049</v>
      </c>
      <c r="D541" s="72">
        <f t="shared" si="17"/>
        <v>-243241.44</v>
      </c>
    </row>
    <row r="542" spans="1:4">
      <c r="A542" s="47">
        <v>44854</v>
      </c>
      <c r="B542" s="72">
        <f>_xlfn.IFNA(VLOOKUP(A542,綜合_回測!$A$3:$I$1751,8,FALSE),0)</f>
        <v>-123066.95999999999</v>
      </c>
      <c r="C542" s="72">
        <f t="shared" si="16"/>
        <v>4741861.3840000052</v>
      </c>
      <c r="D542" s="72">
        <f t="shared" si="17"/>
        <v>-433409.47199999995</v>
      </c>
    </row>
    <row r="543" spans="1:4">
      <c r="A543" s="47">
        <v>44853</v>
      </c>
      <c r="B543" s="72">
        <f>_xlfn.IFNA(VLOOKUP(A543,綜合_回測!$A$3:$I$1751,8,FALSE),0)</f>
        <v>-3744.576</v>
      </c>
      <c r="C543" s="72">
        <f t="shared" si="16"/>
        <v>4864928.3440000052</v>
      </c>
      <c r="D543" s="72">
        <f t="shared" si="17"/>
        <v>-314087.08799999999</v>
      </c>
    </row>
    <row r="544" spans="1:4">
      <c r="A544" s="47">
        <v>44852</v>
      </c>
      <c r="B544" s="72">
        <f>_xlfn.IFNA(VLOOKUP(A544,綜合_回測!$A$3:$I$1751,8,FALSE),0)</f>
        <v>104606.10400000001</v>
      </c>
      <c r="C544" s="72">
        <f t="shared" si="16"/>
        <v>4868672.9200000055</v>
      </c>
      <c r="D544" s="72">
        <f t="shared" si="17"/>
        <v>-205736.408</v>
      </c>
    </row>
    <row r="545" spans="1:4">
      <c r="A545" s="47">
        <v>44851</v>
      </c>
      <c r="B545" s="72">
        <f>_xlfn.IFNA(VLOOKUP(A545,綜合_回測!$A$3:$I$1751,8,FALSE),0)</f>
        <v>0</v>
      </c>
      <c r="C545" s="72">
        <f t="shared" si="16"/>
        <v>4764066.8160000052</v>
      </c>
      <c r="D545" s="72">
        <f t="shared" si="17"/>
        <v>-310342.51199999999</v>
      </c>
    </row>
    <row r="546" spans="1:4">
      <c r="A546" s="47">
        <v>44848</v>
      </c>
      <c r="B546" s="72">
        <f>_xlfn.IFNA(VLOOKUP(A546,綜合_回測!$A$3:$I$1751,8,FALSE),0)</f>
        <v>-123786.91200000001</v>
      </c>
      <c r="C546" s="72">
        <f t="shared" si="16"/>
        <v>4764066.8160000052</v>
      </c>
      <c r="D546" s="72">
        <f t="shared" si="17"/>
        <v>-434129.424</v>
      </c>
    </row>
    <row r="547" spans="1:4">
      <c r="A547" s="47">
        <v>44847</v>
      </c>
      <c r="B547" s="72">
        <f>_xlfn.IFNA(VLOOKUP(A547,綜合_回測!$A$3:$I$1751,8,FALSE),0)</f>
        <v>103100.90399999999</v>
      </c>
      <c r="C547" s="72">
        <f t="shared" si="16"/>
        <v>4887853.7280000048</v>
      </c>
      <c r="D547" s="72">
        <f t="shared" si="17"/>
        <v>-207241.60800000001</v>
      </c>
    </row>
    <row r="548" spans="1:4">
      <c r="A548" s="47">
        <v>44846</v>
      </c>
      <c r="B548" s="72">
        <f>_xlfn.IFNA(VLOOKUP(A548,綜合_回測!$A$3:$I$1751,8,FALSE),0)</f>
        <v>3860.68</v>
      </c>
      <c r="C548" s="72">
        <f t="shared" si="16"/>
        <v>4784752.8240000047</v>
      </c>
      <c r="D548" s="72">
        <f t="shared" si="17"/>
        <v>-306481.83199999999</v>
      </c>
    </row>
    <row r="549" spans="1:4">
      <c r="A549" s="47">
        <v>44845</v>
      </c>
      <c r="B549" s="72">
        <f>_xlfn.IFNA(VLOOKUP(A549,綜合_回測!$A$3:$I$1751,8,FALSE),0)</f>
        <v>84362.66399999999</v>
      </c>
      <c r="C549" s="72">
        <f t="shared" si="16"/>
        <v>4780892.144000005</v>
      </c>
      <c r="D549" s="72">
        <f t="shared" si="17"/>
        <v>-225979.848</v>
      </c>
    </row>
    <row r="550" spans="1:4">
      <c r="A550" s="47">
        <v>44841</v>
      </c>
      <c r="B550" s="72">
        <f>_xlfn.IFNA(VLOOKUP(A550,綜合_回測!$A$3:$I$1751,8,FALSE),0)</f>
        <v>41108.928</v>
      </c>
      <c r="C550" s="72">
        <f t="shared" si="16"/>
        <v>4696529.4800000051</v>
      </c>
      <c r="D550" s="72">
        <f t="shared" si="17"/>
        <v>-269233.58399999997</v>
      </c>
    </row>
    <row r="551" spans="1:4">
      <c r="A551" s="47">
        <v>44840</v>
      </c>
      <c r="B551" s="72">
        <f>_xlfn.IFNA(VLOOKUP(A551,綜合_回測!$A$3:$I$1751,8,FALSE),0)</f>
        <v>0</v>
      </c>
      <c r="C551" s="72">
        <f t="shared" si="16"/>
        <v>4655420.5520000048</v>
      </c>
      <c r="D551" s="72">
        <f t="shared" si="17"/>
        <v>-310342.51199999999</v>
      </c>
    </row>
    <row r="552" spans="1:4">
      <c r="A552" s="47">
        <v>44839</v>
      </c>
      <c r="B552" s="72">
        <f>_xlfn.IFNA(VLOOKUP(A552,綜合_回測!$A$3:$I$1751,8,FALSE),0)</f>
        <v>-38768.495999999999</v>
      </c>
      <c r="C552" s="72">
        <f t="shared" si="16"/>
        <v>4655420.5520000048</v>
      </c>
      <c r="D552" s="72">
        <f t="shared" si="17"/>
        <v>-349111.00799999997</v>
      </c>
    </row>
    <row r="553" spans="1:4">
      <c r="A553" s="47">
        <v>44838</v>
      </c>
      <c r="B553" s="72">
        <f>_xlfn.IFNA(VLOOKUP(A553,綜合_回測!$A$3:$I$1751,8,FALSE),0)</f>
        <v>0</v>
      </c>
      <c r="C553" s="72">
        <f t="shared" si="16"/>
        <v>4694189.0480000051</v>
      </c>
      <c r="D553" s="72">
        <f t="shared" si="17"/>
        <v>-310342.51199999999</v>
      </c>
    </row>
    <row r="554" spans="1:4">
      <c r="A554" s="47">
        <v>44837</v>
      </c>
      <c r="B554" s="72">
        <f>_xlfn.IFNA(VLOOKUP(A554,綜合_回測!$A$3:$I$1751,8,FALSE),0)</f>
        <v>47366.239999999998</v>
      </c>
      <c r="C554" s="72">
        <f t="shared" si="16"/>
        <v>4694189.0480000051</v>
      </c>
      <c r="D554" s="72">
        <f t="shared" si="17"/>
        <v>-262976.272</v>
      </c>
    </row>
    <row r="555" spans="1:4">
      <c r="A555" s="47">
        <v>44834</v>
      </c>
      <c r="B555" s="72">
        <f>_xlfn.IFNA(VLOOKUP(A555,綜合_回測!$A$3:$I$1751,8,FALSE),0)</f>
        <v>0</v>
      </c>
      <c r="C555" s="72">
        <f t="shared" si="16"/>
        <v>4646822.8080000049</v>
      </c>
      <c r="D555" s="72">
        <f t="shared" si="17"/>
        <v>-310342.51199999999</v>
      </c>
    </row>
    <row r="556" spans="1:4">
      <c r="A556" s="47">
        <v>44833</v>
      </c>
      <c r="B556" s="72">
        <f>_xlfn.IFNA(VLOOKUP(A556,綜合_回測!$A$3:$I$1751,8,FALSE),0)</f>
        <v>24904.799999999999</v>
      </c>
      <c r="C556" s="72">
        <f t="shared" si="16"/>
        <v>4646822.8080000049</v>
      </c>
      <c r="D556" s="72">
        <f t="shared" si="17"/>
        <v>-285437.712</v>
      </c>
    </row>
    <row r="557" spans="1:4">
      <c r="A557" s="47">
        <v>44832</v>
      </c>
      <c r="B557" s="72">
        <f>_xlfn.IFNA(VLOOKUP(A557,綜合_回測!$A$3:$I$1751,8,FALSE),0)</f>
        <v>310342.51199999999</v>
      </c>
      <c r="C557" s="72">
        <f t="shared" si="16"/>
        <v>4621918.008000005</v>
      </c>
      <c r="D557" s="72">
        <f t="shared" si="17"/>
        <v>0</v>
      </c>
    </row>
    <row r="558" spans="1:4">
      <c r="A558" s="47">
        <v>44831</v>
      </c>
      <c r="B558" s="72">
        <f>_xlfn.IFNA(VLOOKUP(A558,綜合_回測!$A$3:$I$1751,8,FALSE),0)</f>
        <v>0</v>
      </c>
      <c r="C558" s="72">
        <f t="shared" si="16"/>
        <v>4311575.4960000049</v>
      </c>
      <c r="D558" s="72">
        <f t="shared" si="17"/>
        <v>-209074.37599999999</v>
      </c>
    </row>
    <row r="559" spans="1:4">
      <c r="A559" s="47">
        <v>44830</v>
      </c>
      <c r="B559" s="72">
        <f>_xlfn.IFNA(VLOOKUP(A559,綜合_回測!$A$3:$I$1751,8,FALSE),0)</f>
        <v>209074.37599999999</v>
      </c>
      <c r="C559" s="72">
        <f t="shared" si="16"/>
        <v>4311575.4960000049</v>
      </c>
      <c r="D559" s="72">
        <f t="shared" si="17"/>
        <v>0</v>
      </c>
    </row>
    <row r="560" spans="1:4">
      <c r="A560" s="47">
        <v>44827</v>
      </c>
      <c r="B560" s="72">
        <f>_xlfn.IFNA(VLOOKUP(A560,綜合_回測!$A$3:$I$1751,8,FALSE),0)</f>
        <v>28132.12</v>
      </c>
      <c r="C560" s="72">
        <f t="shared" si="16"/>
        <v>4102501.1200000048</v>
      </c>
      <c r="D560" s="72">
        <f t="shared" si="17"/>
        <v>-173949.60800000001</v>
      </c>
    </row>
    <row r="561" spans="1:4">
      <c r="A561" s="47">
        <v>44826</v>
      </c>
      <c r="B561" s="72">
        <f>_xlfn.IFNA(VLOOKUP(A561,綜合_回測!$A$3:$I$1751,8,FALSE),0)</f>
        <v>-125172.88</v>
      </c>
      <c r="C561" s="72">
        <f t="shared" si="16"/>
        <v>4074369.0000000047</v>
      </c>
      <c r="D561" s="72">
        <f t="shared" si="17"/>
        <v>-436707.64</v>
      </c>
    </row>
    <row r="562" spans="1:4">
      <c r="A562" s="47">
        <v>44825</v>
      </c>
      <c r="B562" s="72">
        <f>_xlfn.IFNA(VLOOKUP(A562,綜合_回測!$A$3:$I$1751,8,FALSE),0)</f>
        <v>68554.28</v>
      </c>
      <c r="C562" s="72">
        <f t="shared" si="16"/>
        <v>4199541.8800000045</v>
      </c>
      <c r="D562" s="72">
        <f t="shared" si="17"/>
        <v>-242980.48000000001</v>
      </c>
    </row>
    <row r="563" spans="1:4">
      <c r="A563" s="47">
        <v>44824</v>
      </c>
      <c r="B563" s="72">
        <f>_xlfn.IFNA(VLOOKUP(A563,綜合_回測!$A$3:$I$1751,8,FALSE),0)</f>
        <v>-86079.055999999997</v>
      </c>
      <c r="C563" s="72">
        <f t="shared" si="16"/>
        <v>4130987.6000000043</v>
      </c>
      <c r="D563" s="72">
        <f t="shared" si="17"/>
        <v>-397613.81599999999</v>
      </c>
    </row>
    <row r="564" spans="1:4">
      <c r="A564" s="47">
        <v>44823</v>
      </c>
      <c r="B564" s="72">
        <f>_xlfn.IFNA(VLOOKUP(A564,綜合_回測!$A$3:$I$1751,8,FALSE),0)</f>
        <v>115136.01599999999</v>
      </c>
      <c r="C564" s="72">
        <f t="shared" si="16"/>
        <v>4217066.6560000041</v>
      </c>
      <c r="D564" s="72">
        <f t="shared" si="17"/>
        <v>-196398.74400000001</v>
      </c>
    </row>
    <row r="565" spans="1:4">
      <c r="A565" s="47">
        <v>44820</v>
      </c>
      <c r="B565" s="72">
        <f>_xlfn.IFNA(VLOOKUP(A565,綜合_回測!$A$3:$I$1751,8,FALSE),0)</f>
        <v>-3467.4639999999995</v>
      </c>
      <c r="C565" s="72">
        <f t="shared" si="16"/>
        <v>4101930.6400000039</v>
      </c>
      <c r="D565" s="72">
        <f t="shared" si="17"/>
        <v>-315002.22399999999</v>
      </c>
    </row>
    <row r="566" spans="1:4">
      <c r="A566" s="47">
        <v>44819</v>
      </c>
      <c r="B566" s="72">
        <f>_xlfn.IFNA(VLOOKUP(A566,綜合_回測!$A$3:$I$1751,8,FALSE),0)</f>
        <v>13278.44</v>
      </c>
      <c r="C566" s="72">
        <f t="shared" si="16"/>
        <v>4105398.104000004</v>
      </c>
      <c r="D566" s="72">
        <f t="shared" si="17"/>
        <v>-298256.32</v>
      </c>
    </row>
    <row r="567" spans="1:4">
      <c r="A567" s="47">
        <v>44818</v>
      </c>
      <c r="B567" s="72">
        <f>_xlfn.IFNA(VLOOKUP(A567,綜合_回測!$A$3:$I$1751,8,FALSE),0)</f>
        <v>-49708.288</v>
      </c>
      <c r="C567" s="72">
        <f t="shared" si="16"/>
        <v>4092119.6640000041</v>
      </c>
      <c r="D567" s="72">
        <f t="shared" si="17"/>
        <v>-361243.04800000001</v>
      </c>
    </row>
    <row r="568" spans="1:4">
      <c r="A568" s="47">
        <v>44817</v>
      </c>
      <c r="B568" s="72">
        <f>_xlfn.IFNA(VLOOKUP(A568,綜合_回測!$A$3:$I$1751,8,FALSE),0)</f>
        <v>-24592.959999999999</v>
      </c>
      <c r="C568" s="72">
        <f t="shared" si="16"/>
        <v>4141827.9520000042</v>
      </c>
      <c r="D568" s="72">
        <f t="shared" si="17"/>
        <v>-336127.72000000003</v>
      </c>
    </row>
    <row r="569" spans="1:4">
      <c r="A569" s="47">
        <v>44816</v>
      </c>
      <c r="B569" s="72">
        <f>_xlfn.IFNA(VLOOKUP(A569,綜合_回測!$A$3:$I$1751,8,FALSE),0)</f>
        <v>0</v>
      </c>
      <c r="C569" s="72">
        <f t="shared" si="16"/>
        <v>4166420.9120000042</v>
      </c>
      <c r="D569" s="72">
        <f t="shared" si="17"/>
        <v>-311534.76</v>
      </c>
    </row>
    <row r="570" spans="1:4">
      <c r="A570" s="47">
        <v>44812</v>
      </c>
      <c r="B570" s="72">
        <f>_xlfn.IFNA(VLOOKUP(A570,綜合_回測!$A$3:$I$1751,8,FALSE),0)</f>
        <v>-126850.39200000001</v>
      </c>
      <c r="C570" s="72">
        <f t="shared" si="16"/>
        <v>4166420.9120000042</v>
      </c>
      <c r="D570" s="72">
        <f t="shared" si="17"/>
        <v>-438385.152</v>
      </c>
    </row>
    <row r="571" spans="1:4">
      <c r="A571" s="47">
        <v>44811</v>
      </c>
      <c r="B571" s="72">
        <f>_xlfn.IFNA(VLOOKUP(A571,綜合_回測!$A$3:$I$1751,8,FALSE),0)</f>
        <v>-4818.576</v>
      </c>
      <c r="C571" s="72">
        <f t="shared" si="16"/>
        <v>4293271.3040000042</v>
      </c>
      <c r="D571" s="72">
        <f t="shared" si="17"/>
        <v>-316353.33600000001</v>
      </c>
    </row>
    <row r="572" spans="1:4">
      <c r="A572" s="47">
        <v>44810</v>
      </c>
      <c r="B572" s="72">
        <f>_xlfn.IFNA(VLOOKUP(A572,綜合_回測!$A$3:$I$1751,8,FALSE),0)</f>
        <v>-45202.144</v>
      </c>
      <c r="C572" s="72">
        <f t="shared" si="16"/>
        <v>4298089.8800000045</v>
      </c>
      <c r="D572" s="72">
        <f t="shared" si="17"/>
        <v>-356736.90399999998</v>
      </c>
    </row>
    <row r="573" spans="1:4">
      <c r="A573" s="47">
        <v>44809</v>
      </c>
      <c r="B573" s="72">
        <f>_xlfn.IFNA(VLOOKUP(A573,綜合_回測!$A$3:$I$1751,8,FALSE),0)</f>
        <v>-55915.08</v>
      </c>
      <c r="C573" s="72">
        <f t="shared" si="16"/>
        <v>4343292.0240000049</v>
      </c>
      <c r="D573" s="72">
        <f t="shared" si="17"/>
        <v>-367449.84</v>
      </c>
    </row>
    <row r="574" spans="1:4">
      <c r="A574" s="47">
        <v>44806</v>
      </c>
      <c r="B574" s="72">
        <f>_xlfn.IFNA(VLOOKUP(A574,綜合_回測!$A$3:$I$1751,8,FALSE),0)</f>
        <v>46979.928</v>
      </c>
      <c r="C574" s="72">
        <f t="shared" si="16"/>
        <v>4399207.1040000049</v>
      </c>
      <c r="D574" s="72">
        <f t="shared" si="17"/>
        <v>-264554.83199999999</v>
      </c>
    </row>
    <row r="575" spans="1:4">
      <c r="A575" s="47">
        <v>44805</v>
      </c>
      <c r="B575" s="72">
        <f>_xlfn.IFNA(VLOOKUP(A575,綜合_回測!$A$3:$I$1751,8,FALSE),0)</f>
        <v>-39529.199999999997</v>
      </c>
      <c r="C575" s="72">
        <f t="shared" si="16"/>
        <v>4352227.1760000046</v>
      </c>
      <c r="D575" s="72">
        <f t="shared" si="17"/>
        <v>-351063.96</v>
      </c>
    </row>
    <row r="576" spans="1:4">
      <c r="A576" s="47">
        <v>44804</v>
      </c>
      <c r="B576" s="72">
        <f>_xlfn.IFNA(VLOOKUP(A576,綜合_回測!$A$3:$I$1751,8,FALSE),0)</f>
        <v>202081.728</v>
      </c>
      <c r="C576" s="72">
        <f t="shared" si="16"/>
        <v>4391756.3760000048</v>
      </c>
      <c r="D576" s="72">
        <f t="shared" si="17"/>
        <v>-109453.03200000001</v>
      </c>
    </row>
    <row r="577" spans="1:4">
      <c r="A577" s="47">
        <v>44803</v>
      </c>
      <c r="B577" s="72">
        <f>_xlfn.IFNA(VLOOKUP(A577,綜合_回測!$A$3:$I$1751,8,FALSE),0)</f>
        <v>-74545.216</v>
      </c>
      <c r="C577" s="72">
        <f t="shared" si="16"/>
        <v>4189674.6480000047</v>
      </c>
      <c r="D577" s="72">
        <f t="shared" si="17"/>
        <v>-386079.97600000002</v>
      </c>
    </row>
    <row r="578" spans="1:4">
      <c r="A578" s="47">
        <v>44802</v>
      </c>
      <c r="B578" s="72">
        <f>_xlfn.IFNA(VLOOKUP(A578,綜合_回測!$A$3:$I$1751,8,FALSE),0)</f>
        <v>0</v>
      </c>
      <c r="C578" s="72">
        <f t="shared" ref="C578:C641" si="18">C579+B578</f>
        <v>4264219.8640000047</v>
      </c>
      <c r="D578" s="72">
        <f t="shared" si="17"/>
        <v>-311534.76</v>
      </c>
    </row>
    <row r="579" spans="1:4">
      <c r="A579" s="47">
        <v>44799</v>
      </c>
      <c r="B579" s="72">
        <f>_xlfn.IFNA(VLOOKUP(A579,綜合_回測!$A$3:$I$1751,8,FALSE),0)</f>
        <v>-74662.887999999992</v>
      </c>
      <c r="C579" s="72">
        <f t="shared" si="18"/>
        <v>4264219.8640000047</v>
      </c>
      <c r="D579" s="72">
        <f t="shared" ref="D579:D642" si="19">MIN((B579-MAX(B579:B637)),0)</f>
        <v>-386197.64799999999</v>
      </c>
    </row>
    <row r="580" spans="1:4">
      <c r="A580" s="47">
        <v>44798</v>
      </c>
      <c r="B580" s="72">
        <f>_xlfn.IFNA(VLOOKUP(A580,綜合_回測!$A$3:$I$1751,8,FALSE),0)</f>
        <v>26203.071999999996</v>
      </c>
      <c r="C580" s="72">
        <f t="shared" si="18"/>
        <v>4338882.752000005</v>
      </c>
      <c r="D580" s="72">
        <f t="shared" si="19"/>
        <v>-285331.68800000002</v>
      </c>
    </row>
    <row r="581" spans="1:4">
      <c r="A581" s="47">
        <v>44797</v>
      </c>
      <c r="B581" s="72">
        <f>_xlfn.IFNA(VLOOKUP(A581,綜合_回測!$A$3:$I$1751,8,FALSE),0)</f>
        <v>-127091.44799999999</v>
      </c>
      <c r="C581" s="72">
        <f t="shared" si="18"/>
        <v>4312679.6800000053</v>
      </c>
      <c r="D581" s="72">
        <f t="shared" si="19"/>
        <v>-438626.20799999998</v>
      </c>
    </row>
    <row r="582" spans="1:4">
      <c r="A582" s="47">
        <v>44796</v>
      </c>
      <c r="B582" s="72">
        <f>_xlfn.IFNA(VLOOKUP(A582,綜合_回測!$A$3:$I$1751,8,FALSE),0)</f>
        <v>0</v>
      </c>
      <c r="C582" s="72">
        <f t="shared" si="18"/>
        <v>4439771.1280000051</v>
      </c>
      <c r="D582" s="72">
        <f t="shared" si="19"/>
        <v>-311534.76</v>
      </c>
    </row>
    <row r="583" spans="1:4">
      <c r="A583" s="47">
        <v>44795</v>
      </c>
      <c r="B583" s="72">
        <f>_xlfn.IFNA(VLOOKUP(A583,綜合_回測!$A$3:$I$1751,8,FALSE),0)</f>
        <v>-129034.31200000001</v>
      </c>
      <c r="C583" s="72">
        <f t="shared" si="18"/>
        <v>4439771.1280000051</v>
      </c>
      <c r="D583" s="72">
        <f t="shared" si="19"/>
        <v>-440569.07200000004</v>
      </c>
    </row>
    <row r="584" spans="1:4">
      <c r="A584" s="47">
        <v>44792</v>
      </c>
      <c r="B584" s="72">
        <f>_xlfn.IFNA(VLOOKUP(A584,綜合_回測!$A$3:$I$1751,8,FALSE),0)</f>
        <v>-1230.9839999999999</v>
      </c>
      <c r="C584" s="72">
        <f t="shared" si="18"/>
        <v>4568805.4400000051</v>
      </c>
      <c r="D584" s="72">
        <f t="shared" si="19"/>
        <v>-312765.74400000001</v>
      </c>
    </row>
    <row r="585" spans="1:4">
      <c r="A585" s="47">
        <v>44791</v>
      </c>
      <c r="B585" s="72">
        <f>_xlfn.IFNA(VLOOKUP(A585,綜合_回測!$A$3:$I$1751,8,FALSE),0)</f>
        <v>0</v>
      </c>
      <c r="C585" s="72">
        <f t="shared" si="18"/>
        <v>4570036.4240000052</v>
      </c>
      <c r="D585" s="72">
        <f t="shared" si="19"/>
        <v>-311534.76</v>
      </c>
    </row>
    <row r="586" spans="1:4">
      <c r="A586" s="47">
        <v>44790</v>
      </c>
      <c r="B586" s="72">
        <f>_xlfn.IFNA(VLOOKUP(A586,綜合_回測!$A$3:$I$1751,8,FALSE),0)</f>
        <v>0</v>
      </c>
      <c r="C586" s="72">
        <f t="shared" si="18"/>
        <v>4570036.4240000052</v>
      </c>
      <c r="D586" s="72">
        <f t="shared" si="19"/>
        <v>-311534.76</v>
      </c>
    </row>
    <row r="587" spans="1:4">
      <c r="A587" s="47">
        <v>44789</v>
      </c>
      <c r="B587" s="72">
        <f>_xlfn.IFNA(VLOOKUP(A587,綜合_回測!$A$3:$I$1751,8,FALSE),0)</f>
        <v>-31396.319999999996</v>
      </c>
      <c r="C587" s="72">
        <f t="shared" si="18"/>
        <v>4570036.4240000052</v>
      </c>
      <c r="D587" s="72">
        <f t="shared" si="19"/>
        <v>-342931.08</v>
      </c>
    </row>
    <row r="588" spans="1:4">
      <c r="A588" s="47">
        <v>44788</v>
      </c>
      <c r="B588" s="72">
        <f>_xlfn.IFNA(VLOOKUP(A588,綜合_回測!$A$3:$I$1751,8,FALSE),0)</f>
        <v>0</v>
      </c>
      <c r="C588" s="72">
        <f t="shared" si="18"/>
        <v>4601432.7440000055</v>
      </c>
      <c r="D588" s="72">
        <f t="shared" si="19"/>
        <v>-311534.76</v>
      </c>
    </row>
    <row r="589" spans="1:4">
      <c r="A589" s="47">
        <v>44785</v>
      </c>
      <c r="B589" s="72">
        <f>_xlfn.IFNA(VLOOKUP(A589,綜合_回測!$A$3:$I$1751,8,FALSE),0)</f>
        <v>6400.9439999999995</v>
      </c>
      <c r="C589" s="72">
        <f t="shared" si="18"/>
        <v>4601432.7440000055</v>
      </c>
      <c r="D589" s="72">
        <f t="shared" si="19"/>
        <v>-305133.81599999999</v>
      </c>
    </row>
    <row r="590" spans="1:4">
      <c r="A590" s="47">
        <v>44784</v>
      </c>
      <c r="B590" s="72">
        <f>_xlfn.IFNA(VLOOKUP(A590,綜合_回測!$A$3:$I$1751,8,FALSE),0)</f>
        <v>0</v>
      </c>
      <c r="C590" s="72">
        <f t="shared" si="18"/>
        <v>4595031.8000000054</v>
      </c>
      <c r="D590" s="72">
        <f t="shared" si="19"/>
        <v>-311534.76</v>
      </c>
    </row>
    <row r="591" spans="1:4">
      <c r="A591" s="47">
        <v>44783</v>
      </c>
      <c r="B591" s="72">
        <f>_xlfn.IFNA(VLOOKUP(A591,綜合_回測!$A$3:$I$1751,8,FALSE),0)</f>
        <v>-60683.28</v>
      </c>
      <c r="C591" s="72">
        <f t="shared" si="18"/>
        <v>4595031.8000000054</v>
      </c>
      <c r="D591" s="72">
        <f t="shared" si="19"/>
        <v>-372218.04000000004</v>
      </c>
    </row>
    <row r="592" spans="1:4">
      <c r="A592" s="47">
        <v>44782</v>
      </c>
      <c r="B592" s="72">
        <f>_xlfn.IFNA(VLOOKUP(A592,綜合_回測!$A$3:$I$1751,8,FALSE),0)</f>
        <v>-124297.82399999999</v>
      </c>
      <c r="C592" s="72">
        <f t="shared" si="18"/>
        <v>4655715.0800000057</v>
      </c>
      <c r="D592" s="72">
        <f t="shared" si="19"/>
        <v>-435832.58400000003</v>
      </c>
    </row>
    <row r="593" spans="1:4">
      <c r="A593" s="47">
        <v>44781</v>
      </c>
      <c r="B593" s="72">
        <f>_xlfn.IFNA(VLOOKUP(A593,綜合_回測!$A$3:$I$1751,8,FALSE),0)</f>
        <v>-50066.847999999998</v>
      </c>
      <c r="C593" s="72">
        <f t="shared" si="18"/>
        <v>4780012.9040000057</v>
      </c>
      <c r="D593" s="72">
        <f t="shared" si="19"/>
        <v>-361601.60800000001</v>
      </c>
    </row>
    <row r="594" spans="1:4">
      <c r="A594" s="47">
        <v>44778</v>
      </c>
      <c r="B594" s="72">
        <f>_xlfn.IFNA(VLOOKUP(A594,綜合_回測!$A$3:$I$1751,8,FALSE),0)</f>
        <v>10719.328</v>
      </c>
      <c r="C594" s="72">
        <f t="shared" si="18"/>
        <v>4830079.7520000059</v>
      </c>
      <c r="D594" s="72">
        <f t="shared" si="19"/>
        <v>-300815.43200000003</v>
      </c>
    </row>
    <row r="595" spans="1:4">
      <c r="A595" s="47">
        <v>44777</v>
      </c>
      <c r="B595" s="72">
        <f>_xlfn.IFNA(VLOOKUP(A595,綜合_回測!$A$3:$I$1751,8,FALSE),0)</f>
        <v>-30604.423999999999</v>
      </c>
      <c r="C595" s="72">
        <f t="shared" si="18"/>
        <v>4819360.4240000062</v>
      </c>
      <c r="D595" s="72">
        <f t="shared" si="19"/>
        <v>-342139.18400000001</v>
      </c>
    </row>
    <row r="596" spans="1:4">
      <c r="A596" s="47">
        <v>44776</v>
      </c>
      <c r="B596" s="72">
        <f>_xlfn.IFNA(VLOOKUP(A596,綜合_回測!$A$3:$I$1751,8,FALSE),0)</f>
        <v>-45213.663999999997</v>
      </c>
      <c r="C596" s="72">
        <f t="shared" si="18"/>
        <v>4849964.8480000058</v>
      </c>
      <c r="D596" s="72">
        <f t="shared" si="19"/>
        <v>-356748.424</v>
      </c>
    </row>
    <row r="597" spans="1:4">
      <c r="A597" s="47">
        <v>44775</v>
      </c>
      <c r="B597" s="72">
        <f>_xlfn.IFNA(VLOOKUP(A597,綜合_回測!$A$3:$I$1751,8,FALSE),0)</f>
        <v>0</v>
      </c>
      <c r="C597" s="72">
        <f t="shared" si="18"/>
        <v>4895178.5120000057</v>
      </c>
      <c r="D597" s="72">
        <f t="shared" si="19"/>
        <v>-311534.76</v>
      </c>
    </row>
    <row r="598" spans="1:4">
      <c r="A598" s="47">
        <v>44774</v>
      </c>
      <c r="B598" s="72">
        <f>_xlfn.IFNA(VLOOKUP(A598,綜合_回測!$A$3:$I$1751,8,FALSE),0)</f>
        <v>29113.96</v>
      </c>
      <c r="C598" s="72">
        <f t="shared" si="18"/>
        <v>4895178.5120000057</v>
      </c>
      <c r="D598" s="72">
        <f t="shared" si="19"/>
        <v>-282420.8</v>
      </c>
    </row>
    <row r="599" spans="1:4">
      <c r="A599" s="47">
        <v>44771</v>
      </c>
      <c r="B599" s="72">
        <f>_xlfn.IFNA(VLOOKUP(A599,綜合_回測!$A$3:$I$1751,8,FALSE),0)</f>
        <v>-49895.519999999997</v>
      </c>
      <c r="C599" s="72">
        <f t="shared" si="18"/>
        <v>4866064.5520000057</v>
      </c>
      <c r="D599" s="72">
        <f t="shared" si="19"/>
        <v>-361430.28</v>
      </c>
    </row>
    <row r="600" spans="1:4">
      <c r="A600" s="47">
        <v>44770</v>
      </c>
      <c r="B600" s="72">
        <f>_xlfn.IFNA(VLOOKUP(A600,綜合_回測!$A$3:$I$1751,8,FALSE),0)</f>
        <v>-13867.295999999998</v>
      </c>
      <c r="C600" s="72">
        <f t="shared" si="18"/>
        <v>4915960.0720000053</v>
      </c>
      <c r="D600" s="72">
        <f t="shared" si="19"/>
        <v>-325402.05599999998</v>
      </c>
    </row>
    <row r="601" spans="1:4">
      <c r="A601" s="47">
        <v>44769</v>
      </c>
      <c r="B601" s="72">
        <f>_xlfn.IFNA(VLOOKUP(A601,綜合_回測!$A$3:$I$1751,8,FALSE),0)</f>
        <v>92752.455999999991</v>
      </c>
      <c r="C601" s="72">
        <f t="shared" si="18"/>
        <v>4929827.3680000054</v>
      </c>
      <c r="D601" s="72">
        <f t="shared" si="19"/>
        <v>-218782.304</v>
      </c>
    </row>
    <row r="602" spans="1:4">
      <c r="A602" s="47">
        <v>44768</v>
      </c>
      <c r="B602" s="72">
        <f>_xlfn.IFNA(VLOOKUP(A602,綜合_回測!$A$3:$I$1751,8,FALSE),0)</f>
        <v>-59428.704000000005</v>
      </c>
      <c r="C602" s="72">
        <f t="shared" si="18"/>
        <v>4837074.9120000051</v>
      </c>
      <c r="D602" s="72">
        <f t="shared" si="19"/>
        <v>-370963.46400000004</v>
      </c>
    </row>
    <row r="603" spans="1:4">
      <c r="A603" s="47">
        <v>44767</v>
      </c>
      <c r="B603" s="72">
        <f>_xlfn.IFNA(VLOOKUP(A603,綜合_回測!$A$3:$I$1751,8,FALSE),0)</f>
        <v>0</v>
      </c>
      <c r="C603" s="72">
        <f t="shared" si="18"/>
        <v>4896503.616000005</v>
      </c>
      <c r="D603" s="72">
        <f t="shared" si="19"/>
        <v>-311534.76</v>
      </c>
    </row>
    <row r="604" spans="1:4">
      <c r="A604" s="47">
        <v>44764</v>
      </c>
      <c r="B604" s="72">
        <f>_xlfn.IFNA(VLOOKUP(A604,綜合_回測!$A$3:$I$1751,8,FALSE),0)</f>
        <v>26438.024000000001</v>
      </c>
      <c r="C604" s="72">
        <f t="shared" si="18"/>
        <v>4896503.616000005</v>
      </c>
      <c r="D604" s="72">
        <f t="shared" si="19"/>
        <v>-285096.73600000003</v>
      </c>
    </row>
    <row r="605" spans="1:4">
      <c r="A605" s="47">
        <v>44763</v>
      </c>
      <c r="B605" s="72">
        <f>_xlfn.IFNA(VLOOKUP(A605,綜合_回測!$A$3:$I$1751,8,FALSE),0)</f>
        <v>123059.88800000001</v>
      </c>
      <c r="C605" s="72">
        <f t="shared" si="18"/>
        <v>4870065.5920000048</v>
      </c>
      <c r="D605" s="72">
        <f t="shared" si="19"/>
        <v>-188474.872</v>
      </c>
    </row>
    <row r="606" spans="1:4">
      <c r="A606" s="47">
        <v>44762</v>
      </c>
      <c r="B606" s="72">
        <f>_xlfn.IFNA(VLOOKUP(A606,綜合_回測!$A$3:$I$1751,8,FALSE),0)</f>
        <v>119188.60799999999</v>
      </c>
      <c r="C606" s="72">
        <f t="shared" si="18"/>
        <v>4747005.7040000046</v>
      </c>
      <c r="D606" s="72">
        <f t="shared" si="19"/>
        <v>-192346.152</v>
      </c>
    </row>
    <row r="607" spans="1:4">
      <c r="A607" s="47">
        <v>44761</v>
      </c>
      <c r="B607" s="72">
        <f>_xlfn.IFNA(VLOOKUP(A607,綜合_回測!$A$3:$I$1751,8,FALSE),0)</f>
        <v>-10533.824000000001</v>
      </c>
      <c r="C607" s="72">
        <f t="shared" si="18"/>
        <v>4627817.0960000046</v>
      </c>
      <c r="D607" s="72">
        <f t="shared" si="19"/>
        <v>-322068.58400000003</v>
      </c>
    </row>
    <row r="608" spans="1:4">
      <c r="A608" s="47">
        <v>44760</v>
      </c>
      <c r="B608" s="72">
        <f>_xlfn.IFNA(VLOOKUP(A608,綜合_回測!$A$3:$I$1751,8,FALSE),0)</f>
        <v>0</v>
      </c>
      <c r="C608" s="72">
        <f t="shared" si="18"/>
        <v>4638350.9200000046</v>
      </c>
      <c r="D608" s="72">
        <f t="shared" si="19"/>
        <v>-311534.76</v>
      </c>
    </row>
    <row r="609" spans="1:4">
      <c r="A609" s="47">
        <v>44757</v>
      </c>
      <c r="B609" s="72">
        <f>_xlfn.IFNA(VLOOKUP(A609,綜合_回測!$A$3:$I$1751,8,FALSE),0)</f>
        <v>-46159.44</v>
      </c>
      <c r="C609" s="72">
        <f t="shared" si="18"/>
        <v>4638350.9200000046</v>
      </c>
      <c r="D609" s="72">
        <f t="shared" si="19"/>
        <v>-357694.2</v>
      </c>
    </row>
    <row r="610" spans="1:4">
      <c r="A610" s="47">
        <v>44756</v>
      </c>
      <c r="B610" s="72">
        <f>_xlfn.IFNA(VLOOKUP(A610,綜合_回測!$A$3:$I$1751,8,FALSE),0)</f>
        <v>0</v>
      </c>
      <c r="C610" s="72">
        <f t="shared" si="18"/>
        <v>4684510.360000005</v>
      </c>
      <c r="D610" s="72">
        <f t="shared" si="19"/>
        <v>-311534.76</v>
      </c>
    </row>
    <row r="611" spans="1:4">
      <c r="A611" s="47">
        <v>44755</v>
      </c>
      <c r="B611" s="72">
        <f>_xlfn.IFNA(VLOOKUP(A611,綜合_回測!$A$3:$I$1751,8,FALSE),0)</f>
        <v>-49145.599999999999</v>
      </c>
      <c r="C611" s="72">
        <f t="shared" si="18"/>
        <v>4684510.360000005</v>
      </c>
      <c r="D611" s="72">
        <f t="shared" si="19"/>
        <v>-360680.36</v>
      </c>
    </row>
    <row r="612" spans="1:4">
      <c r="A612" s="47">
        <v>44754</v>
      </c>
      <c r="B612" s="72">
        <f>_xlfn.IFNA(VLOOKUP(A612,綜合_回測!$A$3:$I$1751,8,FALSE),0)</f>
        <v>-32266.975999999999</v>
      </c>
      <c r="C612" s="72">
        <f t="shared" si="18"/>
        <v>4733655.9600000046</v>
      </c>
      <c r="D612" s="72">
        <f t="shared" si="19"/>
        <v>-343801.73600000003</v>
      </c>
    </row>
    <row r="613" spans="1:4">
      <c r="A613" s="47">
        <v>44753</v>
      </c>
      <c r="B613" s="72">
        <f>_xlfn.IFNA(VLOOKUP(A613,綜合_回測!$A$3:$I$1751,8,FALSE),0)</f>
        <v>58651.4</v>
      </c>
      <c r="C613" s="72">
        <f t="shared" si="18"/>
        <v>4765922.9360000044</v>
      </c>
      <c r="D613" s="72">
        <f t="shared" si="19"/>
        <v>-252883.36000000002</v>
      </c>
    </row>
    <row r="614" spans="1:4">
      <c r="A614" s="47">
        <v>44750</v>
      </c>
      <c r="B614" s="72">
        <f>_xlfn.IFNA(VLOOKUP(A614,綜合_回測!$A$3:$I$1751,8,FALSE),0)</f>
        <v>-35557.216</v>
      </c>
      <c r="C614" s="72">
        <f t="shared" si="18"/>
        <v>4707271.536000004</v>
      </c>
      <c r="D614" s="72">
        <f t="shared" si="19"/>
        <v>-347091.97600000002</v>
      </c>
    </row>
    <row r="615" spans="1:4">
      <c r="A615" s="47">
        <v>44749</v>
      </c>
      <c r="B615" s="72">
        <f>_xlfn.IFNA(VLOOKUP(A615,綜合_回測!$A$3:$I$1751,8,FALSE),0)</f>
        <v>-122676.864</v>
      </c>
      <c r="C615" s="72">
        <f t="shared" si="18"/>
        <v>4742828.7520000041</v>
      </c>
      <c r="D615" s="72">
        <f t="shared" si="19"/>
        <v>-434211.62400000001</v>
      </c>
    </row>
    <row r="616" spans="1:4">
      <c r="A616" s="47">
        <v>44748</v>
      </c>
      <c r="B616" s="72">
        <f>_xlfn.IFNA(VLOOKUP(A616,綜合_回測!$A$3:$I$1751,8,FALSE),0)</f>
        <v>159304.94399999999</v>
      </c>
      <c r="C616" s="72">
        <f t="shared" si="18"/>
        <v>4865505.6160000041</v>
      </c>
      <c r="D616" s="72">
        <f t="shared" si="19"/>
        <v>-152229.81600000002</v>
      </c>
    </row>
    <row r="617" spans="1:4">
      <c r="A617" s="47">
        <v>44747</v>
      </c>
      <c r="B617" s="72">
        <f>_xlfn.IFNA(VLOOKUP(A617,綜合_回測!$A$3:$I$1751,8,FALSE),0)</f>
        <v>-73514.736000000004</v>
      </c>
      <c r="C617" s="72">
        <f t="shared" si="18"/>
        <v>4706200.672000004</v>
      </c>
      <c r="D617" s="72">
        <f t="shared" si="19"/>
        <v>-385049.49600000004</v>
      </c>
    </row>
    <row r="618" spans="1:4">
      <c r="A618" s="47">
        <v>44746</v>
      </c>
      <c r="B618" s="72">
        <f>_xlfn.IFNA(VLOOKUP(A618,綜合_回測!$A$3:$I$1751,8,FALSE),0)</f>
        <v>-16907.752</v>
      </c>
      <c r="C618" s="72">
        <f t="shared" si="18"/>
        <v>4779715.4080000035</v>
      </c>
      <c r="D618" s="72">
        <f t="shared" si="19"/>
        <v>-328442.51199999999</v>
      </c>
    </row>
    <row r="619" spans="1:4">
      <c r="A619" s="47">
        <v>44743</v>
      </c>
      <c r="B619" s="72">
        <f>_xlfn.IFNA(VLOOKUP(A619,綜合_回測!$A$3:$I$1751,8,FALSE),0)</f>
        <v>311534.76</v>
      </c>
      <c r="C619" s="72">
        <f t="shared" si="18"/>
        <v>4796623.1600000039</v>
      </c>
      <c r="D619" s="72">
        <f t="shared" si="19"/>
        <v>0</v>
      </c>
    </row>
    <row r="620" spans="1:4">
      <c r="A620" s="47">
        <v>44742</v>
      </c>
      <c r="B620" s="72">
        <f>_xlfn.IFNA(VLOOKUP(A620,綜合_回測!$A$3:$I$1751,8,FALSE),0)</f>
        <v>276422.96799999999</v>
      </c>
      <c r="C620" s="72">
        <f t="shared" si="18"/>
        <v>4485088.4000000041</v>
      </c>
      <c r="D620" s="72">
        <f t="shared" si="19"/>
        <v>0</v>
      </c>
    </row>
    <row r="621" spans="1:4">
      <c r="A621" s="47">
        <v>44741</v>
      </c>
      <c r="B621" s="72">
        <f>_xlfn.IFNA(VLOOKUP(A621,綜合_回測!$A$3:$I$1751,8,FALSE),0)</f>
        <v>-10324.464</v>
      </c>
      <c r="C621" s="72">
        <f t="shared" si="18"/>
        <v>4208665.4320000038</v>
      </c>
      <c r="D621" s="72">
        <f t="shared" si="19"/>
        <v>-199787.84</v>
      </c>
    </row>
    <row r="622" spans="1:4">
      <c r="A622" s="47">
        <v>44740</v>
      </c>
      <c r="B622" s="72">
        <f>_xlfn.IFNA(VLOOKUP(A622,綜合_回測!$A$3:$I$1751,8,FALSE),0)</f>
        <v>-37969.248</v>
      </c>
      <c r="C622" s="72">
        <f t="shared" si="18"/>
        <v>4218989.8960000034</v>
      </c>
      <c r="D622" s="72">
        <f t="shared" si="19"/>
        <v>-227432.62399999998</v>
      </c>
    </row>
    <row r="623" spans="1:4">
      <c r="A623" s="47">
        <v>44739</v>
      </c>
      <c r="B623" s="72">
        <f>_xlfn.IFNA(VLOOKUP(A623,綜合_回測!$A$3:$I$1751,8,FALSE),0)</f>
        <v>0</v>
      </c>
      <c r="C623" s="72">
        <f t="shared" si="18"/>
        <v>4256959.1440000031</v>
      </c>
      <c r="D623" s="72">
        <f t="shared" si="19"/>
        <v>-189463.37599999999</v>
      </c>
    </row>
    <row r="624" spans="1:4">
      <c r="A624" s="47">
        <v>44736</v>
      </c>
      <c r="B624" s="72">
        <f>_xlfn.IFNA(VLOOKUP(A624,綜合_回測!$A$3:$I$1751,8,FALSE),0)</f>
        <v>20034.599999999999</v>
      </c>
      <c r="C624" s="72">
        <f t="shared" si="18"/>
        <v>4256959.1440000031</v>
      </c>
      <c r="D624" s="72">
        <f t="shared" si="19"/>
        <v>-169428.77599999998</v>
      </c>
    </row>
    <row r="625" spans="1:4">
      <c r="A625" s="47">
        <v>44735</v>
      </c>
      <c r="B625" s="72">
        <f>_xlfn.IFNA(VLOOKUP(A625,綜合_回測!$A$3:$I$1751,8,FALSE),0)</f>
        <v>90405.28</v>
      </c>
      <c r="C625" s="72">
        <f t="shared" si="18"/>
        <v>4236924.5440000035</v>
      </c>
      <c r="D625" s="72">
        <f t="shared" si="19"/>
        <v>-99058.09599999999</v>
      </c>
    </row>
    <row r="626" spans="1:4">
      <c r="A626" s="47">
        <v>44734</v>
      </c>
      <c r="B626" s="72">
        <f>_xlfn.IFNA(VLOOKUP(A626,綜合_回測!$A$3:$I$1751,8,FALSE),0)</f>
        <v>125421.568</v>
      </c>
      <c r="C626" s="72">
        <f t="shared" si="18"/>
        <v>4146519.2640000032</v>
      </c>
      <c r="D626" s="72">
        <f t="shared" si="19"/>
        <v>-64041.80799999999</v>
      </c>
    </row>
    <row r="627" spans="1:4">
      <c r="A627" s="47">
        <v>44733</v>
      </c>
      <c r="B627" s="72">
        <f>_xlfn.IFNA(VLOOKUP(A627,綜合_回測!$A$3:$I$1751,8,FALSE),0)</f>
        <v>0</v>
      </c>
      <c r="C627" s="72">
        <f t="shared" si="18"/>
        <v>4021097.6960000033</v>
      </c>
      <c r="D627" s="72">
        <f t="shared" si="19"/>
        <v>-189463.37599999999</v>
      </c>
    </row>
    <row r="628" spans="1:4">
      <c r="A628" s="47">
        <v>44732</v>
      </c>
      <c r="B628" s="72">
        <f>_xlfn.IFNA(VLOOKUP(A628,綜合_回測!$A$3:$I$1751,8,FALSE),0)</f>
        <v>77070.471999999994</v>
      </c>
      <c r="C628" s="72">
        <f t="shared" si="18"/>
        <v>4021097.6960000033</v>
      </c>
      <c r="D628" s="72">
        <f t="shared" si="19"/>
        <v>-112392.90399999999</v>
      </c>
    </row>
    <row r="629" spans="1:4">
      <c r="A629" s="47">
        <v>44729</v>
      </c>
      <c r="B629" s="72">
        <f>_xlfn.IFNA(VLOOKUP(A629,綜合_回測!$A$3:$I$1751,8,FALSE),0)</f>
        <v>13306.471999999996</v>
      </c>
      <c r="C629" s="72">
        <f t="shared" si="18"/>
        <v>3944027.2240000032</v>
      </c>
      <c r="D629" s="72">
        <f t="shared" si="19"/>
        <v>-176156.90399999998</v>
      </c>
    </row>
    <row r="630" spans="1:4">
      <c r="A630" s="47">
        <v>44728</v>
      </c>
      <c r="B630" s="72">
        <f>_xlfn.IFNA(VLOOKUP(A630,綜合_回測!$A$3:$I$1751,8,FALSE),0)</f>
        <v>24703.48</v>
      </c>
      <c r="C630" s="72">
        <f t="shared" si="18"/>
        <v>3930720.7520000031</v>
      </c>
      <c r="D630" s="72">
        <f t="shared" si="19"/>
        <v>-164759.89599999998</v>
      </c>
    </row>
    <row r="631" spans="1:4">
      <c r="A631" s="47">
        <v>44727</v>
      </c>
      <c r="B631" s="72">
        <f>_xlfn.IFNA(VLOOKUP(A631,綜合_回測!$A$3:$I$1751,8,FALSE),0)</f>
        <v>6054.9920000000002</v>
      </c>
      <c r="C631" s="72">
        <f t="shared" si="18"/>
        <v>3906017.2720000031</v>
      </c>
      <c r="D631" s="72">
        <f t="shared" si="19"/>
        <v>-183408.38399999999</v>
      </c>
    </row>
    <row r="632" spans="1:4">
      <c r="A632" s="47">
        <v>44726</v>
      </c>
      <c r="B632" s="72">
        <f>_xlfn.IFNA(VLOOKUP(A632,綜合_回測!$A$3:$I$1751,8,FALSE),0)</f>
        <v>0</v>
      </c>
      <c r="C632" s="72">
        <f t="shared" si="18"/>
        <v>3899962.2800000031</v>
      </c>
      <c r="D632" s="72">
        <f t="shared" si="19"/>
        <v>-189463.37599999999</v>
      </c>
    </row>
    <row r="633" spans="1:4">
      <c r="A633" s="47">
        <v>44725</v>
      </c>
      <c r="B633" s="72">
        <f>_xlfn.IFNA(VLOOKUP(A633,綜合_回測!$A$3:$I$1751,8,FALSE),0)</f>
        <v>3778.0320000000002</v>
      </c>
      <c r="C633" s="72">
        <f t="shared" si="18"/>
        <v>3899962.2800000031</v>
      </c>
      <c r="D633" s="72">
        <f t="shared" si="19"/>
        <v>-185685.34399999998</v>
      </c>
    </row>
    <row r="634" spans="1:4">
      <c r="A634" s="47">
        <v>44722</v>
      </c>
      <c r="B634" s="72">
        <f>_xlfn.IFNA(VLOOKUP(A634,綜合_回測!$A$3:$I$1751,8,FALSE),0)</f>
        <v>0</v>
      </c>
      <c r="C634" s="72">
        <f t="shared" si="18"/>
        <v>3896184.2480000029</v>
      </c>
      <c r="D634" s="72">
        <f t="shared" si="19"/>
        <v>-189463.37599999999</v>
      </c>
    </row>
    <row r="635" spans="1:4">
      <c r="A635" s="47">
        <v>44721</v>
      </c>
      <c r="B635" s="72">
        <f>_xlfn.IFNA(VLOOKUP(A635,綜合_回測!$A$3:$I$1751,8,FALSE),0)</f>
        <v>0</v>
      </c>
      <c r="C635" s="72">
        <f t="shared" si="18"/>
        <v>3896184.2480000029</v>
      </c>
      <c r="D635" s="72">
        <f t="shared" si="19"/>
        <v>-197722.37600000002</v>
      </c>
    </row>
    <row r="636" spans="1:4">
      <c r="A636" s="47">
        <v>44720</v>
      </c>
      <c r="B636" s="72">
        <f>_xlfn.IFNA(VLOOKUP(A636,綜合_回測!$A$3:$I$1751,8,FALSE),0)</f>
        <v>0</v>
      </c>
      <c r="C636" s="72">
        <f t="shared" si="18"/>
        <v>3896184.2480000029</v>
      </c>
      <c r="D636" s="72">
        <f t="shared" si="19"/>
        <v>-197722.37600000002</v>
      </c>
    </row>
    <row r="637" spans="1:4">
      <c r="A637" s="47">
        <v>44719</v>
      </c>
      <c r="B637" s="72">
        <f>_xlfn.IFNA(VLOOKUP(A637,綜合_回測!$A$3:$I$1751,8,FALSE),0)</f>
        <v>20047.439999999999</v>
      </c>
      <c r="C637" s="72">
        <f t="shared" si="18"/>
        <v>3896184.2480000029</v>
      </c>
      <c r="D637" s="72">
        <f t="shared" si="19"/>
        <v>-177674.93600000002</v>
      </c>
    </row>
    <row r="638" spans="1:4">
      <c r="A638" s="47">
        <v>44718</v>
      </c>
      <c r="B638" s="72">
        <f>_xlfn.IFNA(VLOOKUP(A638,綜合_回測!$A$3:$I$1751,8,FALSE),0)</f>
        <v>-42980.04</v>
      </c>
      <c r="C638" s="72">
        <f t="shared" si="18"/>
        <v>3876136.808000003</v>
      </c>
      <c r="D638" s="72">
        <f t="shared" si="19"/>
        <v>-240702.41600000003</v>
      </c>
    </row>
    <row r="639" spans="1:4">
      <c r="A639" s="47">
        <v>44714</v>
      </c>
      <c r="B639" s="72">
        <f>_xlfn.IFNA(VLOOKUP(A639,綜合_回測!$A$3:$I$1751,8,FALSE),0)</f>
        <v>0</v>
      </c>
      <c r="C639" s="72">
        <f t="shared" si="18"/>
        <v>3919116.848000003</v>
      </c>
      <c r="D639" s="72">
        <f t="shared" si="19"/>
        <v>-197722.37600000002</v>
      </c>
    </row>
    <row r="640" spans="1:4">
      <c r="A640" s="47">
        <v>44713</v>
      </c>
      <c r="B640" s="72">
        <f>_xlfn.IFNA(VLOOKUP(A640,綜合_回測!$A$3:$I$1751,8,FALSE),0)</f>
        <v>97613.504000000001</v>
      </c>
      <c r="C640" s="72">
        <f t="shared" si="18"/>
        <v>3919116.848000003</v>
      </c>
      <c r="D640" s="72">
        <f t="shared" si="19"/>
        <v>-100108.87200000002</v>
      </c>
    </row>
    <row r="641" spans="1:4">
      <c r="A641" s="47">
        <v>44712</v>
      </c>
      <c r="B641" s="72">
        <f>_xlfn.IFNA(VLOOKUP(A641,綜合_回測!$A$3:$I$1751,8,FALSE),0)</f>
        <v>0</v>
      </c>
      <c r="C641" s="72">
        <f t="shared" si="18"/>
        <v>3821503.3440000028</v>
      </c>
      <c r="D641" s="72">
        <f t="shared" si="19"/>
        <v>-197722.37600000002</v>
      </c>
    </row>
    <row r="642" spans="1:4">
      <c r="A642" s="47">
        <v>44711</v>
      </c>
      <c r="B642" s="72">
        <f>_xlfn.IFNA(VLOOKUP(A642,綜合_回測!$A$3:$I$1751,8,FALSE),0)</f>
        <v>-18167.016</v>
      </c>
      <c r="C642" s="72">
        <f t="shared" ref="C642:C705" si="20">C643+B642</f>
        <v>3821503.3440000028</v>
      </c>
      <c r="D642" s="72">
        <f t="shared" si="19"/>
        <v>-215889.39200000002</v>
      </c>
    </row>
    <row r="643" spans="1:4">
      <c r="A643" s="47">
        <v>44708</v>
      </c>
      <c r="B643" s="72">
        <f>_xlfn.IFNA(VLOOKUP(A643,綜合_回測!$A$3:$I$1751,8,FALSE),0)</f>
        <v>0</v>
      </c>
      <c r="C643" s="72">
        <f t="shared" si="20"/>
        <v>3839670.3600000027</v>
      </c>
      <c r="D643" s="72">
        <f t="shared" ref="D643:D706" si="21">MIN((B643-MAX(B643:B701)),0)</f>
        <v>-197722.37600000002</v>
      </c>
    </row>
    <row r="644" spans="1:4">
      <c r="A644" s="47">
        <v>44707</v>
      </c>
      <c r="B644" s="72">
        <f>_xlfn.IFNA(VLOOKUP(A644,綜合_回測!$A$3:$I$1751,8,FALSE),0)</f>
        <v>89729.288</v>
      </c>
      <c r="C644" s="72">
        <f t="shared" si="20"/>
        <v>3839670.3600000027</v>
      </c>
      <c r="D644" s="72">
        <f t="shared" si="21"/>
        <v>-107993.08800000002</v>
      </c>
    </row>
    <row r="645" spans="1:4">
      <c r="A645" s="47">
        <v>44706</v>
      </c>
      <c r="B645" s="72">
        <f>_xlfn.IFNA(VLOOKUP(A645,綜合_回測!$A$3:$I$1751,8,FALSE),0)</f>
        <v>0</v>
      </c>
      <c r="C645" s="72">
        <f t="shared" si="20"/>
        <v>3749941.0720000025</v>
      </c>
      <c r="D645" s="72">
        <f t="shared" si="21"/>
        <v>-197722.37600000002</v>
      </c>
    </row>
    <row r="646" spans="1:4">
      <c r="A646" s="47">
        <v>44705</v>
      </c>
      <c r="B646" s="72">
        <f>_xlfn.IFNA(VLOOKUP(A646,綜合_回測!$A$3:$I$1751,8,FALSE),0)</f>
        <v>151459.4</v>
      </c>
      <c r="C646" s="72">
        <f t="shared" si="20"/>
        <v>3749941.0720000025</v>
      </c>
      <c r="D646" s="72">
        <f t="shared" si="21"/>
        <v>-46262.976000000024</v>
      </c>
    </row>
    <row r="647" spans="1:4">
      <c r="A647" s="47">
        <v>44704</v>
      </c>
      <c r="B647" s="72">
        <f>_xlfn.IFNA(VLOOKUP(A647,綜合_回測!$A$3:$I$1751,8,FALSE),0)</f>
        <v>-91362.511999999988</v>
      </c>
      <c r="C647" s="72">
        <f t="shared" si="20"/>
        <v>3598481.6720000026</v>
      </c>
      <c r="D647" s="72">
        <f t="shared" si="21"/>
        <v>-297961.75199999998</v>
      </c>
    </row>
    <row r="648" spans="1:4">
      <c r="A648" s="47">
        <v>44701</v>
      </c>
      <c r="B648" s="72">
        <f>_xlfn.IFNA(VLOOKUP(A648,綜合_回測!$A$3:$I$1751,8,FALSE),0)</f>
        <v>0</v>
      </c>
      <c r="C648" s="72">
        <f t="shared" si="20"/>
        <v>3689844.1840000027</v>
      </c>
      <c r="D648" s="72">
        <f t="shared" si="21"/>
        <v>-206599.24000000002</v>
      </c>
    </row>
    <row r="649" spans="1:4">
      <c r="A649" s="47">
        <v>44700</v>
      </c>
      <c r="B649" s="72">
        <f>_xlfn.IFNA(VLOOKUP(A649,綜合_回測!$A$3:$I$1751,8,FALSE),0)</f>
        <v>-126098.11199999999</v>
      </c>
      <c r="C649" s="72">
        <f t="shared" si="20"/>
        <v>3689844.1840000027</v>
      </c>
      <c r="D649" s="72">
        <f t="shared" si="21"/>
        <v>-332697.35200000001</v>
      </c>
    </row>
    <row r="650" spans="1:4">
      <c r="A650" s="47">
        <v>44699</v>
      </c>
      <c r="B650" s="72">
        <f>_xlfn.IFNA(VLOOKUP(A650,綜合_回測!$A$3:$I$1751,8,FALSE),0)</f>
        <v>0</v>
      </c>
      <c r="C650" s="72">
        <f t="shared" si="20"/>
        <v>3815942.2960000029</v>
      </c>
      <c r="D650" s="72">
        <f t="shared" si="21"/>
        <v>-206599.24000000002</v>
      </c>
    </row>
    <row r="651" spans="1:4">
      <c r="A651" s="47">
        <v>44698</v>
      </c>
      <c r="B651" s="72">
        <f>_xlfn.IFNA(VLOOKUP(A651,綜合_回測!$A$3:$I$1751,8,FALSE),0)</f>
        <v>0</v>
      </c>
      <c r="C651" s="72">
        <f t="shared" si="20"/>
        <v>3815942.2960000029</v>
      </c>
      <c r="D651" s="72">
        <f t="shared" si="21"/>
        <v>-206599.24000000002</v>
      </c>
    </row>
    <row r="652" spans="1:4">
      <c r="A652" s="47">
        <v>44697</v>
      </c>
      <c r="B652" s="72">
        <f>_xlfn.IFNA(VLOOKUP(A652,綜合_回測!$A$3:$I$1751,8,FALSE),0)</f>
        <v>-126141.12</v>
      </c>
      <c r="C652" s="72">
        <f t="shared" si="20"/>
        <v>3815942.2960000029</v>
      </c>
      <c r="D652" s="72">
        <f t="shared" si="21"/>
        <v>-332740.36</v>
      </c>
    </row>
    <row r="653" spans="1:4">
      <c r="A653" s="47">
        <v>44694</v>
      </c>
      <c r="B653" s="72">
        <f>_xlfn.IFNA(VLOOKUP(A653,綜合_回測!$A$3:$I$1751,8,FALSE),0)</f>
        <v>-41798</v>
      </c>
      <c r="C653" s="72">
        <f t="shared" si="20"/>
        <v>3942083.416000003</v>
      </c>
      <c r="D653" s="72">
        <f t="shared" si="21"/>
        <v>-248397.24000000002</v>
      </c>
    </row>
    <row r="654" spans="1:4">
      <c r="A654" s="47">
        <v>44693</v>
      </c>
      <c r="B654" s="72">
        <f>_xlfn.IFNA(VLOOKUP(A654,綜合_回測!$A$3:$I$1751,8,FALSE),0)</f>
        <v>96017.096000000005</v>
      </c>
      <c r="C654" s="72">
        <f t="shared" si="20"/>
        <v>3983881.416000003</v>
      </c>
      <c r="D654" s="72">
        <f t="shared" si="21"/>
        <v>-110582.14400000001</v>
      </c>
    </row>
    <row r="655" spans="1:4">
      <c r="A655" s="47">
        <v>44692</v>
      </c>
      <c r="B655" s="72">
        <f>_xlfn.IFNA(VLOOKUP(A655,綜合_回測!$A$3:$I$1751,8,FALSE),0)</f>
        <v>0</v>
      </c>
      <c r="C655" s="72">
        <f t="shared" si="20"/>
        <v>3887864.3200000031</v>
      </c>
      <c r="D655" s="72">
        <f t="shared" si="21"/>
        <v>-206599.24000000002</v>
      </c>
    </row>
    <row r="656" spans="1:4">
      <c r="A656" s="47">
        <v>44691</v>
      </c>
      <c r="B656" s="72">
        <f>_xlfn.IFNA(VLOOKUP(A656,綜合_回測!$A$3:$I$1751,8,FALSE),0)</f>
        <v>-123798.48</v>
      </c>
      <c r="C656" s="72">
        <f t="shared" si="20"/>
        <v>3887864.3200000031</v>
      </c>
      <c r="D656" s="72">
        <f t="shared" si="21"/>
        <v>-330397.72000000003</v>
      </c>
    </row>
    <row r="657" spans="1:4">
      <c r="A657" s="47">
        <v>44690</v>
      </c>
      <c r="B657" s="72">
        <f>_xlfn.IFNA(VLOOKUP(A657,綜合_回測!$A$3:$I$1751,8,FALSE),0)</f>
        <v>15781.487999999999</v>
      </c>
      <c r="C657" s="72">
        <f t="shared" si="20"/>
        <v>4011662.8000000031</v>
      </c>
      <c r="D657" s="72">
        <f t="shared" si="21"/>
        <v>-190817.75200000001</v>
      </c>
    </row>
    <row r="658" spans="1:4">
      <c r="A658" s="47">
        <v>44687</v>
      </c>
      <c r="B658" s="72">
        <f>_xlfn.IFNA(VLOOKUP(A658,綜合_回測!$A$3:$I$1751,8,FALSE),0)</f>
        <v>-125887.55200000001</v>
      </c>
      <c r="C658" s="72">
        <f t="shared" si="20"/>
        <v>3995881.3120000032</v>
      </c>
      <c r="D658" s="72">
        <f t="shared" si="21"/>
        <v>-332486.79200000002</v>
      </c>
    </row>
    <row r="659" spans="1:4">
      <c r="A659" s="47">
        <v>44686</v>
      </c>
      <c r="B659" s="72">
        <f>_xlfn.IFNA(VLOOKUP(A659,綜合_回測!$A$3:$I$1751,8,FALSE),0)</f>
        <v>34388.959999999999</v>
      </c>
      <c r="C659" s="72">
        <f t="shared" si="20"/>
        <v>4121768.8640000033</v>
      </c>
      <c r="D659" s="72">
        <f t="shared" si="21"/>
        <v>-172210.28000000003</v>
      </c>
    </row>
    <row r="660" spans="1:4">
      <c r="A660" s="47">
        <v>44685</v>
      </c>
      <c r="B660" s="72">
        <f>_xlfn.IFNA(VLOOKUP(A660,綜合_回測!$A$3:$I$1751,8,FALSE),0)</f>
        <v>-1963.6</v>
      </c>
      <c r="C660" s="72">
        <f t="shared" si="20"/>
        <v>4087379.9040000034</v>
      </c>
      <c r="D660" s="72">
        <f t="shared" si="21"/>
        <v>-208562.84000000003</v>
      </c>
    </row>
    <row r="661" spans="1:4">
      <c r="A661" s="47">
        <v>44684</v>
      </c>
      <c r="B661" s="72">
        <f>_xlfn.IFNA(VLOOKUP(A661,綜合_回測!$A$3:$I$1751,8,FALSE),0)</f>
        <v>0</v>
      </c>
      <c r="C661" s="72">
        <f t="shared" si="20"/>
        <v>4089343.5040000034</v>
      </c>
      <c r="D661" s="72">
        <f t="shared" si="21"/>
        <v>-206599.24000000002</v>
      </c>
    </row>
    <row r="662" spans="1:4">
      <c r="A662" s="47">
        <v>44680</v>
      </c>
      <c r="B662" s="72">
        <f>_xlfn.IFNA(VLOOKUP(A662,綜合_回測!$A$3:$I$1751,8,FALSE),0)</f>
        <v>-23763.992000000002</v>
      </c>
      <c r="C662" s="72">
        <f t="shared" si="20"/>
        <v>4089343.5040000034</v>
      </c>
      <c r="D662" s="72">
        <f t="shared" si="21"/>
        <v>-230363.23200000002</v>
      </c>
    </row>
    <row r="663" spans="1:4">
      <c r="A663" s="47">
        <v>44679</v>
      </c>
      <c r="B663" s="72">
        <f>_xlfn.IFNA(VLOOKUP(A663,綜合_回測!$A$3:$I$1751,8,FALSE),0)</f>
        <v>0</v>
      </c>
      <c r="C663" s="72">
        <f t="shared" si="20"/>
        <v>4113107.4960000035</v>
      </c>
      <c r="D663" s="72">
        <f t="shared" si="21"/>
        <v>-206599.24000000002</v>
      </c>
    </row>
    <row r="664" spans="1:4">
      <c r="A664" s="47">
        <v>44678</v>
      </c>
      <c r="B664" s="72">
        <f>_xlfn.IFNA(VLOOKUP(A664,綜合_回測!$A$3:$I$1751,8,FALSE),0)</f>
        <v>-125858.32</v>
      </c>
      <c r="C664" s="72">
        <f t="shared" si="20"/>
        <v>4113107.4960000035</v>
      </c>
      <c r="D664" s="72">
        <f t="shared" si="21"/>
        <v>-332457.56000000006</v>
      </c>
    </row>
    <row r="665" spans="1:4">
      <c r="A665" s="47">
        <v>44677</v>
      </c>
      <c r="B665" s="72">
        <f>_xlfn.IFNA(VLOOKUP(A665,綜合_回測!$A$3:$I$1751,8,FALSE),0)</f>
        <v>50217.16</v>
      </c>
      <c r="C665" s="72">
        <f t="shared" si="20"/>
        <v>4238965.8160000034</v>
      </c>
      <c r="D665" s="72">
        <f t="shared" si="21"/>
        <v>-156382.08000000002</v>
      </c>
    </row>
    <row r="666" spans="1:4">
      <c r="A666" s="47">
        <v>44676</v>
      </c>
      <c r="B666" s="72">
        <f>_xlfn.IFNA(VLOOKUP(A666,綜合_回測!$A$3:$I$1751,8,FALSE),0)</f>
        <v>44020.08</v>
      </c>
      <c r="C666" s="72">
        <f t="shared" si="20"/>
        <v>4188748.6560000037</v>
      </c>
      <c r="D666" s="72">
        <f t="shared" si="21"/>
        <v>-162579.16000000003</v>
      </c>
    </row>
    <row r="667" spans="1:4">
      <c r="A667" s="47">
        <v>44673</v>
      </c>
      <c r="B667" s="72">
        <f>_xlfn.IFNA(VLOOKUP(A667,綜合_回測!$A$3:$I$1751,8,FALSE),0)</f>
        <v>0</v>
      </c>
      <c r="C667" s="72">
        <f t="shared" si="20"/>
        <v>4144728.5760000036</v>
      </c>
      <c r="D667" s="72">
        <f t="shared" si="21"/>
        <v>-206599.24000000002</v>
      </c>
    </row>
    <row r="668" spans="1:4">
      <c r="A668" s="47">
        <v>44672</v>
      </c>
      <c r="B668" s="72">
        <f>_xlfn.IFNA(VLOOKUP(A668,綜合_回測!$A$3:$I$1751,8,FALSE),0)</f>
        <v>92572.896000000008</v>
      </c>
      <c r="C668" s="72">
        <f t="shared" si="20"/>
        <v>4144728.5760000036</v>
      </c>
      <c r="D668" s="72">
        <f t="shared" si="21"/>
        <v>-114026.34400000001</v>
      </c>
    </row>
    <row r="669" spans="1:4">
      <c r="A669" s="47">
        <v>44671</v>
      </c>
      <c r="B669" s="72">
        <f>_xlfn.IFNA(VLOOKUP(A669,綜合_回測!$A$3:$I$1751,8,FALSE),0)</f>
        <v>-54104.208000000006</v>
      </c>
      <c r="C669" s="72">
        <f t="shared" si="20"/>
        <v>4052155.6800000034</v>
      </c>
      <c r="D669" s="72">
        <f t="shared" si="21"/>
        <v>-260703.44800000003</v>
      </c>
    </row>
    <row r="670" spans="1:4">
      <c r="A670" s="47">
        <v>44670</v>
      </c>
      <c r="B670" s="72">
        <f>_xlfn.IFNA(VLOOKUP(A670,綜合_回測!$A$3:$I$1751,8,FALSE),0)</f>
        <v>0</v>
      </c>
      <c r="C670" s="72">
        <f t="shared" si="20"/>
        <v>4106259.8880000035</v>
      </c>
      <c r="D670" s="72">
        <f t="shared" si="21"/>
        <v>-206599.24000000002</v>
      </c>
    </row>
    <row r="671" spans="1:4">
      <c r="A671" s="47">
        <v>44669</v>
      </c>
      <c r="B671" s="72">
        <f>_xlfn.IFNA(VLOOKUP(A671,綜合_回測!$A$3:$I$1751,8,FALSE),0)</f>
        <v>-14658.584000000003</v>
      </c>
      <c r="C671" s="72">
        <f t="shared" si="20"/>
        <v>4106259.8880000035</v>
      </c>
      <c r="D671" s="72">
        <f t="shared" si="21"/>
        <v>-221257.82400000002</v>
      </c>
    </row>
    <row r="672" spans="1:4">
      <c r="A672" s="47">
        <v>44666</v>
      </c>
      <c r="B672" s="72">
        <f>_xlfn.IFNA(VLOOKUP(A672,綜合_回測!$A$3:$I$1751,8,FALSE),0)</f>
        <v>83512.271999999997</v>
      </c>
      <c r="C672" s="72">
        <f t="shared" si="20"/>
        <v>4120918.4720000033</v>
      </c>
      <c r="D672" s="72">
        <f t="shared" si="21"/>
        <v>-123086.96800000002</v>
      </c>
    </row>
    <row r="673" spans="1:4">
      <c r="A673" s="47">
        <v>44665</v>
      </c>
      <c r="B673" s="72">
        <f>_xlfn.IFNA(VLOOKUP(A673,綜合_回測!$A$3:$I$1751,8,FALSE),0)</f>
        <v>12450.951999999999</v>
      </c>
      <c r="C673" s="72">
        <f t="shared" si="20"/>
        <v>4037406.2000000034</v>
      </c>
      <c r="D673" s="72">
        <f t="shared" si="21"/>
        <v>-194148.28800000003</v>
      </c>
    </row>
    <row r="674" spans="1:4">
      <c r="A674" s="47">
        <v>44664</v>
      </c>
      <c r="B674" s="72">
        <f>_xlfn.IFNA(VLOOKUP(A674,綜合_回測!$A$3:$I$1751,8,FALSE),0)</f>
        <v>0</v>
      </c>
      <c r="C674" s="72">
        <f t="shared" si="20"/>
        <v>4024955.2480000034</v>
      </c>
      <c r="D674" s="72">
        <f t="shared" si="21"/>
        <v>-253457.82399999999</v>
      </c>
    </row>
    <row r="675" spans="1:4">
      <c r="A675" s="47">
        <v>44663</v>
      </c>
      <c r="B675" s="72">
        <f>_xlfn.IFNA(VLOOKUP(A675,綜合_回測!$A$3:$I$1751,8,FALSE),0)</f>
        <v>-27692.399999999998</v>
      </c>
      <c r="C675" s="72">
        <f t="shared" si="20"/>
        <v>4024955.2480000034</v>
      </c>
      <c r="D675" s="72">
        <f t="shared" si="21"/>
        <v>-281150.22399999999</v>
      </c>
    </row>
    <row r="676" spans="1:4">
      <c r="A676" s="47">
        <v>44662</v>
      </c>
      <c r="B676" s="72">
        <f>_xlfn.IFNA(VLOOKUP(A676,綜合_回測!$A$3:$I$1751,8,FALSE),0)</f>
        <v>189463.37599999999</v>
      </c>
      <c r="C676" s="72">
        <f t="shared" si="20"/>
        <v>4052647.6480000033</v>
      </c>
      <c r="D676" s="72">
        <f t="shared" si="21"/>
        <v>-63994.448000000004</v>
      </c>
    </row>
    <row r="677" spans="1:4">
      <c r="A677" s="47">
        <v>44659</v>
      </c>
      <c r="B677" s="72">
        <f>_xlfn.IFNA(VLOOKUP(A677,綜合_回測!$A$3:$I$1751,8,FALSE),0)</f>
        <v>-126609.60000000001</v>
      </c>
      <c r="C677" s="72">
        <f t="shared" si="20"/>
        <v>3863184.2720000031</v>
      </c>
      <c r="D677" s="72">
        <f t="shared" si="21"/>
        <v>-380067.424</v>
      </c>
    </row>
    <row r="678" spans="1:4">
      <c r="A678" s="47">
        <v>44658</v>
      </c>
      <c r="B678" s="72">
        <f>_xlfn.IFNA(VLOOKUP(A678,綜合_回測!$A$3:$I$1751,8,FALSE),0)</f>
        <v>125359.232</v>
      </c>
      <c r="C678" s="72">
        <f t="shared" si="20"/>
        <v>3989793.8720000032</v>
      </c>
      <c r="D678" s="72">
        <f t="shared" si="21"/>
        <v>-128098.59199999999</v>
      </c>
    </row>
    <row r="679" spans="1:4">
      <c r="A679" s="47">
        <v>44657</v>
      </c>
      <c r="B679" s="72">
        <f>_xlfn.IFNA(VLOOKUP(A679,綜合_回測!$A$3:$I$1751,8,FALSE),0)</f>
        <v>59608.423999999999</v>
      </c>
      <c r="C679" s="72">
        <f t="shared" si="20"/>
        <v>3864434.6400000034</v>
      </c>
      <c r="D679" s="72">
        <f t="shared" si="21"/>
        <v>-193849.4</v>
      </c>
    </row>
    <row r="680" spans="1:4">
      <c r="A680" s="47">
        <v>44652</v>
      </c>
      <c r="B680" s="72">
        <f>_xlfn.IFNA(VLOOKUP(A680,綜合_回測!$A$3:$I$1751,8,FALSE),0)</f>
        <v>0</v>
      </c>
      <c r="C680" s="72">
        <f t="shared" si="20"/>
        <v>3804826.2160000033</v>
      </c>
      <c r="D680" s="72">
        <f t="shared" si="21"/>
        <v>-253457.82399999999</v>
      </c>
    </row>
    <row r="681" spans="1:4">
      <c r="A681" s="47">
        <v>44651</v>
      </c>
      <c r="B681" s="72">
        <f>_xlfn.IFNA(VLOOKUP(A681,綜合_回測!$A$3:$I$1751,8,FALSE),0)</f>
        <v>0</v>
      </c>
      <c r="C681" s="72">
        <f t="shared" si="20"/>
        <v>3804826.2160000033</v>
      </c>
      <c r="D681" s="72">
        <f t="shared" si="21"/>
        <v>-253457.82399999999</v>
      </c>
    </row>
    <row r="682" spans="1:4">
      <c r="A682" s="47">
        <v>44650</v>
      </c>
      <c r="B682" s="72">
        <f>_xlfn.IFNA(VLOOKUP(A682,綜合_回測!$A$3:$I$1751,8,FALSE),0)</f>
        <v>-73148.544000000009</v>
      </c>
      <c r="C682" s="72">
        <f t="shared" si="20"/>
        <v>3804826.2160000033</v>
      </c>
      <c r="D682" s="72">
        <f t="shared" si="21"/>
        <v>-326606.36800000002</v>
      </c>
    </row>
    <row r="683" spans="1:4">
      <c r="A683" s="47">
        <v>44649</v>
      </c>
      <c r="B683" s="72">
        <f>_xlfn.IFNA(VLOOKUP(A683,綜合_回測!$A$3:$I$1751,8,FALSE),0)</f>
        <v>-21724.32</v>
      </c>
      <c r="C683" s="72">
        <f t="shared" si="20"/>
        <v>3877974.7600000035</v>
      </c>
      <c r="D683" s="72">
        <f t="shared" si="21"/>
        <v>-275182.14399999997</v>
      </c>
    </row>
    <row r="684" spans="1:4">
      <c r="A684" s="47">
        <v>44648</v>
      </c>
      <c r="B684" s="72">
        <f>_xlfn.IFNA(VLOOKUP(A684,綜合_回測!$A$3:$I$1751,8,FALSE),0)</f>
        <v>49850.704000000005</v>
      </c>
      <c r="C684" s="72">
        <f t="shared" si="20"/>
        <v>3899699.0800000033</v>
      </c>
      <c r="D684" s="72">
        <f t="shared" si="21"/>
        <v>-203607.12</v>
      </c>
    </row>
    <row r="685" spans="1:4">
      <c r="A685" s="47">
        <v>44645</v>
      </c>
      <c r="B685" s="72">
        <f>_xlfn.IFNA(VLOOKUP(A685,綜合_回測!$A$3:$I$1751,8,FALSE),0)</f>
        <v>39116.343999999997</v>
      </c>
      <c r="C685" s="72">
        <f t="shared" si="20"/>
        <v>3849848.3760000034</v>
      </c>
      <c r="D685" s="72">
        <f t="shared" si="21"/>
        <v>-214341.47999999998</v>
      </c>
    </row>
    <row r="686" spans="1:4">
      <c r="A686" s="47">
        <v>44644</v>
      </c>
      <c r="B686" s="72">
        <f>_xlfn.IFNA(VLOOKUP(A686,綜合_回測!$A$3:$I$1751,8,FALSE),0)</f>
        <v>0</v>
      </c>
      <c r="C686" s="72">
        <f t="shared" si="20"/>
        <v>3810732.0320000034</v>
      </c>
      <c r="D686" s="72">
        <f t="shared" si="21"/>
        <v>-253457.82399999999</v>
      </c>
    </row>
    <row r="687" spans="1:4">
      <c r="A687" s="47">
        <v>44643</v>
      </c>
      <c r="B687" s="72">
        <f>_xlfn.IFNA(VLOOKUP(A687,綜合_回測!$A$3:$I$1751,8,FALSE),0)</f>
        <v>-2296.112000000001</v>
      </c>
      <c r="C687" s="72">
        <f t="shared" si="20"/>
        <v>3810732.0320000034</v>
      </c>
      <c r="D687" s="72">
        <f t="shared" si="21"/>
        <v>-255753.93599999999</v>
      </c>
    </row>
    <row r="688" spans="1:4">
      <c r="A688" s="47">
        <v>44642</v>
      </c>
      <c r="B688" s="72">
        <f>_xlfn.IFNA(VLOOKUP(A688,綜合_回測!$A$3:$I$1751,8,FALSE),0)</f>
        <v>-40160.576000000001</v>
      </c>
      <c r="C688" s="72">
        <f t="shared" si="20"/>
        <v>3813028.1440000036</v>
      </c>
      <c r="D688" s="72">
        <f t="shared" si="21"/>
        <v>-293618.40000000002</v>
      </c>
    </row>
    <row r="689" spans="1:4">
      <c r="A689" s="47">
        <v>44641</v>
      </c>
      <c r="B689" s="72">
        <f>_xlfn.IFNA(VLOOKUP(A689,綜合_回測!$A$3:$I$1751,8,FALSE),0)</f>
        <v>0</v>
      </c>
      <c r="C689" s="72">
        <f t="shared" si="20"/>
        <v>3853188.7200000035</v>
      </c>
      <c r="D689" s="72">
        <f t="shared" si="21"/>
        <v>-253457.82399999999</v>
      </c>
    </row>
    <row r="690" spans="1:4">
      <c r="A690" s="47">
        <v>44638</v>
      </c>
      <c r="B690" s="72">
        <f>_xlfn.IFNA(VLOOKUP(A690,綜合_回測!$A$3:$I$1751,8,FALSE),0)</f>
        <v>-9804.5760000000009</v>
      </c>
      <c r="C690" s="72">
        <f t="shared" si="20"/>
        <v>3853188.7200000035</v>
      </c>
      <c r="D690" s="72">
        <f t="shared" si="21"/>
        <v>-263262.40000000002</v>
      </c>
    </row>
    <row r="691" spans="1:4">
      <c r="A691" s="47">
        <v>44637</v>
      </c>
      <c r="B691" s="72">
        <f>_xlfn.IFNA(VLOOKUP(A691,綜合_回測!$A$3:$I$1751,8,FALSE),0)</f>
        <v>18982.175999999999</v>
      </c>
      <c r="C691" s="72">
        <f t="shared" si="20"/>
        <v>3862993.2960000033</v>
      </c>
      <c r="D691" s="72">
        <f t="shared" si="21"/>
        <v>-234475.64799999999</v>
      </c>
    </row>
    <row r="692" spans="1:4">
      <c r="A692" s="47">
        <v>44636</v>
      </c>
      <c r="B692" s="72">
        <f>_xlfn.IFNA(VLOOKUP(A692,綜合_回測!$A$3:$I$1751,8,FALSE),0)</f>
        <v>13964.64</v>
      </c>
      <c r="C692" s="72">
        <f t="shared" si="20"/>
        <v>3844011.1200000034</v>
      </c>
      <c r="D692" s="72">
        <f t="shared" si="21"/>
        <v>-239493.18400000001</v>
      </c>
    </row>
    <row r="693" spans="1:4">
      <c r="A693" s="47">
        <v>44635</v>
      </c>
      <c r="B693" s="72">
        <f>_xlfn.IFNA(VLOOKUP(A693,綜合_回測!$A$3:$I$1751,8,FALSE),0)</f>
        <v>197722.37600000002</v>
      </c>
      <c r="C693" s="72">
        <f t="shared" si="20"/>
        <v>3830046.4800000032</v>
      </c>
      <c r="D693" s="72">
        <f t="shared" si="21"/>
        <v>-55735.447999999975</v>
      </c>
    </row>
    <row r="694" spans="1:4">
      <c r="A694" s="47">
        <v>44634</v>
      </c>
      <c r="B694" s="72">
        <f>_xlfn.IFNA(VLOOKUP(A694,綜合_回測!$A$3:$I$1751,8,FALSE),0)</f>
        <v>-42130.399999999994</v>
      </c>
      <c r="C694" s="72">
        <f t="shared" si="20"/>
        <v>3632324.1040000031</v>
      </c>
      <c r="D694" s="72">
        <f t="shared" si="21"/>
        <v>-295588.22399999999</v>
      </c>
    </row>
    <row r="695" spans="1:4">
      <c r="A695" s="47">
        <v>44631</v>
      </c>
      <c r="B695" s="72">
        <f>_xlfn.IFNA(VLOOKUP(A695,綜合_回測!$A$3:$I$1751,8,FALSE),0)</f>
        <v>0</v>
      </c>
      <c r="C695" s="72">
        <f t="shared" si="20"/>
        <v>3674454.504000003</v>
      </c>
      <c r="D695" s="72">
        <f t="shared" si="21"/>
        <v>-253457.82399999999</v>
      </c>
    </row>
    <row r="696" spans="1:4">
      <c r="A696" s="47">
        <v>44630</v>
      </c>
      <c r="B696" s="72">
        <f>_xlfn.IFNA(VLOOKUP(A696,綜合_回測!$A$3:$I$1751,8,FALSE),0)</f>
        <v>0</v>
      </c>
      <c r="C696" s="72">
        <f t="shared" si="20"/>
        <v>3674454.504000003</v>
      </c>
      <c r="D696" s="72">
        <f t="shared" si="21"/>
        <v>-253457.82399999999</v>
      </c>
    </row>
    <row r="697" spans="1:4">
      <c r="A697" s="47">
        <v>44629</v>
      </c>
      <c r="B697" s="72">
        <f>_xlfn.IFNA(VLOOKUP(A697,綜合_回測!$A$3:$I$1751,8,FALSE),0)</f>
        <v>961.33600000000069</v>
      </c>
      <c r="C697" s="72">
        <f t="shared" si="20"/>
        <v>3674454.504000003</v>
      </c>
      <c r="D697" s="72">
        <f t="shared" si="21"/>
        <v>-252496.48799999998</v>
      </c>
    </row>
    <row r="698" spans="1:4">
      <c r="A698" s="47">
        <v>44628</v>
      </c>
      <c r="B698" s="72">
        <f>_xlfn.IFNA(VLOOKUP(A698,綜合_回測!$A$3:$I$1751,8,FALSE),0)</f>
        <v>75177.440000000002</v>
      </c>
      <c r="C698" s="72">
        <f t="shared" si="20"/>
        <v>3673493.1680000029</v>
      </c>
      <c r="D698" s="72">
        <f t="shared" si="21"/>
        <v>-178280.38399999999</v>
      </c>
    </row>
    <row r="699" spans="1:4">
      <c r="A699" s="47">
        <v>44627</v>
      </c>
      <c r="B699" s="72">
        <f>_xlfn.IFNA(VLOOKUP(A699,綜合_回測!$A$3:$I$1751,8,FALSE),0)</f>
        <v>0</v>
      </c>
      <c r="C699" s="72">
        <f t="shared" si="20"/>
        <v>3598315.7280000029</v>
      </c>
      <c r="D699" s="72">
        <f t="shared" si="21"/>
        <v>-253457.82399999999</v>
      </c>
    </row>
    <row r="700" spans="1:4">
      <c r="A700" s="47">
        <v>44624</v>
      </c>
      <c r="B700" s="72">
        <f>_xlfn.IFNA(VLOOKUP(A700,綜合_回測!$A$3:$I$1751,8,FALSE),0)</f>
        <v>0</v>
      </c>
      <c r="C700" s="72">
        <f t="shared" si="20"/>
        <v>3598315.7280000029</v>
      </c>
      <c r="D700" s="72">
        <f t="shared" si="21"/>
        <v>-253457.82399999999</v>
      </c>
    </row>
    <row r="701" spans="1:4">
      <c r="A701" s="47">
        <v>44623</v>
      </c>
      <c r="B701" s="72">
        <f>_xlfn.IFNA(VLOOKUP(A701,綜合_回測!$A$3:$I$1751,8,FALSE),0)</f>
        <v>-111538.77600000001</v>
      </c>
      <c r="C701" s="72">
        <f t="shared" si="20"/>
        <v>3598315.7280000029</v>
      </c>
      <c r="D701" s="72">
        <f t="shared" si="21"/>
        <v>-364996.6</v>
      </c>
    </row>
    <row r="702" spans="1:4">
      <c r="A702" s="47">
        <v>44622</v>
      </c>
      <c r="B702" s="72">
        <f>_xlfn.IFNA(VLOOKUP(A702,綜合_回測!$A$3:$I$1751,8,FALSE),0)</f>
        <v>0</v>
      </c>
      <c r="C702" s="72">
        <f t="shared" si="20"/>
        <v>3709854.504000003</v>
      </c>
      <c r="D702" s="72">
        <f t="shared" si="21"/>
        <v>-253457.82399999999</v>
      </c>
    </row>
    <row r="703" spans="1:4">
      <c r="A703" s="47">
        <v>44621</v>
      </c>
      <c r="B703" s="72">
        <f>_xlfn.IFNA(VLOOKUP(A703,綜合_回測!$A$3:$I$1751,8,FALSE),0)</f>
        <v>0</v>
      </c>
      <c r="C703" s="72">
        <f t="shared" si="20"/>
        <v>3709854.504000003</v>
      </c>
      <c r="D703" s="72">
        <f t="shared" si="21"/>
        <v>-253457.82399999999</v>
      </c>
    </row>
    <row r="704" spans="1:4">
      <c r="A704" s="47">
        <v>44617</v>
      </c>
      <c r="B704" s="72">
        <f>_xlfn.IFNA(VLOOKUP(A704,綜合_回測!$A$3:$I$1751,8,FALSE),0)</f>
        <v>-56974.112000000001</v>
      </c>
      <c r="C704" s="72">
        <f t="shared" si="20"/>
        <v>3709854.504000003</v>
      </c>
      <c r="D704" s="72">
        <f t="shared" si="21"/>
        <v>-310431.93599999999</v>
      </c>
    </row>
    <row r="705" spans="1:4">
      <c r="A705" s="47">
        <v>44616</v>
      </c>
      <c r="B705" s="72">
        <f>_xlfn.IFNA(VLOOKUP(A705,綜合_回測!$A$3:$I$1751,8,FALSE),0)</f>
        <v>206599.24000000002</v>
      </c>
      <c r="C705" s="72">
        <f t="shared" si="20"/>
        <v>3766828.6160000032</v>
      </c>
      <c r="D705" s="72">
        <f t="shared" si="21"/>
        <v>-46858.583999999973</v>
      </c>
    </row>
    <row r="706" spans="1:4">
      <c r="A706" s="47">
        <v>44615</v>
      </c>
      <c r="B706" s="72">
        <f>_xlfn.IFNA(VLOOKUP(A706,綜合_回測!$A$3:$I$1751,8,FALSE),0)</f>
        <v>0</v>
      </c>
      <c r="C706" s="72">
        <f t="shared" ref="C706:C769" si="22">C707+B706</f>
        <v>3560229.376000003</v>
      </c>
      <c r="D706" s="72">
        <f t="shared" si="21"/>
        <v>-253457.82399999999</v>
      </c>
    </row>
    <row r="707" spans="1:4">
      <c r="A707" s="47">
        <v>44614</v>
      </c>
      <c r="B707" s="72">
        <f>_xlfn.IFNA(VLOOKUP(A707,綜合_回測!$A$3:$I$1751,8,FALSE),0)</f>
        <v>33051.543999999994</v>
      </c>
      <c r="C707" s="72">
        <f t="shared" si="22"/>
        <v>3560229.376000003</v>
      </c>
      <c r="D707" s="72">
        <f t="shared" ref="D707:D770" si="23">MIN((B707-MAX(B707:B765)),0)</f>
        <v>-220406.28</v>
      </c>
    </row>
    <row r="708" spans="1:4">
      <c r="A708" s="47">
        <v>44613</v>
      </c>
      <c r="B708" s="72">
        <f>_xlfn.IFNA(VLOOKUP(A708,綜合_回測!$A$3:$I$1751,8,FALSE),0)</f>
        <v>0</v>
      </c>
      <c r="C708" s="72">
        <f t="shared" si="22"/>
        <v>3527177.8320000027</v>
      </c>
      <c r="D708" s="72">
        <f t="shared" si="23"/>
        <v>-253457.82399999999</v>
      </c>
    </row>
    <row r="709" spans="1:4">
      <c r="A709" s="47">
        <v>44610</v>
      </c>
      <c r="B709" s="72">
        <f>_xlfn.IFNA(VLOOKUP(A709,綜合_回測!$A$3:$I$1751,8,FALSE),0)</f>
        <v>0</v>
      </c>
      <c r="C709" s="72">
        <f t="shared" si="22"/>
        <v>3527177.8320000027</v>
      </c>
      <c r="D709" s="72">
        <f t="shared" si="23"/>
        <v>-253457.82399999999</v>
      </c>
    </row>
    <row r="710" spans="1:4">
      <c r="A710" s="47">
        <v>44609</v>
      </c>
      <c r="B710" s="72">
        <f>_xlfn.IFNA(VLOOKUP(A710,綜合_回測!$A$3:$I$1751,8,FALSE),0)</f>
        <v>-39726.623999999996</v>
      </c>
      <c r="C710" s="72">
        <f t="shared" si="22"/>
        <v>3527177.8320000027</v>
      </c>
      <c r="D710" s="72">
        <f t="shared" si="23"/>
        <v>-293184.44799999997</v>
      </c>
    </row>
    <row r="711" spans="1:4">
      <c r="A711" s="47">
        <v>44608</v>
      </c>
      <c r="B711" s="72">
        <f>_xlfn.IFNA(VLOOKUP(A711,綜合_回測!$A$3:$I$1751,8,FALSE),0)</f>
        <v>1783.6159999999993</v>
      </c>
      <c r="C711" s="72">
        <f t="shared" si="22"/>
        <v>3566904.4560000026</v>
      </c>
      <c r="D711" s="72">
        <f t="shared" si="23"/>
        <v>-251674.20799999998</v>
      </c>
    </row>
    <row r="712" spans="1:4">
      <c r="A712" s="47">
        <v>44607</v>
      </c>
      <c r="B712" s="72">
        <f>_xlfn.IFNA(VLOOKUP(A712,綜合_回測!$A$3:$I$1751,8,FALSE),0)</f>
        <v>7815.4959999999992</v>
      </c>
      <c r="C712" s="72">
        <f t="shared" si="22"/>
        <v>3565120.8400000026</v>
      </c>
      <c r="D712" s="72">
        <f t="shared" si="23"/>
        <v>-245642.32799999998</v>
      </c>
    </row>
    <row r="713" spans="1:4">
      <c r="A713" s="47">
        <v>44606</v>
      </c>
      <c r="B713" s="72">
        <f>_xlfn.IFNA(VLOOKUP(A713,綜合_回測!$A$3:$I$1751,8,FALSE),0)</f>
        <v>28617.464</v>
      </c>
      <c r="C713" s="72">
        <f t="shared" si="22"/>
        <v>3557305.3440000028</v>
      </c>
      <c r="D713" s="72">
        <f t="shared" si="23"/>
        <v>-224840.36</v>
      </c>
    </row>
    <row r="714" spans="1:4">
      <c r="A714" s="47">
        <v>44603</v>
      </c>
      <c r="B714" s="72">
        <f>_xlfn.IFNA(VLOOKUP(A714,綜合_回測!$A$3:$I$1751,8,FALSE),0)</f>
        <v>0</v>
      </c>
      <c r="C714" s="72">
        <f t="shared" si="22"/>
        <v>3528687.8800000027</v>
      </c>
      <c r="D714" s="72">
        <f t="shared" si="23"/>
        <v>-253457.82399999999</v>
      </c>
    </row>
    <row r="715" spans="1:4">
      <c r="A715" s="47">
        <v>44602</v>
      </c>
      <c r="B715" s="72">
        <f>_xlfn.IFNA(VLOOKUP(A715,綜合_回測!$A$3:$I$1751,8,FALSE),0)</f>
        <v>-113255.712</v>
      </c>
      <c r="C715" s="72">
        <f t="shared" si="22"/>
        <v>3528687.8800000027</v>
      </c>
      <c r="D715" s="72">
        <f t="shared" si="23"/>
        <v>-366713.53599999996</v>
      </c>
    </row>
    <row r="716" spans="1:4">
      <c r="A716" s="47">
        <v>44601</v>
      </c>
      <c r="B716" s="72">
        <f>_xlfn.IFNA(VLOOKUP(A716,綜合_回測!$A$3:$I$1751,8,FALSE),0)</f>
        <v>57777.912000000004</v>
      </c>
      <c r="C716" s="72">
        <f t="shared" si="22"/>
        <v>3641943.5920000025</v>
      </c>
      <c r="D716" s="72">
        <f t="shared" si="23"/>
        <v>-195679.91199999998</v>
      </c>
    </row>
    <row r="717" spans="1:4">
      <c r="A717" s="47">
        <v>44600</v>
      </c>
      <c r="B717" s="72">
        <f>_xlfn.IFNA(VLOOKUP(A717,綜合_回測!$A$3:$I$1751,8,FALSE),0)</f>
        <v>0</v>
      </c>
      <c r="C717" s="72">
        <f t="shared" si="22"/>
        <v>3584165.6800000025</v>
      </c>
      <c r="D717" s="72">
        <f t="shared" si="23"/>
        <v>-253457.82399999999</v>
      </c>
    </row>
    <row r="718" spans="1:4">
      <c r="A718" s="47">
        <v>44599</v>
      </c>
      <c r="B718" s="72">
        <f>_xlfn.IFNA(VLOOKUP(A718,綜合_回測!$A$3:$I$1751,8,FALSE),0)</f>
        <v>78775.991999999998</v>
      </c>
      <c r="C718" s="72">
        <f t="shared" si="22"/>
        <v>3584165.6800000025</v>
      </c>
      <c r="D718" s="72">
        <f t="shared" si="23"/>
        <v>-174681.83199999999</v>
      </c>
    </row>
    <row r="719" spans="1:4">
      <c r="A719" s="47">
        <v>44587</v>
      </c>
      <c r="B719" s="72">
        <f>_xlfn.IFNA(VLOOKUP(A719,綜合_回測!$A$3:$I$1751,8,FALSE),0)</f>
        <v>52408.680000000008</v>
      </c>
      <c r="C719" s="72">
        <f t="shared" si="22"/>
        <v>3505389.6880000024</v>
      </c>
      <c r="D719" s="72">
        <f t="shared" si="23"/>
        <v>-201049.14399999997</v>
      </c>
    </row>
    <row r="720" spans="1:4">
      <c r="A720" s="47">
        <v>44586</v>
      </c>
      <c r="B720" s="72">
        <f>_xlfn.IFNA(VLOOKUP(A720,綜合_回測!$A$3:$I$1751,8,FALSE),0)</f>
        <v>-43384.768000000004</v>
      </c>
      <c r="C720" s="72">
        <f t="shared" si="22"/>
        <v>3452981.0080000022</v>
      </c>
      <c r="D720" s="72">
        <f t="shared" si="23"/>
        <v>-296842.592</v>
      </c>
    </row>
    <row r="721" spans="1:4">
      <c r="A721" s="47">
        <v>44585</v>
      </c>
      <c r="B721" s="72">
        <f>_xlfn.IFNA(VLOOKUP(A721,綜合_回測!$A$3:$I$1751,8,FALSE),0)</f>
        <v>65637.455999999991</v>
      </c>
      <c r="C721" s="72">
        <f t="shared" si="22"/>
        <v>3496365.7760000024</v>
      </c>
      <c r="D721" s="72">
        <f t="shared" si="23"/>
        <v>-187820.36800000002</v>
      </c>
    </row>
    <row r="722" spans="1:4">
      <c r="A722" s="47">
        <v>44582</v>
      </c>
      <c r="B722" s="72">
        <f>_xlfn.IFNA(VLOOKUP(A722,綜合_回測!$A$3:$I$1751,8,FALSE),0)</f>
        <v>13704.720000000001</v>
      </c>
      <c r="C722" s="72">
        <f t="shared" si="22"/>
        <v>3430728.3200000026</v>
      </c>
      <c r="D722" s="72">
        <f t="shared" si="23"/>
        <v>-239753.10399999999</v>
      </c>
    </row>
    <row r="723" spans="1:4">
      <c r="A723" s="47">
        <v>44581</v>
      </c>
      <c r="B723" s="72">
        <f>_xlfn.IFNA(VLOOKUP(A723,綜合_回測!$A$3:$I$1751,8,FALSE),0)</f>
        <v>56030.032000000007</v>
      </c>
      <c r="C723" s="72">
        <f t="shared" si="22"/>
        <v>3417023.6000000024</v>
      </c>
      <c r="D723" s="72">
        <f t="shared" si="23"/>
        <v>-197427.79199999999</v>
      </c>
    </row>
    <row r="724" spans="1:4">
      <c r="A724" s="47">
        <v>44580</v>
      </c>
      <c r="B724" s="72">
        <f>_xlfn.IFNA(VLOOKUP(A724,綜合_回測!$A$3:$I$1751,8,FALSE),0)</f>
        <v>83082.399999999994</v>
      </c>
      <c r="C724" s="72">
        <f t="shared" si="22"/>
        <v>3360993.5680000023</v>
      </c>
      <c r="D724" s="72">
        <f t="shared" si="23"/>
        <v>-170375.424</v>
      </c>
    </row>
    <row r="725" spans="1:4">
      <c r="A725" s="47">
        <v>44579</v>
      </c>
      <c r="B725" s="72">
        <f>_xlfn.IFNA(VLOOKUP(A725,綜合_回測!$A$3:$I$1751,8,FALSE),0)</f>
        <v>110174.47199999999</v>
      </c>
      <c r="C725" s="72">
        <f t="shared" si="22"/>
        <v>3277911.1680000024</v>
      </c>
      <c r="D725" s="72">
        <f t="shared" si="23"/>
        <v>-143283.35200000001</v>
      </c>
    </row>
    <row r="726" spans="1:4">
      <c r="A726" s="47">
        <v>44578</v>
      </c>
      <c r="B726" s="72">
        <f>_xlfn.IFNA(VLOOKUP(A726,綜合_回測!$A$3:$I$1751,8,FALSE),0)</f>
        <v>0</v>
      </c>
      <c r="C726" s="72">
        <f t="shared" si="22"/>
        <v>3167736.6960000023</v>
      </c>
      <c r="D726" s="72">
        <f t="shared" si="23"/>
        <v>-253457.82399999999</v>
      </c>
    </row>
    <row r="727" spans="1:4">
      <c r="A727" s="47">
        <v>44575</v>
      </c>
      <c r="B727" s="72">
        <f>_xlfn.IFNA(VLOOKUP(A727,綜合_回測!$A$3:$I$1751,8,FALSE),0)</f>
        <v>-80316.672000000006</v>
      </c>
      <c r="C727" s="72">
        <f t="shared" si="22"/>
        <v>3167736.6960000023</v>
      </c>
      <c r="D727" s="72">
        <f t="shared" si="23"/>
        <v>-333774.49599999998</v>
      </c>
    </row>
    <row r="728" spans="1:4">
      <c r="A728" s="47">
        <v>44574</v>
      </c>
      <c r="B728" s="72">
        <f>_xlfn.IFNA(VLOOKUP(A728,綜合_回測!$A$3:$I$1751,8,FALSE),0)</f>
        <v>-64103.376000000004</v>
      </c>
      <c r="C728" s="72">
        <f t="shared" si="22"/>
        <v>3248053.3680000021</v>
      </c>
      <c r="D728" s="72">
        <f t="shared" si="23"/>
        <v>-317561.2</v>
      </c>
    </row>
    <row r="729" spans="1:4">
      <c r="A729" s="47">
        <v>44573</v>
      </c>
      <c r="B729" s="72">
        <f>_xlfn.IFNA(VLOOKUP(A729,綜合_回測!$A$3:$I$1751,8,FALSE),0)</f>
        <v>-53278.175999999999</v>
      </c>
      <c r="C729" s="72">
        <f t="shared" si="22"/>
        <v>3312156.7440000023</v>
      </c>
      <c r="D729" s="72">
        <f t="shared" si="23"/>
        <v>-306736</v>
      </c>
    </row>
    <row r="730" spans="1:4">
      <c r="A730" s="47">
        <v>44572</v>
      </c>
      <c r="B730" s="72">
        <f>_xlfn.IFNA(VLOOKUP(A730,綜合_回測!$A$3:$I$1751,8,FALSE),0)</f>
        <v>0</v>
      </c>
      <c r="C730" s="72">
        <f t="shared" si="22"/>
        <v>3365434.9200000023</v>
      </c>
      <c r="D730" s="72">
        <f t="shared" si="23"/>
        <v>-253457.82399999999</v>
      </c>
    </row>
    <row r="731" spans="1:4">
      <c r="A731" s="47">
        <v>44571</v>
      </c>
      <c r="B731" s="72">
        <f>_xlfn.IFNA(VLOOKUP(A731,綜合_回測!$A$3:$I$1751,8,FALSE),0)</f>
        <v>0</v>
      </c>
      <c r="C731" s="72">
        <f t="shared" si="22"/>
        <v>3365434.9200000023</v>
      </c>
      <c r="D731" s="72">
        <f t="shared" si="23"/>
        <v>-253457.82399999999</v>
      </c>
    </row>
    <row r="732" spans="1:4">
      <c r="A732" s="47">
        <v>44568</v>
      </c>
      <c r="B732" s="72">
        <f>_xlfn.IFNA(VLOOKUP(A732,綜合_回測!$A$3:$I$1751,8,FALSE),0)</f>
        <v>253457.82399999999</v>
      </c>
      <c r="C732" s="72">
        <f t="shared" si="22"/>
        <v>3365434.9200000023</v>
      </c>
      <c r="D732" s="72">
        <f t="shared" si="23"/>
        <v>0</v>
      </c>
    </row>
    <row r="733" spans="1:4">
      <c r="A733" s="47">
        <v>44567</v>
      </c>
      <c r="B733" s="72">
        <f>_xlfn.IFNA(VLOOKUP(A733,綜合_回測!$A$3:$I$1751,8,FALSE),0)</f>
        <v>39011.288</v>
      </c>
      <c r="C733" s="72">
        <f t="shared" si="22"/>
        <v>3111977.0960000022</v>
      </c>
      <c r="D733" s="72">
        <f t="shared" si="23"/>
        <v>-132975.08799999999</v>
      </c>
    </row>
    <row r="734" spans="1:4">
      <c r="A734" s="47">
        <v>44566</v>
      </c>
      <c r="B734" s="72">
        <f>_xlfn.IFNA(VLOOKUP(A734,綜合_回測!$A$3:$I$1751,8,FALSE),0)</f>
        <v>-18520.079999999998</v>
      </c>
      <c r="C734" s="72">
        <f t="shared" si="22"/>
        <v>3072965.8080000021</v>
      </c>
      <c r="D734" s="72">
        <f t="shared" si="23"/>
        <v>-190506.45599999998</v>
      </c>
    </row>
    <row r="735" spans="1:4">
      <c r="A735" s="47">
        <v>44565</v>
      </c>
      <c r="B735" s="72">
        <f>_xlfn.IFNA(VLOOKUP(A735,綜合_回測!$A$3:$I$1751,8,FALSE),0)</f>
        <v>0</v>
      </c>
      <c r="C735" s="72">
        <f t="shared" si="22"/>
        <v>3091485.8880000021</v>
      </c>
      <c r="D735" s="72">
        <f t="shared" si="23"/>
        <v>-171986.37599999999</v>
      </c>
    </row>
    <row r="736" spans="1:4">
      <c r="A736" s="47">
        <v>44564</v>
      </c>
      <c r="B736" s="72">
        <f>_xlfn.IFNA(VLOOKUP(A736,綜合_回測!$A$3:$I$1751,8,FALSE),0)</f>
        <v>-74207.232000000004</v>
      </c>
      <c r="C736" s="72">
        <f t="shared" si="22"/>
        <v>3091485.8880000021</v>
      </c>
      <c r="D736" s="72">
        <f t="shared" si="23"/>
        <v>-246193.60800000001</v>
      </c>
    </row>
    <row r="737" spans="1:4">
      <c r="A737" s="47">
        <v>44560</v>
      </c>
      <c r="B737" s="72">
        <f>_xlfn.IFNA(VLOOKUP(A737,綜合_回測!$A$3:$I$1751,8,FALSE),0)</f>
        <v>33528.743999999999</v>
      </c>
      <c r="C737" s="72">
        <f t="shared" si="22"/>
        <v>3165693.120000002</v>
      </c>
      <c r="D737" s="72">
        <f t="shared" si="23"/>
        <v>-138457.63199999998</v>
      </c>
    </row>
    <row r="738" spans="1:4">
      <c r="A738" s="47">
        <v>44559</v>
      </c>
      <c r="B738" s="72">
        <f>_xlfn.IFNA(VLOOKUP(A738,綜合_回測!$A$3:$I$1751,8,FALSE),0)</f>
        <v>49639.712</v>
      </c>
      <c r="C738" s="72">
        <f t="shared" si="22"/>
        <v>3132164.376000002</v>
      </c>
      <c r="D738" s="72">
        <f t="shared" si="23"/>
        <v>-122346.66399999999</v>
      </c>
    </row>
    <row r="739" spans="1:4">
      <c r="A739" s="47">
        <v>44558</v>
      </c>
      <c r="B739" s="72">
        <f>_xlfn.IFNA(VLOOKUP(A739,綜合_回測!$A$3:$I$1751,8,FALSE),0)</f>
        <v>70346.36</v>
      </c>
      <c r="C739" s="72">
        <f t="shared" si="22"/>
        <v>3082524.6640000022</v>
      </c>
      <c r="D739" s="72">
        <f t="shared" si="23"/>
        <v>-101640.01599999999</v>
      </c>
    </row>
    <row r="740" spans="1:4">
      <c r="A740" s="47">
        <v>44557</v>
      </c>
      <c r="B740" s="72">
        <f>_xlfn.IFNA(VLOOKUP(A740,綜合_回測!$A$3:$I$1751,8,FALSE),0)</f>
        <v>0</v>
      </c>
      <c r="C740" s="72">
        <f t="shared" si="22"/>
        <v>3012178.3040000023</v>
      </c>
      <c r="D740" s="72">
        <f t="shared" si="23"/>
        <v>-171986.37599999999</v>
      </c>
    </row>
    <row r="741" spans="1:4">
      <c r="A741" s="47">
        <v>44554</v>
      </c>
      <c r="B741" s="72">
        <f>_xlfn.IFNA(VLOOKUP(A741,綜合_回測!$A$3:$I$1751,8,FALSE),0)</f>
        <v>83246.112000000008</v>
      </c>
      <c r="C741" s="72">
        <f t="shared" si="22"/>
        <v>3012178.3040000023</v>
      </c>
      <c r="D741" s="72">
        <f t="shared" si="23"/>
        <v>-88740.263999999981</v>
      </c>
    </row>
    <row r="742" spans="1:4">
      <c r="A742" s="47">
        <v>44553</v>
      </c>
      <c r="B742" s="72">
        <f>_xlfn.IFNA(VLOOKUP(A742,綜合_回測!$A$3:$I$1751,8,FALSE),0)</f>
        <v>0</v>
      </c>
      <c r="C742" s="72">
        <f t="shared" si="22"/>
        <v>2928932.1920000021</v>
      </c>
      <c r="D742" s="72">
        <f t="shared" si="23"/>
        <v>-176216.024</v>
      </c>
    </row>
    <row r="743" spans="1:4">
      <c r="A743" s="47">
        <v>44552</v>
      </c>
      <c r="B743" s="72">
        <f>_xlfn.IFNA(VLOOKUP(A743,綜合_回測!$A$3:$I$1751,8,FALSE),0)</f>
        <v>-5277.4</v>
      </c>
      <c r="C743" s="72">
        <f t="shared" si="22"/>
        <v>2928932.1920000021</v>
      </c>
      <c r="D743" s="72">
        <f t="shared" si="23"/>
        <v>-181493.424</v>
      </c>
    </row>
    <row r="744" spans="1:4">
      <c r="A744" s="47">
        <v>44551</v>
      </c>
      <c r="B744" s="72">
        <f>_xlfn.IFNA(VLOOKUP(A744,綜合_回測!$A$3:$I$1751,8,FALSE),0)</f>
        <v>-13271.88</v>
      </c>
      <c r="C744" s="72">
        <f t="shared" si="22"/>
        <v>2934209.592000002</v>
      </c>
      <c r="D744" s="72">
        <f t="shared" si="23"/>
        <v>-189487.90400000001</v>
      </c>
    </row>
    <row r="745" spans="1:4">
      <c r="A745" s="47">
        <v>44550</v>
      </c>
      <c r="B745" s="72">
        <f>_xlfn.IFNA(VLOOKUP(A745,綜合_回測!$A$3:$I$1751,8,FALSE),0)</f>
        <v>23482.2</v>
      </c>
      <c r="C745" s="72">
        <f t="shared" si="22"/>
        <v>2947481.4720000019</v>
      </c>
      <c r="D745" s="72">
        <f t="shared" si="23"/>
        <v>-152733.82399999999</v>
      </c>
    </row>
    <row r="746" spans="1:4">
      <c r="A746" s="47">
        <v>44547</v>
      </c>
      <c r="B746" s="72">
        <f>_xlfn.IFNA(VLOOKUP(A746,綜合_回測!$A$3:$I$1751,8,FALSE),0)</f>
        <v>-53419.672000000006</v>
      </c>
      <c r="C746" s="72">
        <f t="shared" si="22"/>
        <v>2923999.2720000017</v>
      </c>
      <c r="D746" s="72">
        <f t="shared" si="23"/>
        <v>-229635.696</v>
      </c>
    </row>
    <row r="747" spans="1:4">
      <c r="A747" s="47">
        <v>44546</v>
      </c>
      <c r="B747" s="72">
        <f>_xlfn.IFNA(VLOOKUP(A747,綜合_回測!$A$3:$I$1751,8,FALSE),0)</f>
        <v>44080.064000000006</v>
      </c>
      <c r="C747" s="72">
        <f t="shared" si="22"/>
        <v>2977418.9440000015</v>
      </c>
      <c r="D747" s="72">
        <f t="shared" si="23"/>
        <v>-132135.96</v>
      </c>
    </row>
    <row r="748" spans="1:4">
      <c r="A748" s="47">
        <v>44545</v>
      </c>
      <c r="B748" s="72">
        <f>_xlfn.IFNA(VLOOKUP(A748,綜合_回測!$A$3:$I$1751,8,FALSE),0)</f>
        <v>0</v>
      </c>
      <c r="C748" s="72">
        <f t="shared" si="22"/>
        <v>2933338.8800000018</v>
      </c>
      <c r="D748" s="72">
        <f t="shared" si="23"/>
        <v>-176216.024</v>
      </c>
    </row>
    <row r="749" spans="1:4">
      <c r="A749" s="47">
        <v>44544</v>
      </c>
      <c r="B749" s="72">
        <f>_xlfn.IFNA(VLOOKUP(A749,綜合_回測!$A$3:$I$1751,8,FALSE),0)</f>
        <v>38530.383999999998</v>
      </c>
      <c r="C749" s="72">
        <f t="shared" si="22"/>
        <v>2933338.8800000018</v>
      </c>
      <c r="D749" s="72">
        <f t="shared" si="23"/>
        <v>-137685.64000000001</v>
      </c>
    </row>
    <row r="750" spans="1:4">
      <c r="A750" s="47">
        <v>44543</v>
      </c>
      <c r="B750" s="72">
        <f>_xlfn.IFNA(VLOOKUP(A750,綜合_回測!$A$3:$I$1751,8,FALSE),0)</f>
        <v>80270.312000000005</v>
      </c>
      <c r="C750" s="72">
        <f t="shared" si="22"/>
        <v>2894808.4960000017</v>
      </c>
      <c r="D750" s="72">
        <f t="shared" si="23"/>
        <v>-95945.712</v>
      </c>
    </row>
    <row r="751" spans="1:4">
      <c r="A751" s="47">
        <v>44540</v>
      </c>
      <c r="B751" s="72">
        <f>_xlfn.IFNA(VLOOKUP(A751,綜合_回測!$A$3:$I$1751,8,FALSE),0)</f>
        <v>-126838.07999999999</v>
      </c>
      <c r="C751" s="72">
        <f t="shared" si="22"/>
        <v>2814538.1840000018</v>
      </c>
      <c r="D751" s="72">
        <f t="shared" si="23"/>
        <v>-303054.10399999999</v>
      </c>
    </row>
    <row r="752" spans="1:4">
      <c r="A752" s="47">
        <v>44539</v>
      </c>
      <c r="B752" s="72">
        <f>_xlfn.IFNA(VLOOKUP(A752,綜合_回測!$A$3:$I$1751,8,FALSE),0)</f>
        <v>-24609.239999999998</v>
      </c>
      <c r="C752" s="72">
        <f t="shared" si="22"/>
        <v>2941376.2640000018</v>
      </c>
      <c r="D752" s="72">
        <f t="shared" si="23"/>
        <v>-200825.264</v>
      </c>
    </row>
    <row r="753" spans="1:4">
      <c r="A753" s="47">
        <v>44538</v>
      </c>
      <c r="B753" s="72">
        <f>_xlfn.IFNA(VLOOKUP(A753,綜合_回測!$A$3:$I$1751,8,FALSE),0)</f>
        <v>34739.839999999997</v>
      </c>
      <c r="C753" s="72">
        <f t="shared" si="22"/>
        <v>2965985.5040000021</v>
      </c>
      <c r="D753" s="72">
        <f t="shared" si="23"/>
        <v>-141476.18400000001</v>
      </c>
    </row>
    <row r="754" spans="1:4">
      <c r="A754" s="47">
        <v>44537</v>
      </c>
      <c r="B754" s="72">
        <f>_xlfn.IFNA(VLOOKUP(A754,綜合_回測!$A$3:$I$1751,8,FALSE),0)</f>
        <v>-115697.624</v>
      </c>
      <c r="C754" s="72">
        <f t="shared" si="22"/>
        <v>2931245.6640000022</v>
      </c>
      <c r="D754" s="72">
        <f t="shared" si="23"/>
        <v>-291913.64799999999</v>
      </c>
    </row>
    <row r="755" spans="1:4">
      <c r="A755" s="47">
        <v>44536</v>
      </c>
      <c r="B755" s="72">
        <f>_xlfn.IFNA(VLOOKUP(A755,綜合_回測!$A$3:$I$1751,8,FALSE),0)</f>
        <v>0</v>
      </c>
      <c r="C755" s="72">
        <f t="shared" si="22"/>
        <v>3046943.288000002</v>
      </c>
      <c r="D755" s="72">
        <f t="shared" si="23"/>
        <v>-176216.024</v>
      </c>
    </row>
    <row r="756" spans="1:4">
      <c r="A756" s="47">
        <v>44533</v>
      </c>
      <c r="B756" s="72">
        <f>_xlfn.IFNA(VLOOKUP(A756,綜合_回測!$A$3:$I$1751,8,FALSE),0)</f>
        <v>-35254.120000000003</v>
      </c>
      <c r="C756" s="72">
        <f t="shared" si="22"/>
        <v>3046943.288000002</v>
      </c>
      <c r="D756" s="72">
        <f t="shared" si="23"/>
        <v>-211470.144</v>
      </c>
    </row>
    <row r="757" spans="1:4">
      <c r="A757" s="47">
        <v>44532</v>
      </c>
      <c r="B757" s="72">
        <f>_xlfn.IFNA(VLOOKUP(A757,綜合_回測!$A$3:$I$1751,8,FALSE),0)</f>
        <v>0</v>
      </c>
      <c r="C757" s="72">
        <f t="shared" si="22"/>
        <v>3082197.4080000021</v>
      </c>
      <c r="D757" s="72">
        <f t="shared" si="23"/>
        <v>-176216.024</v>
      </c>
    </row>
    <row r="758" spans="1:4">
      <c r="A758" s="47">
        <v>44531</v>
      </c>
      <c r="B758" s="72">
        <f>_xlfn.IFNA(VLOOKUP(A758,綜合_回測!$A$3:$I$1751,8,FALSE),0)</f>
        <v>34856.191999999995</v>
      </c>
      <c r="C758" s="72">
        <f t="shared" si="22"/>
        <v>3082197.4080000021</v>
      </c>
      <c r="D758" s="72">
        <f t="shared" si="23"/>
        <v>-141359.83199999999</v>
      </c>
    </row>
    <row r="759" spans="1:4">
      <c r="A759" s="47">
        <v>44530</v>
      </c>
      <c r="B759" s="72">
        <f>_xlfn.IFNA(VLOOKUP(A759,綜合_回測!$A$3:$I$1751,8,FALSE),0)</f>
        <v>-15321.623999999996</v>
      </c>
      <c r="C759" s="72">
        <f t="shared" si="22"/>
        <v>3047341.2160000023</v>
      </c>
      <c r="D759" s="72">
        <f t="shared" si="23"/>
        <v>-191537.64799999999</v>
      </c>
    </row>
    <row r="760" spans="1:4">
      <c r="A760" s="47">
        <v>44529</v>
      </c>
      <c r="B760" s="72">
        <f>_xlfn.IFNA(VLOOKUP(A760,綜合_回測!$A$3:$I$1751,8,FALSE),0)</f>
        <v>19871.008000000002</v>
      </c>
      <c r="C760" s="72">
        <f t="shared" si="22"/>
        <v>3062662.8400000022</v>
      </c>
      <c r="D760" s="72">
        <f t="shared" si="23"/>
        <v>-156345.016</v>
      </c>
    </row>
    <row r="761" spans="1:4">
      <c r="A761" s="47">
        <v>44526</v>
      </c>
      <c r="B761" s="72">
        <f>_xlfn.IFNA(VLOOKUP(A761,綜合_回測!$A$3:$I$1751,8,FALSE),0)</f>
        <v>0</v>
      </c>
      <c r="C761" s="72">
        <f t="shared" si="22"/>
        <v>3042791.8320000023</v>
      </c>
      <c r="D761" s="72">
        <f t="shared" si="23"/>
        <v>-176216.024</v>
      </c>
    </row>
    <row r="762" spans="1:4">
      <c r="A762" s="47">
        <v>44525</v>
      </c>
      <c r="B762" s="72">
        <f>_xlfn.IFNA(VLOOKUP(A762,綜合_回測!$A$3:$I$1751,8,FALSE),0)</f>
        <v>-54285.36</v>
      </c>
      <c r="C762" s="72">
        <f t="shared" si="22"/>
        <v>3042791.8320000023</v>
      </c>
      <c r="D762" s="72">
        <f t="shared" si="23"/>
        <v>-230501.38400000002</v>
      </c>
    </row>
    <row r="763" spans="1:4">
      <c r="A763" s="47">
        <v>44524</v>
      </c>
      <c r="B763" s="72">
        <f>_xlfn.IFNA(VLOOKUP(A763,綜合_回測!$A$3:$I$1751,8,FALSE),0)</f>
        <v>-96927.207999999999</v>
      </c>
      <c r="C763" s="72">
        <f t="shared" si="22"/>
        <v>3097077.1920000021</v>
      </c>
      <c r="D763" s="72">
        <f t="shared" si="23"/>
        <v>-273143.23200000002</v>
      </c>
    </row>
    <row r="764" spans="1:4">
      <c r="A764" s="47">
        <v>44523</v>
      </c>
      <c r="B764" s="72">
        <f>_xlfn.IFNA(VLOOKUP(A764,綜合_回測!$A$3:$I$1751,8,FALSE),0)</f>
        <v>8064.8960000000006</v>
      </c>
      <c r="C764" s="72">
        <f t="shared" si="22"/>
        <v>3194004.4000000022</v>
      </c>
      <c r="D764" s="72">
        <f t="shared" si="23"/>
        <v>-168151.128</v>
      </c>
    </row>
    <row r="765" spans="1:4">
      <c r="A765" s="47">
        <v>44522</v>
      </c>
      <c r="B765" s="72">
        <f>_xlfn.IFNA(VLOOKUP(A765,綜合_回測!$A$3:$I$1751,8,FALSE),0)</f>
        <v>-82996.423999999999</v>
      </c>
      <c r="C765" s="72">
        <f t="shared" si="22"/>
        <v>3185939.5040000021</v>
      </c>
      <c r="D765" s="72">
        <f t="shared" si="23"/>
        <v>-259212.448</v>
      </c>
    </row>
    <row r="766" spans="1:4">
      <c r="A766" s="47">
        <v>44519</v>
      </c>
      <c r="B766" s="72">
        <f>_xlfn.IFNA(VLOOKUP(A766,綜合_回測!$A$3:$I$1751,8,FALSE),0)</f>
        <v>-27646.143999999997</v>
      </c>
      <c r="C766" s="72">
        <f t="shared" si="22"/>
        <v>3268935.9280000022</v>
      </c>
      <c r="D766" s="72">
        <f t="shared" si="23"/>
        <v>-203862.16800000001</v>
      </c>
    </row>
    <row r="767" spans="1:4">
      <c r="A767" s="47">
        <v>44518</v>
      </c>
      <c r="B767" s="72">
        <f>_xlfn.IFNA(VLOOKUP(A767,綜合_回測!$A$3:$I$1751,8,FALSE),0)</f>
        <v>0</v>
      </c>
      <c r="C767" s="72">
        <f t="shared" si="22"/>
        <v>3296582.072000002</v>
      </c>
      <c r="D767" s="72">
        <f t="shared" si="23"/>
        <v>-176216.024</v>
      </c>
    </row>
    <row r="768" spans="1:4">
      <c r="A768" s="47">
        <v>44517</v>
      </c>
      <c r="B768" s="72">
        <f>_xlfn.IFNA(VLOOKUP(A768,綜合_回測!$A$3:$I$1751,8,FALSE),0)</f>
        <v>0</v>
      </c>
      <c r="C768" s="72">
        <f t="shared" si="22"/>
        <v>3296582.072000002</v>
      </c>
      <c r="D768" s="72">
        <f t="shared" si="23"/>
        <v>-176216.024</v>
      </c>
    </row>
    <row r="769" spans="1:4">
      <c r="A769" s="47">
        <v>44516</v>
      </c>
      <c r="B769" s="72">
        <f>_xlfn.IFNA(VLOOKUP(A769,綜合_回測!$A$3:$I$1751,8,FALSE),0)</f>
        <v>-40037.759999999995</v>
      </c>
      <c r="C769" s="72">
        <f t="shared" si="22"/>
        <v>3296582.072000002</v>
      </c>
      <c r="D769" s="72">
        <f t="shared" si="23"/>
        <v>-216253.78399999999</v>
      </c>
    </row>
    <row r="770" spans="1:4">
      <c r="A770" s="47">
        <v>44515</v>
      </c>
      <c r="B770" s="72">
        <f>_xlfn.IFNA(VLOOKUP(A770,綜合_回測!$A$3:$I$1751,8,FALSE),0)</f>
        <v>-130312.07199999999</v>
      </c>
      <c r="C770" s="72">
        <f t="shared" ref="C770:C833" si="24">C771+B770</f>
        <v>3336619.8320000018</v>
      </c>
      <c r="D770" s="72">
        <f t="shared" si="23"/>
        <v>-306528.09600000002</v>
      </c>
    </row>
    <row r="771" spans="1:4">
      <c r="A771" s="47">
        <v>44512</v>
      </c>
      <c r="B771" s="72">
        <f>_xlfn.IFNA(VLOOKUP(A771,綜合_回測!$A$3:$I$1751,8,FALSE),0)</f>
        <v>20621.784</v>
      </c>
      <c r="C771" s="72">
        <f t="shared" si="24"/>
        <v>3466931.904000002</v>
      </c>
      <c r="D771" s="72">
        <f t="shared" ref="D771:D834" si="25">MIN((B771-MAX(B771:B829)),0)</f>
        <v>-219464.696</v>
      </c>
    </row>
    <row r="772" spans="1:4">
      <c r="A772" s="47">
        <v>44511</v>
      </c>
      <c r="B772" s="72">
        <f>_xlfn.IFNA(VLOOKUP(A772,綜合_回測!$A$3:$I$1751,8,FALSE),0)</f>
        <v>12487.68</v>
      </c>
      <c r="C772" s="72">
        <f t="shared" si="24"/>
        <v>3446310.120000002</v>
      </c>
      <c r="D772" s="72">
        <f t="shared" si="25"/>
        <v>-227598.8</v>
      </c>
    </row>
    <row r="773" spans="1:4">
      <c r="A773" s="47">
        <v>44510</v>
      </c>
      <c r="B773" s="72">
        <f>_xlfn.IFNA(VLOOKUP(A773,綜合_回測!$A$3:$I$1751,8,FALSE),0)</f>
        <v>-21982.464</v>
      </c>
      <c r="C773" s="72">
        <f t="shared" si="24"/>
        <v>3433822.4400000018</v>
      </c>
      <c r="D773" s="72">
        <f t="shared" si="25"/>
        <v>-262068.94399999999</v>
      </c>
    </row>
    <row r="774" spans="1:4">
      <c r="A774" s="47">
        <v>44509</v>
      </c>
      <c r="B774" s="72">
        <f>_xlfn.IFNA(VLOOKUP(A774,綜合_回測!$A$3:$I$1751,8,FALSE),0)</f>
        <v>-35292.6</v>
      </c>
      <c r="C774" s="72">
        <f t="shared" si="24"/>
        <v>3455804.904000002</v>
      </c>
      <c r="D774" s="72">
        <f t="shared" si="25"/>
        <v>-275379.07999999996</v>
      </c>
    </row>
    <row r="775" spans="1:4">
      <c r="A775" s="47">
        <v>44508</v>
      </c>
      <c r="B775" s="72">
        <f>_xlfn.IFNA(VLOOKUP(A775,綜合_回測!$A$3:$I$1751,8,FALSE),0)</f>
        <v>0</v>
      </c>
      <c r="C775" s="72">
        <f t="shared" si="24"/>
        <v>3491097.5040000021</v>
      </c>
      <c r="D775" s="72">
        <f t="shared" si="25"/>
        <v>-249046.60800000001</v>
      </c>
    </row>
    <row r="776" spans="1:4">
      <c r="A776" s="47">
        <v>44505</v>
      </c>
      <c r="B776" s="72">
        <f>_xlfn.IFNA(VLOOKUP(A776,綜合_回測!$A$3:$I$1751,8,FALSE),0)</f>
        <v>0</v>
      </c>
      <c r="C776" s="72">
        <f t="shared" si="24"/>
        <v>3491097.5040000021</v>
      </c>
      <c r="D776" s="72">
        <f t="shared" si="25"/>
        <v>-249046.60800000001</v>
      </c>
    </row>
    <row r="777" spans="1:4">
      <c r="A777" s="47">
        <v>44504</v>
      </c>
      <c r="B777" s="72">
        <f>_xlfn.IFNA(VLOOKUP(A777,綜合_回測!$A$3:$I$1751,8,FALSE),0)</f>
        <v>171986.37599999999</v>
      </c>
      <c r="C777" s="72">
        <f t="shared" si="24"/>
        <v>3491097.5040000021</v>
      </c>
      <c r="D777" s="72">
        <f t="shared" si="25"/>
        <v>-77060.232000000018</v>
      </c>
    </row>
    <row r="778" spans="1:4">
      <c r="A778" s="47">
        <v>44503</v>
      </c>
      <c r="B778" s="72">
        <f>_xlfn.IFNA(VLOOKUP(A778,綜合_回測!$A$3:$I$1751,8,FALSE),0)</f>
        <v>-130019.03199999999</v>
      </c>
      <c r="C778" s="72">
        <f t="shared" si="24"/>
        <v>3319111.1280000019</v>
      </c>
      <c r="D778" s="72">
        <f t="shared" si="25"/>
        <v>-379065.64</v>
      </c>
    </row>
    <row r="779" spans="1:4">
      <c r="A779" s="47">
        <v>44502</v>
      </c>
      <c r="B779" s="72">
        <f>_xlfn.IFNA(VLOOKUP(A779,綜合_回測!$A$3:$I$1751,8,FALSE),0)</f>
        <v>54263.951999999997</v>
      </c>
      <c r="C779" s="72">
        <f t="shared" si="24"/>
        <v>3449130.160000002</v>
      </c>
      <c r="D779" s="72">
        <f t="shared" si="25"/>
        <v>-194782.65600000002</v>
      </c>
    </row>
    <row r="780" spans="1:4">
      <c r="A780" s="47">
        <v>44501</v>
      </c>
      <c r="B780" s="72">
        <f>_xlfn.IFNA(VLOOKUP(A780,綜合_回測!$A$3:$I$1751,8,FALSE),0)</f>
        <v>0</v>
      </c>
      <c r="C780" s="72">
        <f t="shared" si="24"/>
        <v>3394866.208000002</v>
      </c>
      <c r="D780" s="72">
        <f t="shared" si="25"/>
        <v>-249046.60800000001</v>
      </c>
    </row>
    <row r="781" spans="1:4">
      <c r="A781" s="47">
        <v>44498</v>
      </c>
      <c r="B781" s="72">
        <f>_xlfn.IFNA(VLOOKUP(A781,綜合_回測!$A$3:$I$1751,8,FALSE),0)</f>
        <v>108679.68000000001</v>
      </c>
      <c r="C781" s="72">
        <f t="shared" si="24"/>
        <v>3394866.208000002</v>
      </c>
      <c r="D781" s="72">
        <f t="shared" si="25"/>
        <v>-140366.92800000001</v>
      </c>
    </row>
    <row r="782" spans="1:4">
      <c r="A782" s="47">
        <v>44497</v>
      </c>
      <c r="B782" s="72">
        <f>_xlfn.IFNA(VLOOKUP(A782,綜合_回測!$A$3:$I$1751,8,FALSE),0)</f>
        <v>-5609.351999999998</v>
      </c>
      <c r="C782" s="72">
        <f t="shared" si="24"/>
        <v>3286186.5280000018</v>
      </c>
      <c r="D782" s="72">
        <f t="shared" si="25"/>
        <v>-254655.96</v>
      </c>
    </row>
    <row r="783" spans="1:4">
      <c r="A783" s="47">
        <v>44496</v>
      </c>
      <c r="B783" s="72">
        <f>_xlfn.IFNA(VLOOKUP(A783,綜合_回測!$A$3:$I$1751,8,FALSE),0)</f>
        <v>80435.528000000006</v>
      </c>
      <c r="C783" s="72">
        <f t="shared" si="24"/>
        <v>3291795.8800000018</v>
      </c>
      <c r="D783" s="72">
        <f t="shared" si="25"/>
        <v>-168611.08000000002</v>
      </c>
    </row>
    <row r="784" spans="1:4">
      <c r="A784" s="47">
        <v>44495</v>
      </c>
      <c r="B784" s="72">
        <f>_xlfn.IFNA(VLOOKUP(A784,綜合_回測!$A$3:$I$1751,8,FALSE),0)</f>
        <v>10845.032000000001</v>
      </c>
      <c r="C784" s="72">
        <f t="shared" si="24"/>
        <v>3211360.3520000018</v>
      </c>
      <c r="D784" s="72">
        <f t="shared" si="25"/>
        <v>-238201.576</v>
      </c>
    </row>
    <row r="785" spans="1:4">
      <c r="A785" s="47">
        <v>44494</v>
      </c>
      <c r="B785" s="72">
        <f>_xlfn.IFNA(VLOOKUP(A785,綜合_回測!$A$3:$I$1751,8,FALSE),0)</f>
        <v>35341.224000000002</v>
      </c>
      <c r="C785" s="72">
        <f t="shared" si="24"/>
        <v>3200515.3200000017</v>
      </c>
      <c r="D785" s="72">
        <f t="shared" si="25"/>
        <v>-213705.38400000002</v>
      </c>
    </row>
    <row r="786" spans="1:4">
      <c r="A786" s="47">
        <v>44491</v>
      </c>
      <c r="B786" s="72">
        <f>_xlfn.IFNA(VLOOKUP(A786,綜合_回測!$A$3:$I$1751,8,FALSE),0)</f>
        <v>0</v>
      </c>
      <c r="C786" s="72">
        <f t="shared" si="24"/>
        <v>3165174.0960000018</v>
      </c>
      <c r="D786" s="72">
        <f t="shared" si="25"/>
        <v>-249046.60800000001</v>
      </c>
    </row>
    <row r="787" spans="1:4">
      <c r="A787" s="47">
        <v>44490</v>
      </c>
      <c r="B787" s="72">
        <f>_xlfn.IFNA(VLOOKUP(A787,綜合_回測!$A$3:$I$1751,8,FALSE),0)</f>
        <v>142094.984</v>
      </c>
      <c r="C787" s="72">
        <f t="shared" si="24"/>
        <v>3165174.0960000018</v>
      </c>
      <c r="D787" s="72">
        <f t="shared" si="25"/>
        <v>-106951.62400000001</v>
      </c>
    </row>
    <row r="788" spans="1:4">
      <c r="A788" s="47">
        <v>44489</v>
      </c>
      <c r="B788" s="72">
        <f>_xlfn.IFNA(VLOOKUP(A788,綜合_回測!$A$3:$I$1751,8,FALSE),0)</f>
        <v>9643.1119999999974</v>
      </c>
      <c r="C788" s="72">
        <f t="shared" si="24"/>
        <v>3023079.1120000016</v>
      </c>
      <c r="D788" s="72">
        <f t="shared" si="25"/>
        <v>-239403.49600000001</v>
      </c>
    </row>
    <row r="789" spans="1:4">
      <c r="A789" s="47">
        <v>44488</v>
      </c>
      <c r="B789" s="72">
        <f>_xlfn.IFNA(VLOOKUP(A789,綜合_回測!$A$3:$I$1751,8,FALSE),0)</f>
        <v>-55310.447999999997</v>
      </c>
      <c r="C789" s="72">
        <f t="shared" si="24"/>
        <v>3013436.0000000014</v>
      </c>
      <c r="D789" s="72">
        <f t="shared" si="25"/>
        <v>-333740.33599999995</v>
      </c>
    </row>
    <row r="790" spans="1:4">
      <c r="A790" s="47">
        <v>44487</v>
      </c>
      <c r="B790" s="72">
        <f>_xlfn.IFNA(VLOOKUP(A790,綜合_回測!$A$3:$I$1751,8,FALSE),0)</f>
        <v>41978.048000000003</v>
      </c>
      <c r="C790" s="72">
        <f t="shared" si="24"/>
        <v>3068746.4480000013</v>
      </c>
      <c r="D790" s="72">
        <f t="shared" si="25"/>
        <v>-236451.83999999997</v>
      </c>
    </row>
    <row r="791" spans="1:4">
      <c r="A791" s="47">
        <v>44484</v>
      </c>
      <c r="B791" s="72">
        <f>_xlfn.IFNA(VLOOKUP(A791,綜合_回測!$A$3:$I$1751,8,FALSE),0)</f>
        <v>0</v>
      </c>
      <c r="C791" s="72">
        <f t="shared" si="24"/>
        <v>3026768.4000000013</v>
      </c>
      <c r="D791" s="72">
        <f t="shared" si="25"/>
        <v>-278429.88799999998</v>
      </c>
    </row>
    <row r="792" spans="1:4">
      <c r="A792" s="47">
        <v>44483</v>
      </c>
      <c r="B792" s="72">
        <f>_xlfn.IFNA(VLOOKUP(A792,綜合_回測!$A$3:$I$1751,8,FALSE),0)</f>
        <v>0</v>
      </c>
      <c r="C792" s="72">
        <f t="shared" si="24"/>
        <v>3026768.4000000013</v>
      </c>
      <c r="D792" s="72">
        <f t="shared" si="25"/>
        <v>-278429.88799999998</v>
      </c>
    </row>
    <row r="793" spans="1:4">
      <c r="A793" s="47">
        <v>44482</v>
      </c>
      <c r="B793" s="72">
        <f>_xlfn.IFNA(VLOOKUP(A793,綜合_回測!$A$3:$I$1751,8,FALSE),0)</f>
        <v>16645.72</v>
      </c>
      <c r="C793" s="72">
        <f t="shared" si="24"/>
        <v>3026768.4000000013</v>
      </c>
      <c r="D793" s="72">
        <f t="shared" si="25"/>
        <v>-261784.16799999998</v>
      </c>
    </row>
    <row r="794" spans="1:4">
      <c r="A794" s="47">
        <v>44481</v>
      </c>
      <c r="B794" s="72">
        <f>_xlfn.IFNA(VLOOKUP(A794,綜合_回測!$A$3:$I$1751,8,FALSE),0)</f>
        <v>-27949.088</v>
      </c>
      <c r="C794" s="72">
        <f t="shared" si="24"/>
        <v>3010122.6800000011</v>
      </c>
      <c r="D794" s="72">
        <f t="shared" si="25"/>
        <v>-306378.97599999997</v>
      </c>
    </row>
    <row r="795" spans="1:4">
      <c r="A795" s="47">
        <v>44477</v>
      </c>
      <c r="B795" s="72">
        <f>_xlfn.IFNA(VLOOKUP(A795,綜合_回測!$A$3:$I$1751,8,FALSE),0)</f>
        <v>62206.215999999993</v>
      </c>
      <c r="C795" s="72">
        <f t="shared" si="24"/>
        <v>3038071.7680000011</v>
      </c>
      <c r="D795" s="72">
        <f t="shared" si="25"/>
        <v>-216223.67199999999</v>
      </c>
    </row>
    <row r="796" spans="1:4">
      <c r="A796" s="47">
        <v>44476</v>
      </c>
      <c r="B796" s="72">
        <f>_xlfn.IFNA(VLOOKUP(A796,綜合_回測!$A$3:$I$1751,8,FALSE),0)</f>
        <v>0</v>
      </c>
      <c r="C796" s="72">
        <f t="shared" si="24"/>
        <v>2975865.5520000011</v>
      </c>
      <c r="D796" s="72">
        <f t="shared" si="25"/>
        <v>-278429.88799999998</v>
      </c>
    </row>
    <row r="797" spans="1:4">
      <c r="A797" s="47">
        <v>44475</v>
      </c>
      <c r="B797" s="72">
        <f>_xlfn.IFNA(VLOOKUP(A797,綜合_回測!$A$3:$I$1751,8,FALSE),0)</f>
        <v>36269.56</v>
      </c>
      <c r="C797" s="72">
        <f t="shared" si="24"/>
        <v>2975865.5520000011</v>
      </c>
      <c r="D797" s="72">
        <f t="shared" si="25"/>
        <v>-242160.32799999998</v>
      </c>
    </row>
    <row r="798" spans="1:4">
      <c r="A798" s="47">
        <v>44474</v>
      </c>
      <c r="B798" s="72">
        <f>_xlfn.IFNA(VLOOKUP(A798,綜合_回測!$A$3:$I$1751,8,FALSE),0)</f>
        <v>-115098.944</v>
      </c>
      <c r="C798" s="72">
        <f t="shared" si="24"/>
        <v>2939595.992000001</v>
      </c>
      <c r="D798" s="72">
        <f t="shared" si="25"/>
        <v>-393528.83199999999</v>
      </c>
    </row>
    <row r="799" spans="1:4">
      <c r="A799" s="47">
        <v>44473</v>
      </c>
      <c r="B799" s="72">
        <f>_xlfn.IFNA(VLOOKUP(A799,綜合_回測!$A$3:$I$1751,8,FALSE),0)</f>
        <v>93732</v>
      </c>
      <c r="C799" s="72">
        <f t="shared" si="24"/>
        <v>3054694.9360000012</v>
      </c>
      <c r="D799" s="72">
        <f t="shared" si="25"/>
        <v>-184697.88799999998</v>
      </c>
    </row>
    <row r="800" spans="1:4">
      <c r="A800" s="47">
        <v>44470</v>
      </c>
      <c r="B800" s="72">
        <f>_xlfn.IFNA(VLOOKUP(A800,綜合_回測!$A$3:$I$1751,8,FALSE),0)</f>
        <v>176216.024</v>
      </c>
      <c r="C800" s="72">
        <f t="shared" si="24"/>
        <v>2960962.9360000012</v>
      </c>
      <c r="D800" s="72">
        <f t="shared" si="25"/>
        <v>-102213.86399999997</v>
      </c>
    </row>
    <row r="801" spans="1:4">
      <c r="A801" s="47">
        <v>44469</v>
      </c>
      <c r="B801" s="72">
        <f>_xlfn.IFNA(VLOOKUP(A801,綜合_回測!$A$3:$I$1751,8,FALSE),0)</f>
        <v>0</v>
      </c>
      <c r="C801" s="72">
        <f t="shared" si="24"/>
        <v>2784746.9120000009</v>
      </c>
      <c r="D801" s="72">
        <f t="shared" si="25"/>
        <v>-278429.88799999998</v>
      </c>
    </row>
    <row r="802" spans="1:4">
      <c r="A802" s="47">
        <v>44468</v>
      </c>
      <c r="B802" s="72">
        <f>_xlfn.IFNA(VLOOKUP(A802,綜合_回測!$A$3:$I$1751,8,FALSE),0)</f>
        <v>34975.72</v>
      </c>
      <c r="C802" s="72">
        <f t="shared" si="24"/>
        <v>2784746.9120000009</v>
      </c>
      <c r="D802" s="72">
        <f t="shared" si="25"/>
        <v>-243454.16799999998</v>
      </c>
    </row>
    <row r="803" spans="1:4">
      <c r="A803" s="47">
        <v>44467</v>
      </c>
      <c r="B803" s="72">
        <f>_xlfn.IFNA(VLOOKUP(A803,綜合_回測!$A$3:$I$1751,8,FALSE),0)</f>
        <v>-34488.864000000001</v>
      </c>
      <c r="C803" s="72">
        <f t="shared" si="24"/>
        <v>2749771.1920000007</v>
      </c>
      <c r="D803" s="72">
        <f t="shared" si="25"/>
        <v>-312918.75199999998</v>
      </c>
    </row>
    <row r="804" spans="1:4">
      <c r="A804" s="47">
        <v>44466</v>
      </c>
      <c r="B804" s="72">
        <f>_xlfn.IFNA(VLOOKUP(A804,綜合_回測!$A$3:$I$1751,8,FALSE),0)</f>
        <v>-52004.232000000004</v>
      </c>
      <c r="C804" s="72">
        <f t="shared" si="24"/>
        <v>2784260.0560000008</v>
      </c>
      <c r="D804" s="72">
        <f t="shared" si="25"/>
        <v>-330434.12</v>
      </c>
    </row>
    <row r="805" spans="1:4">
      <c r="A805" s="47">
        <v>44463</v>
      </c>
      <c r="B805" s="72">
        <f>_xlfn.IFNA(VLOOKUP(A805,綜合_回測!$A$3:$I$1751,8,FALSE),0)</f>
        <v>-1366.992</v>
      </c>
      <c r="C805" s="72">
        <f t="shared" si="24"/>
        <v>2836264.2880000006</v>
      </c>
      <c r="D805" s="72">
        <f t="shared" si="25"/>
        <v>-279796.88</v>
      </c>
    </row>
    <row r="806" spans="1:4">
      <c r="A806" s="47">
        <v>44462</v>
      </c>
      <c r="B806" s="72">
        <f>_xlfn.IFNA(VLOOKUP(A806,綜合_回測!$A$3:$I$1751,8,FALSE),0)</f>
        <v>0</v>
      </c>
      <c r="C806" s="72">
        <f t="shared" si="24"/>
        <v>2837631.2800000007</v>
      </c>
      <c r="D806" s="72">
        <f t="shared" si="25"/>
        <v>-278429.88799999998</v>
      </c>
    </row>
    <row r="807" spans="1:4">
      <c r="A807" s="47">
        <v>44461</v>
      </c>
      <c r="B807" s="72">
        <f>_xlfn.IFNA(VLOOKUP(A807,綜合_回測!$A$3:$I$1751,8,FALSE),0)</f>
        <v>-124038.71999999999</v>
      </c>
      <c r="C807" s="72">
        <f t="shared" si="24"/>
        <v>2837631.2800000007</v>
      </c>
      <c r="D807" s="72">
        <f t="shared" si="25"/>
        <v>-402468.60799999995</v>
      </c>
    </row>
    <row r="808" spans="1:4">
      <c r="A808" s="47">
        <v>44456</v>
      </c>
      <c r="B808" s="72">
        <f>_xlfn.IFNA(VLOOKUP(A808,綜合_回測!$A$3:$I$1751,8,FALSE),0)</f>
        <v>-128054.376</v>
      </c>
      <c r="C808" s="72">
        <f t="shared" si="24"/>
        <v>2961670.0000000009</v>
      </c>
      <c r="D808" s="72">
        <f t="shared" si="25"/>
        <v>-406484.26399999997</v>
      </c>
    </row>
    <row r="809" spans="1:4">
      <c r="A809" s="47">
        <v>44455</v>
      </c>
      <c r="B809" s="72">
        <f>_xlfn.IFNA(VLOOKUP(A809,綜合_回測!$A$3:$I$1751,8,FALSE),0)</f>
        <v>17552.296000000002</v>
      </c>
      <c r="C809" s="72">
        <f t="shared" si="24"/>
        <v>3089724.3760000011</v>
      </c>
      <c r="D809" s="72">
        <f t="shared" si="25"/>
        <v>-260877.59199999998</v>
      </c>
    </row>
    <row r="810" spans="1:4">
      <c r="A810" s="47">
        <v>44454</v>
      </c>
      <c r="B810" s="72">
        <f>_xlfn.IFNA(VLOOKUP(A810,綜合_回測!$A$3:$I$1751,8,FALSE),0)</f>
        <v>0</v>
      </c>
      <c r="C810" s="72">
        <f t="shared" si="24"/>
        <v>3072172.080000001</v>
      </c>
      <c r="D810" s="72">
        <f t="shared" si="25"/>
        <v>-278429.88799999998</v>
      </c>
    </row>
    <row r="811" spans="1:4">
      <c r="A811" s="47">
        <v>44453</v>
      </c>
      <c r="B811" s="72">
        <f>_xlfn.IFNA(VLOOKUP(A811,綜合_回測!$A$3:$I$1751,8,FALSE),0)</f>
        <v>9809.84</v>
      </c>
      <c r="C811" s="72">
        <f t="shared" si="24"/>
        <v>3072172.080000001</v>
      </c>
      <c r="D811" s="72">
        <f t="shared" si="25"/>
        <v>-268620.04799999995</v>
      </c>
    </row>
    <row r="812" spans="1:4">
      <c r="A812" s="47">
        <v>44452</v>
      </c>
      <c r="B812" s="72">
        <f>_xlfn.IFNA(VLOOKUP(A812,綜合_回測!$A$3:$I$1751,8,FALSE),0)</f>
        <v>-6217.9679999999998</v>
      </c>
      <c r="C812" s="72">
        <f t="shared" si="24"/>
        <v>3062362.2400000012</v>
      </c>
      <c r="D812" s="72">
        <f t="shared" si="25"/>
        <v>-284647.85599999997</v>
      </c>
    </row>
    <row r="813" spans="1:4">
      <c r="A813" s="47">
        <v>44449</v>
      </c>
      <c r="B813" s="72">
        <f>_xlfn.IFNA(VLOOKUP(A813,綜合_回測!$A$3:$I$1751,8,FALSE),0)</f>
        <v>0</v>
      </c>
      <c r="C813" s="72">
        <f t="shared" si="24"/>
        <v>3068580.208000001</v>
      </c>
      <c r="D813" s="72">
        <f t="shared" si="25"/>
        <v>-278429.88799999998</v>
      </c>
    </row>
    <row r="814" spans="1:4">
      <c r="A814" s="47">
        <v>44448</v>
      </c>
      <c r="B814" s="72">
        <f>_xlfn.IFNA(VLOOKUP(A814,綜合_回測!$A$3:$I$1751,8,FALSE),0)</f>
        <v>-124950.432</v>
      </c>
      <c r="C814" s="72">
        <f t="shared" si="24"/>
        <v>3068580.208000001</v>
      </c>
      <c r="D814" s="72">
        <f t="shared" si="25"/>
        <v>-403380.31999999995</v>
      </c>
    </row>
    <row r="815" spans="1:4">
      <c r="A815" s="47">
        <v>44447</v>
      </c>
      <c r="B815" s="72">
        <f>_xlfn.IFNA(VLOOKUP(A815,綜合_回測!$A$3:$I$1751,8,FALSE),0)</f>
        <v>79455.432000000015</v>
      </c>
      <c r="C815" s="72">
        <f t="shared" si="24"/>
        <v>3193530.6400000011</v>
      </c>
      <c r="D815" s="72">
        <f t="shared" si="25"/>
        <v>-198974.45599999995</v>
      </c>
    </row>
    <row r="816" spans="1:4">
      <c r="A816" s="47">
        <v>44446</v>
      </c>
      <c r="B816" s="72">
        <f>_xlfn.IFNA(VLOOKUP(A816,綜合_回測!$A$3:$I$1751,8,FALSE),0)</f>
        <v>70036.768000000011</v>
      </c>
      <c r="C816" s="72">
        <f t="shared" si="24"/>
        <v>3114075.208000001</v>
      </c>
      <c r="D816" s="72">
        <f t="shared" si="25"/>
        <v>-208393.11999999997</v>
      </c>
    </row>
    <row r="817" spans="1:4">
      <c r="A817" s="47">
        <v>44445</v>
      </c>
      <c r="B817" s="72">
        <f>_xlfn.IFNA(VLOOKUP(A817,綜合_回測!$A$3:$I$1751,8,FALSE),0)</f>
        <v>-31154.863999999998</v>
      </c>
      <c r="C817" s="72">
        <f t="shared" si="24"/>
        <v>3044038.4400000009</v>
      </c>
      <c r="D817" s="72">
        <f t="shared" si="25"/>
        <v>-309584.75199999998</v>
      </c>
    </row>
    <row r="818" spans="1:4">
      <c r="A818" s="47">
        <v>44442</v>
      </c>
      <c r="B818" s="72">
        <f>_xlfn.IFNA(VLOOKUP(A818,綜合_回測!$A$3:$I$1751,8,FALSE),0)</f>
        <v>0</v>
      </c>
      <c r="C818" s="72">
        <f t="shared" si="24"/>
        <v>3075193.3040000009</v>
      </c>
      <c r="D818" s="72">
        <f t="shared" si="25"/>
        <v>-278429.88799999998</v>
      </c>
    </row>
    <row r="819" spans="1:4">
      <c r="A819" s="47">
        <v>44441</v>
      </c>
      <c r="B819" s="72">
        <f>_xlfn.IFNA(VLOOKUP(A819,綜合_回測!$A$3:$I$1751,8,FALSE),0)</f>
        <v>119765.984</v>
      </c>
      <c r="C819" s="72">
        <f t="shared" si="24"/>
        <v>3075193.3040000009</v>
      </c>
      <c r="D819" s="72">
        <f t="shared" si="25"/>
        <v>-158663.90399999998</v>
      </c>
    </row>
    <row r="820" spans="1:4">
      <c r="A820" s="47">
        <v>44440</v>
      </c>
      <c r="B820" s="72">
        <f>_xlfn.IFNA(VLOOKUP(A820,綜合_回測!$A$3:$I$1751,8,FALSE),0)</f>
        <v>0</v>
      </c>
      <c r="C820" s="72">
        <f t="shared" si="24"/>
        <v>2955427.3200000008</v>
      </c>
      <c r="D820" s="72">
        <f t="shared" si="25"/>
        <v>-278429.88799999998</v>
      </c>
    </row>
    <row r="821" spans="1:4">
      <c r="A821" s="47">
        <v>44439</v>
      </c>
      <c r="B821" s="72">
        <f>_xlfn.IFNA(VLOOKUP(A821,綜合_回測!$A$3:$I$1751,8,FALSE),0)</f>
        <v>-110973.232</v>
      </c>
      <c r="C821" s="72">
        <f t="shared" si="24"/>
        <v>2955427.3200000008</v>
      </c>
      <c r="D821" s="72">
        <f t="shared" si="25"/>
        <v>-389403.12</v>
      </c>
    </row>
    <row r="822" spans="1:4">
      <c r="A822" s="47">
        <v>44438</v>
      </c>
      <c r="B822" s="72">
        <f>_xlfn.IFNA(VLOOKUP(A822,綜合_回測!$A$3:$I$1751,8,FALSE),0)</f>
        <v>-126204.736</v>
      </c>
      <c r="C822" s="72">
        <f t="shared" si="24"/>
        <v>3066400.5520000006</v>
      </c>
      <c r="D822" s="72">
        <f t="shared" si="25"/>
        <v>-404634.62399999995</v>
      </c>
    </row>
    <row r="823" spans="1:4">
      <c r="A823" s="47">
        <v>44435</v>
      </c>
      <c r="B823" s="72">
        <f>_xlfn.IFNA(VLOOKUP(A823,綜合_回測!$A$3:$I$1751,8,FALSE),0)</f>
        <v>0</v>
      </c>
      <c r="C823" s="72">
        <f t="shared" si="24"/>
        <v>3192605.2880000006</v>
      </c>
      <c r="D823" s="72">
        <f t="shared" si="25"/>
        <v>-278429.88799999998</v>
      </c>
    </row>
    <row r="824" spans="1:4">
      <c r="A824" s="47">
        <v>44434</v>
      </c>
      <c r="B824" s="72">
        <f>_xlfn.IFNA(VLOOKUP(A824,綜合_回測!$A$3:$I$1751,8,FALSE),0)</f>
        <v>150089.89600000001</v>
      </c>
      <c r="C824" s="72">
        <f t="shared" si="24"/>
        <v>3192605.2880000006</v>
      </c>
      <c r="D824" s="72">
        <f t="shared" si="25"/>
        <v>-128339.99199999997</v>
      </c>
    </row>
    <row r="825" spans="1:4">
      <c r="A825" s="47">
        <v>44433</v>
      </c>
      <c r="B825" s="72">
        <f>_xlfn.IFNA(VLOOKUP(A825,綜合_回測!$A$3:$I$1751,8,FALSE),0)</f>
        <v>60961.127999999997</v>
      </c>
      <c r="C825" s="72">
        <f t="shared" si="24"/>
        <v>3042515.3920000005</v>
      </c>
      <c r="D825" s="72">
        <f t="shared" si="25"/>
        <v>-217468.75999999998</v>
      </c>
    </row>
    <row r="826" spans="1:4">
      <c r="A826" s="47">
        <v>44432</v>
      </c>
      <c r="B826" s="72">
        <f>_xlfn.IFNA(VLOOKUP(A826,綜合_回測!$A$3:$I$1751,8,FALSE),0)</f>
        <v>0</v>
      </c>
      <c r="C826" s="72">
        <f t="shared" si="24"/>
        <v>2981554.2640000004</v>
      </c>
      <c r="D826" s="72">
        <f t="shared" si="25"/>
        <v>-278429.88799999998</v>
      </c>
    </row>
    <row r="827" spans="1:4">
      <c r="A827" s="47">
        <v>44431</v>
      </c>
      <c r="B827" s="72">
        <f>_xlfn.IFNA(VLOOKUP(A827,綜合_回測!$A$3:$I$1751,8,FALSE),0)</f>
        <v>0</v>
      </c>
      <c r="C827" s="72">
        <f t="shared" si="24"/>
        <v>2981554.2640000004</v>
      </c>
      <c r="D827" s="72">
        <f t="shared" si="25"/>
        <v>-278429.88799999998</v>
      </c>
    </row>
    <row r="828" spans="1:4">
      <c r="A828" s="47">
        <v>44428</v>
      </c>
      <c r="B828" s="72">
        <f>_xlfn.IFNA(VLOOKUP(A828,綜合_回測!$A$3:$I$1751,8,FALSE),0)</f>
        <v>16084.800000000001</v>
      </c>
      <c r="C828" s="72">
        <f t="shared" si="24"/>
        <v>2981554.2640000004</v>
      </c>
      <c r="D828" s="72">
        <f t="shared" si="25"/>
        <v>-262345.08799999999</v>
      </c>
    </row>
    <row r="829" spans="1:4">
      <c r="A829" s="47">
        <v>44427</v>
      </c>
      <c r="B829" s="72">
        <f>_xlfn.IFNA(VLOOKUP(A829,綜合_回測!$A$3:$I$1751,8,FALSE),0)</f>
        <v>240086.47999999998</v>
      </c>
      <c r="C829" s="72">
        <f t="shared" si="24"/>
        <v>2965469.4640000006</v>
      </c>
      <c r="D829" s="72">
        <f t="shared" si="25"/>
        <v>-38343.407999999996</v>
      </c>
    </row>
    <row r="830" spans="1:4">
      <c r="A830" s="47">
        <v>44426</v>
      </c>
      <c r="B830" s="72">
        <f>_xlfn.IFNA(VLOOKUP(A830,綜合_回測!$A$3:$I$1751,8,FALSE),0)</f>
        <v>-123148.03199999999</v>
      </c>
      <c r="C830" s="72">
        <f t="shared" si="24"/>
        <v>2725382.9840000006</v>
      </c>
      <c r="D830" s="72">
        <f t="shared" si="25"/>
        <v>-401577.92</v>
      </c>
    </row>
    <row r="831" spans="1:4">
      <c r="A831" s="47">
        <v>44425</v>
      </c>
      <c r="B831" s="72">
        <f>_xlfn.IFNA(VLOOKUP(A831,綜合_回測!$A$3:$I$1751,8,FALSE),0)</f>
        <v>49579.775999999998</v>
      </c>
      <c r="C831" s="72">
        <f t="shared" si="24"/>
        <v>2848531.0160000008</v>
      </c>
      <c r="D831" s="72">
        <f t="shared" si="25"/>
        <v>-228850.11199999996</v>
      </c>
    </row>
    <row r="832" spans="1:4">
      <c r="A832" s="47">
        <v>44424</v>
      </c>
      <c r="B832" s="72">
        <f>_xlfn.IFNA(VLOOKUP(A832,綜合_回測!$A$3:$I$1751,8,FALSE),0)</f>
        <v>0</v>
      </c>
      <c r="C832" s="72">
        <f t="shared" si="24"/>
        <v>2798951.2400000007</v>
      </c>
      <c r="D832" s="72">
        <f t="shared" si="25"/>
        <v>-278429.88799999998</v>
      </c>
    </row>
    <row r="833" spans="1:4">
      <c r="A833" s="47">
        <v>44421</v>
      </c>
      <c r="B833" s="72">
        <f>_xlfn.IFNA(VLOOKUP(A833,綜合_回測!$A$3:$I$1751,8,FALSE),0)</f>
        <v>249046.60800000001</v>
      </c>
      <c r="C833" s="72">
        <f t="shared" si="24"/>
        <v>2798951.2400000007</v>
      </c>
      <c r="D833" s="72">
        <f t="shared" si="25"/>
        <v>-29383.27999999997</v>
      </c>
    </row>
    <row r="834" spans="1:4">
      <c r="A834" s="47">
        <v>44420</v>
      </c>
      <c r="B834" s="72">
        <f>_xlfn.IFNA(VLOOKUP(A834,綜合_回測!$A$3:$I$1751,8,FALSE),0)</f>
        <v>-35163.240000000005</v>
      </c>
      <c r="C834" s="72">
        <f t="shared" ref="C834:C897" si="26">C835+B834</f>
        <v>2549904.6320000007</v>
      </c>
      <c r="D834" s="72">
        <f t="shared" si="25"/>
        <v>-313593.12799999997</v>
      </c>
    </row>
    <row r="835" spans="1:4">
      <c r="A835" s="47">
        <v>44419</v>
      </c>
      <c r="B835" s="72">
        <f>_xlfn.IFNA(VLOOKUP(A835,綜合_回測!$A$3:$I$1751,8,FALSE),0)</f>
        <v>-126186.92799999999</v>
      </c>
      <c r="C835" s="72">
        <f t="shared" si="26"/>
        <v>2585067.8720000009</v>
      </c>
      <c r="D835" s="72">
        <f t="shared" ref="D835:D898" si="27">MIN((B835-MAX(B835:B893)),0)</f>
        <v>-404616.81599999999</v>
      </c>
    </row>
    <row r="836" spans="1:4">
      <c r="A836" s="47">
        <v>44418</v>
      </c>
      <c r="B836" s="72">
        <f>_xlfn.IFNA(VLOOKUP(A836,綜合_回測!$A$3:$I$1751,8,FALSE),0)</f>
        <v>21338.6</v>
      </c>
      <c r="C836" s="72">
        <f t="shared" si="26"/>
        <v>2711254.8000000007</v>
      </c>
      <c r="D836" s="72">
        <f t="shared" si="27"/>
        <v>-257091.28799999997</v>
      </c>
    </row>
    <row r="837" spans="1:4">
      <c r="A837" s="47">
        <v>44417</v>
      </c>
      <c r="B837" s="72">
        <f>_xlfn.IFNA(VLOOKUP(A837,綜合_回測!$A$3:$I$1751,8,FALSE),0)</f>
        <v>-22303.512000000002</v>
      </c>
      <c r="C837" s="72">
        <f t="shared" si="26"/>
        <v>2689916.2000000007</v>
      </c>
      <c r="D837" s="72">
        <f t="shared" si="27"/>
        <v>-300733.39999999997</v>
      </c>
    </row>
    <row r="838" spans="1:4">
      <c r="A838" s="47">
        <v>44414</v>
      </c>
      <c r="B838" s="72">
        <f>_xlfn.IFNA(VLOOKUP(A838,綜合_回測!$A$3:$I$1751,8,FALSE),0)</f>
        <v>0</v>
      </c>
      <c r="C838" s="72">
        <f t="shared" si="26"/>
        <v>2712219.7120000008</v>
      </c>
      <c r="D838" s="72">
        <f t="shared" si="27"/>
        <v>-278429.88799999998</v>
      </c>
    </row>
    <row r="839" spans="1:4">
      <c r="A839" s="47">
        <v>44413</v>
      </c>
      <c r="B839" s="72">
        <f>_xlfn.IFNA(VLOOKUP(A839,綜合_回測!$A$3:$I$1751,8,FALSE),0)</f>
        <v>0</v>
      </c>
      <c r="C839" s="72">
        <f t="shared" si="26"/>
        <v>2712219.7120000008</v>
      </c>
      <c r="D839" s="72">
        <f t="shared" si="27"/>
        <v>-278429.88799999998</v>
      </c>
    </row>
    <row r="840" spans="1:4">
      <c r="A840" s="47">
        <v>44412</v>
      </c>
      <c r="B840" s="72">
        <f>_xlfn.IFNA(VLOOKUP(A840,綜合_回測!$A$3:$I$1751,8,FALSE),0)</f>
        <v>0</v>
      </c>
      <c r="C840" s="72">
        <f t="shared" si="26"/>
        <v>2712219.7120000008</v>
      </c>
      <c r="D840" s="72">
        <f t="shared" si="27"/>
        <v>-278429.88799999998</v>
      </c>
    </row>
    <row r="841" spans="1:4">
      <c r="A841" s="47">
        <v>44411</v>
      </c>
      <c r="B841" s="72">
        <f>_xlfn.IFNA(VLOOKUP(A841,綜合_回測!$A$3:$I$1751,8,FALSE),0)</f>
        <v>0</v>
      </c>
      <c r="C841" s="72">
        <f t="shared" si="26"/>
        <v>2712219.7120000008</v>
      </c>
      <c r="D841" s="72">
        <f t="shared" si="27"/>
        <v>-278429.88799999998</v>
      </c>
    </row>
    <row r="842" spans="1:4">
      <c r="A842" s="47">
        <v>44410</v>
      </c>
      <c r="B842" s="72">
        <f>_xlfn.IFNA(VLOOKUP(A842,綜合_回測!$A$3:$I$1751,8,FALSE),0)</f>
        <v>-124133.27999999998</v>
      </c>
      <c r="C842" s="72">
        <f t="shared" si="26"/>
        <v>2712219.7120000008</v>
      </c>
      <c r="D842" s="72">
        <f t="shared" si="27"/>
        <v>-402563.16799999995</v>
      </c>
    </row>
    <row r="843" spans="1:4">
      <c r="A843" s="47">
        <v>44407</v>
      </c>
      <c r="B843" s="72">
        <f>_xlfn.IFNA(VLOOKUP(A843,綜合_回測!$A$3:$I$1751,8,FALSE),0)</f>
        <v>100622.81600000001</v>
      </c>
      <c r="C843" s="72">
        <f t="shared" si="26"/>
        <v>2836352.9920000006</v>
      </c>
      <c r="D843" s="72">
        <f t="shared" si="27"/>
        <v>-177807.07199999999</v>
      </c>
    </row>
    <row r="844" spans="1:4">
      <c r="A844" s="47">
        <v>44406</v>
      </c>
      <c r="B844" s="72">
        <f>_xlfn.IFNA(VLOOKUP(A844,綜合_回測!$A$3:$I$1751,8,FALSE),0)</f>
        <v>-124933.728</v>
      </c>
      <c r="C844" s="72">
        <f t="shared" si="26"/>
        <v>2735730.1760000004</v>
      </c>
      <c r="D844" s="72">
        <f t="shared" si="27"/>
        <v>-403363.61599999998</v>
      </c>
    </row>
    <row r="845" spans="1:4">
      <c r="A845" s="47">
        <v>44405</v>
      </c>
      <c r="B845" s="72">
        <f>_xlfn.IFNA(VLOOKUP(A845,綜合_回測!$A$3:$I$1751,8,FALSE),0)</f>
        <v>-124913.28000000001</v>
      </c>
      <c r="C845" s="72">
        <f t="shared" si="26"/>
        <v>2860663.9040000006</v>
      </c>
      <c r="D845" s="72">
        <f t="shared" si="27"/>
        <v>-403343.16800000001</v>
      </c>
    </row>
    <row r="846" spans="1:4">
      <c r="A846" s="47">
        <v>44404</v>
      </c>
      <c r="B846" s="72">
        <f>_xlfn.IFNA(VLOOKUP(A846,綜合_回測!$A$3:$I$1751,8,FALSE),0)</f>
        <v>139441.552</v>
      </c>
      <c r="C846" s="72">
        <f t="shared" si="26"/>
        <v>2985577.1840000004</v>
      </c>
      <c r="D846" s="72">
        <f t="shared" si="27"/>
        <v>-138988.33599999998</v>
      </c>
    </row>
    <row r="847" spans="1:4">
      <c r="A847" s="47">
        <v>44403</v>
      </c>
      <c r="B847" s="72">
        <f>_xlfn.IFNA(VLOOKUP(A847,綜合_回測!$A$3:$I$1751,8,FALSE),0)</f>
        <v>278429.88799999998</v>
      </c>
      <c r="C847" s="72">
        <f t="shared" si="26"/>
        <v>2846135.6320000002</v>
      </c>
      <c r="D847" s="72">
        <f t="shared" si="27"/>
        <v>-144859.25600000005</v>
      </c>
    </row>
    <row r="848" spans="1:4">
      <c r="A848" s="47">
        <v>44400</v>
      </c>
      <c r="B848" s="72">
        <f>_xlfn.IFNA(VLOOKUP(A848,綜合_回測!$A$3:$I$1751,8,FALSE),0)</f>
        <v>115558.11200000001</v>
      </c>
      <c r="C848" s="72">
        <f t="shared" si="26"/>
        <v>2567705.7440000004</v>
      </c>
      <c r="D848" s="72">
        <f t="shared" si="27"/>
        <v>-307731.03200000001</v>
      </c>
    </row>
    <row r="849" spans="1:4">
      <c r="A849" s="47">
        <v>44399</v>
      </c>
      <c r="B849" s="72">
        <f>_xlfn.IFNA(VLOOKUP(A849,綜合_回測!$A$3:$I$1751,8,FALSE),0)</f>
        <v>10480.608</v>
      </c>
      <c r="C849" s="72">
        <f t="shared" si="26"/>
        <v>2452147.6320000002</v>
      </c>
      <c r="D849" s="72">
        <f t="shared" si="27"/>
        <v>-412808.53600000002</v>
      </c>
    </row>
    <row r="850" spans="1:4">
      <c r="A850" s="47">
        <v>44398</v>
      </c>
      <c r="B850" s="72">
        <f>_xlfn.IFNA(VLOOKUP(A850,綜合_回測!$A$3:$I$1751,8,FALSE),0)</f>
        <v>175675.68000000002</v>
      </c>
      <c r="C850" s="72">
        <f t="shared" si="26"/>
        <v>2441667.0240000002</v>
      </c>
      <c r="D850" s="72">
        <f t="shared" si="27"/>
        <v>-247613.46400000001</v>
      </c>
    </row>
    <row r="851" spans="1:4">
      <c r="A851" s="47">
        <v>44397</v>
      </c>
      <c r="B851" s="72">
        <f>_xlfn.IFNA(VLOOKUP(A851,綜合_回測!$A$3:$I$1751,8,FALSE),0)</f>
        <v>128896.864</v>
      </c>
      <c r="C851" s="72">
        <f t="shared" si="26"/>
        <v>2265991.344</v>
      </c>
      <c r="D851" s="72">
        <f t="shared" si="27"/>
        <v>-294392.28000000003</v>
      </c>
    </row>
    <row r="852" spans="1:4">
      <c r="A852" s="47">
        <v>44396</v>
      </c>
      <c r="B852" s="72">
        <f>_xlfn.IFNA(VLOOKUP(A852,綜合_回測!$A$3:$I$1751,8,FALSE),0)</f>
        <v>69573.680000000008</v>
      </c>
      <c r="C852" s="72">
        <f t="shared" si="26"/>
        <v>2137094.48</v>
      </c>
      <c r="D852" s="72">
        <f t="shared" si="27"/>
        <v>-353715.46400000004</v>
      </c>
    </row>
    <row r="853" spans="1:4">
      <c r="A853" s="47">
        <v>44393</v>
      </c>
      <c r="B853" s="72">
        <f>_xlfn.IFNA(VLOOKUP(A853,綜合_回測!$A$3:$I$1751,8,FALSE),0)</f>
        <v>1123.136</v>
      </c>
      <c r="C853" s="72">
        <f t="shared" si="26"/>
        <v>2067520.8</v>
      </c>
      <c r="D853" s="72">
        <f t="shared" si="27"/>
        <v>-422166.00800000003</v>
      </c>
    </row>
    <row r="854" spans="1:4">
      <c r="A854" s="47">
        <v>44392</v>
      </c>
      <c r="B854" s="72">
        <f>_xlfn.IFNA(VLOOKUP(A854,綜合_回測!$A$3:$I$1751,8,FALSE),0)</f>
        <v>0</v>
      </c>
      <c r="C854" s="72">
        <f t="shared" si="26"/>
        <v>2066397.6640000001</v>
      </c>
      <c r="D854" s="72">
        <f t="shared" si="27"/>
        <v>-431302.54400000005</v>
      </c>
    </row>
    <row r="855" spans="1:4">
      <c r="A855" s="47">
        <v>44391</v>
      </c>
      <c r="B855" s="72">
        <f>_xlfn.IFNA(VLOOKUP(A855,綜合_回測!$A$3:$I$1751,8,FALSE),0)</f>
        <v>21403.335999999999</v>
      </c>
      <c r="C855" s="72">
        <f t="shared" si="26"/>
        <v>2066397.6640000001</v>
      </c>
      <c r="D855" s="72">
        <f t="shared" si="27"/>
        <v>-409899.20800000004</v>
      </c>
    </row>
    <row r="856" spans="1:4">
      <c r="A856" s="47">
        <v>44390</v>
      </c>
      <c r="B856" s="72">
        <f>_xlfn.IFNA(VLOOKUP(A856,綜合_回測!$A$3:$I$1751,8,FALSE),0)</f>
        <v>96636.856</v>
      </c>
      <c r="C856" s="72">
        <f t="shared" si="26"/>
        <v>2044994.3280000002</v>
      </c>
      <c r="D856" s="72">
        <f t="shared" si="27"/>
        <v>-334665.68800000008</v>
      </c>
    </row>
    <row r="857" spans="1:4">
      <c r="A857" s="47">
        <v>44389</v>
      </c>
      <c r="B857" s="72">
        <f>_xlfn.IFNA(VLOOKUP(A857,綜合_回測!$A$3:$I$1751,8,FALSE),0)</f>
        <v>-19531.584000000003</v>
      </c>
      <c r="C857" s="72">
        <f t="shared" si="26"/>
        <v>1948357.4720000003</v>
      </c>
      <c r="D857" s="72">
        <f t="shared" si="27"/>
        <v>-450834.12800000003</v>
      </c>
    </row>
    <row r="858" spans="1:4">
      <c r="A858" s="47">
        <v>44386</v>
      </c>
      <c r="B858" s="72">
        <f>_xlfn.IFNA(VLOOKUP(A858,綜合_回測!$A$3:$I$1751,8,FALSE),0)</f>
        <v>-44232.623999999989</v>
      </c>
      <c r="C858" s="72">
        <f t="shared" si="26"/>
        <v>1967889.0560000003</v>
      </c>
      <c r="D858" s="72">
        <f t="shared" si="27"/>
        <v>-475535.16800000006</v>
      </c>
    </row>
    <row r="859" spans="1:4">
      <c r="A859" s="47">
        <v>44385</v>
      </c>
      <c r="B859" s="72">
        <f>_xlfn.IFNA(VLOOKUP(A859,綜合_回測!$A$3:$I$1751,8,FALSE),0)</f>
        <v>0</v>
      </c>
      <c r="C859" s="72">
        <f t="shared" si="26"/>
        <v>2012121.6800000004</v>
      </c>
      <c r="D859" s="72">
        <f t="shared" si="27"/>
        <v>-431302.54400000005</v>
      </c>
    </row>
    <row r="860" spans="1:4">
      <c r="A860" s="47">
        <v>44384</v>
      </c>
      <c r="B860" s="72">
        <f>_xlfn.IFNA(VLOOKUP(A860,綜合_回測!$A$3:$I$1751,8,FALSE),0)</f>
        <v>54751.840000000004</v>
      </c>
      <c r="C860" s="72">
        <f t="shared" si="26"/>
        <v>2012121.6800000004</v>
      </c>
      <c r="D860" s="72">
        <f t="shared" si="27"/>
        <v>-376550.70400000003</v>
      </c>
    </row>
    <row r="861" spans="1:4">
      <c r="A861" s="47">
        <v>44383</v>
      </c>
      <c r="B861" s="72">
        <f>_xlfn.IFNA(VLOOKUP(A861,綜合_回測!$A$3:$I$1751,8,FALSE),0)</f>
        <v>0</v>
      </c>
      <c r="C861" s="72">
        <f t="shared" si="26"/>
        <v>1957369.8400000003</v>
      </c>
      <c r="D861" s="72">
        <f t="shared" si="27"/>
        <v>-431302.54400000005</v>
      </c>
    </row>
    <row r="862" spans="1:4">
      <c r="A862" s="47">
        <v>44382</v>
      </c>
      <c r="B862" s="72">
        <f>_xlfn.IFNA(VLOOKUP(A862,綜合_回測!$A$3:$I$1751,8,FALSE),0)</f>
        <v>0</v>
      </c>
      <c r="C862" s="72">
        <f t="shared" si="26"/>
        <v>1957369.8400000003</v>
      </c>
      <c r="D862" s="72">
        <f t="shared" si="27"/>
        <v>-431302.54400000005</v>
      </c>
    </row>
    <row r="863" spans="1:4">
      <c r="A863" s="47">
        <v>44379</v>
      </c>
      <c r="B863" s="72">
        <f>_xlfn.IFNA(VLOOKUP(A863,綜合_回測!$A$3:$I$1751,8,FALSE),0)</f>
        <v>-128471.03999999999</v>
      </c>
      <c r="C863" s="72">
        <f t="shared" si="26"/>
        <v>1957369.8400000003</v>
      </c>
      <c r="D863" s="72">
        <f t="shared" si="27"/>
        <v>-559773.58400000003</v>
      </c>
    </row>
    <row r="864" spans="1:4">
      <c r="A864" s="47">
        <v>44378</v>
      </c>
      <c r="B864" s="72">
        <f>_xlfn.IFNA(VLOOKUP(A864,綜合_回測!$A$3:$I$1751,8,FALSE),0)</f>
        <v>51528.480000000003</v>
      </c>
      <c r="C864" s="72">
        <f t="shared" si="26"/>
        <v>2085840.8800000004</v>
      </c>
      <c r="D864" s="72">
        <f t="shared" si="27"/>
        <v>-379774.06400000007</v>
      </c>
    </row>
    <row r="865" spans="1:4">
      <c r="A865" s="47">
        <v>44377</v>
      </c>
      <c r="B865" s="72">
        <f>_xlfn.IFNA(VLOOKUP(A865,綜合_回測!$A$3:$I$1751,8,FALSE),0)</f>
        <v>100958.28</v>
      </c>
      <c r="C865" s="72">
        <f t="shared" si="26"/>
        <v>2034312.4000000004</v>
      </c>
      <c r="D865" s="72">
        <f t="shared" si="27"/>
        <v>-330344.26400000008</v>
      </c>
    </row>
    <row r="866" spans="1:4">
      <c r="A866" s="47">
        <v>44376</v>
      </c>
      <c r="B866" s="72">
        <f>_xlfn.IFNA(VLOOKUP(A866,綜合_回測!$A$3:$I$1751,8,FALSE),0)</f>
        <v>-23842.015999999989</v>
      </c>
      <c r="C866" s="72">
        <f t="shared" si="26"/>
        <v>1933354.1200000003</v>
      </c>
      <c r="D866" s="72">
        <f t="shared" si="27"/>
        <v>-455144.56000000006</v>
      </c>
    </row>
    <row r="867" spans="1:4">
      <c r="A867" s="47">
        <v>44375</v>
      </c>
      <c r="B867" s="72">
        <f>_xlfn.IFNA(VLOOKUP(A867,綜合_回測!$A$3:$I$1751,8,FALSE),0)</f>
        <v>-126709.44</v>
      </c>
      <c r="C867" s="72">
        <f t="shared" si="26"/>
        <v>1957196.1360000004</v>
      </c>
      <c r="D867" s="72">
        <f t="shared" si="27"/>
        <v>-558011.98400000005</v>
      </c>
    </row>
    <row r="868" spans="1:4">
      <c r="A868" s="47">
        <v>44372</v>
      </c>
      <c r="B868" s="72">
        <f>_xlfn.IFNA(VLOOKUP(A868,綜合_回測!$A$3:$I$1751,8,FALSE),0)</f>
        <v>83748.536000000007</v>
      </c>
      <c r="C868" s="72">
        <f t="shared" si="26"/>
        <v>2083905.5760000004</v>
      </c>
      <c r="D868" s="72">
        <f t="shared" si="27"/>
        <v>-347554.00800000003</v>
      </c>
    </row>
    <row r="869" spans="1:4">
      <c r="A869" s="47">
        <v>44371</v>
      </c>
      <c r="B869" s="72">
        <f>_xlfn.IFNA(VLOOKUP(A869,綜合_回測!$A$3:$I$1751,8,FALSE),0)</f>
        <v>-129999.36</v>
      </c>
      <c r="C869" s="72">
        <f t="shared" si="26"/>
        <v>2000157.0400000003</v>
      </c>
      <c r="D869" s="72">
        <f t="shared" si="27"/>
        <v>-561301.9040000001</v>
      </c>
    </row>
    <row r="870" spans="1:4">
      <c r="A870" s="47">
        <v>44370</v>
      </c>
      <c r="B870" s="72">
        <f>_xlfn.IFNA(VLOOKUP(A870,綜合_回測!$A$3:$I$1751,8,FALSE),0)</f>
        <v>0</v>
      </c>
      <c r="C870" s="72">
        <f t="shared" si="26"/>
        <v>2130156.4000000004</v>
      </c>
      <c r="D870" s="72">
        <f t="shared" si="27"/>
        <v>-431302.54400000005</v>
      </c>
    </row>
    <row r="871" spans="1:4">
      <c r="A871" s="47">
        <v>44369</v>
      </c>
      <c r="B871" s="72">
        <f>_xlfn.IFNA(VLOOKUP(A871,綜合_回測!$A$3:$I$1751,8,FALSE),0)</f>
        <v>56324.911999999997</v>
      </c>
      <c r="C871" s="72">
        <f t="shared" si="26"/>
        <v>2130156.4000000004</v>
      </c>
      <c r="D871" s="72">
        <f t="shared" si="27"/>
        <v>-374977.63200000004</v>
      </c>
    </row>
    <row r="872" spans="1:4">
      <c r="A872" s="47">
        <v>44368</v>
      </c>
      <c r="B872" s="72">
        <f>_xlfn.IFNA(VLOOKUP(A872,綜合_回測!$A$3:$I$1751,8,FALSE),0)</f>
        <v>-46062.240000000005</v>
      </c>
      <c r="C872" s="72">
        <f t="shared" si="26"/>
        <v>2073831.4880000006</v>
      </c>
      <c r="D872" s="72">
        <f t="shared" si="27"/>
        <v>-477364.78400000004</v>
      </c>
    </row>
    <row r="873" spans="1:4">
      <c r="A873" s="47">
        <v>44365</v>
      </c>
      <c r="B873" s="72">
        <f>_xlfn.IFNA(VLOOKUP(A873,綜合_回測!$A$3:$I$1751,8,FALSE),0)</f>
        <v>7859.04</v>
      </c>
      <c r="C873" s="72">
        <f t="shared" si="26"/>
        <v>2119893.7280000006</v>
      </c>
      <c r="D873" s="72">
        <f t="shared" si="27"/>
        <v>-423443.50400000007</v>
      </c>
    </row>
    <row r="874" spans="1:4">
      <c r="A874" s="47">
        <v>44364</v>
      </c>
      <c r="B874" s="72">
        <f>_xlfn.IFNA(VLOOKUP(A874,綜合_回測!$A$3:$I$1751,8,FALSE),0)</f>
        <v>55629.336000000003</v>
      </c>
      <c r="C874" s="72">
        <f t="shared" si="26"/>
        <v>2112034.6880000005</v>
      </c>
      <c r="D874" s="72">
        <f t="shared" si="27"/>
        <v>-375673.20800000004</v>
      </c>
    </row>
    <row r="875" spans="1:4">
      <c r="A875" s="47">
        <v>44363</v>
      </c>
      <c r="B875" s="72">
        <f>_xlfn.IFNA(VLOOKUP(A875,綜合_回測!$A$3:$I$1751,8,FALSE),0)</f>
        <v>-36114.408000000003</v>
      </c>
      <c r="C875" s="72">
        <f t="shared" si="26"/>
        <v>2056405.3520000007</v>
      </c>
      <c r="D875" s="72">
        <f t="shared" si="27"/>
        <v>-467416.95200000005</v>
      </c>
    </row>
    <row r="876" spans="1:4">
      <c r="A876" s="47">
        <v>44362</v>
      </c>
      <c r="B876" s="72">
        <f>_xlfn.IFNA(VLOOKUP(A876,綜合_回測!$A$3:$I$1751,8,FALSE),0)</f>
        <v>0</v>
      </c>
      <c r="C876" s="72">
        <f t="shared" si="26"/>
        <v>2092519.7600000007</v>
      </c>
      <c r="D876" s="72">
        <f t="shared" si="27"/>
        <v>-431302.54400000005</v>
      </c>
    </row>
    <row r="877" spans="1:4">
      <c r="A877" s="47">
        <v>44358</v>
      </c>
      <c r="B877" s="72">
        <f>_xlfn.IFNA(VLOOKUP(A877,綜合_回測!$A$3:$I$1751,8,FALSE),0)</f>
        <v>0</v>
      </c>
      <c r="C877" s="72">
        <f t="shared" si="26"/>
        <v>2092519.7600000007</v>
      </c>
      <c r="D877" s="72">
        <f t="shared" si="27"/>
        <v>-431302.54400000005</v>
      </c>
    </row>
    <row r="878" spans="1:4">
      <c r="A878" s="47">
        <v>44357</v>
      </c>
      <c r="B878" s="72">
        <f>_xlfn.IFNA(VLOOKUP(A878,綜合_回測!$A$3:$I$1751,8,FALSE),0)</f>
        <v>19059.072</v>
      </c>
      <c r="C878" s="72">
        <f t="shared" si="26"/>
        <v>2092519.7600000007</v>
      </c>
      <c r="D878" s="72">
        <f t="shared" si="27"/>
        <v>-412243.47200000007</v>
      </c>
    </row>
    <row r="879" spans="1:4">
      <c r="A879" s="47">
        <v>44356</v>
      </c>
      <c r="B879" s="72">
        <f>_xlfn.IFNA(VLOOKUP(A879,綜合_回測!$A$3:$I$1751,8,FALSE),0)</f>
        <v>5520.5119999999997</v>
      </c>
      <c r="C879" s="72">
        <f t="shared" si="26"/>
        <v>2073460.6880000008</v>
      </c>
      <c r="D879" s="72">
        <f t="shared" si="27"/>
        <v>-425782.03200000006</v>
      </c>
    </row>
    <row r="880" spans="1:4">
      <c r="A880" s="47">
        <v>44355</v>
      </c>
      <c r="B880" s="72">
        <f>_xlfn.IFNA(VLOOKUP(A880,綜合_回測!$A$3:$I$1751,8,FALSE),0)</f>
        <v>-60113.279999999999</v>
      </c>
      <c r="C880" s="72">
        <f t="shared" si="26"/>
        <v>2067940.1760000007</v>
      </c>
      <c r="D880" s="72">
        <f t="shared" si="27"/>
        <v>-491415.82400000002</v>
      </c>
    </row>
    <row r="881" spans="1:4">
      <c r="A881" s="47">
        <v>44354</v>
      </c>
      <c r="B881" s="72">
        <f>_xlfn.IFNA(VLOOKUP(A881,綜合_回測!$A$3:$I$1751,8,FALSE),0)</f>
        <v>172683.264</v>
      </c>
      <c r="C881" s="72">
        <f t="shared" si="26"/>
        <v>2128053.4560000007</v>
      </c>
      <c r="D881" s="72">
        <f t="shared" si="27"/>
        <v>-258619.28000000006</v>
      </c>
    </row>
    <row r="882" spans="1:4">
      <c r="A882" s="47">
        <v>44351</v>
      </c>
      <c r="B882" s="72">
        <f>_xlfn.IFNA(VLOOKUP(A882,綜合_回測!$A$3:$I$1751,8,FALSE),0)</f>
        <v>-126571.96799999999</v>
      </c>
      <c r="C882" s="72">
        <f t="shared" si="26"/>
        <v>1955370.1920000007</v>
      </c>
      <c r="D882" s="72">
        <f t="shared" si="27"/>
        <v>-557874.5120000001</v>
      </c>
    </row>
    <row r="883" spans="1:4">
      <c r="A883" s="47">
        <v>44350</v>
      </c>
      <c r="B883" s="72">
        <f>_xlfn.IFNA(VLOOKUP(A883,綜合_回測!$A$3:$I$1751,8,FALSE),0)</f>
        <v>-12812.072</v>
      </c>
      <c r="C883" s="72">
        <f t="shared" si="26"/>
        <v>2081942.1600000008</v>
      </c>
      <c r="D883" s="72">
        <f t="shared" si="27"/>
        <v>-444114.61600000004</v>
      </c>
    </row>
    <row r="884" spans="1:4">
      <c r="A884" s="47">
        <v>44349</v>
      </c>
      <c r="B884" s="72">
        <f>_xlfn.IFNA(VLOOKUP(A884,綜合_回測!$A$3:$I$1751,8,FALSE),0)</f>
        <v>-30565.440000000002</v>
      </c>
      <c r="C884" s="72">
        <f t="shared" si="26"/>
        <v>2094754.2320000008</v>
      </c>
      <c r="D884" s="72">
        <f t="shared" si="27"/>
        <v>-461867.98400000005</v>
      </c>
    </row>
    <row r="885" spans="1:4">
      <c r="A885" s="47">
        <v>44348</v>
      </c>
      <c r="B885" s="72">
        <f>_xlfn.IFNA(VLOOKUP(A885,綜合_回測!$A$3:$I$1751,8,FALSE),0)</f>
        <v>0</v>
      </c>
      <c r="C885" s="72">
        <f t="shared" si="26"/>
        <v>2125319.6720000007</v>
      </c>
      <c r="D885" s="72">
        <f t="shared" si="27"/>
        <v>-431302.54400000005</v>
      </c>
    </row>
    <row r="886" spans="1:4">
      <c r="A886" s="47">
        <v>44347</v>
      </c>
      <c r="B886" s="72">
        <f>_xlfn.IFNA(VLOOKUP(A886,綜合_回測!$A$3:$I$1751,8,FALSE),0)</f>
        <v>-68707.464000000007</v>
      </c>
      <c r="C886" s="72">
        <f t="shared" si="26"/>
        <v>2125319.6720000007</v>
      </c>
      <c r="D886" s="72">
        <f t="shared" si="27"/>
        <v>-500010.00800000003</v>
      </c>
    </row>
    <row r="887" spans="1:4">
      <c r="A887" s="47">
        <v>44344</v>
      </c>
      <c r="B887" s="72">
        <f>_xlfn.IFNA(VLOOKUP(A887,綜合_回測!$A$3:$I$1751,8,FALSE),0)</f>
        <v>0</v>
      </c>
      <c r="C887" s="72">
        <f t="shared" si="26"/>
        <v>2194027.1360000009</v>
      </c>
      <c r="D887" s="72">
        <f t="shared" si="27"/>
        <v>-431302.54400000005</v>
      </c>
    </row>
    <row r="888" spans="1:4">
      <c r="A888" s="47">
        <v>44343</v>
      </c>
      <c r="B888" s="72">
        <f>_xlfn.IFNA(VLOOKUP(A888,綜合_回測!$A$3:$I$1751,8,FALSE),0)</f>
        <v>0</v>
      </c>
      <c r="C888" s="72">
        <f t="shared" si="26"/>
        <v>2194027.1360000009</v>
      </c>
      <c r="D888" s="72">
        <f t="shared" si="27"/>
        <v>-431302.54400000005</v>
      </c>
    </row>
    <row r="889" spans="1:4">
      <c r="A889" s="47">
        <v>44342</v>
      </c>
      <c r="B889" s="72">
        <f>_xlfn.IFNA(VLOOKUP(A889,綜合_回測!$A$3:$I$1751,8,FALSE),0)</f>
        <v>-89931.615999999995</v>
      </c>
      <c r="C889" s="72">
        <f t="shared" si="26"/>
        <v>2194027.1360000009</v>
      </c>
      <c r="D889" s="72">
        <f t="shared" si="27"/>
        <v>-521234.16000000003</v>
      </c>
    </row>
    <row r="890" spans="1:4">
      <c r="A890" s="47">
        <v>44341</v>
      </c>
      <c r="B890" s="72">
        <f>_xlfn.IFNA(VLOOKUP(A890,綜合_回測!$A$3:$I$1751,8,FALSE),0)</f>
        <v>0</v>
      </c>
      <c r="C890" s="72">
        <f t="shared" si="26"/>
        <v>2283958.7520000008</v>
      </c>
      <c r="D890" s="72">
        <f t="shared" si="27"/>
        <v>-431302.54400000005</v>
      </c>
    </row>
    <row r="891" spans="1:4">
      <c r="A891" s="47">
        <v>44340</v>
      </c>
      <c r="B891" s="72">
        <f>_xlfn.IFNA(VLOOKUP(A891,綜合_回測!$A$3:$I$1751,8,FALSE),0)</f>
        <v>0</v>
      </c>
      <c r="C891" s="72">
        <f t="shared" si="26"/>
        <v>2283958.7520000008</v>
      </c>
      <c r="D891" s="72">
        <f t="shared" si="27"/>
        <v>-431302.54400000005</v>
      </c>
    </row>
    <row r="892" spans="1:4">
      <c r="A892" s="47">
        <v>44337</v>
      </c>
      <c r="B892" s="72">
        <f>_xlfn.IFNA(VLOOKUP(A892,綜合_回測!$A$3:$I$1751,8,FALSE),0)</f>
        <v>0</v>
      </c>
      <c r="C892" s="72">
        <f t="shared" si="26"/>
        <v>2283958.7520000008</v>
      </c>
      <c r="D892" s="72">
        <f t="shared" si="27"/>
        <v>-431302.54400000005</v>
      </c>
    </row>
    <row r="893" spans="1:4">
      <c r="A893" s="47">
        <v>44336</v>
      </c>
      <c r="B893" s="72">
        <f>_xlfn.IFNA(VLOOKUP(A893,綜合_回測!$A$3:$I$1751,8,FALSE),0)</f>
        <v>-17299.32</v>
      </c>
      <c r="C893" s="72">
        <f t="shared" si="26"/>
        <v>2283958.7520000008</v>
      </c>
      <c r="D893" s="72">
        <f t="shared" si="27"/>
        <v>-448601.86400000006</v>
      </c>
    </row>
    <row r="894" spans="1:4">
      <c r="A894" s="47">
        <v>44335</v>
      </c>
      <c r="B894" s="72">
        <f>_xlfn.IFNA(VLOOKUP(A894,綜合_回測!$A$3:$I$1751,8,FALSE),0)</f>
        <v>0</v>
      </c>
      <c r="C894" s="72">
        <f t="shared" si="26"/>
        <v>2301258.0720000006</v>
      </c>
      <c r="D894" s="72">
        <f t="shared" si="27"/>
        <v>-431302.54400000005</v>
      </c>
    </row>
    <row r="895" spans="1:4">
      <c r="A895" s="47">
        <v>44334</v>
      </c>
      <c r="B895" s="72">
        <f>_xlfn.IFNA(VLOOKUP(A895,綜合_回測!$A$3:$I$1751,8,FALSE),0)</f>
        <v>13628.496000000001</v>
      </c>
      <c r="C895" s="72">
        <f t="shared" si="26"/>
        <v>2301258.0720000006</v>
      </c>
      <c r="D895" s="72">
        <f t="shared" si="27"/>
        <v>-417674.04800000007</v>
      </c>
    </row>
    <row r="896" spans="1:4">
      <c r="A896" s="47">
        <v>44333</v>
      </c>
      <c r="B896" s="72">
        <f>_xlfn.IFNA(VLOOKUP(A896,綜合_回測!$A$3:$I$1751,8,FALSE),0)</f>
        <v>62330.408000000003</v>
      </c>
      <c r="C896" s="72">
        <f t="shared" si="26"/>
        <v>2287629.5760000008</v>
      </c>
      <c r="D896" s="72">
        <f t="shared" si="27"/>
        <v>-368972.13600000006</v>
      </c>
    </row>
    <row r="897" spans="1:4">
      <c r="A897" s="47">
        <v>44330</v>
      </c>
      <c r="B897" s="72">
        <f>_xlfn.IFNA(VLOOKUP(A897,綜合_回測!$A$3:$I$1751,8,FALSE),0)</f>
        <v>-23267.063999999998</v>
      </c>
      <c r="C897" s="72">
        <f t="shared" si="26"/>
        <v>2225299.168000001</v>
      </c>
      <c r="D897" s="72">
        <f t="shared" si="27"/>
        <v>-454569.60800000007</v>
      </c>
    </row>
    <row r="898" spans="1:4">
      <c r="A898" s="47">
        <v>44329</v>
      </c>
      <c r="B898" s="72">
        <f>_xlfn.IFNA(VLOOKUP(A898,綜合_回測!$A$3:$I$1751,8,FALSE),0)</f>
        <v>35344</v>
      </c>
      <c r="C898" s="72">
        <f t="shared" ref="C898:C961" si="28">C899+B898</f>
        <v>2248566.2320000008</v>
      </c>
      <c r="D898" s="72">
        <f t="shared" si="27"/>
        <v>-395958.54400000005</v>
      </c>
    </row>
    <row r="899" spans="1:4">
      <c r="A899" s="47">
        <v>44328</v>
      </c>
      <c r="B899" s="72">
        <f>_xlfn.IFNA(VLOOKUP(A899,綜合_回測!$A$3:$I$1751,8,FALSE),0)</f>
        <v>0</v>
      </c>
      <c r="C899" s="72">
        <f t="shared" si="28"/>
        <v>2213222.2320000008</v>
      </c>
      <c r="D899" s="72">
        <f t="shared" ref="D899:D962" si="29">MIN((B899-MAX(B899:B957)),0)</f>
        <v>-431302.54400000005</v>
      </c>
    </row>
    <row r="900" spans="1:4">
      <c r="A900" s="47">
        <v>44327</v>
      </c>
      <c r="B900" s="72">
        <f>_xlfn.IFNA(VLOOKUP(A900,綜合_回測!$A$3:$I$1751,8,FALSE),0)</f>
        <v>82205.767999999996</v>
      </c>
      <c r="C900" s="72">
        <f t="shared" si="28"/>
        <v>2213222.2320000008</v>
      </c>
      <c r="D900" s="72">
        <f t="shared" si="29"/>
        <v>-349096.77600000007</v>
      </c>
    </row>
    <row r="901" spans="1:4">
      <c r="A901" s="47">
        <v>44326</v>
      </c>
      <c r="B901" s="72">
        <f>_xlfn.IFNA(VLOOKUP(A901,綜合_回測!$A$3:$I$1751,8,FALSE),0)</f>
        <v>47832.576000000001</v>
      </c>
      <c r="C901" s="72">
        <f t="shared" si="28"/>
        <v>2131016.4640000006</v>
      </c>
      <c r="D901" s="72">
        <f t="shared" si="29"/>
        <v>-383469.96800000005</v>
      </c>
    </row>
    <row r="902" spans="1:4">
      <c r="A902" s="47">
        <v>44323</v>
      </c>
      <c r="B902" s="72">
        <f>_xlfn.IFNA(VLOOKUP(A902,綜合_回測!$A$3:$I$1751,8,FALSE),0)</f>
        <v>52571.583999999995</v>
      </c>
      <c r="C902" s="72">
        <f t="shared" si="28"/>
        <v>2083183.8880000007</v>
      </c>
      <c r="D902" s="72">
        <f t="shared" si="29"/>
        <v>-378730.96000000008</v>
      </c>
    </row>
    <row r="903" spans="1:4">
      <c r="A903" s="47">
        <v>44322</v>
      </c>
      <c r="B903" s="72">
        <f>_xlfn.IFNA(VLOOKUP(A903,綜合_回測!$A$3:$I$1751,8,FALSE),0)</f>
        <v>82371.248000000007</v>
      </c>
      <c r="C903" s="72">
        <f t="shared" si="28"/>
        <v>2030612.3040000007</v>
      </c>
      <c r="D903" s="72">
        <f t="shared" si="29"/>
        <v>-348931.29600000003</v>
      </c>
    </row>
    <row r="904" spans="1:4">
      <c r="A904" s="47">
        <v>44321</v>
      </c>
      <c r="B904" s="72">
        <f>_xlfn.IFNA(VLOOKUP(A904,綜合_回測!$A$3:$I$1751,8,FALSE),0)</f>
        <v>0</v>
      </c>
      <c r="C904" s="72">
        <f t="shared" si="28"/>
        <v>1948241.0560000008</v>
      </c>
      <c r="D904" s="72">
        <f t="shared" si="29"/>
        <v>-431302.54400000005</v>
      </c>
    </row>
    <row r="905" spans="1:4">
      <c r="A905" s="47">
        <v>44320</v>
      </c>
      <c r="B905" s="72">
        <f>_xlfn.IFNA(VLOOKUP(A905,綜合_回測!$A$3:$I$1751,8,FALSE),0)</f>
        <v>423289.14400000003</v>
      </c>
      <c r="C905" s="72">
        <f t="shared" si="28"/>
        <v>1948241.0560000008</v>
      </c>
      <c r="D905" s="72">
        <f t="shared" si="29"/>
        <v>-8013.4000000000233</v>
      </c>
    </row>
    <row r="906" spans="1:4">
      <c r="A906" s="47">
        <v>44319</v>
      </c>
      <c r="B906" s="72">
        <f>_xlfn.IFNA(VLOOKUP(A906,綜合_回測!$A$3:$I$1751,8,FALSE),0)</f>
        <v>-35020.000000000007</v>
      </c>
      <c r="C906" s="72">
        <f t="shared" si="28"/>
        <v>1524951.9120000007</v>
      </c>
      <c r="D906" s="72">
        <f t="shared" si="29"/>
        <v>-466322.54400000005</v>
      </c>
    </row>
    <row r="907" spans="1:4">
      <c r="A907" s="47">
        <v>44315</v>
      </c>
      <c r="B907" s="72">
        <f>_xlfn.IFNA(VLOOKUP(A907,綜合_回測!$A$3:$I$1751,8,FALSE),0)</f>
        <v>31892.28</v>
      </c>
      <c r="C907" s="72">
        <f t="shared" si="28"/>
        <v>1559971.9120000007</v>
      </c>
      <c r="D907" s="72">
        <f t="shared" si="29"/>
        <v>-399410.26400000008</v>
      </c>
    </row>
    <row r="908" spans="1:4">
      <c r="A908" s="47">
        <v>44314</v>
      </c>
      <c r="B908" s="72">
        <f>_xlfn.IFNA(VLOOKUP(A908,綜合_回測!$A$3:$I$1751,8,FALSE),0)</f>
        <v>-130085.18400000001</v>
      </c>
      <c r="C908" s="72">
        <f t="shared" si="28"/>
        <v>1528079.6320000007</v>
      </c>
      <c r="D908" s="72">
        <f t="shared" si="29"/>
        <v>-561387.72800000012</v>
      </c>
    </row>
    <row r="909" spans="1:4">
      <c r="A909" s="47">
        <v>44313</v>
      </c>
      <c r="B909" s="72">
        <f>_xlfn.IFNA(VLOOKUP(A909,綜合_回測!$A$3:$I$1751,8,FALSE),0)</f>
        <v>-128406.72</v>
      </c>
      <c r="C909" s="72">
        <f t="shared" si="28"/>
        <v>1658164.8160000008</v>
      </c>
      <c r="D909" s="72">
        <f t="shared" si="29"/>
        <v>-559709.26400000008</v>
      </c>
    </row>
    <row r="910" spans="1:4">
      <c r="A910" s="47">
        <v>44312</v>
      </c>
      <c r="B910" s="72">
        <f>_xlfn.IFNA(VLOOKUP(A910,綜合_回測!$A$3:$I$1751,8,FALSE),0)</f>
        <v>0</v>
      </c>
      <c r="C910" s="72">
        <f t="shared" si="28"/>
        <v>1786571.5360000008</v>
      </c>
      <c r="D910" s="72">
        <f t="shared" si="29"/>
        <v>-431302.54400000005</v>
      </c>
    </row>
    <row r="911" spans="1:4">
      <c r="A911" s="47">
        <v>44309</v>
      </c>
      <c r="B911" s="72">
        <f>_xlfn.IFNA(VLOOKUP(A911,綜合_回測!$A$3:$I$1751,8,FALSE),0)</f>
        <v>70999.432000000001</v>
      </c>
      <c r="C911" s="72">
        <f t="shared" si="28"/>
        <v>1786571.5360000008</v>
      </c>
      <c r="D911" s="72">
        <f t="shared" si="29"/>
        <v>-360303.11200000008</v>
      </c>
    </row>
    <row r="912" spans="1:4">
      <c r="A912" s="47">
        <v>44308</v>
      </c>
      <c r="B912" s="72">
        <f>_xlfn.IFNA(VLOOKUP(A912,綜合_回測!$A$3:$I$1751,8,FALSE),0)</f>
        <v>431302.54400000005</v>
      </c>
      <c r="C912" s="72">
        <f t="shared" si="28"/>
        <v>1715572.1040000007</v>
      </c>
      <c r="D912" s="72">
        <f t="shared" si="29"/>
        <v>0</v>
      </c>
    </row>
    <row r="913" spans="1:4">
      <c r="A913" s="47">
        <v>44307</v>
      </c>
      <c r="B913" s="72">
        <f>_xlfn.IFNA(VLOOKUP(A913,綜合_回測!$A$3:$I$1751,8,FALSE),0)</f>
        <v>40771</v>
      </c>
      <c r="C913" s="72">
        <f t="shared" si="28"/>
        <v>1284269.5600000008</v>
      </c>
      <c r="D913" s="72">
        <f t="shared" si="29"/>
        <v>-242310.728</v>
      </c>
    </row>
    <row r="914" spans="1:4">
      <c r="A914" s="47">
        <v>44306</v>
      </c>
      <c r="B914" s="72">
        <f>_xlfn.IFNA(VLOOKUP(A914,綜合_回測!$A$3:$I$1751,8,FALSE),0)</f>
        <v>-99272.52</v>
      </c>
      <c r="C914" s="72">
        <f t="shared" si="28"/>
        <v>1243498.5600000008</v>
      </c>
      <c r="D914" s="72">
        <f t="shared" si="29"/>
        <v>-382354.24800000002</v>
      </c>
    </row>
    <row r="915" spans="1:4">
      <c r="A915" s="47">
        <v>44305</v>
      </c>
      <c r="B915" s="72">
        <f>_xlfn.IFNA(VLOOKUP(A915,綜合_回測!$A$3:$I$1751,8,FALSE),0)</f>
        <v>36234.544000000002</v>
      </c>
      <c r="C915" s="72">
        <f t="shared" si="28"/>
        <v>1342771.0800000008</v>
      </c>
      <c r="D915" s="72">
        <f t="shared" si="29"/>
        <v>-246847.18400000001</v>
      </c>
    </row>
    <row r="916" spans="1:4">
      <c r="A916" s="47">
        <v>44302</v>
      </c>
      <c r="B916" s="72">
        <f>_xlfn.IFNA(VLOOKUP(A916,綜合_回測!$A$3:$I$1751,8,FALSE),0)</f>
        <v>-124821.928</v>
      </c>
      <c r="C916" s="72">
        <f t="shared" si="28"/>
        <v>1306536.5360000008</v>
      </c>
      <c r="D916" s="72">
        <f t="shared" si="29"/>
        <v>-407903.65600000002</v>
      </c>
    </row>
    <row r="917" spans="1:4">
      <c r="A917" s="47">
        <v>44301</v>
      </c>
      <c r="B917" s="72">
        <f>_xlfn.IFNA(VLOOKUP(A917,綜合_回測!$A$3:$I$1751,8,FALSE),0)</f>
        <v>-129739.58399999999</v>
      </c>
      <c r="C917" s="72">
        <f t="shared" si="28"/>
        <v>1431358.4640000009</v>
      </c>
      <c r="D917" s="72">
        <f t="shared" si="29"/>
        <v>-412821.31199999998</v>
      </c>
    </row>
    <row r="918" spans="1:4">
      <c r="A918" s="47">
        <v>44300</v>
      </c>
      <c r="B918" s="72">
        <f>_xlfn.IFNA(VLOOKUP(A918,綜合_回測!$A$3:$I$1751,8,FALSE),0)</f>
        <v>-129692.352</v>
      </c>
      <c r="C918" s="72">
        <f t="shared" si="28"/>
        <v>1561098.0480000009</v>
      </c>
      <c r="D918" s="72">
        <f t="shared" si="29"/>
        <v>-412774.08</v>
      </c>
    </row>
    <row r="919" spans="1:4">
      <c r="A919" s="47">
        <v>44299</v>
      </c>
      <c r="B919" s="72">
        <f>_xlfn.IFNA(VLOOKUP(A919,綜合_回測!$A$3:$I$1751,8,FALSE),0)</f>
        <v>283081.728</v>
      </c>
      <c r="C919" s="72">
        <f t="shared" si="28"/>
        <v>1690790.4000000008</v>
      </c>
      <c r="D919" s="72">
        <f t="shared" si="29"/>
        <v>0</v>
      </c>
    </row>
    <row r="920" spans="1:4">
      <c r="A920" s="47">
        <v>44298</v>
      </c>
      <c r="B920" s="72">
        <f>_xlfn.IFNA(VLOOKUP(A920,綜合_回測!$A$3:$I$1751,8,FALSE),0)</f>
        <v>-129734.97600000001</v>
      </c>
      <c r="C920" s="72">
        <f t="shared" si="28"/>
        <v>1407708.6720000007</v>
      </c>
      <c r="D920" s="72">
        <f t="shared" si="29"/>
        <v>-367799.54399999999</v>
      </c>
    </row>
    <row r="921" spans="1:4">
      <c r="A921" s="47">
        <v>44295</v>
      </c>
      <c r="B921" s="72">
        <f>_xlfn.IFNA(VLOOKUP(A921,綜合_回測!$A$3:$I$1751,8,FALSE),0)</f>
        <v>119680.552</v>
      </c>
      <c r="C921" s="72">
        <f t="shared" si="28"/>
        <v>1537443.6480000007</v>
      </c>
      <c r="D921" s="72">
        <f t="shared" si="29"/>
        <v>-118384.016</v>
      </c>
    </row>
    <row r="922" spans="1:4">
      <c r="A922" s="47">
        <v>44294</v>
      </c>
      <c r="B922" s="72">
        <f>_xlfn.IFNA(VLOOKUP(A922,綜合_回測!$A$3:$I$1751,8,FALSE),0)</f>
        <v>-129828.424</v>
      </c>
      <c r="C922" s="72">
        <f t="shared" si="28"/>
        <v>1417763.0960000008</v>
      </c>
      <c r="D922" s="72">
        <f t="shared" si="29"/>
        <v>-367892.99199999997</v>
      </c>
    </row>
    <row r="923" spans="1:4">
      <c r="A923" s="47">
        <v>44293</v>
      </c>
      <c r="B923" s="72">
        <f>_xlfn.IFNA(VLOOKUP(A923,綜合_回測!$A$3:$I$1751,8,FALSE),0)</f>
        <v>-122429.088</v>
      </c>
      <c r="C923" s="72">
        <f t="shared" si="28"/>
        <v>1547591.5200000009</v>
      </c>
      <c r="D923" s="72">
        <f t="shared" si="29"/>
        <v>-360493.65600000002</v>
      </c>
    </row>
    <row r="924" spans="1:4">
      <c r="A924" s="47">
        <v>44292</v>
      </c>
      <c r="B924" s="72">
        <f>_xlfn.IFNA(VLOOKUP(A924,綜合_回測!$A$3:$I$1751,8,FALSE),0)</f>
        <v>-51826.152000000002</v>
      </c>
      <c r="C924" s="72">
        <f t="shared" si="28"/>
        <v>1670020.6080000009</v>
      </c>
      <c r="D924" s="72">
        <f t="shared" si="29"/>
        <v>-289890.71999999997</v>
      </c>
    </row>
    <row r="925" spans="1:4">
      <c r="A925" s="47">
        <v>44287</v>
      </c>
      <c r="B925" s="72">
        <f>_xlfn.IFNA(VLOOKUP(A925,綜合_回測!$A$3:$I$1751,8,FALSE),0)</f>
        <v>-88149.207999999999</v>
      </c>
      <c r="C925" s="72">
        <f t="shared" si="28"/>
        <v>1721846.7600000009</v>
      </c>
      <c r="D925" s="72">
        <f t="shared" si="29"/>
        <v>-326213.77600000001</v>
      </c>
    </row>
    <row r="926" spans="1:4">
      <c r="A926" s="47">
        <v>44286</v>
      </c>
      <c r="B926" s="72">
        <f>_xlfn.IFNA(VLOOKUP(A926,綜合_回測!$A$3:$I$1751,8,FALSE),0)</f>
        <v>60885.887999999999</v>
      </c>
      <c r="C926" s="72">
        <f t="shared" si="28"/>
        <v>1809995.968000001</v>
      </c>
      <c r="D926" s="72">
        <f t="shared" si="29"/>
        <v>-177178.68</v>
      </c>
    </row>
    <row r="927" spans="1:4">
      <c r="A927" s="47">
        <v>44285</v>
      </c>
      <c r="B927" s="72">
        <f>_xlfn.IFNA(VLOOKUP(A927,綜合_回測!$A$3:$I$1751,8,FALSE),0)</f>
        <v>-127719.576</v>
      </c>
      <c r="C927" s="72">
        <f t="shared" si="28"/>
        <v>1749110.080000001</v>
      </c>
      <c r="D927" s="72">
        <f t="shared" si="29"/>
        <v>-365784.14399999997</v>
      </c>
    </row>
    <row r="928" spans="1:4">
      <c r="A928" s="47">
        <v>44284</v>
      </c>
      <c r="B928" s="72">
        <f>_xlfn.IFNA(VLOOKUP(A928,綜合_回測!$A$3:$I$1751,8,FALSE),0)</f>
        <v>0</v>
      </c>
      <c r="C928" s="72">
        <f t="shared" si="28"/>
        <v>1876829.6560000011</v>
      </c>
      <c r="D928" s="72">
        <f t="shared" si="29"/>
        <v>-238064.568</v>
      </c>
    </row>
    <row r="929" spans="1:4">
      <c r="A929" s="47">
        <v>44281</v>
      </c>
      <c r="B929" s="72">
        <f>_xlfn.IFNA(VLOOKUP(A929,綜合_回測!$A$3:$I$1751,8,FALSE),0)</f>
        <v>173561.864</v>
      </c>
      <c r="C929" s="72">
        <f t="shared" si="28"/>
        <v>1876829.6560000011</v>
      </c>
      <c r="D929" s="72">
        <f t="shared" si="29"/>
        <v>-64502.703999999998</v>
      </c>
    </row>
    <row r="930" spans="1:4">
      <c r="A930" s="47">
        <v>44280</v>
      </c>
      <c r="B930" s="72">
        <f>_xlfn.IFNA(VLOOKUP(A930,綜合_回測!$A$3:$I$1751,8,FALSE),0)</f>
        <v>-27781.712</v>
      </c>
      <c r="C930" s="72">
        <f t="shared" si="28"/>
        <v>1703267.7920000011</v>
      </c>
      <c r="D930" s="72">
        <f t="shared" si="29"/>
        <v>-338707.53600000002</v>
      </c>
    </row>
    <row r="931" spans="1:4">
      <c r="A931" s="47">
        <v>44279</v>
      </c>
      <c r="B931" s="72">
        <f>_xlfn.IFNA(VLOOKUP(A931,綜合_回測!$A$3:$I$1751,8,FALSE),0)</f>
        <v>10196.08</v>
      </c>
      <c r="C931" s="72">
        <f t="shared" si="28"/>
        <v>1731049.5040000011</v>
      </c>
      <c r="D931" s="72">
        <f t="shared" si="29"/>
        <v>-300729.74400000001</v>
      </c>
    </row>
    <row r="932" spans="1:4">
      <c r="A932" s="47">
        <v>44278</v>
      </c>
      <c r="B932" s="72">
        <f>_xlfn.IFNA(VLOOKUP(A932,綜合_回測!$A$3:$I$1751,8,FALSE),0)</f>
        <v>-124668.48</v>
      </c>
      <c r="C932" s="72">
        <f t="shared" si="28"/>
        <v>1720853.424000001</v>
      </c>
      <c r="D932" s="72">
        <f t="shared" si="29"/>
        <v>-435594.304</v>
      </c>
    </row>
    <row r="933" spans="1:4">
      <c r="A933" s="47">
        <v>44277</v>
      </c>
      <c r="B933" s="72">
        <f>_xlfn.IFNA(VLOOKUP(A933,綜合_回測!$A$3:$I$1751,8,FALSE),0)</f>
        <v>0</v>
      </c>
      <c r="C933" s="72">
        <f t="shared" si="28"/>
        <v>1845521.904000001</v>
      </c>
      <c r="D933" s="72">
        <f t="shared" si="29"/>
        <v>-310925.82400000002</v>
      </c>
    </row>
    <row r="934" spans="1:4">
      <c r="A934" s="47">
        <v>44274</v>
      </c>
      <c r="B934" s="72">
        <f>_xlfn.IFNA(VLOOKUP(A934,綜合_回測!$A$3:$I$1751,8,FALSE),0)</f>
        <v>-127703.52</v>
      </c>
      <c r="C934" s="72">
        <f t="shared" si="28"/>
        <v>1845521.904000001</v>
      </c>
      <c r="D934" s="72">
        <f t="shared" si="29"/>
        <v>-438629.34400000004</v>
      </c>
    </row>
    <row r="935" spans="1:4">
      <c r="A935" s="47">
        <v>44273</v>
      </c>
      <c r="B935" s="72">
        <f>_xlfn.IFNA(VLOOKUP(A935,綜合_回測!$A$3:$I$1751,8,FALSE),0)</f>
        <v>14643.456</v>
      </c>
      <c r="C935" s="72">
        <f t="shared" si="28"/>
        <v>1973225.424000001</v>
      </c>
      <c r="D935" s="72">
        <f t="shared" si="29"/>
        <v>-296282.36800000002</v>
      </c>
    </row>
    <row r="936" spans="1:4">
      <c r="A936" s="47">
        <v>44272</v>
      </c>
      <c r="B936" s="72">
        <f>_xlfn.IFNA(VLOOKUP(A936,綜合_回測!$A$3:$I$1751,8,FALSE),0)</f>
        <v>152883.65599999999</v>
      </c>
      <c r="C936" s="72">
        <f t="shared" si="28"/>
        <v>1958581.968000001</v>
      </c>
      <c r="D936" s="72">
        <f t="shared" si="29"/>
        <v>-158042.16800000003</v>
      </c>
    </row>
    <row r="937" spans="1:4">
      <c r="A937" s="47">
        <v>44271</v>
      </c>
      <c r="B937" s="72">
        <f>_xlfn.IFNA(VLOOKUP(A937,綜合_回測!$A$3:$I$1751,8,FALSE),0)</f>
        <v>-30681.84</v>
      </c>
      <c r="C937" s="72">
        <f t="shared" si="28"/>
        <v>1805698.3120000011</v>
      </c>
      <c r="D937" s="72">
        <f t="shared" si="29"/>
        <v>-341607.66400000005</v>
      </c>
    </row>
    <row r="938" spans="1:4">
      <c r="A938" s="47">
        <v>44270</v>
      </c>
      <c r="B938" s="72">
        <f>_xlfn.IFNA(VLOOKUP(A938,綜合_回測!$A$3:$I$1751,8,FALSE),0)</f>
        <v>0</v>
      </c>
      <c r="C938" s="72">
        <f t="shared" si="28"/>
        <v>1836380.1520000012</v>
      </c>
      <c r="D938" s="72">
        <f t="shared" si="29"/>
        <v>-310925.82400000002</v>
      </c>
    </row>
    <row r="939" spans="1:4">
      <c r="A939" s="47">
        <v>44267</v>
      </c>
      <c r="B939" s="72">
        <f>_xlfn.IFNA(VLOOKUP(A939,綜合_回測!$A$3:$I$1751,8,FALSE),0)</f>
        <v>0</v>
      </c>
      <c r="C939" s="72">
        <f t="shared" si="28"/>
        <v>1836380.1520000012</v>
      </c>
      <c r="D939" s="72">
        <f t="shared" si="29"/>
        <v>-310925.82400000002</v>
      </c>
    </row>
    <row r="940" spans="1:4">
      <c r="A940" s="47">
        <v>44266</v>
      </c>
      <c r="B940" s="72">
        <f>_xlfn.IFNA(VLOOKUP(A940,綜合_回測!$A$3:$I$1751,8,FALSE),0)</f>
        <v>0</v>
      </c>
      <c r="C940" s="72">
        <f t="shared" si="28"/>
        <v>1836380.1520000012</v>
      </c>
      <c r="D940" s="72">
        <f t="shared" si="29"/>
        <v>-310925.82400000002</v>
      </c>
    </row>
    <row r="941" spans="1:4">
      <c r="A941" s="47">
        <v>44265</v>
      </c>
      <c r="B941" s="72">
        <f>_xlfn.IFNA(VLOOKUP(A941,綜合_回測!$A$3:$I$1751,8,FALSE),0)</f>
        <v>-4686.2879999999996</v>
      </c>
      <c r="C941" s="72">
        <f t="shared" si="28"/>
        <v>1836380.1520000012</v>
      </c>
      <c r="D941" s="72">
        <f t="shared" si="29"/>
        <v>-315612.11200000002</v>
      </c>
    </row>
    <row r="942" spans="1:4">
      <c r="A942" s="47">
        <v>44264</v>
      </c>
      <c r="B942" s="72">
        <f>_xlfn.IFNA(VLOOKUP(A942,綜合_回測!$A$3:$I$1751,8,FALSE),0)</f>
        <v>0</v>
      </c>
      <c r="C942" s="72">
        <f t="shared" si="28"/>
        <v>1841066.4400000011</v>
      </c>
      <c r="D942" s="72">
        <f t="shared" si="29"/>
        <v>-310925.82400000002</v>
      </c>
    </row>
    <row r="943" spans="1:4">
      <c r="A943" s="47">
        <v>44263</v>
      </c>
      <c r="B943" s="72">
        <f>_xlfn.IFNA(VLOOKUP(A943,綜合_回測!$A$3:$I$1751,8,FALSE),0)</f>
        <v>-26235.279999999999</v>
      </c>
      <c r="C943" s="72">
        <f t="shared" si="28"/>
        <v>1841066.4400000011</v>
      </c>
      <c r="D943" s="72">
        <f t="shared" si="29"/>
        <v>-337161.10400000005</v>
      </c>
    </row>
    <row r="944" spans="1:4">
      <c r="A944" s="47">
        <v>44260</v>
      </c>
      <c r="B944" s="72">
        <f>_xlfn.IFNA(VLOOKUP(A944,綜合_回測!$A$3:$I$1751,8,FALSE),0)</f>
        <v>-124513.24799999999</v>
      </c>
      <c r="C944" s="72">
        <f t="shared" si="28"/>
        <v>1867301.7200000011</v>
      </c>
      <c r="D944" s="72">
        <f t="shared" si="29"/>
        <v>-435439.07200000004</v>
      </c>
    </row>
    <row r="945" spans="1:4">
      <c r="A945" s="47">
        <v>44259</v>
      </c>
      <c r="B945" s="72">
        <f>_xlfn.IFNA(VLOOKUP(A945,綜合_回測!$A$3:$I$1751,8,FALSE),0)</f>
        <v>160655.63999999998</v>
      </c>
      <c r="C945" s="72">
        <f t="shared" si="28"/>
        <v>1991814.968000001</v>
      </c>
      <c r="D945" s="72">
        <f t="shared" si="29"/>
        <v>-150270.18400000004</v>
      </c>
    </row>
    <row r="946" spans="1:4">
      <c r="A946" s="47">
        <v>44258</v>
      </c>
      <c r="B946" s="72">
        <f>_xlfn.IFNA(VLOOKUP(A946,綜合_回測!$A$3:$I$1751,8,FALSE),0)</f>
        <v>-123834.48000000001</v>
      </c>
      <c r="C946" s="72">
        <f t="shared" si="28"/>
        <v>1831159.3280000011</v>
      </c>
      <c r="D946" s="72">
        <f t="shared" si="29"/>
        <v>-434760.304</v>
      </c>
    </row>
    <row r="947" spans="1:4">
      <c r="A947" s="47">
        <v>44257</v>
      </c>
      <c r="B947" s="72">
        <f>_xlfn.IFNA(VLOOKUP(A947,綜合_回測!$A$3:$I$1751,8,FALSE),0)</f>
        <v>79320.608000000007</v>
      </c>
      <c r="C947" s="72">
        <f t="shared" si="28"/>
        <v>1954993.8080000011</v>
      </c>
      <c r="D947" s="72">
        <f t="shared" si="29"/>
        <v>-231605.21600000001</v>
      </c>
    </row>
    <row r="948" spans="1:4">
      <c r="A948" s="47">
        <v>44253</v>
      </c>
      <c r="B948" s="72">
        <f>_xlfn.IFNA(VLOOKUP(A948,綜合_回測!$A$3:$I$1751,8,FALSE),0)</f>
        <v>-124596.192</v>
      </c>
      <c r="C948" s="72">
        <f t="shared" si="28"/>
        <v>1875673.2000000011</v>
      </c>
      <c r="D948" s="72">
        <f t="shared" si="29"/>
        <v>-435522.016</v>
      </c>
    </row>
    <row r="949" spans="1:4">
      <c r="A949" s="47">
        <v>44252</v>
      </c>
      <c r="B949" s="72">
        <f>_xlfn.IFNA(VLOOKUP(A949,綜合_回測!$A$3:$I$1751,8,FALSE),0)</f>
        <v>-127831.68000000001</v>
      </c>
      <c r="C949" s="72">
        <f t="shared" si="28"/>
        <v>2000269.3920000012</v>
      </c>
      <c r="D949" s="72">
        <f t="shared" si="29"/>
        <v>-438757.50400000002</v>
      </c>
    </row>
    <row r="950" spans="1:4">
      <c r="A950" s="47">
        <v>44251</v>
      </c>
      <c r="B950" s="72">
        <f>_xlfn.IFNA(VLOOKUP(A950,綜合_回測!$A$3:$I$1751,8,FALSE),0)</f>
        <v>199944.82399999999</v>
      </c>
      <c r="C950" s="72">
        <f t="shared" si="28"/>
        <v>2128101.0720000011</v>
      </c>
      <c r="D950" s="72">
        <f t="shared" si="29"/>
        <v>-110981.00000000003</v>
      </c>
    </row>
    <row r="951" spans="1:4">
      <c r="A951" s="47">
        <v>44250</v>
      </c>
      <c r="B951" s="72">
        <f>_xlfn.IFNA(VLOOKUP(A951,綜合_回測!$A$3:$I$1751,8,FALSE),0)</f>
        <v>0</v>
      </c>
      <c r="C951" s="72">
        <f t="shared" si="28"/>
        <v>1928156.2480000011</v>
      </c>
      <c r="D951" s="72">
        <f t="shared" si="29"/>
        <v>-310925.82400000002</v>
      </c>
    </row>
    <row r="952" spans="1:4">
      <c r="A952" s="47">
        <v>44249</v>
      </c>
      <c r="B952" s="72">
        <f>_xlfn.IFNA(VLOOKUP(A952,綜合_回測!$A$3:$I$1751,8,FALSE),0)</f>
        <v>0</v>
      </c>
      <c r="C952" s="72">
        <f t="shared" si="28"/>
        <v>1928156.2480000011</v>
      </c>
      <c r="D952" s="72">
        <f t="shared" si="29"/>
        <v>-310925.82400000002</v>
      </c>
    </row>
    <row r="953" spans="1:4">
      <c r="A953" s="47">
        <v>44246</v>
      </c>
      <c r="B953" s="72">
        <f>_xlfn.IFNA(VLOOKUP(A953,綜合_回測!$A$3:$I$1751,8,FALSE),0)</f>
        <v>-125863.69600000001</v>
      </c>
      <c r="C953" s="72">
        <f t="shared" si="28"/>
        <v>1928156.2480000011</v>
      </c>
      <c r="D953" s="72">
        <f t="shared" si="29"/>
        <v>-436789.52</v>
      </c>
    </row>
    <row r="954" spans="1:4">
      <c r="A954" s="47">
        <v>44245</v>
      </c>
      <c r="B954" s="72">
        <f>_xlfn.IFNA(VLOOKUP(A954,綜合_回測!$A$3:$I$1751,8,FALSE),0)</f>
        <v>-122360.736</v>
      </c>
      <c r="C954" s="72">
        <f t="shared" si="28"/>
        <v>2054019.9440000011</v>
      </c>
      <c r="D954" s="72">
        <f t="shared" si="29"/>
        <v>-433286.56000000006</v>
      </c>
    </row>
    <row r="955" spans="1:4">
      <c r="A955" s="47">
        <v>44244</v>
      </c>
      <c r="B955" s="72">
        <f>_xlfn.IFNA(VLOOKUP(A955,綜合_回測!$A$3:$I$1751,8,FALSE),0)</f>
        <v>90.88000000000001</v>
      </c>
      <c r="C955" s="72">
        <f t="shared" si="28"/>
        <v>2176380.6800000011</v>
      </c>
      <c r="D955" s="72">
        <f t="shared" si="29"/>
        <v>-310834.94400000002</v>
      </c>
    </row>
    <row r="956" spans="1:4">
      <c r="A956" s="47">
        <v>44232</v>
      </c>
      <c r="B956" s="72">
        <f>_xlfn.IFNA(VLOOKUP(A956,綜合_回測!$A$3:$I$1751,8,FALSE),0)</f>
        <v>-63041.952000000005</v>
      </c>
      <c r="C956" s="72">
        <f t="shared" si="28"/>
        <v>2176289.8000000012</v>
      </c>
      <c r="D956" s="72">
        <f t="shared" si="29"/>
        <v>-373967.77600000001</v>
      </c>
    </row>
    <row r="957" spans="1:4">
      <c r="A957" s="47">
        <v>44231</v>
      </c>
      <c r="B957" s="72">
        <f>_xlfn.IFNA(VLOOKUP(A957,綜合_回測!$A$3:$I$1751,8,FALSE),0)</f>
        <v>1840.1119999999999</v>
      </c>
      <c r="C957" s="72">
        <f t="shared" si="28"/>
        <v>2239331.7520000013</v>
      </c>
      <c r="D957" s="72">
        <f t="shared" si="29"/>
        <v>-309085.712</v>
      </c>
    </row>
    <row r="958" spans="1:4">
      <c r="A958" s="47">
        <v>44230</v>
      </c>
      <c r="B958" s="72">
        <f>_xlfn.IFNA(VLOOKUP(A958,綜合_回測!$A$3:$I$1751,8,FALSE),0)</f>
        <v>-22541.040000000001</v>
      </c>
      <c r="C958" s="72">
        <f t="shared" si="28"/>
        <v>2237491.6400000011</v>
      </c>
      <c r="D958" s="72">
        <f t="shared" si="29"/>
        <v>-333466.864</v>
      </c>
    </row>
    <row r="959" spans="1:4">
      <c r="A959" s="47">
        <v>44229</v>
      </c>
      <c r="B959" s="72">
        <f>_xlfn.IFNA(VLOOKUP(A959,綜合_回測!$A$3:$I$1751,8,FALSE),0)</f>
        <v>0</v>
      </c>
      <c r="C959" s="72">
        <f t="shared" si="28"/>
        <v>2260032.6800000011</v>
      </c>
      <c r="D959" s="72">
        <f t="shared" si="29"/>
        <v>-310925.82400000002</v>
      </c>
    </row>
    <row r="960" spans="1:4">
      <c r="A960" s="47">
        <v>44228</v>
      </c>
      <c r="B960" s="72">
        <f>_xlfn.IFNA(VLOOKUP(A960,綜合_回測!$A$3:$I$1751,8,FALSE),0)</f>
        <v>46317.440000000002</v>
      </c>
      <c r="C960" s="72">
        <f t="shared" si="28"/>
        <v>2260032.6800000011</v>
      </c>
      <c r="D960" s="72">
        <f t="shared" si="29"/>
        <v>-264608.38400000002</v>
      </c>
    </row>
    <row r="961" spans="1:4">
      <c r="A961" s="47">
        <v>44225</v>
      </c>
      <c r="B961" s="72">
        <f>_xlfn.IFNA(VLOOKUP(A961,綜合_回測!$A$3:$I$1751,8,FALSE),0)</f>
        <v>238064.568</v>
      </c>
      <c r="C961" s="72">
        <f t="shared" si="28"/>
        <v>2213715.2400000012</v>
      </c>
      <c r="D961" s="72">
        <f t="shared" si="29"/>
        <v>-72861.256000000023</v>
      </c>
    </row>
    <row r="962" spans="1:4">
      <c r="A962" s="47">
        <v>44224</v>
      </c>
      <c r="B962" s="72">
        <f>_xlfn.IFNA(VLOOKUP(A962,綜合_回測!$A$3:$I$1751,8,FALSE),0)</f>
        <v>21038.488000000001</v>
      </c>
      <c r="C962" s="72">
        <f t="shared" ref="C962:C1025" si="30">C963+B962</f>
        <v>1975650.672000001</v>
      </c>
      <c r="D962" s="72">
        <f t="shared" si="29"/>
        <v>-289887.33600000001</v>
      </c>
    </row>
    <row r="963" spans="1:4">
      <c r="A963" s="47">
        <v>44223</v>
      </c>
      <c r="B963" s="72">
        <f>_xlfn.IFNA(VLOOKUP(A963,綜合_回測!$A$3:$I$1751,8,FALSE),0)</f>
        <v>26888.792000000001</v>
      </c>
      <c r="C963" s="72">
        <f t="shared" si="30"/>
        <v>1954612.1840000011</v>
      </c>
      <c r="D963" s="72">
        <f t="shared" ref="D963:D1026" si="31">MIN((B963-MAX(B963:B1021)),0)</f>
        <v>-284037.03200000001</v>
      </c>
    </row>
    <row r="964" spans="1:4">
      <c r="A964" s="47">
        <v>44222</v>
      </c>
      <c r="B964" s="72">
        <f>_xlfn.IFNA(VLOOKUP(A964,綜合_回測!$A$3:$I$1751,8,FALSE),0)</f>
        <v>-123809.99999999999</v>
      </c>
      <c r="C964" s="72">
        <f t="shared" si="30"/>
        <v>1927723.3920000012</v>
      </c>
      <c r="D964" s="72">
        <f t="shared" si="31"/>
        <v>-434735.82400000002</v>
      </c>
    </row>
    <row r="965" spans="1:4">
      <c r="A965" s="47">
        <v>44221</v>
      </c>
      <c r="B965" s="72">
        <f>_xlfn.IFNA(VLOOKUP(A965,綜合_回測!$A$3:$I$1751,8,FALSE),0)</f>
        <v>-6494.511999999997</v>
      </c>
      <c r="C965" s="72">
        <f t="shared" si="30"/>
        <v>2051533.3920000012</v>
      </c>
      <c r="D965" s="72">
        <f t="shared" si="31"/>
        <v>-317420.33600000001</v>
      </c>
    </row>
    <row r="966" spans="1:4">
      <c r="A966" s="47">
        <v>44218</v>
      </c>
      <c r="B966" s="72">
        <f>_xlfn.IFNA(VLOOKUP(A966,綜合_回測!$A$3:$I$1751,8,FALSE),0)</f>
        <v>34360.504000000001</v>
      </c>
      <c r="C966" s="72">
        <f t="shared" si="30"/>
        <v>2058027.9040000013</v>
      </c>
      <c r="D966" s="72">
        <f t="shared" si="31"/>
        <v>-276565.32</v>
      </c>
    </row>
    <row r="967" spans="1:4">
      <c r="A967" s="47">
        <v>44217</v>
      </c>
      <c r="B967" s="72">
        <f>_xlfn.IFNA(VLOOKUP(A967,綜合_回測!$A$3:$I$1751,8,FALSE),0)</f>
        <v>0</v>
      </c>
      <c r="C967" s="72">
        <f t="shared" si="30"/>
        <v>2023667.4000000013</v>
      </c>
      <c r="D967" s="72">
        <f t="shared" si="31"/>
        <v>-310925.82400000002</v>
      </c>
    </row>
    <row r="968" spans="1:4">
      <c r="A968" s="47">
        <v>44216</v>
      </c>
      <c r="B968" s="72">
        <f>_xlfn.IFNA(VLOOKUP(A968,綜合_回測!$A$3:$I$1751,8,FALSE),0)</f>
        <v>157906.35199999998</v>
      </c>
      <c r="C968" s="72">
        <f t="shared" si="30"/>
        <v>2023667.4000000013</v>
      </c>
      <c r="D968" s="72">
        <f t="shared" si="31"/>
        <v>-153019.47200000004</v>
      </c>
    </row>
    <row r="969" spans="1:4">
      <c r="A969" s="47">
        <v>44215</v>
      </c>
      <c r="B969" s="72">
        <f>_xlfn.IFNA(VLOOKUP(A969,綜合_回測!$A$3:$I$1751,8,FALSE),0)</f>
        <v>0</v>
      </c>
      <c r="C969" s="72">
        <f t="shared" si="30"/>
        <v>1865761.0480000013</v>
      </c>
      <c r="D969" s="72">
        <f t="shared" si="31"/>
        <v>-310925.82400000002</v>
      </c>
    </row>
    <row r="970" spans="1:4">
      <c r="A970" s="47">
        <v>44214</v>
      </c>
      <c r="B970" s="72">
        <f>_xlfn.IFNA(VLOOKUP(A970,綜合_回測!$A$3:$I$1751,8,FALSE),0)</f>
        <v>128453.864</v>
      </c>
      <c r="C970" s="72">
        <f t="shared" si="30"/>
        <v>1865761.0480000013</v>
      </c>
      <c r="D970" s="72">
        <f t="shared" si="31"/>
        <v>-182471.96000000002</v>
      </c>
    </row>
    <row r="971" spans="1:4">
      <c r="A971" s="47">
        <v>44211</v>
      </c>
      <c r="B971" s="72">
        <f>_xlfn.IFNA(VLOOKUP(A971,綜合_回測!$A$3:$I$1751,8,FALSE),0)</f>
        <v>111613.20800000001</v>
      </c>
      <c r="C971" s="72">
        <f t="shared" si="30"/>
        <v>1737307.1840000013</v>
      </c>
      <c r="D971" s="72">
        <f t="shared" si="31"/>
        <v>-199312.61600000001</v>
      </c>
    </row>
    <row r="972" spans="1:4">
      <c r="A972" s="47">
        <v>44210</v>
      </c>
      <c r="B972" s="72">
        <f>_xlfn.IFNA(VLOOKUP(A972,綜合_回測!$A$3:$I$1751,8,FALSE),0)</f>
        <v>0</v>
      </c>
      <c r="C972" s="72">
        <f t="shared" si="30"/>
        <v>1625693.9760000012</v>
      </c>
      <c r="D972" s="72">
        <f t="shared" si="31"/>
        <v>-310925.82400000002</v>
      </c>
    </row>
    <row r="973" spans="1:4">
      <c r="A973" s="47">
        <v>44209</v>
      </c>
      <c r="B973" s="72">
        <f>_xlfn.IFNA(VLOOKUP(A973,綜合_回測!$A$3:$I$1751,8,FALSE),0)</f>
        <v>0</v>
      </c>
      <c r="C973" s="72">
        <f t="shared" si="30"/>
        <v>1625693.9760000012</v>
      </c>
      <c r="D973" s="72">
        <f t="shared" si="31"/>
        <v>-310925.82400000002</v>
      </c>
    </row>
    <row r="974" spans="1:4">
      <c r="A974" s="47">
        <v>44208</v>
      </c>
      <c r="B974" s="72">
        <f>_xlfn.IFNA(VLOOKUP(A974,綜合_回測!$A$3:$I$1751,8,FALSE),0)</f>
        <v>74599.896000000008</v>
      </c>
      <c r="C974" s="72">
        <f t="shared" si="30"/>
        <v>1625693.9760000012</v>
      </c>
      <c r="D974" s="72">
        <f t="shared" si="31"/>
        <v>-236325.92800000001</v>
      </c>
    </row>
    <row r="975" spans="1:4">
      <c r="A975" s="47">
        <v>44207</v>
      </c>
      <c r="B975" s="72">
        <f>_xlfn.IFNA(VLOOKUP(A975,綜合_回測!$A$3:$I$1751,8,FALSE),0)</f>
        <v>-124449.88800000001</v>
      </c>
      <c r="C975" s="72">
        <f t="shared" si="30"/>
        <v>1551094.0800000012</v>
      </c>
      <c r="D975" s="72">
        <f t="shared" si="31"/>
        <v>-435375.71200000006</v>
      </c>
    </row>
    <row r="976" spans="1:4">
      <c r="A976" s="47">
        <v>44204</v>
      </c>
      <c r="B976" s="72">
        <f>_xlfn.IFNA(VLOOKUP(A976,綜合_回測!$A$3:$I$1751,8,FALSE),0)</f>
        <v>-30821.088000000003</v>
      </c>
      <c r="C976" s="72">
        <f t="shared" si="30"/>
        <v>1675543.9680000013</v>
      </c>
      <c r="D976" s="72">
        <f t="shared" si="31"/>
        <v>-341746.91200000001</v>
      </c>
    </row>
    <row r="977" spans="1:4">
      <c r="A977" s="47">
        <v>44203</v>
      </c>
      <c r="B977" s="72">
        <f>_xlfn.IFNA(VLOOKUP(A977,綜合_回測!$A$3:$I$1751,8,FALSE),0)</f>
        <v>111568.696</v>
      </c>
      <c r="C977" s="72">
        <f t="shared" si="30"/>
        <v>1706365.0560000013</v>
      </c>
      <c r="D977" s="72">
        <f t="shared" si="31"/>
        <v>-199357.12800000003</v>
      </c>
    </row>
    <row r="978" spans="1:4">
      <c r="A978" s="47">
        <v>44202</v>
      </c>
      <c r="B978" s="72">
        <f>_xlfn.IFNA(VLOOKUP(A978,綜合_回測!$A$3:$I$1751,8,FALSE),0)</f>
        <v>-120619.992</v>
      </c>
      <c r="C978" s="72">
        <f t="shared" si="30"/>
        <v>1594796.3600000013</v>
      </c>
      <c r="D978" s="72">
        <f t="shared" si="31"/>
        <v>-431545.81599999999</v>
      </c>
    </row>
    <row r="979" spans="1:4">
      <c r="A979" s="47">
        <v>44201</v>
      </c>
      <c r="B979" s="72">
        <f>_xlfn.IFNA(VLOOKUP(A979,綜合_回測!$A$3:$I$1751,8,FALSE),0)</f>
        <v>-127139.51999999999</v>
      </c>
      <c r="C979" s="72">
        <f t="shared" si="30"/>
        <v>1715416.3520000014</v>
      </c>
      <c r="D979" s="72">
        <f t="shared" si="31"/>
        <v>-438065.34400000004</v>
      </c>
    </row>
    <row r="980" spans="1:4">
      <c r="A980" s="47">
        <v>44200</v>
      </c>
      <c r="B980" s="72">
        <f>_xlfn.IFNA(VLOOKUP(A980,綜合_回測!$A$3:$I$1751,8,FALSE),0)</f>
        <v>0</v>
      </c>
      <c r="C980" s="72">
        <f t="shared" si="30"/>
        <v>1842555.8720000014</v>
      </c>
      <c r="D980" s="72">
        <f t="shared" si="31"/>
        <v>-310925.82400000002</v>
      </c>
    </row>
    <row r="981" spans="1:4">
      <c r="A981" s="47">
        <v>44196</v>
      </c>
      <c r="B981" s="72">
        <f>_xlfn.IFNA(VLOOKUP(A981,綜合_回測!$A$3:$I$1751,8,FALSE),0)</f>
        <v>-79122.567999999999</v>
      </c>
      <c r="C981" s="72">
        <f t="shared" si="30"/>
        <v>1842555.8720000014</v>
      </c>
      <c r="D981" s="72">
        <f t="shared" si="31"/>
        <v>-390048.39199999999</v>
      </c>
    </row>
    <row r="982" spans="1:4">
      <c r="A982" s="47">
        <v>44195</v>
      </c>
      <c r="B982" s="72">
        <f>_xlfn.IFNA(VLOOKUP(A982,綜合_回測!$A$3:$I$1751,8,FALSE),0)</f>
        <v>126821.872</v>
      </c>
      <c r="C982" s="72">
        <f t="shared" si="30"/>
        <v>1921678.4400000013</v>
      </c>
      <c r="D982" s="72">
        <f t="shared" si="31"/>
        <v>-184103.95200000002</v>
      </c>
    </row>
    <row r="983" spans="1:4">
      <c r="A983" s="47">
        <v>44194</v>
      </c>
      <c r="B983" s="72">
        <f>_xlfn.IFNA(VLOOKUP(A983,綜合_回測!$A$3:$I$1751,8,FALSE),0)</f>
        <v>-86926.88</v>
      </c>
      <c r="C983" s="72">
        <f t="shared" si="30"/>
        <v>1794856.5680000014</v>
      </c>
      <c r="D983" s="72">
        <f t="shared" si="31"/>
        <v>-397852.70400000003</v>
      </c>
    </row>
    <row r="984" spans="1:4">
      <c r="A984" s="47">
        <v>44193</v>
      </c>
      <c r="B984" s="72">
        <f>_xlfn.IFNA(VLOOKUP(A984,綜合_回測!$A$3:$I$1751,8,FALSE),0)</f>
        <v>22886.304</v>
      </c>
      <c r="C984" s="72">
        <f t="shared" si="30"/>
        <v>1881783.4480000015</v>
      </c>
      <c r="D984" s="72">
        <f t="shared" si="31"/>
        <v>-288039.52</v>
      </c>
    </row>
    <row r="985" spans="1:4">
      <c r="A985" s="47">
        <v>44190</v>
      </c>
      <c r="B985" s="72">
        <f>_xlfn.IFNA(VLOOKUP(A985,綜合_回測!$A$3:$I$1751,8,FALSE),0)</f>
        <v>29131.200000000001</v>
      </c>
      <c r="C985" s="72">
        <f t="shared" si="30"/>
        <v>1858897.1440000015</v>
      </c>
      <c r="D985" s="72">
        <f t="shared" si="31"/>
        <v>-281794.62400000001</v>
      </c>
    </row>
    <row r="986" spans="1:4">
      <c r="A986" s="47">
        <v>44189</v>
      </c>
      <c r="B986" s="72">
        <f>_xlfn.IFNA(VLOOKUP(A986,綜合_回測!$A$3:$I$1751,8,FALSE),0)</f>
        <v>-94037.504000000001</v>
      </c>
      <c r="C986" s="72">
        <f t="shared" si="30"/>
        <v>1829765.9440000015</v>
      </c>
      <c r="D986" s="72">
        <f t="shared" si="31"/>
        <v>-404963.32800000004</v>
      </c>
    </row>
    <row r="987" spans="1:4">
      <c r="A987" s="47">
        <v>44188</v>
      </c>
      <c r="B987" s="72">
        <f>_xlfn.IFNA(VLOOKUP(A987,綜合_回測!$A$3:$I$1751,8,FALSE),0)</f>
        <v>0</v>
      </c>
      <c r="C987" s="72">
        <f t="shared" si="30"/>
        <v>1923803.4480000015</v>
      </c>
      <c r="D987" s="72">
        <f t="shared" si="31"/>
        <v>-310925.82400000002</v>
      </c>
    </row>
    <row r="988" spans="1:4">
      <c r="A988" s="47">
        <v>44187</v>
      </c>
      <c r="B988" s="72">
        <f>_xlfn.IFNA(VLOOKUP(A988,綜合_回測!$A$3:$I$1751,8,FALSE),0)</f>
        <v>310925.82400000002</v>
      </c>
      <c r="C988" s="72">
        <f t="shared" si="30"/>
        <v>1923803.4480000015</v>
      </c>
      <c r="D988" s="72">
        <f t="shared" si="31"/>
        <v>0</v>
      </c>
    </row>
    <row r="989" spans="1:4">
      <c r="A989" s="47">
        <v>44186</v>
      </c>
      <c r="B989" s="72">
        <f>_xlfn.IFNA(VLOOKUP(A989,綜合_回測!$A$3:$I$1751,8,FALSE),0)</f>
        <v>-128120.448</v>
      </c>
      <c r="C989" s="72">
        <f t="shared" si="30"/>
        <v>1612877.6240000015</v>
      </c>
      <c r="D989" s="72">
        <f t="shared" si="31"/>
        <v>-346317.32799999998</v>
      </c>
    </row>
    <row r="990" spans="1:4">
      <c r="A990" s="47">
        <v>44183</v>
      </c>
      <c r="B990" s="72">
        <f>_xlfn.IFNA(VLOOKUP(A990,綜合_回測!$A$3:$I$1751,8,FALSE),0)</f>
        <v>35050.752</v>
      </c>
      <c r="C990" s="72">
        <f t="shared" si="30"/>
        <v>1740998.0720000016</v>
      </c>
      <c r="D990" s="72">
        <f t="shared" si="31"/>
        <v>-183146.128</v>
      </c>
    </row>
    <row r="991" spans="1:4">
      <c r="A991" s="47">
        <v>44182</v>
      </c>
      <c r="B991" s="72">
        <f>_xlfn.IFNA(VLOOKUP(A991,綜合_回測!$A$3:$I$1751,8,FALSE),0)</f>
        <v>122844.584</v>
      </c>
      <c r="C991" s="72">
        <f t="shared" si="30"/>
        <v>1705947.3200000015</v>
      </c>
      <c r="D991" s="72">
        <f t="shared" si="31"/>
        <v>-95352.296000000002</v>
      </c>
    </row>
    <row r="992" spans="1:4">
      <c r="A992" s="47">
        <v>44181</v>
      </c>
      <c r="B992" s="72">
        <f>_xlfn.IFNA(VLOOKUP(A992,綜合_回測!$A$3:$I$1751,8,FALSE),0)</f>
        <v>-75367.103999999992</v>
      </c>
      <c r="C992" s="72">
        <f t="shared" si="30"/>
        <v>1583102.7360000014</v>
      </c>
      <c r="D992" s="72">
        <f t="shared" si="31"/>
        <v>-293563.984</v>
      </c>
    </row>
    <row r="993" spans="1:4">
      <c r="A993" s="47">
        <v>44180</v>
      </c>
      <c r="B993" s="72">
        <f>_xlfn.IFNA(VLOOKUP(A993,綜合_回測!$A$3:$I$1751,8,FALSE),0)</f>
        <v>50593.088000000003</v>
      </c>
      <c r="C993" s="72">
        <f t="shared" si="30"/>
        <v>1658469.8400000015</v>
      </c>
      <c r="D993" s="72">
        <f t="shared" si="31"/>
        <v>-167603.79200000002</v>
      </c>
    </row>
    <row r="994" spans="1:4">
      <c r="A994" s="47">
        <v>44179</v>
      </c>
      <c r="B994" s="72">
        <f>_xlfn.IFNA(VLOOKUP(A994,綜合_回測!$A$3:$I$1751,8,FALSE),0)</f>
        <v>0</v>
      </c>
      <c r="C994" s="72">
        <f t="shared" si="30"/>
        <v>1607876.7520000015</v>
      </c>
      <c r="D994" s="72">
        <f t="shared" si="31"/>
        <v>-218196.88</v>
      </c>
    </row>
    <row r="995" spans="1:4">
      <c r="A995" s="47">
        <v>44176</v>
      </c>
      <c r="B995" s="72">
        <f>_xlfn.IFNA(VLOOKUP(A995,綜合_回測!$A$3:$I$1751,8,FALSE),0)</f>
        <v>-128240.83199999999</v>
      </c>
      <c r="C995" s="72">
        <f t="shared" si="30"/>
        <v>1607876.7520000015</v>
      </c>
      <c r="D995" s="72">
        <f t="shared" si="31"/>
        <v>-346437.712</v>
      </c>
    </row>
    <row r="996" spans="1:4">
      <c r="A996" s="47">
        <v>44175</v>
      </c>
      <c r="B996" s="72">
        <f>_xlfn.IFNA(VLOOKUP(A996,綜合_回測!$A$3:$I$1751,8,FALSE),0)</f>
        <v>-18828.48</v>
      </c>
      <c r="C996" s="72">
        <f t="shared" si="30"/>
        <v>1736117.5840000014</v>
      </c>
      <c r="D996" s="72">
        <f t="shared" si="31"/>
        <v>-237025.36000000002</v>
      </c>
    </row>
    <row r="997" spans="1:4">
      <c r="A997" s="47">
        <v>44174</v>
      </c>
      <c r="B997" s="72">
        <f>_xlfn.IFNA(VLOOKUP(A997,綜合_回測!$A$3:$I$1751,8,FALSE),0)</f>
        <v>0</v>
      </c>
      <c r="C997" s="72">
        <f t="shared" si="30"/>
        <v>1754946.0640000014</v>
      </c>
      <c r="D997" s="72">
        <f t="shared" si="31"/>
        <v>-218196.88</v>
      </c>
    </row>
    <row r="998" spans="1:4">
      <c r="A998" s="47">
        <v>44173</v>
      </c>
      <c r="B998" s="72">
        <f>_xlfn.IFNA(VLOOKUP(A998,綜合_回測!$A$3:$I$1751,8,FALSE),0)</f>
        <v>0</v>
      </c>
      <c r="C998" s="72">
        <f t="shared" si="30"/>
        <v>1754946.0640000014</v>
      </c>
      <c r="D998" s="72">
        <f t="shared" si="31"/>
        <v>-218196.88</v>
      </c>
    </row>
    <row r="999" spans="1:4">
      <c r="A999" s="47">
        <v>44172</v>
      </c>
      <c r="B999" s="72">
        <f>_xlfn.IFNA(VLOOKUP(A999,綜合_回測!$A$3:$I$1751,8,FALSE),0)</f>
        <v>-125431.10400000001</v>
      </c>
      <c r="C999" s="72">
        <f t="shared" si="30"/>
        <v>1754946.0640000014</v>
      </c>
      <c r="D999" s="72">
        <f t="shared" si="31"/>
        <v>-343627.984</v>
      </c>
    </row>
    <row r="1000" spans="1:4">
      <c r="A1000" s="47">
        <v>44169</v>
      </c>
      <c r="B1000" s="72">
        <f>_xlfn.IFNA(VLOOKUP(A1000,綜合_回測!$A$3:$I$1751,8,FALSE),0)</f>
        <v>168368.424</v>
      </c>
      <c r="C1000" s="72">
        <f t="shared" si="30"/>
        <v>1880377.1680000015</v>
      </c>
      <c r="D1000" s="72">
        <f t="shared" si="31"/>
        <v>-49828.456000000006</v>
      </c>
    </row>
    <row r="1001" spans="1:4">
      <c r="A1001" s="47">
        <v>44168</v>
      </c>
      <c r="B1001" s="72">
        <f>_xlfn.IFNA(VLOOKUP(A1001,綜合_回測!$A$3:$I$1751,8,FALSE),0)</f>
        <v>-128370.088</v>
      </c>
      <c r="C1001" s="72">
        <f t="shared" si="30"/>
        <v>1712008.7440000013</v>
      </c>
      <c r="D1001" s="72">
        <f t="shared" si="31"/>
        <v>-346566.96799999999</v>
      </c>
    </row>
    <row r="1002" spans="1:4">
      <c r="A1002" s="47">
        <v>44167</v>
      </c>
      <c r="B1002" s="72">
        <f>_xlfn.IFNA(VLOOKUP(A1002,綜合_回測!$A$3:$I$1751,8,FALSE),0)</f>
        <v>-127997.18399999999</v>
      </c>
      <c r="C1002" s="72">
        <f t="shared" si="30"/>
        <v>1840378.8320000013</v>
      </c>
      <c r="D1002" s="72">
        <f t="shared" si="31"/>
        <v>-346194.06400000001</v>
      </c>
    </row>
    <row r="1003" spans="1:4">
      <c r="A1003" s="47">
        <v>44166</v>
      </c>
      <c r="B1003" s="72">
        <f>_xlfn.IFNA(VLOOKUP(A1003,綜合_回測!$A$3:$I$1751,8,FALSE),0)</f>
        <v>20540.016</v>
      </c>
      <c r="C1003" s="72">
        <f t="shared" si="30"/>
        <v>1968376.0160000012</v>
      </c>
      <c r="D1003" s="72">
        <f t="shared" si="31"/>
        <v>-197656.864</v>
      </c>
    </row>
    <row r="1004" spans="1:4">
      <c r="A1004" s="47">
        <v>44165</v>
      </c>
      <c r="B1004" s="72">
        <f>_xlfn.IFNA(VLOOKUP(A1004,綜合_回測!$A$3:$I$1751,8,FALSE),0)</f>
        <v>-126616.68</v>
      </c>
      <c r="C1004" s="72">
        <f t="shared" si="30"/>
        <v>1947836.0000000012</v>
      </c>
      <c r="D1004" s="72">
        <f t="shared" si="31"/>
        <v>-344813.56</v>
      </c>
    </row>
    <row r="1005" spans="1:4">
      <c r="A1005" s="47">
        <v>44162</v>
      </c>
      <c r="B1005" s="72">
        <f>_xlfn.IFNA(VLOOKUP(A1005,綜合_回測!$A$3:$I$1751,8,FALSE),0)</f>
        <v>69351.520000000004</v>
      </c>
      <c r="C1005" s="72">
        <f t="shared" si="30"/>
        <v>2074452.6800000011</v>
      </c>
      <c r="D1005" s="72">
        <f t="shared" si="31"/>
        <v>-148845.35999999999</v>
      </c>
    </row>
    <row r="1006" spans="1:4">
      <c r="A1006" s="47">
        <v>44161</v>
      </c>
      <c r="B1006" s="72">
        <f>_xlfn.IFNA(VLOOKUP(A1006,綜合_回測!$A$3:$I$1751,8,FALSE),0)</f>
        <v>-72573.48</v>
      </c>
      <c r="C1006" s="72">
        <f t="shared" si="30"/>
        <v>2005101.1600000011</v>
      </c>
      <c r="D1006" s="72">
        <f t="shared" si="31"/>
        <v>-290770.36</v>
      </c>
    </row>
    <row r="1007" spans="1:4">
      <c r="A1007" s="47">
        <v>44160</v>
      </c>
      <c r="B1007" s="72">
        <f>_xlfn.IFNA(VLOOKUP(A1007,綜合_回測!$A$3:$I$1751,8,FALSE),0)</f>
        <v>174653.592</v>
      </c>
      <c r="C1007" s="72">
        <f t="shared" si="30"/>
        <v>2077674.6400000011</v>
      </c>
      <c r="D1007" s="72">
        <f t="shared" si="31"/>
        <v>-43543.288</v>
      </c>
    </row>
    <row r="1008" spans="1:4">
      <c r="A1008" s="47">
        <v>44159</v>
      </c>
      <c r="B1008" s="72">
        <f>_xlfn.IFNA(VLOOKUP(A1008,綜合_回測!$A$3:$I$1751,8,FALSE),0)</f>
        <v>20027.904000000002</v>
      </c>
      <c r="C1008" s="72">
        <f t="shared" si="30"/>
        <v>1903021.0480000011</v>
      </c>
      <c r="D1008" s="72">
        <f t="shared" si="31"/>
        <v>-198168.976</v>
      </c>
    </row>
    <row r="1009" spans="1:4">
      <c r="A1009" s="47">
        <v>44158</v>
      </c>
      <c r="B1009" s="72">
        <f>_xlfn.IFNA(VLOOKUP(A1009,綜合_回測!$A$3:$I$1751,8,FALSE),0)</f>
        <v>0</v>
      </c>
      <c r="C1009" s="72">
        <f t="shared" si="30"/>
        <v>1882993.144000001</v>
      </c>
      <c r="D1009" s="72">
        <f t="shared" si="31"/>
        <v>-218196.88</v>
      </c>
    </row>
    <row r="1010" spans="1:4">
      <c r="A1010" s="47">
        <v>44155</v>
      </c>
      <c r="B1010" s="72">
        <f>_xlfn.IFNA(VLOOKUP(A1010,綜合_回測!$A$3:$I$1751,8,FALSE),0)</f>
        <v>-66633.335999999996</v>
      </c>
      <c r="C1010" s="72">
        <f t="shared" si="30"/>
        <v>1882993.144000001</v>
      </c>
      <c r="D1010" s="72">
        <f t="shared" si="31"/>
        <v>-284830.21600000001</v>
      </c>
    </row>
    <row r="1011" spans="1:4">
      <c r="A1011" s="47">
        <v>44154</v>
      </c>
      <c r="B1011" s="72">
        <f>_xlfn.IFNA(VLOOKUP(A1011,綜合_回測!$A$3:$I$1751,8,FALSE),0)</f>
        <v>14254.28</v>
      </c>
      <c r="C1011" s="72">
        <f t="shared" si="30"/>
        <v>1949626.4800000009</v>
      </c>
      <c r="D1011" s="72">
        <f t="shared" si="31"/>
        <v>-203942.6</v>
      </c>
    </row>
    <row r="1012" spans="1:4">
      <c r="A1012" s="47">
        <v>44153</v>
      </c>
      <c r="B1012" s="72">
        <f>_xlfn.IFNA(VLOOKUP(A1012,綜合_回測!$A$3:$I$1751,8,FALSE),0)</f>
        <v>57245.039999999994</v>
      </c>
      <c r="C1012" s="72">
        <f t="shared" si="30"/>
        <v>1935372.2000000009</v>
      </c>
      <c r="D1012" s="72">
        <f t="shared" si="31"/>
        <v>-160951.84000000003</v>
      </c>
    </row>
    <row r="1013" spans="1:4">
      <c r="A1013" s="47">
        <v>44152</v>
      </c>
      <c r="B1013" s="72">
        <f>_xlfn.IFNA(VLOOKUP(A1013,綜合_回測!$A$3:$I$1751,8,FALSE),0)</f>
        <v>18878.448</v>
      </c>
      <c r="C1013" s="72">
        <f t="shared" si="30"/>
        <v>1878127.1600000008</v>
      </c>
      <c r="D1013" s="72">
        <f t="shared" si="31"/>
        <v>-199318.432</v>
      </c>
    </row>
    <row r="1014" spans="1:4">
      <c r="A1014" s="47">
        <v>44151</v>
      </c>
      <c r="B1014" s="72">
        <f>_xlfn.IFNA(VLOOKUP(A1014,綜合_回測!$A$3:$I$1751,8,FALSE),0)</f>
        <v>0</v>
      </c>
      <c r="C1014" s="72">
        <f t="shared" si="30"/>
        <v>1859248.7120000008</v>
      </c>
      <c r="D1014" s="72">
        <f t="shared" si="31"/>
        <v>-218196.88</v>
      </c>
    </row>
    <row r="1015" spans="1:4">
      <c r="A1015" s="47">
        <v>44148</v>
      </c>
      <c r="B1015" s="72">
        <f>_xlfn.IFNA(VLOOKUP(A1015,綜合_回測!$A$3:$I$1751,8,FALSE),0)</f>
        <v>0</v>
      </c>
      <c r="C1015" s="72">
        <f t="shared" si="30"/>
        <v>1859248.7120000008</v>
      </c>
      <c r="D1015" s="72">
        <f t="shared" si="31"/>
        <v>-579682.12800000003</v>
      </c>
    </row>
    <row r="1016" spans="1:4">
      <c r="A1016" s="47">
        <v>44147</v>
      </c>
      <c r="B1016" s="72">
        <f>_xlfn.IFNA(VLOOKUP(A1016,綜合_回測!$A$3:$I$1751,8,FALSE),0)</f>
        <v>-12351.12</v>
      </c>
      <c r="C1016" s="72">
        <f t="shared" si="30"/>
        <v>1859248.7120000008</v>
      </c>
      <c r="D1016" s="72">
        <f t="shared" si="31"/>
        <v>-592033.24800000002</v>
      </c>
    </row>
    <row r="1017" spans="1:4">
      <c r="A1017" s="47">
        <v>44146</v>
      </c>
      <c r="B1017" s="72">
        <f>_xlfn.IFNA(VLOOKUP(A1017,綜合_回測!$A$3:$I$1751,8,FALSE),0)</f>
        <v>173333.6</v>
      </c>
      <c r="C1017" s="72">
        <f t="shared" si="30"/>
        <v>1871599.8320000009</v>
      </c>
      <c r="D1017" s="72">
        <f t="shared" si="31"/>
        <v>-406348.52800000005</v>
      </c>
    </row>
    <row r="1018" spans="1:4">
      <c r="A1018" s="47">
        <v>44145</v>
      </c>
      <c r="B1018" s="72">
        <f>_xlfn.IFNA(VLOOKUP(A1018,綜合_回測!$A$3:$I$1751,8,FALSE),0)</f>
        <v>28459.791999999998</v>
      </c>
      <c r="C1018" s="72">
        <f t="shared" si="30"/>
        <v>1698266.2320000008</v>
      </c>
      <c r="D1018" s="72">
        <f t="shared" si="31"/>
        <v>-551222.33600000001</v>
      </c>
    </row>
    <row r="1019" spans="1:4">
      <c r="A1019" s="47">
        <v>44144</v>
      </c>
      <c r="B1019" s="72">
        <f>_xlfn.IFNA(VLOOKUP(A1019,綜合_回測!$A$3:$I$1751,8,FALSE),0)</f>
        <v>-33435.344000000005</v>
      </c>
      <c r="C1019" s="72">
        <f t="shared" si="30"/>
        <v>1669806.4400000009</v>
      </c>
      <c r="D1019" s="72">
        <f t="shared" si="31"/>
        <v>-613117.47200000007</v>
      </c>
    </row>
    <row r="1020" spans="1:4">
      <c r="A1020" s="47">
        <v>44141</v>
      </c>
      <c r="B1020" s="72">
        <f>_xlfn.IFNA(VLOOKUP(A1020,綜合_回測!$A$3:$I$1751,8,FALSE),0)</f>
        <v>715.904</v>
      </c>
      <c r="C1020" s="72">
        <f t="shared" si="30"/>
        <v>1703241.7840000009</v>
      </c>
      <c r="D1020" s="72">
        <f t="shared" si="31"/>
        <v>-578966.22400000005</v>
      </c>
    </row>
    <row r="1021" spans="1:4">
      <c r="A1021" s="47">
        <v>44140</v>
      </c>
      <c r="B1021" s="72">
        <f>_xlfn.IFNA(VLOOKUP(A1021,綜合_回測!$A$3:$I$1751,8,FALSE),0)</f>
        <v>-39270.656000000003</v>
      </c>
      <c r="C1021" s="72">
        <f t="shared" si="30"/>
        <v>1702525.8800000008</v>
      </c>
      <c r="D1021" s="72">
        <f t="shared" si="31"/>
        <v>-618952.78399999999</v>
      </c>
    </row>
    <row r="1022" spans="1:4">
      <c r="A1022" s="47">
        <v>44139</v>
      </c>
      <c r="B1022" s="72">
        <f>_xlfn.IFNA(VLOOKUP(A1022,綜合_回測!$A$3:$I$1751,8,FALSE),0)</f>
        <v>-126097.848</v>
      </c>
      <c r="C1022" s="72">
        <f t="shared" si="30"/>
        <v>1741796.5360000008</v>
      </c>
      <c r="D1022" s="72">
        <f t="shared" si="31"/>
        <v>-705779.97600000002</v>
      </c>
    </row>
    <row r="1023" spans="1:4">
      <c r="A1023" s="47">
        <v>44138</v>
      </c>
      <c r="B1023" s="72">
        <f>_xlfn.IFNA(VLOOKUP(A1023,綜合_回測!$A$3:$I$1751,8,FALSE),0)</f>
        <v>0</v>
      </c>
      <c r="C1023" s="72">
        <f t="shared" si="30"/>
        <v>1867894.3840000008</v>
      </c>
      <c r="D1023" s="72">
        <f t="shared" si="31"/>
        <v>-579682.12800000003</v>
      </c>
    </row>
    <row r="1024" spans="1:4">
      <c r="A1024" s="47">
        <v>44137</v>
      </c>
      <c r="B1024" s="72">
        <f>_xlfn.IFNA(VLOOKUP(A1024,綜合_回測!$A$3:$I$1751,8,FALSE),0)</f>
        <v>103204.24800000001</v>
      </c>
      <c r="C1024" s="72">
        <f t="shared" si="30"/>
        <v>1867894.3840000008</v>
      </c>
      <c r="D1024" s="72">
        <f t="shared" si="31"/>
        <v>-476477.88</v>
      </c>
    </row>
    <row r="1025" spans="1:4">
      <c r="A1025" s="47">
        <v>44134</v>
      </c>
      <c r="B1025" s="72">
        <f>_xlfn.IFNA(VLOOKUP(A1025,綜合_回測!$A$3:$I$1751,8,FALSE),0)</f>
        <v>218196.88</v>
      </c>
      <c r="C1025" s="72">
        <f t="shared" si="30"/>
        <v>1764690.1360000009</v>
      </c>
      <c r="D1025" s="72">
        <f t="shared" si="31"/>
        <v>-361485.24800000002</v>
      </c>
    </row>
    <row r="1026" spans="1:4">
      <c r="A1026" s="47">
        <v>44133</v>
      </c>
      <c r="B1026" s="72">
        <f>_xlfn.IFNA(VLOOKUP(A1026,綜合_回測!$A$3:$I$1751,8,FALSE),0)</f>
        <v>-127231.68000000001</v>
      </c>
      <c r="C1026" s="72">
        <f t="shared" ref="C1026:C1089" si="32">C1027+B1026</f>
        <v>1546493.2560000008</v>
      </c>
      <c r="D1026" s="72">
        <f t="shared" si="31"/>
        <v>-706913.80800000008</v>
      </c>
    </row>
    <row r="1027" spans="1:4">
      <c r="A1027" s="47">
        <v>44132</v>
      </c>
      <c r="B1027" s="72">
        <f>_xlfn.IFNA(VLOOKUP(A1027,綜合_回測!$A$3:$I$1751,8,FALSE),0)</f>
        <v>99890.823999999993</v>
      </c>
      <c r="C1027" s="72">
        <f t="shared" si="32"/>
        <v>1673724.9360000007</v>
      </c>
      <c r="D1027" s="72">
        <f t="shared" ref="D1027:D1090" si="33">MIN((B1027-MAX(B1027:B1085)),0)</f>
        <v>-479791.304</v>
      </c>
    </row>
    <row r="1028" spans="1:4">
      <c r="A1028" s="47">
        <v>44131</v>
      </c>
      <c r="B1028" s="72">
        <f>_xlfn.IFNA(VLOOKUP(A1028,綜合_回測!$A$3:$I$1751,8,FALSE),0)</f>
        <v>0</v>
      </c>
      <c r="C1028" s="72">
        <f t="shared" si="32"/>
        <v>1573834.1120000007</v>
      </c>
      <c r="D1028" s="72">
        <f t="shared" si="33"/>
        <v>-579682.12800000003</v>
      </c>
    </row>
    <row r="1029" spans="1:4">
      <c r="A1029" s="47">
        <v>44130</v>
      </c>
      <c r="B1029" s="72">
        <f>_xlfn.IFNA(VLOOKUP(A1029,綜合_回測!$A$3:$I$1751,8,FALSE),0)</f>
        <v>-55577.288</v>
      </c>
      <c r="C1029" s="72">
        <f t="shared" si="32"/>
        <v>1573834.1120000007</v>
      </c>
      <c r="D1029" s="72">
        <f t="shared" si="33"/>
        <v>-635259.41599999997</v>
      </c>
    </row>
    <row r="1030" spans="1:4">
      <c r="A1030" s="47">
        <v>44127</v>
      </c>
      <c r="B1030" s="72">
        <f>_xlfn.IFNA(VLOOKUP(A1030,綜合_回測!$A$3:$I$1751,8,FALSE),0)</f>
        <v>-16910.376</v>
      </c>
      <c r="C1030" s="72">
        <f t="shared" si="32"/>
        <v>1629411.4000000006</v>
      </c>
      <c r="D1030" s="72">
        <f t="shared" si="33"/>
        <v>-596592.50400000007</v>
      </c>
    </row>
    <row r="1031" spans="1:4">
      <c r="A1031" s="47">
        <v>44126</v>
      </c>
      <c r="B1031" s="72">
        <f>_xlfn.IFNA(VLOOKUP(A1031,綜合_回測!$A$3:$I$1751,8,FALSE),0)</f>
        <v>0</v>
      </c>
      <c r="C1031" s="72">
        <f t="shared" si="32"/>
        <v>1646321.7760000005</v>
      </c>
      <c r="D1031" s="72">
        <f t="shared" si="33"/>
        <v>-579682.12800000003</v>
      </c>
    </row>
    <row r="1032" spans="1:4">
      <c r="A1032" s="47">
        <v>44125</v>
      </c>
      <c r="B1032" s="72">
        <f>_xlfn.IFNA(VLOOKUP(A1032,綜合_回測!$A$3:$I$1751,8,FALSE),0)</f>
        <v>22279.615999999998</v>
      </c>
      <c r="C1032" s="72">
        <f t="shared" si="32"/>
        <v>1646321.7760000005</v>
      </c>
      <c r="D1032" s="72">
        <f t="shared" si="33"/>
        <v>-557402.51199999999</v>
      </c>
    </row>
    <row r="1033" spans="1:4">
      <c r="A1033" s="47">
        <v>44124</v>
      </c>
      <c r="B1033" s="72">
        <f>_xlfn.IFNA(VLOOKUP(A1033,綜合_回測!$A$3:$I$1751,8,FALSE),0)</f>
        <v>0</v>
      </c>
      <c r="C1033" s="72">
        <f t="shared" si="32"/>
        <v>1624042.1600000006</v>
      </c>
      <c r="D1033" s="72">
        <f t="shared" si="33"/>
        <v>-579682.12800000003</v>
      </c>
    </row>
    <row r="1034" spans="1:4">
      <c r="A1034" s="47">
        <v>44123</v>
      </c>
      <c r="B1034" s="72">
        <f>_xlfn.IFNA(VLOOKUP(A1034,綜合_回測!$A$3:$I$1751,8,FALSE),0)</f>
        <v>0</v>
      </c>
      <c r="C1034" s="72">
        <f t="shared" si="32"/>
        <v>1624042.1600000006</v>
      </c>
      <c r="D1034" s="72">
        <f t="shared" si="33"/>
        <v>-579682.12800000003</v>
      </c>
    </row>
    <row r="1035" spans="1:4">
      <c r="A1035" s="47">
        <v>44120</v>
      </c>
      <c r="B1035" s="72">
        <f>_xlfn.IFNA(VLOOKUP(A1035,綜合_回測!$A$3:$I$1751,8,FALSE),0)</f>
        <v>-127376.83199999999</v>
      </c>
      <c r="C1035" s="72">
        <f t="shared" si="32"/>
        <v>1624042.1600000006</v>
      </c>
      <c r="D1035" s="72">
        <f t="shared" si="33"/>
        <v>-707058.96</v>
      </c>
    </row>
    <row r="1036" spans="1:4">
      <c r="A1036" s="47">
        <v>44119</v>
      </c>
      <c r="B1036" s="72">
        <f>_xlfn.IFNA(VLOOKUP(A1036,綜合_回測!$A$3:$I$1751,8,FALSE),0)</f>
        <v>-127378.56</v>
      </c>
      <c r="C1036" s="72">
        <f t="shared" si="32"/>
        <v>1751418.9920000006</v>
      </c>
      <c r="D1036" s="72">
        <f t="shared" si="33"/>
        <v>-707060.68800000008</v>
      </c>
    </row>
    <row r="1037" spans="1:4">
      <c r="A1037" s="47">
        <v>44118</v>
      </c>
      <c r="B1037" s="72">
        <f>_xlfn.IFNA(VLOOKUP(A1037,綜合_回測!$A$3:$I$1751,8,FALSE),0)</f>
        <v>-14627.232</v>
      </c>
      <c r="C1037" s="72">
        <f t="shared" si="32"/>
        <v>1878797.5520000006</v>
      </c>
      <c r="D1037" s="72">
        <f t="shared" si="33"/>
        <v>-594309.36</v>
      </c>
    </row>
    <row r="1038" spans="1:4">
      <c r="A1038" s="47">
        <v>44117</v>
      </c>
      <c r="B1038" s="72">
        <f>_xlfn.IFNA(VLOOKUP(A1038,綜合_回測!$A$3:$I$1751,8,FALSE),0)</f>
        <v>25176.272000000001</v>
      </c>
      <c r="C1038" s="72">
        <f t="shared" si="32"/>
        <v>1893424.7840000007</v>
      </c>
      <c r="D1038" s="72">
        <f t="shared" si="33"/>
        <v>-554505.85600000003</v>
      </c>
    </row>
    <row r="1039" spans="1:4">
      <c r="A1039" s="47">
        <v>44116</v>
      </c>
      <c r="B1039" s="72">
        <f>_xlfn.IFNA(VLOOKUP(A1039,綜合_回測!$A$3:$I$1751,8,FALSE),0)</f>
        <v>28378.239999999998</v>
      </c>
      <c r="C1039" s="72">
        <f t="shared" si="32"/>
        <v>1868248.5120000006</v>
      </c>
      <c r="D1039" s="72">
        <f t="shared" si="33"/>
        <v>-551303.88800000004</v>
      </c>
    </row>
    <row r="1040" spans="1:4">
      <c r="A1040" s="47">
        <v>44112</v>
      </c>
      <c r="B1040" s="72">
        <f>_xlfn.IFNA(VLOOKUP(A1040,綜合_回測!$A$3:$I$1751,8,FALSE),0)</f>
        <v>-127378.56</v>
      </c>
      <c r="C1040" s="72">
        <f t="shared" si="32"/>
        <v>1839870.2720000006</v>
      </c>
      <c r="D1040" s="72">
        <f t="shared" si="33"/>
        <v>-707060.68800000008</v>
      </c>
    </row>
    <row r="1041" spans="1:4">
      <c r="A1041" s="47">
        <v>44111</v>
      </c>
      <c r="B1041" s="72">
        <f>_xlfn.IFNA(VLOOKUP(A1041,綜合_回測!$A$3:$I$1751,8,FALSE),0)</f>
        <v>119310.71999999999</v>
      </c>
      <c r="C1041" s="72">
        <f t="shared" si="32"/>
        <v>1967248.8320000006</v>
      </c>
      <c r="D1041" s="72">
        <f t="shared" si="33"/>
        <v>-460371.40800000005</v>
      </c>
    </row>
    <row r="1042" spans="1:4">
      <c r="A1042" s="47">
        <v>44110</v>
      </c>
      <c r="B1042" s="72">
        <f>_xlfn.IFNA(VLOOKUP(A1042,綜合_回測!$A$3:$I$1751,8,FALSE),0)</f>
        <v>-25663.552</v>
      </c>
      <c r="C1042" s="72">
        <f t="shared" si="32"/>
        <v>1847938.1120000007</v>
      </c>
      <c r="D1042" s="72">
        <f t="shared" si="33"/>
        <v>-605345.68000000005</v>
      </c>
    </row>
    <row r="1043" spans="1:4">
      <c r="A1043" s="47">
        <v>44109</v>
      </c>
      <c r="B1043" s="72">
        <f>_xlfn.IFNA(VLOOKUP(A1043,綜合_回測!$A$3:$I$1751,8,FALSE),0)</f>
        <v>-43206.911999999997</v>
      </c>
      <c r="C1043" s="72">
        <f t="shared" si="32"/>
        <v>1873601.6640000006</v>
      </c>
      <c r="D1043" s="72">
        <f t="shared" si="33"/>
        <v>-622889.04</v>
      </c>
    </row>
    <row r="1044" spans="1:4">
      <c r="A1044" s="47">
        <v>44104</v>
      </c>
      <c r="B1044" s="72">
        <f>_xlfn.IFNA(VLOOKUP(A1044,綜合_回測!$A$3:$I$1751,8,FALSE),0)</f>
        <v>-2185.7440000000001</v>
      </c>
      <c r="C1044" s="72">
        <f t="shared" si="32"/>
        <v>1916808.5760000006</v>
      </c>
      <c r="D1044" s="72">
        <f t="shared" si="33"/>
        <v>-581867.87199999997</v>
      </c>
    </row>
    <row r="1045" spans="1:4">
      <c r="A1045" s="47">
        <v>44103</v>
      </c>
      <c r="B1045" s="72">
        <f>_xlfn.IFNA(VLOOKUP(A1045,綜合_回測!$A$3:$I$1751,8,FALSE),0)</f>
        <v>-28557.232</v>
      </c>
      <c r="C1045" s="72">
        <f t="shared" si="32"/>
        <v>1918994.3200000005</v>
      </c>
      <c r="D1045" s="72">
        <f t="shared" si="33"/>
        <v>-608239.35999999999</v>
      </c>
    </row>
    <row r="1046" spans="1:4">
      <c r="A1046" s="47">
        <v>44102</v>
      </c>
      <c r="B1046" s="72">
        <f>_xlfn.IFNA(VLOOKUP(A1046,綜合_回測!$A$3:$I$1751,8,FALSE),0)</f>
        <v>159475.62399999998</v>
      </c>
      <c r="C1046" s="72">
        <f t="shared" si="32"/>
        <v>1947551.5520000006</v>
      </c>
      <c r="D1046" s="72">
        <f t="shared" si="33"/>
        <v>-420206.50400000007</v>
      </c>
    </row>
    <row r="1047" spans="1:4">
      <c r="A1047" s="47">
        <v>44099</v>
      </c>
      <c r="B1047" s="72">
        <f>_xlfn.IFNA(VLOOKUP(A1047,綜合_回測!$A$3:$I$1751,8,FALSE),0)</f>
        <v>6346.6639999999989</v>
      </c>
      <c r="C1047" s="72">
        <f t="shared" si="32"/>
        <v>1788075.9280000005</v>
      </c>
      <c r="D1047" s="72">
        <f t="shared" si="33"/>
        <v>-573335.46400000004</v>
      </c>
    </row>
    <row r="1048" spans="1:4">
      <c r="A1048" s="47">
        <v>44098</v>
      </c>
      <c r="B1048" s="72">
        <f>_xlfn.IFNA(VLOOKUP(A1048,綜合_回測!$A$3:$I$1751,8,FALSE),0)</f>
        <v>161271.92800000001</v>
      </c>
      <c r="C1048" s="72">
        <f t="shared" si="32"/>
        <v>1781729.2640000004</v>
      </c>
      <c r="D1048" s="72">
        <f t="shared" si="33"/>
        <v>-418410.2</v>
      </c>
    </row>
    <row r="1049" spans="1:4">
      <c r="A1049" s="47">
        <v>44097</v>
      </c>
      <c r="B1049" s="72">
        <f>_xlfn.IFNA(VLOOKUP(A1049,綜合_回測!$A$3:$I$1751,8,FALSE),0)</f>
        <v>46596.351999999999</v>
      </c>
      <c r="C1049" s="72">
        <f t="shared" si="32"/>
        <v>1620457.3360000004</v>
      </c>
      <c r="D1049" s="72">
        <f t="shared" si="33"/>
        <v>-533085.77600000007</v>
      </c>
    </row>
    <row r="1050" spans="1:4">
      <c r="A1050" s="47">
        <v>44096</v>
      </c>
      <c r="B1050" s="72">
        <f>_xlfn.IFNA(VLOOKUP(A1050,綜合_回測!$A$3:$I$1751,8,FALSE),0)</f>
        <v>20394.887999999999</v>
      </c>
      <c r="C1050" s="72">
        <f t="shared" si="32"/>
        <v>1573860.9840000004</v>
      </c>
      <c r="D1050" s="72">
        <f t="shared" si="33"/>
        <v>-559287.24</v>
      </c>
    </row>
    <row r="1051" spans="1:4">
      <c r="A1051" s="47">
        <v>44095</v>
      </c>
      <c r="B1051" s="72">
        <f>_xlfn.IFNA(VLOOKUP(A1051,綜合_回測!$A$3:$I$1751,8,FALSE),0)</f>
        <v>-124918.46399999999</v>
      </c>
      <c r="C1051" s="72">
        <f t="shared" si="32"/>
        <v>1553466.0960000004</v>
      </c>
      <c r="D1051" s="72">
        <f t="shared" si="33"/>
        <v>-704600.59200000006</v>
      </c>
    </row>
    <row r="1052" spans="1:4">
      <c r="A1052" s="47">
        <v>44092</v>
      </c>
      <c r="B1052" s="72">
        <f>_xlfn.IFNA(VLOOKUP(A1052,綜合_回測!$A$3:$I$1751,8,FALSE),0)</f>
        <v>-14538.456</v>
      </c>
      <c r="C1052" s="72">
        <f t="shared" si="32"/>
        <v>1678384.5600000003</v>
      </c>
      <c r="D1052" s="72">
        <f t="shared" si="33"/>
        <v>-594220.58400000003</v>
      </c>
    </row>
    <row r="1053" spans="1:4">
      <c r="A1053" s="47">
        <v>44091</v>
      </c>
      <c r="B1053" s="72">
        <f>_xlfn.IFNA(VLOOKUP(A1053,綜合_回測!$A$3:$I$1751,8,FALSE),0)</f>
        <v>-127414.27200000001</v>
      </c>
      <c r="C1053" s="72">
        <f t="shared" si="32"/>
        <v>1692923.0160000003</v>
      </c>
      <c r="D1053" s="72">
        <f t="shared" si="33"/>
        <v>-707096.4</v>
      </c>
    </row>
    <row r="1054" spans="1:4">
      <c r="A1054" s="47">
        <v>44090</v>
      </c>
      <c r="B1054" s="72">
        <f>_xlfn.IFNA(VLOOKUP(A1054,綜合_回測!$A$3:$I$1751,8,FALSE),0)</f>
        <v>0</v>
      </c>
      <c r="C1054" s="72">
        <f t="shared" si="32"/>
        <v>1820337.2880000004</v>
      </c>
      <c r="D1054" s="72">
        <f t="shared" si="33"/>
        <v>-579682.12800000003</v>
      </c>
    </row>
    <row r="1055" spans="1:4">
      <c r="A1055" s="47">
        <v>44089</v>
      </c>
      <c r="B1055" s="72">
        <f>_xlfn.IFNA(VLOOKUP(A1055,綜合_回測!$A$3:$I$1751,8,FALSE),0)</f>
        <v>-7114.5759999999991</v>
      </c>
      <c r="C1055" s="72">
        <f t="shared" si="32"/>
        <v>1820337.2880000004</v>
      </c>
      <c r="D1055" s="72">
        <f t="shared" si="33"/>
        <v>-586796.70400000003</v>
      </c>
    </row>
    <row r="1056" spans="1:4">
      <c r="A1056" s="47">
        <v>44088</v>
      </c>
      <c r="B1056" s="72">
        <f>_xlfn.IFNA(VLOOKUP(A1056,綜合_回測!$A$3:$I$1751,8,FALSE),0)</f>
        <v>0</v>
      </c>
      <c r="C1056" s="72">
        <f t="shared" si="32"/>
        <v>1827451.8640000003</v>
      </c>
      <c r="D1056" s="72">
        <f t="shared" si="33"/>
        <v>-579682.12800000003</v>
      </c>
    </row>
    <row r="1057" spans="1:4">
      <c r="A1057" s="47">
        <v>44085</v>
      </c>
      <c r="B1057" s="72">
        <f>_xlfn.IFNA(VLOOKUP(A1057,綜合_回測!$A$3:$I$1751,8,FALSE),0)</f>
        <v>-86482.08</v>
      </c>
      <c r="C1057" s="72">
        <f t="shared" si="32"/>
        <v>1827451.8640000003</v>
      </c>
      <c r="D1057" s="72">
        <f t="shared" si="33"/>
        <v>-666164.20799999998</v>
      </c>
    </row>
    <row r="1058" spans="1:4">
      <c r="A1058" s="47">
        <v>44084</v>
      </c>
      <c r="B1058" s="72">
        <f>_xlfn.IFNA(VLOOKUP(A1058,綜合_回測!$A$3:$I$1751,8,FALSE),0)</f>
        <v>-43276.68</v>
      </c>
      <c r="C1058" s="72">
        <f t="shared" si="32"/>
        <v>1913933.9440000004</v>
      </c>
      <c r="D1058" s="72">
        <f t="shared" si="33"/>
        <v>-622958.80800000008</v>
      </c>
    </row>
    <row r="1059" spans="1:4">
      <c r="A1059" s="47">
        <v>44083</v>
      </c>
      <c r="B1059" s="72">
        <f>_xlfn.IFNA(VLOOKUP(A1059,綜合_回測!$A$3:$I$1751,8,FALSE),0)</f>
        <v>-117021.59999999999</v>
      </c>
      <c r="C1059" s="72">
        <f t="shared" si="32"/>
        <v>1957210.6240000003</v>
      </c>
      <c r="D1059" s="72">
        <f t="shared" si="33"/>
        <v>-696703.728</v>
      </c>
    </row>
    <row r="1060" spans="1:4">
      <c r="A1060" s="47">
        <v>44082</v>
      </c>
      <c r="B1060" s="72">
        <f>_xlfn.IFNA(VLOOKUP(A1060,綜合_回測!$A$3:$I$1751,8,FALSE),0)</f>
        <v>-115874.61599999999</v>
      </c>
      <c r="C1060" s="72">
        <f t="shared" si="32"/>
        <v>2074232.2240000004</v>
      </c>
      <c r="D1060" s="72">
        <f t="shared" si="33"/>
        <v>-695556.74400000006</v>
      </c>
    </row>
    <row r="1061" spans="1:4">
      <c r="A1061" s="47">
        <v>44081</v>
      </c>
      <c r="B1061" s="72">
        <f>_xlfn.IFNA(VLOOKUP(A1061,綜合_回測!$A$3:$I$1751,8,FALSE),0)</f>
        <v>36771.896000000001</v>
      </c>
      <c r="C1061" s="72">
        <f t="shared" si="32"/>
        <v>2190106.8400000003</v>
      </c>
      <c r="D1061" s="72">
        <f t="shared" si="33"/>
        <v>-542910.23200000008</v>
      </c>
    </row>
    <row r="1062" spans="1:4">
      <c r="A1062" s="47">
        <v>44078</v>
      </c>
      <c r="B1062" s="72">
        <f>_xlfn.IFNA(VLOOKUP(A1062,綜合_回測!$A$3:$I$1751,8,FALSE),0)</f>
        <v>-124837.05600000001</v>
      </c>
      <c r="C1062" s="72">
        <f t="shared" si="32"/>
        <v>2153334.9440000001</v>
      </c>
      <c r="D1062" s="72">
        <f t="shared" si="33"/>
        <v>-704519.18400000001</v>
      </c>
    </row>
    <row r="1063" spans="1:4">
      <c r="A1063" s="47">
        <v>44077</v>
      </c>
      <c r="B1063" s="72">
        <f>_xlfn.IFNA(VLOOKUP(A1063,綜合_回測!$A$3:$I$1751,8,FALSE),0)</f>
        <v>-127737.54400000001</v>
      </c>
      <c r="C1063" s="72">
        <f t="shared" si="32"/>
        <v>2278172</v>
      </c>
      <c r="D1063" s="72">
        <f t="shared" si="33"/>
        <v>-707419.67200000002</v>
      </c>
    </row>
    <row r="1064" spans="1:4">
      <c r="A1064" s="47">
        <v>44076</v>
      </c>
      <c r="B1064" s="72">
        <f>_xlfn.IFNA(VLOOKUP(A1064,綜合_回測!$A$3:$I$1751,8,FALSE),0)</f>
        <v>-7443.2479999999987</v>
      </c>
      <c r="C1064" s="72">
        <f t="shared" si="32"/>
        <v>2405909.5440000002</v>
      </c>
      <c r="D1064" s="72">
        <f t="shared" si="33"/>
        <v>-587125.37600000005</v>
      </c>
    </row>
    <row r="1065" spans="1:4">
      <c r="A1065" s="47">
        <v>44075</v>
      </c>
      <c r="B1065" s="72">
        <f>_xlfn.IFNA(VLOOKUP(A1065,綜合_回測!$A$3:$I$1751,8,FALSE),0)</f>
        <v>0</v>
      </c>
      <c r="C1065" s="72">
        <f t="shared" si="32"/>
        <v>2413352.7920000004</v>
      </c>
      <c r="D1065" s="72">
        <f t="shared" si="33"/>
        <v>-579682.12800000003</v>
      </c>
    </row>
    <row r="1066" spans="1:4">
      <c r="A1066" s="47">
        <v>44074</v>
      </c>
      <c r="B1066" s="72">
        <f>_xlfn.IFNA(VLOOKUP(A1066,綜合_回測!$A$3:$I$1751,8,FALSE),0)</f>
        <v>50766.135999999999</v>
      </c>
      <c r="C1066" s="72">
        <f t="shared" si="32"/>
        <v>2413352.7920000004</v>
      </c>
      <c r="D1066" s="72">
        <f t="shared" si="33"/>
        <v>-528915.99200000009</v>
      </c>
    </row>
    <row r="1067" spans="1:4">
      <c r="A1067" s="47">
        <v>44071</v>
      </c>
      <c r="B1067" s="72">
        <f>_xlfn.IFNA(VLOOKUP(A1067,綜合_回測!$A$3:$I$1751,8,FALSE),0)</f>
        <v>-124672.24</v>
      </c>
      <c r="C1067" s="72">
        <f t="shared" si="32"/>
        <v>2362586.6560000004</v>
      </c>
      <c r="D1067" s="72">
        <f t="shared" si="33"/>
        <v>-704354.36800000002</v>
      </c>
    </row>
    <row r="1068" spans="1:4">
      <c r="A1068" s="47">
        <v>44070</v>
      </c>
      <c r="B1068" s="72">
        <f>_xlfn.IFNA(VLOOKUP(A1068,綜合_回測!$A$3:$I$1751,8,FALSE),0)</f>
        <v>82077.887999999992</v>
      </c>
      <c r="C1068" s="72">
        <f t="shared" si="32"/>
        <v>2487258.8960000006</v>
      </c>
      <c r="D1068" s="72">
        <f t="shared" si="33"/>
        <v>-497604.24000000005</v>
      </c>
    </row>
    <row r="1069" spans="1:4">
      <c r="A1069" s="47">
        <v>44069</v>
      </c>
      <c r="B1069" s="72">
        <f>_xlfn.IFNA(VLOOKUP(A1069,綜合_回測!$A$3:$I$1751,8,FALSE),0)</f>
        <v>-82914.263999999996</v>
      </c>
      <c r="C1069" s="72">
        <f t="shared" si="32"/>
        <v>2405181.0080000008</v>
      </c>
      <c r="D1069" s="72">
        <f t="shared" si="33"/>
        <v>-662596.39199999999</v>
      </c>
    </row>
    <row r="1070" spans="1:4">
      <c r="A1070" s="47">
        <v>44068</v>
      </c>
      <c r="B1070" s="72">
        <f>_xlfn.IFNA(VLOOKUP(A1070,綜合_回測!$A$3:$I$1751,8,FALSE),0)</f>
        <v>0</v>
      </c>
      <c r="C1070" s="72">
        <f t="shared" si="32"/>
        <v>2488095.2720000008</v>
      </c>
      <c r="D1070" s="72">
        <f t="shared" si="33"/>
        <v>-579682.12800000003</v>
      </c>
    </row>
    <row r="1071" spans="1:4">
      <c r="A1071" s="47">
        <v>44067</v>
      </c>
      <c r="B1071" s="72">
        <f>_xlfn.IFNA(VLOOKUP(A1071,綜合_回測!$A$3:$I$1751,8,FALSE),0)</f>
        <v>-123021.84</v>
      </c>
      <c r="C1071" s="72">
        <f t="shared" si="32"/>
        <v>2488095.2720000008</v>
      </c>
      <c r="D1071" s="72">
        <f t="shared" si="33"/>
        <v>-702703.96799999999</v>
      </c>
    </row>
    <row r="1072" spans="1:4">
      <c r="A1072" s="47">
        <v>44064</v>
      </c>
      <c r="B1072" s="72">
        <f>_xlfn.IFNA(VLOOKUP(A1072,綜合_回測!$A$3:$I$1751,8,FALSE),0)</f>
        <v>0</v>
      </c>
      <c r="C1072" s="72">
        <f t="shared" si="32"/>
        <v>2611117.1120000007</v>
      </c>
      <c r="D1072" s="72">
        <f t="shared" si="33"/>
        <v>-579682.12800000003</v>
      </c>
    </row>
    <row r="1073" spans="1:4">
      <c r="A1073" s="47">
        <v>44063</v>
      </c>
      <c r="B1073" s="72">
        <f>_xlfn.IFNA(VLOOKUP(A1073,綜合_回測!$A$3:$I$1751,8,FALSE),0)</f>
        <v>579682.12800000003</v>
      </c>
      <c r="C1073" s="72">
        <f t="shared" si="32"/>
        <v>2611117.1120000007</v>
      </c>
      <c r="D1073" s="72">
        <f t="shared" si="33"/>
        <v>0</v>
      </c>
    </row>
    <row r="1074" spans="1:4">
      <c r="A1074" s="47">
        <v>44062</v>
      </c>
      <c r="B1074" s="72">
        <f>_xlfn.IFNA(VLOOKUP(A1074,綜合_回測!$A$3:$I$1751,8,FALSE),0)</f>
        <v>59259.6</v>
      </c>
      <c r="C1074" s="72">
        <f t="shared" si="32"/>
        <v>2031434.9840000009</v>
      </c>
      <c r="D1074" s="72">
        <f t="shared" si="33"/>
        <v>-245093.11199999999</v>
      </c>
    </row>
    <row r="1075" spans="1:4">
      <c r="A1075" s="47">
        <v>44061</v>
      </c>
      <c r="B1075" s="72">
        <f>_xlfn.IFNA(VLOOKUP(A1075,綜合_回測!$A$3:$I$1751,8,FALSE),0)</f>
        <v>35873.448000000004</v>
      </c>
      <c r="C1075" s="72">
        <f t="shared" si="32"/>
        <v>1972175.3840000008</v>
      </c>
      <c r="D1075" s="72">
        <f t="shared" si="33"/>
        <v>-268479.26399999997</v>
      </c>
    </row>
    <row r="1076" spans="1:4">
      <c r="A1076" s="47">
        <v>44060</v>
      </c>
      <c r="B1076" s="72">
        <f>_xlfn.IFNA(VLOOKUP(A1076,綜合_回測!$A$3:$I$1751,8,FALSE),0)</f>
        <v>0</v>
      </c>
      <c r="C1076" s="72">
        <f t="shared" si="32"/>
        <v>1936301.9360000007</v>
      </c>
      <c r="D1076" s="72">
        <f t="shared" si="33"/>
        <v>-304352.712</v>
      </c>
    </row>
    <row r="1077" spans="1:4">
      <c r="A1077" s="47">
        <v>44057</v>
      </c>
      <c r="B1077" s="72">
        <f>_xlfn.IFNA(VLOOKUP(A1077,綜合_回測!$A$3:$I$1751,8,FALSE),0)</f>
        <v>-124875.84</v>
      </c>
      <c r="C1077" s="72">
        <f t="shared" si="32"/>
        <v>1936301.9360000007</v>
      </c>
      <c r="D1077" s="72">
        <f t="shared" si="33"/>
        <v>-429228.55200000003</v>
      </c>
    </row>
    <row r="1078" spans="1:4">
      <c r="A1078" s="47">
        <v>44056</v>
      </c>
      <c r="B1078" s="72">
        <f>_xlfn.IFNA(VLOOKUP(A1078,綜合_回測!$A$3:$I$1751,8,FALSE),0)</f>
        <v>67104.191999999995</v>
      </c>
      <c r="C1078" s="72">
        <f t="shared" si="32"/>
        <v>2061177.7760000008</v>
      </c>
      <c r="D1078" s="72">
        <f t="shared" si="33"/>
        <v>-237248.52000000002</v>
      </c>
    </row>
    <row r="1079" spans="1:4">
      <c r="A1079" s="47">
        <v>44055</v>
      </c>
      <c r="B1079" s="72">
        <f>_xlfn.IFNA(VLOOKUP(A1079,綜合_回測!$A$3:$I$1751,8,FALSE),0)</f>
        <v>86552.432000000001</v>
      </c>
      <c r="C1079" s="72">
        <f t="shared" si="32"/>
        <v>1994073.5840000007</v>
      </c>
      <c r="D1079" s="72">
        <f t="shared" si="33"/>
        <v>-217800.28</v>
      </c>
    </row>
    <row r="1080" spans="1:4">
      <c r="A1080" s="47">
        <v>44054</v>
      </c>
      <c r="B1080" s="72">
        <f>_xlfn.IFNA(VLOOKUP(A1080,綜合_回測!$A$3:$I$1751,8,FALSE),0)</f>
        <v>104908.60800000001</v>
      </c>
      <c r="C1080" s="72">
        <f t="shared" si="32"/>
        <v>1907521.1520000007</v>
      </c>
      <c r="D1080" s="72">
        <f t="shared" si="33"/>
        <v>-199444.10399999999</v>
      </c>
    </row>
    <row r="1081" spans="1:4">
      <c r="A1081" s="47">
        <v>44053</v>
      </c>
      <c r="B1081" s="72">
        <f>_xlfn.IFNA(VLOOKUP(A1081,綜合_回測!$A$3:$I$1751,8,FALSE),0)</f>
        <v>-126116.424</v>
      </c>
      <c r="C1081" s="72">
        <f t="shared" si="32"/>
        <v>1802612.5440000007</v>
      </c>
      <c r="D1081" s="72">
        <f t="shared" si="33"/>
        <v>-430469.136</v>
      </c>
    </row>
    <row r="1082" spans="1:4">
      <c r="A1082" s="47">
        <v>44050</v>
      </c>
      <c r="B1082" s="72">
        <f>_xlfn.IFNA(VLOOKUP(A1082,綜合_回測!$A$3:$I$1751,8,FALSE),0)</f>
        <v>93279.232000000004</v>
      </c>
      <c r="C1082" s="72">
        <f t="shared" si="32"/>
        <v>1928728.9680000006</v>
      </c>
      <c r="D1082" s="72">
        <f t="shared" si="33"/>
        <v>-211073.47999999998</v>
      </c>
    </row>
    <row r="1083" spans="1:4">
      <c r="A1083" s="47">
        <v>44049</v>
      </c>
      <c r="B1083" s="72">
        <f>_xlfn.IFNA(VLOOKUP(A1083,綜合_回測!$A$3:$I$1751,8,FALSE),0)</f>
        <v>-80166.152000000002</v>
      </c>
      <c r="C1083" s="72">
        <f t="shared" si="32"/>
        <v>1835449.7360000005</v>
      </c>
      <c r="D1083" s="72">
        <f t="shared" si="33"/>
        <v>-384518.864</v>
      </c>
    </row>
    <row r="1084" spans="1:4">
      <c r="A1084" s="47">
        <v>44048</v>
      </c>
      <c r="B1084" s="72">
        <f>_xlfn.IFNA(VLOOKUP(A1084,綜合_回測!$A$3:$I$1751,8,FALSE),0)</f>
        <v>-126087.84000000001</v>
      </c>
      <c r="C1084" s="72">
        <f t="shared" si="32"/>
        <v>1915615.8880000005</v>
      </c>
      <c r="D1084" s="72">
        <f t="shared" si="33"/>
        <v>-430440.55200000003</v>
      </c>
    </row>
    <row r="1085" spans="1:4">
      <c r="A1085" s="47">
        <v>44047</v>
      </c>
      <c r="B1085" s="72">
        <f>_xlfn.IFNA(VLOOKUP(A1085,綜合_回測!$A$3:$I$1751,8,FALSE),0)</f>
        <v>61773.191999999995</v>
      </c>
      <c r="C1085" s="72">
        <f t="shared" si="32"/>
        <v>2041703.7280000006</v>
      </c>
      <c r="D1085" s="72">
        <f t="shared" si="33"/>
        <v>-242579.52000000002</v>
      </c>
    </row>
    <row r="1086" spans="1:4">
      <c r="A1086" s="47">
        <v>44046</v>
      </c>
      <c r="B1086" s="72">
        <f>_xlfn.IFNA(VLOOKUP(A1086,綜合_回測!$A$3:$I$1751,8,FALSE),0)</f>
        <v>31215.408000000003</v>
      </c>
      <c r="C1086" s="72">
        <f t="shared" si="32"/>
        <v>1979930.5360000005</v>
      </c>
      <c r="D1086" s="72">
        <f t="shared" si="33"/>
        <v>-273137.304</v>
      </c>
    </row>
    <row r="1087" spans="1:4">
      <c r="A1087" s="47">
        <v>44043</v>
      </c>
      <c r="B1087" s="72">
        <f>_xlfn.IFNA(VLOOKUP(A1087,綜合_回測!$A$3:$I$1751,8,FALSE),0)</f>
        <v>-15.959999999999999</v>
      </c>
      <c r="C1087" s="72">
        <f t="shared" si="32"/>
        <v>1948715.1280000005</v>
      </c>
      <c r="D1087" s="72">
        <f t="shared" si="33"/>
        <v>-304368.67200000002</v>
      </c>
    </row>
    <row r="1088" spans="1:4">
      <c r="A1088" s="47">
        <v>44042</v>
      </c>
      <c r="B1088" s="72">
        <f>_xlfn.IFNA(VLOOKUP(A1088,綜合_回測!$A$3:$I$1751,8,FALSE),0)</f>
        <v>44186.775999999998</v>
      </c>
      <c r="C1088" s="72">
        <f t="shared" si="32"/>
        <v>1948731.0880000005</v>
      </c>
      <c r="D1088" s="72">
        <f t="shared" si="33"/>
        <v>-260165.93599999999</v>
      </c>
    </row>
    <row r="1089" spans="1:4">
      <c r="A1089" s="47">
        <v>44041</v>
      </c>
      <c r="B1089" s="72">
        <f>_xlfn.IFNA(VLOOKUP(A1089,綜合_回測!$A$3:$I$1751,8,FALSE),0)</f>
        <v>-5586.9439999999995</v>
      </c>
      <c r="C1089" s="72">
        <f t="shared" si="32"/>
        <v>1904544.3120000004</v>
      </c>
      <c r="D1089" s="72">
        <f t="shared" si="33"/>
        <v>-309939.65600000002</v>
      </c>
    </row>
    <row r="1090" spans="1:4">
      <c r="A1090" s="47">
        <v>44040</v>
      </c>
      <c r="B1090" s="72">
        <f>_xlfn.IFNA(VLOOKUP(A1090,綜合_回測!$A$3:$I$1751,8,FALSE),0)</f>
        <v>139779.72</v>
      </c>
      <c r="C1090" s="72">
        <f t="shared" ref="C1090:C1153" si="34">C1091+B1090</f>
        <v>1910131.2560000003</v>
      </c>
      <c r="D1090" s="72">
        <f t="shared" si="33"/>
        <v>-164572.992</v>
      </c>
    </row>
    <row r="1091" spans="1:4">
      <c r="A1091" s="47">
        <v>44039</v>
      </c>
      <c r="B1091" s="72">
        <f>_xlfn.IFNA(VLOOKUP(A1091,綜合_回測!$A$3:$I$1751,8,FALSE),0)</f>
        <v>-18397.504000000001</v>
      </c>
      <c r="C1091" s="72">
        <f t="shared" si="34"/>
        <v>1770351.5360000003</v>
      </c>
      <c r="D1091" s="72">
        <f t="shared" ref="D1091:D1154" si="35">MIN((B1091-MAX(B1091:B1149)),0)</f>
        <v>-322750.21600000001</v>
      </c>
    </row>
    <row r="1092" spans="1:4">
      <c r="A1092" s="47">
        <v>44036</v>
      </c>
      <c r="B1092" s="72">
        <f>_xlfn.IFNA(VLOOKUP(A1092,綜合_回測!$A$3:$I$1751,8,FALSE),0)</f>
        <v>80257.983999999997</v>
      </c>
      <c r="C1092" s="72">
        <f t="shared" si="34"/>
        <v>1788749.0400000003</v>
      </c>
      <c r="D1092" s="72">
        <f t="shared" si="35"/>
        <v>-224094.728</v>
      </c>
    </row>
    <row r="1093" spans="1:4">
      <c r="A1093" s="47">
        <v>44035</v>
      </c>
      <c r="B1093" s="72">
        <f>_xlfn.IFNA(VLOOKUP(A1093,綜合_回測!$A$3:$I$1751,8,FALSE),0)</f>
        <v>-53123.896000000001</v>
      </c>
      <c r="C1093" s="72">
        <f t="shared" si="34"/>
        <v>1708491.0560000003</v>
      </c>
      <c r="D1093" s="72">
        <f t="shared" si="35"/>
        <v>-357476.60800000001</v>
      </c>
    </row>
    <row r="1094" spans="1:4">
      <c r="A1094" s="47">
        <v>44034</v>
      </c>
      <c r="B1094" s="72">
        <f>_xlfn.IFNA(VLOOKUP(A1094,綜合_回測!$A$3:$I$1751,8,FALSE),0)</f>
        <v>-26881.200000000001</v>
      </c>
      <c r="C1094" s="72">
        <f t="shared" si="34"/>
        <v>1761614.9520000003</v>
      </c>
      <c r="D1094" s="72">
        <f t="shared" si="35"/>
        <v>-331233.91200000001</v>
      </c>
    </row>
    <row r="1095" spans="1:4">
      <c r="A1095" s="47">
        <v>44033</v>
      </c>
      <c r="B1095" s="72">
        <f>_xlfn.IFNA(VLOOKUP(A1095,綜合_回測!$A$3:$I$1751,8,FALSE),0)</f>
        <v>304352.712</v>
      </c>
      <c r="C1095" s="72">
        <f t="shared" si="34"/>
        <v>1788496.1520000002</v>
      </c>
      <c r="D1095" s="72">
        <f t="shared" si="35"/>
        <v>0</v>
      </c>
    </row>
    <row r="1096" spans="1:4">
      <c r="A1096" s="47">
        <v>44032</v>
      </c>
      <c r="B1096" s="72">
        <f>_xlfn.IFNA(VLOOKUP(A1096,綜合_回測!$A$3:$I$1751,8,FALSE),0)</f>
        <v>-126914.30399999999</v>
      </c>
      <c r="C1096" s="72">
        <f t="shared" si="34"/>
        <v>1484143.4400000002</v>
      </c>
      <c r="D1096" s="72">
        <f t="shared" si="35"/>
        <v>-419359.02400000003</v>
      </c>
    </row>
    <row r="1097" spans="1:4">
      <c r="A1097" s="47">
        <v>44029</v>
      </c>
      <c r="B1097" s="72">
        <f>_xlfn.IFNA(VLOOKUP(A1097,綜合_回測!$A$3:$I$1751,8,FALSE),0)</f>
        <v>-58692.08</v>
      </c>
      <c r="C1097" s="72">
        <f t="shared" si="34"/>
        <v>1611057.7440000002</v>
      </c>
      <c r="D1097" s="72">
        <f t="shared" si="35"/>
        <v>-351136.80000000005</v>
      </c>
    </row>
    <row r="1098" spans="1:4">
      <c r="A1098" s="47">
        <v>44028</v>
      </c>
      <c r="B1098" s="72">
        <f>_xlfn.IFNA(VLOOKUP(A1098,綜合_回測!$A$3:$I$1751,8,FALSE),0)</f>
        <v>145961.136</v>
      </c>
      <c r="C1098" s="72">
        <f t="shared" si="34"/>
        <v>1669749.8240000003</v>
      </c>
      <c r="D1098" s="72">
        <f t="shared" si="35"/>
        <v>-146483.58400000003</v>
      </c>
    </row>
    <row r="1099" spans="1:4">
      <c r="A1099" s="47">
        <v>44027</v>
      </c>
      <c r="B1099" s="72">
        <f>_xlfn.IFNA(VLOOKUP(A1099,綜合_回測!$A$3:$I$1751,8,FALSE),0)</f>
        <v>50937.64</v>
      </c>
      <c r="C1099" s="72">
        <f t="shared" si="34"/>
        <v>1523788.6880000003</v>
      </c>
      <c r="D1099" s="72">
        <f t="shared" si="35"/>
        <v>-241507.08000000002</v>
      </c>
    </row>
    <row r="1100" spans="1:4">
      <c r="A1100" s="47">
        <v>44026</v>
      </c>
      <c r="B1100" s="72">
        <f>_xlfn.IFNA(VLOOKUP(A1100,綜合_回測!$A$3:$I$1751,8,FALSE),0)</f>
        <v>-63839.92</v>
      </c>
      <c r="C1100" s="72">
        <f t="shared" si="34"/>
        <v>1472851.0480000004</v>
      </c>
      <c r="D1100" s="72">
        <f t="shared" si="35"/>
        <v>-356284.64</v>
      </c>
    </row>
    <row r="1101" spans="1:4">
      <c r="A1101" s="47">
        <v>44025</v>
      </c>
      <c r="B1101" s="72">
        <f>_xlfn.IFNA(VLOOKUP(A1101,綜合_回測!$A$3:$I$1751,8,FALSE),0)</f>
        <v>39735</v>
      </c>
      <c r="C1101" s="72">
        <f t="shared" si="34"/>
        <v>1536690.9680000003</v>
      </c>
      <c r="D1101" s="72">
        <f t="shared" si="35"/>
        <v>-252709.72000000003</v>
      </c>
    </row>
    <row r="1102" spans="1:4">
      <c r="A1102" s="47">
        <v>44022</v>
      </c>
      <c r="B1102" s="72">
        <f>_xlfn.IFNA(VLOOKUP(A1102,綜合_回測!$A$3:$I$1751,8,FALSE),0)</f>
        <v>144223.91999999998</v>
      </c>
      <c r="C1102" s="72">
        <f t="shared" si="34"/>
        <v>1496955.9680000003</v>
      </c>
      <c r="D1102" s="72">
        <f t="shared" si="35"/>
        <v>-148220.80000000005</v>
      </c>
    </row>
    <row r="1103" spans="1:4">
      <c r="A1103" s="47">
        <v>44021</v>
      </c>
      <c r="B1103" s="72">
        <f>_xlfn.IFNA(VLOOKUP(A1103,綜合_回測!$A$3:$I$1751,8,FALSE),0)</f>
        <v>-126997.82399999999</v>
      </c>
      <c r="C1103" s="72">
        <f t="shared" si="34"/>
        <v>1352732.0480000004</v>
      </c>
      <c r="D1103" s="72">
        <f t="shared" si="35"/>
        <v>-419442.54399999999</v>
      </c>
    </row>
    <row r="1104" spans="1:4">
      <c r="A1104" s="47">
        <v>44020</v>
      </c>
      <c r="B1104" s="72">
        <f>_xlfn.IFNA(VLOOKUP(A1104,綜合_回測!$A$3:$I$1751,8,FALSE),0)</f>
        <v>0</v>
      </c>
      <c r="C1104" s="72">
        <f t="shared" si="34"/>
        <v>1479729.8720000004</v>
      </c>
      <c r="D1104" s="72">
        <f t="shared" si="35"/>
        <v>-292444.72000000003</v>
      </c>
    </row>
    <row r="1105" spans="1:4">
      <c r="A1105" s="47">
        <v>44019</v>
      </c>
      <c r="B1105" s="72">
        <f>_xlfn.IFNA(VLOOKUP(A1105,綜合_回測!$A$3:$I$1751,8,FALSE),0)</f>
        <v>111038.48800000001</v>
      </c>
      <c r="C1105" s="72">
        <f t="shared" si="34"/>
        <v>1479729.8720000004</v>
      </c>
      <c r="D1105" s="72">
        <f t="shared" si="35"/>
        <v>-181406.23200000002</v>
      </c>
    </row>
    <row r="1106" spans="1:4">
      <c r="A1106" s="47">
        <v>44018</v>
      </c>
      <c r="B1106" s="72">
        <f>_xlfn.IFNA(VLOOKUP(A1106,綜合_回測!$A$3:$I$1751,8,FALSE),0)</f>
        <v>211840.76799999998</v>
      </c>
      <c r="C1106" s="72">
        <f t="shared" si="34"/>
        <v>1368691.3840000003</v>
      </c>
      <c r="D1106" s="72">
        <f t="shared" si="35"/>
        <v>-80603.952000000048</v>
      </c>
    </row>
    <row r="1107" spans="1:4">
      <c r="A1107" s="47">
        <v>44015</v>
      </c>
      <c r="B1107" s="72">
        <f>_xlfn.IFNA(VLOOKUP(A1107,綜合_回測!$A$3:$I$1751,8,FALSE),0)</f>
        <v>-123496.84</v>
      </c>
      <c r="C1107" s="72">
        <f t="shared" si="34"/>
        <v>1156850.6160000004</v>
      </c>
      <c r="D1107" s="72">
        <f t="shared" si="35"/>
        <v>-415941.56000000006</v>
      </c>
    </row>
    <row r="1108" spans="1:4">
      <c r="A1108" s="47">
        <v>44014</v>
      </c>
      <c r="B1108" s="72">
        <f>_xlfn.IFNA(VLOOKUP(A1108,綜合_回測!$A$3:$I$1751,8,FALSE),0)</f>
        <v>26824.776000000002</v>
      </c>
      <c r="C1108" s="72">
        <f t="shared" si="34"/>
        <v>1280347.4560000005</v>
      </c>
      <c r="D1108" s="72">
        <f t="shared" si="35"/>
        <v>-265619.94400000002</v>
      </c>
    </row>
    <row r="1109" spans="1:4">
      <c r="A1109" s="47">
        <v>44013</v>
      </c>
      <c r="B1109" s="72">
        <f>_xlfn.IFNA(VLOOKUP(A1109,綜合_回測!$A$3:$I$1751,8,FALSE),0)</f>
        <v>76400.296000000002</v>
      </c>
      <c r="C1109" s="72">
        <f t="shared" si="34"/>
        <v>1253522.6800000004</v>
      </c>
      <c r="D1109" s="72">
        <f t="shared" si="35"/>
        <v>-216044.42400000003</v>
      </c>
    </row>
    <row r="1110" spans="1:4">
      <c r="A1110" s="47">
        <v>44012</v>
      </c>
      <c r="B1110" s="72">
        <f>_xlfn.IFNA(VLOOKUP(A1110,綜合_回測!$A$3:$I$1751,8,FALSE),0)</f>
        <v>0</v>
      </c>
      <c r="C1110" s="72">
        <f t="shared" si="34"/>
        <v>1177122.3840000003</v>
      </c>
      <c r="D1110" s="72">
        <f t="shared" si="35"/>
        <v>-292444.72000000003</v>
      </c>
    </row>
    <row r="1111" spans="1:4">
      <c r="A1111" s="47">
        <v>44011</v>
      </c>
      <c r="B1111" s="72">
        <f>_xlfn.IFNA(VLOOKUP(A1111,綜合_回測!$A$3:$I$1751,8,FALSE),0)</f>
        <v>10543.84</v>
      </c>
      <c r="C1111" s="72">
        <f t="shared" si="34"/>
        <v>1177122.3840000003</v>
      </c>
      <c r="D1111" s="72">
        <f t="shared" si="35"/>
        <v>-281900.88</v>
      </c>
    </row>
    <row r="1112" spans="1:4">
      <c r="A1112" s="47">
        <v>44006</v>
      </c>
      <c r="B1112" s="72">
        <f>_xlfn.IFNA(VLOOKUP(A1112,綜合_回測!$A$3:$I$1751,8,FALSE),0)</f>
        <v>0</v>
      </c>
      <c r="C1112" s="72">
        <f t="shared" si="34"/>
        <v>1166578.5440000002</v>
      </c>
      <c r="D1112" s="72">
        <f t="shared" si="35"/>
        <v>-292444.72000000003</v>
      </c>
    </row>
    <row r="1113" spans="1:4">
      <c r="A1113" s="47">
        <v>44005</v>
      </c>
      <c r="B1113" s="72">
        <f>_xlfn.IFNA(VLOOKUP(A1113,綜合_回測!$A$3:$I$1751,8,FALSE),0)</f>
        <v>40954.144</v>
      </c>
      <c r="C1113" s="72">
        <f t="shared" si="34"/>
        <v>1166578.5440000002</v>
      </c>
      <c r="D1113" s="72">
        <f t="shared" si="35"/>
        <v>-251490.57600000003</v>
      </c>
    </row>
    <row r="1114" spans="1:4">
      <c r="A1114" s="47">
        <v>44004</v>
      </c>
      <c r="B1114" s="72">
        <f>_xlfn.IFNA(VLOOKUP(A1114,綜合_回測!$A$3:$I$1751,8,FALSE),0)</f>
        <v>-28867.952000000001</v>
      </c>
      <c r="C1114" s="72">
        <f t="shared" si="34"/>
        <v>1125624.4000000001</v>
      </c>
      <c r="D1114" s="72">
        <f t="shared" si="35"/>
        <v>-321312.67200000002</v>
      </c>
    </row>
    <row r="1115" spans="1:4">
      <c r="A1115" s="47">
        <v>44001</v>
      </c>
      <c r="B1115" s="72">
        <f>_xlfn.IFNA(VLOOKUP(A1115,綜合_回測!$A$3:$I$1751,8,FALSE),0)</f>
        <v>-42776.447999999997</v>
      </c>
      <c r="C1115" s="72">
        <f t="shared" si="34"/>
        <v>1154492.3520000002</v>
      </c>
      <c r="D1115" s="72">
        <f t="shared" si="35"/>
        <v>-335221.16800000001</v>
      </c>
    </row>
    <row r="1116" spans="1:4">
      <c r="A1116" s="47">
        <v>44000</v>
      </c>
      <c r="B1116" s="72">
        <f>_xlfn.IFNA(VLOOKUP(A1116,綜合_回測!$A$3:$I$1751,8,FALSE),0)</f>
        <v>-74724.48000000001</v>
      </c>
      <c r="C1116" s="72">
        <f t="shared" si="34"/>
        <v>1197268.8000000003</v>
      </c>
      <c r="D1116" s="72">
        <f t="shared" si="35"/>
        <v>-367169.20000000007</v>
      </c>
    </row>
    <row r="1117" spans="1:4">
      <c r="A1117" s="47">
        <v>43999</v>
      </c>
      <c r="B1117" s="72">
        <f>_xlfn.IFNA(VLOOKUP(A1117,綜合_回測!$A$3:$I$1751,8,FALSE),0)</f>
        <v>2730.768</v>
      </c>
      <c r="C1117" s="72">
        <f t="shared" si="34"/>
        <v>1271993.2800000003</v>
      </c>
      <c r="D1117" s="72">
        <f t="shared" si="35"/>
        <v>-289713.95200000005</v>
      </c>
    </row>
    <row r="1118" spans="1:4">
      <c r="A1118" s="47">
        <v>43998</v>
      </c>
      <c r="B1118" s="72">
        <f>_xlfn.IFNA(VLOOKUP(A1118,綜合_回測!$A$3:$I$1751,8,FALSE),0)</f>
        <v>-6668.3679999999995</v>
      </c>
      <c r="C1118" s="72">
        <f t="shared" si="34"/>
        <v>1269262.5120000003</v>
      </c>
      <c r="D1118" s="72">
        <f t="shared" si="35"/>
        <v>-299113.08800000005</v>
      </c>
    </row>
    <row r="1119" spans="1:4">
      <c r="A1119" s="47">
        <v>43997</v>
      </c>
      <c r="B1119" s="72">
        <f>_xlfn.IFNA(VLOOKUP(A1119,綜合_回測!$A$3:$I$1751,8,FALSE),0)</f>
        <v>86288.599999999991</v>
      </c>
      <c r="C1119" s="72">
        <f t="shared" si="34"/>
        <v>1275930.8800000004</v>
      </c>
      <c r="D1119" s="72">
        <f t="shared" si="35"/>
        <v>-206156.12000000005</v>
      </c>
    </row>
    <row r="1120" spans="1:4">
      <c r="A1120" s="47">
        <v>43994</v>
      </c>
      <c r="B1120" s="72">
        <f>_xlfn.IFNA(VLOOKUP(A1120,綜合_回測!$A$3:$I$1751,8,FALSE),0)</f>
        <v>-15284.64</v>
      </c>
      <c r="C1120" s="72">
        <f t="shared" si="34"/>
        <v>1189642.2800000003</v>
      </c>
      <c r="D1120" s="72">
        <f t="shared" si="35"/>
        <v>-307729.36000000004</v>
      </c>
    </row>
    <row r="1121" spans="1:4">
      <c r="A1121" s="47">
        <v>43993</v>
      </c>
      <c r="B1121" s="72">
        <f>_xlfn.IFNA(VLOOKUP(A1121,綜合_回測!$A$3:$I$1751,8,FALSE),0)</f>
        <v>292444.72000000003</v>
      </c>
      <c r="C1121" s="72">
        <f t="shared" si="34"/>
        <v>1204926.9200000002</v>
      </c>
      <c r="D1121" s="72">
        <f t="shared" si="35"/>
        <v>0</v>
      </c>
    </row>
    <row r="1122" spans="1:4">
      <c r="A1122" s="47">
        <v>43992</v>
      </c>
      <c r="B1122" s="72">
        <f>_xlfn.IFNA(VLOOKUP(A1122,綜合_回測!$A$3:$I$1751,8,FALSE),0)</f>
        <v>-57136.031999999999</v>
      </c>
      <c r="C1122" s="72">
        <f t="shared" si="34"/>
        <v>912482.20000000007</v>
      </c>
      <c r="D1122" s="72">
        <f t="shared" si="35"/>
        <v>-316309.23200000002</v>
      </c>
    </row>
    <row r="1123" spans="1:4">
      <c r="A1123" s="47">
        <v>43991</v>
      </c>
      <c r="B1123" s="72">
        <f>_xlfn.IFNA(VLOOKUP(A1123,綜合_回測!$A$3:$I$1751,8,FALSE),0)</f>
        <v>-127108.69600000001</v>
      </c>
      <c r="C1123" s="72">
        <f t="shared" si="34"/>
        <v>969618.23200000008</v>
      </c>
      <c r="D1123" s="72">
        <f t="shared" si="35"/>
        <v>-386281.89600000001</v>
      </c>
    </row>
    <row r="1124" spans="1:4">
      <c r="A1124" s="47">
        <v>43990</v>
      </c>
      <c r="B1124" s="72">
        <f>_xlfn.IFNA(VLOOKUP(A1124,綜合_回測!$A$3:$I$1751,8,FALSE),0)</f>
        <v>-118860.50399999999</v>
      </c>
      <c r="C1124" s="72">
        <f t="shared" si="34"/>
        <v>1096726.9280000001</v>
      </c>
      <c r="D1124" s="72">
        <f t="shared" si="35"/>
        <v>-378033.70400000003</v>
      </c>
    </row>
    <row r="1125" spans="1:4">
      <c r="A1125" s="47">
        <v>43987</v>
      </c>
      <c r="B1125" s="72">
        <f>_xlfn.IFNA(VLOOKUP(A1125,綜合_回測!$A$3:$I$1751,8,FALSE),0)</f>
        <v>0</v>
      </c>
      <c r="C1125" s="72">
        <f t="shared" si="34"/>
        <v>1215587.432</v>
      </c>
      <c r="D1125" s="72">
        <f t="shared" si="35"/>
        <v>-259173.2</v>
      </c>
    </row>
    <row r="1126" spans="1:4">
      <c r="A1126" s="47">
        <v>43986</v>
      </c>
      <c r="B1126" s="72">
        <f>_xlfn.IFNA(VLOOKUP(A1126,綜合_回測!$A$3:$I$1751,8,FALSE),0)</f>
        <v>-73734.144</v>
      </c>
      <c r="C1126" s="72">
        <f t="shared" si="34"/>
        <v>1215587.432</v>
      </c>
      <c r="D1126" s="72">
        <f t="shared" si="35"/>
        <v>-332907.34400000004</v>
      </c>
    </row>
    <row r="1127" spans="1:4">
      <c r="A1127" s="47">
        <v>43985</v>
      </c>
      <c r="B1127" s="72">
        <f>_xlfn.IFNA(VLOOKUP(A1127,綜合_回測!$A$3:$I$1751,8,FALSE),0)</f>
        <v>-126471.36</v>
      </c>
      <c r="C1127" s="72">
        <f t="shared" si="34"/>
        <v>1289321.5760000001</v>
      </c>
      <c r="D1127" s="72">
        <f t="shared" si="35"/>
        <v>-385644.56</v>
      </c>
    </row>
    <row r="1128" spans="1:4">
      <c r="A1128" s="47">
        <v>43984</v>
      </c>
      <c r="B1128" s="72">
        <f>_xlfn.IFNA(VLOOKUP(A1128,綜合_回測!$A$3:$I$1751,8,FALSE),0)</f>
        <v>-15596.064000000002</v>
      </c>
      <c r="C1128" s="72">
        <f t="shared" si="34"/>
        <v>1415792.9360000002</v>
      </c>
      <c r="D1128" s="72">
        <f t="shared" si="35"/>
        <v>-274769.26400000002</v>
      </c>
    </row>
    <row r="1129" spans="1:4">
      <c r="A1129" s="47">
        <v>43983</v>
      </c>
      <c r="B1129" s="72">
        <f>_xlfn.IFNA(VLOOKUP(A1129,綜合_回測!$A$3:$I$1751,8,FALSE),0)</f>
        <v>0</v>
      </c>
      <c r="C1129" s="72">
        <f t="shared" si="34"/>
        <v>1431389.0000000002</v>
      </c>
      <c r="D1129" s="72">
        <f t="shared" si="35"/>
        <v>-259173.2</v>
      </c>
    </row>
    <row r="1130" spans="1:4">
      <c r="A1130" s="47">
        <v>43980</v>
      </c>
      <c r="B1130" s="72">
        <f>_xlfn.IFNA(VLOOKUP(A1130,綜合_回測!$A$3:$I$1751,8,FALSE),0)</f>
        <v>-77860.216</v>
      </c>
      <c r="C1130" s="72">
        <f t="shared" si="34"/>
        <v>1431389.0000000002</v>
      </c>
      <c r="D1130" s="72">
        <f t="shared" si="35"/>
        <v>-337033.41600000003</v>
      </c>
    </row>
    <row r="1131" spans="1:4">
      <c r="A1131" s="47">
        <v>43979</v>
      </c>
      <c r="B1131" s="72">
        <f>_xlfn.IFNA(VLOOKUP(A1131,綜合_回測!$A$3:$I$1751,8,FALSE),0)</f>
        <v>76524.712</v>
      </c>
      <c r="C1131" s="72">
        <f t="shared" si="34"/>
        <v>1509249.2160000002</v>
      </c>
      <c r="D1131" s="72">
        <f t="shared" si="35"/>
        <v>-182648.48800000001</v>
      </c>
    </row>
    <row r="1132" spans="1:4">
      <c r="A1132" s="47">
        <v>43978</v>
      </c>
      <c r="B1132" s="72">
        <f>_xlfn.IFNA(VLOOKUP(A1132,綜合_回測!$A$3:$I$1751,8,FALSE),0)</f>
        <v>-73006.528000000006</v>
      </c>
      <c r="C1132" s="72">
        <f t="shared" si="34"/>
        <v>1432724.5040000002</v>
      </c>
      <c r="D1132" s="72">
        <f t="shared" si="35"/>
        <v>-332179.728</v>
      </c>
    </row>
    <row r="1133" spans="1:4">
      <c r="A1133" s="47">
        <v>43977</v>
      </c>
      <c r="B1133" s="72">
        <f>_xlfn.IFNA(VLOOKUP(A1133,綜合_回測!$A$3:$I$1751,8,FALSE),0)</f>
        <v>0</v>
      </c>
      <c r="C1133" s="72">
        <f t="shared" si="34"/>
        <v>1505731.0320000001</v>
      </c>
      <c r="D1133" s="72">
        <f t="shared" si="35"/>
        <v>-259173.2</v>
      </c>
    </row>
    <row r="1134" spans="1:4">
      <c r="A1134" s="47">
        <v>43976</v>
      </c>
      <c r="B1134" s="72">
        <f>_xlfn.IFNA(VLOOKUP(A1134,綜合_回測!$A$3:$I$1751,8,FALSE),0)</f>
        <v>-124004.272</v>
      </c>
      <c r="C1134" s="72">
        <f t="shared" si="34"/>
        <v>1505731.0320000001</v>
      </c>
      <c r="D1134" s="72">
        <f t="shared" si="35"/>
        <v>-383177.47200000001</v>
      </c>
    </row>
    <row r="1135" spans="1:4">
      <c r="A1135" s="47">
        <v>43973</v>
      </c>
      <c r="B1135" s="72">
        <f>_xlfn.IFNA(VLOOKUP(A1135,綜合_回測!$A$3:$I$1751,8,FALSE),0)</f>
        <v>169498.03199999998</v>
      </c>
      <c r="C1135" s="72">
        <f t="shared" si="34"/>
        <v>1629735.304</v>
      </c>
      <c r="D1135" s="72">
        <f t="shared" si="35"/>
        <v>-89675.168000000034</v>
      </c>
    </row>
    <row r="1136" spans="1:4">
      <c r="A1136" s="47">
        <v>43972</v>
      </c>
      <c r="B1136" s="72">
        <f>_xlfn.IFNA(VLOOKUP(A1136,綜合_回測!$A$3:$I$1751,8,FALSE),0)</f>
        <v>0</v>
      </c>
      <c r="C1136" s="72">
        <f t="shared" si="34"/>
        <v>1460237.2720000001</v>
      </c>
      <c r="D1136" s="72">
        <f t="shared" si="35"/>
        <v>-259173.2</v>
      </c>
    </row>
    <row r="1137" spans="1:4">
      <c r="A1137" s="47">
        <v>43971</v>
      </c>
      <c r="B1137" s="72">
        <f>_xlfn.IFNA(VLOOKUP(A1137,綜合_回測!$A$3:$I$1751,8,FALSE),0)</f>
        <v>0</v>
      </c>
      <c r="C1137" s="72">
        <f t="shared" si="34"/>
        <v>1460237.2720000001</v>
      </c>
      <c r="D1137" s="72">
        <f t="shared" si="35"/>
        <v>-259173.2</v>
      </c>
    </row>
    <row r="1138" spans="1:4">
      <c r="A1138" s="47">
        <v>43970</v>
      </c>
      <c r="B1138" s="72">
        <f>_xlfn.IFNA(VLOOKUP(A1138,綜合_回測!$A$3:$I$1751,8,FALSE),0)</f>
        <v>44819.511999999995</v>
      </c>
      <c r="C1138" s="72">
        <f t="shared" si="34"/>
        <v>1460237.2720000001</v>
      </c>
      <c r="D1138" s="72">
        <f t="shared" si="35"/>
        <v>-214353.68800000002</v>
      </c>
    </row>
    <row r="1139" spans="1:4">
      <c r="A1139" s="47">
        <v>43969</v>
      </c>
      <c r="B1139" s="72">
        <f>_xlfn.IFNA(VLOOKUP(A1139,綜合_回測!$A$3:$I$1751,8,FALSE),0)</f>
        <v>0</v>
      </c>
      <c r="C1139" s="72">
        <f t="shared" si="34"/>
        <v>1415417.76</v>
      </c>
      <c r="D1139" s="72">
        <f t="shared" si="35"/>
        <v>-259173.2</v>
      </c>
    </row>
    <row r="1140" spans="1:4">
      <c r="A1140" s="47">
        <v>43966</v>
      </c>
      <c r="B1140" s="72">
        <f>_xlfn.IFNA(VLOOKUP(A1140,綜合_回測!$A$3:$I$1751,8,FALSE),0)</f>
        <v>-27267.879999999997</v>
      </c>
      <c r="C1140" s="72">
        <f t="shared" si="34"/>
        <v>1415417.76</v>
      </c>
      <c r="D1140" s="72">
        <f t="shared" si="35"/>
        <v>-286441.08</v>
      </c>
    </row>
    <row r="1141" spans="1:4">
      <c r="A1141" s="47">
        <v>43965</v>
      </c>
      <c r="B1141" s="72">
        <f>_xlfn.IFNA(VLOOKUP(A1141,綜合_回測!$A$3:$I$1751,8,FALSE),0)</f>
        <v>-122817.16799999999</v>
      </c>
      <c r="C1141" s="72">
        <f t="shared" si="34"/>
        <v>1442685.64</v>
      </c>
      <c r="D1141" s="72">
        <f t="shared" si="35"/>
        <v>-381990.36800000002</v>
      </c>
    </row>
    <row r="1142" spans="1:4">
      <c r="A1142" s="47">
        <v>43964</v>
      </c>
      <c r="B1142" s="72">
        <f>_xlfn.IFNA(VLOOKUP(A1142,綜合_回測!$A$3:$I$1751,8,FALSE),0)</f>
        <v>19811.904000000002</v>
      </c>
      <c r="C1142" s="72">
        <f t="shared" si="34"/>
        <v>1565502.808</v>
      </c>
      <c r="D1142" s="72">
        <f t="shared" si="35"/>
        <v>-239361.296</v>
      </c>
    </row>
    <row r="1143" spans="1:4">
      <c r="A1143" s="47">
        <v>43963</v>
      </c>
      <c r="B1143" s="72">
        <f>_xlfn.IFNA(VLOOKUP(A1143,綜合_回測!$A$3:$I$1751,8,FALSE),0)</f>
        <v>-53286.983999999997</v>
      </c>
      <c r="C1143" s="72">
        <f t="shared" si="34"/>
        <v>1545690.9039999999</v>
      </c>
      <c r="D1143" s="72">
        <f t="shared" si="35"/>
        <v>-312460.18400000001</v>
      </c>
    </row>
    <row r="1144" spans="1:4">
      <c r="A1144" s="47">
        <v>43962</v>
      </c>
      <c r="B1144" s="72">
        <f>_xlfn.IFNA(VLOOKUP(A1144,綜合_回測!$A$3:$I$1751,8,FALSE),0)</f>
        <v>-34752.576000000001</v>
      </c>
      <c r="C1144" s="72">
        <f t="shared" si="34"/>
        <v>1598977.8879999998</v>
      </c>
      <c r="D1144" s="72">
        <f t="shared" si="35"/>
        <v>-293925.77600000001</v>
      </c>
    </row>
    <row r="1145" spans="1:4">
      <c r="A1145" s="47">
        <v>43959</v>
      </c>
      <c r="B1145" s="72">
        <f>_xlfn.IFNA(VLOOKUP(A1145,綜合_回測!$A$3:$I$1751,8,FALSE),0)</f>
        <v>0</v>
      </c>
      <c r="C1145" s="72">
        <f t="shared" si="34"/>
        <v>1633730.4639999997</v>
      </c>
      <c r="D1145" s="72">
        <f t="shared" si="35"/>
        <v>-259173.2</v>
      </c>
    </row>
    <row r="1146" spans="1:4">
      <c r="A1146" s="47">
        <v>43958</v>
      </c>
      <c r="B1146" s="72">
        <f>_xlfn.IFNA(VLOOKUP(A1146,綜合_回測!$A$3:$I$1751,8,FALSE),0)</f>
        <v>68174.303999999989</v>
      </c>
      <c r="C1146" s="72">
        <f t="shared" si="34"/>
        <v>1633730.4639999997</v>
      </c>
      <c r="D1146" s="72">
        <f t="shared" si="35"/>
        <v>-190998.89600000001</v>
      </c>
    </row>
    <row r="1147" spans="1:4">
      <c r="A1147" s="47">
        <v>43957</v>
      </c>
      <c r="B1147" s="72">
        <f>_xlfn.IFNA(VLOOKUP(A1147,綜合_回測!$A$3:$I$1751,8,FALSE),0)</f>
        <v>-122067.264</v>
      </c>
      <c r="C1147" s="72">
        <f t="shared" si="34"/>
        <v>1565556.1599999997</v>
      </c>
      <c r="D1147" s="72">
        <f t="shared" si="35"/>
        <v>-381240.46400000004</v>
      </c>
    </row>
    <row r="1148" spans="1:4">
      <c r="A1148" s="47">
        <v>43956</v>
      </c>
      <c r="B1148" s="72">
        <f>_xlfn.IFNA(VLOOKUP(A1148,綜合_回測!$A$3:$I$1751,8,FALSE),0)</f>
        <v>9883.2800000000007</v>
      </c>
      <c r="C1148" s="72">
        <f t="shared" si="34"/>
        <v>1687623.4239999996</v>
      </c>
      <c r="D1148" s="72">
        <f t="shared" si="35"/>
        <v>-249289.92</v>
      </c>
    </row>
    <row r="1149" spans="1:4">
      <c r="A1149" s="47">
        <v>43955</v>
      </c>
      <c r="B1149" s="72">
        <f>_xlfn.IFNA(VLOOKUP(A1149,綜合_回測!$A$3:$I$1751,8,FALSE),0)</f>
        <v>47536.567999999999</v>
      </c>
      <c r="C1149" s="72">
        <f t="shared" si="34"/>
        <v>1677740.1439999996</v>
      </c>
      <c r="D1149" s="72">
        <f t="shared" si="35"/>
        <v>-211636.63200000001</v>
      </c>
    </row>
    <row r="1150" spans="1:4">
      <c r="A1150" s="47">
        <v>43951</v>
      </c>
      <c r="B1150" s="72">
        <f>_xlfn.IFNA(VLOOKUP(A1150,綜合_回測!$A$3:$I$1751,8,FALSE),0)</f>
        <v>0</v>
      </c>
      <c r="C1150" s="72">
        <f t="shared" si="34"/>
        <v>1630203.5759999997</v>
      </c>
      <c r="D1150" s="72">
        <f t="shared" si="35"/>
        <v>-259173.2</v>
      </c>
    </row>
    <row r="1151" spans="1:4">
      <c r="A1151" s="47">
        <v>43950</v>
      </c>
      <c r="B1151" s="72">
        <f>_xlfn.IFNA(VLOOKUP(A1151,綜合_回測!$A$3:$I$1751,8,FALSE),0)</f>
        <v>119884.28799999999</v>
      </c>
      <c r="C1151" s="72">
        <f t="shared" si="34"/>
        <v>1630203.5759999997</v>
      </c>
      <c r="D1151" s="72">
        <f t="shared" si="35"/>
        <v>-139288.91200000001</v>
      </c>
    </row>
    <row r="1152" spans="1:4">
      <c r="A1152" s="47">
        <v>43949</v>
      </c>
      <c r="B1152" s="72">
        <f>_xlfn.IFNA(VLOOKUP(A1152,綜合_回測!$A$3:$I$1751,8,FALSE),0)</f>
        <v>-29537.64</v>
      </c>
      <c r="C1152" s="72">
        <f t="shared" si="34"/>
        <v>1510319.2879999997</v>
      </c>
      <c r="D1152" s="72">
        <f t="shared" si="35"/>
        <v>-288710.84000000003</v>
      </c>
    </row>
    <row r="1153" spans="1:4">
      <c r="A1153" s="47">
        <v>43948</v>
      </c>
      <c r="B1153" s="72">
        <f>_xlfn.IFNA(VLOOKUP(A1153,綜合_回測!$A$3:$I$1751,8,FALSE),0)</f>
        <v>16163.615999999998</v>
      </c>
      <c r="C1153" s="72">
        <f t="shared" si="34"/>
        <v>1539856.9279999996</v>
      </c>
      <c r="D1153" s="72">
        <f t="shared" si="35"/>
        <v>-243009.584</v>
      </c>
    </row>
    <row r="1154" spans="1:4">
      <c r="A1154" s="47">
        <v>43945</v>
      </c>
      <c r="B1154" s="72">
        <f>_xlfn.IFNA(VLOOKUP(A1154,綜合_回測!$A$3:$I$1751,8,FALSE),0)</f>
        <v>0</v>
      </c>
      <c r="C1154" s="72">
        <f t="shared" ref="C1154:C1217" si="36">C1155+B1154</f>
        <v>1523693.3119999997</v>
      </c>
      <c r="D1154" s="72">
        <f t="shared" si="35"/>
        <v>-259173.2</v>
      </c>
    </row>
    <row r="1155" spans="1:4">
      <c r="A1155" s="47">
        <v>43944</v>
      </c>
      <c r="B1155" s="72">
        <f>_xlfn.IFNA(VLOOKUP(A1155,綜合_回測!$A$3:$I$1751,8,FALSE),0)</f>
        <v>12135.751999999999</v>
      </c>
      <c r="C1155" s="72">
        <f t="shared" si="36"/>
        <v>1523693.3119999997</v>
      </c>
      <c r="D1155" s="72">
        <f t="shared" ref="D1155:D1218" si="37">MIN((B1155-MAX(B1155:B1213)),0)</f>
        <v>-247037.448</v>
      </c>
    </row>
    <row r="1156" spans="1:4">
      <c r="A1156" s="47">
        <v>43943</v>
      </c>
      <c r="B1156" s="72">
        <f>_xlfn.IFNA(VLOOKUP(A1156,綜合_回測!$A$3:$I$1751,8,FALSE),0)</f>
        <v>39865.616000000002</v>
      </c>
      <c r="C1156" s="72">
        <f t="shared" si="36"/>
        <v>1511557.5599999996</v>
      </c>
      <c r="D1156" s="72">
        <f t="shared" si="37"/>
        <v>-219307.584</v>
      </c>
    </row>
    <row r="1157" spans="1:4">
      <c r="A1157" s="47">
        <v>43942</v>
      </c>
      <c r="B1157" s="72">
        <f>_xlfn.IFNA(VLOOKUP(A1157,綜合_回測!$A$3:$I$1751,8,FALSE),0)</f>
        <v>171950.50400000002</v>
      </c>
      <c r="C1157" s="72">
        <f t="shared" si="36"/>
        <v>1471691.9439999997</v>
      </c>
      <c r="D1157" s="72">
        <f t="shared" si="37"/>
        <v>-87222.695999999996</v>
      </c>
    </row>
    <row r="1158" spans="1:4">
      <c r="A1158" s="47">
        <v>43941</v>
      </c>
      <c r="B1158" s="72">
        <f>_xlfn.IFNA(VLOOKUP(A1158,綜合_回測!$A$3:$I$1751,8,FALSE),0)</f>
        <v>0</v>
      </c>
      <c r="C1158" s="72">
        <f t="shared" si="36"/>
        <v>1299741.4399999997</v>
      </c>
      <c r="D1158" s="72">
        <f t="shared" si="37"/>
        <v>-259173.2</v>
      </c>
    </row>
    <row r="1159" spans="1:4">
      <c r="A1159" s="47">
        <v>43938</v>
      </c>
      <c r="B1159" s="72">
        <f>_xlfn.IFNA(VLOOKUP(A1159,綜合_回測!$A$3:$I$1751,8,FALSE),0)</f>
        <v>-56742.783999999992</v>
      </c>
      <c r="C1159" s="72">
        <f t="shared" si="36"/>
        <v>1299741.4399999997</v>
      </c>
      <c r="D1159" s="72">
        <f t="shared" si="37"/>
        <v>-315915.984</v>
      </c>
    </row>
    <row r="1160" spans="1:4">
      <c r="A1160" s="47">
        <v>43937</v>
      </c>
      <c r="B1160" s="72">
        <f>_xlfn.IFNA(VLOOKUP(A1160,綜合_回測!$A$3:$I$1751,8,FALSE),0)</f>
        <v>-59466.512000000002</v>
      </c>
      <c r="C1160" s="72">
        <f t="shared" si="36"/>
        <v>1356484.2239999997</v>
      </c>
      <c r="D1160" s="72">
        <f t="shared" si="37"/>
        <v>-318639.712</v>
      </c>
    </row>
    <row r="1161" spans="1:4">
      <c r="A1161" s="47">
        <v>43936</v>
      </c>
      <c r="B1161" s="72">
        <f>_xlfn.IFNA(VLOOKUP(A1161,綜合_回測!$A$3:$I$1751,8,FALSE),0)</f>
        <v>0</v>
      </c>
      <c r="C1161" s="72">
        <f t="shared" si="36"/>
        <v>1415950.7359999998</v>
      </c>
      <c r="D1161" s="72">
        <f t="shared" si="37"/>
        <v>-259173.2</v>
      </c>
    </row>
    <row r="1162" spans="1:4">
      <c r="A1162" s="47">
        <v>43935</v>
      </c>
      <c r="B1162" s="72">
        <f>_xlfn.IFNA(VLOOKUP(A1162,綜合_回測!$A$3:$I$1751,8,FALSE),0)</f>
        <v>259173.2</v>
      </c>
      <c r="C1162" s="72">
        <f t="shared" si="36"/>
        <v>1415950.7359999998</v>
      </c>
      <c r="D1162" s="72">
        <f t="shared" si="37"/>
        <v>0</v>
      </c>
    </row>
    <row r="1163" spans="1:4">
      <c r="A1163" s="47">
        <v>43934</v>
      </c>
      <c r="B1163" s="72">
        <f>_xlfn.IFNA(VLOOKUP(A1163,綜合_回測!$A$3:$I$1751,8,FALSE),0)</f>
        <v>20130.624</v>
      </c>
      <c r="C1163" s="72">
        <f t="shared" si="36"/>
        <v>1156777.5359999998</v>
      </c>
      <c r="D1163" s="72">
        <f t="shared" si="37"/>
        <v>-238271.53599999999</v>
      </c>
    </row>
    <row r="1164" spans="1:4">
      <c r="A1164" s="47">
        <v>43931</v>
      </c>
      <c r="B1164" s="72">
        <f>_xlfn.IFNA(VLOOKUP(A1164,綜合_回測!$A$3:$I$1751,8,FALSE),0)</f>
        <v>53289.64</v>
      </c>
      <c r="C1164" s="72">
        <f t="shared" si="36"/>
        <v>1136646.9119999998</v>
      </c>
      <c r="D1164" s="72">
        <f t="shared" si="37"/>
        <v>-205112.52000000002</v>
      </c>
    </row>
    <row r="1165" spans="1:4">
      <c r="A1165" s="47">
        <v>43930</v>
      </c>
      <c r="B1165" s="72">
        <f>_xlfn.IFNA(VLOOKUP(A1165,綜合_回測!$A$3:$I$1751,8,FALSE),0)</f>
        <v>45408.224000000002</v>
      </c>
      <c r="C1165" s="72">
        <f t="shared" si="36"/>
        <v>1083357.2719999999</v>
      </c>
      <c r="D1165" s="72">
        <f t="shared" si="37"/>
        <v>-212993.93599999999</v>
      </c>
    </row>
    <row r="1166" spans="1:4">
      <c r="A1166" s="47">
        <v>43929</v>
      </c>
      <c r="B1166" s="72">
        <f>_xlfn.IFNA(VLOOKUP(A1166,綜合_回測!$A$3:$I$1751,8,FALSE),0)</f>
        <v>54902.408000000003</v>
      </c>
      <c r="C1166" s="72">
        <f t="shared" si="36"/>
        <v>1037949.048</v>
      </c>
      <c r="D1166" s="72">
        <f t="shared" si="37"/>
        <v>-203499.75200000001</v>
      </c>
    </row>
    <row r="1167" spans="1:4">
      <c r="A1167" s="47">
        <v>43928</v>
      </c>
      <c r="B1167" s="72">
        <f>_xlfn.IFNA(VLOOKUP(A1167,綜合_回測!$A$3:$I$1751,8,FALSE),0)</f>
        <v>12364.248000000001</v>
      </c>
      <c r="C1167" s="72">
        <f t="shared" si="36"/>
        <v>983046.6399999999</v>
      </c>
      <c r="D1167" s="72">
        <f t="shared" si="37"/>
        <v>-246037.91200000001</v>
      </c>
    </row>
    <row r="1168" spans="1:4">
      <c r="A1168" s="47">
        <v>43927</v>
      </c>
      <c r="B1168" s="72">
        <f>_xlfn.IFNA(VLOOKUP(A1168,綜合_回測!$A$3:$I$1751,8,FALSE),0)</f>
        <v>0</v>
      </c>
      <c r="C1168" s="72">
        <f t="shared" si="36"/>
        <v>970682.39199999988</v>
      </c>
      <c r="D1168" s="72">
        <f t="shared" si="37"/>
        <v>-258402.16</v>
      </c>
    </row>
    <row r="1169" spans="1:4">
      <c r="A1169" s="47">
        <v>43922</v>
      </c>
      <c r="B1169" s="72">
        <f>_xlfn.IFNA(VLOOKUP(A1169,綜合_回測!$A$3:$I$1751,8,FALSE),0)</f>
        <v>0</v>
      </c>
      <c r="C1169" s="72">
        <f t="shared" si="36"/>
        <v>970682.39199999988</v>
      </c>
      <c r="D1169" s="72">
        <f t="shared" si="37"/>
        <v>-258402.16</v>
      </c>
    </row>
    <row r="1170" spans="1:4">
      <c r="A1170" s="47">
        <v>43921</v>
      </c>
      <c r="B1170" s="72">
        <f>_xlfn.IFNA(VLOOKUP(A1170,綜合_回測!$A$3:$I$1751,8,FALSE),0)</f>
        <v>19558.600000000002</v>
      </c>
      <c r="C1170" s="72">
        <f t="shared" si="36"/>
        <v>970682.39199999988</v>
      </c>
      <c r="D1170" s="72">
        <f t="shared" si="37"/>
        <v>-238843.56</v>
      </c>
    </row>
    <row r="1171" spans="1:4">
      <c r="A1171" s="47">
        <v>43920</v>
      </c>
      <c r="B1171" s="72">
        <f>_xlfn.IFNA(VLOOKUP(A1171,綜合_回測!$A$3:$I$1751,8,FALSE),0)</f>
        <v>-121352.016</v>
      </c>
      <c r="C1171" s="72">
        <f t="shared" si="36"/>
        <v>951123.7919999999</v>
      </c>
      <c r="D1171" s="72">
        <f t="shared" si="37"/>
        <v>-379754.17599999998</v>
      </c>
    </row>
    <row r="1172" spans="1:4">
      <c r="A1172" s="47">
        <v>43917</v>
      </c>
      <c r="B1172" s="72">
        <f>_xlfn.IFNA(VLOOKUP(A1172,綜合_回測!$A$3:$I$1751,8,FALSE),0)</f>
        <v>32426.031999999999</v>
      </c>
      <c r="C1172" s="72">
        <f t="shared" si="36"/>
        <v>1072475.808</v>
      </c>
      <c r="D1172" s="72">
        <f t="shared" si="37"/>
        <v>-225976.128</v>
      </c>
    </row>
    <row r="1173" spans="1:4">
      <c r="A1173" s="47">
        <v>43916</v>
      </c>
      <c r="B1173" s="72">
        <f>_xlfn.IFNA(VLOOKUP(A1173,綜合_回測!$A$3:$I$1751,8,FALSE),0)</f>
        <v>-51437.631999999998</v>
      </c>
      <c r="C1173" s="72">
        <f t="shared" si="36"/>
        <v>1040049.7760000001</v>
      </c>
      <c r="D1173" s="72">
        <f t="shared" si="37"/>
        <v>-309839.79200000002</v>
      </c>
    </row>
    <row r="1174" spans="1:4">
      <c r="A1174" s="47">
        <v>43915</v>
      </c>
      <c r="B1174" s="72">
        <f>_xlfn.IFNA(VLOOKUP(A1174,綜合_回測!$A$3:$I$1751,8,FALSE),0)</f>
        <v>-13973.831999999999</v>
      </c>
      <c r="C1174" s="72">
        <f t="shared" si="36"/>
        <v>1091487.4080000001</v>
      </c>
      <c r="D1174" s="72">
        <f t="shared" si="37"/>
        <v>-272375.99200000003</v>
      </c>
    </row>
    <row r="1175" spans="1:4">
      <c r="A1175" s="47">
        <v>43914</v>
      </c>
      <c r="B1175" s="72">
        <f>_xlfn.IFNA(VLOOKUP(A1175,綜合_回測!$A$3:$I$1751,8,FALSE),0)</f>
        <v>-12479.6</v>
      </c>
      <c r="C1175" s="72">
        <f t="shared" si="36"/>
        <v>1105461.24</v>
      </c>
      <c r="D1175" s="72">
        <f t="shared" si="37"/>
        <v>-270881.76</v>
      </c>
    </row>
    <row r="1176" spans="1:4">
      <c r="A1176" s="47">
        <v>43913</v>
      </c>
      <c r="B1176" s="72">
        <f>_xlfn.IFNA(VLOOKUP(A1176,綜合_回測!$A$3:$I$1751,8,FALSE),0)</f>
        <v>0</v>
      </c>
      <c r="C1176" s="72">
        <f t="shared" si="36"/>
        <v>1117940.8400000001</v>
      </c>
      <c r="D1176" s="72">
        <f t="shared" si="37"/>
        <v>-258402.16</v>
      </c>
    </row>
    <row r="1177" spans="1:4">
      <c r="A1177" s="47">
        <v>43910</v>
      </c>
      <c r="B1177" s="72">
        <f>_xlfn.IFNA(VLOOKUP(A1177,綜合_回測!$A$3:$I$1751,8,FALSE),0)</f>
        <v>0</v>
      </c>
      <c r="C1177" s="72">
        <f t="shared" si="36"/>
        <v>1117940.8400000001</v>
      </c>
      <c r="D1177" s="72">
        <f t="shared" si="37"/>
        <v>-258402.16</v>
      </c>
    </row>
    <row r="1178" spans="1:4">
      <c r="A1178" s="47">
        <v>43909</v>
      </c>
      <c r="B1178" s="72">
        <f>_xlfn.IFNA(VLOOKUP(A1178,綜合_回測!$A$3:$I$1751,8,FALSE),0)</f>
        <v>90974.104000000007</v>
      </c>
      <c r="C1178" s="72">
        <f t="shared" si="36"/>
        <v>1117940.8400000001</v>
      </c>
      <c r="D1178" s="72">
        <f t="shared" si="37"/>
        <v>-167428.05599999998</v>
      </c>
    </row>
    <row r="1179" spans="1:4">
      <c r="A1179" s="47">
        <v>43908</v>
      </c>
      <c r="B1179" s="72">
        <f>_xlfn.IFNA(VLOOKUP(A1179,綜合_回測!$A$3:$I$1751,8,FALSE),0)</f>
        <v>54454.840000000004</v>
      </c>
      <c r="C1179" s="72">
        <f t="shared" si="36"/>
        <v>1026966.736</v>
      </c>
      <c r="D1179" s="72">
        <f t="shared" si="37"/>
        <v>-203947.32</v>
      </c>
    </row>
    <row r="1180" spans="1:4">
      <c r="A1180" s="47">
        <v>43907</v>
      </c>
      <c r="B1180" s="72">
        <f>_xlfn.IFNA(VLOOKUP(A1180,綜合_回測!$A$3:$I$1751,8,FALSE),0)</f>
        <v>0</v>
      </c>
      <c r="C1180" s="72">
        <f t="shared" si="36"/>
        <v>972511.89600000007</v>
      </c>
      <c r="D1180" s="72">
        <f t="shared" si="37"/>
        <v>-258402.16</v>
      </c>
    </row>
    <row r="1181" spans="1:4">
      <c r="A1181" s="47">
        <v>43906</v>
      </c>
      <c r="B1181" s="72">
        <f>_xlfn.IFNA(VLOOKUP(A1181,綜合_回測!$A$3:$I$1751,8,FALSE),0)</f>
        <v>57531.767999999996</v>
      </c>
      <c r="C1181" s="72">
        <f t="shared" si="36"/>
        <v>972511.89600000007</v>
      </c>
      <c r="D1181" s="72">
        <f t="shared" si="37"/>
        <v>-200870.39199999999</v>
      </c>
    </row>
    <row r="1182" spans="1:4">
      <c r="A1182" s="47">
        <v>43903</v>
      </c>
      <c r="B1182" s="72">
        <f>_xlfn.IFNA(VLOOKUP(A1182,綜合_回測!$A$3:$I$1751,8,FALSE),0)</f>
        <v>0</v>
      </c>
      <c r="C1182" s="72">
        <f t="shared" si="36"/>
        <v>914980.12800000003</v>
      </c>
      <c r="D1182" s="72">
        <f t="shared" si="37"/>
        <v>-258402.16</v>
      </c>
    </row>
    <row r="1183" spans="1:4">
      <c r="A1183" s="47">
        <v>43902</v>
      </c>
      <c r="B1183" s="72">
        <f>_xlfn.IFNA(VLOOKUP(A1183,綜合_回測!$A$3:$I$1751,8,FALSE),0)</f>
        <v>258402.16</v>
      </c>
      <c r="C1183" s="72">
        <f t="shared" si="36"/>
        <v>914980.12800000003</v>
      </c>
      <c r="D1183" s="72">
        <f t="shared" si="37"/>
        <v>0</v>
      </c>
    </row>
    <row r="1184" spans="1:4">
      <c r="A1184" s="47">
        <v>43901</v>
      </c>
      <c r="B1184" s="72">
        <f>_xlfn.IFNA(VLOOKUP(A1184,綜合_回測!$A$3:$I$1751,8,FALSE),0)</f>
        <v>99390.959999999992</v>
      </c>
      <c r="C1184" s="72">
        <f t="shared" si="36"/>
        <v>656577.96799999999</v>
      </c>
      <c r="D1184" s="72">
        <f t="shared" si="37"/>
        <v>-85847.016000000003</v>
      </c>
    </row>
    <row r="1185" spans="1:4">
      <c r="A1185" s="47">
        <v>43900</v>
      </c>
      <c r="B1185" s="72">
        <f>_xlfn.IFNA(VLOOKUP(A1185,綜合_回測!$A$3:$I$1751,8,FALSE),0)</f>
        <v>-121569.02399999999</v>
      </c>
      <c r="C1185" s="72">
        <f t="shared" si="36"/>
        <v>557187.00800000003</v>
      </c>
      <c r="D1185" s="72">
        <f t="shared" si="37"/>
        <v>-306807</v>
      </c>
    </row>
    <row r="1186" spans="1:4">
      <c r="A1186" s="47">
        <v>43899</v>
      </c>
      <c r="B1186" s="72">
        <f>_xlfn.IFNA(VLOOKUP(A1186,綜合_回測!$A$3:$I$1751,8,FALSE),0)</f>
        <v>26846.832000000002</v>
      </c>
      <c r="C1186" s="72">
        <f t="shared" si="36"/>
        <v>678756.03200000001</v>
      </c>
      <c r="D1186" s="72">
        <f t="shared" si="37"/>
        <v>-158391.144</v>
      </c>
    </row>
    <row r="1187" spans="1:4">
      <c r="A1187" s="47">
        <v>43896</v>
      </c>
      <c r="B1187" s="72">
        <f>_xlfn.IFNA(VLOOKUP(A1187,綜合_回測!$A$3:$I$1751,8,FALSE),0)</f>
        <v>98059.263999999996</v>
      </c>
      <c r="C1187" s="72">
        <f t="shared" si="36"/>
        <v>651909.19999999995</v>
      </c>
      <c r="D1187" s="72">
        <f t="shared" si="37"/>
        <v>-87178.712</v>
      </c>
    </row>
    <row r="1188" spans="1:4">
      <c r="A1188" s="47">
        <v>43895</v>
      </c>
      <c r="B1188" s="72">
        <f>_xlfn.IFNA(VLOOKUP(A1188,綜合_回測!$A$3:$I$1751,8,FALSE),0)</f>
        <v>-15513.52</v>
      </c>
      <c r="C1188" s="72">
        <f t="shared" si="36"/>
        <v>553849.93599999999</v>
      </c>
      <c r="D1188" s="72">
        <f t="shared" si="37"/>
        <v>-200751.49599999998</v>
      </c>
    </row>
    <row r="1189" spans="1:4">
      <c r="A1189" s="47">
        <v>43894</v>
      </c>
      <c r="B1189" s="72">
        <f>_xlfn.IFNA(VLOOKUP(A1189,綜合_回測!$A$3:$I$1751,8,FALSE),0)</f>
        <v>26044.864000000001</v>
      </c>
      <c r="C1189" s="72">
        <f t="shared" si="36"/>
        <v>569363.45600000001</v>
      </c>
      <c r="D1189" s="72">
        <f t="shared" si="37"/>
        <v>-159193.11199999999</v>
      </c>
    </row>
    <row r="1190" spans="1:4">
      <c r="A1190" s="47">
        <v>43893</v>
      </c>
      <c r="B1190" s="72">
        <f>_xlfn.IFNA(VLOOKUP(A1190,綜合_回測!$A$3:$I$1751,8,FALSE),0)</f>
        <v>0</v>
      </c>
      <c r="C1190" s="72">
        <f t="shared" si="36"/>
        <v>543318.59200000006</v>
      </c>
      <c r="D1190" s="72">
        <f t="shared" si="37"/>
        <v>-185237.976</v>
      </c>
    </row>
    <row r="1191" spans="1:4">
      <c r="A1191" s="47">
        <v>43892</v>
      </c>
      <c r="B1191" s="72">
        <f>_xlfn.IFNA(VLOOKUP(A1191,綜合_回測!$A$3:$I$1751,8,FALSE),0)</f>
        <v>25576.992000000002</v>
      </c>
      <c r="C1191" s="72">
        <f t="shared" si="36"/>
        <v>543318.59200000006</v>
      </c>
      <c r="D1191" s="72">
        <f t="shared" si="37"/>
        <v>-159660.984</v>
      </c>
    </row>
    <row r="1192" spans="1:4">
      <c r="A1192" s="47">
        <v>43888</v>
      </c>
      <c r="B1192" s="72">
        <f>_xlfn.IFNA(VLOOKUP(A1192,綜合_回測!$A$3:$I$1751,8,FALSE),0)</f>
        <v>-2390.92</v>
      </c>
      <c r="C1192" s="72">
        <f t="shared" si="36"/>
        <v>517741.60000000009</v>
      </c>
      <c r="D1192" s="72">
        <f t="shared" si="37"/>
        <v>-187628.89600000001</v>
      </c>
    </row>
    <row r="1193" spans="1:4">
      <c r="A1193" s="47">
        <v>43887</v>
      </c>
      <c r="B1193" s="72">
        <f>_xlfn.IFNA(VLOOKUP(A1193,綜合_回測!$A$3:$I$1751,8,FALSE),0)</f>
        <v>-2741.52</v>
      </c>
      <c r="C1193" s="72">
        <f t="shared" si="36"/>
        <v>520132.52000000008</v>
      </c>
      <c r="D1193" s="72">
        <f t="shared" si="37"/>
        <v>-187979.49599999998</v>
      </c>
    </row>
    <row r="1194" spans="1:4">
      <c r="A1194" s="47">
        <v>43886</v>
      </c>
      <c r="B1194" s="72">
        <f>_xlfn.IFNA(VLOOKUP(A1194,綜合_回測!$A$3:$I$1751,8,FALSE),0)</f>
        <v>-22770.799999999999</v>
      </c>
      <c r="C1194" s="72">
        <f t="shared" si="36"/>
        <v>522874.0400000001</v>
      </c>
      <c r="D1194" s="72">
        <f t="shared" si="37"/>
        <v>-208008.77599999998</v>
      </c>
    </row>
    <row r="1195" spans="1:4">
      <c r="A1195" s="47">
        <v>43885</v>
      </c>
      <c r="B1195" s="72">
        <f>_xlfn.IFNA(VLOOKUP(A1195,綜合_回測!$A$3:$I$1751,8,FALSE),0)</f>
        <v>-37462.32</v>
      </c>
      <c r="C1195" s="72">
        <f t="shared" si="36"/>
        <v>545644.84000000008</v>
      </c>
      <c r="D1195" s="72">
        <f t="shared" si="37"/>
        <v>-222700.296</v>
      </c>
    </row>
    <row r="1196" spans="1:4">
      <c r="A1196" s="47">
        <v>43882</v>
      </c>
      <c r="B1196" s="72">
        <f>_xlfn.IFNA(VLOOKUP(A1196,綜合_回測!$A$3:$I$1751,8,FALSE),0)</f>
        <v>-102002.352</v>
      </c>
      <c r="C1196" s="72">
        <f t="shared" si="36"/>
        <v>583107.16</v>
      </c>
      <c r="D1196" s="72">
        <f t="shared" si="37"/>
        <v>-287240.32799999998</v>
      </c>
    </row>
    <row r="1197" spans="1:4">
      <c r="A1197" s="47">
        <v>43881</v>
      </c>
      <c r="B1197" s="72">
        <f>_xlfn.IFNA(VLOOKUP(A1197,綜合_回測!$A$3:$I$1751,8,FALSE),0)</f>
        <v>158433.96799999999</v>
      </c>
      <c r="C1197" s="72">
        <f t="shared" si="36"/>
        <v>685109.51199999999</v>
      </c>
      <c r="D1197" s="72">
        <f t="shared" si="37"/>
        <v>-26804.008000000002</v>
      </c>
    </row>
    <row r="1198" spans="1:4">
      <c r="A1198" s="47">
        <v>43880</v>
      </c>
      <c r="B1198" s="72">
        <f>_xlfn.IFNA(VLOOKUP(A1198,綜合_回測!$A$3:$I$1751,8,FALSE),0)</f>
        <v>5013.84</v>
      </c>
      <c r="C1198" s="72">
        <f t="shared" si="36"/>
        <v>526675.54399999999</v>
      </c>
      <c r="D1198" s="72">
        <f t="shared" si="37"/>
        <v>-180224.136</v>
      </c>
    </row>
    <row r="1199" spans="1:4">
      <c r="A1199" s="47">
        <v>43879</v>
      </c>
      <c r="B1199" s="72">
        <f>_xlfn.IFNA(VLOOKUP(A1199,綜合_回測!$A$3:$I$1751,8,FALSE),0)</f>
        <v>0</v>
      </c>
      <c r="C1199" s="72">
        <f t="shared" si="36"/>
        <v>521661.70399999997</v>
      </c>
      <c r="D1199" s="72">
        <f t="shared" si="37"/>
        <v>-185237.976</v>
      </c>
    </row>
    <row r="1200" spans="1:4">
      <c r="A1200" s="47">
        <v>43878</v>
      </c>
      <c r="B1200" s="72">
        <f>_xlfn.IFNA(VLOOKUP(A1200,綜合_回測!$A$3:$I$1751,8,FALSE),0)</f>
        <v>-52511.231999999996</v>
      </c>
      <c r="C1200" s="72">
        <f t="shared" si="36"/>
        <v>521661.70399999997</v>
      </c>
      <c r="D1200" s="72">
        <f t="shared" si="37"/>
        <v>-237749.20799999998</v>
      </c>
    </row>
    <row r="1201" spans="1:4">
      <c r="A1201" s="47">
        <v>43875</v>
      </c>
      <c r="B1201" s="72">
        <f>_xlfn.IFNA(VLOOKUP(A1201,綜合_回測!$A$3:$I$1751,8,FALSE),0)</f>
        <v>23695.056</v>
      </c>
      <c r="C1201" s="72">
        <f t="shared" si="36"/>
        <v>574172.93599999999</v>
      </c>
      <c r="D1201" s="72">
        <f t="shared" si="37"/>
        <v>-161542.91999999998</v>
      </c>
    </row>
    <row r="1202" spans="1:4">
      <c r="A1202" s="47">
        <v>43874</v>
      </c>
      <c r="B1202" s="72">
        <f>_xlfn.IFNA(VLOOKUP(A1202,綜合_回測!$A$3:$I$1751,8,FALSE),0)</f>
        <v>59907.176000000007</v>
      </c>
      <c r="C1202" s="72">
        <f t="shared" si="36"/>
        <v>550477.88</v>
      </c>
      <c r="D1202" s="72">
        <f t="shared" si="37"/>
        <v>-125330.79999999999</v>
      </c>
    </row>
    <row r="1203" spans="1:4">
      <c r="A1203" s="47">
        <v>43873</v>
      </c>
      <c r="B1203" s="72">
        <f>_xlfn.IFNA(VLOOKUP(A1203,綜合_回測!$A$3:$I$1751,8,FALSE),0)</f>
        <v>0</v>
      </c>
      <c r="C1203" s="72">
        <f t="shared" si="36"/>
        <v>490570.70399999997</v>
      </c>
      <c r="D1203" s="72">
        <f t="shared" si="37"/>
        <v>-185237.976</v>
      </c>
    </row>
    <row r="1204" spans="1:4">
      <c r="A1204" s="47">
        <v>43872</v>
      </c>
      <c r="B1204" s="72">
        <f>_xlfn.IFNA(VLOOKUP(A1204,綜合_回測!$A$3:$I$1751,8,FALSE),0)</f>
        <v>-2517.9279999999999</v>
      </c>
      <c r="C1204" s="72">
        <f t="shared" si="36"/>
        <v>490570.70399999997</v>
      </c>
      <c r="D1204" s="72">
        <f t="shared" si="37"/>
        <v>-187755.90399999998</v>
      </c>
    </row>
    <row r="1205" spans="1:4">
      <c r="A1205" s="47">
        <v>43871</v>
      </c>
      <c r="B1205" s="72">
        <f>_xlfn.IFNA(VLOOKUP(A1205,綜合_回測!$A$3:$I$1751,8,FALSE),0)</f>
        <v>-124403.90400000001</v>
      </c>
      <c r="C1205" s="72">
        <f t="shared" si="36"/>
        <v>493088.63199999998</v>
      </c>
      <c r="D1205" s="72">
        <f t="shared" si="37"/>
        <v>-309641.88</v>
      </c>
    </row>
    <row r="1206" spans="1:4">
      <c r="A1206" s="47">
        <v>43868</v>
      </c>
      <c r="B1206" s="72">
        <f>_xlfn.IFNA(VLOOKUP(A1206,綜合_回測!$A$3:$I$1751,8,FALSE),0)</f>
        <v>49243.344000000005</v>
      </c>
      <c r="C1206" s="72">
        <f t="shared" si="36"/>
        <v>617492.53599999996</v>
      </c>
      <c r="D1206" s="72">
        <f t="shared" si="37"/>
        <v>-135994.63199999998</v>
      </c>
    </row>
    <row r="1207" spans="1:4">
      <c r="A1207" s="47">
        <v>43867</v>
      </c>
      <c r="B1207" s="72">
        <f>_xlfn.IFNA(VLOOKUP(A1207,綜合_回測!$A$3:$I$1751,8,FALSE),0)</f>
        <v>0</v>
      </c>
      <c r="C1207" s="72">
        <f t="shared" si="36"/>
        <v>568249.19199999992</v>
      </c>
      <c r="D1207" s="72">
        <f t="shared" si="37"/>
        <v>-185237.976</v>
      </c>
    </row>
    <row r="1208" spans="1:4">
      <c r="A1208" s="47">
        <v>43866</v>
      </c>
      <c r="B1208" s="72">
        <f>_xlfn.IFNA(VLOOKUP(A1208,綜合_回測!$A$3:$I$1751,8,FALSE),0)</f>
        <v>38826.991999999998</v>
      </c>
      <c r="C1208" s="72">
        <f t="shared" si="36"/>
        <v>568249.19199999992</v>
      </c>
      <c r="D1208" s="72">
        <f t="shared" si="37"/>
        <v>-146410.984</v>
      </c>
    </row>
    <row r="1209" spans="1:4">
      <c r="A1209" s="47">
        <v>43865</v>
      </c>
      <c r="B1209" s="72">
        <f>_xlfn.IFNA(VLOOKUP(A1209,綜合_回測!$A$3:$I$1751,8,FALSE),0)</f>
        <v>132850.848</v>
      </c>
      <c r="C1209" s="72">
        <f t="shared" si="36"/>
        <v>529422.19999999995</v>
      </c>
      <c r="D1209" s="72">
        <f t="shared" si="37"/>
        <v>-52387.127999999997</v>
      </c>
    </row>
    <row r="1210" spans="1:4">
      <c r="A1210" s="47">
        <v>43864</v>
      </c>
      <c r="B1210" s="72">
        <f>_xlfn.IFNA(VLOOKUP(A1210,綜合_回測!$A$3:$I$1751,8,FALSE),0)</f>
        <v>0</v>
      </c>
      <c r="C1210" s="72">
        <f t="shared" si="36"/>
        <v>396571.35200000001</v>
      </c>
      <c r="D1210" s="72">
        <f t="shared" si="37"/>
        <v>-185237.976</v>
      </c>
    </row>
    <row r="1211" spans="1:4">
      <c r="A1211" s="47">
        <v>43861</v>
      </c>
      <c r="B1211" s="72">
        <f>_xlfn.IFNA(VLOOKUP(A1211,綜合_回測!$A$3:$I$1751,8,FALSE),0)</f>
        <v>0</v>
      </c>
      <c r="C1211" s="72">
        <f t="shared" si="36"/>
        <v>396571.35200000001</v>
      </c>
      <c r="D1211" s="72">
        <f t="shared" si="37"/>
        <v>-185237.976</v>
      </c>
    </row>
    <row r="1212" spans="1:4">
      <c r="A1212" s="47">
        <v>43860</v>
      </c>
      <c r="B1212" s="72">
        <f>_xlfn.IFNA(VLOOKUP(A1212,綜合_回測!$A$3:$I$1751,8,FALSE),0)</f>
        <v>185237.976</v>
      </c>
      <c r="C1212" s="72">
        <f t="shared" si="36"/>
        <v>396571.35200000001</v>
      </c>
      <c r="D1212" s="72">
        <f t="shared" si="37"/>
        <v>0</v>
      </c>
    </row>
    <row r="1213" spans="1:4">
      <c r="A1213" s="47">
        <v>43850</v>
      </c>
      <c r="B1213" s="72">
        <f>_xlfn.IFNA(VLOOKUP(A1213,綜合_回測!$A$3:$I$1751,8,FALSE),0)</f>
        <v>0</v>
      </c>
      <c r="C1213" s="72">
        <f t="shared" si="36"/>
        <v>211333.37600000002</v>
      </c>
      <c r="D1213" s="72">
        <f t="shared" si="37"/>
        <v>-133498.51200000002</v>
      </c>
    </row>
    <row r="1214" spans="1:4">
      <c r="A1214" s="47">
        <v>43847</v>
      </c>
      <c r="B1214" s="72">
        <f>_xlfn.IFNA(VLOOKUP(A1214,綜合_回測!$A$3:$I$1751,8,FALSE),0)</f>
        <v>-4055.52</v>
      </c>
      <c r="C1214" s="72">
        <f t="shared" si="36"/>
        <v>211333.37600000002</v>
      </c>
      <c r="D1214" s="72">
        <f t="shared" si="37"/>
        <v>-137554.03200000001</v>
      </c>
    </row>
    <row r="1215" spans="1:4">
      <c r="A1215" s="47">
        <v>43846</v>
      </c>
      <c r="B1215" s="72">
        <f>_xlfn.IFNA(VLOOKUP(A1215,綜合_回測!$A$3:$I$1751,8,FALSE),0)</f>
        <v>-21343.68</v>
      </c>
      <c r="C1215" s="72">
        <f t="shared" si="36"/>
        <v>215388.89600000001</v>
      </c>
      <c r="D1215" s="72">
        <f t="shared" si="37"/>
        <v>-154842.19200000001</v>
      </c>
    </row>
    <row r="1216" spans="1:4">
      <c r="A1216" s="47">
        <v>43845</v>
      </c>
      <c r="B1216" s="72">
        <f>_xlfn.IFNA(VLOOKUP(A1216,綜合_回測!$A$3:$I$1751,8,FALSE),0)</f>
        <v>69850.559999999998</v>
      </c>
      <c r="C1216" s="72">
        <f t="shared" si="36"/>
        <v>236732.576</v>
      </c>
      <c r="D1216" s="72">
        <f t="shared" si="37"/>
        <v>-63647.952000000019</v>
      </c>
    </row>
    <row r="1217" spans="1:4">
      <c r="A1217" s="47">
        <v>43844</v>
      </c>
      <c r="B1217" s="72">
        <f>_xlfn.IFNA(VLOOKUP(A1217,綜合_回測!$A$3:$I$1751,8,FALSE),0)</f>
        <v>-73841.600000000006</v>
      </c>
      <c r="C1217" s="72">
        <f t="shared" si="36"/>
        <v>166882.016</v>
      </c>
      <c r="D1217" s="72">
        <f t="shared" si="37"/>
        <v>-207340.11200000002</v>
      </c>
    </row>
    <row r="1218" spans="1:4">
      <c r="A1218" s="47">
        <v>43843</v>
      </c>
      <c r="B1218" s="72">
        <f>_xlfn.IFNA(VLOOKUP(A1218,綜合_回測!$A$3:$I$1751,8,FALSE),0)</f>
        <v>-4651.7759999999998</v>
      </c>
      <c r="C1218" s="72">
        <f t="shared" ref="C1218:C1223" si="38">C1219+B1218</f>
        <v>240723.61600000001</v>
      </c>
      <c r="D1218" s="72">
        <f t="shared" si="37"/>
        <v>-138150.28800000003</v>
      </c>
    </row>
    <row r="1219" spans="1:4">
      <c r="A1219" s="47">
        <v>43840</v>
      </c>
      <c r="B1219" s="72">
        <f>_xlfn.IFNA(VLOOKUP(A1219,綜合_回測!$A$3:$I$1751,8,FALSE),0)</f>
        <v>-5190.4800000000005</v>
      </c>
      <c r="C1219" s="72">
        <f t="shared" si="38"/>
        <v>245375.39200000002</v>
      </c>
      <c r="D1219" s="72">
        <f t="shared" ref="D1219:D1225" si="39">MIN((B1219-MAX(B1219:B1277)),0)</f>
        <v>-138688.99200000003</v>
      </c>
    </row>
    <row r="1220" spans="1:4">
      <c r="A1220" s="47">
        <v>43839</v>
      </c>
      <c r="B1220" s="72">
        <f>_xlfn.IFNA(VLOOKUP(A1220,綜合_回測!$A$3:$I$1751,8,FALSE),0)</f>
        <v>-67890.175999999992</v>
      </c>
      <c r="C1220" s="72">
        <f t="shared" si="38"/>
        <v>250565.87200000003</v>
      </c>
      <c r="D1220" s="72">
        <f t="shared" si="39"/>
        <v>-201388.68800000002</v>
      </c>
    </row>
    <row r="1221" spans="1:4">
      <c r="A1221" s="47">
        <v>43838</v>
      </c>
      <c r="B1221" s="72">
        <f>_xlfn.IFNA(VLOOKUP(A1221,綜合_回測!$A$3:$I$1751,8,FALSE),0)</f>
        <v>54826.8</v>
      </c>
      <c r="C1221" s="72">
        <f t="shared" si="38"/>
        <v>318456.04800000001</v>
      </c>
      <c r="D1221" s="72">
        <f t="shared" si="39"/>
        <v>-78671.712000000014</v>
      </c>
    </row>
    <row r="1222" spans="1:4">
      <c r="A1222" s="47">
        <v>43837</v>
      </c>
      <c r="B1222" s="72">
        <f>_xlfn.IFNA(VLOOKUP(A1222,綜合_回測!$A$3:$I$1751,8,FALSE),0)</f>
        <v>36296.879999999997</v>
      </c>
      <c r="C1222" s="72">
        <f t="shared" si="38"/>
        <v>263629.24800000002</v>
      </c>
      <c r="D1222" s="72">
        <f t="shared" si="39"/>
        <v>-97201.632000000012</v>
      </c>
    </row>
    <row r="1223" spans="1:4">
      <c r="A1223" s="47">
        <v>43836</v>
      </c>
      <c r="B1223" s="72">
        <f>_xlfn.IFNA(VLOOKUP(A1223,綜合_回測!$A$3:$I$1751,8,FALSE),0)</f>
        <v>133498.51200000002</v>
      </c>
      <c r="C1223" s="72">
        <f t="shared" si="38"/>
        <v>227332.36800000002</v>
      </c>
      <c r="D1223" s="72">
        <f t="shared" si="39"/>
        <v>0</v>
      </c>
    </row>
    <row r="1224" spans="1:4">
      <c r="A1224" s="47">
        <v>43833</v>
      </c>
      <c r="B1224" s="72">
        <f>_xlfn.IFNA(VLOOKUP(A1224,綜合_回測!$A$3:$I$1751,8,FALSE),0)</f>
        <v>93833.856</v>
      </c>
      <c r="C1224" s="72">
        <f>C1225+B1224</f>
        <v>93833.856</v>
      </c>
      <c r="D1224" s="72">
        <f t="shared" si="39"/>
        <v>0</v>
      </c>
    </row>
    <row r="1225" spans="1:4">
      <c r="A1225" s="47">
        <v>43832</v>
      </c>
      <c r="B1225" s="72">
        <f>_xlfn.IFNA(VLOOKUP(A1225,綜合_回測!$A$3:$I$1751,8,FALSE),0)</f>
        <v>0</v>
      </c>
      <c r="C1225" s="72">
        <f>B1225</f>
        <v>0</v>
      </c>
      <c r="D1225" s="72">
        <f t="shared" si="39"/>
        <v>0</v>
      </c>
    </row>
    <row r="1226" spans="1:4">
      <c r="A1226" s="47"/>
    </row>
    <row r="1227" spans="1:4">
      <c r="A1227" s="47"/>
    </row>
    <row r="1228" spans="1:4">
      <c r="A1228" s="47"/>
    </row>
    <row r="1229" spans="1:4">
      <c r="A1229" s="47"/>
    </row>
    <row r="1230" spans="1:4">
      <c r="A1230" s="47"/>
    </row>
    <row r="1231" spans="1:4">
      <c r="A1231" s="47"/>
    </row>
    <row r="1232" spans="1:4">
      <c r="A1232" s="47"/>
    </row>
    <row r="1233" spans="1:1">
      <c r="A1233" s="47"/>
    </row>
    <row r="1234" spans="1:1">
      <c r="A1234" s="47"/>
    </row>
    <row r="1235" spans="1:1">
      <c r="A1235" s="47"/>
    </row>
    <row r="1236" spans="1:1">
      <c r="A1236" s="47"/>
    </row>
    <row r="1237" spans="1:1">
      <c r="A1237" s="47"/>
    </row>
    <row r="1238" spans="1:1">
      <c r="A1238" s="47"/>
    </row>
    <row r="1239" spans="1:1">
      <c r="A1239" s="47"/>
    </row>
    <row r="1240" spans="1:1">
      <c r="A1240" s="47"/>
    </row>
    <row r="1241" spans="1:1">
      <c r="A1241" s="47"/>
    </row>
    <row r="1242" spans="1:1">
      <c r="A1242" s="47"/>
    </row>
    <row r="1243" spans="1:1">
      <c r="A1243" s="47"/>
    </row>
    <row r="1244" spans="1:1">
      <c r="A1244" s="47"/>
    </row>
    <row r="1245" spans="1:1">
      <c r="A1245" s="47"/>
    </row>
    <row r="1246" spans="1:1">
      <c r="A1246" s="47"/>
    </row>
    <row r="1247" spans="1:1">
      <c r="A1247" s="47"/>
    </row>
    <row r="1248" spans="1:1">
      <c r="A1248" s="47"/>
    </row>
    <row r="1249" spans="1:1">
      <c r="A1249" s="47"/>
    </row>
    <row r="1250" spans="1:1">
      <c r="A1250" s="47"/>
    </row>
    <row r="1251" spans="1:1">
      <c r="A1251" s="47"/>
    </row>
    <row r="1252" spans="1:1">
      <c r="A1252" s="47"/>
    </row>
    <row r="1253" spans="1:1">
      <c r="A1253" s="47"/>
    </row>
    <row r="1254" spans="1:1">
      <c r="A1254" s="47"/>
    </row>
    <row r="1255" spans="1:1">
      <c r="A1255" s="47"/>
    </row>
    <row r="1256" spans="1:1">
      <c r="A1256" s="47"/>
    </row>
    <row r="1257" spans="1:1">
      <c r="A1257" s="47"/>
    </row>
    <row r="1258" spans="1:1">
      <c r="A1258" s="47"/>
    </row>
    <row r="1259" spans="1:1">
      <c r="A1259" s="47"/>
    </row>
    <row r="1260" spans="1:1">
      <c r="A1260" s="47"/>
    </row>
    <row r="1261" spans="1:1">
      <c r="A1261" s="47"/>
    </row>
    <row r="1262" spans="1:1">
      <c r="A1262" s="47"/>
    </row>
    <row r="1263" spans="1:1">
      <c r="A1263" s="47"/>
    </row>
    <row r="1264" spans="1:1">
      <c r="A1264" s="47"/>
    </row>
    <row r="1265" spans="1:1">
      <c r="A1265" s="47"/>
    </row>
    <row r="1266" spans="1:1">
      <c r="A1266" s="47"/>
    </row>
    <row r="1267" spans="1:1">
      <c r="A1267" s="47"/>
    </row>
    <row r="1268" spans="1:1">
      <c r="A1268" s="47"/>
    </row>
    <row r="1269" spans="1:1">
      <c r="A1269" s="47"/>
    </row>
    <row r="1270" spans="1:1">
      <c r="A1270" s="47"/>
    </row>
    <row r="1271" spans="1:1">
      <c r="A1271" s="47"/>
    </row>
    <row r="1272" spans="1:1">
      <c r="A1272" s="47"/>
    </row>
    <row r="1273" spans="1:1">
      <c r="A1273" s="47"/>
    </row>
    <row r="1274" spans="1:1">
      <c r="A1274" s="47"/>
    </row>
    <row r="1275" spans="1:1">
      <c r="A1275" s="47"/>
    </row>
    <row r="1276" spans="1:1">
      <c r="A1276" s="47"/>
    </row>
    <row r="1277" spans="1:1">
      <c r="A1277" s="47"/>
    </row>
    <row r="1278" spans="1:1">
      <c r="A1278" s="47"/>
    </row>
    <row r="1279" spans="1:1">
      <c r="A1279" s="47"/>
    </row>
    <row r="1280" spans="1:1">
      <c r="A1280" s="47"/>
    </row>
    <row r="1281" spans="1:1">
      <c r="A1281" s="47"/>
    </row>
    <row r="1282" spans="1:1">
      <c r="A1282" s="47"/>
    </row>
    <row r="1283" spans="1:1">
      <c r="A1283" s="47"/>
    </row>
    <row r="1284" spans="1:1">
      <c r="A1284" s="47"/>
    </row>
    <row r="1285" spans="1:1">
      <c r="A1285" s="47"/>
    </row>
    <row r="1286" spans="1:1">
      <c r="A1286" s="47"/>
    </row>
    <row r="1287" spans="1:1">
      <c r="A1287" s="47"/>
    </row>
    <row r="1288" spans="1:1">
      <c r="A1288" s="47"/>
    </row>
    <row r="1289" spans="1:1">
      <c r="A1289" s="47"/>
    </row>
    <row r="1290" spans="1:1">
      <c r="A1290" s="47"/>
    </row>
    <row r="1291" spans="1:1">
      <c r="A1291" s="47"/>
    </row>
    <row r="1292" spans="1:1">
      <c r="A1292" s="47"/>
    </row>
    <row r="1293" spans="1:1">
      <c r="A1293" s="47"/>
    </row>
    <row r="1294" spans="1:1">
      <c r="A1294" s="47"/>
    </row>
    <row r="1295" spans="1:1">
      <c r="A1295" s="47"/>
    </row>
    <row r="1296" spans="1:1">
      <c r="A1296" s="47"/>
    </row>
    <row r="1297" spans="1:1">
      <c r="A1297" s="47"/>
    </row>
    <row r="1298" spans="1:1">
      <c r="A1298" s="47"/>
    </row>
    <row r="1299" spans="1:1">
      <c r="A1299" s="47"/>
    </row>
    <row r="1300" spans="1:1">
      <c r="A1300" s="47"/>
    </row>
    <row r="1301" spans="1:1">
      <c r="A1301" s="47"/>
    </row>
    <row r="1302" spans="1:1">
      <c r="A1302" s="47"/>
    </row>
    <row r="1303" spans="1:1">
      <c r="A1303" s="47"/>
    </row>
    <row r="1304" spans="1:1">
      <c r="A1304" s="47"/>
    </row>
    <row r="1305" spans="1:1">
      <c r="A1305" s="47"/>
    </row>
    <row r="1306" spans="1:1">
      <c r="A1306" s="47"/>
    </row>
    <row r="1307" spans="1:1">
      <c r="A1307" s="47"/>
    </row>
    <row r="1308" spans="1:1">
      <c r="A1308" s="47"/>
    </row>
    <row r="1309" spans="1:1">
      <c r="A1309" s="47"/>
    </row>
    <row r="1310" spans="1:1">
      <c r="A1310" s="47"/>
    </row>
    <row r="1311" spans="1:1">
      <c r="A1311" s="47"/>
    </row>
    <row r="1312" spans="1:1">
      <c r="A1312" s="47"/>
    </row>
    <row r="1313" spans="1:1">
      <c r="A1313" s="47"/>
    </row>
    <row r="1314" spans="1:1">
      <c r="A1314" s="47"/>
    </row>
    <row r="1315" spans="1:1">
      <c r="A1315" s="47"/>
    </row>
    <row r="1316" spans="1:1">
      <c r="A1316" s="47"/>
    </row>
    <row r="1317" spans="1:1">
      <c r="A1317" s="47"/>
    </row>
    <row r="1318" spans="1:1">
      <c r="A1318" s="47"/>
    </row>
    <row r="1319" spans="1:1">
      <c r="A1319" s="47"/>
    </row>
    <row r="1320" spans="1:1">
      <c r="A1320" s="47"/>
    </row>
    <row r="1321" spans="1:1">
      <c r="A1321" s="47"/>
    </row>
    <row r="1322" spans="1:1">
      <c r="A1322" s="47"/>
    </row>
    <row r="1323" spans="1:1">
      <c r="A1323" s="47"/>
    </row>
    <row r="1324" spans="1:1">
      <c r="A1324" s="47"/>
    </row>
    <row r="1325" spans="1:1">
      <c r="A1325" s="47"/>
    </row>
    <row r="1326" spans="1:1">
      <c r="A1326" s="47"/>
    </row>
    <row r="1327" spans="1:1">
      <c r="A1327" s="47"/>
    </row>
    <row r="1328" spans="1:1">
      <c r="A1328" s="47"/>
    </row>
    <row r="1329" spans="1:1">
      <c r="A1329" s="47"/>
    </row>
    <row r="1330" spans="1:1">
      <c r="A1330" s="47"/>
    </row>
    <row r="1331" spans="1:1">
      <c r="A1331" s="47"/>
    </row>
    <row r="1332" spans="1:1">
      <c r="A1332" s="47"/>
    </row>
    <row r="1333" spans="1:1">
      <c r="A1333" s="47"/>
    </row>
    <row r="1334" spans="1:1">
      <c r="A1334" s="47"/>
    </row>
    <row r="1335" spans="1:1">
      <c r="A1335" s="47"/>
    </row>
    <row r="1336" spans="1:1">
      <c r="A1336" s="47"/>
    </row>
    <row r="1337" spans="1:1">
      <c r="A1337" s="47"/>
    </row>
    <row r="1338" spans="1:1">
      <c r="A1338" s="47"/>
    </row>
    <row r="1339" spans="1:1">
      <c r="A1339" s="47"/>
    </row>
    <row r="1340" spans="1:1">
      <c r="A1340" s="47"/>
    </row>
    <row r="1341" spans="1:1">
      <c r="A1341" s="47"/>
    </row>
    <row r="1342" spans="1:1">
      <c r="A1342" s="47"/>
    </row>
    <row r="1343" spans="1:1">
      <c r="A1343" s="47"/>
    </row>
    <row r="1344" spans="1:1">
      <c r="A1344" s="47"/>
    </row>
    <row r="1345" spans="1:1">
      <c r="A1345" s="47"/>
    </row>
    <row r="1346" spans="1:1">
      <c r="A1346" s="47"/>
    </row>
    <row r="1347" spans="1:1">
      <c r="A1347" s="47"/>
    </row>
    <row r="1348" spans="1:1">
      <c r="A1348" s="47"/>
    </row>
    <row r="1349" spans="1:1">
      <c r="A1349" s="47"/>
    </row>
    <row r="1350" spans="1:1">
      <c r="A1350" s="47"/>
    </row>
    <row r="1351" spans="1:1">
      <c r="A1351" s="47"/>
    </row>
    <row r="1352" spans="1:1">
      <c r="A1352" s="47"/>
    </row>
    <row r="1353" spans="1:1">
      <c r="A1353" s="47"/>
    </row>
    <row r="1354" spans="1:1">
      <c r="A1354" s="47"/>
    </row>
    <row r="1355" spans="1:1">
      <c r="A1355" s="47"/>
    </row>
    <row r="1356" spans="1:1">
      <c r="A1356" s="47"/>
    </row>
    <row r="1357" spans="1:1">
      <c r="A1357" s="47"/>
    </row>
    <row r="1358" spans="1:1">
      <c r="A1358" s="47"/>
    </row>
    <row r="1359" spans="1:1">
      <c r="A1359" s="47"/>
    </row>
    <row r="1360" spans="1:1">
      <c r="A1360" s="47"/>
    </row>
    <row r="1361" spans="1:1">
      <c r="A1361" s="47"/>
    </row>
    <row r="1362" spans="1:1">
      <c r="A1362" s="47"/>
    </row>
    <row r="1363" spans="1:1">
      <c r="A1363" s="47"/>
    </row>
    <row r="1364" spans="1:1">
      <c r="A1364" s="47"/>
    </row>
    <row r="1365" spans="1:1">
      <c r="A1365" s="47"/>
    </row>
    <row r="1366" spans="1:1">
      <c r="A1366" s="47"/>
    </row>
    <row r="1367" spans="1:1">
      <c r="A1367" s="47"/>
    </row>
    <row r="1368" spans="1:1">
      <c r="A1368" s="47"/>
    </row>
    <row r="1369" spans="1:1">
      <c r="A1369" s="47"/>
    </row>
    <row r="1370" spans="1:1">
      <c r="A1370" s="47"/>
    </row>
    <row r="1371" spans="1:1">
      <c r="A1371" s="47"/>
    </row>
    <row r="1372" spans="1:1">
      <c r="A1372" s="47"/>
    </row>
    <row r="1373" spans="1:1">
      <c r="A1373" s="47"/>
    </row>
    <row r="1374" spans="1:1">
      <c r="A1374" s="47"/>
    </row>
    <row r="1375" spans="1:1">
      <c r="A1375" s="47"/>
    </row>
    <row r="1376" spans="1:1">
      <c r="A1376" s="47"/>
    </row>
    <row r="1377" spans="1:1">
      <c r="A1377" s="47"/>
    </row>
    <row r="1378" spans="1:1">
      <c r="A1378" s="47"/>
    </row>
    <row r="1379" spans="1:1">
      <c r="A1379" s="47"/>
    </row>
    <row r="1380" spans="1:1">
      <c r="A1380" s="47"/>
    </row>
    <row r="1381" spans="1:1">
      <c r="A1381" s="47"/>
    </row>
    <row r="1382" spans="1:1">
      <c r="A1382" s="47"/>
    </row>
    <row r="1383" spans="1:1">
      <c r="A1383" s="47"/>
    </row>
    <row r="1384" spans="1:1">
      <c r="A1384" s="47"/>
    </row>
    <row r="1385" spans="1:1">
      <c r="A1385" s="47"/>
    </row>
    <row r="1386" spans="1:1">
      <c r="A1386" s="47"/>
    </row>
    <row r="1387" spans="1:1">
      <c r="A1387" s="47"/>
    </row>
    <row r="1388" spans="1:1">
      <c r="A1388" s="47"/>
    </row>
    <row r="1389" spans="1:1">
      <c r="A1389" s="47"/>
    </row>
    <row r="1390" spans="1:1">
      <c r="A1390" s="47"/>
    </row>
    <row r="1391" spans="1:1">
      <c r="A1391" s="47"/>
    </row>
    <row r="1392" spans="1:1">
      <c r="A1392" s="47"/>
    </row>
    <row r="1393" spans="1:1">
      <c r="A1393" s="47"/>
    </row>
    <row r="1394" spans="1:1">
      <c r="A1394" s="47"/>
    </row>
    <row r="1395" spans="1:1">
      <c r="A1395" s="47"/>
    </row>
    <row r="1396" spans="1:1">
      <c r="A1396" s="47"/>
    </row>
    <row r="1397" spans="1:1">
      <c r="A1397" s="47"/>
    </row>
    <row r="1398" spans="1:1">
      <c r="A1398" s="47"/>
    </row>
    <row r="1399" spans="1:1">
      <c r="A1399" s="47"/>
    </row>
    <row r="1400" spans="1:1">
      <c r="A1400" s="47"/>
    </row>
    <row r="1401" spans="1:1">
      <c r="A1401" s="47"/>
    </row>
    <row r="1402" spans="1:1">
      <c r="A1402" s="47"/>
    </row>
    <row r="1403" spans="1:1">
      <c r="A1403" s="47"/>
    </row>
    <row r="1404" spans="1:1">
      <c r="A1404" s="47"/>
    </row>
    <row r="1405" spans="1:1">
      <c r="A1405" s="47"/>
    </row>
    <row r="1406" spans="1:1">
      <c r="A1406" s="47"/>
    </row>
    <row r="1407" spans="1:1">
      <c r="A1407" s="47"/>
    </row>
    <row r="1408" spans="1:1">
      <c r="A1408" s="47"/>
    </row>
    <row r="1409" spans="1:1">
      <c r="A1409" s="47"/>
    </row>
    <row r="1410" spans="1:1">
      <c r="A1410" s="47"/>
    </row>
    <row r="1411" spans="1:1">
      <c r="A1411" s="47"/>
    </row>
    <row r="1412" spans="1:1">
      <c r="A1412" s="47"/>
    </row>
    <row r="1413" spans="1:1">
      <c r="A1413" s="47"/>
    </row>
    <row r="1414" spans="1:1">
      <c r="A1414" s="47"/>
    </row>
    <row r="1415" spans="1:1">
      <c r="A1415" s="47"/>
    </row>
    <row r="1416" spans="1:1">
      <c r="A1416" s="47"/>
    </row>
    <row r="1417" spans="1:1">
      <c r="A1417" s="47"/>
    </row>
    <row r="1418" spans="1:1">
      <c r="A1418" s="47"/>
    </row>
    <row r="1419" spans="1:1">
      <c r="A1419" s="47"/>
    </row>
    <row r="1420" spans="1:1">
      <c r="A1420" s="47"/>
    </row>
    <row r="1421" spans="1:1">
      <c r="A1421" s="47"/>
    </row>
    <row r="1422" spans="1:1">
      <c r="A1422" s="47"/>
    </row>
    <row r="1423" spans="1:1">
      <c r="A1423" s="47"/>
    </row>
    <row r="1424" spans="1:1">
      <c r="A1424" s="47"/>
    </row>
    <row r="1425" spans="1:1">
      <c r="A1425" s="47"/>
    </row>
    <row r="1426" spans="1:1">
      <c r="A1426" s="47"/>
    </row>
    <row r="1427" spans="1:1">
      <c r="A1427" s="47"/>
    </row>
    <row r="1428" spans="1:1">
      <c r="A1428" s="47"/>
    </row>
    <row r="1429" spans="1:1">
      <c r="A1429" s="47"/>
    </row>
    <row r="1430" spans="1:1">
      <c r="A1430" s="47"/>
    </row>
    <row r="1431" spans="1:1">
      <c r="A1431" s="47"/>
    </row>
    <row r="1432" spans="1:1">
      <c r="A1432" s="47"/>
    </row>
    <row r="1433" spans="1:1">
      <c r="A1433" s="47"/>
    </row>
    <row r="1434" spans="1:1">
      <c r="A1434" s="47"/>
    </row>
    <row r="1435" spans="1:1">
      <c r="A1435" s="47"/>
    </row>
    <row r="1436" spans="1:1">
      <c r="A1436" s="47"/>
    </row>
    <row r="1437" spans="1:1">
      <c r="A1437" s="47"/>
    </row>
    <row r="1438" spans="1:1">
      <c r="A1438" s="47"/>
    </row>
    <row r="1439" spans="1:1">
      <c r="A1439" s="47"/>
    </row>
    <row r="1440" spans="1:1">
      <c r="A1440" s="47"/>
    </row>
    <row r="1441" spans="1:1">
      <c r="A1441" s="47"/>
    </row>
    <row r="1442" spans="1:1">
      <c r="A1442" s="47"/>
    </row>
    <row r="1443" spans="1:1">
      <c r="A1443" s="47"/>
    </row>
    <row r="1444" spans="1:1">
      <c r="A1444" s="47"/>
    </row>
    <row r="1445" spans="1:1">
      <c r="A1445" s="47"/>
    </row>
    <row r="1446" spans="1:1">
      <c r="A1446" s="47"/>
    </row>
    <row r="1447" spans="1:1">
      <c r="A1447" s="47"/>
    </row>
    <row r="1448" spans="1:1">
      <c r="A1448" s="47"/>
    </row>
    <row r="1449" spans="1:1">
      <c r="A1449" s="47"/>
    </row>
    <row r="1450" spans="1:1">
      <c r="A1450" s="47"/>
    </row>
    <row r="1451" spans="1:1">
      <c r="A1451" s="47"/>
    </row>
    <row r="1452" spans="1:1">
      <c r="A1452" s="47"/>
    </row>
    <row r="1453" spans="1:1">
      <c r="A1453" s="47"/>
    </row>
    <row r="1454" spans="1:1">
      <c r="A1454" s="47"/>
    </row>
    <row r="1455" spans="1:1">
      <c r="A1455" s="47"/>
    </row>
    <row r="1456" spans="1:1">
      <c r="A1456" s="47"/>
    </row>
    <row r="1457" spans="1:1">
      <c r="A1457" s="47"/>
    </row>
    <row r="1458" spans="1:1">
      <c r="A1458" s="47"/>
    </row>
    <row r="1459" spans="1:1">
      <c r="A1459" s="47"/>
    </row>
    <row r="1460" spans="1:1">
      <c r="A1460" s="47"/>
    </row>
    <row r="1461" spans="1:1">
      <c r="A1461" s="47"/>
    </row>
    <row r="1462" spans="1:1">
      <c r="A1462" s="47"/>
    </row>
    <row r="1463" spans="1:1">
      <c r="A1463" s="47"/>
    </row>
    <row r="1464" spans="1:1">
      <c r="A1464" s="47"/>
    </row>
    <row r="1465" spans="1:1">
      <c r="A1465" s="47"/>
    </row>
    <row r="1466" spans="1:1">
      <c r="A1466" s="47"/>
    </row>
    <row r="1467" spans="1:1">
      <c r="A1467" s="47"/>
    </row>
    <row r="1468" spans="1:1">
      <c r="A1468" s="47"/>
    </row>
    <row r="1469" spans="1:1">
      <c r="A1469" s="47"/>
    </row>
    <row r="1470" spans="1:1">
      <c r="A1470" s="47"/>
    </row>
    <row r="1471" spans="1:1">
      <c r="A1471" s="47"/>
    </row>
    <row r="1472" spans="1:1">
      <c r="A1472" s="47"/>
    </row>
    <row r="1473" spans="1:1">
      <c r="A1473" s="47"/>
    </row>
    <row r="1474" spans="1:1">
      <c r="A1474" s="47"/>
    </row>
    <row r="1475" spans="1:1">
      <c r="A1475" s="47"/>
    </row>
    <row r="1476" spans="1:1">
      <c r="A1476" s="47"/>
    </row>
    <row r="1477" spans="1:1">
      <c r="A1477" s="47"/>
    </row>
    <row r="1478" spans="1:1">
      <c r="A1478" s="47"/>
    </row>
    <row r="1479" spans="1:1">
      <c r="A1479" s="47"/>
    </row>
    <row r="1480" spans="1:1">
      <c r="A1480" s="47"/>
    </row>
    <row r="1481" spans="1:1">
      <c r="A1481" s="47"/>
    </row>
    <row r="1482" spans="1:1">
      <c r="A1482" s="47"/>
    </row>
    <row r="1483" spans="1:1">
      <c r="A1483" s="47"/>
    </row>
    <row r="1484" spans="1:1">
      <c r="A1484" s="47"/>
    </row>
    <row r="1485" spans="1:1">
      <c r="A1485" s="47"/>
    </row>
    <row r="1486" spans="1:1">
      <c r="A1486" s="47"/>
    </row>
    <row r="1487" spans="1:1">
      <c r="A1487" s="47"/>
    </row>
    <row r="1488" spans="1:1">
      <c r="A1488" s="47"/>
    </row>
    <row r="1489" spans="1:1">
      <c r="A1489" s="47"/>
    </row>
    <row r="1490" spans="1:1">
      <c r="A1490" s="47"/>
    </row>
    <row r="1491" spans="1:1">
      <c r="A1491" s="47"/>
    </row>
    <row r="1492" spans="1:1">
      <c r="A1492" s="47"/>
    </row>
    <row r="1493" spans="1:1">
      <c r="A1493" s="47"/>
    </row>
    <row r="1494" spans="1:1">
      <c r="A1494" s="47"/>
    </row>
    <row r="1495" spans="1:1">
      <c r="A1495" s="47"/>
    </row>
    <row r="1496" spans="1:1">
      <c r="A1496" s="47"/>
    </row>
    <row r="1497" spans="1:1">
      <c r="A1497" s="47"/>
    </row>
    <row r="1498" spans="1:1">
      <c r="A1498" s="47"/>
    </row>
    <row r="1499" spans="1:1">
      <c r="A1499" s="47"/>
    </row>
    <row r="1500" spans="1:1">
      <c r="A1500" s="47"/>
    </row>
    <row r="1501" spans="1:1">
      <c r="A1501" s="47"/>
    </row>
    <row r="1502" spans="1:1">
      <c r="A1502" s="47"/>
    </row>
    <row r="1503" spans="1:1">
      <c r="A1503" s="47"/>
    </row>
    <row r="1504" spans="1:1">
      <c r="A1504" s="47"/>
    </row>
    <row r="1505" spans="1:1">
      <c r="A1505" s="47"/>
    </row>
    <row r="1506" spans="1:1">
      <c r="A1506" s="47"/>
    </row>
    <row r="1507" spans="1:1">
      <c r="A1507" s="47"/>
    </row>
    <row r="1508" spans="1:1">
      <c r="A1508" s="47"/>
    </row>
    <row r="1509" spans="1:1">
      <c r="A1509" s="47"/>
    </row>
    <row r="1510" spans="1:1">
      <c r="A1510" s="47"/>
    </row>
    <row r="1511" spans="1:1">
      <c r="A1511" s="47"/>
    </row>
    <row r="1512" spans="1:1">
      <c r="A1512" s="47"/>
    </row>
    <row r="1513" spans="1:1">
      <c r="A1513" s="47"/>
    </row>
    <row r="1514" spans="1:1">
      <c r="A1514" s="47"/>
    </row>
    <row r="1515" spans="1:1">
      <c r="A1515" s="47"/>
    </row>
    <row r="1516" spans="1:1">
      <c r="A1516" s="47"/>
    </row>
    <row r="1517" spans="1:1">
      <c r="A1517" s="47"/>
    </row>
    <row r="1518" spans="1:1">
      <c r="A1518" s="47"/>
    </row>
    <row r="1519" spans="1:1">
      <c r="A1519" s="47"/>
    </row>
    <row r="1520" spans="1:1">
      <c r="A1520" s="47"/>
    </row>
    <row r="1521" spans="1:1">
      <c r="A1521" s="47"/>
    </row>
    <row r="1522" spans="1:1">
      <c r="A1522" s="47"/>
    </row>
    <row r="1523" spans="1:1">
      <c r="A1523" s="47"/>
    </row>
    <row r="1524" spans="1:1">
      <c r="A1524" s="47"/>
    </row>
    <row r="1525" spans="1:1">
      <c r="A1525" s="47"/>
    </row>
    <row r="1526" spans="1:1">
      <c r="A1526" s="47"/>
    </row>
    <row r="1527" spans="1:1">
      <c r="A1527" s="47"/>
    </row>
    <row r="1528" spans="1:1">
      <c r="A1528" s="47"/>
    </row>
    <row r="1529" spans="1:1">
      <c r="A1529" s="47"/>
    </row>
    <row r="1530" spans="1:1">
      <c r="A1530" s="47"/>
    </row>
    <row r="1531" spans="1:1">
      <c r="A1531" s="47"/>
    </row>
    <row r="1532" spans="1:1">
      <c r="A1532" s="47"/>
    </row>
    <row r="1533" spans="1:1">
      <c r="A1533" s="47"/>
    </row>
    <row r="1534" spans="1:1">
      <c r="A1534" s="47"/>
    </row>
    <row r="1535" spans="1:1">
      <c r="A1535" s="47"/>
    </row>
    <row r="1536" spans="1:1">
      <c r="A1536" s="47"/>
    </row>
    <row r="1537" spans="1:1">
      <c r="A1537" s="47"/>
    </row>
    <row r="1538" spans="1:1">
      <c r="A1538" s="47"/>
    </row>
    <row r="1539" spans="1:1">
      <c r="A1539" s="47"/>
    </row>
    <row r="1540" spans="1:1">
      <c r="A1540" s="47"/>
    </row>
    <row r="1541" spans="1:1">
      <c r="A1541" s="47"/>
    </row>
    <row r="1542" spans="1:1">
      <c r="A1542" s="47"/>
    </row>
    <row r="1543" spans="1:1">
      <c r="A1543" s="47"/>
    </row>
    <row r="1544" spans="1:1">
      <c r="A1544" s="47"/>
    </row>
    <row r="1545" spans="1:1">
      <c r="A1545" s="47"/>
    </row>
    <row r="1546" spans="1:1">
      <c r="A1546" s="47"/>
    </row>
    <row r="1547" spans="1:1">
      <c r="A1547" s="47"/>
    </row>
    <row r="1548" spans="1:1">
      <c r="A1548" s="47"/>
    </row>
    <row r="1549" spans="1:1">
      <c r="A1549" s="47"/>
    </row>
    <row r="1550" spans="1:1">
      <c r="A1550" s="47"/>
    </row>
    <row r="1551" spans="1:1">
      <c r="A1551" s="47"/>
    </row>
    <row r="1552" spans="1:1">
      <c r="A1552" s="47"/>
    </row>
    <row r="1553" spans="1:1">
      <c r="A1553" s="47"/>
    </row>
    <row r="1554" spans="1:1">
      <c r="A1554" s="47"/>
    </row>
    <row r="1555" spans="1:1">
      <c r="A1555" s="47"/>
    </row>
    <row r="1556" spans="1:1">
      <c r="A1556" s="47"/>
    </row>
    <row r="1557" spans="1:1">
      <c r="A1557" s="47"/>
    </row>
    <row r="1558" spans="1:1">
      <c r="A1558" s="47"/>
    </row>
    <row r="1559" spans="1:1">
      <c r="A1559" s="47"/>
    </row>
    <row r="1560" spans="1:1">
      <c r="A1560" s="47"/>
    </row>
    <row r="1561" spans="1:1">
      <c r="A1561" s="47"/>
    </row>
    <row r="1562" spans="1:1">
      <c r="A1562" s="47"/>
    </row>
    <row r="1563" spans="1:1">
      <c r="A1563" s="47"/>
    </row>
    <row r="1564" spans="1:1">
      <c r="A1564" s="47"/>
    </row>
    <row r="1565" spans="1:1">
      <c r="A1565" s="47"/>
    </row>
    <row r="1566" spans="1:1">
      <c r="A1566" s="47"/>
    </row>
    <row r="1567" spans="1:1">
      <c r="A1567" s="47"/>
    </row>
    <row r="1568" spans="1:1">
      <c r="A1568" s="47"/>
    </row>
    <row r="1569" spans="1:1">
      <c r="A1569" s="47"/>
    </row>
    <row r="1570" spans="1:1">
      <c r="A1570" s="47"/>
    </row>
    <row r="1571" spans="1:1">
      <c r="A1571" s="47"/>
    </row>
    <row r="1572" spans="1:1">
      <c r="A1572" s="47"/>
    </row>
    <row r="1573" spans="1:1">
      <c r="A1573" s="47"/>
    </row>
    <row r="1574" spans="1:1">
      <c r="A1574" s="47"/>
    </row>
    <row r="1575" spans="1:1">
      <c r="A1575" s="47"/>
    </row>
    <row r="1576" spans="1:1">
      <c r="A1576" s="47"/>
    </row>
    <row r="1577" spans="1:1">
      <c r="A1577" s="47"/>
    </row>
    <row r="1578" spans="1:1">
      <c r="A1578" s="47"/>
    </row>
    <row r="1579" spans="1:1">
      <c r="A1579" s="47"/>
    </row>
    <row r="1580" spans="1:1">
      <c r="A1580" s="47"/>
    </row>
    <row r="1581" spans="1:1">
      <c r="A1581" s="47"/>
    </row>
    <row r="1582" spans="1:1">
      <c r="A1582" s="47"/>
    </row>
    <row r="1583" spans="1:1">
      <c r="A1583" s="47"/>
    </row>
    <row r="1584" spans="1:1">
      <c r="A1584" s="47"/>
    </row>
    <row r="1585" spans="1:1">
      <c r="A1585" s="47"/>
    </row>
    <row r="1586" spans="1:1">
      <c r="A1586" s="47"/>
    </row>
    <row r="1587" spans="1:1">
      <c r="A1587" s="47"/>
    </row>
    <row r="1588" spans="1:1">
      <c r="A1588" s="47"/>
    </row>
    <row r="1589" spans="1:1">
      <c r="A1589" s="47"/>
    </row>
    <row r="1590" spans="1:1">
      <c r="A1590" s="47"/>
    </row>
    <row r="1591" spans="1:1">
      <c r="A1591" s="47"/>
    </row>
    <row r="1592" spans="1:1">
      <c r="A1592" s="47"/>
    </row>
    <row r="1593" spans="1:1">
      <c r="A1593" s="47"/>
    </row>
    <row r="1594" spans="1:1">
      <c r="A1594" s="47"/>
    </row>
    <row r="1595" spans="1:1">
      <c r="A1595" s="47"/>
    </row>
    <row r="1596" spans="1:1">
      <c r="A1596" s="47"/>
    </row>
    <row r="1597" spans="1:1">
      <c r="A1597" s="47"/>
    </row>
    <row r="1598" spans="1:1">
      <c r="A1598" s="47"/>
    </row>
    <row r="1599" spans="1:1">
      <c r="A1599" s="47"/>
    </row>
    <row r="1600" spans="1:1">
      <c r="A1600" s="47"/>
    </row>
    <row r="1601" spans="1:1">
      <c r="A1601" s="47"/>
    </row>
    <row r="1602" spans="1:1">
      <c r="A1602" s="47"/>
    </row>
    <row r="1603" spans="1:1">
      <c r="A1603" s="47"/>
    </row>
    <row r="1604" spans="1:1">
      <c r="A1604" s="47"/>
    </row>
    <row r="1605" spans="1:1">
      <c r="A1605" s="47"/>
    </row>
    <row r="1606" spans="1:1">
      <c r="A1606" s="47"/>
    </row>
    <row r="1607" spans="1:1">
      <c r="A1607" s="47"/>
    </row>
    <row r="1608" spans="1:1">
      <c r="A1608" s="47"/>
    </row>
    <row r="1609" spans="1:1">
      <c r="A1609" s="47"/>
    </row>
    <row r="1610" spans="1:1">
      <c r="A1610" s="47"/>
    </row>
    <row r="1611" spans="1:1">
      <c r="A1611" s="47"/>
    </row>
    <row r="1612" spans="1:1">
      <c r="A1612" s="47"/>
    </row>
    <row r="1613" spans="1:1">
      <c r="A1613" s="47"/>
    </row>
    <row r="1614" spans="1:1">
      <c r="A1614" s="47"/>
    </row>
    <row r="1615" spans="1:1">
      <c r="A1615" s="47"/>
    </row>
    <row r="1616" spans="1:1">
      <c r="A1616" s="47"/>
    </row>
    <row r="1617" spans="1:1">
      <c r="A1617" s="47"/>
    </row>
    <row r="1618" spans="1:1">
      <c r="A1618" s="47"/>
    </row>
    <row r="1619" spans="1:1">
      <c r="A1619" s="47"/>
    </row>
    <row r="1620" spans="1:1">
      <c r="A1620" s="47"/>
    </row>
    <row r="1621" spans="1:1">
      <c r="A1621" s="47"/>
    </row>
    <row r="1622" spans="1:1">
      <c r="A1622" s="47"/>
    </row>
    <row r="1623" spans="1:1">
      <c r="A1623" s="47"/>
    </row>
    <row r="1624" spans="1:1">
      <c r="A1624" s="47"/>
    </row>
    <row r="1625" spans="1:1">
      <c r="A1625" s="47"/>
    </row>
    <row r="1626" spans="1:1">
      <c r="A1626" s="47"/>
    </row>
    <row r="1627" spans="1:1">
      <c r="A1627" s="47"/>
    </row>
    <row r="1628" spans="1:1">
      <c r="A1628" s="47"/>
    </row>
    <row r="1629" spans="1:1">
      <c r="A1629" s="47"/>
    </row>
    <row r="1630" spans="1:1">
      <c r="A1630" s="47"/>
    </row>
    <row r="1631" spans="1:1">
      <c r="A1631" s="47"/>
    </row>
    <row r="1632" spans="1:1">
      <c r="A1632" s="47"/>
    </row>
    <row r="1633" spans="1:1">
      <c r="A1633" s="47"/>
    </row>
    <row r="1634" spans="1:1">
      <c r="A1634" s="47"/>
    </row>
    <row r="1635" spans="1:1">
      <c r="A1635" s="47"/>
    </row>
    <row r="1636" spans="1:1">
      <c r="A1636" s="47"/>
    </row>
    <row r="1637" spans="1:1">
      <c r="A1637" s="47"/>
    </row>
    <row r="1638" spans="1:1">
      <c r="A1638" s="47"/>
    </row>
    <row r="1639" spans="1:1">
      <c r="A1639" s="47"/>
    </row>
    <row r="1640" spans="1:1">
      <c r="A1640" s="47"/>
    </row>
    <row r="1641" spans="1:1">
      <c r="A1641" s="47"/>
    </row>
    <row r="1642" spans="1:1">
      <c r="A1642" s="47"/>
    </row>
    <row r="1643" spans="1:1">
      <c r="A1643" s="47"/>
    </row>
    <row r="1644" spans="1:1">
      <c r="A1644" s="47"/>
    </row>
    <row r="1645" spans="1:1">
      <c r="A1645" s="47"/>
    </row>
    <row r="1646" spans="1:1">
      <c r="A1646" s="47"/>
    </row>
    <row r="1647" spans="1:1">
      <c r="A1647" s="47"/>
    </row>
    <row r="1648" spans="1:1">
      <c r="A1648" s="47"/>
    </row>
    <row r="1649" spans="1:1">
      <c r="A1649" s="47"/>
    </row>
    <row r="1650" spans="1:1">
      <c r="A1650" s="47"/>
    </row>
    <row r="1651" spans="1:1">
      <c r="A1651" s="47"/>
    </row>
    <row r="1652" spans="1:1">
      <c r="A1652" s="47"/>
    </row>
    <row r="1653" spans="1:1">
      <c r="A1653" s="47"/>
    </row>
    <row r="1654" spans="1:1">
      <c r="A1654" s="47"/>
    </row>
    <row r="1655" spans="1:1">
      <c r="A1655" s="47"/>
    </row>
    <row r="1656" spans="1:1">
      <c r="A1656" s="47"/>
    </row>
    <row r="1657" spans="1:1">
      <c r="A1657" s="47"/>
    </row>
    <row r="1658" spans="1:1">
      <c r="A1658" s="47"/>
    </row>
    <row r="1659" spans="1:1">
      <c r="A1659" s="47"/>
    </row>
    <row r="1660" spans="1:1">
      <c r="A1660" s="47"/>
    </row>
    <row r="1661" spans="1:1">
      <c r="A1661" s="47"/>
    </row>
    <row r="1662" spans="1:1">
      <c r="A1662" s="47"/>
    </row>
    <row r="1663" spans="1:1">
      <c r="A1663" s="47"/>
    </row>
    <row r="1664" spans="1:1">
      <c r="A1664" s="47"/>
    </row>
    <row r="1665" spans="1:1">
      <c r="A1665" s="47"/>
    </row>
    <row r="1666" spans="1:1">
      <c r="A1666" s="47"/>
    </row>
    <row r="1667" spans="1:1">
      <c r="A1667" s="47"/>
    </row>
    <row r="1668" spans="1:1">
      <c r="A1668" s="47"/>
    </row>
    <row r="1669" spans="1:1">
      <c r="A1669" s="47"/>
    </row>
    <row r="1670" spans="1:1">
      <c r="A1670" s="47"/>
    </row>
    <row r="1671" spans="1:1">
      <c r="A1671" s="47"/>
    </row>
    <row r="1672" spans="1:1">
      <c r="A1672" s="47"/>
    </row>
    <row r="1673" spans="1:1">
      <c r="A1673" s="47"/>
    </row>
    <row r="1674" spans="1:1">
      <c r="A1674" s="47"/>
    </row>
    <row r="1675" spans="1:1">
      <c r="A1675" s="47"/>
    </row>
    <row r="1676" spans="1:1">
      <c r="A1676" s="47"/>
    </row>
    <row r="1677" spans="1:1">
      <c r="A1677" s="47"/>
    </row>
    <row r="1678" spans="1:1">
      <c r="A1678" s="47"/>
    </row>
    <row r="1679" spans="1:1">
      <c r="A1679" s="47"/>
    </row>
    <row r="1680" spans="1:1">
      <c r="A1680" s="47"/>
    </row>
    <row r="1681" spans="1:1">
      <c r="A1681" s="47"/>
    </row>
    <row r="1682" spans="1:1">
      <c r="A1682" s="47"/>
    </row>
    <row r="1683" spans="1:1">
      <c r="A1683" s="47"/>
    </row>
    <row r="1684" spans="1:1">
      <c r="A1684" s="47"/>
    </row>
    <row r="1685" spans="1:1">
      <c r="A1685" s="47"/>
    </row>
    <row r="1686" spans="1:1">
      <c r="A1686" s="47"/>
    </row>
    <row r="1687" spans="1:1">
      <c r="A1687" s="47"/>
    </row>
    <row r="1688" spans="1:1">
      <c r="A1688" s="47"/>
    </row>
    <row r="1689" spans="1:1">
      <c r="A1689" s="47"/>
    </row>
    <row r="1690" spans="1:1">
      <c r="A1690" s="47"/>
    </row>
    <row r="1691" spans="1:1">
      <c r="A1691" s="47"/>
    </row>
    <row r="1692" spans="1:1">
      <c r="A1692" s="47"/>
    </row>
    <row r="1693" spans="1:1">
      <c r="A1693" s="47"/>
    </row>
    <row r="1694" spans="1:1">
      <c r="A1694" s="47"/>
    </row>
    <row r="1695" spans="1:1">
      <c r="A1695" s="47"/>
    </row>
    <row r="1696" spans="1:1">
      <c r="A1696" s="47"/>
    </row>
    <row r="1697" spans="1:1">
      <c r="A1697" s="47"/>
    </row>
    <row r="1698" spans="1:1">
      <c r="A1698" s="47"/>
    </row>
    <row r="1699" spans="1:1">
      <c r="A1699" s="47"/>
    </row>
    <row r="1700" spans="1:1">
      <c r="A1700" s="47"/>
    </row>
    <row r="1701" spans="1:1">
      <c r="A1701" s="47"/>
    </row>
    <row r="1702" spans="1:1">
      <c r="A1702" s="47"/>
    </row>
    <row r="1703" spans="1:1">
      <c r="A1703" s="47"/>
    </row>
    <row r="1704" spans="1:1">
      <c r="A1704" s="47"/>
    </row>
    <row r="1705" spans="1:1">
      <c r="A1705" s="47"/>
    </row>
    <row r="1706" spans="1:1">
      <c r="A1706" s="47"/>
    </row>
    <row r="1707" spans="1:1">
      <c r="A1707" s="47"/>
    </row>
    <row r="1708" spans="1:1">
      <c r="A1708" s="47"/>
    </row>
    <row r="1709" spans="1:1">
      <c r="A1709" s="47"/>
    </row>
    <row r="1710" spans="1:1">
      <c r="A1710" s="47"/>
    </row>
    <row r="1711" spans="1:1">
      <c r="A1711" s="47"/>
    </row>
    <row r="1712" spans="1:1">
      <c r="A1712" s="47"/>
    </row>
    <row r="1713" spans="1:1">
      <c r="A1713" s="47"/>
    </row>
    <row r="1714" spans="1:1">
      <c r="A1714" s="47"/>
    </row>
    <row r="1715" spans="1:1">
      <c r="A1715" s="47"/>
    </row>
    <row r="1716" spans="1:1">
      <c r="A1716" s="47"/>
    </row>
    <row r="1717" spans="1:1">
      <c r="A1717" s="47"/>
    </row>
    <row r="1718" spans="1:1">
      <c r="A1718" s="47"/>
    </row>
    <row r="1719" spans="1:1">
      <c r="A1719" s="47"/>
    </row>
    <row r="1720" spans="1:1">
      <c r="A1720" s="47"/>
    </row>
    <row r="1721" spans="1:1">
      <c r="A1721" s="47"/>
    </row>
    <row r="1722" spans="1:1">
      <c r="A1722" s="47"/>
    </row>
    <row r="1723" spans="1:1">
      <c r="A1723" s="47"/>
    </row>
    <row r="1724" spans="1:1">
      <c r="A1724" s="47"/>
    </row>
    <row r="1725" spans="1:1">
      <c r="A1725" s="47"/>
    </row>
    <row r="1726" spans="1:1">
      <c r="A1726" s="47"/>
    </row>
    <row r="1727" spans="1:1">
      <c r="A1727" s="47"/>
    </row>
    <row r="1728" spans="1:1">
      <c r="A1728" s="47"/>
    </row>
    <row r="1729" spans="1:1">
      <c r="A1729" s="47"/>
    </row>
    <row r="1730" spans="1:1">
      <c r="A1730" s="47"/>
    </row>
    <row r="1731" spans="1:1">
      <c r="A1731" s="47"/>
    </row>
    <row r="1732" spans="1:1">
      <c r="A1732" s="47"/>
    </row>
    <row r="1733" spans="1:1">
      <c r="A1733" s="47"/>
    </row>
    <row r="1734" spans="1:1">
      <c r="A1734" s="47"/>
    </row>
    <row r="1735" spans="1:1">
      <c r="A1735" s="47"/>
    </row>
    <row r="1736" spans="1:1">
      <c r="A1736" s="47"/>
    </row>
    <row r="1737" spans="1:1">
      <c r="A1737" s="47"/>
    </row>
    <row r="1738" spans="1:1">
      <c r="A1738" s="47"/>
    </row>
    <row r="1739" spans="1:1">
      <c r="A1739" s="47"/>
    </row>
    <row r="1740" spans="1:1">
      <c r="A1740" s="47"/>
    </row>
    <row r="1741" spans="1:1">
      <c r="A1741" s="47"/>
    </row>
    <row r="1742" spans="1:1">
      <c r="A1742" s="47"/>
    </row>
    <row r="1743" spans="1:1">
      <c r="A1743" s="47"/>
    </row>
    <row r="1744" spans="1:1">
      <c r="A1744" s="47"/>
    </row>
    <row r="1745" spans="1:1">
      <c r="A1745" s="47"/>
    </row>
    <row r="1746" spans="1:1">
      <c r="A1746" s="47"/>
    </row>
    <row r="1747" spans="1:1">
      <c r="A1747" s="47"/>
    </row>
    <row r="1748" spans="1:1">
      <c r="A1748" s="47"/>
    </row>
    <row r="1749" spans="1:1">
      <c r="A1749" s="47"/>
    </row>
    <row r="1750" spans="1:1">
      <c r="A1750" s="47"/>
    </row>
    <row r="1751" spans="1:1">
      <c r="A1751" s="47"/>
    </row>
    <row r="1752" spans="1:1">
      <c r="A1752" s="47"/>
    </row>
    <row r="1753" spans="1:1">
      <c r="A1753" s="47"/>
    </row>
    <row r="1754" spans="1:1">
      <c r="A1754" s="47"/>
    </row>
    <row r="1755" spans="1:1">
      <c r="A1755" s="47"/>
    </row>
    <row r="1756" spans="1:1">
      <c r="A1756" s="47"/>
    </row>
    <row r="1757" spans="1:1">
      <c r="A1757" s="47"/>
    </row>
    <row r="1758" spans="1:1">
      <c r="A1758" s="47"/>
    </row>
    <row r="1759" spans="1:1">
      <c r="A1759" s="47"/>
    </row>
    <row r="1760" spans="1:1">
      <c r="A1760" s="47"/>
    </row>
    <row r="1761" spans="1:1">
      <c r="A1761" s="47"/>
    </row>
    <row r="1762" spans="1:1">
      <c r="A1762" s="47"/>
    </row>
    <row r="1763" spans="1:1">
      <c r="A1763" s="47"/>
    </row>
    <row r="1764" spans="1:1">
      <c r="A1764" s="47"/>
    </row>
    <row r="1765" spans="1:1">
      <c r="A1765" s="47"/>
    </row>
    <row r="1766" spans="1:1">
      <c r="A1766" s="47"/>
    </row>
    <row r="1767" spans="1:1">
      <c r="A1767" s="47"/>
    </row>
    <row r="1768" spans="1:1">
      <c r="A1768" s="47"/>
    </row>
    <row r="1769" spans="1:1">
      <c r="A1769" s="47"/>
    </row>
    <row r="1770" spans="1:1">
      <c r="A1770" s="47"/>
    </row>
    <row r="1771" spans="1:1">
      <c r="A1771" s="47"/>
    </row>
    <row r="1772" spans="1:1">
      <c r="A1772" s="47"/>
    </row>
    <row r="1773" spans="1:1">
      <c r="A1773" s="47"/>
    </row>
    <row r="1774" spans="1:1">
      <c r="A1774" s="47"/>
    </row>
    <row r="1775" spans="1:1">
      <c r="A1775" s="47"/>
    </row>
    <row r="1776" spans="1:1">
      <c r="A1776" s="47"/>
    </row>
    <row r="1777" spans="1:1">
      <c r="A1777" s="47"/>
    </row>
    <row r="1778" spans="1:1">
      <c r="A1778" s="47"/>
    </row>
    <row r="1779" spans="1:1">
      <c r="A1779" s="47"/>
    </row>
    <row r="1780" spans="1:1">
      <c r="A1780" s="47"/>
    </row>
    <row r="1781" spans="1:1">
      <c r="A1781" s="47"/>
    </row>
    <row r="1782" spans="1:1">
      <c r="A1782" s="47"/>
    </row>
    <row r="1783" spans="1:1">
      <c r="A1783" s="47"/>
    </row>
    <row r="1784" spans="1:1">
      <c r="A1784" s="47"/>
    </row>
    <row r="1785" spans="1:1">
      <c r="A1785" s="47"/>
    </row>
    <row r="1786" spans="1:1">
      <c r="A1786" s="47"/>
    </row>
    <row r="1787" spans="1:1">
      <c r="A1787" s="47"/>
    </row>
    <row r="1788" spans="1:1">
      <c r="A1788" s="47"/>
    </row>
    <row r="1789" spans="1:1">
      <c r="A1789" s="47"/>
    </row>
    <row r="1790" spans="1:1">
      <c r="A1790" s="47"/>
    </row>
    <row r="1791" spans="1:1">
      <c r="A1791" s="47"/>
    </row>
    <row r="1792" spans="1:1">
      <c r="A1792" s="47"/>
    </row>
    <row r="1793" spans="1:1">
      <c r="A1793" s="47"/>
    </row>
    <row r="1794" spans="1:1">
      <c r="A1794" s="47"/>
    </row>
    <row r="1795" spans="1:1">
      <c r="A1795" s="47"/>
    </row>
    <row r="1796" spans="1:1">
      <c r="A1796" s="47"/>
    </row>
    <row r="1797" spans="1:1">
      <c r="A1797" s="47"/>
    </row>
    <row r="1798" spans="1:1">
      <c r="A1798" s="47"/>
    </row>
    <row r="1799" spans="1:1">
      <c r="A1799" s="47"/>
    </row>
    <row r="1800" spans="1:1">
      <c r="A1800" s="47"/>
    </row>
    <row r="1801" spans="1:1">
      <c r="A1801" s="47"/>
    </row>
    <row r="1802" spans="1:1">
      <c r="A1802" s="47"/>
    </row>
    <row r="1803" spans="1:1">
      <c r="A1803" s="47"/>
    </row>
    <row r="1804" spans="1:1">
      <c r="A1804" s="47"/>
    </row>
    <row r="1805" spans="1:1">
      <c r="A1805" s="47"/>
    </row>
    <row r="1806" spans="1:1">
      <c r="A1806" s="47"/>
    </row>
    <row r="1807" spans="1:1">
      <c r="A1807" s="47"/>
    </row>
    <row r="1808" spans="1:1">
      <c r="A1808" s="47"/>
    </row>
    <row r="1809" spans="1:1">
      <c r="A1809" s="47"/>
    </row>
    <row r="1810" spans="1:1">
      <c r="A1810" s="47"/>
    </row>
    <row r="1811" spans="1:1">
      <c r="A1811" s="47"/>
    </row>
    <row r="1812" spans="1:1">
      <c r="A1812" s="47"/>
    </row>
    <row r="1813" spans="1:1">
      <c r="A1813" s="47"/>
    </row>
    <row r="1814" spans="1:1">
      <c r="A1814" s="47"/>
    </row>
    <row r="1815" spans="1:1">
      <c r="A1815" s="47"/>
    </row>
    <row r="1816" spans="1:1">
      <c r="A1816" s="47"/>
    </row>
    <row r="1817" spans="1:1">
      <c r="A1817" s="47"/>
    </row>
    <row r="1818" spans="1:1">
      <c r="A1818" s="47"/>
    </row>
    <row r="1819" spans="1:1">
      <c r="A1819" s="47"/>
    </row>
    <row r="1820" spans="1:1">
      <c r="A1820" s="47"/>
    </row>
    <row r="1821" spans="1:1">
      <c r="A1821" s="47"/>
    </row>
    <row r="1822" spans="1:1">
      <c r="A1822" s="47"/>
    </row>
    <row r="1823" spans="1:1">
      <c r="A1823" s="47"/>
    </row>
    <row r="1824" spans="1:1">
      <c r="A1824" s="47"/>
    </row>
    <row r="1825" spans="1:1">
      <c r="A1825" s="47"/>
    </row>
    <row r="1826" spans="1:1">
      <c r="A1826" s="47"/>
    </row>
    <row r="1827" spans="1:1">
      <c r="A1827" s="47"/>
    </row>
    <row r="1828" spans="1:1">
      <c r="A1828" s="47"/>
    </row>
    <row r="1829" spans="1:1">
      <c r="A1829" s="47"/>
    </row>
    <row r="1830" spans="1:1">
      <c r="A1830" s="47"/>
    </row>
    <row r="1831" spans="1:1">
      <c r="A1831" s="47"/>
    </row>
    <row r="1832" spans="1:1">
      <c r="A1832" s="47"/>
    </row>
    <row r="1833" spans="1:1">
      <c r="A1833" s="47"/>
    </row>
    <row r="1834" spans="1:1">
      <c r="A1834" s="47"/>
    </row>
    <row r="1835" spans="1:1">
      <c r="A1835" s="47"/>
    </row>
    <row r="1836" spans="1:1">
      <c r="A1836" s="47"/>
    </row>
    <row r="1837" spans="1:1">
      <c r="A1837" s="47"/>
    </row>
    <row r="1838" spans="1:1">
      <c r="A1838" s="47"/>
    </row>
    <row r="1839" spans="1:1">
      <c r="A1839" s="47"/>
    </row>
    <row r="1840" spans="1:1">
      <c r="A1840" s="47"/>
    </row>
    <row r="1841" spans="1:1">
      <c r="A1841" s="47"/>
    </row>
    <row r="1842" spans="1:1">
      <c r="A1842" s="47"/>
    </row>
    <row r="1843" spans="1:1">
      <c r="A1843" s="47"/>
    </row>
    <row r="1844" spans="1:1">
      <c r="A1844" s="47"/>
    </row>
    <row r="1845" spans="1:1">
      <c r="A1845" s="47"/>
    </row>
    <row r="1846" spans="1:1">
      <c r="A1846" s="47"/>
    </row>
    <row r="1847" spans="1:1">
      <c r="A1847" s="47"/>
    </row>
    <row r="1848" spans="1:1">
      <c r="A1848" s="47"/>
    </row>
    <row r="1849" spans="1:1">
      <c r="A1849" s="47"/>
    </row>
    <row r="1850" spans="1:1">
      <c r="A1850" s="47"/>
    </row>
    <row r="1851" spans="1:1">
      <c r="A1851" s="47"/>
    </row>
    <row r="1852" spans="1:1">
      <c r="A1852" s="47"/>
    </row>
    <row r="1853" spans="1:1">
      <c r="A1853" s="47"/>
    </row>
    <row r="1854" spans="1:1">
      <c r="A1854" s="47"/>
    </row>
    <row r="1855" spans="1:1">
      <c r="A1855" s="47"/>
    </row>
    <row r="1856" spans="1:1">
      <c r="A1856" s="47"/>
    </row>
    <row r="1857" spans="1:1">
      <c r="A1857" s="47"/>
    </row>
    <row r="1858" spans="1:1">
      <c r="A1858" s="47"/>
    </row>
    <row r="1859" spans="1:1">
      <c r="A1859" s="47"/>
    </row>
    <row r="1860" spans="1:1">
      <c r="A1860" s="47"/>
    </row>
    <row r="1861" spans="1:1">
      <c r="A1861" s="47"/>
    </row>
    <row r="1862" spans="1:1">
      <c r="A1862" s="47"/>
    </row>
    <row r="1863" spans="1:1">
      <c r="A1863" s="47"/>
    </row>
    <row r="1864" spans="1:1">
      <c r="A1864" s="47"/>
    </row>
    <row r="1865" spans="1:1">
      <c r="A1865" s="47"/>
    </row>
    <row r="1866" spans="1:1">
      <c r="A1866" s="47"/>
    </row>
    <row r="1867" spans="1:1">
      <c r="A1867" s="47"/>
    </row>
    <row r="1868" spans="1:1">
      <c r="A1868" s="47"/>
    </row>
    <row r="1869" spans="1:1">
      <c r="A1869" s="47"/>
    </row>
    <row r="1870" spans="1:1">
      <c r="A1870" s="47"/>
    </row>
    <row r="1871" spans="1:1">
      <c r="A1871" s="47"/>
    </row>
    <row r="1872" spans="1:1">
      <c r="A1872" s="47"/>
    </row>
    <row r="1873" spans="1:1">
      <c r="A1873" s="47"/>
    </row>
    <row r="1874" spans="1:1">
      <c r="A1874" s="47"/>
    </row>
    <row r="1875" spans="1:1">
      <c r="A1875" s="47"/>
    </row>
    <row r="1876" spans="1:1">
      <c r="A1876" s="47"/>
    </row>
    <row r="1877" spans="1:1">
      <c r="A1877" s="47"/>
    </row>
    <row r="1878" spans="1:1">
      <c r="A1878" s="47"/>
    </row>
    <row r="1879" spans="1:1">
      <c r="A1879" s="47"/>
    </row>
    <row r="1880" spans="1:1">
      <c r="A1880" s="47"/>
    </row>
    <row r="1881" spans="1:1">
      <c r="A1881" s="47"/>
    </row>
    <row r="1882" spans="1:1">
      <c r="A1882" s="47"/>
    </row>
    <row r="1883" spans="1:1">
      <c r="A1883" s="47"/>
    </row>
    <row r="1884" spans="1:1">
      <c r="A1884" s="47"/>
    </row>
    <row r="1885" spans="1:1">
      <c r="A1885" s="47"/>
    </row>
    <row r="1886" spans="1:1">
      <c r="A1886" s="47"/>
    </row>
    <row r="1887" spans="1:1">
      <c r="A1887" s="47"/>
    </row>
    <row r="1888" spans="1:1">
      <c r="A1888" s="47"/>
    </row>
    <row r="1889" spans="1:1">
      <c r="A1889" s="47"/>
    </row>
    <row r="1890" spans="1:1">
      <c r="A1890" s="47"/>
    </row>
    <row r="1891" spans="1:1">
      <c r="A1891" s="47"/>
    </row>
    <row r="1892" spans="1:1">
      <c r="A1892" s="47"/>
    </row>
    <row r="1893" spans="1:1">
      <c r="A1893" s="47"/>
    </row>
    <row r="1894" spans="1:1">
      <c r="A1894" s="47"/>
    </row>
    <row r="1895" spans="1:1">
      <c r="A1895" s="47"/>
    </row>
    <row r="1896" spans="1:1">
      <c r="A1896" s="47"/>
    </row>
    <row r="1897" spans="1:1">
      <c r="A1897" s="47"/>
    </row>
    <row r="1898" spans="1:1">
      <c r="A1898" s="47"/>
    </row>
    <row r="1899" spans="1:1">
      <c r="A1899" s="47"/>
    </row>
    <row r="1900" spans="1:1">
      <c r="A1900" s="47"/>
    </row>
    <row r="1901" spans="1:1">
      <c r="A1901" s="47"/>
    </row>
    <row r="1902" spans="1:1">
      <c r="A1902" s="47"/>
    </row>
    <row r="1903" spans="1:1">
      <c r="A1903" s="47"/>
    </row>
    <row r="1904" spans="1:1">
      <c r="A1904" s="47"/>
    </row>
    <row r="1905" spans="1:1">
      <c r="A1905" s="47"/>
    </row>
    <row r="1906" spans="1:1">
      <c r="A1906" s="47"/>
    </row>
    <row r="1907" spans="1:1">
      <c r="A1907" s="47"/>
    </row>
    <row r="1908" spans="1:1">
      <c r="A1908" s="47"/>
    </row>
    <row r="1909" spans="1:1">
      <c r="A1909" s="47"/>
    </row>
    <row r="1910" spans="1:1">
      <c r="A1910" s="47"/>
    </row>
    <row r="1911" spans="1:1">
      <c r="A1911" s="47"/>
    </row>
    <row r="1912" spans="1:1">
      <c r="A1912" s="47"/>
    </row>
    <row r="1913" spans="1:1">
      <c r="A1913" s="47"/>
    </row>
    <row r="1914" spans="1:1">
      <c r="A1914" s="47"/>
    </row>
    <row r="1915" spans="1:1">
      <c r="A1915" s="47"/>
    </row>
    <row r="1916" spans="1:1">
      <c r="A1916" s="47"/>
    </row>
    <row r="1917" spans="1:1">
      <c r="A1917" s="47"/>
    </row>
    <row r="1918" spans="1:1">
      <c r="A1918" s="47"/>
    </row>
    <row r="1919" spans="1:1">
      <c r="A1919" s="47"/>
    </row>
    <row r="1920" spans="1:1">
      <c r="A1920" s="47"/>
    </row>
    <row r="1921" spans="1:1">
      <c r="A1921" s="47"/>
    </row>
    <row r="1922" spans="1:1">
      <c r="A1922" s="47"/>
    </row>
    <row r="1923" spans="1:1">
      <c r="A1923" s="47"/>
    </row>
    <row r="1924" spans="1:1">
      <c r="A1924" s="47"/>
    </row>
    <row r="1925" spans="1:1">
      <c r="A1925" s="47"/>
    </row>
    <row r="1926" spans="1:1">
      <c r="A1926" s="47"/>
    </row>
    <row r="1927" spans="1:1">
      <c r="A1927" s="47"/>
    </row>
    <row r="1928" spans="1:1">
      <c r="A1928" s="47"/>
    </row>
    <row r="1929" spans="1:1">
      <c r="A1929" s="47"/>
    </row>
    <row r="1930" spans="1:1">
      <c r="A1930" s="47"/>
    </row>
    <row r="1931" spans="1:1">
      <c r="A1931" s="47"/>
    </row>
    <row r="1932" spans="1:1">
      <c r="A1932" s="47"/>
    </row>
    <row r="1933" spans="1:1">
      <c r="A1933" s="47"/>
    </row>
    <row r="1934" spans="1:1">
      <c r="A1934" s="47"/>
    </row>
    <row r="1935" spans="1:1">
      <c r="A1935" s="47"/>
    </row>
    <row r="1936" spans="1:1">
      <c r="A1936" s="47"/>
    </row>
    <row r="1937" spans="1:1">
      <c r="A1937" s="47"/>
    </row>
    <row r="1938" spans="1:1">
      <c r="A1938" s="47"/>
    </row>
    <row r="1939" spans="1:1">
      <c r="A1939" s="47"/>
    </row>
    <row r="1940" spans="1:1">
      <c r="A1940" s="47"/>
    </row>
    <row r="1941" spans="1:1">
      <c r="A1941" s="47"/>
    </row>
    <row r="1942" spans="1:1">
      <c r="A1942" s="47"/>
    </row>
    <row r="1943" spans="1:1">
      <c r="A1943" s="47"/>
    </row>
    <row r="1944" spans="1:1">
      <c r="A1944" s="47"/>
    </row>
    <row r="1945" spans="1:1">
      <c r="A1945" s="47"/>
    </row>
    <row r="1946" spans="1:1">
      <c r="A1946" s="47"/>
    </row>
    <row r="1947" spans="1:1">
      <c r="A1947" s="47"/>
    </row>
    <row r="1948" spans="1:1">
      <c r="A1948" s="47"/>
    </row>
    <row r="1949" spans="1:1">
      <c r="A1949" s="47"/>
    </row>
    <row r="1950" spans="1:1">
      <c r="A1950" s="47"/>
    </row>
    <row r="1951" spans="1:1">
      <c r="A1951" s="47"/>
    </row>
    <row r="1952" spans="1:1">
      <c r="A1952" s="47"/>
    </row>
    <row r="1953" spans="1:1">
      <c r="A1953" s="47"/>
    </row>
    <row r="1954" spans="1:1">
      <c r="A1954" s="47"/>
    </row>
    <row r="1955" spans="1:1">
      <c r="A1955" s="47"/>
    </row>
    <row r="1956" spans="1:1">
      <c r="A1956" s="47"/>
    </row>
    <row r="1957" spans="1:1">
      <c r="A1957" s="47"/>
    </row>
    <row r="1958" spans="1:1">
      <c r="A1958" s="47"/>
    </row>
    <row r="1959" spans="1:1">
      <c r="A1959" s="47"/>
    </row>
    <row r="1960" spans="1:1">
      <c r="A1960" s="47"/>
    </row>
    <row r="1961" spans="1:1">
      <c r="A1961" s="47"/>
    </row>
    <row r="1962" spans="1:1">
      <c r="A1962" s="47"/>
    </row>
    <row r="1963" spans="1:1">
      <c r="A1963" s="47"/>
    </row>
    <row r="1964" spans="1:1">
      <c r="A1964" s="47"/>
    </row>
    <row r="1965" spans="1:1">
      <c r="A1965" s="47"/>
    </row>
    <row r="1966" spans="1:1">
      <c r="A1966" s="47"/>
    </row>
    <row r="1967" spans="1:1">
      <c r="A1967" s="47"/>
    </row>
    <row r="1968" spans="1:1">
      <c r="A1968" s="47"/>
    </row>
    <row r="1969" spans="1:1">
      <c r="A1969" s="47"/>
    </row>
    <row r="1970" spans="1:1">
      <c r="A1970" s="47"/>
    </row>
    <row r="1971" spans="1:1">
      <c r="A1971" s="47"/>
    </row>
    <row r="1972" spans="1:1">
      <c r="A1972" s="47"/>
    </row>
    <row r="1973" spans="1:1">
      <c r="A1973" s="47"/>
    </row>
    <row r="1974" spans="1:1">
      <c r="A1974" s="47"/>
    </row>
    <row r="1975" spans="1:1">
      <c r="A1975" s="47"/>
    </row>
    <row r="1976" spans="1:1">
      <c r="A1976" s="47"/>
    </row>
    <row r="1977" spans="1:1">
      <c r="A1977" s="47"/>
    </row>
    <row r="1978" spans="1:1">
      <c r="A1978" s="47"/>
    </row>
    <row r="1979" spans="1:1">
      <c r="A1979" s="47"/>
    </row>
    <row r="1980" spans="1:1">
      <c r="A1980" s="47"/>
    </row>
    <row r="1981" spans="1:1">
      <c r="A1981" s="47"/>
    </row>
    <row r="1982" spans="1:1">
      <c r="A1982" s="47"/>
    </row>
    <row r="1983" spans="1:1">
      <c r="A1983" s="47"/>
    </row>
    <row r="1984" spans="1:1">
      <c r="A1984" s="47"/>
    </row>
    <row r="1985" spans="1:1">
      <c r="A1985" s="47"/>
    </row>
    <row r="1986" spans="1:1">
      <c r="A1986" s="47"/>
    </row>
    <row r="1987" spans="1:1">
      <c r="A1987" s="47"/>
    </row>
    <row r="1988" spans="1:1">
      <c r="A1988" s="47"/>
    </row>
    <row r="1989" spans="1:1">
      <c r="A1989" s="47"/>
    </row>
    <row r="1990" spans="1:1">
      <c r="A1990" s="47"/>
    </row>
    <row r="1991" spans="1:1">
      <c r="A1991" s="47"/>
    </row>
    <row r="1992" spans="1:1">
      <c r="A1992" s="47"/>
    </row>
    <row r="1993" spans="1:1">
      <c r="A1993" s="47"/>
    </row>
    <row r="1994" spans="1:1">
      <c r="A1994" s="47"/>
    </row>
    <row r="1995" spans="1:1">
      <c r="A1995" s="47"/>
    </row>
    <row r="1996" spans="1:1">
      <c r="A1996" s="47"/>
    </row>
    <row r="1997" spans="1:1">
      <c r="A1997" s="47"/>
    </row>
    <row r="1998" spans="1:1">
      <c r="A1998" s="47"/>
    </row>
    <row r="1999" spans="1:1">
      <c r="A1999" s="47"/>
    </row>
    <row r="2000" spans="1:1">
      <c r="A2000" s="47"/>
    </row>
    <row r="2001" spans="1:1">
      <c r="A2001" s="47"/>
    </row>
    <row r="2002" spans="1:1">
      <c r="A2002" s="47"/>
    </row>
    <row r="2003" spans="1:1">
      <c r="A2003" s="47"/>
    </row>
    <row r="2004" spans="1:1">
      <c r="A2004" s="47"/>
    </row>
    <row r="2005" spans="1:1">
      <c r="A2005" s="47"/>
    </row>
    <row r="2006" spans="1:1">
      <c r="A2006" s="47"/>
    </row>
    <row r="2007" spans="1:1">
      <c r="A2007" s="47"/>
    </row>
    <row r="2008" spans="1:1">
      <c r="A2008" s="47"/>
    </row>
    <row r="2009" spans="1:1">
      <c r="A2009" s="47"/>
    </row>
    <row r="2010" spans="1:1">
      <c r="A2010" s="47"/>
    </row>
    <row r="2011" spans="1:1">
      <c r="A2011" s="47"/>
    </row>
    <row r="2012" spans="1:1">
      <c r="A2012" s="47"/>
    </row>
    <row r="2013" spans="1:1">
      <c r="A2013" s="47"/>
    </row>
    <row r="2014" spans="1:1">
      <c r="A2014" s="47"/>
    </row>
    <row r="2015" spans="1:1">
      <c r="A2015" s="47"/>
    </row>
    <row r="2016" spans="1:1">
      <c r="A2016" s="47"/>
    </row>
    <row r="2017" spans="1:1">
      <c r="A2017" s="47"/>
    </row>
    <row r="2018" spans="1:1">
      <c r="A2018" s="47"/>
    </row>
    <row r="2019" spans="1:1">
      <c r="A2019" s="47"/>
    </row>
  </sheetData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F503D-BDD3-4D90-B6C3-92A14C969503}">
  <dimension ref="A1:O5053"/>
  <sheetViews>
    <sheetView workbookViewId="0">
      <selection activeCell="E24" sqref="E24"/>
    </sheetView>
  </sheetViews>
  <sheetFormatPr defaultRowHeight="16.5"/>
  <cols>
    <col min="1" max="1" width="15.625" style="32" customWidth="1"/>
    <col min="2" max="2" width="20.625" style="46" customWidth="1"/>
    <col min="3" max="3" width="14.75" style="32" customWidth="1"/>
    <col min="4" max="4" width="13.875" style="32" customWidth="1"/>
    <col min="5" max="6" width="9" style="32"/>
    <col min="7" max="7" width="13.875" style="33" bestFit="1" customWidth="1"/>
    <col min="8" max="8" width="12.625" style="33" bestFit="1" customWidth="1"/>
    <col min="9" max="9" width="11.75" style="33" bestFit="1" customWidth="1"/>
    <col min="10" max="10" width="12.625" style="33" customWidth="1"/>
    <col min="11" max="11" width="10.125" style="33" bestFit="1" customWidth="1"/>
    <col min="12" max="12" width="21.375" style="33" bestFit="1" customWidth="1"/>
    <col min="13" max="16384" width="9" style="67"/>
  </cols>
  <sheetData>
    <row r="1" spans="1:15">
      <c r="A1" s="32" t="s">
        <v>24</v>
      </c>
      <c r="B1" s="46" t="s">
        <v>25</v>
      </c>
      <c r="C1" s="32" t="s">
        <v>9</v>
      </c>
      <c r="D1" s="32" t="s">
        <v>10</v>
      </c>
      <c r="E1" s="32" t="s">
        <v>11</v>
      </c>
    </row>
    <row r="2" spans="1:15">
      <c r="A2" s="47">
        <v>45749</v>
      </c>
      <c r="B2" s="32">
        <v>-25081.944000000003</v>
      </c>
      <c r="C2" s="32">
        <f>VLOOKUP($A2,[3]級距!$A:$K,9,FALSE)</f>
        <v>3</v>
      </c>
      <c r="D2" s="32">
        <f>VLOOKUP($A2,[3]級距!$A:$K,10,FALSE)</f>
        <v>2</v>
      </c>
      <c r="E2" s="32">
        <f>VLOOKUP($A2,[3]級距!$A:$K,11,FALSE)</f>
        <v>2</v>
      </c>
      <c r="F2" s="32">
        <f>IF(A3&lt;&gt;A2,1,0)</f>
        <v>1</v>
      </c>
      <c r="G2" s="36" t="s">
        <v>12</v>
      </c>
      <c r="H2" s="3">
        <f>MAX(B2:B980)</f>
        <v>579682.12800000003</v>
      </c>
      <c r="I2" s="50">
        <f>ABS(H2/H3)</f>
        <v>4.393145021331776</v>
      </c>
      <c r="J2" s="36"/>
      <c r="K2" s="36"/>
      <c r="O2" s="42" t="s">
        <v>22</v>
      </c>
    </row>
    <row r="3" spans="1:15">
      <c r="A3" s="47">
        <v>45747</v>
      </c>
      <c r="B3" s="32">
        <v>36205.040000000001</v>
      </c>
      <c r="C3" s="32">
        <f>VLOOKUP($A3,[3]級距!$A:$K,9,FALSE)</f>
        <v>9</v>
      </c>
      <c r="D3" s="32">
        <f>VLOOKUP($A3,[3]級距!$A:$K,10,FALSE)</f>
        <v>3</v>
      </c>
      <c r="E3" s="32">
        <f>VLOOKUP($A3,[3]級距!$A:$K,11,FALSE)</f>
        <v>2</v>
      </c>
      <c r="F3" s="32">
        <f>IF(A4&lt;&gt;A3,1,0)</f>
        <v>1</v>
      </c>
      <c r="G3" s="36" t="s">
        <v>13</v>
      </c>
      <c r="H3" s="3">
        <f>MIN(B2:B980)</f>
        <v>-131951.51199999999</v>
      </c>
      <c r="I3" s="36"/>
      <c r="J3" s="36"/>
      <c r="K3" s="36"/>
    </row>
    <row r="4" spans="1:15">
      <c r="A4" s="47">
        <v>45744</v>
      </c>
      <c r="B4" s="32">
        <v>121596.656</v>
      </c>
      <c r="C4" s="32">
        <f>VLOOKUP($A4,[3]級距!$A:$K,9,FALSE)</f>
        <v>8</v>
      </c>
      <c r="D4" s="32">
        <f>VLOOKUP($A4,[3]級距!$A:$K,10,FALSE)</f>
        <v>5</v>
      </c>
      <c r="E4" s="32">
        <f>VLOOKUP($A4,[3]級距!$A:$K,11,FALSE)</f>
        <v>2</v>
      </c>
      <c r="F4" s="32">
        <f t="shared" ref="F4:F67" si="0">IF(A5&lt;&gt;A4,1,0)</f>
        <v>1</v>
      </c>
      <c r="G4" s="36" t="s">
        <v>11</v>
      </c>
      <c r="H4" s="36">
        <v>1</v>
      </c>
      <c r="I4" s="36">
        <v>2</v>
      </c>
      <c r="J4" s="36">
        <v>3</v>
      </c>
      <c r="K4" s="36">
        <v>4</v>
      </c>
      <c r="L4" s="34" t="s">
        <v>21</v>
      </c>
      <c r="O4" s="67" t="s">
        <v>20</v>
      </c>
    </row>
    <row r="5" spans="1:15">
      <c r="A5" s="47">
        <v>45743</v>
      </c>
      <c r="B5" s="32">
        <v>43730.68</v>
      </c>
      <c r="C5" s="32">
        <f>VLOOKUP($A5,[3]級距!$A:$K,9,FALSE)</f>
        <v>3</v>
      </c>
      <c r="D5" s="32">
        <f>VLOOKUP($A5,[3]級距!$A:$K,10,FALSE)</f>
        <v>4</v>
      </c>
      <c r="E5" s="32">
        <f>VLOOKUP($A5,[3]級距!$A:$K,11,FALSE)</f>
        <v>2</v>
      </c>
      <c r="F5" s="32">
        <f t="shared" si="0"/>
        <v>1</v>
      </c>
      <c r="G5" s="36" t="s">
        <v>14</v>
      </c>
      <c r="H5" s="37">
        <f>COUNTIF($E$2:$E$980,H$4)/COUNT($E$2:$E$980)</f>
        <v>5.1177072671443197E-2</v>
      </c>
      <c r="I5" s="37">
        <f>COUNTIF($E$2:$E$980,I$4)/COUNT($E$2:$E$980)</f>
        <v>0.59570112589559876</v>
      </c>
      <c r="J5" s="37">
        <f>COUNTIF($E$2:$E$980,J$4)/COUNT($E$2:$E$980)</f>
        <v>0.28556806550665303</v>
      </c>
      <c r="K5" s="37">
        <f>COUNTIF($E$2:$E$980,K$4)/COUNT($E$2:$E$980)</f>
        <v>6.7553735926305009E-2</v>
      </c>
      <c r="O5" s="67" t="s">
        <v>37</v>
      </c>
    </row>
    <row r="6" spans="1:15">
      <c r="A6" s="47">
        <v>45742</v>
      </c>
      <c r="B6" s="32">
        <v>26647.759999999998</v>
      </c>
      <c r="C6" s="32">
        <f>VLOOKUP($A6,[3]級距!$A:$K,9,FALSE)</f>
        <v>3</v>
      </c>
      <c r="D6" s="32">
        <f>VLOOKUP($A6,[3]級距!$A:$K,10,FALSE)</f>
        <v>6</v>
      </c>
      <c r="E6" s="32">
        <f>VLOOKUP($A6,[3]級距!$A:$K,11,FALSE)</f>
        <v>2</v>
      </c>
      <c r="F6" s="32">
        <f t="shared" si="0"/>
        <v>1</v>
      </c>
      <c r="G6" s="36" t="s">
        <v>15</v>
      </c>
      <c r="H6" s="3">
        <f>SUMIF($E$2:$E$980,H$4,$B$2:$B$980)</f>
        <v>1237729.4080000003</v>
      </c>
      <c r="I6" s="3">
        <f>SUMIF($E$2:$E$980,I$4,$B$2:$B$980)</f>
        <v>-11661072.624000005</v>
      </c>
      <c r="J6" s="3">
        <f t="shared" ref="J6:L6" si="1">SUMIF($E$2:$E$980,J$4,$B$2:$B$980)</f>
        <v>10839730.047999997</v>
      </c>
      <c r="K6" s="3">
        <f t="shared" si="1"/>
        <v>7105327.0959999999</v>
      </c>
      <c r="L6" s="7">
        <f>SUM(H6:K6)</f>
        <v>7521713.927999991</v>
      </c>
      <c r="O6" s="67" t="s">
        <v>38</v>
      </c>
    </row>
    <row r="7" spans="1:15">
      <c r="A7" s="47">
        <v>45741</v>
      </c>
      <c r="B7" s="32">
        <v>42593.576000000001</v>
      </c>
      <c r="C7" s="32">
        <f>VLOOKUP($A7,[3]級距!$A:$K,9,FALSE)</f>
        <v>5</v>
      </c>
      <c r="D7" s="32">
        <f>VLOOKUP($A7,[3]級距!$A:$K,10,FALSE)</f>
        <v>2</v>
      </c>
      <c r="E7" s="32">
        <f>VLOOKUP($A7,[3]級距!$A:$K,11,FALSE)</f>
        <v>2</v>
      </c>
      <c r="F7" s="32">
        <f t="shared" si="0"/>
        <v>1</v>
      </c>
      <c r="G7" s="38" t="s">
        <v>16</v>
      </c>
      <c r="H7" s="39">
        <f>COUNTIFS($B$2:$B$980,"&gt;0",$E$2:$E$980,H$4)/COUNTIF($E$2:$E$980,H$4)</f>
        <v>0.54</v>
      </c>
      <c r="I7" s="39">
        <f t="shared" ref="I7:K7" si="2">COUNTIFS($B$2:$B$980,"&gt;0",$E$2:$E$980,I$4)/COUNTIF($E$2:$E$980,I$4)</f>
        <v>0.4175257731958763</v>
      </c>
      <c r="J7" s="39">
        <f t="shared" si="2"/>
        <v>0.72401433691756267</v>
      </c>
      <c r="K7" s="39">
        <f t="shared" si="2"/>
        <v>0.81818181818181823</v>
      </c>
      <c r="L7" s="43">
        <f>COUNTIFS($B$2:$B$980,"&gt;0")/COUNT($B$2:$B$980)</f>
        <v>0.53838280450358245</v>
      </c>
      <c r="O7" s="67" t="s">
        <v>23</v>
      </c>
    </row>
    <row r="8" spans="1:15">
      <c r="A8" s="47">
        <v>45740</v>
      </c>
      <c r="B8" s="32">
        <v>-4990.3919999999998</v>
      </c>
      <c r="C8" s="32">
        <f>VLOOKUP($A8,[3]級距!$A:$K,9,FALSE)</f>
        <v>7</v>
      </c>
      <c r="D8" s="32">
        <f>VLOOKUP($A8,[3]級距!$A:$K,10,FALSE)</f>
        <v>6</v>
      </c>
      <c r="E8" s="32">
        <f>VLOOKUP($A8,[3]級距!$A:$K,11,FALSE)</f>
        <v>2</v>
      </c>
      <c r="F8" s="32">
        <f t="shared" si="0"/>
        <v>1</v>
      </c>
      <c r="G8" s="38" t="s">
        <v>17</v>
      </c>
      <c r="H8" s="40">
        <f>AVERAGEIFS($B$2:$B$980,$B$2:$B$980,"&gt;0",$E$2:$E$980,H$4)/MAX(1,-AVERAGEIFS($B$2:$B$980,$B$2:$B$980,"&lt;0",$E$2:$E$980,H$4))</f>
        <v>1.4356364084208291</v>
      </c>
      <c r="I8" s="40">
        <f t="shared" ref="I8:K8" si="3">AVERAGEIFS($B$2:$B$980,$B$2:$B$980,"&gt;0",$E$2:$E$980,I$4)/MAX(1,-AVERAGEIFS($B$2:$B$980,$B$2:$B$980,"&lt;0",$E$2:$E$980,I$4))</f>
        <v>0.67360727337633319</v>
      </c>
      <c r="J8" s="40">
        <f t="shared" si="3"/>
        <v>1.2348253886281899</v>
      </c>
      <c r="K8" s="40">
        <f t="shared" si="3"/>
        <v>1.5796264650970182</v>
      </c>
      <c r="L8" s="44">
        <f>AVERAGEIFS($B$2:$B$980,$B$2:$B$980,"&gt;0")/MAX(2,-AVERAGEIFS($B$2:$B$980,$B$2:$B$980,"&lt;0"))</f>
        <v>1.0698499411515798</v>
      </c>
      <c r="O8" s="67" t="s">
        <v>26</v>
      </c>
    </row>
    <row r="9" spans="1:15">
      <c r="A9" s="47">
        <v>45737</v>
      </c>
      <c r="B9" s="32">
        <v>13068.448</v>
      </c>
      <c r="C9" s="32">
        <f>VLOOKUP($A9,[3]級距!$A:$K,9,FALSE)</f>
        <v>5</v>
      </c>
      <c r="D9" s="32">
        <f>VLOOKUP($A9,[3]級距!$A:$K,10,FALSE)</f>
        <v>8</v>
      </c>
      <c r="E9" s="32">
        <f>VLOOKUP($A9,[3]級距!$A:$K,11,FALSE)</f>
        <v>3</v>
      </c>
      <c r="F9" s="32">
        <f t="shared" si="0"/>
        <v>1</v>
      </c>
      <c r="G9" s="38" t="s">
        <v>18</v>
      </c>
      <c r="H9" s="4">
        <f>H8*H7-(1-H7)</f>
        <v>0.31524366054724773</v>
      </c>
      <c r="I9" s="4">
        <f t="shared" ref="I9:K9" si="4">I8*I7-(1-I7)</f>
        <v>-0.30122582915730411</v>
      </c>
      <c r="J9" s="4">
        <f t="shared" si="4"/>
        <v>0.61804562187417322</v>
      </c>
      <c r="K9" s="4">
        <f t="shared" si="4"/>
        <v>1.1106034714430151</v>
      </c>
      <c r="L9" s="45">
        <f>L8*L7-(1-L7)</f>
        <v>0.11437161621876268</v>
      </c>
      <c r="O9" s="67" t="s">
        <v>27</v>
      </c>
    </row>
    <row r="10" spans="1:15">
      <c r="A10" s="47">
        <v>45735</v>
      </c>
      <c r="B10" s="32">
        <v>87139.088000000003</v>
      </c>
      <c r="C10" s="32">
        <f>VLOOKUP($A10,[3]級距!$A:$K,9,FALSE)</f>
        <v>8</v>
      </c>
      <c r="D10" s="32">
        <f>VLOOKUP($A10,[3]級距!$A:$K,10,FALSE)</f>
        <v>9</v>
      </c>
      <c r="E10" s="32">
        <f>VLOOKUP($A10,[3]級距!$A:$K,11,FALSE)</f>
        <v>3</v>
      </c>
      <c r="F10" s="32">
        <f t="shared" si="0"/>
        <v>1</v>
      </c>
      <c r="G10" s="41" t="s">
        <v>19</v>
      </c>
      <c r="H10" s="53">
        <f>SUM(F2:F800)/COUNT([3]級距!A2:A1342)</f>
        <v>0.62765121759622933</v>
      </c>
      <c r="I10" s="36"/>
      <c r="J10" s="36"/>
      <c r="K10" s="36"/>
      <c r="O10" s="67" t="s">
        <v>28</v>
      </c>
    </row>
    <row r="11" spans="1:15">
      <c r="A11" s="47">
        <v>45734</v>
      </c>
      <c r="B11" s="32">
        <v>-21800.183999999997</v>
      </c>
      <c r="C11" s="32">
        <f>VLOOKUP($A11,[3]級距!$A:$K,9,FALSE)</f>
        <v>4</v>
      </c>
      <c r="D11" s="32">
        <f>VLOOKUP($A11,[3]級距!$A:$K,10,FALSE)</f>
        <v>8</v>
      </c>
      <c r="E11" s="32">
        <f>VLOOKUP($A11,[3]級距!$A:$K,11,FALSE)</f>
        <v>3</v>
      </c>
      <c r="F11" s="32">
        <f t="shared" si="0"/>
        <v>1</v>
      </c>
      <c r="G11" s="51" t="s">
        <v>29</v>
      </c>
      <c r="H11" s="45">
        <f>AVERAGEIF($B$2:$B$980,"&lt;0")</f>
        <v>-67313.781694013291</v>
      </c>
      <c r="I11" s="34"/>
      <c r="J11" s="34"/>
      <c r="K11" s="34"/>
      <c r="O11" s="67" t="s">
        <v>31</v>
      </c>
    </row>
    <row r="12" spans="1:15">
      <c r="A12" s="47">
        <v>45733</v>
      </c>
      <c r="B12" s="32">
        <v>19545.64</v>
      </c>
      <c r="C12" s="32">
        <f>VLOOKUP($A12,[3]級距!$A:$K,9,FALSE)</f>
        <v>5</v>
      </c>
      <c r="D12" s="32">
        <f>VLOOKUP($A12,[3]級距!$A:$K,10,FALSE)</f>
        <v>1</v>
      </c>
      <c r="E12" s="32">
        <f>VLOOKUP($A12,[3]級距!$A:$K,11,FALSE)</f>
        <v>2</v>
      </c>
      <c r="F12" s="32">
        <f t="shared" si="0"/>
        <v>1</v>
      </c>
      <c r="G12" s="51" t="s">
        <v>30</v>
      </c>
      <c r="H12" s="52">
        <f>AVERAGEIF($B$2:$B$980,"&gt;0")</f>
        <v>72015.645384030417</v>
      </c>
      <c r="I12" s="34"/>
      <c r="J12" s="34"/>
      <c r="K12" s="34"/>
      <c r="O12" s="67" t="s">
        <v>33</v>
      </c>
    </row>
    <row r="13" spans="1:15">
      <c r="A13" s="47">
        <v>45730</v>
      </c>
      <c r="B13" s="32">
        <v>-41010.368000000002</v>
      </c>
      <c r="C13" s="32">
        <f>VLOOKUP($A13,[3]級距!$A:$K,9,FALSE)</f>
        <v>6</v>
      </c>
      <c r="D13" s="32">
        <f>VLOOKUP($A13,[3]級距!$A:$K,10,FALSE)</f>
        <v>7</v>
      </c>
      <c r="E13" s="32">
        <f>VLOOKUP($A13,[3]級距!$A:$K,11,FALSE)</f>
        <v>3</v>
      </c>
      <c r="F13" s="32">
        <f t="shared" si="0"/>
        <v>1</v>
      </c>
      <c r="G13" s="33" t="s">
        <v>32</v>
      </c>
      <c r="H13" s="35">
        <f xml:space="preserve"> COUNTIF(B1:B980,"&lt;-120000")/COUNT(B1:B980)</f>
        <v>0.14227226202661208</v>
      </c>
    </row>
    <row r="14" spans="1:15">
      <c r="A14" s="47">
        <v>45729</v>
      </c>
      <c r="B14" s="32">
        <v>181254.96799999999</v>
      </c>
      <c r="C14" s="32">
        <f>VLOOKUP($A14,[3]級距!$A:$K,9,FALSE)</f>
        <v>10</v>
      </c>
      <c r="D14" s="32">
        <f>VLOOKUP($A14,[3]級距!$A:$K,10,FALSE)</f>
        <v>10</v>
      </c>
      <c r="E14" s="32">
        <f>VLOOKUP($A14,[3]級距!$A:$K,11,FALSE)</f>
        <v>4</v>
      </c>
      <c r="F14" s="32">
        <f t="shared" si="0"/>
        <v>1</v>
      </c>
    </row>
    <row r="15" spans="1:15">
      <c r="A15" s="47">
        <v>45728</v>
      </c>
      <c r="B15" s="32">
        <v>20269.376</v>
      </c>
      <c r="C15" s="32">
        <f>VLOOKUP($A15,[3]級距!$A:$K,9,FALSE)</f>
        <v>8</v>
      </c>
      <c r="D15" s="32">
        <f>VLOOKUP($A15,[3]級距!$A:$K,10,FALSE)</f>
        <v>5</v>
      </c>
      <c r="E15" s="32">
        <f>VLOOKUP($A15,[3]級距!$A:$K,11,FALSE)</f>
        <v>2</v>
      </c>
      <c r="F15" s="32">
        <f t="shared" si="0"/>
        <v>1</v>
      </c>
    </row>
    <row r="16" spans="1:15">
      <c r="A16" s="47">
        <v>45727</v>
      </c>
      <c r="B16" s="32">
        <v>-40968.072</v>
      </c>
      <c r="C16" s="32">
        <f>VLOOKUP($A16,[3]級距!$A:$K,9,FALSE)</f>
        <v>10</v>
      </c>
      <c r="D16" s="32">
        <f>VLOOKUP($A16,[3]級距!$A:$K,10,FALSE)</f>
        <v>4</v>
      </c>
      <c r="E16" s="32">
        <f>VLOOKUP($A16,[3]級距!$A:$K,11,FALSE)</f>
        <v>1</v>
      </c>
      <c r="F16" s="32">
        <f t="shared" si="0"/>
        <v>1</v>
      </c>
    </row>
    <row r="17" spans="1:11">
      <c r="A17" s="47">
        <v>45726</v>
      </c>
      <c r="B17" s="32">
        <v>-61428.840000000004</v>
      </c>
      <c r="C17" s="32">
        <f>VLOOKUP($A17,[3]級距!$A:$K,9,FALSE)</f>
        <v>5</v>
      </c>
      <c r="D17" s="32">
        <f>VLOOKUP($A17,[3]級距!$A:$K,10,FALSE)</f>
        <v>1</v>
      </c>
      <c r="E17" s="32">
        <f>VLOOKUP($A17,[3]級距!$A:$K,11,FALSE)</f>
        <v>2</v>
      </c>
      <c r="F17" s="32">
        <f t="shared" si="0"/>
        <v>1</v>
      </c>
      <c r="G17" s="34"/>
      <c r="H17" s="34"/>
      <c r="I17" s="34"/>
      <c r="J17" s="34"/>
      <c r="K17" s="34"/>
    </row>
    <row r="18" spans="1:11">
      <c r="A18" s="47">
        <v>45723</v>
      </c>
      <c r="B18" s="32">
        <v>-15245.760000000002</v>
      </c>
      <c r="C18" s="32">
        <f>VLOOKUP($A18,[3]級距!$A:$K,9,FALSE)</f>
        <v>5</v>
      </c>
      <c r="D18" s="32">
        <f>VLOOKUP($A18,[3]級距!$A:$K,10,FALSE)</f>
        <v>2</v>
      </c>
      <c r="E18" s="32">
        <f>VLOOKUP($A18,[3]級距!$A:$K,11,FALSE)</f>
        <v>2</v>
      </c>
      <c r="F18" s="32">
        <f t="shared" si="0"/>
        <v>1</v>
      </c>
      <c r="G18" s="34"/>
      <c r="H18" s="25"/>
      <c r="I18" s="25"/>
      <c r="J18" s="25"/>
      <c r="K18" s="25"/>
    </row>
    <row r="19" spans="1:11">
      <c r="A19" s="47">
        <v>45722</v>
      </c>
      <c r="B19" s="32">
        <v>40241.231999999996</v>
      </c>
      <c r="C19" s="32">
        <f>VLOOKUP($A19,[3]級距!$A:$K,9,FALSE)</f>
        <v>8</v>
      </c>
      <c r="D19" s="32">
        <f>VLOOKUP($A19,[3]級距!$A:$K,10,FALSE)</f>
        <v>8</v>
      </c>
      <c r="E19" s="32">
        <f>VLOOKUP($A19,[3]級距!$A:$K,11,FALSE)</f>
        <v>3</v>
      </c>
      <c r="F19" s="32">
        <f t="shared" si="0"/>
        <v>1</v>
      </c>
      <c r="G19" s="34"/>
      <c r="H19" s="25"/>
      <c r="I19" s="25"/>
      <c r="J19" s="25"/>
      <c r="K19" s="25"/>
    </row>
    <row r="20" spans="1:11">
      <c r="A20" s="47">
        <v>45721</v>
      </c>
      <c r="B20" s="32">
        <v>-14695.079999999998</v>
      </c>
      <c r="C20" s="32">
        <f>VLOOKUP($A20,[3]級距!$A:$K,9,FALSE)</f>
        <v>7</v>
      </c>
      <c r="D20" s="32">
        <f>VLOOKUP($A20,[3]級距!$A:$K,10,FALSE)</f>
        <v>8</v>
      </c>
      <c r="E20" s="32">
        <f>VLOOKUP($A20,[3]級距!$A:$K,11,FALSE)</f>
        <v>3</v>
      </c>
      <c r="F20" s="32">
        <f t="shared" si="0"/>
        <v>1</v>
      </c>
      <c r="G20" s="34"/>
      <c r="H20" s="25"/>
      <c r="I20" s="25"/>
      <c r="J20" s="25"/>
      <c r="K20" s="25"/>
    </row>
    <row r="21" spans="1:11">
      <c r="A21" s="47">
        <v>45720</v>
      </c>
      <c r="B21" s="32">
        <v>5746.8240000000005</v>
      </c>
      <c r="C21" s="32">
        <f>VLOOKUP($A21,[3]級距!$A:$K,9,FALSE)</f>
        <v>10</v>
      </c>
      <c r="D21" s="32">
        <f>VLOOKUP($A21,[3]級距!$A:$K,10,FALSE)</f>
        <v>8</v>
      </c>
      <c r="E21" s="32">
        <f>VLOOKUP($A21,[3]級距!$A:$K,11,FALSE)</f>
        <v>4</v>
      </c>
      <c r="F21" s="32">
        <f t="shared" si="0"/>
        <v>1</v>
      </c>
      <c r="G21" s="34"/>
      <c r="H21" s="25"/>
      <c r="I21" s="25"/>
      <c r="J21" s="25"/>
      <c r="K21" s="25"/>
    </row>
    <row r="22" spans="1:11">
      <c r="A22" s="47">
        <v>45719</v>
      </c>
      <c r="B22" s="32">
        <v>-64352.736000000004</v>
      </c>
      <c r="C22" s="32">
        <f>VLOOKUP($A22,[3]級距!$A:$K,9,FALSE)</f>
        <v>4</v>
      </c>
      <c r="D22" s="32">
        <f>VLOOKUP($A22,[3]級距!$A:$K,10,FALSE)</f>
        <v>4</v>
      </c>
      <c r="E22" s="32">
        <f>VLOOKUP($A22,[3]級距!$A:$K,11,FALSE)</f>
        <v>2</v>
      </c>
      <c r="F22" s="32">
        <f t="shared" si="0"/>
        <v>1</v>
      </c>
      <c r="G22" s="34"/>
      <c r="H22" s="25"/>
      <c r="I22" s="25"/>
      <c r="J22" s="25"/>
      <c r="K22" s="25"/>
    </row>
    <row r="23" spans="1:11">
      <c r="A23" s="47">
        <v>45715</v>
      </c>
      <c r="B23" s="32">
        <v>176711.89600000001</v>
      </c>
      <c r="C23" s="32">
        <f>VLOOKUP($A23,[3]級距!$A:$K,9,FALSE)</f>
        <v>7</v>
      </c>
      <c r="D23" s="32">
        <f>VLOOKUP($A23,[3]級距!$A:$K,10,FALSE)</f>
        <v>6</v>
      </c>
      <c r="E23" s="32">
        <f>VLOOKUP($A23,[3]級距!$A:$K,11,FALSE)</f>
        <v>2</v>
      </c>
      <c r="F23" s="32">
        <f t="shared" si="0"/>
        <v>1</v>
      </c>
      <c r="G23" s="34"/>
      <c r="H23" s="25"/>
      <c r="I23" s="25"/>
      <c r="J23" s="25"/>
      <c r="K23" s="25"/>
    </row>
    <row r="24" spans="1:11">
      <c r="A24" s="47">
        <v>45714</v>
      </c>
      <c r="B24" s="32">
        <v>52066.704000000005</v>
      </c>
      <c r="C24" s="32">
        <f>VLOOKUP($A24,[3]級距!$A:$K,9,FALSE)</f>
        <v>8</v>
      </c>
      <c r="D24" s="32">
        <f>VLOOKUP($A24,[3]級距!$A:$K,10,FALSE)</f>
        <v>9</v>
      </c>
      <c r="E24" s="32">
        <f>VLOOKUP($A24,[3]級距!$A:$K,11,FALSE)</f>
        <v>3</v>
      </c>
      <c r="F24" s="32">
        <f t="shared" si="0"/>
        <v>1</v>
      </c>
    </row>
    <row r="25" spans="1:11">
      <c r="A25" s="47">
        <v>45713</v>
      </c>
      <c r="B25" s="32">
        <v>-18064.288</v>
      </c>
      <c r="C25" s="32">
        <f>VLOOKUP($A25,[3]級距!$A:$K,9,FALSE)</f>
        <v>4</v>
      </c>
      <c r="D25" s="32">
        <f>VLOOKUP($A25,[3]級距!$A:$K,10,FALSE)</f>
        <v>4</v>
      </c>
      <c r="E25" s="32">
        <f>VLOOKUP($A25,[3]級距!$A:$K,11,FALSE)</f>
        <v>2</v>
      </c>
      <c r="F25" s="32">
        <f t="shared" si="0"/>
        <v>1</v>
      </c>
    </row>
    <row r="26" spans="1:11">
      <c r="A26" s="47">
        <v>45712</v>
      </c>
      <c r="B26" s="32">
        <v>-28775.824000000001</v>
      </c>
      <c r="C26" s="32">
        <f>VLOOKUP($A26,[3]級距!$A:$K,9,FALSE)</f>
        <v>1</v>
      </c>
      <c r="D26" s="32">
        <f>VLOOKUP($A26,[3]級距!$A:$K,10,FALSE)</f>
        <v>1</v>
      </c>
      <c r="E26" s="32">
        <f>VLOOKUP($A26,[3]級距!$A:$K,11,FALSE)</f>
        <v>2</v>
      </c>
      <c r="F26" s="32">
        <f t="shared" si="0"/>
        <v>1</v>
      </c>
      <c r="I26" s="33" t="s">
        <v>39</v>
      </c>
    </row>
    <row r="27" spans="1:11">
      <c r="A27" s="47">
        <v>45709</v>
      </c>
      <c r="B27" s="32">
        <v>-125651.28</v>
      </c>
      <c r="C27" s="32">
        <f>VLOOKUP($A27,[3]級距!$A:$K,9,FALSE)</f>
        <v>7</v>
      </c>
      <c r="D27" s="32">
        <f>VLOOKUP($A27,[3]級距!$A:$K,10,FALSE)</f>
        <v>8</v>
      </c>
      <c r="E27" s="32">
        <f>VLOOKUP($A27,[3]級距!$A:$K,11,FALSE)</f>
        <v>3</v>
      </c>
      <c r="F27" s="32">
        <f t="shared" si="0"/>
        <v>1</v>
      </c>
    </row>
    <row r="28" spans="1:11">
      <c r="A28" s="47">
        <v>45708</v>
      </c>
      <c r="B28" s="32">
        <v>-54637</v>
      </c>
      <c r="C28" s="32">
        <f>VLOOKUP($A28,[3]級距!$A:$K,9,FALSE)</f>
        <v>4</v>
      </c>
      <c r="D28" s="32">
        <f>VLOOKUP($A28,[3]級距!$A:$K,10,FALSE)</f>
        <v>2</v>
      </c>
      <c r="E28" s="32">
        <f>VLOOKUP($A28,[3]級距!$A:$K,11,FALSE)</f>
        <v>2</v>
      </c>
      <c r="F28" s="32">
        <f t="shared" si="0"/>
        <v>1</v>
      </c>
    </row>
    <row r="29" spans="1:11">
      <c r="A29" s="47">
        <v>45707</v>
      </c>
      <c r="B29" s="32">
        <v>-22663.399999999998</v>
      </c>
      <c r="C29" s="32">
        <f>VLOOKUP($A29,[3]級距!$A:$K,9,FALSE)</f>
        <v>1</v>
      </c>
      <c r="D29" s="32">
        <f>VLOOKUP($A29,[3]級距!$A:$K,10,FALSE)</f>
        <v>3</v>
      </c>
      <c r="E29" s="32">
        <f>VLOOKUP($A29,[3]級距!$A:$K,11,FALSE)</f>
        <v>2</v>
      </c>
      <c r="F29" s="32">
        <f t="shared" si="0"/>
        <v>1</v>
      </c>
    </row>
    <row r="30" spans="1:11">
      <c r="A30" s="47">
        <v>45706</v>
      </c>
      <c r="B30" s="32">
        <v>37605.752</v>
      </c>
      <c r="C30" s="32">
        <f>VLOOKUP($A30,[3]級距!$A:$K,9,FALSE)</f>
        <v>4</v>
      </c>
      <c r="D30" s="32">
        <f>VLOOKUP($A30,[3]級距!$A:$K,10,FALSE)</f>
        <v>5</v>
      </c>
      <c r="E30" s="32">
        <f>VLOOKUP($A30,[3]級距!$A:$K,11,FALSE)</f>
        <v>2</v>
      </c>
      <c r="F30" s="32">
        <f t="shared" si="0"/>
        <v>1</v>
      </c>
    </row>
    <row r="31" spans="1:11">
      <c r="A31" s="47">
        <v>45705</v>
      </c>
      <c r="B31" s="32">
        <v>43045.32</v>
      </c>
      <c r="C31" s="32">
        <f>VLOOKUP($A31,[3]級距!$A:$K,9,FALSE)</f>
        <v>5</v>
      </c>
      <c r="D31" s="32">
        <f>VLOOKUP($A31,[3]級距!$A:$K,10,FALSE)</f>
        <v>9</v>
      </c>
      <c r="E31" s="32">
        <f>VLOOKUP($A31,[3]級距!$A:$K,11,FALSE)</f>
        <v>3</v>
      </c>
      <c r="F31" s="32">
        <f t="shared" si="0"/>
        <v>1</v>
      </c>
    </row>
    <row r="32" spans="1:11">
      <c r="A32" s="47">
        <v>45702</v>
      </c>
      <c r="B32" s="32">
        <v>-42140.991999999998</v>
      </c>
      <c r="C32" s="32">
        <f>VLOOKUP($A32,[3]級距!$A:$K,9,FALSE)</f>
        <v>5</v>
      </c>
      <c r="D32" s="32">
        <f>VLOOKUP($A32,[3]級距!$A:$K,10,FALSE)</f>
        <v>7</v>
      </c>
      <c r="E32" s="32">
        <f>VLOOKUP($A32,[3]級距!$A:$K,11,FALSE)</f>
        <v>3</v>
      </c>
      <c r="F32" s="32">
        <f t="shared" si="0"/>
        <v>1</v>
      </c>
    </row>
    <row r="33" spans="1:6">
      <c r="A33" s="47">
        <v>45701</v>
      </c>
      <c r="B33" s="32">
        <v>-98887.423999999999</v>
      </c>
      <c r="C33" s="32">
        <f>VLOOKUP($A33,[3]級距!$A:$K,9,FALSE)</f>
        <v>4</v>
      </c>
      <c r="D33" s="32">
        <f>VLOOKUP($A33,[3]級距!$A:$K,10,FALSE)</f>
        <v>2</v>
      </c>
      <c r="E33" s="32">
        <f>VLOOKUP($A33,[3]級距!$A:$K,11,FALSE)</f>
        <v>2</v>
      </c>
      <c r="F33" s="32">
        <f t="shared" si="0"/>
        <v>1</v>
      </c>
    </row>
    <row r="34" spans="1:6">
      <c r="A34" s="47">
        <v>45700</v>
      </c>
      <c r="B34" s="32">
        <v>92342.232000000004</v>
      </c>
      <c r="C34" s="32">
        <f>VLOOKUP($A34,[3]級距!$A:$K,9,FALSE)</f>
        <v>5</v>
      </c>
      <c r="D34" s="32">
        <f>VLOOKUP($A34,[3]級距!$A:$K,10,FALSE)</f>
        <v>5</v>
      </c>
      <c r="E34" s="32">
        <f>VLOOKUP($A34,[3]級距!$A:$K,11,FALSE)</f>
        <v>2</v>
      </c>
      <c r="F34" s="32">
        <f t="shared" si="0"/>
        <v>1</v>
      </c>
    </row>
    <row r="35" spans="1:6">
      <c r="A35" s="47">
        <v>45699</v>
      </c>
      <c r="B35" s="32">
        <v>22475.536</v>
      </c>
      <c r="C35" s="32">
        <f>VLOOKUP($A35,[3]級距!$A:$K,9,FALSE)</f>
        <v>4</v>
      </c>
      <c r="D35" s="32">
        <f>VLOOKUP($A35,[3]級距!$A:$K,10,FALSE)</f>
        <v>3</v>
      </c>
      <c r="E35" s="32">
        <f>VLOOKUP($A35,[3]級距!$A:$K,11,FALSE)</f>
        <v>2</v>
      </c>
      <c r="F35" s="32">
        <f t="shared" si="0"/>
        <v>1</v>
      </c>
    </row>
    <row r="36" spans="1:6">
      <c r="A36" s="47">
        <v>45698</v>
      </c>
      <c r="B36" s="32">
        <v>-125577.60000000001</v>
      </c>
      <c r="C36" s="32">
        <f>VLOOKUP($A36,[3]級距!$A:$K,9,FALSE)</f>
        <v>4</v>
      </c>
      <c r="D36" s="32">
        <f>VLOOKUP($A36,[3]級距!$A:$K,10,FALSE)</f>
        <v>4</v>
      </c>
      <c r="E36" s="32">
        <f>VLOOKUP($A36,[3]級距!$A:$K,11,FALSE)</f>
        <v>2</v>
      </c>
      <c r="F36" s="32">
        <f t="shared" si="0"/>
        <v>1</v>
      </c>
    </row>
    <row r="37" spans="1:6">
      <c r="A37" s="47">
        <v>45695</v>
      </c>
      <c r="B37" s="32">
        <v>50456.527999999998</v>
      </c>
      <c r="C37" s="32">
        <f>VLOOKUP($A37,[3]級距!$A:$K,9,FALSE)</f>
        <v>3</v>
      </c>
      <c r="D37" s="32">
        <f>VLOOKUP($A37,[3]級距!$A:$K,10,FALSE)</f>
        <v>8</v>
      </c>
      <c r="E37" s="32">
        <f>VLOOKUP($A37,[3]級距!$A:$K,11,FALSE)</f>
        <v>3</v>
      </c>
      <c r="F37" s="32">
        <f t="shared" si="0"/>
        <v>1</v>
      </c>
    </row>
    <row r="38" spans="1:6">
      <c r="A38" s="47">
        <v>45694</v>
      </c>
      <c r="B38" s="32">
        <v>-58222.080000000002</v>
      </c>
      <c r="C38" s="32">
        <f>VLOOKUP($A38,[3]級距!$A:$K,9,FALSE)</f>
        <v>2</v>
      </c>
      <c r="D38" s="32">
        <f>VLOOKUP($A38,[3]級距!$A:$K,10,FALSE)</f>
        <v>5</v>
      </c>
      <c r="E38" s="32">
        <f>VLOOKUP($A38,[3]級距!$A:$K,11,FALSE)</f>
        <v>2</v>
      </c>
      <c r="F38" s="32">
        <f t="shared" si="0"/>
        <v>1</v>
      </c>
    </row>
    <row r="39" spans="1:6">
      <c r="A39" s="47">
        <v>45678</v>
      </c>
      <c r="B39" s="32">
        <v>-19683.296000000002</v>
      </c>
      <c r="C39" s="32">
        <f>VLOOKUP($A39,[3]級距!$A:$K,9,FALSE)</f>
        <v>5</v>
      </c>
      <c r="D39" s="32">
        <f>VLOOKUP($A39,[3]級距!$A:$K,10,FALSE)</f>
        <v>3</v>
      </c>
      <c r="E39" s="32">
        <f>VLOOKUP($A39,[3]級距!$A:$K,11,FALSE)</f>
        <v>2</v>
      </c>
      <c r="F39" s="32">
        <f t="shared" si="0"/>
        <v>1</v>
      </c>
    </row>
    <row r="40" spans="1:6">
      <c r="A40" s="47">
        <v>45677</v>
      </c>
      <c r="B40" s="32">
        <v>8394.7039999999997</v>
      </c>
      <c r="C40" s="32">
        <f>VLOOKUP($A40,[3]級距!$A:$K,9,FALSE)</f>
        <v>4</v>
      </c>
      <c r="D40" s="32">
        <f>VLOOKUP($A40,[3]級距!$A:$K,10,FALSE)</f>
        <v>5</v>
      </c>
      <c r="E40" s="32">
        <f>VLOOKUP($A40,[3]級距!$A:$K,11,FALSE)</f>
        <v>2</v>
      </c>
      <c r="F40" s="32">
        <f t="shared" si="0"/>
        <v>1</v>
      </c>
    </row>
    <row r="41" spans="1:6">
      <c r="A41" s="47">
        <v>45674</v>
      </c>
      <c r="B41" s="32">
        <v>42356.976000000002</v>
      </c>
      <c r="C41" s="32">
        <f>VLOOKUP($A41,[3]級距!$A:$K,9,FALSE)</f>
        <v>8</v>
      </c>
      <c r="D41" s="32">
        <f>VLOOKUP($A41,[3]級距!$A:$K,10,FALSE)</f>
        <v>3</v>
      </c>
      <c r="E41" s="32">
        <f>VLOOKUP($A41,[3]級距!$A:$K,11,FALSE)</f>
        <v>2</v>
      </c>
      <c r="F41" s="32">
        <f t="shared" si="0"/>
        <v>1</v>
      </c>
    </row>
    <row r="42" spans="1:6">
      <c r="A42" s="47">
        <v>45673</v>
      </c>
      <c r="B42" s="32">
        <v>69132.288</v>
      </c>
      <c r="C42" s="32">
        <f>VLOOKUP($A42,[3]級距!$A:$K,9,FALSE)</f>
        <v>5</v>
      </c>
      <c r="D42" s="32">
        <f>VLOOKUP($A42,[3]級距!$A:$K,10,FALSE)</f>
        <v>3</v>
      </c>
      <c r="E42" s="32">
        <f>VLOOKUP($A42,[3]級距!$A:$K,11,FALSE)</f>
        <v>2</v>
      </c>
      <c r="F42" s="32">
        <f t="shared" si="0"/>
        <v>1</v>
      </c>
    </row>
    <row r="43" spans="1:6">
      <c r="A43" s="47">
        <v>45672</v>
      </c>
      <c r="B43" s="32">
        <v>55269.487999999998</v>
      </c>
      <c r="C43" s="32">
        <f>VLOOKUP($A43,[3]級距!$A:$K,9,FALSE)</f>
        <v>5</v>
      </c>
      <c r="D43" s="32">
        <f>VLOOKUP($A43,[3]級距!$A:$K,10,FALSE)</f>
        <v>9</v>
      </c>
      <c r="E43" s="32">
        <f>VLOOKUP($A43,[3]級距!$A:$K,11,FALSE)</f>
        <v>3</v>
      </c>
      <c r="F43" s="32">
        <f t="shared" si="0"/>
        <v>1</v>
      </c>
    </row>
    <row r="44" spans="1:6">
      <c r="A44" s="47">
        <v>45670</v>
      </c>
      <c r="B44" s="32">
        <v>181840.712</v>
      </c>
      <c r="C44" s="32">
        <f>VLOOKUP($A44,[3]級距!$A:$K,9,FALSE)</f>
        <v>10</v>
      </c>
      <c r="D44" s="32">
        <f>VLOOKUP($A44,[3]級距!$A:$K,10,FALSE)</f>
        <v>8</v>
      </c>
      <c r="E44" s="32">
        <f>VLOOKUP($A44,[3]級距!$A:$K,11,FALSE)</f>
        <v>4</v>
      </c>
      <c r="F44" s="32">
        <f t="shared" si="0"/>
        <v>1</v>
      </c>
    </row>
    <row r="45" spans="1:6">
      <c r="A45" s="47">
        <v>45667</v>
      </c>
      <c r="B45" s="32">
        <v>-3715.9360000000006</v>
      </c>
      <c r="C45" s="32">
        <f>VLOOKUP($A45,[3]級距!$A:$K,9,FALSE)</f>
        <v>3</v>
      </c>
      <c r="D45" s="32">
        <f>VLOOKUP($A45,[3]級距!$A:$K,10,FALSE)</f>
        <v>2</v>
      </c>
      <c r="E45" s="32">
        <f>VLOOKUP($A45,[3]級距!$A:$K,11,FALSE)</f>
        <v>2</v>
      </c>
      <c r="F45" s="32">
        <f t="shared" si="0"/>
        <v>1</v>
      </c>
    </row>
    <row r="46" spans="1:6">
      <c r="A46" s="47">
        <v>45666</v>
      </c>
      <c r="B46" s="32">
        <v>103745.72</v>
      </c>
      <c r="C46" s="32">
        <f>VLOOKUP($A46,[3]級距!$A:$K,9,FALSE)</f>
        <v>8</v>
      </c>
      <c r="D46" s="32">
        <f>VLOOKUP($A46,[3]級距!$A:$K,10,FALSE)</f>
        <v>5</v>
      </c>
      <c r="E46" s="32">
        <f>VLOOKUP($A46,[3]級距!$A:$K,11,FALSE)</f>
        <v>2</v>
      </c>
      <c r="F46" s="32">
        <f t="shared" si="0"/>
        <v>1</v>
      </c>
    </row>
    <row r="47" spans="1:6">
      <c r="A47" s="47">
        <v>45665</v>
      </c>
      <c r="B47" s="32">
        <v>36189.68</v>
      </c>
      <c r="C47" s="32">
        <f>VLOOKUP($A47,[3]級距!$A:$K,9,FALSE)</f>
        <v>4</v>
      </c>
      <c r="D47" s="32">
        <f>VLOOKUP($A47,[3]級距!$A:$K,10,FALSE)</f>
        <v>5</v>
      </c>
      <c r="E47" s="32">
        <f>VLOOKUP($A47,[3]級距!$A:$K,11,FALSE)</f>
        <v>2</v>
      </c>
      <c r="F47" s="32">
        <f t="shared" si="0"/>
        <v>1</v>
      </c>
    </row>
    <row r="48" spans="1:6">
      <c r="A48" s="47">
        <v>45664</v>
      </c>
      <c r="B48" s="32">
        <v>20576.975999999999</v>
      </c>
      <c r="C48" s="32">
        <f>VLOOKUP($A48,[3]級距!$A:$K,9,FALSE)</f>
        <v>5</v>
      </c>
      <c r="D48" s="32">
        <f>VLOOKUP($A48,[3]級距!$A:$K,10,FALSE)</f>
        <v>8</v>
      </c>
      <c r="E48" s="32">
        <f>VLOOKUP($A48,[3]級距!$A:$K,11,FALSE)</f>
        <v>3</v>
      </c>
      <c r="F48" s="32">
        <f t="shared" si="0"/>
        <v>1</v>
      </c>
    </row>
    <row r="49" spans="1:6">
      <c r="A49" s="47">
        <v>45659</v>
      </c>
      <c r="B49" s="32">
        <v>-60341.768000000004</v>
      </c>
      <c r="C49" s="32">
        <f>VLOOKUP($A49,[3]級距!$A:$K,9,FALSE)</f>
        <v>7</v>
      </c>
      <c r="D49" s="32">
        <f>VLOOKUP($A49,[3]級距!$A:$K,10,FALSE)</f>
        <v>4</v>
      </c>
      <c r="E49" s="32">
        <f>VLOOKUP($A49,[3]級距!$A:$K,11,FALSE)</f>
        <v>2</v>
      </c>
      <c r="F49" s="32">
        <f t="shared" si="0"/>
        <v>1</v>
      </c>
    </row>
    <row r="50" spans="1:6">
      <c r="A50" s="47">
        <v>45657</v>
      </c>
      <c r="B50" s="32">
        <v>-13731.312000000002</v>
      </c>
      <c r="C50" s="32">
        <f>VLOOKUP($A50,[3]級距!$A:$K,9,FALSE)</f>
        <v>2</v>
      </c>
      <c r="D50" s="32">
        <f>VLOOKUP($A50,[3]級距!$A:$K,10,FALSE)</f>
        <v>3</v>
      </c>
      <c r="E50" s="32">
        <f>VLOOKUP($A50,[3]級距!$A:$K,11,FALSE)</f>
        <v>2</v>
      </c>
      <c r="F50" s="32">
        <f t="shared" si="0"/>
        <v>1</v>
      </c>
    </row>
    <row r="51" spans="1:6">
      <c r="A51" s="47">
        <v>45656</v>
      </c>
      <c r="B51" s="32">
        <v>39859.055999999997</v>
      </c>
      <c r="C51" s="32">
        <f>VLOOKUP($A51,[3]級距!$A:$K,9,FALSE)</f>
        <v>3</v>
      </c>
      <c r="D51" s="32">
        <f>VLOOKUP($A51,[3]級距!$A:$K,10,FALSE)</f>
        <v>2</v>
      </c>
      <c r="E51" s="32">
        <f>VLOOKUP($A51,[3]級距!$A:$K,11,FALSE)</f>
        <v>2</v>
      </c>
      <c r="F51" s="32">
        <f t="shared" si="0"/>
        <v>1</v>
      </c>
    </row>
    <row r="52" spans="1:6">
      <c r="A52" s="47">
        <v>45653</v>
      </c>
      <c r="B52" s="32">
        <v>47200.943999999996</v>
      </c>
      <c r="C52" s="32">
        <f>VLOOKUP($A52,[3]級距!$A:$K,9,FALSE)</f>
        <v>5</v>
      </c>
      <c r="D52" s="32">
        <f>VLOOKUP($A52,[3]級距!$A:$K,10,FALSE)</f>
        <v>8</v>
      </c>
      <c r="E52" s="32">
        <f>VLOOKUP($A52,[3]級距!$A:$K,11,FALSE)</f>
        <v>3</v>
      </c>
      <c r="F52" s="32">
        <f t="shared" si="0"/>
        <v>1</v>
      </c>
    </row>
    <row r="53" spans="1:6">
      <c r="A53" s="47">
        <v>45651</v>
      </c>
      <c r="B53" s="32">
        <v>-26874.367999999999</v>
      </c>
      <c r="C53" s="32">
        <f>VLOOKUP($A53,[3]級距!$A:$K,9,FALSE)</f>
        <v>1</v>
      </c>
      <c r="D53" s="32">
        <f>VLOOKUP($A53,[3]級距!$A:$K,10,FALSE)</f>
        <v>2</v>
      </c>
      <c r="E53" s="32">
        <f>VLOOKUP($A53,[3]級距!$A:$K,11,FALSE)</f>
        <v>2</v>
      </c>
      <c r="F53" s="32">
        <f t="shared" si="0"/>
        <v>1</v>
      </c>
    </row>
    <row r="54" spans="1:6">
      <c r="A54" s="47">
        <v>45650</v>
      </c>
      <c r="B54" s="32">
        <v>62268.831999999995</v>
      </c>
      <c r="C54" s="32">
        <f>VLOOKUP($A54,[3]級距!$A:$K,9,FALSE)</f>
        <v>6</v>
      </c>
      <c r="D54" s="32">
        <f>VLOOKUP($A54,[3]級距!$A:$K,10,FALSE)</f>
        <v>8</v>
      </c>
      <c r="E54" s="32">
        <f>VLOOKUP($A54,[3]級距!$A:$K,11,FALSE)</f>
        <v>3</v>
      </c>
      <c r="F54" s="32">
        <f t="shared" si="0"/>
        <v>1</v>
      </c>
    </row>
    <row r="55" spans="1:6">
      <c r="A55" s="47">
        <v>45646</v>
      </c>
      <c r="B55" s="32">
        <v>21965.847999999998</v>
      </c>
      <c r="C55" s="32">
        <f>VLOOKUP($A55,[3]級距!$A:$K,9,FALSE)</f>
        <v>4</v>
      </c>
      <c r="D55" s="32">
        <f>VLOOKUP($A55,[3]級距!$A:$K,10,FALSE)</f>
        <v>7</v>
      </c>
      <c r="E55" s="32">
        <f>VLOOKUP($A55,[3]級距!$A:$K,11,FALSE)</f>
        <v>3</v>
      </c>
      <c r="F55" s="32">
        <f t="shared" si="0"/>
        <v>1</v>
      </c>
    </row>
    <row r="56" spans="1:6">
      <c r="A56" s="47">
        <v>45644</v>
      </c>
      <c r="B56" s="32">
        <v>-125527.92</v>
      </c>
      <c r="C56" s="32">
        <f>VLOOKUP($A56,[3]級距!$A:$K,9,FALSE)</f>
        <v>7</v>
      </c>
      <c r="D56" s="32">
        <f>VLOOKUP($A56,[3]級距!$A:$K,10,FALSE)</f>
        <v>6</v>
      </c>
      <c r="E56" s="32">
        <f>VLOOKUP($A56,[3]級距!$A:$K,11,FALSE)</f>
        <v>2</v>
      </c>
      <c r="F56" s="32">
        <f t="shared" si="0"/>
        <v>1</v>
      </c>
    </row>
    <row r="57" spans="1:6">
      <c r="A57" s="47">
        <v>45643</v>
      </c>
      <c r="B57" s="32">
        <v>49263.536</v>
      </c>
      <c r="C57" s="32">
        <f>VLOOKUP($A57,[3]級距!$A:$K,9,FALSE)</f>
        <v>4</v>
      </c>
      <c r="D57" s="32">
        <f>VLOOKUP($A57,[3]級距!$A:$K,10,FALSE)</f>
        <v>4</v>
      </c>
      <c r="E57" s="32">
        <f>VLOOKUP($A57,[3]級距!$A:$K,11,FALSE)</f>
        <v>2</v>
      </c>
      <c r="F57" s="32">
        <f t="shared" si="0"/>
        <v>1</v>
      </c>
    </row>
    <row r="58" spans="1:6">
      <c r="A58" s="47">
        <v>45642</v>
      </c>
      <c r="B58" s="32">
        <v>100058.592</v>
      </c>
      <c r="C58" s="32">
        <f>VLOOKUP($A58,[3]級距!$A:$K,9,FALSE)</f>
        <v>8</v>
      </c>
      <c r="D58" s="32">
        <f>VLOOKUP($A58,[3]級距!$A:$K,10,FALSE)</f>
        <v>8</v>
      </c>
      <c r="E58" s="32">
        <f>VLOOKUP($A58,[3]級距!$A:$K,11,FALSE)</f>
        <v>3</v>
      </c>
      <c r="F58" s="32">
        <f t="shared" si="0"/>
        <v>1</v>
      </c>
    </row>
    <row r="59" spans="1:6">
      <c r="A59" s="47">
        <v>45639</v>
      </c>
      <c r="B59" s="32">
        <v>-8617.9919999999984</v>
      </c>
      <c r="C59" s="32">
        <f>VLOOKUP($A59,[3]級距!$A:$K,9,FALSE)</f>
        <v>4</v>
      </c>
      <c r="D59" s="32">
        <f>VLOOKUP($A59,[3]級距!$A:$K,10,FALSE)</f>
        <v>1</v>
      </c>
      <c r="E59" s="32">
        <f>VLOOKUP($A59,[3]級距!$A:$K,11,FALSE)</f>
        <v>2</v>
      </c>
      <c r="F59" s="32">
        <f t="shared" si="0"/>
        <v>1</v>
      </c>
    </row>
    <row r="60" spans="1:6">
      <c r="A60" s="47">
        <v>45638</v>
      </c>
      <c r="B60" s="32">
        <v>-11632.031999999999</v>
      </c>
      <c r="C60" s="32">
        <f>VLOOKUP($A60,[3]級距!$A:$K,9,FALSE)</f>
        <v>4</v>
      </c>
      <c r="D60" s="32">
        <f>VLOOKUP($A60,[3]級距!$A:$K,10,FALSE)</f>
        <v>5</v>
      </c>
      <c r="E60" s="32">
        <f>VLOOKUP($A60,[3]級距!$A:$K,11,FALSE)</f>
        <v>2</v>
      </c>
      <c r="F60" s="32">
        <f t="shared" si="0"/>
        <v>1</v>
      </c>
    </row>
    <row r="61" spans="1:6">
      <c r="A61" s="47">
        <v>45637</v>
      </c>
      <c r="B61" s="32">
        <v>46008.263999999996</v>
      </c>
      <c r="C61" s="32">
        <f>VLOOKUP($A61,[3]級距!$A:$K,9,FALSE)</f>
        <v>5</v>
      </c>
      <c r="D61" s="32">
        <f>VLOOKUP($A61,[3]級距!$A:$K,10,FALSE)</f>
        <v>2</v>
      </c>
      <c r="E61" s="32">
        <f>VLOOKUP($A61,[3]級距!$A:$K,11,FALSE)</f>
        <v>2</v>
      </c>
      <c r="F61" s="32">
        <f t="shared" si="0"/>
        <v>1</v>
      </c>
    </row>
    <row r="62" spans="1:6">
      <c r="A62" s="47">
        <v>45636</v>
      </c>
      <c r="B62" s="32">
        <v>63265.752</v>
      </c>
      <c r="C62" s="32">
        <f>VLOOKUP($A62,[3]級距!$A:$K,9,FALSE)</f>
        <v>7</v>
      </c>
      <c r="D62" s="32">
        <f>VLOOKUP($A62,[3]級距!$A:$K,10,FALSE)</f>
        <v>5</v>
      </c>
      <c r="E62" s="32">
        <f>VLOOKUP($A62,[3]級距!$A:$K,11,FALSE)</f>
        <v>2</v>
      </c>
      <c r="F62" s="32">
        <f t="shared" si="0"/>
        <v>1</v>
      </c>
    </row>
    <row r="63" spans="1:6">
      <c r="A63" s="47">
        <v>45632</v>
      </c>
      <c r="B63" s="32">
        <v>82626.984000000011</v>
      </c>
      <c r="C63" s="32">
        <f>VLOOKUP($A63,[3]級距!$A:$K,9,FALSE)</f>
        <v>5</v>
      </c>
      <c r="D63" s="32">
        <f>VLOOKUP($A63,[3]級距!$A:$K,10,FALSE)</f>
        <v>7</v>
      </c>
      <c r="E63" s="32">
        <f>VLOOKUP($A63,[3]級距!$A:$K,11,FALSE)</f>
        <v>3</v>
      </c>
      <c r="F63" s="32">
        <f t="shared" si="0"/>
        <v>1</v>
      </c>
    </row>
    <row r="64" spans="1:6">
      <c r="A64" s="47">
        <v>45631</v>
      </c>
      <c r="B64" s="32">
        <v>3246.4559999999997</v>
      </c>
      <c r="C64" s="32">
        <f>VLOOKUP($A64,[3]級距!$A:$K,9,FALSE)</f>
        <v>1</v>
      </c>
      <c r="D64" s="32">
        <f>VLOOKUP($A64,[3]級距!$A:$K,10,FALSE)</f>
        <v>1</v>
      </c>
      <c r="E64" s="32">
        <f>VLOOKUP($A64,[3]級距!$A:$K,11,FALSE)</f>
        <v>2</v>
      </c>
      <c r="F64" s="32">
        <f t="shared" si="0"/>
        <v>1</v>
      </c>
    </row>
    <row r="65" spans="1:6">
      <c r="A65" s="47">
        <v>45629</v>
      </c>
      <c r="B65" s="32">
        <v>-926.11199999999997</v>
      </c>
      <c r="C65" s="32">
        <f>VLOOKUP($A65,[3]級距!$A:$K,9,FALSE)</f>
        <v>4</v>
      </c>
      <c r="D65" s="32">
        <f>VLOOKUP($A65,[3]級距!$A:$K,10,FALSE)</f>
        <v>3</v>
      </c>
      <c r="E65" s="32">
        <f>VLOOKUP($A65,[3]級距!$A:$K,11,FALSE)</f>
        <v>2</v>
      </c>
      <c r="F65" s="32">
        <f t="shared" si="0"/>
        <v>1</v>
      </c>
    </row>
    <row r="66" spans="1:6">
      <c r="A66" s="47">
        <v>45628</v>
      </c>
      <c r="B66" s="32">
        <v>39425.695999999996</v>
      </c>
      <c r="C66" s="32">
        <f>VLOOKUP($A66,[3]級距!$A:$K,9,FALSE)</f>
        <v>8</v>
      </c>
      <c r="D66" s="32">
        <f>VLOOKUP($A66,[3]級距!$A:$K,10,FALSE)</f>
        <v>10</v>
      </c>
      <c r="E66" s="32">
        <f>VLOOKUP($A66,[3]級距!$A:$K,11,FALSE)</f>
        <v>3</v>
      </c>
      <c r="F66" s="32">
        <f t="shared" si="0"/>
        <v>1</v>
      </c>
    </row>
    <row r="67" spans="1:6">
      <c r="A67" s="47">
        <v>45623</v>
      </c>
      <c r="B67" s="32">
        <v>52541.192000000003</v>
      </c>
      <c r="C67" s="32">
        <f>VLOOKUP($A67,[3]級距!$A:$K,9,FALSE)</f>
        <v>8</v>
      </c>
      <c r="D67" s="32">
        <f>VLOOKUP($A67,[3]級距!$A:$K,10,FALSE)</f>
        <v>8</v>
      </c>
      <c r="E67" s="32">
        <f>VLOOKUP($A67,[3]級距!$A:$K,11,FALSE)</f>
        <v>3</v>
      </c>
      <c r="F67" s="32">
        <f t="shared" si="0"/>
        <v>1</v>
      </c>
    </row>
    <row r="68" spans="1:6">
      <c r="A68" s="47">
        <v>45622</v>
      </c>
      <c r="B68" s="32">
        <v>10535.736000000001</v>
      </c>
      <c r="C68" s="32">
        <f>VLOOKUP($A68,[3]級距!$A:$K,9,FALSE)</f>
        <v>5</v>
      </c>
      <c r="D68" s="32">
        <f>VLOOKUP($A68,[3]級距!$A:$K,10,FALSE)</f>
        <v>4</v>
      </c>
      <c r="E68" s="32">
        <f>VLOOKUP($A68,[3]級距!$A:$K,11,FALSE)</f>
        <v>2</v>
      </c>
      <c r="F68" s="32">
        <f t="shared" ref="F68:F131" si="5">IF(A69&lt;&gt;A68,1,0)</f>
        <v>1</v>
      </c>
    </row>
    <row r="69" spans="1:6">
      <c r="A69" s="47">
        <v>45621</v>
      </c>
      <c r="B69" s="32">
        <v>46076.072</v>
      </c>
      <c r="C69" s="32">
        <f>VLOOKUP($A69,[3]級距!$A:$K,9,FALSE)</f>
        <v>6</v>
      </c>
      <c r="D69" s="32">
        <f>VLOOKUP($A69,[3]級距!$A:$K,10,FALSE)</f>
        <v>7</v>
      </c>
      <c r="E69" s="32">
        <f>VLOOKUP($A69,[3]級距!$A:$K,11,FALSE)</f>
        <v>3</v>
      </c>
      <c r="F69" s="32">
        <f t="shared" si="5"/>
        <v>1</v>
      </c>
    </row>
    <row r="70" spans="1:6">
      <c r="A70" s="47">
        <v>45618</v>
      </c>
      <c r="B70" s="32">
        <v>45694.504000000001</v>
      </c>
      <c r="C70" s="32">
        <f>VLOOKUP($A70,[3]級距!$A:$K,9,FALSE)</f>
        <v>7</v>
      </c>
      <c r="D70" s="32">
        <f>VLOOKUP($A70,[3]級距!$A:$K,10,FALSE)</f>
        <v>8</v>
      </c>
      <c r="E70" s="32">
        <f>VLOOKUP($A70,[3]級距!$A:$K,11,FALSE)</f>
        <v>3</v>
      </c>
      <c r="F70" s="32">
        <f t="shared" si="5"/>
        <v>1</v>
      </c>
    </row>
    <row r="71" spans="1:6">
      <c r="A71" s="47">
        <v>45617</v>
      </c>
      <c r="B71" s="32">
        <v>20747.759999999998</v>
      </c>
      <c r="C71" s="32">
        <f>VLOOKUP($A71,[3]級距!$A:$K,9,FALSE)</f>
        <v>5</v>
      </c>
      <c r="D71" s="32">
        <f>VLOOKUP($A71,[3]級距!$A:$K,10,FALSE)</f>
        <v>4</v>
      </c>
      <c r="E71" s="32">
        <f>VLOOKUP($A71,[3]級距!$A:$K,11,FALSE)</f>
        <v>2</v>
      </c>
      <c r="F71" s="32">
        <f t="shared" si="5"/>
        <v>1</v>
      </c>
    </row>
    <row r="72" spans="1:6">
      <c r="A72" s="47">
        <v>45616</v>
      </c>
      <c r="B72" s="32">
        <v>69049.152000000002</v>
      </c>
      <c r="C72" s="32">
        <f>VLOOKUP($A72,[3]級距!$A:$K,9,FALSE)</f>
        <v>7</v>
      </c>
      <c r="D72" s="32">
        <f>VLOOKUP($A72,[3]級距!$A:$K,10,FALSE)</f>
        <v>8</v>
      </c>
      <c r="E72" s="32">
        <f>VLOOKUP($A72,[3]級距!$A:$K,11,FALSE)</f>
        <v>3</v>
      </c>
      <c r="F72" s="32">
        <f t="shared" si="5"/>
        <v>1</v>
      </c>
    </row>
    <row r="73" spans="1:6">
      <c r="A73" s="47">
        <v>45615</v>
      </c>
      <c r="B73" s="32">
        <v>15212.28</v>
      </c>
      <c r="C73" s="32">
        <f>VLOOKUP($A73,[3]級距!$A:$K,9,FALSE)</f>
        <v>9</v>
      </c>
      <c r="D73" s="32">
        <f>VLOOKUP($A73,[3]級距!$A:$K,10,FALSE)</f>
        <v>6</v>
      </c>
      <c r="E73" s="32">
        <f>VLOOKUP($A73,[3]級距!$A:$K,11,FALSE)</f>
        <v>2</v>
      </c>
      <c r="F73" s="32">
        <f t="shared" si="5"/>
        <v>1</v>
      </c>
    </row>
    <row r="74" spans="1:6">
      <c r="A74" s="47">
        <v>45611</v>
      </c>
      <c r="B74" s="32">
        <v>-56956.608000000007</v>
      </c>
      <c r="C74" s="32">
        <f>VLOOKUP($A74,[3]級距!$A:$K,9,FALSE)</f>
        <v>5</v>
      </c>
      <c r="D74" s="32">
        <f>VLOOKUP($A74,[3]級距!$A:$K,10,FALSE)</f>
        <v>2</v>
      </c>
      <c r="E74" s="32">
        <f>VLOOKUP($A74,[3]級距!$A:$K,11,FALSE)</f>
        <v>2</v>
      </c>
      <c r="F74" s="32">
        <f t="shared" si="5"/>
        <v>1</v>
      </c>
    </row>
    <row r="75" spans="1:6">
      <c r="A75" s="47">
        <v>45610</v>
      </c>
      <c r="B75" s="32">
        <v>-28174.256000000001</v>
      </c>
      <c r="C75" s="32">
        <f>VLOOKUP($A75,[3]級距!$A:$K,9,FALSE)</f>
        <v>7</v>
      </c>
      <c r="D75" s="32">
        <f>VLOOKUP($A75,[3]級距!$A:$K,10,FALSE)</f>
        <v>4</v>
      </c>
      <c r="E75" s="32">
        <f>VLOOKUP($A75,[3]級距!$A:$K,11,FALSE)</f>
        <v>2</v>
      </c>
      <c r="F75" s="32">
        <f t="shared" si="5"/>
        <v>1</v>
      </c>
    </row>
    <row r="76" spans="1:6">
      <c r="A76" s="47">
        <v>45609</v>
      </c>
      <c r="B76" s="32">
        <v>100.93599999999867</v>
      </c>
      <c r="C76" s="32">
        <f>VLOOKUP($A76,[3]級距!$A:$K,9,FALSE)</f>
        <v>7</v>
      </c>
      <c r="D76" s="32">
        <f>VLOOKUP($A76,[3]級距!$A:$K,10,FALSE)</f>
        <v>1</v>
      </c>
      <c r="E76" s="32">
        <f>VLOOKUP($A76,[3]級距!$A:$K,11,FALSE)</f>
        <v>2</v>
      </c>
      <c r="F76" s="32">
        <f t="shared" si="5"/>
        <v>1</v>
      </c>
    </row>
    <row r="77" spans="1:6">
      <c r="A77" s="47">
        <v>45608</v>
      </c>
      <c r="B77" s="32">
        <v>27082.432000000001</v>
      </c>
      <c r="C77" s="32">
        <f>VLOOKUP($A77,[3]級距!$A:$K,9,FALSE)</f>
        <v>9</v>
      </c>
      <c r="D77" s="32">
        <f>VLOOKUP($A77,[3]級距!$A:$K,10,FALSE)</f>
        <v>4</v>
      </c>
      <c r="E77" s="32">
        <f>VLOOKUP($A77,[3]級距!$A:$K,11,FALSE)</f>
        <v>2</v>
      </c>
      <c r="F77" s="32">
        <f t="shared" si="5"/>
        <v>1</v>
      </c>
    </row>
    <row r="78" spans="1:6">
      <c r="A78" s="47">
        <v>45607</v>
      </c>
      <c r="B78" s="32">
        <v>1016.3839999999993</v>
      </c>
      <c r="C78" s="32">
        <f>VLOOKUP($A78,[3]級距!$A:$K,9,FALSE)</f>
        <v>8</v>
      </c>
      <c r="D78" s="32">
        <f>VLOOKUP($A78,[3]級距!$A:$K,10,FALSE)</f>
        <v>1</v>
      </c>
      <c r="E78" s="32">
        <f>VLOOKUP($A78,[3]級距!$A:$K,11,FALSE)</f>
        <v>2</v>
      </c>
      <c r="F78" s="32">
        <f t="shared" si="5"/>
        <v>1</v>
      </c>
    </row>
    <row r="79" spans="1:6">
      <c r="A79" s="47">
        <v>45604</v>
      </c>
      <c r="B79" s="32">
        <v>-21809.255999999998</v>
      </c>
      <c r="C79" s="32">
        <f>VLOOKUP($A79,[3]級距!$A:$K,9,FALSE)</f>
        <v>5</v>
      </c>
      <c r="D79" s="32">
        <f>VLOOKUP($A79,[3]級距!$A:$K,10,FALSE)</f>
        <v>1</v>
      </c>
      <c r="E79" s="32">
        <f>VLOOKUP($A79,[3]級距!$A:$K,11,FALSE)</f>
        <v>2</v>
      </c>
      <c r="F79" s="32">
        <f t="shared" si="5"/>
        <v>1</v>
      </c>
    </row>
    <row r="80" spans="1:6">
      <c r="A80" s="47">
        <v>45603</v>
      </c>
      <c r="B80" s="32">
        <v>8942.1760000000013</v>
      </c>
      <c r="C80" s="32">
        <f>VLOOKUP($A80,[3]級距!$A:$K,9,FALSE)</f>
        <v>10</v>
      </c>
      <c r="D80" s="32">
        <f>VLOOKUP($A80,[3]級距!$A:$K,10,FALSE)</f>
        <v>8</v>
      </c>
      <c r="E80" s="32">
        <f>VLOOKUP($A80,[3]級距!$A:$K,11,FALSE)</f>
        <v>4</v>
      </c>
      <c r="F80" s="32">
        <f t="shared" si="5"/>
        <v>1</v>
      </c>
    </row>
    <row r="81" spans="1:6">
      <c r="A81" s="47">
        <v>45602</v>
      </c>
      <c r="B81" s="32">
        <v>-23621.224000000002</v>
      </c>
      <c r="C81" s="32">
        <f>VLOOKUP($A81,[3]級距!$A:$K,9,FALSE)</f>
        <v>9</v>
      </c>
      <c r="D81" s="32">
        <f>VLOOKUP($A81,[3]級距!$A:$K,10,FALSE)</f>
        <v>2</v>
      </c>
      <c r="E81" s="32">
        <f>VLOOKUP($A81,[3]級距!$A:$K,11,FALSE)</f>
        <v>2</v>
      </c>
      <c r="F81" s="32">
        <f t="shared" si="5"/>
        <v>1</v>
      </c>
    </row>
    <row r="82" spans="1:6">
      <c r="A82" s="47">
        <v>45600</v>
      </c>
      <c r="B82" s="32">
        <v>23000.399999999998</v>
      </c>
      <c r="C82" s="32">
        <f>VLOOKUP($A82,[3]級距!$A:$K,9,FALSE)</f>
        <v>8</v>
      </c>
      <c r="D82" s="32">
        <f>VLOOKUP($A82,[3]級距!$A:$K,10,FALSE)</f>
        <v>8</v>
      </c>
      <c r="E82" s="32">
        <f>VLOOKUP($A82,[3]級距!$A:$K,11,FALSE)</f>
        <v>3</v>
      </c>
      <c r="F82" s="32">
        <f t="shared" si="5"/>
        <v>1</v>
      </c>
    </row>
    <row r="83" spans="1:6">
      <c r="A83" s="47">
        <v>45595</v>
      </c>
      <c r="B83" s="32">
        <v>89981.775999999998</v>
      </c>
      <c r="C83" s="32">
        <f>VLOOKUP($A83,[3]級距!$A:$K,9,FALSE)</f>
        <v>7</v>
      </c>
      <c r="D83" s="32">
        <f>VLOOKUP($A83,[3]級距!$A:$K,10,FALSE)</f>
        <v>6</v>
      </c>
      <c r="E83" s="32">
        <f>VLOOKUP($A83,[3]級距!$A:$K,11,FALSE)</f>
        <v>2</v>
      </c>
      <c r="F83" s="32">
        <f t="shared" si="5"/>
        <v>1</v>
      </c>
    </row>
    <row r="84" spans="1:6">
      <c r="A84" s="47">
        <v>45593</v>
      </c>
      <c r="B84" s="32">
        <v>71998.623999999996</v>
      </c>
      <c r="C84" s="32">
        <f>VLOOKUP($A84,[3]級距!$A:$K,9,FALSE)</f>
        <v>10</v>
      </c>
      <c r="D84" s="32">
        <f>VLOOKUP($A84,[3]級距!$A:$K,10,FALSE)</f>
        <v>8</v>
      </c>
      <c r="E84" s="32">
        <f>VLOOKUP($A84,[3]級距!$A:$K,11,FALSE)</f>
        <v>4</v>
      </c>
      <c r="F84" s="32">
        <f t="shared" si="5"/>
        <v>1</v>
      </c>
    </row>
    <row r="85" spans="1:6">
      <c r="A85" s="47">
        <v>45590</v>
      </c>
      <c r="B85" s="32">
        <v>-83606.880000000005</v>
      </c>
      <c r="C85" s="32">
        <f>VLOOKUP($A85,[3]級距!$A:$K,9,FALSE)</f>
        <v>5</v>
      </c>
      <c r="D85" s="32">
        <f>VLOOKUP($A85,[3]級距!$A:$K,10,FALSE)</f>
        <v>9</v>
      </c>
      <c r="E85" s="32">
        <f>VLOOKUP($A85,[3]級距!$A:$K,11,FALSE)</f>
        <v>3</v>
      </c>
      <c r="F85" s="32">
        <f t="shared" si="5"/>
        <v>1</v>
      </c>
    </row>
    <row r="86" spans="1:6">
      <c r="A86" s="47">
        <v>45589</v>
      </c>
      <c r="B86" s="32">
        <v>13648.423999999999</v>
      </c>
      <c r="C86" s="32">
        <f>VLOOKUP($A86,[3]級距!$A:$K,9,FALSE)</f>
        <v>5</v>
      </c>
      <c r="D86" s="32">
        <f>VLOOKUP($A86,[3]級距!$A:$K,10,FALSE)</f>
        <v>4</v>
      </c>
      <c r="E86" s="32">
        <f>VLOOKUP($A86,[3]級距!$A:$K,11,FALSE)</f>
        <v>2</v>
      </c>
      <c r="F86" s="32">
        <f t="shared" si="5"/>
        <v>1</v>
      </c>
    </row>
    <row r="87" spans="1:6">
      <c r="A87" s="47">
        <v>45588</v>
      </c>
      <c r="B87" s="32">
        <v>-46566.864000000001</v>
      </c>
      <c r="C87" s="32">
        <f>VLOOKUP($A87,[3]級距!$A:$K,9,FALSE)</f>
        <v>3</v>
      </c>
      <c r="D87" s="32">
        <f>VLOOKUP($A87,[3]級距!$A:$K,10,FALSE)</f>
        <v>6</v>
      </c>
      <c r="E87" s="32">
        <f>VLOOKUP($A87,[3]級距!$A:$K,11,FALSE)</f>
        <v>2</v>
      </c>
      <c r="F87" s="32">
        <f t="shared" si="5"/>
        <v>1</v>
      </c>
    </row>
    <row r="88" spans="1:6">
      <c r="A88" s="47">
        <v>45587</v>
      </c>
      <c r="B88" s="32">
        <v>-124521.59999999999</v>
      </c>
      <c r="C88" s="32">
        <f>VLOOKUP($A88,[3]級距!$A:$K,9,FALSE)</f>
        <v>7</v>
      </c>
      <c r="D88" s="32">
        <f>VLOOKUP($A88,[3]級距!$A:$K,10,FALSE)</f>
        <v>3</v>
      </c>
      <c r="E88" s="32">
        <f>VLOOKUP($A88,[3]級距!$A:$K,11,FALSE)</f>
        <v>2</v>
      </c>
      <c r="F88" s="32">
        <f t="shared" si="5"/>
        <v>1</v>
      </c>
    </row>
    <row r="89" spans="1:6">
      <c r="A89" s="47">
        <v>45583</v>
      </c>
      <c r="B89" s="32">
        <v>39070.191999999995</v>
      </c>
      <c r="C89" s="32">
        <f>VLOOKUP($A89,[3]級距!$A:$K,9,FALSE)</f>
        <v>7</v>
      </c>
      <c r="D89" s="32">
        <f>VLOOKUP($A89,[3]級距!$A:$K,10,FALSE)</f>
        <v>6</v>
      </c>
      <c r="E89" s="32">
        <f>VLOOKUP($A89,[3]級距!$A:$K,11,FALSE)</f>
        <v>2</v>
      </c>
      <c r="F89" s="32">
        <f t="shared" si="5"/>
        <v>1</v>
      </c>
    </row>
    <row r="90" spans="1:6">
      <c r="A90" s="47">
        <v>45582</v>
      </c>
      <c r="B90" s="32">
        <v>103349.16800000001</v>
      </c>
      <c r="C90" s="32">
        <f>VLOOKUP($A90,[3]級距!$A:$K,9,FALSE)</f>
        <v>6</v>
      </c>
      <c r="D90" s="32">
        <f>VLOOKUP($A90,[3]級距!$A:$K,10,FALSE)</f>
        <v>5</v>
      </c>
      <c r="E90" s="32">
        <f>VLOOKUP($A90,[3]級距!$A:$K,11,FALSE)</f>
        <v>2</v>
      </c>
      <c r="F90" s="32">
        <f t="shared" si="5"/>
        <v>1</v>
      </c>
    </row>
    <row r="91" spans="1:6">
      <c r="A91" s="47">
        <v>45581</v>
      </c>
      <c r="B91" s="32">
        <v>87473.159999999989</v>
      </c>
      <c r="C91" s="32">
        <f>VLOOKUP($A91,[3]級距!$A:$K,9,FALSE)</f>
        <v>8</v>
      </c>
      <c r="D91" s="32">
        <f>VLOOKUP($A91,[3]級距!$A:$K,10,FALSE)</f>
        <v>3</v>
      </c>
      <c r="E91" s="32">
        <f>VLOOKUP($A91,[3]級距!$A:$K,11,FALSE)</f>
        <v>2</v>
      </c>
      <c r="F91" s="32">
        <f t="shared" si="5"/>
        <v>1</v>
      </c>
    </row>
    <row r="92" spans="1:6">
      <c r="A92" s="47">
        <v>45579</v>
      </c>
      <c r="B92" s="32">
        <v>-72035.56</v>
      </c>
      <c r="C92" s="32">
        <f>VLOOKUP($A92,[3]級距!$A:$K,9,FALSE)</f>
        <v>5</v>
      </c>
      <c r="D92" s="32">
        <f>VLOOKUP($A92,[3]級距!$A:$K,10,FALSE)</f>
        <v>1</v>
      </c>
      <c r="E92" s="32">
        <f>VLOOKUP($A92,[3]級距!$A:$K,11,FALSE)</f>
        <v>2</v>
      </c>
      <c r="F92" s="32">
        <f t="shared" si="5"/>
        <v>1</v>
      </c>
    </row>
    <row r="93" spans="1:6">
      <c r="A93" s="47">
        <v>45576</v>
      </c>
      <c r="B93" s="32">
        <v>-45494.559999999998</v>
      </c>
      <c r="C93" s="32">
        <f>VLOOKUP($A93,[3]級距!$A:$K,9,FALSE)</f>
        <v>5</v>
      </c>
      <c r="D93" s="32">
        <f>VLOOKUP($A93,[3]級距!$A:$K,10,FALSE)</f>
        <v>4</v>
      </c>
      <c r="E93" s="32">
        <f>VLOOKUP($A93,[3]級距!$A:$K,11,FALSE)</f>
        <v>2</v>
      </c>
      <c r="F93" s="32">
        <f t="shared" si="5"/>
        <v>1</v>
      </c>
    </row>
    <row r="94" spans="1:6">
      <c r="A94" s="47">
        <v>45574</v>
      </c>
      <c r="B94" s="32">
        <v>46260.383999999998</v>
      </c>
      <c r="C94" s="32">
        <f>VLOOKUP($A94,[3]級距!$A:$K,9,FALSE)</f>
        <v>5</v>
      </c>
      <c r="D94" s="32">
        <f>VLOOKUP($A94,[3]級距!$A:$K,10,FALSE)</f>
        <v>4</v>
      </c>
      <c r="E94" s="32">
        <f>VLOOKUP($A94,[3]級距!$A:$K,11,FALSE)</f>
        <v>2</v>
      </c>
      <c r="F94" s="32">
        <f t="shared" si="5"/>
        <v>1</v>
      </c>
    </row>
    <row r="95" spans="1:6">
      <c r="A95" s="47">
        <v>45573</v>
      </c>
      <c r="B95" s="32">
        <v>-127953.61600000001</v>
      </c>
      <c r="C95" s="32">
        <f>VLOOKUP($A95,[3]級距!$A:$K,9,FALSE)</f>
        <v>5</v>
      </c>
      <c r="D95" s="32">
        <f>VLOOKUP($A95,[3]級距!$A:$K,10,FALSE)</f>
        <v>2</v>
      </c>
      <c r="E95" s="32">
        <f>VLOOKUP($A95,[3]級距!$A:$K,11,FALSE)</f>
        <v>2</v>
      </c>
      <c r="F95" s="32">
        <f t="shared" si="5"/>
        <v>1</v>
      </c>
    </row>
    <row r="96" spans="1:6">
      <c r="A96" s="47">
        <v>45569</v>
      </c>
      <c r="B96" s="32">
        <v>19459.68</v>
      </c>
      <c r="C96" s="32">
        <f>VLOOKUP($A96,[3]級距!$A:$K,9,FALSE)</f>
        <v>6</v>
      </c>
      <c r="D96" s="32">
        <f>VLOOKUP($A96,[3]級距!$A:$K,10,FALSE)</f>
        <v>2</v>
      </c>
      <c r="E96" s="32">
        <f>VLOOKUP($A96,[3]級距!$A:$K,11,FALSE)</f>
        <v>2</v>
      </c>
      <c r="F96" s="32">
        <f t="shared" si="5"/>
        <v>1</v>
      </c>
    </row>
    <row r="97" spans="1:6">
      <c r="A97" s="47">
        <v>45566</v>
      </c>
      <c r="B97" s="32">
        <v>-12826.320000000002</v>
      </c>
      <c r="C97" s="32">
        <f>VLOOKUP($A97,[3]級距!$A:$K,9,FALSE)</f>
        <v>5</v>
      </c>
      <c r="D97" s="32">
        <f>VLOOKUP($A97,[3]級距!$A:$K,10,FALSE)</f>
        <v>7</v>
      </c>
      <c r="E97" s="32">
        <f>VLOOKUP($A97,[3]級距!$A:$K,11,FALSE)</f>
        <v>3</v>
      </c>
      <c r="F97" s="32">
        <f t="shared" si="5"/>
        <v>1</v>
      </c>
    </row>
    <row r="98" spans="1:6">
      <c r="A98" s="47">
        <v>45565</v>
      </c>
      <c r="B98" s="32">
        <v>93764.152000000002</v>
      </c>
      <c r="C98" s="32">
        <f>VLOOKUP($A98,[3]級距!$A:$K,9,FALSE)</f>
        <v>10</v>
      </c>
      <c r="D98" s="32">
        <f>VLOOKUP($A98,[3]級距!$A:$K,10,FALSE)</f>
        <v>9</v>
      </c>
      <c r="E98" s="32">
        <f>VLOOKUP($A98,[3]級距!$A:$K,11,FALSE)</f>
        <v>4</v>
      </c>
      <c r="F98" s="32">
        <f t="shared" si="5"/>
        <v>1</v>
      </c>
    </row>
    <row r="99" spans="1:6">
      <c r="A99" s="47">
        <v>45562</v>
      </c>
      <c r="B99" s="32">
        <v>151148.984</v>
      </c>
      <c r="C99" s="32">
        <f>VLOOKUP($A99,[3]級距!$A:$K,9,FALSE)</f>
        <v>8</v>
      </c>
      <c r="D99" s="32">
        <f>VLOOKUP($A99,[3]級距!$A:$K,10,FALSE)</f>
        <v>10</v>
      </c>
      <c r="E99" s="32">
        <f>VLOOKUP($A99,[3]級距!$A:$K,11,FALSE)</f>
        <v>3</v>
      </c>
      <c r="F99" s="32">
        <f t="shared" si="5"/>
        <v>1</v>
      </c>
    </row>
    <row r="100" spans="1:6">
      <c r="A100" s="47">
        <v>45561</v>
      </c>
      <c r="B100" s="32">
        <v>32294.376</v>
      </c>
      <c r="C100" s="32">
        <f>VLOOKUP($A100,[3]級距!$A:$K,9,FALSE)</f>
        <v>3</v>
      </c>
      <c r="D100" s="32">
        <f>VLOOKUP($A100,[3]級距!$A:$K,10,FALSE)</f>
        <v>5</v>
      </c>
      <c r="E100" s="32">
        <f>VLOOKUP($A100,[3]級距!$A:$K,11,FALSE)</f>
        <v>2</v>
      </c>
      <c r="F100" s="32">
        <f t="shared" si="5"/>
        <v>1</v>
      </c>
    </row>
    <row r="101" spans="1:6">
      <c r="A101" s="47">
        <v>45560</v>
      </c>
      <c r="B101" s="32">
        <v>-25178.368000000002</v>
      </c>
      <c r="C101" s="32">
        <f>VLOOKUP($A101,[3]級距!$A:$K,9,FALSE)</f>
        <v>1</v>
      </c>
      <c r="D101" s="32">
        <f>VLOOKUP($A101,[3]級距!$A:$K,10,FALSE)</f>
        <v>4</v>
      </c>
      <c r="E101" s="32">
        <f>VLOOKUP($A101,[3]級距!$A:$K,11,FALSE)</f>
        <v>2</v>
      </c>
      <c r="F101" s="32">
        <f t="shared" si="5"/>
        <v>1</v>
      </c>
    </row>
    <row r="102" spans="1:6">
      <c r="A102" s="47">
        <v>45559</v>
      </c>
      <c r="B102" s="32">
        <v>-54549.504000000001</v>
      </c>
      <c r="C102" s="32">
        <f>VLOOKUP($A102,[3]級距!$A:$K,9,FALSE)</f>
        <v>9</v>
      </c>
      <c r="D102" s="32">
        <f>VLOOKUP($A102,[3]級距!$A:$K,10,FALSE)</f>
        <v>6</v>
      </c>
      <c r="E102" s="32">
        <f>VLOOKUP($A102,[3]級距!$A:$K,11,FALSE)</f>
        <v>2</v>
      </c>
      <c r="F102" s="32">
        <f t="shared" si="5"/>
        <v>1</v>
      </c>
    </row>
    <row r="103" spans="1:6">
      <c r="A103" s="47">
        <v>45555</v>
      </c>
      <c r="B103" s="32">
        <v>16533.951999999997</v>
      </c>
      <c r="C103" s="32">
        <f>VLOOKUP($A103,[3]級距!$A:$K,9,FALSE)</f>
        <v>5</v>
      </c>
      <c r="D103" s="32">
        <f>VLOOKUP($A103,[3]級距!$A:$K,10,FALSE)</f>
        <v>6</v>
      </c>
      <c r="E103" s="32">
        <f>VLOOKUP($A103,[3]級距!$A:$K,11,FALSE)</f>
        <v>2</v>
      </c>
      <c r="F103" s="32">
        <f t="shared" si="5"/>
        <v>1</v>
      </c>
    </row>
    <row r="104" spans="1:6">
      <c r="A104" s="47">
        <v>45553</v>
      </c>
      <c r="B104" s="32">
        <v>62785.279999999999</v>
      </c>
      <c r="C104" s="32">
        <f>VLOOKUP($A104,[3]級距!$A:$K,9,FALSE)</f>
        <v>8</v>
      </c>
      <c r="D104" s="32">
        <f>VLOOKUP($A104,[3]級距!$A:$K,10,FALSE)</f>
        <v>4</v>
      </c>
      <c r="E104" s="32">
        <f>VLOOKUP($A104,[3]級距!$A:$K,11,FALSE)</f>
        <v>2</v>
      </c>
      <c r="F104" s="32">
        <f t="shared" si="5"/>
        <v>1</v>
      </c>
    </row>
    <row r="105" spans="1:6">
      <c r="A105" s="47">
        <v>45551</v>
      </c>
      <c r="B105" s="32">
        <v>-78776.959999999992</v>
      </c>
      <c r="C105" s="32">
        <f>VLOOKUP($A105,[3]級距!$A:$K,9,FALSE)</f>
        <v>2</v>
      </c>
      <c r="D105" s="32">
        <f>VLOOKUP($A105,[3]級距!$A:$K,10,FALSE)</f>
        <v>1</v>
      </c>
      <c r="E105" s="32">
        <f>VLOOKUP($A105,[3]級距!$A:$K,11,FALSE)</f>
        <v>2</v>
      </c>
      <c r="F105" s="32">
        <f t="shared" si="5"/>
        <v>1</v>
      </c>
    </row>
    <row r="106" spans="1:6">
      <c r="A106" s="47">
        <v>45548</v>
      </c>
      <c r="B106" s="32">
        <v>-55333.079999999994</v>
      </c>
      <c r="C106" s="32">
        <f>VLOOKUP($A106,[3]級距!$A:$K,9,FALSE)</f>
        <v>3</v>
      </c>
      <c r="D106" s="32">
        <f>VLOOKUP($A106,[3]級距!$A:$K,10,FALSE)</f>
        <v>2</v>
      </c>
      <c r="E106" s="32">
        <f>VLOOKUP($A106,[3]級距!$A:$K,11,FALSE)</f>
        <v>2</v>
      </c>
      <c r="F106" s="32">
        <f t="shared" si="5"/>
        <v>1</v>
      </c>
    </row>
    <row r="107" spans="1:6">
      <c r="A107" s="47">
        <v>45547</v>
      </c>
      <c r="B107" s="32">
        <v>-124135.68000000001</v>
      </c>
      <c r="C107" s="32">
        <f>VLOOKUP($A107,[3]級距!$A:$K,9,FALSE)</f>
        <v>8</v>
      </c>
      <c r="D107" s="32">
        <f>VLOOKUP($A107,[3]級距!$A:$K,10,FALSE)</f>
        <v>4</v>
      </c>
      <c r="E107" s="32">
        <f>VLOOKUP($A107,[3]級距!$A:$K,11,FALSE)</f>
        <v>2</v>
      </c>
      <c r="F107" s="32">
        <f t="shared" si="5"/>
        <v>1</v>
      </c>
    </row>
    <row r="108" spans="1:6">
      <c r="A108" s="47">
        <v>45546</v>
      </c>
      <c r="B108" s="32">
        <v>51155.128000000004</v>
      </c>
      <c r="C108" s="32">
        <f>VLOOKUP($A108,[3]級距!$A:$K,9,FALSE)</f>
        <v>4</v>
      </c>
      <c r="D108" s="32">
        <f>VLOOKUP($A108,[3]級距!$A:$K,10,FALSE)</f>
        <v>6</v>
      </c>
      <c r="E108" s="32">
        <f>VLOOKUP($A108,[3]級距!$A:$K,11,FALSE)</f>
        <v>2</v>
      </c>
      <c r="F108" s="32">
        <f t="shared" si="5"/>
        <v>1</v>
      </c>
    </row>
    <row r="109" spans="1:6">
      <c r="A109" s="47">
        <v>45545</v>
      </c>
      <c r="B109" s="32">
        <v>43170.991999999998</v>
      </c>
      <c r="C109" s="32">
        <f>VLOOKUP($A109,[3]級距!$A:$K,9,FALSE)</f>
        <v>9</v>
      </c>
      <c r="D109" s="32">
        <f>VLOOKUP($A109,[3]級距!$A:$K,10,FALSE)</f>
        <v>7</v>
      </c>
      <c r="E109" s="32">
        <f>VLOOKUP($A109,[3]級距!$A:$K,11,FALSE)</f>
        <v>3</v>
      </c>
      <c r="F109" s="32">
        <f t="shared" si="5"/>
        <v>1</v>
      </c>
    </row>
    <row r="110" spans="1:6">
      <c r="A110" s="47">
        <v>45544</v>
      </c>
      <c r="B110" s="32">
        <v>12775.791999999999</v>
      </c>
      <c r="C110" s="32">
        <f>VLOOKUP($A110,[3]級距!$A:$K,9,FALSE)</f>
        <v>10</v>
      </c>
      <c r="D110" s="32">
        <f>VLOOKUP($A110,[3]級距!$A:$K,10,FALSE)</f>
        <v>7</v>
      </c>
      <c r="E110" s="32">
        <f>VLOOKUP($A110,[3]級距!$A:$K,11,FALSE)</f>
        <v>4</v>
      </c>
      <c r="F110" s="32">
        <f t="shared" si="5"/>
        <v>1</v>
      </c>
    </row>
    <row r="111" spans="1:6">
      <c r="A111" s="47">
        <v>45541</v>
      </c>
      <c r="B111" s="32">
        <v>-43303.328000000001</v>
      </c>
      <c r="C111" s="32">
        <f>VLOOKUP($A111,[3]級距!$A:$K,9,FALSE)</f>
        <v>10</v>
      </c>
      <c r="D111" s="32">
        <f>VLOOKUP($A111,[3]級距!$A:$K,10,FALSE)</f>
        <v>3</v>
      </c>
      <c r="E111" s="32">
        <f>VLOOKUP($A111,[3]級距!$A:$K,11,FALSE)</f>
        <v>1</v>
      </c>
      <c r="F111" s="32">
        <f t="shared" si="5"/>
        <v>1</v>
      </c>
    </row>
    <row r="112" spans="1:6">
      <c r="A112" s="47">
        <v>45540</v>
      </c>
      <c r="B112" s="32">
        <v>37525.184000000001</v>
      </c>
      <c r="C112" s="32">
        <f>VLOOKUP($A112,[3]級距!$A:$K,9,FALSE)</f>
        <v>10</v>
      </c>
      <c r="D112" s="32">
        <f>VLOOKUP($A112,[3]級距!$A:$K,10,FALSE)</f>
        <v>4</v>
      </c>
      <c r="E112" s="32">
        <f>VLOOKUP($A112,[3]級距!$A:$K,11,FALSE)</f>
        <v>1</v>
      </c>
      <c r="F112" s="32">
        <f t="shared" si="5"/>
        <v>1</v>
      </c>
    </row>
    <row r="113" spans="1:6">
      <c r="A113" s="47">
        <v>45539</v>
      </c>
      <c r="B113" s="32">
        <v>67374.184000000008</v>
      </c>
      <c r="C113" s="32">
        <f>VLOOKUP($A113,[3]級距!$A:$K,9,FALSE)</f>
        <v>10</v>
      </c>
      <c r="D113" s="32">
        <f>VLOOKUP($A113,[3]級距!$A:$K,10,FALSE)</f>
        <v>6</v>
      </c>
      <c r="E113" s="32">
        <f>VLOOKUP($A113,[3]級距!$A:$K,11,FALSE)</f>
        <v>1</v>
      </c>
      <c r="F113" s="32">
        <f t="shared" si="5"/>
        <v>1</v>
      </c>
    </row>
    <row r="114" spans="1:6">
      <c r="A114" s="47">
        <v>45538</v>
      </c>
      <c r="B114" s="32">
        <v>42414.144</v>
      </c>
      <c r="C114" s="32">
        <f>VLOOKUP($A114,[3]級距!$A:$K,9,FALSE)</f>
        <v>8</v>
      </c>
      <c r="D114" s="32">
        <f>VLOOKUP($A114,[3]級距!$A:$K,10,FALSE)</f>
        <v>5</v>
      </c>
      <c r="E114" s="32">
        <f>VLOOKUP($A114,[3]級距!$A:$K,11,FALSE)</f>
        <v>2</v>
      </c>
      <c r="F114" s="32">
        <f t="shared" si="5"/>
        <v>1</v>
      </c>
    </row>
    <row r="115" spans="1:6">
      <c r="A115" s="47">
        <v>45537</v>
      </c>
      <c r="B115" s="32">
        <v>-2798.0480000000007</v>
      </c>
      <c r="C115" s="32">
        <f>VLOOKUP($A115,[3]級距!$A:$K,9,FALSE)</f>
        <v>7</v>
      </c>
      <c r="D115" s="32">
        <f>VLOOKUP($A115,[3]級距!$A:$K,10,FALSE)</f>
        <v>4</v>
      </c>
      <c r="E115" s="32">
        <f>VLOOKUP($A115,[3]級距!$A:$K,11,FALSE)</f>
        <v>2</v>
      </c>
      <c r="F115" s="32">
        <f t="shared" si="5"/>
        <v>1</v>
      </c>
    </row>
    <row r="116" spans="1:6">
      <c r="A116" s="47">
        <v>45534</v>
      </c>
      <c r="B116" s="32">
        <v>4787.2640000000001</v>
      </c>
      <c r="C116" s="32">
        <f>VLOOKUP($A116,[3]級距!$A:$K,9,FALSE)</f>
        <v>2</v>
      </c>
      <c r="D116" s="32">
        <f>VLOOKUP($A116,[3]級距!$A:$K,10,FALSE)</f>
        <v>1</v>
      </c>
      <c r="E116" s="32">
        <f>VLOOKUP($A116,[3]級距!$A:$K,11,FALSE)</f>
        <v>2</v>
      </c>
      <c r="F116" s="32">
        <f t="shared" si="5"/>
        <v>1</v>
      </c>
    </row>
    <row r="117" spans="1:6">
      <c r="A117" s="47">
        <v>45533</v>
      </c>
      <c r="B117" s="32">
        <v>-9595.3120000000017</v>
      </c>
      <c r="C117" s="32">
        <f>VLOOKUP($A117,[3]級距!$A:$K,9,FALSE)</f>
        <v>9</v>
      </c>
      <c r="D117" s="32">
        <f>VLOOKUP($A117,[3]級距!$A:$K,10,FALSE)</f>
        <v>7</v>
      </c>
      <c r="E117" s="32">
        <f>VLOOKUP($A117,[3]級距!$A:$K,11,FALSE)</f>
        <v>3</v>
      </c>
      <c r="F117" s="32">
        <f t="shared" si="5"/>
        <v>1</v>
      </c>
    </row>
    <row r="118" spans="1:6">
      <c r="A118" s="47">
        <v>45531</v>
      </c>
      <c r="B118" s="32">
        <v>42950.175999999999</v>
      </c>
      <c r="C118" s="32">
        <f>VLOOKUP($A118,[3]級距!$A:$K,9,FALSE)</f>
        <v>5</v>
      </c>
      <c r="D118" s="32">
        <f>VLOOKUP($A118,[3]級距!$A:$K,10,FALSE)</f>
        <v>2</v>
      </c>
      <c r="E118" s="32">
        <f>VLOOKUP($A118,[3]級距!$A:$K,11,FALSE)</f>
        <v>2</v>
      </c>
      <c r="F118" s="32">
        <f t="shared" si="5"/>
        <v>1</v>
      </c>
    </row>
    <row r="119" spans="1:6">
      <c r="A119" s="47">
        <v>45530</v>
      </c>
      <c r="B119" s="32">
        <v>-35949.832000000002</v>
      </c>
      <c r="C119" s="32">
        <f>VLOOKUP($A119,[3]級距!$A:$K,9,FALSE)</f>
        <v>8</v>
      </c>
      <c r="D119" s="32">
        <f>VLOOKUP($A119,[3]級距!$A:$K,10,FALSE)</f>
        <v>1</v>
      </c>
      <c r="E119" s="32">
        <f>VLOOKUP($A119,[3]級距!$A:$K,11,FALSE)</f>
        <v>2</v>
      </c>
      <c r="F119" s="32">
        <f t="shared" si="5"/>
        <v>1</v>
      </c>
    </row>
    <row r="120" spans="1:6">
      <c r="A120" s="47">
        <v>45526</v>
      </c>
      <c r="B120" s="32">
        <v>63779.567999999992</v>
      </c>
      <c r="C120" s="32">
        <f>VLOOKUP($A120,[3]級距!$A:$K,9,FALSE)</f>
        <v>5</v>
      </c>
      <c r="D120" s="32">
        <f>VLOOKUP($A120,[3]級距!$A:$K,10,FALSE)</f>
        <v>6</v>
      </c>
      <c r="E120" s="32">
        <f>VLOOKUP($A120,[3]級距!$A:$K,11,FALSE)</f>
        <v>2</v>
      </c>
      <c r="F120" s="32">
        <f t="shared" si="5"/>
        <v>1</v>
      </c>
    </row>
    <row r="121" spans="1:6">
      <c r="A121" s="47">
        <v>45525</v>
      </c>
      <c r="B121" s="32">
        <v>-4058.4559999999997</v>
      </c>
      <c r="C121" s="32">
        <f>VLOOKUP($A121,[3]級距!$A:$K,9,FALSE)</f>
        <v>4</v>
      </c>
      <c r="D121" s="32">
        <f>VLOOKUP($A121,[3]級距!$A:$K,10,FALSE)</f>
        <v>6</v>
      </c>
      <c r="E121" s="32">
        <f>VLOOKUP($A121,[3]級距!$A:$K,11,FALSE)</f>
        <v>2</v>
      </c>
      <c r="F121" s="32">
        <f t="shared" si="5"/>
        <v>1</v>
      </c>
    </row>
    <row r="122" spans="1:6">
      <c r="A122" s="47">
        <v>45524</v>
      </c>
      <c r="B122" s="32">
        <v>28417.736000000001</v>
      </c>
      <c r="C122" s="32">
        <f>VLOOKUP($A122,[3]級距!$A:$K,9,FALSE)</f>
        <v>4</v>
      </c>
      <c r="D122" s="32">
        <f>VLOOKUP($A122,[3]級距!$A:$K,10,FALSE)</f>
        <v>7</v>
      </c>
      <c r="E122" s="32">
        <f>VLOOKUP($A122,[3]級距!$A:$K,11,FALSE)</f>
        <v>3</v>
      </c>
      <c r="F122" s="32">
        <f t="shared" si="5"/>
        <v>1</v>
      </c>
    </row>
    <row r="123" spans="1:6">
      <c r="A123" s="47">
        <v>45523</v>
      </c>
      <c r="B123" s="32">
        <v>20106.16</v>
      </c>
      <c r="C123" s="32">
        <f>VLOOKUP($A123,[3]級距!$A:$K,9,FALSE)</f>
        <v>4</v>
      </c>
      <c r="D123" s="32">
        <f>VLOOKUP($A123,[3]級距!$A:$K,10,FALSE)</f>
        <v>2</v>
      </c>
      <c r="E123" s="32">
        <f>VLOOKUP($A123,[3]級距!$A:$K,11,FALSE)</f>
        <v>2</v>
      </c>
      <c r="F123" s="32">
        <f t="shared" si="5"/>
        <v>1</v>
      </c>
    </row>
    <row r="124" spans="1:6">
      <c r="A124" s="47">
        <v>45520</v>
      </c>
      <c r="B124" s="32">
        <v>-33816.455999999998</v>
      </c>
      <c r="C124" s="32">
        <f>VLOOKUP($A124,[3]級距!$A:$K,9,FALSE)</f>
        <v>3</v>
      </c>
      <c r="D124" s="32">
        <f>VLOOKUP($A124,[3]級距!$A:$K,10,FALSE)</f>
        <v>3</v>
      </c>
      <c r="E124" s="32">
        <f>VLOOKUP($A124,[3]級距!$A:$K,11,FALSE)</f>
        <v>2</v>
      </c>
      <c r="F124" s="32">
        <f t="shared" si="5"/>
        <v>1</v>
      </c>
    </row>
    <row r="125" spans="1:6">
      <c r="A125" s="47">
        <v>45518</v>
      </c>
      <c r="B125" s="32">
        <v>-29563.824000000001</v>
      </c>
      <c r="C125" s="32">
        <f>VLOOKUP($A125,[3]級距!$A:$K,9,FALSE)</f>
        <v>5</v>
      </c>
      <c r="D125" s="32">
        <f>VLOOKUP($A125,[3]級距!$A:$K,10,FALSE)</f>
        <v>6</v>
      </c>
      <c r="E125" s="32">
        <f>VLOOKUP($A125,[3]級距!$A:$K,11,FALSE)</f>
        <v>2</v>
      </c>
      <c r="F125" s="32">
        <f t="shared" si="5"/>
        <v>1</v>
      </c>
    </row>
    <row r="126" spans="1:6">
      <c r="A126" s="47">
        <v>45517</v>
      </c>
      <c r="B126" s="32">
        <v>2313.4880000000003</v>
      </c>
      <c r="C126" s="32">
        <f>VLOOKUP($A126,[3]級距!$A:$K,9,FALSE)</f>
        <v>5</v>
      </c>
      <c r="D126" s="32">
        <f>VLOOKUP($A126,[3]級距!$A:$K,10,FALSE)</f>
        <v>4</v>
      </c>
      <c r="E126" s="32">
        <f>VLOOKUP($A126,[3]級距!$A:$K,11,FALSE)</f>
        <v>2</v>
      </c>
      <c r="F126" s="32">
        <f t="shared" si="5"/>
        <v>1</v>
      </c>
    </row>
    <row r="127" spans="1:6">
      <c r="A127" s="47">
        <v>45516</v>
      </c>
      <c r="B127" s="32">
        <v>-4640.4960000000001</v>
      </c>
      <c r="C127" s="32">
        <f>VLOOKUP($A127,[3]級距!$A:$K,9,FALSE)</f>
        <v>8</v>
      </c>
      <c r="D127" s="32">
        <f>VLOOKUP($A127,[3]級距!$A:$K,10,FALSE)</f>
        <v>1</v>
      </c>
      <c r="E127" s="32">
        <f>VLOOKUP($A127,[3]級距!$A:$K,11,FALSE)</f>
        <v>2</v>
      </c>
      <c r="F127" s="32">
        <f t="shared" si="5"/>
        <v>1</v>
      </c>
    </row>
    <row r="128" spans="1:6">
      <c r="A128" s="47">
        <v>45513</v>
      </c>
      <c r="B128" s="32">
        <v>-5458.9359999999997</v>
      </c>
      <c r="C128" s="32">
        <f>VLOOKUP($A128,[3]級距!$A:$K,9,FALSE)</f>
        <v>10</v>
      </c>
      <c r="D128" s="32">
        <f>VLOOKUP($A128,[3]級距!$A:$K,10,FALSE)</f>
        <v>4</v>
      </c>
      <c r="E128" s="32">
        <f>VLOOKUP($A128,[3]級距!$A:$K,11,FALSE)</f>
        <v>1</v>
      </c>
      <c r="F128" s="32">
        <f t="shared" si="5"/>
        <v>1</v>
      </c>
    </row>
    <row r="129" spans="1:6">
      <c r="A129" s="47">
        <v>45512</v>
      </c>
      <c r="B129" s="32">
        <v>26601.208000000002</v>
      </c>
      <c r="C129" s="32">
        <f>VLOOKUP($A129,[3]級距!$A:$K,9,FALSE)</f>
        <v>10</v>
      </c>
      <c r="D129" s="32">
        <f>VLOOKUP($A129,[3]級距!$A:$K,10,FALSE)</f>
        <v>1</v>
      </c>
      <c r="E129" s="32">
        <f>VLOOKUP($A129,[3]級距!$A:$K,11,FALSE)</f>
        <v>1</v>
      </c>
      <c r="F129" s="32">
        <f t="shared" si="5"/>
        <v>1</v>
      </c>
    </row>
    <row r="130" spans="1:6">
      <c r="A130" s="47">
        <v>45509</v>
      </c>
      <c r="B130" s="32">
        <v>21050.608</v>
      </c>
      <c r="C130" s="32">
        <f>VLOOKUP($A130,[3]級距!$A:$K,9,FALSE)</f>
        <v>10</v>
      </c>
      <c r="D130" s="32">
        <f>VLOOKUP($A130,[3]級距!$A:$K,10,FALSE)</f>
        <v>10</v>
      </c>
      <c r="E130" s="32">
        <f>VLOOKUP($A130,[3]級距!$A:$K,11,FALSE)</f>
        <v>4</v>
      </c>
      <c r="F130" s="32">
        <f t="shared" si="5"/>
        <v>1</v>
      </c>
    </row>
    <row r="131" spans="1:6">
      <c r="A131" s="47">
        <v>45506</v>
      </c>
      <c r="B131" s="32">
        <v>211460.36</v>
      </c>
      <c r="C131" s="32">
        <f>VLOOKUP($A131,[3]級距!$A:$K,9,FALSE)</f>
        <v>10</v>
      </c>
      <c r="D131" s="32">
        <f>VLOOKUP($A131,[3]級距!$A:$K,10,FALSE)</f>
        <v>8</v>
      </c>
      <c r="E131" s="32">
        <f>VLOOKUP($A131,[3]級距!$A:$K,11,FALSE)</f>
        <v>4</v>
      </c>
      <c r="F131" s="32">
        <f t="shared" si="5"/>
        <v>1</v>
      </c>
    </row>
    <row r="132" spans="1:6">
      <c r="A132" s="47">
        <v>45505</v>
      </c>
      <c r="B132" s="32">
        <v>-17939.488000000001</v>
      </c>
      <c r="C132" s="32">
        <f>VLOOKUP($A132,[3]級距!$A:$K,9,FALSE)</f>
        <v>6</v>
      </c>
      <c r="D132" s="32">
        <f>VLOOKUP($A132,[3]級距!$A:$K,10,FALSE)</f>
        <v>3</v>
      </c>
      <c r="E132" s="32">
        <f>VLOOKUP($A132,[3]級距!$A:$K,11,FALSE)</f>
        <v>2</v>
      </c>
      <c r="F132" s="32">
        <f t="shared" ref="F132:F195" si="6">IF(A133&lt;&gt;A132,1,0)</f>
        <v>1</v>
      </c>
    </row>
    <row r="133" spans="1:6">
      <c r="A133" s="47">
        <v>45503</v>
      </c>
      <c r="B133" s="32">
        <v>-111363.27199999998</v>
      </c>
      <c r="C133" s="32">
        <f>VLOOKUP($A133,[3]級距!$A:$K,9,FALSE)</f>
        <v>10</v>
      </c>
      <c r="D133" s="32">
        <f>VLOOKUP($A133,[3]級距!$A:$K,10,FALSE)</f>
        <v>7</v>
      </c>
      <c r="E133" s="32">
        <f>VLOOKUP($A133,[3]級距!$A:$K,11,FALSE)</f>
        <v>4</v>
      </c>
      <c r="F133" s="32">
        <f t="shared" si="6"/>
        <v>1</v>
      </c>
    </row>
    <row r="134" spans="1:6">
      <c r="A134" s="47">
        <v>45502</v>
      </c>
      <c r="B134" s="32">
        <v>36399.023999999998</v>
      </c>
      <c r="C134" s="32">
        <f>VLOOKUP($A134,[3]級距!$A:$K,9,FALSE)</f>
        <v>9</v>
      </c>
      <c r="D134" s="32">
        <f>VLOOKUP($A134,[3]級距!$A:$K,10,FALSE)</f>
        <v>5</v>
      </c>
      <c r="E134" s="32">
        <f>VLOOKUP($A134,[3]級距!$A:$K,11,FALSE)</f>
        <v>2</v>
      </c>
      <c r="F134" s="32">
        <f t="shared" si="6"/>
        <v>1</v>
      </c>
    </row>
    <row r="135" spans="1:6">
      <c r="A135" s="47">
        <v>45496</v>
      </c>
      <c r="B135" s="32">
        <v>-29087.304</v>
      </c>
      <c r="C135" s="32">
        <f>VLOOKUP($A135,[3]級距!$A:$K,9,FALSE)</f>
        <v>7</v>
      </c>
      <c r="D135" s="32">
        <f>VLOOKUP($A135,[3]級距!$A:$K,10,FALSE)</f>
        <v>8</v>
      </c>
      <c r="E135" s="32">
        <f>VLOOKUP($A135,[3]級距!$A:$K,11,FALSE)</f>
        <v>3</v>
      </c>
      <c r="F135" s="32">
        <f t="shared" si="6"/>
        <v>1</v>
      </c>
    </row>
    <row r="136" spans="1:6">
      <c r="A136" s="47">
        <v>45495</v>
      </c>
      <c r="B136" s="32">
        <v>98535.207999999999</v>
      </c>
      <c r="C136" s="32">
        <f>VLOOKUP($A136,[3]級距!$A:$K,9,FALSE)</f>
        <v>10</v>
      </c>
      <c r="D136" s="32">
        <f>VLOOKUP($A136,[3]級距!$A:$K,10,FALSE)</f>
        <v>7</v>
      </c>
      <c r="E136" s="32">
        <f>VLOOKUP($A136,[3]級距!$A:$K,11,FALSE)</f>
        <v>4</v>
      </c>
      <c r="F136" s="32">
        <f t="shared" si="6"/>
        <v>1</v>
      </c>
    </row>
    <row r="137" spans="1:6">
      <c r="A137" s="47">
        <v>45492</v>
      </c>
      <c r="B137" s="32">
        <v>-2100.6239999999998</v>
      </c>
      <c r="C137" s="32">
        <f>VLOOKUP($A137,[3]級距!$A:$K,9,FALSE)</f>
        <v>8</v>
      </c>
      <c r="D137" s="32">
        <f>VLOOKUP($A137,[3]級距!$A:$K,10,FALSE)</f>
        <v>8</v>
      </c>
      <c r="E137" s="32">
        <f>VLOOKUP($A137,[3]級距!$A:$K,11,FALSE)</f>
        <v>3</v>
      </c>
      <c r="F137" s="32">
        <f t="shared" si="6"/>
        <v>1</v>
      </c>
    </row>
    <row r="138" spans="1:6">
      <c r="A138" s="47">
        <v>45491</v>
      </c>
      <c r="B138" s="32">
        <v>11485.368</v>
      </c>
      <c r="C138" s="32">
        <f>VLOOKUP($A138,[3]級距!$A:$K,9,FALSE)</f>
        <v>7</v>
      </c>
      <c r="D138" s="32">
        <f>VLOOKUP($A138,[3]級距!$A:$K,10,FALSE)</f>
        <v>4</v>
      </c>
      <c r="E138" s="32">
        <f>VLOOKUP($A138,[3]級距!$A:$K,11,FALSE)</f>
        <v>2</v>
      </c>
      <c r="F138" s="32">
        <f t="shared" si="6"/>
        <v>1</v>
      </c>
    </row>
    <row r="139" spans="1:6">
      <c r="A139" s="47">
        <v>45490</v>
      </c>
      <c r="B139" s="32">
        <v>42244.079999999994</v>
      </c>
      <c r="C139" s="32">
        <f>VLOOKUP($A139,[3]級距!$A:$K,9,FALSE)</f>
        <v>8</v>
      </c>
      <c r="D139" s="32">
        <f>VLOOKUP($A139,[3]級距!$A:$K,10,FALSE)</f>
        <v>9</v>
      </c>
      <c r="E139" s="32">
        <f>VLOOKUP($A139,[3]級距!$A:$K,11,FALSE)</f>
        <v>3</v>
      </c>
      <c r="F139" s="32">
        <f t="shared" si="6"/>
        <v>1</v>
      </c>
    </row>
    <row r="140" spans="1:6">
      <c r="A140" s="47">
        <v>45488</v>
      </c>
      <c r="B140" s="32">
        <v>49908.216</v>
      </c>
      <c r="C140" s="32">
        <f>VLOOKUP($A140,[3]級距!$A:$K,9,FALSE)</f>
        <v>8</v>
      </c>
      <c r="D140" s="32">
        <f>VLOOKUP($A140,[3]級距!$A:$K,10,FALSE)</f>
        <v>7</v>
      </c>
      <c r="E140" s="32">
        <f>VLOOKUP($A140,[3]級距!$A:$K,11,FALSE)</f>
        <v>3</v>
      </c>
      <c r="F140" s="32">
        <f t="shared" si="6"/>
        <v>1</v>
      </c>
    </row>
    <row r="141" spans="1:6">
      <c r="A141" s="47">
        <v>45485</v>
      </c>
      <c r="B141" s="32">
        <v>49760.031999999999</v>
      </c>
      <c r="C141" s="32">
        <f>VLOOKUP($A141,[3]級距!$A:$K,9,FALSE)</f>
        <v>6</v>
      </c>
      <c r="D141" s="32">
        <f>VLOOKUP($A141,[3]級距!$A:$K,10,FALSE)</f>
        <v>9</v>
      </c>
      <c r="E141" s="32">
        <f>VLOOKUP($A141,[3]級距!$A:$K,11,FALSE)</f>
        <v>3</v>
      </c>
      <c r="F141" s="32">
        <f t="shared" si="6"/>
        <v>1</v>
      </c>
    </row>
    <row r="142" spans="1:6">
      <c r="A142" s="47">
        <v>45483</v>
      </c>
      <c r="B142" s="32">
        <v>-42488.623999999996</v>
      </c>
      <c r="C142" s="32">
        <f>VLOOKUP($A142,[3]級距!$A:$K,9,FALSE)</f>
        <v>7</v>
      </c>
      <c r="D142" s="32">
        <f>VLOOKUP($A142,[3]級距!$A:$K,10,FALSE)</f>
        <v>8</v>
      </c>
      <c r="E142" s="32">
        <f>VLOOKUP($A142,[3]級距!$A:$K,11,FALSE)</f>
        <v>3</v>
      </c>
      <c r="F142" s="32">
        <f t="shared" si="6"/>
        <v>1</v>
      </c>
    </row>
    <row r="143" spans="1:6">
      <c r="A143" s="47">
        <v>45482</v>
      </c>
      <c r="B143" s="32">
        <v>127879.792</v>
      </c>
      <c r="C143" s="32">
        <f>VLOOKUP($A143,[3]級距!$A:$K,9,FALSE)</f>
        <v>10</v>
      </c>
      <c r="D143" s="32">
        <f>VLOOKUP($A143,[3]級距!$A:$K,10,FALSE)</f>
        <v>2</v>
      </c>
      <c r="E143" s="32">
        <f>VLOOKUP($A143,[3]級距!$A:$K,11,FALSE)</f>
        <v>1</v>
      </c>
      <c r="F143" s="32">
        <f t="shared" si="6"/>
        <v>1</v>
      </c>
    </row>
    <row r="144" spans="1:6">
      <c r="A144" s="47">
        <v>45477</v>
      </c>
      <c r="B144" s="32">
        <v>888.92799999999852</v>
      </c>
      <c r="C144" s="32">
        <f>VLOOKUP($A144,[3]級距!$A:$K,9,FALSE)</f>
        <v>2</v>
      </c>
      <c r="D144" s="32">
        <f>VLOOKUP($A144,[3]級距!$A:$K,10,FALSE)</f>
        <v>9</v>
      </c>
      <c r="E144" s="32">
        <f>VLOOKUP($A144,[3]級距!$A:$K,11,FALSE)</f>
        <v>3</v>
      </c>
      <c r="F144" s="32">
        <f t="shared" si="6"/>
        <v>1</v>
      </c>
    </row>
    <row r="145" spans="1:6">
      <c r="A145" s="47">
        <v>45474</v>
      </c>
      <c r="B145" s="32">
        <v>53484.735999999997</v>
      </c>
      <c r="C145" s="32">
        <f>VLOOKUP($A145,[3]級距!$A:$K,9,FALSE)</f>
        <v>5</v>
      </c>
      <c r="D145" s="32">
        <f>VLOOKUP($A145,[3]級距!$A:$K,10,FALSE)</f>
        <v>2</v>
      </c>
      <c r="E145" s="32">
        <f>VLOOKUP($A145,[3]級距!$A:$K,11,FALSE)</f>
        <v>2</v>
      </c>
      <c r="F145" s="32">
        <f t="shared" si="6"/>
        <v>1</v>
      </c>
    </row>
    <row r="146" spans="1:6">
      <c r="A146" s="47">
        <v>45469</v>
      </c>
      <c r="B146" s="32">
        <v>23210.351999999999</v>
      </c>
      <c r="C146" s="32">
        <f>VLOOKUP($A146,[3]級距!$A:$K,9,FALSE)</f>
        <v>6</v>
      </c>
      <c r="D146" s="32">
        <f>VLOOKUP($A146,[3]級距!$A:$K,10,FALSE)</f>
        <v>3</v>
      </c>
      <c r="E146" s="32">
        <f>VLOOKUP($A146,[3]級距!$A:$K,11,FALSE)</f>
        <v>2</v>
      </c>
      <c r="F146" s="32">
        <f t="shared" si="6"/>
        <v>1</v>
      </c>
    </row>
    <row r="147" spans="1:6">
      <c r="A147" s="47">
        <v>45468</v>
      </c>
      <c r="B147" s="32">
        <v>-123249.504</v>
      </c>
      <c r="C147" s="32">
        <f>VLOOKUP($A147,[3]級距!$A:$K,9,FALSE)</f>
        <v>9</v>
      </c>
      <c r="D147" s="32">
        <f>VLOOKUP($A147,[3]級距!$A:$K,10,FALSE)</f>
        <v>4</v>
      </c>
      <c r="E147" s="32">
        <f>VLOOKUP($A147,[3]級距!$A:$K,11,FALSE)</f>
        <v>2</v>
      </c>
      <c r="F147" s="32">
        <f t="shared" si="6"/>
        <v>1</v>
      </c>
    </row>
    <row r="148" spans="1:6">
      <c r="A148" s="47">
        <v>45467</v>
      </c>
      <c r="B148" s="32">
        <v>10124.023999999999</v>
      </c>
      <c r="C148" s="32">
        <f>VLOOKUP($A148,[3]級距!$A:$K,9,FALSE)</f>
        <v>9</v>
      </c>
      <c r="D148" s="32">
        <f>VLOOKUP($A148,[3]級距!$A:$K,10,FALSE)</f>
        <v>9</v>
      </c>
      <c r="E148" s="32">
        <f>VLOOKUP($A148,[3]級距!$A:$K,11,FALSE)</f>
        <v>3</v>
      </c>
      <c r="F148" s="32">
        <f t="shared" si="6"/>
        <v>1</v>
      </c>
    </row>
    <row r="149" spans="1:6">
      <c r="A149" s="47">
        <v>45463</v>
      </c>
      <c r="B149" s="32">
        <v>104090.992</v>
      </c>
      <c r="C149" s="32">
        <f>VLOOKUP($A149,[3]級距!$A:$K,9,FALSE)</f>
        <v>6</v>
      </c>
      <c r="D149" s="32">
        <f>VLOOKUP($A149,[3]級距!$A:$K,10,FALSE)</f>
        <v>9</v>
      </c>
      <c r="E149" s="32">
        <f>VLOOKUP($A149,[3]級距!$A:$K,11,FALSE)</f>
        <v>3</v>
      </c>
      <c r="F149" s="32">
        <f t="shared" si="6"/>
        <v>1</v>
      </c>
    </row>
    <row r="150" spans="1:6">
      <c r="A150" s="47">
        <v>45462</v>
      </c>
      <c r="B150" s="32">
        <v>87557.207999999999</v>
      </c>
      <c r="C150" s="32">
        <f>VLOOKUP($A150,[3]級距!$A:$K,9,FALSE)</f>
        <v>8</v>
      </c>
      <c r="D150" s="32">
        <f>VLOOKUP($A150,[3]級距!$A:$K,10,FALSE)</f>
        <v>8</v>
      </c>
      <c r="E150" s="32">
        <f>VLOOKUP($A150,[3]級距!$A:$K,11,FALSE)</f>
        <v>3</v>
      </c>
      <c r="F150" s="32">
        <f t="shared" si="6"/>
        <v>1</v>
      </c>
    </row>
    <row r="151" spans="1:6">
      <c r="A151" s="47">
        <v>45460</v>
      </c>
      <c r="B151" s="32">
        <v>-25671.935999999998</v>
      </c>
      <c r="C151" s="32">
        <f>VLOOKUP($A151,[3]級距!$A:$K,9,FALSE)</f>
        <v>1</v>
      </c>
      <c r="D151" s="32">
        <f>VLOOKUP($A151,[3]級距!$A:$K,10,FALSE)</f>
        <v>4</v>
      </c>
      <c r="E151" s="32">
        <f>VLOOKUP($A151,[3]級距!$A:$K,11,FALSE)</f>
        <v>2</v>
      </c>
      <c r="F151" s="32">
        <f t="shared" si="6"/>
        <v>1</v>
      </c>
    </row>
    <row r="152" spans="1:6">
      <c r="A152" s="47">
        <v>45457</v>
      </c>
      <c r="B152" s="32">
        <v>22326.047999999999</v>
      </c>
      <c r="C152" s="32">
        <f>VLOOKUP($A152,[3]級距!$A:$K,9,FALSE)</f>
        <v>5</v>
      </c>
      <c r="D152" s="32">
        <f>VLOOKUP($A152,[3]級距!$A:$K,10,FALSE)</f>
        <v>10</v>
      </c>
      <c r="E152" s="32">
        <f>VLOOKUP($A152,[3]級距!$A:$K,11,FALSE)</f>
        <v>3</v>
      </c>
      <c r="F152" s="32">
        <f t="shared" si="6"/>
        <v>1</v>
      </c>
    </row>
    <row r="153" spans="1:6">
      <c r="A153" s="47">
        <v>45455</v>
      </c>
      <c r="B153" s="32">
        <v>71187.303999999989</v>
      </c>
      <c r="C153" s="32">
        <f>VLOOKUP($A153,[3]級距!$A:$K,9,FALSE)</f>
        <v>7</v>
      </c>
      <c r="D153" s="32">
        <f>VLOOKUP($A153,[3]級距!$A:$K,10,FALSE)</f>
        <v>8</v>
      </c>
      <c r="E153" s="32">
        <f>VLOOKUP($A153,[3]級距!$A:$K,11,FALSE)</f>
        <v>3</v>
      </c>
      <c r="F153" s="32">
        <f t="shared" si="6"/>
        <v>1</v>
      </c>
    </row>
    <row r="154" spans="1:6">
      <c r="A154" s="47">
        <v>45454</v>
      </c>
      <c r="B154" s="32">
        <v>14213.152</v>
      </c>
      <c r="C154" s="32">
        <f>VLOOKUP($A154,[3]級距!$A:$K,9,FALSE)</f>
        <v>4</v>
      </c>
      <c r="D154" s="32">
        <f>VLOOKUP($A154,[3]級距!$A:$K,10,FALSE)</f>
        <v>7</v>
      </c>
      <c r="E154" s="32">
        <f>VLOOKUP($A154,[3]級距!$A:$K,11,FALSE)</f>
        <v>3</v>
      </c>
      <c r="F154" s="32">
        <f t="shared" si="6"/>
        <v>1</v>
      </c>
    </row>
    <row r="155" spans="1:6">
      <c r="A155" s="47">
        <v>45448</v>
      </c>
      <c r="B155" s="32">
        <v>-50270.703999999998</v>
      </c>
      <c r="C155" s="32">
        <f>VLOOKUP($A155,[3]級距!$A:$K,9,FALSE)</f>
        <v>7</v>
      </c>
      <c r="D155" s="32">
        <f>VLOOKUP($A155,[3]級距!$A:$K,10,FALSE)</f>
        <v>5</v>
      </c>
      <c r="E155" s="32">
        <f>VLOOKUP($A155,[3]級距!$A:$K,11,FALSE)</f>
        <v>2</v>
      </c>
      <c r="F155" s="32">
        <f t="shared" si="6"/>
        <v>1</v>
      </c>
    </row>
    <row r="156" spans="1:6">
      <c r="A156" s="47">
        <v>45447</v>
      </c>
      <c r="B156" s="32">
        <v>66208.52</v>
      </c>
      <c r="C156" s="32">
        <f>VLOOKUP($A156,[3]級距!$A:$K,9,FALSE)</f>
        <v>7</v>
      </c>
      <c r="D156" s="32">
        <f>VLOOKUP($A156,[3]級距!$A:$K,10,FALSE)</f>
        <v>9</v>
      </c>
      <c r="E156" s="32">
        <f>VLOOKUP($A156,[3]級距!$A:$K,11,FALSE)</f>
        <v>3</v>
      </c>
      <c r="F156" s="32">
        <f t="shared" si="6"/>
        <v>1</v>
      </c>
    </row>
    <row r="157" spans="1:6">
      <c r="A157" s="47">
        <v>45446</v>
      </c>
      <c r="B157" s="32">
        <v>1447.328</v>
      </c>
      <c r="C157" s="32">
        <f>VLOOKUP($A157,[3]級距!$A:$K,9,FALSE)</f>
        <v>7</v>
      </c>
      <c r="D157" s="32">
        <f>VLOOKUP($A157,[3]級距!$A:$K,10,FALSE)</f>
        <v>7</v>
      </c>
      <c r="E157" s="32">
        <f>VLOOKUP($A157,[3]級距!$A:$K,11,FALSE)</f>
        <v>3</v>
      </c>
      <c r="F157" s="32">
        <f t="shared" si="6"/>
        <v>1</v>
      </c>
    </row>
    <row r="158" spans="1:6">
      <c r="A158" s="47">
        <v>45443</v>
      </c>
      <c r="B158" s="32">
        <v>127277.008</v>
      </c>
      <c r="C158" s="32">
        <f>VLOOKUP($A158,[3]級距!$A:$K,9,FALSE)</f>
        <v>8</v>
      </c>
      <c r="D158" s="32">
        <f>VLOOKUP($A158,[3]級距!$A:$K,10,FALSE)</f>
        <v>7</v>
      </c>
      <c r="E158" s="32">
        <f>VLOOKUP($A158,[3]級距!$A:$K,11,FALSE)</f>
        <v>3</v>
      </c>
      <c r="F158" s="32">
        <f t="shared" si="6"/>
        <v>1</v>
      </c>
    </row>
    <row r="159" spans="1:6">
      <c r="A159" s="47">
        <v>45442</v>
      </c>
      <c r="B159" s="32">
        <v>63202.592000000004</v>
      </c>
      <c r="C159" s="32">
        <f>VLOOKUP($A159,[3]級距!$A:$K,9,FALSE)</f>
        <v>4</v>
      </c>
      <c r="D159" s="32">
        <f>VLOOKUP($A159,[3]級距!$A:$K,10,FALSE)</f>
        <v>7</v>
      </c>
      <c r="E159" s="32">
        <f>VLOOKUP($A159,[3]級距!$A:$K,11,FALSE)</f>
        <v>3</v>
      </c>
      <c r="F159" s="32">
        <f t="shared" si="6"/>
        <v>1</v>
      </c>
    </row>
    <row r="160" spans="1:6">
      <c r="A160" s="47">
        <v>45441</v>
      </c>
      <c r="B160" s="32">
        <v>77560.655999999988</v>
      </c>
      <c r="C160" s="32">
        <f>VLOOKUP($A160,[3]級距!$A:$K,9,FALSE)</f>
        <v>4</v>
      </c>
      <c r="D160" s="32">
        <f>VLOOKUP($A160,[3]級距!$A:$K,10,FALSE)</f>
        <v>8</v>
      </c>
      <c r="E160" s="32">
        <f>VLOOKUP($A160,[3]級距!$A:$K,11,FALSE)</f>
        <v>3</v>
      </c>
      <c r="F160" s="32">
        <f t="shared" si="6"/>
        <v>1</v>
      </c>
    </row>
    <row r="161" spans="1:6">
      <c r="A161" s="47">
        <v>45439</v>
      </c>
      <c r="B161" s="32">
        <v>62623.399999999994</v>
      </c>
      <c r="C161" s="32">
        <f>VLOOKUP($A161,[3]級距!$A:$K,9,FALSE)</f>
        <v>7</v>
      </c>
      <c r="D161" s="32">
        <f>VLOOKUP($A161,[3]級距!$A:$K,10,FALSE)</f>
        <v>8</v>
      </c>
      <c r="E161" s="32">
        <f>VLOOKUP($A161,[3]級距!$A:$K,11,FALSE)</f>
        <v>3</v>
      </c>
      <c r="F161" s="32">
        <f t="shared" si="6"/>
        <v>1</v>
      </c>
    </row>
    <row r="162" spans="1:6">
      <c r="A162" s="47">
        <v>45435</v>
      </c>
      <c r="B162" s="32">
        <v>-40153.248</v>
      </c>
      <c r="C162" s="32">
        <f>VLOOKUP($A162,[3]級距!$A:$K,9,FALSE)</f>
        <v>3</v>
      </c>
      <c r="D162" s="32">
        <f>VLOOKUP($A162,[3]級距!$A:$K,10,FALSE)</f>
        <v>2</v>
      </c>
      <c r="E162" s="32">
        <f>VLOOKUP($A162,[3]級距!$A:$K,11,FALSE)</f>
        <v>2</v>
      </c>
      <c r="F162" s="32">
        <f t="shared" si="6"/>
        <v>1</v>
      </c>
    </row>
    <row r="163" spans="1:6">
      <c r="A163" s="47">
        <v>45433</v>
      </c>
      <c r="B163" s="32">
        <v>536.83199999999965</v>
      </c>
      <c r="C163" s="32">
        <f>VLOOKUP($A163,[3]級距!$A:$K,9,FALSE)</f>
        <v>4</v>
      </c>
      <c r="D163" s="32">
        <f>VLOOKUP($A163,[3]級距!$A:$K,10,FALSE)</f>
        <v>3</v>
      </c>
      <c r="E163" s="32">
        <f>VLOOKUP($A163,[3]級距!$A:$K,11,FALSE)</f>
        <v>2</v>
      </c>
      <c r="F163" s="32">
        <f t="shared" si="6"/>
        <v>1</v>
      </c>
    </row>
    <row r="164" spans="1:6">
      <c r="A164" s="47">
        <v>45432</v>
      </c>
      <c r="B164" s="32">
        <v>-68885.856</v>
      </c>
      <c r="C164" s="32">
        <f>VLOOKUP($A164,[3]級距!$A:$K,9,FALSE)</f>
        <v>8</v>
      </c>
      <c r="D164" s="32">
        <f>VLOOKUP($A164,[3]級距!$A:$K,10,FALSE)</f>
        <v>5</v>
      </c>
      <c r="E164" s="32">
        <f>VLOOKUP($A164,[3]級距!$A:$K,11,FALSE)</f>
        <v>2</v>
      </c>
      <c r="F164" s="32">
        <f t="shared" si="6"/>
        <v>1</v>
      </c>
    </row>
    <row r="165" spans="1:6">
      <c r="A165" s="47">
        <v>45429</v>
      </c>
      <c r="B165" s="32">
        <v>-3944.7919999999995</v>
      </c>
      <c r="C165" s="32">
        <f>VLOOKUP($A165,[3]級距!$A:$K,9,FALSE)</f>
        <v>1</v>
      </c>
      <c r="D165" s="32">
        <f>VLOOKUP($A165,[3]級距!$A:$K,10,FALSE)</f>
        <v>3</v>
      </c>
      <c r="E165" s="32">
        <f>VLOOKUP($A165,[3]級距!$A:$K,11,FALSE)</f>
        <v>2</v>
      </c>
      <c r="F165" s="32">
        <f t="shared" si="6"/>
        <v>1</v>
      </c>
    </row>
    <row r="166" spans="1:6">
      <c r="A166" s="47">
        <v>45428</v>
      </c>
      <c r="B166" s="32">
        <v>85065.944000000003</v>
      </c>
      <c r="C166" s="32">
        <f>VLOOKUP($A166,[3]級距!$A:$K,9,FALSE)</f>
        <v>5</v>
      </c>
      <c r="D166" s="32">
        <f>VLOOKUP($A166,[3]級距!$A:$K,10,FALSE)</f>
        <v>5</v>
      </c>
      <c r="E166" s="32">
        <f>VLOOKUP($A166,[3]級距!$A:$K,11,FALSE)</f>
        <v>2</v>
      </c>
      <c r="F166" s="32">
        <f t="shared" si="6"/>
        <v>1</v>
      </c>
    </row>
    <row r="167" spans="1:6">
      <c r="A167" s="47">
        <v>45426</v>
      </c>
      <c r="B167" s="32">
        <v>6337.3440000000001</v>
      </c>
      <c r="C167" s="32">
        <f>VLOOKUP($A167,[3]級距!$A:$K,9,FALSE)</f>
        <v>2</v>
      </c>
      <c r="D167" s="32">
        <f>VLOOKUP($A167,[3]級距!$A:$K,10,FALSE)</f>
        <v>9</v>
      </c>
      <c r="E167" s="32">
        <f>VLOOKUP($A167,[3]級距!$A:$K,11,FALSE)</f>
        <v>3</v>
      </c>
      <c r="F167" s="32">
        <f t="shared" si="6"/>
        <v>1</v>
      </c>
    </row>
    <row r="168" spans="1:6">
      <c r="A168" s="47">
        <v>45425</v>
      </c>
      <c r="B168" s="32">
        <v>-16815.175999999999</v>
      </c>
      <c r="C168" s="32">
        <f>VLOOKUP($A168,[3]級距!$A:$K,9,FALSE)</f>
        <v>2</v>
      </c>
      <c r="D168" s="32">
        <f>VLOOKUP($A168,[3]級距!$A:$K,10,FALSE)</f>
        <v>5</v>
      </c>
      <c r="E168" s="32">
        <f>VLOOKUP($A168,[3]級距!$A:$K,11,FALSE)</f>
        <v>2</v>
      </c>
      <c r="F168" s="32">
        <f t="shared" si="6"/>
        <v>1</v>
      </c>
    </row>
    <row r="169" spans="1:6">
      <c r="A169" s="47">
        <v>45422</v>
      </c>
      <c r="B169" s="32">
        <v>-127943.23199999999</v>
      </c>
      <c r="C169" s="32">
        <f>VLOOKUP($A169,[3]級距!$A:$K,9,FALSE)</f>
        <v>5</v>
      </c>
      <c r="D169" s="32">
        <f>VLOOKUP($A169,[3]級距!$A:$K,10,FALSE)</f>
        <v>4</v>
      </c>
      <c r="E169" s="32">
        <f>VLOOKUP($A169,[3]級距!$A:$K,11,FALSE)</f>
        <v>2</v>
      </c>
      <c r="F169" s="32">
        <f t="shared" si="6"/>
        <v>1</v>
      </c>
    </row>
    <row r="170" spans="1:6">
      <c r="A170" s="47">
        <v>45421</v>
      </c>
      <c r="B170" s="32">
        <v>124079.17600000001</v>
      </c>
      <c r="C170" s="32">
        <f>VLOOKUP($A170,[3]級距!$A:$K,9,FALSE)</f>
        <v>3</v>
      </c>
      <c r="D170" s="32">
        <f>VLOOKUP($A170,[3]級距!$A:$K,10,FALSE)</f>
        <v>7</v>
      </c>
      <c r="E170" s="32">
        <f>VLOOKUP($A170,[3]級距!$A:$K,11,FALSE)</f>
        <v>3</v>
      </c>
      <c r="F170" s="32">
        <f t="shared" si="6"/>
        <v>1</v>
      </c>
    </row>
    <row r="171" spans="1:6">
      <c r="A171" s="47">
        <v>45419</v>
      </c>
      <c r="B171" s="32">
        <v>29043.040000000001</v>
      </c>
      <c r="C171" s="32">
        <f>VLOOKUP($A171,[3]級距!$A:$K,9,FALSE)</f>
        <v>5</v>
      </c>
      <c r="D171" s="32">
        <f>VLOOKUP($A171,[3]級距!$A:$K,10,FALSE)</f>
        <v>4</v>
      </c>
      <c r="E171" s="32">
        <f>VLOOKUP($A171,[3]級距!$A:$K,11,FALSE)</f>
        <v>2</v>
      </c>
      <c r="F171" s="32">
        <f t="shared" si="6"/>
        <v>1</v>
      </c>
    </row>
    <row r="172" spans="1:6">
      <c r="A172" s="47">
        <v>45418</v>
      </c>
      <c r="B172" s="32">
        <v>16056.6</v>
      </c>
      <c r="C172" s="32">
        <f>VLOOKUP($A172,[3]級距!$A:$K,9,FALSE)</f>
        <v>3</v>
      </c>
      <c r="D172" s="32">
        <f>VLOOKUP($A172,[3]級距!$A:$K,10,FALSE)</f>
        <v>6</v>
      </c>
      <c r="E172" s="32">
        <f>VLOOKUP($A172,[3]級距!$A:$K,11,FALSE)</f>
        <v>2</v>
      </c>
      <c r="F172" s="32">
        <f t="shared" si="6"/>
        <v>1</v>
      </c>
    </row>
    <row r="173" spans="1:6">
      <c r="A173" s="47">
        <v>45415</v>
      </c>
      <c r="B173" s="32">
        <v>21486.632000000001</v>
      </c>
      <c r="C173" s="32">
        <f>VLOOKUP($A173,[3]級距!$A:$K,9,FALSE)</f>
        <v>8</v>
      </c>
      <c r="D173" s="32">
        <f>VLOOKUP($A173,[3]級距!$A:$K,10,FALSE)</f>
        <v>6</v>
      </c>
      <c r="E173" s="32">
        <f>VLOOKUP($A173,[3]級距!$A:$K,11,FALSE)</f>
        <v>2</v>
      </c>
      <c r="F173" s="32">
        <f t="shared" si="6"/>
        <v>1</v>
      </c>
    </row>
    <row r="174" spans="1:6">
      <c r="A174" s="47">
        <v>45406</v>
      </c>
      <c r="B174" s="32">
        <v>-23904.407999999999</v>
      </c>
      <c r="C174" s="32">
        <f>VLOOKUP($A174,[3]級距!$A:$K,9,FALSE)</f>
        <v>8</v>
      </c>
      <c r="D174" s="32">
        <f>VLOOKUP($A174,[3]級距!$A:$K,10,FALSE)</f>
        <v>9</v>
      </c>
      <c r="E174" s="32">
        <f>VLOOKUP($A174,[3]級距!$A:$K,11,FALSE)</f>
        <v>3</v>
      </c>
      <c r="F174" s="32">
        <f t="shared" si="6"/>
        <v>1</v>
      </c>
    </row>
    <row r="175" spans="1:6">
      <c r="A175" s="47">
        <v>45405</v>
      </c>
      <c r="B175" s="32">
        <v>-48972.175999999999</v>
      </c>
      <c r="C175" s="32">
        <f>VLOOKUP($A175,[3]級距!$A:$K,9,FALSE)</f>
        <v>5</v>
      </c>
      <c r="D175" s="32">
        <f>VLOOKUP($A175,[3]級距!$A:$K,10,FALSE)</f>
        <v>2</v>
      </c>
      <c r="E175" s="32">
        <f>VLOOKUP($A175,[3]級距!$A:$K,11,FALSE)</f>
        <v>2</v>
      </c>
      <c r="F175" s="32">
        <f t="shared" si="6"/>
        <v>1</v>
      </c>
    </row>
    <row r="176" spans="1:6">
      <c r="A176" s="47">
        <v>45404</v>
      </c>
      <c r="B176" s="32">
        <v>9728.0479999999989</v>
      </c>
      <c r="C176" s="32">
        <f>VLOOKUP($A176,[3]級距!$A:$K,9,FALSE)</f>
        <v>8</v>
      </c>
      <c r="D176" s="32">
        <f>VLOOKUP($A176,[3]級距!$A:$K,10,FALSE)</f>
        <v>4</v>
      </c>
      <c r="E176" s="32">
        <f>VLOOKUP($A176,[3]級距!$A:$K,11,FALSE)</f>
        <v>2</v>
      </c>
      <c r="F176" s="32">
        <f t="shared" si="6"/>
        <v>1</v>
      </c>
    </row>
    <row r="177" spans="1:6">
      <c r="A177" s="47">
        <v>45401</v>
      </c>
      <c r="B177" s="32">
        <v>224410.61599999998</v>
      </c>
      <c r="C177" s="32">
        <f>VLOOKUP($A177,[3]級距!$A:$K,9,FALSE)</f>
        <v>10</v>
      </c>
      <c r="D177" s="32">
        <f>VLOOKUP($A177,[3]級距!$A:$K,10,FALSE)</f>
        <v>5</v>
      </c>
      <c r="E177" s="32">
        <f>VLOOKUP($A177,[3]級距!$A:$K,11,FALSE)</f>
        <v>1</v>
      </c>
      <c r="F177" s="32">
        <f t="shared" si="6"/>
        <v>1</v>
      </c>
    </row>
    <row r="178" spans="1:6">
      <c r="A178" s="47">
        <v>45400</v>
      </c>
      <c r="B178" s="32">
        <v>97729.952000000005</v>
      </c>
      <c r="C178" s="32">
        <f>VLOOKUP($A178,[3]級距!$A:$K,9,FALSE)</f>
        <v>9</v>
      </c>
      <c r="D178" s="32">
        <f>VLOOKUP($A178,[3]級距!$A:$K,10,FALSE)</f>
        <v>9</v>
      </c>
      <c r="E178" s="32">
        <f>VLOOKUP($A178,[3]級距!$A:$K,11,FALSE)</f>
        <v>3</v>
      </c>
      <c r="F178" s="32">
        <f t="shared" si="6"/>
        <v>1</v>
      </c>
    </row>
    <row r="179" spans="1:6">
      <c r="A179" s="47">
        <v>45399</v>
      </c>
      <c r="B179" s="32">
        <v>-124847.28</v>
      </c>
      <c r="C179" s="32">
        <f>VLOOKUP($A179,[3]級距!$A:$K,9,FALSE)</f>
        <v>9</v>
      </c>
      <c r="D179" s="32">
        <f>VLOOKUP($A179,[3]級距!$A:$K,10,FALSE)</f>
        <v>9</v>
      </c>
      <c r="E179" s="32">
        <f>VLOOKUP($A179,[3]級距!$A:$K,11,FALSE)</f>
        <v>4</v>
      </c>
      <c r="F179" s="32">
        <f t="shared" si="6"/>
        <v>1</v>
      </c>
    </row>
    <row r="180" spans="1:6">
      <c r="A180" s="47">
        <v>45398</v>
      </c>
      <c r="B180" s="32">
        <v>237372.62400000001</v>
      </c>
      <c r="C180" s="32">
        <f>VLOOKUP($A180,[3]級距!$A:$K,9,FALSE)</f>
        <v>10</v>
      </c>
      <c r="D180" s="32">
        <f>VLOOKUP($A180,[3]級距!$A:$K,10,FALSE)</f>
        <v>7</v>
      </c>
      <c r="E180" s="32">
        <f>VLOOKUP($A180,[3]級距!$A:$K,11,FALSE)</f>
        <v>4</v>
      </c>
      <c r="F180" s="32">
        <f t="shared" si="6"/>
        <v>1</v>
      </c>
    </row>
    <row r="181" spans="1:6">
      <c r="A181" s="47">
        <v>45397</v>
      </c>
      <c r="B181" s="32">
        <v>31294.704000000002</v>
      </c>
      <c r="C181" s="32">
        <f>VLOOKUP($A181,[3]級距!$A:$K,9,FALSE)</f>
        <v>2</v>
      </c>
      <c r="D181" s="32">
        <f>VLOOKUP($A181,[3]級距!$A:$K,10,FALSE)</f>
        <v>3</v>
      </c>
      <c r="E181" s="32">
        <f>VLOOKUP($A181,[3]級距!$A:$K,11,FALSE)</f>
        <v>2</v>
      </c>
      <c r="F181" s="32">
        <f t="shared" si="6"/>
        <v>1</v>
      </c>
    </row>
    <row r="182" spans="1:6">
      <c r="A182" s="47">
        <v>45394</v>
      </c>
      <c r="B182" s="32">
        <v>-131951.51199999999</v>
      </c>
      <c r="C182" s="32">
        <f>VLOOKUP($A182,[3]級距!$A:$K,9,FALSE)</f>
        <v>2</v>
      </c>
      <c r="D182" s="32">
        <f>VLOOKUP($A182,[3]級距!$A:$K,10,FALSE)</f>
        <v>1</v>
      </c>
      <c r="E182" s="32">
        <f>VLOOKUP($A182,[3]級距!$A:$K,11,FALSE)</f>
        <v>2</v>
      </c>
      <c r="F182" s="32">
        <f t="shared" si="6"/>
        <v>1</v>
      </c>
    </row>
    <row r="183" spans="1:6">
      <c r="A183" s="47">
        <v>45393</v>
      </c>
      <c r="B183" s="32">
        <v>-131934.08799999999</v>
      </c>
      <c r="C183" s="32">
        <f>VLOOKUP($A183,[3]級距!$A:$K,9,FALSE)</f>
        <v>1</v>
      </c>
      <c r="D183" s="32">
        <f>VLOOKUP($A183,[3]級距!$A:$K,10,FALSE)</f>
        <v>5</v>
      </c>
      <c r="E183" s="32">
        <f>VLOOKUP($A183,[3]級距!$A:$K,11,FALSE)</f>
        <v>2</v>
      </c>
      <c r="F183" s="32">
        <f t="shared" si="6"/>
        <v>1</v>
      </c>
    </row>
    <row r="184" spans="1:6">
      <c r="A184" s="47">
        <v>45392</v>
      </c>
      <c r="B184" s="32">
        <v>-21604.416000000001</v>
      </c>
      <c r="C184" s="32">
        <f>VLOOKUP($A184,[3]級距!$A:$K,9,FALSE)</f>
        <v>1</v>
      </c>
      <c r="D184" s="32">
        <f>VLOOKUP($A184,[3]級距!$A:$K,10,FALSE)</f>
        <v>4</v>
      </c>
      <c r="E184" s="32">
        <f>VLOOKUP($A184,[3]級距!$A:$K,11,FALSE)</f>
        <v>2</v>
      </c>
      <c r="F184" s="32">
        <f t="shared" si="6"/>
        <v>1</v>
      </c>
    </row>
    <row r="185" spans="1:6">
      <c r="A185" s="47">
        <v>45391</v>
      </c>
      <c r="B185" s="32">
        <v>421862.06400000001</v>
      </c>
      <c r="C185" s="32">
        <f>VLOOKUP($A185,[3]級距!$A:$K,9,FALSE)</f>
        <v>9</v>
      </c>
      <c r="D185" s="32">
        <f>VLOOKUP($A185,[3]級距!$A:$K,10,FALSE)</f>
        <v>10</v>
      </c>
      <c r="E185" s="32">
        <f>VLOOKUP($A185,[3]級距!$A:$K,11,FALSE)</f>
        <v>3</v>
      </c>
      <c r="F185" s="32">
        <f t="shared" si="6"/>
        <v>1</v>
      </c>
    </row>
    <row r="186" spans="1:6">
      <c r="A186" s="47">
        <v>45385</v>
      </c>
      <c r="B186" s="32">
        <v>40762.063999999998</v>
      </c>
      <c r="C186" s="32">
        <f>VLOOKUP($A186,[3]級距!$A:$K,9,FALSE)</f>
        <v>2</v>
      </c>
      <c r="D186" s="32">
        <f>VLOOKUP($A186,[3]級距!$A:$K,10,FALSE)</f>
        <v>2</v>
      </c>
      <c r="E186" s="32">
        <f>VLOOKUP($A186,[3]級距!$A:$K,11,FALSE)</f>
        <v>2</v>
      </c>
      <c r="F186" s="32">
        <f t="shared" si="6"/>
        <v>1</v>
      </c>
    </row>
    <row r="187" spans="1:6">
      <c r="A187" s="47">
        <v>45384</v>
      </c>
      <c r="B187" s="32">
        <v>119126.11199999999</v>
      </c>
      <c r="C187" s="32">
        <f>VLOOKUP($A187,[3]級距!$A:$K,9,FALSE)</f>
        <v>4</v>
      </c>
      <c r="D187" s="32">
        <f>VLOOKUP($A187,[3]級距!$A:$K,10,FALSE)</f>
        <v>10</v>
      </c>
      <c r="E187" s="32">
        <f>VLOOKUP($A187,[3]級距!$A:$K,11,FALSE)</f>
        <v>3</v>
      </c>
      <c r="F187" s="32">
        <f t="shared" si="6"/>
        <v>1</v>
      </c>
    </row>
    <row r="188" spans="1:6">
      <c r="A188" s="47">
        <v>45383</v>
      </c>
      <c r="B188" s="32">
        <v>-22213.576000000001</v>
      </c>
      <c r="C188" s="32">
        <f>VLOOKUP($A188,[3]級距!$A:$K,9,FALSE)</f>
        <v>2</v>
      </c>
      <c r="D188" s="32">
        <f>VLOOKUP($A188,[3]級距!$A:$K,10,FALSE)</f>
        <v>8</v>
      </c>
      <c r="E188" s="32">
        <f>VLOOKUP($A188,[3]級距!$A:$K,11,FALSE)</f>
        <v>3</v>
      </c>
      <c r="F188" s="32">
        <f t="shared" si="6"/>
        <v>1</v>
      </c>
    </row>
    <row r="189" spans="1:6">
      <c r="A189" s="47">
        <v>45380</v>
      </c>
      <c r="B189" s="32">
        <v>25190.48</v>
      </c>
      <c r="C189" s="32">
        <f>VLOOKUP($A189,[3]級距!$A:$K,9,FALSE)</f>
        <v>1</v>
      </c>
      <c r="D189" s="32">
        <f>VLOOKUP($A189,[3]級距!$A:$K,10,FALSE)</f>
        <v>6</v>
      </c>
      <c r="E189" s="32">
        <f>VLOOKUP($A189,[3]級距!$A:$K,11,FALSE)</f>
        <v>2</v>
      </c>
      <c r="F189" s="32">
        <f t="shared" si="6"/>
        <v>1</v>
      </c>
    </row>
    <row r="190" spans="1:6">
      <c r="A190" s="47">
        <v>45379</v>
      </c>
      <c r="B190" s="32">
        <v>11379.856</v>
      </c>
      <c r="C190" s="32">
        <f>VLOOKUP($A190,[3]級距!$A:$K,9,FALSE)</f>
        <v>4</v>
      </c>
      <c r="D190" s="32">
        <f>VLOOKUP($A190,[3]級距!$A:$K,10,FALSE)</f>
        <v>3</v>
      </c>
      <c r="E190" s="32">
        <f>VLOOKUP($A190,[3]級距!$A:$K,11,FALSE)</f>
        <v>2</v>
      </c>
      <c r="F190" s="32">
        <f t="shared" si="6"/>
        <v>1</v>
      </c>
    </row>
    <row r="191" spans="1:6">
      <c r="A191" s="47">
        <v>45377</v>
      </c>
      <c r="B191" s="32">
        <v>22156.2</v>
      </c>
      <c r="C191" s="32">
        <f>VLOOKUP($A191,[3]級距!$A:$K,9,FALSE)</f>
        <v>10</v>
      </c>
      <c r="D191" s="32">
        <f>VLOOKUP($A191,[3]級距!$A:$K,10,FALSE)</f>
        <v>3</v>
      </c>
      <c r="E191" s="32">
        <f>VLOOKUP($A191,[3]級距!$A:$K,11,FALSE)</f>
        <v>1</v>
      </c>
      <c r="F191" s="32">
        <f t="shared" si="6"/>
        <v>1</v>
      </c>
    </row>
    <row r="192" spans="1:6">
      <c r="A192" s="47">
        <v>45373</v>
      </c>
      <c r="B192" s="32">
        <v>-51617.624000000003</v>
      </c>
      <c r="C192" s="32">
        <f>VLOOKUP($A192,[3]級距!$A:$K,9,FALSE)</f>
        <v>3</v>
      </c>
      <c r="D192" s="32">
        <f>VLOOKUP($A192,[3]級距!$A:$K,10,FALSE)</f>
        <v>1</v>
      </c>
      <c r="E192" s="32">
        <f>VLOOKUP($A192,[3]級距!$A:$K,11,FALSE)</f>
        <v>2</v>
      </c>
      <c r="F192" s="32">
        <f t="shared" si="6"/>
        <v>1</v>
      </c>
    </row>
    <row r="193" spans="1:6">
      <c r="A193" s="47">
        <v>45371</v>
      </c>
      <c r="B193" s="32">
        <v>57641.088000000003</v>
      </c>
      <c r="C193" s="32">
        <f>VLOOKUP($A193,[3]級距!$A:$K,9,FALSE)</f>
        <v>5</v>
      </c>
      <c r="D193" s="32">
        <f>VLOOKUP($A193,[3]級距!$A:$K,10,FALSE)</f>
        <v>6</v>
      </c>
      <c r="E193" s="32">
        <f>VLOOKUP($A193,[3]級距!$A:$K,11,FALSE)</f>
        <v>2</v>
      </c>
      <c r="F193" s="32">
        <f t="shared" si="6"/>
        <v>1</v>
      </c>
    </row>
    <row r="194" spans="1:6">
      <c r="A194" s="47">
        <v>45369</v>
      </c>
      <c r="B194" s="32">
        <v>61432.375999999997</v>
      </c>
      <c r="C194" s="32">
        <f>VLOOKUP($A194,[3]級距!$A:$K,9,FALSE)</f>
        <v>4</v>
      </c>
      <c r="D194" s="32">
        <f>VLOOKUP($A194,[3]級距!$A:$K,10,FALSE)</f>
        <v>9</v>
      </c>
      <c r="E194" s="32">
        <f>VLOOKUP($A194,[3]級距!$A:$K,11,FALSE)</f>
        <v>3</v>
      </c>
      <c r="F194" s="32">
        <f t="shared" si="6"/>
        <v>1</v>
      </c>
    </row>
    <row r="195" spans="1:6">
      <c r="A195" s="47">
        <v>45366</v>
      </c>
      <c r="B195" s="32">
        <v>66309.119999999995</v>
      </c>
      <c r="C195" s="32">
        <f>VLOOKUP($A195,[3]級距!$A:$K,9,FALSE)</f>
        <v>3</v>
      </c>
      <c r="D195" s="32">
        <f>VLOOKUP($A195,[3]級距!$A:$K,10,FALSE)</f>
        <v>7</v>
      </c>
      <c r="E195" s="32">
        <f>VLOOKUP($A195,[3]級距!$A:$K,11,FALSE)</f>
        <v>3</v>
      </c>
      <c r="F195" s="32">
        <f t="shared" si="6"/>
        <v>1</v>
      </c>
    </row>
    <row r="196" spans="1:6">
      <c r="A196" s="47">
        <v>45365</v>
      </c>
      <c r="B196" s="32">
        <v>-125730.33600000001</v>
      </c>
      <c r="C196" s="32">
        <f>VLOOKUP($A196,[3]級距!$A:$K,9,FALSE)</f>
        <v>4</v>
      </c>
      <c r="D196" s="32">
        <f>VLOOKUP($A196,[3]級距!$A:$K,10,FALSE)</f>
        <v>3</v>
      </c>
      <c r="E196" s="32">
        <f>VLOOKUP($A196,[3]級距!$A:$K,11,FALSE)</f>
        <v>2</v>
      </c>
      <c r="F196" s="32">
        <f t="shared" ref="F196:F259" si="7">IF(A197&lt;&gt;A196,1,0)</f>
        <v>1</v>
      </c>
    </row>
    <row r="197" spans="1:6">
      <c r="A197" s="47">
        <v>45364</v>
      </c>
      <c r="B197" s="32">
        <v>88144.551999999996</v>
      </c>
      <c r="C197" s="32">
        <f>VLOOKUP($A197,[3]級距!$A:$K,9,FALSE)</f>
        <v>4</v>
      </c>
      <c r="D197" s="32">
        <f>VLOOKUP($A197,[3]級距!$A:$K,10,FALSE)</f>
        <v>4</v>
      </c>
      <c r="E197" s="32">
        <f>VLOOKUP($A197,[3]級距!$A:$K,11,FALSE)</f>
        <v>2</v>
      </c>
      <c r="F197" s="32">
        <f t="shared" si="7"/>
        <v>1</v>
      </c>
    </row>
    <row r="198" spans="1:6">
      <c r="A198" s="47">
        <v>45363</v>
      </c>
      <c r="B198" s="32">
        <v>127249.68</v>
      </c>
      <c r="C198" s="32">
        <f>VLOOKUP($A198,[3]級距!$A:$K,9,FALSE)</f>
        <v>7</v>
      </c>
      <c r="D198" s="32">
        <f>VLOOKUP($A198,[3]級距!$A:$K,10,FALSE)</f>
        <v>10</v>
      </c>
      <c r="E198" s="32">
        <f>VLOOKUP($A198,[3]級距!$A:$K,11,FALSE)</f>
        <v>3</v>
      </c>
      <c r="F198" s="32">
        <f t="shared" si="7"/>
        <v>1</v>
      </c>
    </row>
    <row r="199" spans="1:6">
      <c r="A199" s="47">
        <v>45362</v>
      </c>
      <c r="B199" s="32">
        <v>-92089.152000000002</v>
      </c>
      <c r="C199" s="32">
        <f>VLOOKUP($A199,[3]級距!$A:$K,9,FALSE)</f>
        <v>3</v>
      </c>
      <c r="D199" s="32">
        <f>VLOOKUP($A199,[3]級距!$A:$K,10,FALSE)</f>
        <v>2</v>
      </c>
      <c r="E199" s="32">
        <f>VLOOKUP($A199,[3]級距!$A:$K,11,FALSE)</f>
        <v>2</v>
      </c>
      <c r="F199" s="32">
        <f t="shared" si="7"/>
        <v>1</v>
      </c>
    </row>
    <row r="200" spans="1:6">
      <c r="A200" s="47">
        <v>45355</v>
      </c>
      <c r="B200" s="32">
        <v>55644.391999999993</v>
      </c>
      <c r="C200" s="32">
        <f>VLOOKUP($A200,[3]級距!$A:$K,9,FALSE)</f>
        <v>5</v>
      </c>
      <c r="D200" s="32">
        <f>VLOOKUP($A200,[3]級距!$A:$K,10,FALSE)</f>
        <v>9</v>
      </c>
      <c r="E200" s="32">
        <f>VLOOKUP($A200,[3]級距!$A:$K,11,FALSE)</f>
        <v>3</v>
      </c>
      <c r="F200" s="32">
        <f t="shared" si="7"/>
        <v>1</v>
      </c>
    </row>
    <row r="201" spans="1:6">
      <c r="A201" s="47">
        <v>45351</v>
      </c>
      <c r="B201" s="32">
        <v>-125435.99999999999</v>
      </c>
      <c r="C201" s="32">
        <f>VLOOKUP($A201,[3]級距!$A:$K,9,FALSE)</f>
        <v>5</v>
      </c>
      <c r="D201" s="32">
        <f>VLOOKUP($A201,[3]級距!$A:$K,10,FALSE)</f>
        <v>9</v>
      </c>
      <c r="E201" s="32">
        <f>VLOOKUP($A201,[3]級距!$A:$K,11,FALSE)</f>
        <v>3</v>
      </c>
      <c r="F201" s="32">
        <f t="shared" si="7"/>
        <v>1</v>
      </c>
    </row>
    <row r="202" spans="1:6">
      <c r="A202" s="47">
        <v>45349</v>
      </c>
      <c r="B202" s="32">
        <v>-12635.712</v>
      </c>
      <c r="C202" s="32">
        <f>VLOOKUP($A202,[3]級距!$A:$K,9,FALSE)</f>
        <v>8</v>
      </c>
      <c r="D202" s="32">
        <f>VLOOKUP($A202,[3]級距!$A:$K,10,FALSE)</f>
        <v>4</v>
      </c>
      <c r="E202" s="32">
        <f>VLOOKUP($A202,[3]級距!$A:$K,11,FALSE)</f>
        <v>2</v>
      </c>
      <c r="F202" s="32">
        <f t="shared" si="7"/>
        <v>1</v>
      </c>
    </row>
    <row r="203" spans="1:6">
      <c r="A203" s="47">
        <v>45348</v>
      </c>
      <c r="B203" s="32">
        <v>22230.376</v>
      </c>
      <c r="C203" s="32">
        <f>VLOOKUP($A203,[3]級距!$A:$K,9,FALSE)</f>
        <v>3</v>
      </c>
      <c r="D203" s="32">
        <f>VLOOKUP($A203,[3]級距!$A:$K,10,FALSE)</f>
        <v>4</v>
      </c>
      <c r="E203" s="32">
        <f>VLOOKUP($A203,[3]級距!$A:$K,11,FALSE)</f>
        <v>2</v>
      </c>
      <c r="F203" s="32">
        <f t="shared" si="7"/>
        <v>1</v>
      </c>
    </row>
    <row r="204" spans="1:6">
      <c r="A204" s="47">
        <v>45345</v>
      </c>
      <c r="B204" s="32">
        <v>38057.832000000002</v>
      </c>
      <c r="C204" s="32">
        <f>VLOOKUP($A204,[3]級距!$A:$K,9,FALSE)</f>
        <v>1</v>
      </c>
      <c r="D204" s="32">
        <f>VLOOKUP($A204,[3]級距!$A:$K,10,FALSE)</f>
        <v>8</v>
      </c>
      <c r="E204" s="32">
        <f>VLOOKUP($A204,[3]級距!$A:$K,11,FALSE)</f>
        <v>3</v>
      </c>
      <c r="F204" s="32">
        <f t="shared" si="7"/>
        <v>1</v>
      </c>
    </row>
    <row r="205" spans="1:6">
      <c r="A205" s="47">
        <v>45343</v>
      </c>
      <c r="B205" s="32">
        <v>28018.984</v>
      </c>
      <c r="C205" s="32">
        <f>VLOOKUP($A205,[3]級距!$A:$K,9,FALSE)</f>
        <v>1</v>
      </c>
      <c r="D205" s="32">
        <f>VLOOKUP($A205,[3]級距!$A:$K,10,FALSE)</f>
        <v>8</v>
      </c>
      <c r="E205" s="32">
        <f>VLOOKUP($A205,[3]級距!$A:$K,11,FALSE)</f>
        <v>3</v>
      </c>
      <c r="F205" s="32">
        <f t="shared" si="7"/>
        <v>1</v>
      </c>
    </row>
    <row r="206" spans="1:6">
      <c r="A206" s="47">
        <v>45342</v>
      </c>
      <c r="B206" s="32">
        <v>-43793.088000000003</v>
      </c>
      <c r="C206" s="32">
        <f>VLOOKUP($A206,[3]級距!$A:$K,9,FALSE)</f>
        <v>4</v>
      </c>
      <c r="D206" s="32">
        <f>VLOOKUP($A206,[3]級距!$A:$K,10,FALSE)</f>
        <v>8</v>
      </c>
      <c r="E206" s="32">
        <f>VLOOKUP($A206,[3]級距!$A:$K,11,FALSE)</f>
        <v>3</v>
      </c>
      <c r="F206" s="32">
        <f t="shared" si="7"/>
        <v>1</v>
      </c>
    </row>
    <row r="207" spans="1:6">
      <c r="A207" s="47">
        <v>45338</v>
      </c>
      <c r="B207" s="32">
        <v>419.67999999999995</v>
      </c>
      <c r="C207" s="32">
        <f>VLOOKUP($A207,[3]級距!$A:$K,9,FALSE)</f>
        <v>1</v>
      </c>
      <c r="D207" s="32">
        <f>VLOOKUP($A207,[3]級距!$A:$K,10,FALSE)</f>
        <v>6</v>
      </c>
      <c r="E207" s="32">
        <f>VLOOKUP($A207,[3]級距!$A:$K,11,FALSE)</f>
        <v>2</v>
      </c>
      <c r="F207" s="32">
        <f t="shared" si="7"/>
        <v>1</v>
      </c>
    </row>
    <row r="208" spans="1:6">
      <c r="A208" s="47">
        <v>45337</v>
      </c>
      <c r="B208" s="32">
        <v>416.8</v>
      </c>
      <c r="C208" s="32">
        <f>VLOOKUP($A208,[3]級距!$A:$K,9,FALSE)</f>
        <v>4</v>
      </c>
      <c r="D208" s="32">
        <f>VLOOKUP($A208,[3]級距!$A:$K,10,FALSE)</f>
        <v>5</v>
      </c>
      <c r="E208" s="32">
        <f>VLOOKUP($A208,[3]級距!$A:$K,11,FALSE)</f>
        <v>2</v>
      </c>
      <c r="F208" s="32">
        <f t="shared" si="7"/>
        <v>1</v>
      </c>
    </row>
    <row r="209" spans="1:6">
      <c r="A209" s="47">
        <v>45327</v>
      </c>
      <c r="B209" s="32">
        <v>14329.192000000001</v>
      </c>
      <c r="C209" s="32">
        <f>VLOOKUP($A209,[3]級距!$A:$K,9,FALSE)</f>
        <v>3</v>
      </c>
      <c r="D209" s="32">
        <f>VLOOKUP($A209,[3]級距!$A:$K,10,FALSE)</f>
        <v>6</v>
      </c>
      <c r="E209" s="32">
        <f>VLOOKUP($A209,[3]級距!$A:$K,11,FALSE)</f>
        <v>2</v>
      </c>
      <c r="F209" s="32">
        <f t="shared" si="7"/>
        <v>1</v>
      </c>
    </row>
    <row r="210" spans="1:6">
      <c r="A210" s="47">
        <v>45324</v>
      </c>
      <c r="B210" s="32">
        <v>12793.68</v>
      </c>
      <c r="C210" s="32">
        <f>VLOOKUP($A210,[3]級距!$A:$K,9,FALSE)</f>
        <v>1</v>
      </c>
      <c r="D210" s="32">
        <f>VLOOKUP($A210,[3]級距!$A:$K,10,FALSE)</f>
        <v>2</v>
      </c>
      <c r="E210" s="32">
        <f>VLOOKUP($A210,[3]級距!$A:$K,11,FALSE)</f>
        <v>2</v>
      </c>
      <c r="F210" s="32">
        <f t="shared" si="7"/>
        <v>1</v>
      </c>
    </row>
    <row r="211" spans="1:6">
      <c r="A211" s="47">
        <v>45323</v>
      </c>
      <c r="B211" s="32">
        <v>-126426.496</v>
      </c>
      <c r="C211" s="32">
        <f>VLOOKUP($A211,[3]級距!$A:$K,9,FALSE)</f>
        <v>2</v>
      </c>
      <c r="D211" s="32">
        <f>VLOOKUP($A211,[3]級距!$A:$K,10,FALSE)</f>
        <v>3</v>
      </c>
      <c r="E211" s="32">
        <f>VLOOKUP($A211,[3]級距!$A:$K,11,FALSE)</f>
        <v>2</v>
      </c>
      <c r="F211" s="32">
        <f t="shared" si="7"/>
        <v>1</v>
      </c>
    </row>
    <row r="212" spans="1:6">
      <c r="A212" s="47">
        <v>45322</v>
      </c>
      <c r="B212" s="32">
        <v>68832.368000000002</v>
      </c>
      <c r="C212" s="32">
        <f>VLOOKUP($A212,[3]級距!$A:$K,9,FALSE)</f>
        <v>1</v>
      </c>
      <c r="D212" s="32">
        <f>VLOOKUP($A212,[3]級距!$A:$K,10,FALSE)</f>
        <v>8</v>
      </c>
      <c r="E212" s="32">
        <f>VLOOKUP($A212,[3]級距!$A:$K,11,FALSE)</f>
        <v>3</v>
      </c>
      <c r="F212" s="32">
        <f t="shared" si="7"/>
        <v>1</v>
      </c>
    </row>
    <row r="213" spans="1:6">
      <c r="A213" s="47">
        <v>45321</v>
      </c>
      <c r="B213" s="32">
        <v>3192.5280000000002</v>
      </c>
      <c r="C213" s="32">
        <f>VLOOKUP($A213,[3]級距!$A:$K,9,FALSE)</f>
        <v>1</v>
      </c>
      <c r="D213" s="32">
        <f>VLOOKUP($A213,[3]級距!$A:$K,10,FALSE)</f>
        <v>7</v>
      </c>
      <c r="E213" s="32">
        <f>VLOOKUP($A213,[3]級距!$A:$K,11,FALSE)</f>
        <v>3</v>
      </c>
      <c r="F213" s="32">
        <f t="shared" si="7"/>
        <v>1</v>
      </c>
    </row>
    <row r="214" spans="1:6">
      <c r="A214" s="47">
        <v>45320</v>
      </c>
      <c r="B214" s="32">
        <v>-124329.12</v>
      </c>
      <c r="C214" s="32">
        <f>VLOOKUP($A214,[3]級距!$A:$K,9,FALSE)</f>
        <v>5</v>
      </c>
      <c r="D214" s="32">
        <f>VLOOKUP($A214,[3]級距!$A:$K,10,FALSE)</f>
        <v>7</v>
      </c>
      <c r="E214" s="32">
        <f>VLOOKUP($A214,[3]級距!$A:$K,11,FALSE)</f>
        <v>3</v>
      </c>
      <c r="F214" s="32">
        <f t="shared" si="7"/>
        <v>1</v>
      </c>
    </row>
    <row r="215" spans="1:6">
      <c r="A215" s="47">
        <v>45317</v>
      </c>
      <c r="B215" s="32">
        <v>-31171.895999999997</v>
      </c>
      <c r="C215" s="32">
        <f>VLOOKUP($A215,[3]級距!$A:$K,9,FALSE)</f>
        <v>1</v>
      </c>
      <c r="D215" s="32">
        <f>VLOOKUP($A215,[3]級距!$A:$K,10,FALSE)</f>
        <v>6</v>
      </c>
      <c r="E215" s="32">
        <f>VLOOKUP($A215,[3]級距!$A:$K,11,FALSE)</f>
        <v>2</v>
      </c>
      <c r="F215" s="32">
        <f t="shared" si="7"/>
        <v>1</v>
      </c>
    </row>
    <row r="216" spans="1:6">
      <c r="A216" s="47">
        <v>45316</v>
      </c>
      <c r="B216" s="32">
        <v>-61769.087999999996</v>
      </c>
      <c r="C216" s="32">
        <f>VLOOKUP($A216,[3]級距!$A:$K,9,FALSE)</f>
        <v>1</v>
      </c>
      <c r="D216" s="32">
        <f>VLOOKUP($A216,[3]級距!$A:$K,10,FALSE)</f>
        <v>3</v>
      </c>
      <c r="E216" s="32">
        <f>VLOOKUP($A216,[3]級距!$A:$K,11,FALSE)</f>
        <v>2</v>
      </c>
      <c r="F216" s="32">
        <f t="shared" si="7"/>
        <v>1</v>
      </c>
    </row>
    <row r="217" spans="1:6">
      <c r="A217" s="47">
        <v>45315</v>
      </c>
      <c r="B217" s="32">
        <v>-4295.2800000000007</v>
      </c>
      <c r="C217" s="32">
        <f>VLOOKUP($A217,[3]級距!$A:$K,9,FALSE)</f>
        <v>1</v>
      </c>
      <c r="D217" s="32">
        <f>VLOOKUP($A217,[3]級距!$A:$K,10,FALSE)</f>
        <v>1</v>
      </c>
      <c r="E217" s="32">
        <f>VLOOKUP($A217,[3]級距!$A:$K,11,FALSE)</f>
        <v>2</v>
      </c>
      <c r="F217" s="32">
        <f t="shared" si="7"/>
        <v>1</v>
      </c>
    </row>
    <row r="218" spans="1:6">
      <c r="A218" s="47">
        <v>45308</v>
      </c>
      <c r="B218" s="32">
        <v>74183.008000000002</v>
      </c>
      <c r="C218" s="32">
        <f>VLOOKUP($A218,[3]級距!$A:$K,9,FALSE)</f>
        <v>5</v>
      </c>
      <c r="D218" s="32">
        <f>VLOOKUP($A218,[3]級距!$A:$K,10,FALSE)</f>
        <v>8</v>
      </c>
      <c r="E218" s="32">
        <f>VLOOKUP($A218,[3]級距!$A:$K,11,FALSE)</f>
        <v>3</v>
      </c>
      <c r="F218" s="32">
        <f t="shared" si="7"/>
        <v>1</v>
      </c>
    </row>
    <row r="219" spans="1:6">
      <c r="A219" s="47">
        <v>45303</v>
      </c>
      <c r="B219" s="32">
        <v>10557.552</v>
      </c>
      <c r="C219" s="32">
        <f>VLOOKUP($A219,[3]級距!$A:$K,9,FALSE)</f>
        <v>2</v>
      </c>
      <c r="D219" s="32">
        <f>VLOOKUP($A219,[3]級距!$A:$K,10,FALSE)</f>
        <v>2</v>
      </c>
      <c r="E219" s="32">
        <f>VLOOKUP($A219,[3]級距!$A:$K,11,FALSE)</f>
        <v>2</v>
      </c>
      <c r="F219" s="32">
        <f t="shared" si="7"/>
        <v>1</v>
      </c>
    </row>
    <row r="220" spans="1:6">
      <c r="A220" s="47">
        <v>45302</v>
      </c>
      <c r="B220" s="32">
        <v>45349.344000000005</v>
      </c>
      <c r="C220" s="32">
        <f>VLOOKUP($A220,[3]級距!$A:$K,9,FALSE)</f>
        <v>2</v>
      </c>
      <c r="D220" s="32">
        <f>VLOOKUP($A220,[3]級距!$A:$K,10,FALSE)</f>
        <v>7</v>
      </c>
      <c r="E220" s="32">
        <f>VLOOKUP($A220,[3]級距!$A:$K,11,FALSE)</f>
        <v>3</v>
      </c>
      <c r="F220" s="32">
        <f t="shared" si="7"/>
        <v>1</v>
      </c>
    </row>
    <row r="221" spans="1:6">
      <c r="A221" s="47">
        <v>45301</v>
      </c>
      <c r="B221" s="32">
        <v>3810.5600000000004</v>
      </c>
      <c r="C221" s="32">
        <f>VLOOKUP($A221,[3]級距!$A:$K,9,FALSE)</f>
        <v>1</v>
      </c>
      <c r="D221" s="32">
        <f>VLOOKUP($A221,[3]級距!$A:$K,10,FALSE)</f>
        <v>7</v>
      </c>
      <c r="E221" s="32">
        <f>VLOOKUP($A221,[3]級距!$A:$K,11,FALSE)</f>
        <v>3</v>
      </c>
      <c r="F221" s="32">
        <f t="shared" si="7"/>
        <v>1</v>
      </c>
    </row>
    <row r="222" spans="1:6">
      <c r="A222" s="47">
        <v>45300</v>
      </c>
      <c r="B222" s="32">
        <v>52645.271999999997</v>
      </c>
      <c r="C222" s="32">
        <f>VLOOKUP($A222,[3]級距!$A:$K,9,FALSE)</f>
        <v>8</v>
      </c>
      <c r="D222" s="32">
        <f>VLOOKUP($A222,[3]級距!$A:$K,10,FALSE)</f>
        <v>9</v>
      </c>
      <c r="E222" s="32">
        <f>VLOOKUP($A222,[3]級距!$A:$K,11,FALSE)</f>
        <v>3</v>
      </c>
      <c r="F222" s="32">
        <f t="shared" si="7"/>
        <v>1</v>
      </c>
    </row>
    <row r="223" spans="1:6">
      <c r="A223" s="47">
        <v>45296</v>
      </c>
      <c r="B223" s="32">
        <v>-80744.84</v>
      </c>
      <c r="C223" s="32">
        <f>VLOOKUP($A223,[3]級距!$A:$K,9,FALSE)</f>
        <v>3</v>
      </c>
      <c r="D223" s="32">
        <f>VLOOKUP($A223,[3]級距!$A:$K,10,FALSE)</f>
        <v>5</v>
      </c>
      <c r="E223" s="32">
        <f>VLOOKUP($A223,[3]級距!$A:$K,11,FALSE)</f>
        <v>2</v>
      </c>
      <c r="F223" s="32">
        <f t="shared" si="7"/>
        <v>1</v>
      </c>
    </row>
    <row r="224" spans="1:6">
      <c r="A224" s="47">
        <v>45295</v>
      </c>
      <c r="B224" s="32">
        <v>-17935.167999999998</v>
      </c>
      <c r="C224" s="32">
        <f>VLOOKUP($A224,[3]級距!$A:$K,9,FALSE)</f>
        <v>1</v>
      </c>
      <c r="D224" s="32">
        <f>VLOOKUP($A224,[3]級距!$A:$K,10,FALSE)</f>
        <v>4</v>
      </c>
      <c r="E224" s="32">
        <f>VLOOKUP($A224,[3]級距!$A:$K,11,FALSE)</f>
        <v>2</v>
      </c>
      <c r="F224" s="32">
        <f t="shared" si="7"/>
        <v>1</v>
      </c>
    </row>
    <row r="225" spans="1:6">
      <c r="A225" s="47">
        <v>45294</v>
      </c>
      <c r="B225" s="32">
        <v>149249.568</v>
      </c>
      <c r="C225" s="32">
        <f>VLOOKUP($A225,[3]級距!$A:$K,9,FALSE)</f>
        <v>5</v>
      </c>
      <c r="D225" s="32">
        <f>VLOOKUP($A225,[3]級距!$A:$K,10,FALSE)</f>
        <v>8</v>
      </c>
      <c r="E225" s="32">
        <f>VLOOKUP($A225,[3]級距!$A:$K,11,FALSE)</f>
        <v>3</v>
      </c>
      <c r="F225" s="32">
        <f t="shared" si="7"/>
        <v>1</v>
      </c>
    </row>
    <row r="226" spans="1:6">
      <c r="A226" s="47">
        <v>45288</v>
      </c>
      <c r="B226" s="32">
        <v>-113477.856</v>
      </c>
      <c r="C226" s="32">
        <f>VLOOKUP($A226,[3]級距!$A:$K,9,FALSE)</f>
        <v>1</v>
      </c>
      <c r="D226" s="32">
        <f>VLOOKUP($A226,[3]級距!$A:$K,10,FALSE)</f>
        <v>3</v>
      </c>
      <c r="E226" s="32">
        <f>VLOOKUP($A226,[3]級距!$A:$K,11,FALSE)</f>
        <v>2</v>
      </c>
      <c r="F226" s="32">
        <f t="shared" si="7"/>
        <v>1</v>
      </c>
    </row>
    <row r="227" spans="1:6">
      <c r="A227" s="47">
        <v>45287</v>
      </c>
      <c r="B227" s="32">
        <v>40119.263999999996</v>
      </c>
      <c r="C227" s="32">
        <f>VLOOKUP($A227,[3]級距!$A:$K,9,FALSE)</f>
        <v>3</v>
      </c>
      <c r="D227" s="32">
        <f>VLOOKUP($A227,[3]級距!$A:$K,10,FALSE)</f>
        <v>8</v>
      </c>
      <c r="E227" s="32">
        <f>VLOOKUP($A227,[3]級距!$A:$K,11,FALSE)</f>
        <v>3</v>
      </c>
      <c r="F227" s="32">
        <f t="shared" si="7"/>
        <v>1</v>
      </c>
    </row>
    <row r="228" spans="1:6">
      <c r="A228" s="47">
        <v>45286</v>
      </c>
      <c r="B228" s="32">
        <v>10843.392</v>
      </c>
      <c r="C228" s="32">
        <f>VLOOKUP($A228,[3]級距!$A:$K,9,FALSE)</f>
        <v>1</v>
      </c>
      <c r="D228" s="32">
        <f>VLOOKUP($A228,[3]級距!$A:$K,10,FALSE)</f>
        <v>8</v>
      </c>
      <c r="E228" s="32">
        <f>VLOOKUP($A228,[3]級距!$A:$K,11,FALSE)</f>
        <v>3</v>
      </c>
      <c r="F228" s="32">
        <f t="shared" si="7"/>
        <v>1</v>
      </c>
    </row>
    <row r="229" spans="1:6">
      <c r="A229" s="47">
        <v>45285</v>
      </c>
      <c r="B229" s="32">
        <v>3878.84</v>
      </c>
      <c r="C229" s="32">
        <f>VLOOKUP($A229,[3]級距!$A:$K,9,FALSE)</f>
        <v>1</v>
      </c>
      <c r="D229" s="32">
        <f>VLOOKUP($A229,[3]級距!$A:$K,10,FALSE)</f>
        <v>4</v>
      </c>
      <c r="E229" s="32">
        <f>VLOOKUP($A229,[3]級距!$A:$K,11,FALSE)</f>
        <v>2</v>
      </c>
      <c r="F229" s="32">
        <f t="shared" si="7"/>
        <v>1</v>
      </c>
    </row>
    <row r="230" spans="1:6">
      <c r="A230" s="47">
        <v>45282</v>
      </c>
      <c r="B230" s="32">
        <v>-17943.232</v>
      </c>
      <c r="C230" s="32">
        <f>VLOOKUP($A230,[3]級距!$A:$K,9,FALSE)</f>
        <v>1</v>
      </c>
      <c r="D230" s="32">
        <f>VLOOKUP($A230,[3]級距!$A:$K,10,FALSE)</f>
        <v>1</v>
      </c>
      <c r="E230" s="32">
        <f>VLOOKUP($A230,[3]級距!$A:$K,11,FALSE)</f>
        <v>2</v>
      </c>
      <c r="F230" s="32">
        <f t="shared" si="7"/>
        <v>1</v>
      </c>
    </row>
    <row r="231" spans="1:6">
      <c r="A231" s="47">
        <v>45279</v>
      </c>
      <c r="B231" s="32">
        <v>34140.512000000002</v>
      </c>
      <c r="C231" s="32">
        <f>VLOOKUP($A231,[3]級距!$A:$K,9,FALSE)</f>
        <v>2</v>
      </c>
      <c r="D231" s="32">
        <f>VLOOKUP($A231,[3]級距!$A:$K,10,FALSE)</f>
        <v>2</v>
      </c>
      <c r="E231" s="32">
        <f>VLOOKUP($A231,[3]級距!$A:$K,11,FALSE)</f>
        <v>2</v>
      </c>
      <c r="F231" s="32">
        <f t="shared" si="7"/>
        <v>1</v>
      </c>
    </row>
    <row r="232" spans="1:6">
      <c r="A232" s="47">
        <v>45278</v>
      </c>
      <c r="B232" s="32">
        <v>-47927.040000000001</v>
      </c>
      <c r="C232" s="32">
        <f>VLOOKUP($A232,[3]級距!$A:$K,9,FALSE)</f>
        <v>1</v>
      </c>
      <c r="D232" s="32">
        <f>VLOOKUP($A232,[3]級距!$A:$K,10,FALSE)</f>
        <v>2</v>
      </c>
      <c r="E232" s="32">
        <f>VLOOKUP($A232,[3]級距!$A:$K,11,FALSE)</f>
        <v>2</v>
      </c>
      <c r="F232" s="32">
        <f t="shared" si="7"/>
        <v>1</v>
      </c>
    </row>
    <row r="233" spans="1:6">
      <c r="A233" s="47">
        <v>45274</v>
      </c>
      <c r="B233" s="32">
        <v>-25479.887999999999</v>
      </c>
      <c r="C233" s="32">
        <f>VLOOKUP($A233,[3]級距!$A:$K,9,FALSE)</f>
        <v>1</v>
      </c>
      <c r="D233" s="32">
        <f>VLOOKUP($A233,[3]級距!$A:$K,10,FALSE)</f>
        <v>7</v>
      </c>
      <c r="E233" s="32">
        <f>VLOOKUP($A233,[3]級距!$A:$K,11,FALSE)</f>
        <v>3</v>
      </c>
      <c r="F233" s="32">
        <f t="shared" si="7"/>
        <v>1</v>
      </c>
    </row>
    <row r="234" spans="1:6">
      <c r="A234" s="47">
        <v>45272</v>
      </c>
      <c r="B234" s="32">
        <v>10898.624</v>
      </c>
      <c r="C234" s="32">
        <f>VLOOKUP($A234,[3]級距!$A:$K,9,FALSE)</f>
        <v>2</v>
      </c>
      <c r="D234" s="32">
        <f>VLOOKUP($A234,[3]級距!$A:$K,10,FALSE)</f>
        <v>5</v>
      </c>
      <c r="E234" s="32">
        <f>VLOOKUP($A234,[3]級距!$A:$K,11,FALSE)</f>
        <v>2</v>
      </c>
      <c r="F234" s="32">
        <f t="shared" si="7"/>
        <v>1</v>
      </c>
    </row>
    <row r="235" spans="1:6">
      <c r="A235" s="47">
        <v>45271</v>
      </c>
      <c r="B235" s="32">
        <v>-53081.791999999994</v>
      </c>
      <c r="C235" s="32">
        <f>VLOOKUP($A235,[3]級距!$A:$K,9,FALSE)</f>
        <v>2</v>
      </c>
      <c r="D235" s="32">
        <f>VLOOKUP($A235,[3]級距!$A:$K,10,FALSE)</f>
        <v>2</v>
      </c>
      <c r="E235" s="32">
        <f>VLOOKUP($A235,[3]級距!$A:$K,11,FALSE)</f>
        <v>2</v>
      </c>
      <c r="F235" s="32">
        <f t="shared" si="7"/>
        <v>1</v>
      </c>
    </row>
    <row r="236" spans="1:6">
      <c r="A236" s="47">
        <v>45268</v>
      </c>
      <c r="B236" s="32">
        <v>-50697.48</v>
      </c>
      <c r="C236" s="32">
        <f>VLOOKUP($A236,[3]級距!$A:$K,9,FALSE)</f>
        <v>2</v>
      </c>
      <c r="D236" s="32">
        <f>VLOOKUP($A236,[3]級距!$A:$K,10,FALSE)</f>
        <v>3</v>
      </c>
      <c r="E236" s="32">
        <f>VLOOKUP($A236,[3]級距!$A:$K,11,FALSE)</f>
        <v>2</v>
      </c>
      <c r="F236" s="32">
        <f t="shared" si="7"/>
        <v>1</v>
      </c>
    </row>
    <row r="237" spans="1:6">
      <c r="A237" s="47">
        <v>45267</v>
      </c>
      <c r="B237" s="32">
        <v>33393.920000000006</v>
      </c>
      <c r="C237" s="32">
        <f>VLOOKUP($A237,[3]級距!$A:$K,9,FALSE)</f>
        <v>2</v>
      </c>
      <c r="D237" s="32">
        <f>VLOOKUP($A237,[3]級距!$A:$K,10,FALSE)</f>
        <v>5</v>
      </c>
      <c r="E237" s="32">
        <f>VLOOKUP($A237,[3]級距!$A:$K,11,FALSE)</f>
        <v>2</v>
      </c>
      <c r="F237" s="32">
        <f t="shared" si="7"/>
        <v>1</v>
      </c>
    </row>
    <row r="238" spans="1:6">
      <c r="A238" s="47">
        <v>45266</v>
      </c>
      <c r="B238" s="32">
        <v>-1403.856</v>
      </c>
      <c r="C238" s="32">
        <f>VLOOKUP($A238,[3]級距!$A:$K,9,FALSE)</f>
        <v>2</v>
      </c>
      <c r="D238" s="32">
        <f>VLOOKUP($A238,[3]級距!$A:$K,10,FALSE)</f>
        <v>2</v>
      </c>
      <c r="E238" s="32">
        <f>VLOOKUP($A238,[3]級距!$A:$K,11,FALSE)</f>
        <v>2</v>
      </c>
      <c r="F238" s="32">
        <f t="shared" si="7"/>
        <v>1</v>
      </c>
    </row>
    <row r="239" spans="1:6">
      <c r="A239" s="47">
        <v>45265</v>
      </c>
      <c r="B239" s="32">
        <v>-63267.336000000003</v>
      </c>
      <c r="C239" s="32">
        <f>VLOOKUP($A239,[3]級距!$A:$K,9,FALSE)</f>
        <v>1</v>
      </c>
      <c r="D239" s="32">
        <f>VLOOKUP($A239,[3]級距!$A:$K,10,FALSE)</f>
        <v>3</v>
      </c>
      <c r="E239" s="32">
        <f>VLOOKUP($A239,[3]級距!$A:$K,11,FALSE)</f>
        <v>2</v>
      </c>
      <c r="F239" s="32">
        <f t="shared" si="7"/>
        <v>1</v>
      </c>
    </row>
    <row r="240" spans="1:6">
      <c r="A240" s="47">
        <v>45264</v>
      </c>
      <c r="B240" s="32">
        <v>19054.592000000001</v>
      </c>
      <c r="C240" s="32">
        <f>VLOOKUP($A240,[3]級距!$A:$K,9,FALSE)</f>
        <v>2</v>
      </c>
      <c r="D240" s="32">
        <f>VLOOKUP($A240,[3]級距!$A:$K,10,FALSE)</f>
        <v>5</v>
      </c>
      <c r="E240" s="32">
        <f>VLOOKUP($A240,[3]級距!$A:$K,11,FALSE)</f>
        <v>2</v>
      </c>
      <c r="F240" s="32">
        <f t="shared" si="7"/>
        <v>1</v>
      </c>
    </row>
    <row r="241" spans="1:6">
      <c r="A241" s="47">
        <v>45260</v>
      </c>
      <c r="B241" s="32">
        <v>-126229.264</v>
      </c>
      <c r="C241" s="32">
        <f>VLOOKUP($A241,[3]級距!$A:$K,9,FALSE)</f>
        <v>3</v>
      </c>
      <c r="D241" s="32">
        <f>VLOOKUP($A241,[3]級距!$A:$K,10,FALSE)</f>
        <v>1</v>
      </c>
      <c r="E241" s="32">
        <f>VLOOKUP($A241,[3]級距!$A:$K,11,FALSE)</f>
        <v>2</v>
      </c>
      <c r="F241" s="32">
        <f t="shared" si="7"/>
        <v>1</v>
      </c>
    </row>
    <row r="242" spans="1:6">
      <c r="A242" s="47">
        <v>45257</v>
      </c>
      <c r="B242" s="32">
        <v>150394.45600000001</v>
      </c>
      <c r="C242" s="32">
        <f>VLOOKUP($A242,[3]級距!$A:$K,9,FALSE)</f>
        <v>7</v>
      </c>
      <c r="D242" s="32">
        <f>VLOOKUP($A242,[3]級距!$A:$K,10,FALSE)</f>
        <v>4</v>
      </c>
      <c r="E242" s="32">
        <f>VLOOKUP($A242,[3]級距!$A:$K,11,FALSE)</f>
        <v>2</v>
      </c>
      <c r="F242" s="32">
        <f t="shared" si="7"/>
        <v>1</v>
      </c>
    </row>
    <row r="243" spans="1:6">
      <c r="A243" s="47">
        <v>45254</v>
      </c>
      <c r="B243" s="32">
        <v>-34467.336000000003</v>
      </c>
      <c r="C243" s="32">
        <f>VLOOKUP($A243,[3]級距!$A:$K,9,FALSE)</f>
        <v>1</v>
      </c>
      <c r="D243" s="32">
        <f>VLOOKUP($A243,[3]級距!$A:$K,10,FALSE)</f>
        <v>5</v>
      </c>
      <c r="E243" s="32">
        <f>VLOOKUP($A243,[3]級距!$A:$K,11,FALSE)</f>
        <v>2</v>
      </c>
      <c r="F243" s="32">
        <f t="shared" si="7"/>
        <v>1</v>
      </c>
    </row>
    <row r="244" spans="1:6">
      <c r="A244" s="47">
        <v>45253</v>
      </c>
      <c r="B244" s="32">
        <v>-36527.127999999997</v>
      </c>
      <c r="C244" s="32">
        <f>VLOOKUP($A244,[3]級距!$A:$K,9,FALSE)</f>
        <v>2</v>
      </c>
      <c r="D244" s="32">
        <f>VLOOKUP($A244,[3]級距!$A:$K,10,FALSE)</f>
        <v>3</v>
      </c>
      <c r="E244" s="32">
        <f>VLOOKUP($A244,[3]級距!$A:$K,11,FALSE)</f>
        <v>2</v>
      </c>
      <c r="F244" s="32">
        <f t="shared" si="7"/>
        <v>1</v>
      </c>
    </row>
    <row r="245" spans="1:6">
      <c r="A245" s="47">
        <v>45252</v>
      </c>
      <c r="B245" s="32">
        <v>-77036.671999999991</v>
      </c>
      <c r="C245" s="32">
        <f>VLOOKUP($A245,[3]級距!$A:$K,9,FALSE)</f>
        <v>1</v>
      </c>
      <c r="D245" s="32">
        <f>VLOOKUP($A245,[3]級距!$A:$K,10,FALSE)</f>
        <v>2</v>
      </c>
      <c r="E245" s="32">
        <f>VLOOKUP($A245,[3]級距!$A:$K,11,FALSE)</f>
        <v>2</v>
      </c>
      <c r="F245" s="32">
        <f t="shared" si="7"/>
        <v>1</v>
      </c>
    </row>
    <row r="246" spans="1:6">
      <c r="A246" s="47">
        <v>45251</v>
      </c>
      <c r="B246" s="32">
        <v>53630.264000000003</v>
      </c>
      <c r="C246" s="32">
        <f>VLOOKUP($A246,[3]級距!$A:$K,9,FALSE)</f>
        <v>4</v>
      </c>
      <c r="D246" s="32">
        <f>VLOOKUP($A246,[3]級距!$A:$K,10,FALSE)</f>
        <v>10</v>
      </c>
      <c r="E246" s="32">
        <f>VLOOKUP($A246,[3]級距!$A:$K,11,FALSE)</f>
        <v>3</v>
      </c>
      <c r="F246" s="32">
        <f t="shared" si="7"/>
        <v>1</v>
      </c>
    </row>
    <row r="247" spans="1:6">
      <c r="A247" s="47">
        <v>45250</v>
      </c>
      <c r="B247" s="32">
        <v>-43350.432000000001</v>
      </c>
      <c r="C247" s="32">
        <f>VLOOKUP($A247,[3]級距!$A:$K,9,FALSE)</f>
        <v>3</v>
      </c>
      <c r="D247" s="32">
        <f>VLOOKUP($A247,[3]級距!$A:$K,10,FALSE)</f>
        <v>3</v>
      </c>
      <c r="E247" s="32">
        <f>VLOOKUP($A247,[3]級距!$A:$K,11,FALSE)</f>
        <v>2</v>
      </c>
      <c r="F247" s="32">
        <f t="shared" si="7"/>
        <v>1</v>
      </c>
    </row>
    <row r="248" spans="1:6">
      <c r="A248" s="47">
        <v>45247</v>
      </c>
      <c r="B248" s="32">
        <v>51337.807999999997</v>
      </c>
      <c r="C248" s="32">
        <f>VLOOKUP($A248,[3]級距!$A:$K,9,FALSE)</f>
        <v>1</v>
      </c>
      <c r="D248" s="32">
        <f>VLOOKUP($A248,[3]級距!$A:$K,10,FALSE)</f>
        <v>7</v>
      </c>
      <c r="E248" s="32">
        <f>VLOOKUP($A248,[3]級距!$A:$K,11,FALSE)</f>
        <v>3</v>
      </c>
      <c r="F248" s="32">
        <f t="shared" si="7"/>
        <v>1</v>
      </c>
    </row>
    <row r="249" spans="1:6">
      <c r="A249" s="47">
        <v>45246</v>
      </c>
      <c r="B249" s="32">
        <v>-120236.32</v>
      </c>
      <c r="C249" s="32">
        <f>VLOOKUP($A249,[3]級距!$A:$K,9,FALSE)</f>
        <v>2</v>
      </c>
      <c r="D249" s="32">
        <f>VLOOKUP($A249,[3]級距!$A:$K,10,FALSE)</f>
        <v>1</v>
      </c>
      <c r="E249" s="32">
        <f>VLOOKUP($A249,[3]級距!$A:$K,11,FALSE)</f>
        <v>2</v>
      </c>
      <c r="F249" s="32">
        <f t="shared" si="7"/>
        <v>1</v>
      </c>
    </row>
    <row r="250" spans="1:6">
      <c r="A250" s="47">
        <v>45245</v>
      </c>
      <c r="B250" s="32">
        <v>37377.792000000001</v>
      </c>
      <c r="C250" s="32">
        <f>VLOOKUP($A250,[3]級距!$A:$K,9,FALSE)</f>
        <v>3</v>
      </c>
      <c r="D250" s="32">
        <f>VLOOKUP($A250,[3]級距!$A:$K,10,FALSE)</f>
        <v>4</v>
      </c>
      <c r="E250" s="32">
        <f>VLOOKUP($A250,[3]級距!$A:$K,11,FALSE)</f>
        <v>2</v>
      </c>
      <c r="F250" s="32">
        <f t="shared" si="7"/>
        <v>1</v>
      </c>
    </row>
    <row r="251" spans="1:6">
      <c r="A251" s="47">
        <v>45243</v>
      </c>
      <c r="B251" s="32">
        <v>86515.415999999997</v>
      </c>
      <c r="C251" s="32">
        <f>VLOOKUP($A251,[3]級距!$A:$K,9,FALSE)</f>
        <v>4</v>
      </c>
      <c r="D251" s="32">
        <f>VLOOKUP($A251,[3]級距!$A:$K,10,FALSE)</f>
        <v>7</v>
      </c>
      <c r="E251" s="32">
        <f>VLOOKUP($A251,[3]級距!$A:$K,11,FALSE)</f>
        <v>3</v>
      </c>
      <c r="F251" s="32">
        <f t="shared" si="7"/>
        <v>1</v>
      </c>
    </row>
    <row r="252" spans="1:6">
      <c r="A252" s="47">
        <v>45240</v>
      </c>
      <c r="B252" s="32">
        <v>-129808.35999999999</v>
      </c>
      <c r="C252" s="32">
        <f>VLOOKUP($A252,[3]級距!$A:$K,9,FALSE)</f>
        <v>2</v>
      </c>
      <c r="D252" s="32">
        <f>VLOOKUP($A252,[3]級距!$A:$K,10,FALSE)</f>
        <v>7</v>
      </c>
      <c r="E252" s="32">
        <f>VLOOKUP($A252,[3]級距!$A:$K,11,FALSE)</f>
        <v>3</v>
      </c>
      <c r="F252" s="32">
        <f t="shared" si="7"/>
        <v>1</v>
      </c>
    </row>
    <row r="253" spans="1:6">
      <c r="A253" s="47">
        <v>45238</v>
      </c>
      <c r="B253" s="32">
        <v>-129837.40000000001</v>
      </c>
      <c r="C253" s="32">
        <f>VLOOKUP($A253,[3]級距!$A:$K,9,FALSE)</f>
        <v>2</v>
      </c>
      <c r="D253" s="32">
        <f>VLOOKUP($A253,[3]級距!$A:$K,10,FALSE)</f>
        <v>3</v>
      </c>
      <c r="E253" s="32">
        <f>VLOOKUP($A253,[3]級距!$A:$K,11,FALSE)</f>
        <v>2</v>
      </c>
      <c r="F253" s="32">
        <f t="shared" si="7"/>
        <v>1</v>
      </c>
    </row>
    <row r="254" spans="1:6">
      <c r="A254" s="47">
        <v>45233</v>
      </c>
      <c r="B254" s="32">
        <v>-64341.312000000005</v>
      </c>
      <c r="C254" s="32">
        <f>VLOOKUP($A254,[3]級距!$A:$K,9,FALSE)</f>
        <v>1</v>
      </c>
      <c r="D254" s="32">
        <f>VLOOKUP($A254,[3]級距!$A:$K,10,FALSE)</f>
        <v>3</v>
      </c>
      <c r="E254" s="32">
        <f>VLOOKUP($A254,[3]級距!$A:$K,11,FALSE)</f>
        <v>2</v>
      </c>
      <c r="F254" s="32">
        <f t="shared" si="7"/>
        <v>1</v>
      </c>
    </row>
    <row r="255" spans="1:6">
      <c r="A255" s="47">
        <v>45231</v>
      </c>
      <c r="B255" s="32">
        <v>-23760.32</v>
      </c>
      <c r="C255" s="32">
        <f>VLOOKUP($A255,[3]級距!$A:$K,9,FALSE)</f>
        <v>4</v>
      </c>
      <c r="D255" s="32">
        <f>VLOOKUP($A255,[3]級距!$A:$K,10,FALSE)</f>
        <v>4</v>
      </c>
      <c r="E255" s="32">
        <f>VLOOKUP($A255,[3]級距!$A:$K,11,FALSE)</f>
        <v>2</v>
      </c>
      <c r="F255" s="32">
        <f t="shared" si="7"/>
        <v>1</v>
      </c>
    </row>
    <row r="256" spans="1:6">
      <c r="A256" s="47">
        <v>45230</v>
      </c>
      <c r="B256" s="32">
        <v>104315.35200000001</v>
      </c>
      <c r="C256" s="32">
        <f>VLOOKUP($A256,[3]級距!$A:$K,9,FALSE)</f>
        <v>8</v>
      </c>
      <c r="D256" s="32">
        <f>VLOOKUP($A256,[3]級距!$A:$K,10,FALSE)</f>
        <v>9</v>
      </c>
      <c r="E256" s="32">
        <f>VLOOKUP($A256,[3]級距!$A:$K,11,FALSE)</f>
        <v>3</v>
      </c>
      <c r="F256" s="32">
        <f t="shared" si="7"/>
        <v>1</v>
      </c>
    </row>
    <row r="257" spans="1:6">
      <c r="A257" s="47">
        <v>45229</v>
      </c>
      <c r="B257" s="32">
        <v>-21876.240000000002</v>
      </c>
      <c r="C257" s="32">
        <f>VLOOKUP($A257,[3]級距!$A:$K,9,FALSE)</f>
        <v>3</v>
      </c>
      <c r="D257" s="32">
        <f>VLOOKUP($A257,[3]級距!$A:$K,10,FALSE)</f>
        <v>4</v>
      </c>
      <c r="E257" s="32">
        <f>VLOOKUP($A257,[3]級距!$A:$K,11,FALSE)</f>
        <v>2</v>
      </c>
      <c r="F257" s="32">
        <f t="shared" si="7"/>
        <v>1</v>
      </c>
    </row>
    <row r="258" spans="1:6">
      <c r="A258" s="47">
        <v>45226</v>
      </c>
      <c r="B258" s="32">
        <v>18123.04</v>
      </c>
      <c r="C258" s="32">
        <f>VLOOKUP($A258,[3]級距!$A:$K,9,FALSE)</f>
        <v>1</v>
      </c>
      <c r="D258" s="32">
        <f>VLOOKUP($A258,[3]級距!$A:$K,10,FALSE)</f>
        <v>2</v>
      </c>
      <c r="E258" s="32">
        <f>VLOOKUP($A258,[3]級距!$A:$K,11,FALSE)</f>
        <v>2</v>
      </c>
      <c r="F258" s="32">
        <f t="shared" si="7"/>
        <v>1</v>
      </c>
    </row>
    <row r="259" spans="1:6">
      <c r="A259" s="47">
        <v>45225</v>
      </c>
      <c r="B259" s="32">
        <v>3004.1759999999999</v>
      </c>
      <c r="C259" s="32">
        <f>VLOOKUP($A259,[3]級距!$A:$K,9,FALSE)</f>
        <v>4</v>
      </c>
      <c r="D259" s="32">
        <f>VLOOKUP($A259,[3]級距!$A:$K,10,FALSE)</f>
        <v>6</v>
      </c>
      <c r="E259" s="32">
        <f>VLOOKUP($A259,[3]級距!$A:$K,11,FALSE)</f>
        <v>2</v>
      </c>
      <c r="F259" s="32">
        <f t="shared" si="7"/>
        <v>1</v>
      </c>
    </row>
    <row r="260" spans="1:6">
      <c r="A260" s="47">
        <v>45224</v>
      </c>
      <c r="B260" s="32">
        <v>24946.207999999999</v>
      </c>
      <c r="C260" s="32">
        <f>VLOOKUP($A260,[3]級距!$A:$K,9,FALSE)</f>
        <v>3</v>
      </c>
      <c r="D260" s="32">
        <f>VLOOKUP($A260,[3]級距!$A:$K,10,FALSE)</f>
        <v>1</v>
      </c>
      <c r="E260" s="32">
        <f>VLOOKUP($A260,[3]級距!$A:$K,11,FALSE)</f>
        <v>2</v>
      </c>
      <c r="F260" s="32">
        <f t="shared" ref="F260:F323" si="8">IF(A261&lt;&gt;A260,1,0)</f>
        <v>1</v>
      </c>
    </row>
    <row r="261" spans="1:6">
      <c r="A261" s="47">
        <v>45223</v>
      </c>
      <c r="B261" s="32">
        <v>2280.072000000001</v>
      </c>
      <c r="C261" s="32">
        <f>VLOOKUP($A261,[3]級距!$A:$K,9,FALSE)</f>
        <v>7</v>
      </c>
      <c r="D261" s="32">
        <f>VLOOKUP($A261,[3]級距!$A:$K,10,FALSE)</f>
        <v>4</v>
      </c>
      <c r="E261" s="32">
        <f>VLOOKUP($A261,[3]級距!$A:$K,11,FALSE)</f>
        <v>2</v>
      </c>
      <c r="F261" s="32">
        <f t="shared" si="8"/>
        <v>1</v>
      </c>
    </row>
    <row r="262" spans="1:6">
      <c r="A262" s="47">
        <v>45222</v>
      </c>
      <c r="B262" s="32">
        <v>75.39200000000001</v>
      </c>
      <c r="C262" s="32">
        <f>VLOOKUP($A262,[3]級距!$A:$K,9,FALSE)</f>
        <v>2</v>
      </c>
      <c r="D262" s="32">
        <f>VLOOKUP($A262,[3]級距!$A:$K,10,FALSE)</f>
        <v>9</v>
      </c>
      <c r="E262" s="32">
        <f>VLOOKUP($A262,[3]級距!$A:$K,11,FALSE)</f>
        <v>3</v>
      </c>
      <c r="F262" s="32">
        <f t="shared" si="8"/>
        <v>1</v>
      </c>
    </row>
    <row r="263" spans="1:6">
      <c r="A263" s="47">
        <v>45218</v>
      </c>
      <c r="B263" s="32">
        <v>-81124.176000000007</v>
      </c>
      <c r="C263" s="32">
        <f>VLOOKUP($A263,[3]級距!$A:$K,9,FALSE)</f>
        <v>3</v>
      </c>
      <c r="D263" s="32">
        <f>VLOOKUP($A263,[3]級距!$A:$K,10,FALSE)</f>
        <v>8</v>
      </c>
      <c r="E263" s="32">
        <f>VLOOKUP($A263,[3]級距!$A:$K,11,FALSE)</f>
        <v>3</v>
      </c>
      <c r="F263" s="32">
        <f t="shared" si="8"/>
        <v>1</v>
      </c>
    </row>
    <row r="264" spans="1:6">
      <c r="A264" s="47">
        <v>45217</v>
      </c>
      <c r="B264" s="32">
        <v>43898.423999999999</v>
      </c>
      <c r="C264" s="32">
        <f>VLOOKUP($A264,[3]級距!$A:$K,9,FALSE)</f>
        <v>7</v>
      </c>
      <c r="D264" s="32">
        <f>VLOOKUP($A264,[3]級距!$A:$K,10,FALSE)</f>
        <v>9</v>
      </c>
      <c r="E264" s="32">
        <f>VLOOKUP($A264,[3]級距!$A:$K,11,FALSE)</f>
        <v>3</v>
      </c>
      <c r="F264" s="32">
        <f t="shared" si="8"/>
        <v>1</v>
      </c>
    </row>
    <row r="265" spans="1:6">
      <c r="A265" s="47">
        <v>45216</v>
      </c>
      <c r="B265" s="32">
        <v>112783.152</v>
      </c>
      <c r="C265" s="32">
        <f>VLOOKUP($A265,[3]級距!$A:$K,9,FALSE)</f>
        <v>4</v>
      </c>
      <c r="D265" s="32">
        <f>VLOOKUP($A265,[3]級距!$A:$K,10,FALSE)</f>
        <v>8</v>
      </c>
      <c r="E265" s="32">
        <f>VLOOKUP($A265,[3]級距!$A:$K,11,FALSE)</f>
        <v>3</v>
      </c>
      <c r="F265" s="32">
        <f t="shared" si="8"/>
        <v>1</v>
      </c>
    </row>
    <row r="266" spans="1:6">
      <c r="A266" s="47">
        <v>45212</v>
      </c>
      <c r="B266" s="32">
        <v>-94646.376000000004</v>
      </c>
      <c r="C266" s="32">
        <f>VLOOKUP($A266,[3]級距!$A:$K,9,FALSE)</f>
        <v>1</v>
      </c>
      <c r="D266" s="32">
        <f>VLOOKUP($A266,[3]級距!$A:$K,10,FALSE)</f>
        <v>3</v>
      </c>
      <c r="E266" s="32">
        <f>VLOOKUP($A266,[3]級距!$A:$K,11,FALSE)</f>
        <v>2</v>
      </c>
      <c r="F266" s="32">
        <f t="shared" si="8"/>
        <v>1</v>
      </c>
    </row>
    <row r="267" spans="1:6">
      <c r="A267" s="47">
        <v>45211</v>
      </c>
      <c r="B267" s="32">
        <v>38361.232000000004</v>
      </c>
      <c r="C267" s="32">
        <f>VLOOKUP($A267,[3]級距!$A:$K,9,FALSE)</f>
        <v>3</v>
      </c>
      <c r="D267" s="32">
        <f>VLOOKUP($A267,[3]級距!$A:$K,10,FALSE)</f>
        <v>7</v>
      </c>
      <c r="E267" s="32">
        <f>VLOOKUP($A267,[3]級距!$A:$K,11,FALSE)</f>
        <v>3</v>
      </c>
      <c r="F267" s="32">
        <f t="shared" si="8"/>
        <v>1</v>
      </c>
    </row>
    <row r="268" spans="1:6">
      <c r="A268" s="47">
        <v>45204</v>
      </c>
      <c r="B268" s="32">
        <v>143088.568</v>
      </c>
      <c r="C268" s="32">
        <f>VLOOKUP($A268,[3]級距!$A:$K,9,FALSE)</f>
        <v>7</v>
      </c>
      <c r="D268" s="32">
        <f>VLOOKUP($A268,[3]級距!$A:$K,10,FALSE)</f>
        <v>8</v>
      </c>
      <c r="E268" s="32">
        <f>VLOOKUP($A268,[3]級距!$A:$K,11,FALSE)</f>
        <v>3</v>
      </c>
      <c r="F268" s="32">
        <f t="shared" si="8"/>
        <v>1</v>
      </c>
    </row>
    <row r="269" spans="1:6">
      <c r="A269" s="47">
        <v>45203</v>
      </c>
      <c r="B269" s="32">
        <v>-6619.9520000000011</v>
      </c>
      <c r="C269" s="32">
        <f>VLOOKUP($A269,[3]級距!$A:$K,9,FALSE)</f>
        <v>3</v>
      </c>
      <c r="D269" s="32">
        <f>VLOOKUP($A269,[3]級距!$A:$K,10,FALSE)</f>
        <v>4</v>
      </c>
      <c r="E269" s="32">
        <f>VLOOKUP($A269,[3]級距!$A:$K,11,FALSE)</f>
        <v>2</v>
      </c>
      <c r="F269" s="32">
        <f t="shared" si="8"/>
        <v>1</v>
      </c>
    </row>
    <row r="270" spans="1:6">
      <c r="A270" s="47">
        <v>45202</v>
      </c>
      <c r="B270" s="32">
        <v>73890.792000000001</v>
      </c>
      <c r="C270" s="32">
        <f>VLOOKUP($A270,[3]級距!$A:$K,9,FALSE)</f>
        <v>4</v>
      </c>
      <c r="D270" s="32">
        <f>VLOOKUP($A270,[3]級距!$A:$K,10,FALSE)</f>
        <v>6</v>
      </c>
      <c r="E270" s="32">
        <f>VLOOKUP($A270,[3]級距!$A:$K,11,FALSE)</f>
        <v>2</v>
      </c>
      <c r="F270" s="32">
        <f t="shared" si="8"/>
        <v>1</v>
      </c>
    </row>
    <row r="271" spans="1:6">
      <c r="A271" s="47">
        <v>45197</v>
      </c>
      <c r="B271" s="32">
        <v>-25107.216</v>
      </c>
      <c r="C271" s="32">
        <f>VLOOKUP($A271,[3]級距!$A:$K,9,FALSE)</f>
        <v>4</v>
      </c>
      <c r="D271" s="32">
        <f>VLOOKUP($A271,[3]級距!$A:$K,10,FALSE)</f>
        <v>2</v>
      </c>
      <c r="E271" s="32">
        <f>VLOOKUP($A271,[3]級距!$A:$K,11,FALSE)</f>
        <v>2</v>
      </c>
      <c r="F271" s="32">
        <f t="shared" si="8"/>
        <v>1</v>
      </c>
    </row>
    <row r="272" spans="1:6">
      <c r="A272" s="47">
        <v>45196</v>
      </c>
      <c r="B272" s="32">
        <v>8087.28</v>
      </c>
      <c r="C272" s="32">
        <f>VLOOKUP($A272,[3]級距!$A:$K,9,FALSE)</f>
        <v>2</v>
      </c>
      <c r="D272" s="32">
        <f>VLOOKUP($A272,[3]級距!$A:$K,10,FALSE)</f>
        <v>7</v>
      </c>
      <c r="E272" s="32">
        <f>VLOOKUP($A272,[3]級距!$A:$K,11,FALSE)</f>
        <v>3</v>
      </c>
      <c r="F272" s="32">
        <f t="shared" si="8"/>
        <v>1</v>
      </c>
    </row>
    <row r="273" spans="1:6">
      <c r="A273" s="47">
        <v>45195</v>
      </c>
      <c r="B273" s="32">
        <v>-1093.104</v>
      </c>
      <c r="C273" s="32">
        <f>VLOOKUP($A273,[3]級距!$A:$K,9,FALSE)</f>
        <v>4</v>
      </c>
      <c r="D273" s="32">
        <f>VLOOKUP($A273,[3]級距!$A:$K,10,FALSE)</f>
        <v>7</v>
      </c>
      <c r="E273" s="32">
        <f>VLOOKUP($A273,[3]級距!$A:$K,11,FALSE)</f>
        <v>3</v>
      </c>
      <c r="F273" s="32">
        <f t="shared" si="8"/>
        <v>1</v>
      </c>
    </row>
    <row r="274" spans="1:6">
      <c r="A274" s="47">
        <v>45194</v>
      </c>
      <c r="B274" s="32">
        <v>83256.415999999997</v>
      </c>
      <c r="C274" s="32">
        <f>VLOOKUP($A274,[3]級距!$A:$K,9,FALSE)</f>
        <v>5</v>
      </c>
      <c r="D274" s="32">
        <f>VLOOKUP($A274,[3]級距!$A:$K,10,FALSE)</f>
        <v>8</v>
      </c>
      <c r="E274" s="32">
        <f>VLOOKUP($A274,[3]級距!$A:$K,11,FALSE)</f>
        <v>3</v>
      </c>
      <c r="F274" s="32">
        <f t="shared" si="8"/>
        <v>1</v>
      </c>
    </row>
    <row r="275" spans="1:6">
      <c r="A275" s="47">
        <v>45191</v>
      </c>
      <c r="B275" s="32">
        <v>-21917.279999999999</v>
      </c>
      <c r="C275" s="32">
        <f>VLOOKUP($A275,[3]級距!$A:$K,9,FALSE)</f>
        <v>5</v>
      </c>
      <c r="D275" s="32">
        <f>VLOOKUP($A275,[3]級距!$A:$K,10,FALSE)</f>
        <v>9</v>
      </c>
      <c r="E275" s="32">
        <f>VLOOKUP($A275,[3]級距!$A:$K,11,FALSE)</f>
        <v>3</v>
      </c>
      <c r="F275" s="32">
        <f t="shared" si="8"/>
        <v>1</v>
      </c>
    </row>
    <row r="276" spans="1:6">
      <c r="A276" s="47">
        <v>45190</v>
      </c>
      <c r="B276" s="32">
        <v>214318.12</v>
      </c>
      <c r="C276" s="32">
        <f>VLOOKUP($A276,[3]級距!$A:$K,9,FALSE)</f>
        <v>7</v>
      </c>
      <c r="D276" s="32">
        <f>VLOOKUP($A276,[3]級距!$A:$K,10,FALSE)</f>
        <v>9</v>
      </c>
      <c r="E276" s="32">
        <f>VLOOKUP($A276,[3]級距!$A:$K,11,FALSE)</f>
        <v>3</v>
      </c>
      <c r="F276" s="32">
        <f t="shared" si="8"/>
        <v>1</v>
      </c>
    </row>
    <row r="277" spans="1:6">
      <c r="A277" s="47">
        <v>45189</v>
      </c>
      <c r="B277" s="32">
        <v>32037.504000000001</v>
      </c>
      <c r="C277" s="32">
        <f>VLOOKUP($A277,[3]級距!$A:$K,9,FALSE)</f>
        <v>2</v>
      </c>
      <c r="D277" s="32">
        <f>VLOOKUP($A277,[3]級距!$A:$K,10,FALSE)</f>
        <v>7</v>
      </c>
      <c r="E277" s="32">
        <f>VLOOKUP($A277,[3]級距!$A:$K,11,FALSE)</f>
        <v>3</v>
      </c>
      <c r="F277" s="32">
        <f t="shared" si="8"/>
        <v>1</v>
      </c>
    </row>
    <row r="278" spans="1:6">
      <c r="A278" s="47">
        <v>45188</v>
      </c>
      <c r="B278" s="32">
        <v>63010.44</v>
      </c>
      <c r="C278" s="32">
        <f>VLOOKUP($A278,[3]級距!$A:$K,9,FALSE)</f>
        <v>4</v>
      </c>
      <c r="D278" s="32">
        <f>VLOOKUP($A278,[3]級距!$A:$K,10,FALSE)</f>
        <v>7</v>
      </c>
      <c r="E278" s="32">
        <f>VLOOKUP($A278,[3]級距!$A:$K,11,FALSE)</f>
        <v>3</v>
      </c>
      <c r="F278" s="32">
        <f t="shared" si="8"/>
        <v>1</v>
      </c>
    </row>
    <row r="279" spans="1:6">
      <c r="A279" s="47">
        <v>45187</v>
      </c>
      <c r="B279" s="32">
        <v>-63663.216</v>
      </c>
      <c r="C279" s="32">
        <f>VLOOKUP($A279,[3]級距!$A:$K,9,FALSE)</f>
        <v>1</v>
      </c>
      <c r="D279" s="32">
        <f>VLOOKUP($A279,[3]級距!$A:$K,10,FALSE)</f>
        <v>6</v>
      </c>
      <c r="E279" s="32">
        <f>VLOOKUP($A279,[3]級距!$A:$K,11,FALSE)</f>
        <v>2</v>
      </c>
      <c r="F279" s="32">
        <f t="shared" si="8"/>
        <v>1</v>
      </c>
    </row>
    <row r="280" spans="1:6">
      <c r="A280" s="47">
        <v>45184</v>
      </c>
      <c r="B280" s="32">
        <v>31894.240000000002</v>
      </c>
      <c r="C280" s="32">
        <f>VLOOKUP($A280,[3]級距!$A:$K,9,FALSE)</f>
        <v>2</v>
      </c>
      <c r="D280" s="32">
        <f>VLOOKUP($A280,[3]級距!$A:$K,10,FALSE)</f>
        <v>6</v>
      </c>
      <c r="E280" s="32">
        <f>VLOOKUP($A280,[3]級距!$A:$K,11,FALSE)</f>
        <v>2</v>
      </c>
      <c r="F280" s="32">
        <f t="shared" si="8"/>
        <v>1</v>
      </c>
    </row>
    <row r="281" spans="1:6">
      <c r="A281" s="47">
        <v>45183</v>
      </c>
      <c r="B281" s="32">
        <v>70137</v>
      </c>
      <c r="C281" s="32">
        <f>VLOOKUP($A281,[3]級距!$A:$K,9,FALSE)</f>
        <v>5</v>
      </c>
      <c r="D281" s="32">
        <f>VLOOKUP($A281,[3]級距!$A:$K,10,FALSE)</f>
        <v>10</v>
      </c>
      <c r="E281" s="32">
        <f>VLOOKUP($A281,[3]級距!$A:$K,11,FALSE)</f>
        <v>3</v>
      </c>
      <c r="F281" s="32">
        <f t="shared" si="8"/>
        <v>1</v>
      </c>
    </row>
    <row r="282" spans="1:6">
      <c r="A282" s="47">
        <v>45182</v>
      </c>
      <c r="B282" s="32">
        <v>-66552.407999999996</v>
      </c>
      <c r="C282" s="32">
        <f>VLOOKUP($A282,[3]級距!$A:$K,9,FALSE)</f>
        <v>3</v>
      </c>
      <c r="D282" s="32">
        <f>VLOOKUP($A282,[3]級距!$A:$K,10,FALSE)</f>
        <v>1</v>
      </c>
      <c r="E282" s="32">
        <f>VLOOKUP($A282,[3]級距!$A:$K,11,FALSE)</f>
        <v>2</v>
      </c>
      <c r="F282" s="32">
        <f t="shared" si="8"/>
        <v>1</v>
      </c>
    </row>
    <row r="283" spans="1:6">
      <c r="A283" s="47">
        <v>45181</v>
      </c>
      <c r="B283" s="32">
        <v>-127910.40000000001</v>
      </c>
      <c r="C283" s="32">
        <f>VLOOKUP($A283,[3]級距!$A:$K,9,FALSE)</f>
        <v>5</v>
      </c>
      <c r="D283" s="32">
        <f>VLOOKUP($A283,[3]級距!$A:$K,10,FALSE)</f>
        <v>7</v>
      </c>
      <c r="E283" s="32">
        <f>VLOOKUP($A283,[3]級距!$A:$K,11,FALSE)</f>
        <v>3</v>
      </c>
      <c r="F283" s="32">
        <f t="shared" si="8"/>
        <v>1</v>
      </c>
    </row>
    <row r="284" spans="1:6">
      <c r="A284" s="47">
        <v>45180</v>
      </c>
      <c r="B284" s="32">
        <v>204497.32799999998</v>
      </c>
      <c r="C284" s="32">
        <f>VLOOKUP($A284,[3]級距!$A:$K,9,FALSE)</f>
        <v>7</v>
      </c>
      <c r="D284" s="32">
        <f>VLOOKUP($A284,[3]級距!$A:$K,10,FALSE)</f>
        <v>7</v>
      </c>
      <c r="E284" s="32">
        <f>VLOOKUP($A284,[3]級距!$A:$K,11,FALSE)</f>
        <v>3</v>
      </c>
      <c r="F284" s="32">
        <f t="shared" si="8"/>
        <v>1</v>
      </c>
    </row>
    <row r="285" spans="1:6">
      <c r="A285" s="47">
        <v>45176</v>
      </c>
      <c r="B285" s="32">
        <v>-39165.152000000009</v>
      </c>
      <c r="C285" s="32">
        <f>VLOOKUP($A285,[3]級距!$A:$K,9,FALSE)</f>
        <v>2</v>
      </c>
      <c r="D285" s="32">
        <f>VLOOKUP($A285,[3]級距!$A:$K,10,FALSE)</f>
        <v>5</v>
      </c>
      <c r="E285" s="32">
        <f>VLOOKUP($A285,[3]級距!$A:$K,11,FALSE)</f>
        <v>2</v>
      </c>
      <c r="F285" s="32">
        <f t="shared" si="8"/>
        <v>1</v>
      </c>
    </row>
    <row r="286" spans="1:6">
      <c r="A286" s="47">
        <v>45175</v>
      </c>
      <c r="B286" s="32">
        <v>12576.312</v>
      </c>
      <c r="C286" s="32">
        <f>VLOOKUP($A286,[3]級距!$A:$K,9,FALSE)</f>
        <v>1</v>
      </c>
      <c r="D286" s="32">
        <f>VLOOKUP($A286,[3]級距!$A:$K,10,FALSE)</f>
        <v>5</v>
      </c>
      <c r="E286" s="32">
        <f>VLOOKUP($A286,[3]級距!$A:$K,11,FALSE)</f>
        <v>2</v>
      </c>
      <c r="F286" s="32">
        <f t="shared" si="8"/>
        <v>1</v>
      </c>
    </row>
    <row r="287" spans="1:6">
      <c r="A287" s="47">
        <v>45174</v>
      </c>
      <c r="B287" s="32">
        <v>-61622.96</v>
      </c>
      <c r="C287" s="32">
        <f>VLOOKUP($A287,[3]級距!$A:$K,9,FALSE)</f>
        <v>1</v>
      </c>
      <c r="D287" s="32">
        <f>VLOOKUP($A287,[3]級距!$A:$K,10,FALSE)</f>
        <v>4</v>
      </c>
      <c r="E287" s="32">
        <f>VLOOKUP($A287,[3]級距!$A:$K,11,FALSE)</f>
        <v>2</v>
      </c>
      <c r="F287" s="32">
        <f t="shared" si="8"/>
        <v>1</v>
      </c>
    </row>
    <row r="288" spans="1:6">
      <c r="A288" s="47">
        <v>45173</v>
      </c>
      <c r="B288" s="32">
        <v>47174.063999999998</v>
      </c>
      <c r="C288" s="32">
        <f>VLOOKUP($A288,[3]級距!$A:$K,9,FALSE)</f>
        <v>5</v>
      </c>
      <c r="D288" s="32">
        <f>VLOOKUP($A288,[3]級距!$A:$K,10,FALSE)</f>
        <v>8</v>
      </c>
      <c r="E288" s="32">
        <f>VLOOKUP($A288,[3]級距!$A:$K,11,FALSE)</f>
        <v>3</v>
      </c>
      <c r="F288" s="32">
        <f t="shared" si="8"/>
        <v>1</v>
      </c>
    </row>
    <row r="289" spans="1:6">
      <c r="A289" s="47">
        <v>45169</v>
      </c>
      <c r="B289" s="32">
        <v>105406.664</v>
      </c>
      <c r="C289" s="32">
        <f>VLOOKUP($A289,[3]級距!$A:$K,9,FALSE)</f>
        <v>3</v>
      </c>
      <c r="D289" s="32">
        <f>VLOOKUP($A289,[3]級距!$A:$K,10,FALSE)</f>
        <v>8</v>
      </c>
      <c r="E289" s="32">
        <f>VLOOKUP($A289,[3]級距!$A:$K,11,FALSE)</f>
        <v>3</v>
      </c>
      <c r="F289" s="32">
        <f t="shared" si="8"/>
        <v>1</v>
      </c>
    </row>
    <row r="290" spans="1:6">
      <c r="A290" s="47">
        <v>45168</v>
      </c>
      <c r="B290" s="32">
        <v>-74456.800000000003</v>
      </c>
      <c r="C290" s="32">
        <f>VLOOKUP($A290,[3]級距!$A:$K,9,FALSE)</f>
        <v>1</v>
      </c>
      <c r="D290" s="32">
        <f>VLOOKUP($A290,[3]級距!$A:$K,10,FALSE)</f>
        <v>2</v>
      </c>
      <c r="E290" s="32">
        <f>VLOOKUP($A290,[3]級距!$A:$K,11,FALSE)</f>
        <v>2</v>
      </c>
      <c r="F290" s="32">
        <f t="shared" si="8"/>
        <v>1</v>
      </c>
    </row>
    <row r="291" spans="1:6">
      <c r="A291" s="47">
        <v>45167</v>
      </c>
      <c r="B291" s="32">
        <v>-127745.064</v>
      </c>
      <c r="C291" s="32">
        <f>VLOOKUP($A291,[3]級距!$A:$K,9,FALSE)</f>
        <v>5</v>
      </c>
      <c r="D291" s="32">
        <f>VLOOKUP($A291,[3]級距!$A:$K,10,FALSE)</f>
        <v>3</v>
      </c>
      <c r="E291" s="32">
        <f>VLOOKUP($A291,[3]級距!$A:$K,11,FALSE)</f>
        <v>2</v>
      </c>
      <c r="F291" s="32">
        <f t="shared" si="8"/>
        <v>1</v>
      </c>
    </row>
    <row r="292" spans="1:6">
      <c r="A292" s="47">
        <v>45166</v>
      </c>
      <c r="B292" s="32">
        <v>12866.304</v>
      </c>
      <c r="C292" s="32">
        <f>VLOOKUP($A292,[3]級距!$A:$K,9,FALSE)</f>
        <v>1</v>
      </c>
      <c r="D292" s="32">
        <f>VLOOKUP($A292,[3]級距!$A:$K,10,FALSE)</f>
        <v>3</v>
      </c>
      <c r="E292" s="32">
        <f>VLOOKUP($A292,[3]級距!$A:$K,11,FALSE)</f>
        <v>2</v>
      </c>
      <c r="F292" s="32">
        <f t="shared" si="8"/>
        <v>1</v>
      </c>
    </row>
    <row r="293" spans="1:6">
      <c r="A293" s="47">
        <v>45163</v>
      </c>
      <c r="B293" s="32">
        <v>53649.311999999998</v>
      </c>
      <c r="C293" s="32">
        <f>VLOOKUP($A293,[3]級距!$A:$K,9,FALSE)</f>
        <v>5</v>
      </c>
      <c r="D293" s="32">
        <f>VLOOKUP($A293,[3]級距!$A:$K,10,FALSE)</f>
        <v>8</v>
      </c>
      <c r="E293" s="32">
        <f>VLOOKUP($A293,[3]級距!$A:$K,11,FALSE)</f>
        <v>3</v>
      </c>
      <c r="F293" s="32">
        <f t="shared" si="8"/>
        <v>1</v>
      </c>
    </row>
    <row r="294" spans="1:6">
      <c r="A294" s="47">
        <v>45162</v>
      </c>
      <c r="B294" s="32">
        <v>-65822.232000000004</v>
      </c>
      <c r="C294" s="32">
        <f>VLOOKUP($A294,[3]級距!$A:$K,9,FALSE)</f>
        <v>3</v>
      </c>
      <c r="D294" s="32">
        <f>VLOOKUP($A294,[3]級距!$A:$K,10,FALSE)</f>
        <v>3</v>
      </c>
      <c r="E294" s="32">
        <f>VLOOKUP($A294,[3]級距!$A:$K,11,FALSE)</f>
        <v>2</v>
      </c>
      <c r="F294" s="32">
        <f t="shared" si="8"/>
        <v>1</v>
      </c>
    </row>
    <row r="295" spans="1:6">
      <c r="A295" s="47">
        <v>45160</v>
      </c>
      <c r="B295" s="32">
        <v>-127714.39199999999</v>
      </c>
      <c r="C295" s="32">
        <f>VLOOKUP($A295,[3]級距!$A:$K,9,FALSE)</f>
        <v>3</v>
      </c>
      <c r="D295" s="32">
        <f>VLOOKUP($A295,[3]級距!$A:$K,10,FALSE)</f>
        <v>8</v>
      </c>
      <c r="E295" s="32">
        <f>VLOOKUP($A295,[3]級距!$A:$K,11,FALSE)</f>
        <v>3</v>
      </c>
      <c r="F295" s="32">
        <f t="shared" si="8"/>
        <v>1</v>
      </c>
    </row>
    <row r="296" spans="1:6">
      <c r="A296" s="47">
        <v>45159</v>
      </c>
      <c r="B296" s="32">
        <v>5539.6080000000002</v>
      </c>
      <c r="C296" s="32">
        <f>VLOOKUP($A296,[3]級距!$A:$K,9,FALSE)</f>
        <v>5</v>
      </c>
      <c r="D296" s="32">
        <f>VLOOKUP($A296,[3]級距!$A:$K,10,FALSE)</f>
        <v>5</v>
      </c>
      <c r="E296" s="32">
        <f>VLOOKUP($A296,[3]級距!$A:$K,11,FALSE)</f>
        <v>2</v>
      </c>
      <c r="F296" s="32">
        <f t="shared" si="8"/>
        <v>1</v>
      </c>
    </row>
    <row r="297" spans="1:6">
      <c r="A297" s="47">
        <v>45156</v>
      </c>
      <c r="B297" s="32">
        <v>81706.432000000001</v>
      </c>
      <c r="C297" s="32">
        <f>VLOOKUP($A297,[3]級距!$A:$K,9,FALSE)</f>
        <v>7</v>
      </c>
      <c r="D297" s="32">
        <f>VLOOKUP($A297,[3]級距!$A:$K,10,FALSE)</f>
        <v>4</v>
      </c>
      <c r="E297" s="32">
        <f>VLOOKUP($A297,[3]級距!$A:$K,11,FALSE)</f>
        <v>2</v>
      </c>
      <c r="F297" s="32">
        <f t="shared" si="8"/>
        <v>1</v>
      </c>
    </row>
    <row r="298" spans="1:6">
      <c r="A298" s="47">
        <v>45155</v>
      </c>
      <c r="B298" s="32">
        <v>-126255.936</v>
      </c>
      <c r="C298" s="32">
        <f>VLOOKUP($A298,[3]級距!$A:$K,9,FALSE)</f>
        <v>9</v>
      </c>
      <c r="D298" s="32">
        <f>VLOOKUP($A298,[3]級距!$A:$K,10,FALSE)</f>
        <v>7</v>
      </c>
      <c r="E298" s="32">
        <f>VLOOKUP($A298,[3]級距!$A:$K,11,FALSE)</f>
        <v>3</v>
      </c>
      <c r="F298" s="32">
        <f t="shared" si="8"/>
        <v>1</v>
      </c>
    </row>
    <row r="299" spans="1:6">
      <c r="A299" s="47">
        <v>45153</v>
      </c>
      <c r="B299" s="32">
        <v>22473.808000000001</v>
      </c>
      <c r="C299" s="32">
        <f>VLOOKUP($A299,[3]級距!$A:$K,9,FALSE)</f>
        <v>3</v>
      </c>
      <c r="D299" s="32">
        <f>VLOOKUP($A299,[3]級距!$A:$K,10,FALSE)</f>
        <v>5</v>
      </c>
      <c r="E299" s="32">
        <f>VLOOKUP($A299,[3]級距!$A:$K,11,FALSE)</f>
        <v>2</v>
      </c>
      <c r="F299" s="32">
        <f t="shared" si="8"/>
        <v>1</v>
      </c>
    </row>
    <row r="300" spans="1:6">
      <c r="A300" s="47">
        <v>45152</v>
      </c>
      <c r="B300" s="32">
        <v>135889.432</v>
      </c>
      <c r="C300" s="32">
        <f>VLOOKUP($A300,[3]級距!$A:$K,9,FALSE)</f>
        <v>9</v>
      </c>
      <c r="D300" s="32">
        <f>VLOOKUP($A300,[3]級距!$A:$K,10,FALSE)</f>
        <v>8</v>
      </c>
      <c r="E300" s="32">
        <f>VLOOKUP($A300,[3]級距!$A:$K,11,FALSE)</f>
        <v>3</v>
      </c>
      <c r="F300" s="32">
        <f t="shared" si="8"/>
        <v>1</v>
      </c>
    </row>
    <row r="301" spans="1:6">
      <c r="A301" s="47">
        <v>45149</v>
      </c>
      <c r="B301" s="32">
        <v>-126385.34400000001</v>
      </c>
      <c r="C301" s="32">
        <f>VLOOKUP($A301,[3]級距!$A:$K,9,FALSE)</f>
        <v>5</v>
      </c>
      <c r="D301" s="32">
        <f>VLOOKUP($A301,[3]級距!$A:$K,10,FALSE)</f>
        <v>5</v>
      </c>
      <c r="E301" s="32">
        <f>VLOOKUP($A301,[3]級距!$A:$K,11,FALSE)</f>
        <v>2</v>
      </c>
      <c r="F301" s="32">
        <f t="shared" si="8"/>
        <v>1</v>
      </c>
    </row>
    <row r="302" spans="1:6">
      <c r="A302" s="47">
        <v>45148</v>
      </c>
      <c r="B302" s="32">
        <v>70596.44</v>
      </c>
      <c r="C302" s="32">
        <f>VLOOKUP($A302,[3]級距!$A:$K,9,FALSE)</f>
        <v>7</v>
      </c>
      <c r="D302" s="32">
        <f>VLOOKUP($A302,[3]級距!$A:$K,10,FALSE)</f>
        <v>7</v>
      </c>
      <c r="E302" s="32">
        <f>VLOOKUP($A302,[3]級距!$A:$K,11,FALSE)</f>
        <v>3</v>
      </c>
      <c r="F302" s="32">
        <f t="shared" si="8"/>
        <v>1</v>
      </c>
    </row>
    <row r="303" spans="1:6">
      <c r="A303" s="47">
        <v>45147</v>
      </c>
      <c r="B303" s="32">
        <v>-70270.343999999997</v>
      </c>
      <c r="C303" s="32">
        <f>VLOOKUP($A303,[3]級距!$A:$K,9,FALSE)</f>
        <v>5</v>
      </c>
      <c r="D303" s="32">
        <f>VLOOKUP($A303,[3]級距!$A:$K,10,FALSE)</f>
        <v>3</v>
      </c>
      <c r="E303" s="32">
        <f>VLOOKUP($A303,[3]級距!$A:$K,11,FALSE)</f>
        <v>2</v>
      </c>
      <c r="F303" s="32">
        <f t="shared" si="8"/>
        <v>1</v>
      </c>
    </row>
    <row r="304" spans="1:6">
      <c r="A304" s="47">
        <v>45146</v>
      </c>
      <c r="B304" s="32">
        <v>194723.47199999998</v>
      </c>
      <c r="C304" s="32">
        <f>VLOOKUP($A304,[3]級距!$A:$K,9,FALSE)</f>
        <v>9</v>
      </c>
      <c r="D304" s="32">
        <f>VLOOKUP($A304,[3]級距!$A:$K,10,FALSE)</f>
        <v>7</v>
      </c>
      <c r="E304" s="32">
        <f>VLOOKUP($A304,[3]級距!$A:$K,11,FALSE)</f>
        <v>3</v>
      </c>
      <c r="F304" s="32">
        <f t="shared" si="8"/>
        <v>1</v>
      </c>
    </row>
    <row r="305" spans="1:6">
      <c r="A305" s="47">
        <v>45145</v>
      </c>
      <c r="B305" s="32">
        <v>-17081.080000000002</v>
      </c>
      <c r="C305" s="32">
        <f>VLOOKUP($A305,[3]級距!$A:$K,9,FALSE)</f>
        <v>5</v>
      </c>
      <c r="D305" s="32">
        <f>VLOOKUP($A305,[3]級距!$A:$K,10,FALSE)</f>
        <v>8</v>
      </c>
      <c r="E305" s="32">
        <f>VLOOKUP($A305,[3]級距!$A:$K,11,FALSE)</f>
        <v>3</v>
      </c>
      <c r="F305" s="32">
        <f t="shared" si="8"/>
        <v>1</v>
      </c>
    </row>
    <row r="306" spans="1:6">
      <c r="A306" s="47">
        <v>45140</v>
      </c>
      <c r="B306" s="32">
        <v>268902.47200000001</v>
      </c>
      <c r="C306" s="32">
        <f>VLOOKUP($A306,[3]級距!$A:$K,9,FALSE)</f>
        <v>10</v>
      </c>
      <c r="D306" s="32">
        <f>VLOOKUP($A306,[3]級距!$A:$K,10,FALSE)</f>
        <v>8</v>
      </c>
      <c r="E306" s="32">
        <f>VLOOKUP($A306,[3]級距!$A:$K,11,FALSE)</f>
        <v>4</v>
      </c>
      <c r="F306" s="32">
        <f t="shared" si="8"/>
        <v>1</v>
      </c>
    </row>
    <row r="307" spans="1:6">
      <c r="A307" s="47">
        <v>45139</v>
      </c>
      <c r="B307" s="32">
        <v>-128239.67999999999</v>
      </c>
      <c r="C307" s="32">
        <f>VLOOKUP($A307,[3]級距!$A:$K,9,FALSE)</f>
        <v>3</v>
      </c>
      <c r="D307" s="32">
        <f>VLOOKUP($A307,[3]級距!$A:$K,10,FALSE)</f>
        <v>2</v>
      </c>
      <c r="E307" s="32">
        <f>VLOOKUP($A307,[3]級距!$A:$K,11,FALSE)</f>
        <v>2</v>
      </c>
      <c r="F307" s="32">
        <f t="shared" si="8"/>
        <v>1</v>
      </c>
    </row>
    <row r="308" spans="1:6">
      <c r="A308" s="47">
        <v>45138</v>
      </c>
      <c r="B308" s="32">
        <v>134570.288</v>
      </c>
      <c r="C308" s="32">
        <f>VLOOKUP($A308,[3]級距!$A:$K,9,FALSE)</f>
        <v>10</v>
      </c>
      <c r="D308" s="32">
        <f>VLOOKUP($A308,[3]級距!$A:$K,10,FALSE)</f>
        <v>9</v>
      </c>
      <c r="E308" s="32">
        <f>VLOOKUP($A308,[3]級距!$A:$K,11,FALSE)</f>
        <v>4</v>
      </c>
      <c r="F308" s="32">
        <f t="shared" si="8"/>
        <v>1</v>
      </c>
    </row>
    <row r="309" spans="1:6">
      <c r="A309" s="47">
        <v>45133</v>
      </c>
      <c r="B309" s="32">
        <v>90594.32</v>
      </c>
      <c r="C309" s="32">
        <f>VLOOKUP($A309,[3]級距!$A:$K,9,FALSE)</f>
        <v>3</v>
      </c>
      <c r="D309" s="32">
        <f>VLOOKUP($A309,[3]級距!$A:$K,10,FALSE)</f>
        <v>9</v>
      </c>
      <c r="E309" s="32">
        <f>VLOOKUP($A309,[3]級距!$A:$K,11,FALSE)</f>
        <v>3</v>
      </c>
      <c r="F309" s="32">
        <f t="shared" si="8"/>
        <v>1</v>
      </c>
    </row>
    <row r="310" spans="1:6">
      <c r="A310" s="47">
        <v>45132</v>
      </c>
      <c r="B310" s="32">
        <v>152784.50399999999</v>
      </c>
      <c r="C310" s="32">
        <f>VLOOKUP($A310,[3]級距!$A:$K,9,FALSE)</f>
        <v>5</v>
      </c>
      <c r="D310" s="32">
        <f>VLOOKUP($A310,[3]級距!$A:$K,10,FALSE)</f>
        <v>6</v>
      </c>
      <c r="E310" s="32">
        <f>VLOOKUP($A310,[3]級距!$A:$K,11,FALSE)</f>
        <v>2</v>
      </c>
      <c r="F310" s="32">
        <f t="shared" si="8"/>
        <v>1</v>
      </c>
    </row>
    <row r="311" spans="1:6">
      <c r="A311" s="47">
        <v>45131</v>
      </c>
      <c r="B311" s="32">
        <v>-25302.256000000001</v>
      </c>
      <c r="C311" s="32">
        <f>VLOOKUP($A311,[3]級距!$A:$K,9,FALSE)</f>
        <v>5</v>
      </c>
      <c r="D311" s="32">
        <f>VLOOKUP($A311,[3]級距!$A:$K,10,FALSE)</f>
        <v>3</v>
      </c>
      <c r="E311" s="32">
        <f>VLOOKUP($A311,[3]級距!$A:$K,11,FALSE)</f>
        <v>2</v>
      </c>
      <c r="F311" s="32">
        <f t="shared" si="8"/>
        <v>1</v>
      </c>
    </row>
    <row r="312" spans="1:6">
      <c r="A312" s="47">
        <v>45128</v>
      </c>
      <c r="B312" s="32">
        <v>44491.688000000002</v>
      </c>
      <c r="C312" s="32">
        <f>VLOOKUP($A312,[3]級距!$A:$K,9,FALSE)</f>
        <v>5</v>
      </c>
      <c r="D312" s="32">
        <f>VLOOKUP($A312,[3]級距!$A:$K,10,FALSE)</f>
        <v>6</v>
      </c>
      <c r="E312" s="32">
        <f>VLOOKUP($A312,[3]級距!$A:$K,11,FALSE)</f>
        <v>2</v>
      </c>
      <c r="F312" s="32">
        <f t="shared" si="8"/>
        <v>1</v>
      </c>
    </row>
    <row r="313" spans="1:6">
      <c r="A313" s="47">
        <v>45127</v>
      </c>
      <c r="B313" s="32">
        <v>-63788.351999999999</v>
      </c>
      <c r="C313" s="32">
        <f>VLOOKUP($A313,[3]級距!$A:$K,9,FALSE)</f>
        <v>3</v>
      </c>
      <c r="D313" s="32">
        <f>VLOOKUP($A313,[3]級距!$A:$K,10,FALSE)</f>
        <v>9</v>
      </c>
      <c r="E313" s="32">
        <f>VLOOKUP($A313,[3]級距!$A:$K,11,FALSE)</f>
        <v>3</v>
      </c>
      <c r="F313" s="32">
        <f t="shared" si="8"/>
        <v>1</v>
      </c>
    </row>
    <row r="314" spans="1:6">
      <c r="A314" s="47">
        <v>45126</v>
      </c>
      <c r="B314" s="32">
        <v>98247.055999999997</v>
      </c>
      <c r="C314" s="32">
        <f>VLOOKUP($A314,[3]級距!$A:$K,9,FALSE)</f>
        <v>8</v>
      </c>
      <c r="D314" s="32">
        <f>VLOOKUP($A314,[3]級距!$A:$K,10,FALSE)</f>
        <v>8</v>
      </c>
      <c r="E314" s="32">
        <f>VLOOKUP($A314,[3]級距!$A:$K,11,FALSE)</f>
        <v>3</v>
      </c>
      <c r="F314" s="32">
        <f t="shared" si="8"/>
        <v>1</v>
      </c>
    </row>
    <row r="315" spans="1:6">
      <c r="A315" s="47">
        <v>45125</v>
      </c>
      <c r="B315" s="32">
        <v>140113.32800000001</v>
      </c>
      <c r="C315" s="32">
        <f>VLOOKUP($A315,[3]級距!$A:$K,9,FALSE)</f>
        <v>8</v>
      </c>
      <c r="D315" s="32">
        <f>VLOOKUP($A315,[3]級距!$A:$K,10,FALSE)</f>
        <v>5</v>
      </c>
      <c r="E315" s="32">
        <f>VLOOKUP($A315,[3]級距!$A:$K,11,FALSE)</f>
        <v>2</v>
      </c>
      <c r="F315" s="32">
        <f t="shared" si="8"/>
        <v>1</v>
      </c>
    </row>
    <row r="316" spans="1:6">
      <c r="A316" s="47">
        <v>45121</v>
      </c>
      <c r="B316" s="32">
        <v>-117616.96799999999</v>
      </c>
      <c r="C316" s="32">
        <f>VLOOKUP($A316,[3]級距!$A:$K,9,FALSE)</f>
        <v>5</v>
      </c>
      <c r="D316" s="32">
        <f>VLOOKUP($A316,[3]級距!$A:$K,10,FALSE)</f>
        <v>5</v>
      </c>
      <c r="E316" s="32">
        <f>VLOOKUP($A316,[3]級距!$A:$K,11,FALSE)</f>
        <v>2</v>
      </c>
      <c r="F316" s="32">
        <f t="shared" si="8"/>
        <v>1</v>
      </c>
    </row>
    <row r="317" spans="1:6">
      <c r="A317" s="47">
        <v>45120</v>
      </c>
      <c r="B317" s="32">
        <v>230708.28000000003</v>
      </c>
      <c r="C317" s="32">
        <f>VLOOKUP($A317,[3]級距!$A:$K,9,FALSE)</f>
        <v>6</v>
      </c>
      <c r="D317" s="32">
        <f>VLOOKUP($A317,[3]級距!$A:$K,10,FALSE)</f>
        <v>3</v>
      </c>
      <c r="E317" s="32">
        <f>VLOOKUP($A317,[3]級距!$A:$K,11,FALSE)</f>
        <v>2</v>
      </c>
      <c r="F317" s="32">
        <f t="shared" si="8"/>
        <v>1</v>
      </c>
    </row>
    <row r="318" spans="1:6">
      <c r="A318" s="47">
        <v>45119</v>
      </c>
      <c r="B318" s="32">
        <v>-747.32000000000198</v>
      </c>
      <c r="C318" s="32">
        <f>VLOOKUP($A318,[3]級距!$A:$K,9,FALSE)</f>
        <v>2</v>
      </c>
      <c r="D318" s="32">
        <f>VLOOKUP($A318,[3]級距!$A:$K,10,FALSE)</f>
        <v>5</v>
      </c>
      <c r="E318" s="32">
        <f>VLOOKUP($A318,[3]級距!$A:$K,11,FALSE)</f>
        <v>2</v>
      </c>
      <c r="F318" s="32">
        <f t="shared" si="8"/>
        <v>1</v>
      </c>
    </row>
    <row r="319" spans="1:6">
      <c r="A319" s="47">
        <v>45117</v>
      </c>
      <c r="B319" s="32">
        <v>-126006.16</v>
      </c>
      <c r="C319" s="32">
        <f>VLOOKUP($A319,[3]級距!$A:$K,9,FALSE)</f>
        <v>6</v>
      </c>
      <c r="D319" s="32">
        <f>VLOOKUP($A319,[3]級距!$A:$K,10,FALSE)</f>
        <v>7</v>
      </c>
      <c r="E319" s="32">
        <f>VLOOKUP($A319,[3]級距!$A:$K,11,FALSE)</f>
        <v>3</v>
      </c>
      <c r="F319" s="32">
        <f t="shared" si="8"/>
        <v>1</v>
      </c>
    </row>
    <row r="320" spans="1:6">
      <c r="A320" s="47">
        <v>45114</v>
      </c>
      <c r="B320" s="32">
        <v>-124778.496</v>
      </c>
      <c r="C320" s="32">
        <f>VLOOKUP($A320,[3]級距!$A:$K,9,FALSE)</f>
        <v>5</v>
      </c>
      <c r="D320" s="32">
        <f>VLOOKUP($A320,[3]級距!$A:$K,10,FALSE)</f>
        <v>4</v>
      </c>
      <c r="E320" s="32">
        <f>VLOOKUP($A320,[3]級距!$A:$K,11,FALSE)</f>
        <v>2</v>
      </c>
      <c r="F320" s="32">
        <f t="shared" si="8"/>
        <v>1</v>
      </c>
    </row>
    <row r="321" spans="1:6">
      <c r="A321" s="47">
        <v>45113</v>
      </c>
      <c r="B321" s="32">
        <v>-129906.568</v>
      </c>
      <c r="C321" s="32">
        <f>VLOOKUP($A321,[3]級距!$A:$K,9,FALSE)</f>
        <v>7</v>
      </c>
      <c r="D321" s="32">
        <f>VLOOKUP($A321,[3]級距!$A:$K,10,FALSE)</f>
        <v>9</v>
      </c>
      <c r="E321" s="32">
        <f>VLOOKUP($A321,[3]級距!$A:$K,11,FALSE)</f>
        <v>3</v>
      </c>
      <c r="F321" s="32">
        <f t="shared" si="8"/>
        <v>1</v>
      </c>
    </row>
    <row r="322" spans="1:6">
      <c r="A322" s="47">
        <v>45112</v>
      </c>
      <c r="B322" s="32">
        <v>-182.864</v>
      </c>
      <c r="C322" s="32">
        <f>VLOOKUP($A322,[3]級距!$A:$K,9,FALSE)</f>
        <v>3</v>
      </c>
      <c r="D322" s="32">
        <f>VLOOKUP($A322,[3]級距!$A:$K,10,FALSE)</f>
        <v>7</v>
      </c>
      <c r="E322" s="32">
        <f>VLOOKUP($A322,[3]級距!$A:$K,11,FALSE)</f>
        <v>3</v>
      </c>
      <c r="F322" s="32">
        <f t="shared" si="8"/>
        <v>1</v>
      </c>
    </row>
    <row r="323" spans="1:6">
      <c r="A323" s="47">
        <v>45110</v>
      </c>
      <c r="B323" s="32">
        <v>-14504.640000000001</v>
      </c>
      <c r="C323" s="32">
        <f>VLOOKUP($A323,[3]級距!$A:$K,9,FALSE)</f>
        <v>4</v>
      </c>
      <c r="D323" s="32">
        <f>VLOOKUP($A323,[3]級距!$A:$K,10,FALSE)</f>
        <v>10</v>
      </c>
      <c r="E323" s="32">
        <f>VLOOKUP($A323,[3]級距!$A:$K,11,FALSE)</f>
        <v>3</v>
      </c>
      <c r="F323" s="32">
        <f t="shared" si="8"/>
        <v>1</v>
      </c>
    </row>
    <row r="324" spans="1:6">
      <c r="A324" s="47">
        <v>45107</v>
      </c>
      <c r="B324" s="32">
        <v>18577.735999999997</v>
      </c>
      <c r="C324" s="32">
        <f>VLOOKUP($A324,[3]級距!$A:$K,9,FALSE)</f>
        <v>5</v>
      </c>
      <c r="D324" s="32">
        <f>VLOOKUP($A324,[3]級距!$A:$K,10,FALSE)</f>
        <v>5</v>
      </c>
      <c r="E324" s="32">
        <f>VLOOKUP($A324,[3]級距!$A:$K,11,FALSE)</f>
        <v>2</v>
      </c>
      <c r="F324" s="32">
        <f t="shared" ref="F324:F387" si="9">IF(A325&lt;&gt;A324,1,0)</f>
        <v>1</v>
      </c>
    </row>
    <row r="325" spans="1:6">
      <c r="A325" s="47">
        <v>45106</v>
      </c>
      <c r="B325" s="32">
        <v>79555.679999999993</v>
      </c>
      <c r="C325" s="32">
        <f>VLOOKUP($A325,[3]級距!$A:$K,9,FALSE)</f>
        <v>8</v>
      </c>
      <c r="D325" s="32">
        <f>VLOOKUP($A325,[3]級距!$A:$K,10,FALSE)</f>
        <v>5</v>
      </c>
      <c r="E325" s="32">
        <f>VLOOKUP($A325,[3]級距!$A:$K,11,FALSE)</f>
        <v>2</v>
      </c>
      <c r="F325" s="32">
        <f t="shared" si="9"/>
        <v>1</v>
      </c>
    </row>
    <row r="326" spans="1:6">
      <c r="A326" s="47">
        <v>45105</v>
      </c>
      <c r="B326" s="32">
        <v>56375.728000000003</v>
      </c>
      <c r="C326" s="32">
        <f>VLOOKUP($A326,[3]級距!$A:$K,9,FALSE)</f>
        <v>1</v>
      </c>
      <c r="D326" s="32">
        <f>VLOOKUP($A326,[3]級距!$A:$K,10,FALSE)</f>
        <v>2</v>
      </c>
      <c r="E326" s="32">
        <f>VLOOKUP($A326,[3]級距!$A:$K,11,FALSE)</f>
        <v>2</v>
      </c>
      <c r="F326" s="32">
        <f t="shared" si="9"/>
        <v>1</v>
      </c>
    </row>
    <row r="327" spans="1:6">
      <c r="A327" s="47">
        <v>45104</v>
      </c>
      <c r="B327" s="32">
        <v>6981.56</v>
      </c>
      <c r="C327" s="32">
        <f>VLOOKUP($A327,[3]級距!$A:$K,9,FALSE)</f>
        <v>4</v>
      </c>
      <c r="D327" s="32">
        <f>VLOOKUP($A327,[3]級距!$A:$K,10,FALSE)</f>
        <v>5</v>
      </c>
      <c r="E327" s="32">
        <f>VLOOKUP($A327,[3]級距!$A:$K,11,FALSE)</f>
        <v>2</v>
      </c>
      <c r="F327" s="32">
        <f t="shared" si="9"/>
        <v>1</v>
      </c>
    </row>
    <row r="328" spans="1:6">
      <c r="A328" s="47">
        <v>45103</v>
      </c>
      <c r="B328" s="32">
        <v>38716.976000000002</v>
      </c>
      <c r="C328" s="32">
        <f>VLOOKUP($A328,[3]級距!$A:$K,9,FALSE)</f>
        <v>1</v>
      </c>
      <c r="D328" s="32">
        <f>VLOOKUP($A328,[3]級距!$A:$K,10,FALSE)</f>
        <v>4</v>
      </c>
      <c r="E328" s="32">
        <f>VLOOKUP($A328,[3]級距!$A:$K,11,FALSE)</f>
        <v>2</v>
      </c>
      <c r="F328" s="32">
        <f t="shared" si="9"/>
        <v>1</v>
      </c>
    </row>
    <row r="329" spans="1:6">
      <c r="A329" s="47">
        <v>45098</v>
      </c>
      <c r="B329" s="32">
        <v>35072.383999999998</v>
      </c>
      <c r="C329" s="32">
        <f>VLOOKUP($A329,[3]級距!$A:$K,9,FALSE)</f>
        <v>2</v>
      </c>
      <c r="D329" s="32">
        <f>VLOOKUP($A329,[3]級距!$A:$K,10,FALSE)</f>
        <v>7</v>
      </c>
      <c r="E329" s="32">
        <f>VLOOKUP($A329,[3]級距!$A:$K,11,FALSE)</f>
        <v>3</v>
      </c>
      <c r="F329" s="32">
        <f t="shared" si="9"/>
        <v>1</v>
      </c>
    </row>
    <row r="330" spans="1:6">
      <c r="A330" s="47">
        <v>45097</v>
      </c>
      <c r="B330" s="32">
        <v>-33990.808000000005</v>
      </c>
      <c r="C330" s="32">
        <f>VLOOKUP($A330,[3]級距!$A:$K,9,FALSE)</f>
        <v>3</v>
      </c>
      <c r="D330" s="32">
        <f>VLOOKUP($A330,[3]級距!$A:$K,10,FALSE)</f>
        <v>2</v>
      </c>
      <c r="E330" s="32">
        <f>VLOOKUP($A330,[3]級距!$A:$K,11,FALSE)</f>
        <v>2</v>
      </c>
      <c r="F330" s="32">
        <f t="shared" si="9"/>
        <v>1</v>
      </c>
    </row>
    <row r="331" spans="1:6">
      <c r="A331" s="47">
        <v>45093</v>
      </c>
      <c r="B331" s="32">
        <v>-125509.76800000001</v>
      </c>
      <c r="C331" s="32">
        <f>VLOOKUP($A331,[3]級距!$A:$K,9,FALSE)</f>
        <v>2</v>
      </c>
      <c r="D331" s="32">
        <f>VLOOKUP($A331,[3]級距!$A:$K,10,FALSE)</f>
        <v>3</v>
      </c>
      <c r="E331" s="32">
        <f>VLOOKUP($A331,[3]級距!$A:$K,11,FALSE)</f>
        <v>2</v>
      </c>
      <c r="F331" s="32">
        <f t="shared" si="9"/>
        <v>1</v>
      </c>
    </row>
    <row r="332" spans="1:6">
      <c r="A332" s="47">
        <v>45092</v>
      </c>
      <c r="B332" s="32">
        <v>47810.976000000002</v>
      </c>
      <c r="C332" s="32">
        <f>VLOOKUP($A332,[3]級距!$A:$K,9,FALSE)</f>
        <v>2</v>
      </c>
      <c r="D332" s="32">
        <f>VLOOKUP($A332,[3]級距!$A:$K,10,FALSE)</f>
        <v>8</v>
      </c>
      <c r="E332" s="32">
        <f>VLOOKUP($A332,[3]級距!$A:$K,11,FALSE)</f>
        <v>3</v>
      </c>
      <c r="F332" s="32">
        <f t="shared" si="9"/>
        <v>1</v>
      </c>
    </row>
    <row r="333" spans="1:6">
      <c r="A333" s="47">
        <v>45090</v>
      </c>
      <c r="B333" s="32">
        <v>-50825.487999999998</v>
      </c>
      <c r="C333" s="32">
        <f>VLOOKUP($A333,[3]級距!$A:$K,9,FALSE)</f>
        <v>5</v>
      </c>
      <c r="D333" s="32">
        <f>VLOOKUP($A333,[3]級距!$A:$K,10,FALSE)</f>
        <v>7</v>
      </c>
      <c r="E333" s="32">
        <f>VLOOKUP($A333,[3]級距!$A:$K,11,FALSE)</f>
        <v>3</v>
      </c>
      <c r="F333" s="32">
        <f t="shared" si="9"/>
        <v>1</v>
      </c>
    </row>
    <row r="334" spans="1:6">
      <c r="A334" s="47">
        <v>45086</v>
      </c>
      <c r="B334" s="32">
        <v>31093.536</v>
      </c>
      <c r="C334" s="32">
        <f>VLOOKUP($A334,[3]級距!$A:$K,9,FALSE)</f>
        <v>2</v>
      </c>
      <c r="D334" s="32">
        <f>VLOOKUP($A334,[3]級距!$A:$K,10,FALSE)</f>
        <v>9</v>
      </c>
      <c r="E334" s="32">
        <f>VLOOKUP($A334,[3]級距!$A:$K,11,FALSE)</f>
        <v>3</v>
      </c>
      <c r="F334" s="32">
        <f t="shared" si="9"/>
        <v>1</v>
      </c>
    </row>
    <row r="335" spans="1:6">
      <c r="A335" s="47">
        <v>45085</v>
      </c>
      <c r="B335" s="32">
        <v>145557.10399999999</v>
      </c>
      <c r="C335" s="32">
        <f>VLOOKUP($A335,[3]級距!$A:$K,9,FALSE)</f>
        <v>6</v>
      </c>
      <c r="D335" s="32">
        <f>VLOOKUP($A335,[3]級距!$A:$K,10,FALSE)</f>
        <v>7</v>
      </c>
      <c r="E335" s="32">
        <f>VLOOKUP($A335,[3]級距!$A:$K,11,FALSE)</f>
        <v>3</v>
      </c>
      <c r="F335" s="32">
        <f t="shared" si="9"/>
        <v>1</v>
      </c>
    </row>
    <row r="336" spans="1:6">
      <c r="A336" s="47">
        <v>45084</v>
      </c>
      <c r="B336" s="32">
        <v>98484.296000000002</v>
      </c>
      <c r="C336" s="32">
        <f>VLOOKUP($A336,[3]級距!$A:$K,9,FALSE)</f>
        <v>4</v>
      </c>
      <c r="D336" s="32">
        <f>VLOOKUP($A336,[3]級距!$A:$K,10,FALSE)</f>
        <v>8</v>
      </c>
      <c r="E336" s="32">
        <f>VLOOKUP($A336,[3]級距!$A:$K,11,FALSE)</f>
        <v>3</v>
      </c>
      <c r="F336" s="32">
        <f t="shared" si="9"/>
        <v>1</v>
      </c>
    </row>
    <row r="337" spans="1:6">
      <c r="A337" s="47">
        <v>45082</v>
      </c>
      <c r="B337" s="32">
        <v>62187.864000000001</v>
      </c>
      <c r="C337" s="32">
        <f>VLOOKUP($A337,[3]級距!$A:$K,9,FALSE)</f>
        <v>2</v>
      </c>
      <c r="D337" s="32">
        <f>VLOOKUP($A337,[3]級距!$A:$K,10,FALSE)</f>
        <v>7</v>
      </c>
      <c r="E337" s="32">
        <f>VLOOKUP($A337,[3]級距!$A:$K,11,FALSE)</f>
        <v>3</v>
      </c>
      <c r="F337" s="32">
        <f t="shared" si="9"/>
        <v>1</v>
      </c>
    </row>
    <row r="338" spans="1:6">
      <c r="A338" s="47">
        <v>45079</v>
      </c>
      <c r="B338" s="32">
        <v>93392.232000000004</v>
      </c>
      <c r="C338" s="32">
        <f>VLOOKUP($A338,[3]級距!$A:$K,9,FALSE)</f>
        <v>5</v>
      </c>
      <c r="D338" s="32">
        <f>VLOOKUP($A338,[3]級距!$A:$K,10,FALSE)</f>
        <v>8</v>
      </c>
      <c r="E338" s="32">
        <f>VLOOKUP($A338,[3]級距!$A:$K,11,FALSE)</f>
        <v>3</v>
      </c>
      <c r="F338" s="32">
        <f t="shared" si="9"/>
        <v>1</v>
      </c>
    </row>
    <row r="339" spans="1:6">
      <c r="A339" s="47">
        <v>45077</v>
      </c>
      <c r="B339" s="32">
        <v>49053.815999999999</v>
      </c>
      <c r="C339" s="32">
        <f>VLOOKUP($A339,[3]級距!$A:$K,9,FALSE)</f>
        <v>4</v>
      </c>
      <c r="D339" s="32">
        <f>VLOOKUP($A339,[3]級距!$A:$K,10,FALSE)</f>
        <v>7</v>
      </c>
      <c r="E339" s="32">
        <f>VLOOKUP($A339,[3]級距!$A:$K,11,FALSE)</f>
        <v>3</v>
      </c>
      <c r="F339" s="32">
        <f t="shared" si="9"/>
        <v>1</v>
      </c>
    </row>
    <row r="340" spans="1:6">
      <c r="A340" s="47">
        <v>45076</v>
      </c>
      <c r="B340" s="32">
        <v>-127756.728</v>
      </c>
      <c r="C340" s="32">
        <f>VLOOKUP($A340,[3]級距!$A:$K,9,FALSE)</f>
        <v>1</v>
      </c>
      <c r="D340" s="32">
        <f>VLOOKUP($A340,[3]級距!$A:$K,10,FALSE)</f>
        <v>3</v>
      </c>
      <c r="E340" s="32">
        <f>VLOOKUP($A340,[3]級距!$A:$K,11,FALSE)</f>
        <v>2</v>
      </c>
      <c r="F340" s="32">
        <f t="shared" si="9"/>
        <v>1</v>
      </c>
    </row>
    <row r="341" spans="1:6">
      <c r="A341" s="47">
        <v>45072</v>
      </c>
      <c r="B341" s="32">
        <v>56274.375999999997</v>
      </c>
      <c r="C341" s="32">
        <f>VLOOKUP($A341,[3]級距!$A:$K,9,FALSE)</f>
        <v>2</v>
      </c>
      <c r="D341" s="32">
        <f>VLOOKUP($A341,[3]級距!$A:$K,10,FALSE)</f>
        <v>7</v>
      </c>
      <c r="E341" s="32">
        <f>VLOOKUP($A341,[3]級距!$A:$K,11,FALSE)</f>
        <v>3</v>
      </c>
      <c r="F341" s="32">
        <f t="shared" si="9"/>
        <v>1</v>
      </c>
    </row>
    <row r="342" spans="1:6">
      <c r="A342" s="47">
        <v>45070</v>
      </c>
      <c r="B342" s="32">
        <v>-82390.28</v>
      </c>
      <c r="C342" s="32">
        <f>VLOOKUP($A342,[3]級距!$A:$K,9,FALSE)</f>
        <v>1</v>
      </c>
      <c r="D342" s="32">
        <f>VLOOKUP($A342,[3]級距!$A:$K,10,FALSE)</f>
        <v>2</v>
      </c>
      <c r="E342" s="32">
        <f>VLOOKUP($A342,[3]級距!$A:$K,11,FALSE)</f>
        <v>2</v>
      </c>
      <c r="F342" s="32">
        <f t="shared" si="9"/>
        <v>1</v>
      </c>
    </row>
    <row r="343" spans="1:6">
      <c r="A343" s="47">
        <v>45069</v>
      </c>
      <c r="B343" s="32">
        <v>-127734.24</v>
      </c>
      <c r="C343" s="32">
        <f>VLOOKUP($A343,[3]級距!$A:$K,9,FALSE)</f>
        <v>3</v>
      </c>
      <c r="D343" s="32">
        <f>VLOOKUP($A343,[3]級距!$A:$K,10,FALSE)</f>
        <v>2</v>
      </c>
      <c r="E343" s="32">
        <f>VLOOKUP($A343,[3]級距!$A:$K,11,FALSE)</f>
        <v>2</v>
      </c>
      <c r="F343" s="32">
        <f t="shared" si="9"/>
        <v>1</v>
      </c>
    </row>
    <row r="344" spans="1:6">
      <c r="A344" s="47">
        <v>45065</v>
      </c>
      <c r="B344" s="32">
        <v>-8816.7279999999992</v>
      </c>
      <c r="C344" s="32">
        <f>VLOOKUP($A344,[3]級距!$A:$K,9,FALSE)</f>
        <v>1</v>
      </c>
      <c r="D344" s="32">
        <f>VLOOKUP($A344,[3]級距!$A:$K,10,FALSE)</f>
        <v>3</v>
      </c>
      <c r="E344" s="32">
        <f>VLOOKUP($A344,[3]級距!$A:$K,11,FALSE)</f>
        <v>2</v>
      </c>
      <c r="F344" s="32">
        <f t="shared" si="9"/>
        <v>1</v>
      </c>
    </row>
    <row r="345" spans="1:6">
      <c r="A345" s="47">
        <v>45063</v>
      </c>
      <c r="B345" s="32">
        <v>-129281.416</v>
      </c>
      <c r="C345" s="32">
        <f>VLOOKUP($A345,[3]級距!$A:$K,9,FALSE)</f>
        <v>9</v>
      </c>
      <c r="D345" s="32">
        <f>VLOOKUP($A345,[3]級距!$A:$K,10,FALSE)</f>
        <v>10</v>
      </c>
      <c r="E345" s="32">
        <f>VLOOKUP($A345,[3]級距!$A:$K,11,FALSE)</f>
        <v>3</v>
      </c>
      <c r="F345" s="32">
        <f t="shared" si="9"/>
        <v>1</v>
      </c>
    </row>
    <row r="346" spans="1:6">
      <c r="A346" s="47">
        <v>45058</v>
      </c>
      <c r="B346" s="32">
        <v>88209.712</v>
      </c>
      <c r="C346" s="32">
        <f>VLOOKUP($A346,[3]級距!$A:$K,9,FALSE)</f>
        <v>4</v>
      </c>
      <c r="D346" s="32">
        <f>VLOOKUP($A346,[3]級距!$A:$K,10,FALSE)</f>
        <v>5</v>
      </c>
      <c r="E346" s="32">
        <f>VLOOKUP($A346,[3]級距!$A:$K,11,FALSE)</f>
        <v>2</v>
      </c>
      <c r="F346" s="32">
        <f t="shared" si="9"/>
        <v>1</v>
      </c>
    </row>
    <row r="347" spans="1:6">
      <c r="A347" s="47">
        <v>45057</v>
      </c>
      <c r="B347" s="32">
        <v>133784.46400000001</v>
      </c>
      <c r="C347" s="32">
        <f>VLOOKUP($A347,[3]級距!$A:$K,9,FALSE)</f>
        <v>5</v>
      </c>
      <c r="D347" s="32">
        <f>VLOOKUP($A347,[3]級距!$A:$K,10,FALSE)</f>
        <v>9</v>
      </c>
      <c r="E347" s="32">
        <f>VLOOKUP($A347,[3]級距!$A:$K,11,FALSE)</f>
        <v>3</v>
      </c>
      <c r="F347" s="32">
        <f t="shared" si="9"/>
        <v>1</v>
      </c>
    </row>
    <row r="348" spans="1:6">
      <c r="A348" s="47">
        <v>45056</v>
      </c>
      <c r="B348" s="32">
        <v>28803.96</v>
      </c>
      <c r="C348" s="32">
        <f>VLOOKUP($A348,[3]級距!$A:$K,9,FALSE)</f>
        <v>3</v>
      </c>
      <c r="D348" s="32">
        <f>VLOOKUP($A348,[3]級距!$A:$K,10,FALSE)</f>
        <v>7</v>
      </c>
      <c r="E348" s="32">
        <f>VLOOKUP($A348,[3]級距!$A:$K,11,FALSE)</f>
        <v>3</v>
      </c>
      <c r="F348" s="32">
        <f t="shared" si="9"/>
        <v>1</v>
      </c>
    </row>
    <row r="349" spans="1:6">
      <c r="A349" s="47">
        <v>45055</v>
      </c>
      <c r="B349" s="32">
        <v>-129031.68000000001</v>
      </c>
      <c r="C349" s="32">
        <f>VLOOKUP($A349,[3]級距!$A:$K,9,FALSE)</f>
        <v>1</v>
      </c>
      <c r="D349" s="32">
        <f>VLOOKUP($A349,[3]級距!$A:$K,10,FALSE)</f>
        <v>4</v>
      </c>
      <c r="E349" s="32">
        <f>VLOOKUP($A349,[3]級距!$A:$K,11,FALSE)</f>
        <v>2</v>
      </c>
      <c r="F349" s="32">
        <f t="shared" si="9"/>
        <v>1</v>
      </c>
    </row>
    <row r="350" spans="1:6">
      <c r="A350" s="47">
        <v>45050</v>
      </c>
      <c r="B350" s="32">
        <v>16512</v>
      </c>
      <c r="C350" s="32">
        <f>VLOOKUP($A350,[3]級距!$A:$K,9,FALSE)</f>
        <v>4</v>
      </c>
      <c r="D350" s="32">
        <f>VLOOKUP($A350,[3]級距!$A:$K,10,FALSE)</f>
        <v>9</v>
      </c>
      <c r="E350" s="32">
        <f>VLOOKUP($A350,[3]級距!$A:$K,11,FALSE)</f>
        <v>3</v>
      </c>
      <c r="F350" s="32">
        <f t="shared" si="9"/>
        <v>1</v>
      </c>
    </row>
    <row r="351" spans="1:6">
      <c r="A351" s="47">
        <v>45049</v>
      </c>
      <c r="B351" s="32">
        <v>-21761.216</v>
      </c>
      <c r="C351" s="32">
        <f>VLOOKUP($A351,[3]級距!$A:$K,9,FALSE)</f>
        <v>1</v>
      </c>
      <c r="D351" s="32">
        <f>VLOOKUP($A351,[3]級距!$A:$K,10,FALSE)</f>
        <v>1</v>
      </c>
      <c r="E351" s="32">
        <f>VLOOKUP($A351,[3]級距!$A:$K,11,FALSE)</f>
        <v>2</v>
      </c>
      <c r="F351" s="32">
        <f t="shared" si="9"/>
        <v>1</v>
      </c>
    </row>
    <row r="352" spans="1:6">
      <c r="A352" s="47">
        <v>45048</v>
      </c>
      <c r="B352" s="32">
        <v>-127484.16</v>
      </c>
      <c r="C352" s="32">
        <f>VLOOKUP($A352,[3]級距!$A:$K,9,FALSE)</f>
        <v>3</v>
      </c>
      <c r="D352" s="32">
        <f>VLOOKUP($A352,[3]級距!$A:$K,10,FALSE)</f>
        <v>1</v>
      </c>
      <c r="E352" s="32">
        <f>VLOOKUP($A352,[3]級距!$A:$K,11,FALSE)</f>
        <v>2</v>
      </c>
      <c r="F352" s="32">
        <f t="shared" si="9"/>
        <v>1</v>
      </c>
    </row>
    <row r="353" spans="1:6">
      <c r="A353" s="47">
        <v>45043</v>
      </c>
      <c r="B353" s="32">
        <v>50544.224000000002</v>
      </c>
      <c r="C353" s="32">
        <f>VLOOKUP($A353,[3]級距!$A:$K,9,FALSE)</f>
        <v>5</v>
      </c>
      <c r="D353" s="32">
        <f>VLOOKUP($A353,[3]級距!$A:$K,10,FALSE)</f>
        <v>6</v>
      </c>
      <c r="E353" s="32">
        <f>VLOOKUP($A353,[3]級距!$A:$K,11,FALSE)</f>
        <v>2</v>
      </c>
      <c r="F353" s="32">
        <f t="shared" si="9"/>
        <v>1</v>
      </c>
    </row>
    <row r="354" spans="1:6">
      <c r="A354" s="47">
        <v>45041</v>
      </c>
      <c r="B354" s="32">
        <v>259748.15199999997</v>
      </c>
      <c r="C354" s="32">
        <f>VLOOKUP($A354,[3]級距!$A:$K,9,FALSE)</f>
        <v>10</v>
      </c>
      <c r="D354" s="32">
        <f>VLOOKUP($A354,[3]級距!$A:$K,10,FALSE)</f>
        <v>9</v>
      </c>
      <c r="E354" s="32">
        <f>VLOOKUP($A354,[3]級距!$A:$K,11,FALSE)</f>
        <v>4</v>
      </c>
      <c r="F354" s="32">
        <f t="shared" si="9"/>
        <v>1</v>
      </c>
    </row>
    <row r="355" spans="1:6">
      <c r="A355" s="47">
        <v>45040</v>
      </c>
      <c r="B355" s="32">
        <v>-57143.088000000003</v>
      </c>
      <c r="C355" s="32">
        <f>VLOOKUP($A355,[3]級距!$A:$K,9,FALSE)</f>
        <v>3</v>
      </c>
      <c r="D355" s="32">
        <f>VLOOKUP($A355,[3]級距!$A:$K,10,FALSE)</f>
        <v>7</v>
      </c>
      <c r="E355" s="32">
        <f>VLOOKUP($A355,[3]級距!$A:$K,11,FALSE)</f>
        <v>3</v>
      </c>
      <c r="F355" s="32">
        <f t="shared" si="9"/>
        <v>1</v>
      </c>
    </row>
    <row r="356" spans="1:6">
      <c r="A356" s="47">
        <v>45037</v>
      </c>
      <c r="B356" s="32">
        <v>114472.16</v>
      </c>
      <c r="C356" s="32">
        <f>VLOOKUP($A356,[3]級距!$A:$K,9,FALSE)</f>
        <v>5</v>
      </c>
      <c r="D356" s="32">
        <f>VLOOKUP($A356,[3]級距!$A:$K,10,FALSE)</f>
        <v>9</v>
      </c>
      <c r="E356" s="32">
        <f>VLOOKUP($A356,[3]級距!$A:$K,11,FALSE)</f>
        <v>3</v>
      </c>
      <c r="F356" s="32">
        <f t="shared" si="9"/>
        <v>1</v>
      </c>
    </row>
    <row r="357" spans="1:6">
      <c r="A357" s="47">
        <v>45035</v>
      </c>
      <c r="B357" s="32">
        <v>67706.320000000007</v>
      </c>
      <c r="C357" s="32">
        <f>VLOOKUP($A357,[3]級距!$A:$K,9,FALSE)</f>
        <v>5</v>
      </c>
      <c r="D357" s="32">
        <f>VLOOKUP($A357,[3]級距!$A:$K,10,FALSE)</f>
        <v>7</v>
      </c>
      <c r="E357" s="32">
        <f>VLOOKUP($A357,[3]級距!$A:$K,11,FALSE)</f>
        <v>3</v>
      </c>
      <c r="F357" s="32">
        <f t="shared" si="9"/>
        <v>1</v>
      </c>
    </row>
    <row r="358" spans="1:6">
      <c r="A358" s="47">
        <v>45034</v>
      </c>
      <c r="B358" s="32">
        <v>44331.727999999996</v>
      </c>
      <c r="C358" s="32">
        <f>VLOOKUP($A358,[3]級距!$A:$K,9,FALSE)</f>
        <v>2</v>
      </c>
      <c r="D358" s="32">
        <f>VLOOKUP($A358,[3]級距!$A:$K,10,FALSE)</f>
        <v>5</v>
      </c>
      <c r="E358" s="32">
        <f>VLOOKUP($A358,[3]級距!$A:$K,11,FALSE)</f>
        <v>2</v>
      </c>
      <c r="F358" s="32">
        <f t="shared" si="9"/>
        <v>1</v>
      </c>
    </row>
    <row r="359" spans="1:6">
      <c r="A359" s="47">
        <v>45033</v>
      </c>
      <c r="B359" s="32">
        <v>-108517.12</v>
      </c>
      <c r="C359" s="32">
        <f>VLOOKUP($A359,[3]級距!$A:$K,9,FALSE)</f>
        <v>2</v>
      </c>
      <c r="D359" s="32">
        <f>VLOOKUP($A359,[3]級距!$A:$K,10,FALSE)</f>
        <v>6</v>
      </c>
      <c r="E359" s="32">
        <f>VLOOKUP($A359,[3]級距!$A:$K,11,FALSE)</f>
        <v>2</v>
      </c>
      <c r="F359" s="32">
        <f t="shared" si="9"/>
        <v>1</v>
      </c>
    </row>
    <row r="360" spans="1:6">
      <c r="A360" s="47">
        <v>45030</v>
      </c>
      <c r="B360" s="32">
        <v>-129395.46399999999</v>
      </c>
      <c r="C360" s="32">
        <f>VLOOKUP($A360,[3]級距!$A:$K,9,FALSE)</f>
        <v>4</v>
      </c>
      <c r="D360" s="32">
        <f>VLOOKUP($A360,[3]級距!$A:$K,10,FALSE)</f>
        <v>5</v>
      </c>
      <c r="E360" s="32">
        <f>VLOOKUP($A360,[3]級距!$A:$K,11,FALSE)</f>
        <v>2</v>
      </c>
      <c r="F360" s="32">
        <f t="shared" si="9"/>
        <v>1</v>
      </c>
    </row>
    <row r="361" spans="1:6">
      <c r="A361" s="47">
        <v>45029</v>
      </c>
      <c r="B361" s="32">
        <v>83440.103999999992</v>
      </c>
      <c r="C361" s="32">
        <f>VLOOKUP($A361,[3]級距!$A:$K,9,FALSE)</f>
        <v>1</v>
      </c>
      <c r="D361" s="32">
        <f>VLOOKUP($A361,[3]級距!$A:$K,10,FALSE)</f>
        <v>6</v>
      </c>
      <c r="E361" s="32">
        <f>VLOOKUP($A361,[3]級距!$A:$K,11,FALSE)</f>
        <v>2</v>
      </c>
      <c r="F361" s="32">
        <f t="shared" si="9"/>
        <v>1</v>
      </c>
    </row>
    <row r="362" spans="1:6">
      <c r="A362" s="47">
        <v>45028</v>
      </c>
      <c r="B362" s="32">
        <v>651.60000000000059</v>
      </c>
      <c r="C362" s="32">
        <f>VLOOKUP($A362,[3]級距!$A:$K,9,FALSE)</f>
        <v>1</v>
      </c>
      <c r="D362" s="32">
        <f>VLOOKUP($A362,[3]級距!$A:$K,10,FALSE)</f>
        <v>4</v>
      </c>
      <c r="E362" s="32">
        <f>VLOOKUP($A362,[3]級距!$A:$K,11,FALSE)</f>
        <v>2</v>
      </c>
      <c r="F362" s="32">
        <f t="shared" si="9"/>
        <v>1</v>
      </c>
    </row>
    <row r="363" spans="1:6">
      <c r="A363" s="47">
        <v>45027</v>
      </c>
      <c r="B363" s="32">
        <v>43688.375999999997</v>
      </c>
      <c r="C363" s="32">
        <f>VLOOKUP($A363,[3]級距!$A:$K,9,FALSE)</f>
        <v>4</v>
      </c>
      <c r="D363" s="32">
        <f>VLOOKUP($A363,[3]級距!$A:$K,10,FALSE)</f>
        <v>7</v>
      </c>
      <c r="E363" s="32">
        <f>VLOOKUP($A363,[3]級距!$A:$K,11,FALSE)</f>
        <v>3</v>
      </c>
      <c r="F363" s="32">
        <f t="shared" si="9"/>
        <v>1</v>
      </c>
    </row>
    <row r="364" spans="1:6">
      <c r="A364" s="47">
        <v>45026</v>
      </c>
      <c r="B364" s="32">
        <v>311.29599999999999</v>
      </c>
      <c r="C364" s="32">
        <f>VLOOKUP($A364,[3]級距!$A:$K,9,FALSE)</f>
        <v>2</v>
      </c>
      <c r="D364" s="32">
        <f>VLOOKUP($A364,[3]級距!$A:$K,10,FALSE)</f>
        <v>2</v>
      </c>
      <c r="E364" s="32">
        <f>VLOOKUP($A364,[3]級距!$A:$K,11,FALSE)</f>
        <v>2</v>
      </c>
      <c r="F364" s="32">
        <f t="shared" si="9"/>
        <v>1</v>
      </c>
    </row>
    <row r="365" spans="1:6">
      <c r="A365" s="47">
        <v>45023</v>
      </c>
      <c r="B365" s="32">
        <v>-52472</v>
      </c>
      <c r="C365" s="32">
        <f>VLOOKUP($A365,[3]級距!$A:$K,9,FALSE)</f>
        <v>1</v>
      </c>
      <c r="D365" s="32">
        <f>VLOOKUP($A365,[3]級距!$A:$K,10,FALSE)</f>
        <v>5</v>
      </c>
      <c r="E365" s="32">
        <f>VLOOKUP($A365,[3]級距!$A:$K,11,FALSE)</f>
        <v>2</v>
      </c>
      <c r="F365" s="32">
        <f t="shared" si="9"/>
        <v>1</v>
      </c>
    </row>
    <row r="366" spans="1:6">
      <c r="A366" s="47">
        <v>45022</v>
      </c>
      <c r="B366" s="32">
        <v>-34699.896000000001</v>
      </c>
      <c r="C366" s="32">
        <f>VLOOKUP($A366,[3]級距!$A:$K,9,FALSE)</f>
        <v>1</v>
      </c>
      <c r="D366" s="32">
        <f>VLOOKUP($A366,[3]級距!$A:$K,10,FALSE)</f>
        <v>3</v>
      </c>
      <c r="E366" s="32">
        <f>VLOOKUP($A366,[3]級距!$A:$K,11,FALSE)</f>
        <v>2</v>
      </c>
      <c r="F366" s="32">
        <f t="shared" si="9"/>
        <v>1</v>
      </c>
    </row>
    <row r="367" spans="1:6">
      <c r="A367" s="47">
        <v>45016</v>
      </c>
      <c r="B367" s="32">
        <v>22704</v>
      </c>
      <c r="C367" s="32">
        <f>VLOOKUP($A367,[3]級距!$A:$K,9,FALSE)</f>
        <v>2</v>
      </c>
      <c r="D367" s="32">
        <f>VLOOKUP($A367,[3]級距!$A:$K,10,FALSE)</f>
        <v>2</v>
      </c>
      <c r="E367" s="32">
        <f>VLOOKUP($A367,[3]級距!$A:$K,11,FALSE)</f>
        <v>2</v>
      </c>
      <c r="F367" s="32">
        <f t="shared" si="9"/>
        <v>1</v>
      </c>
    </row>
    <row r="368" spans="1:6">
      <c r="A368" s="47">
        <v>45015</v>
      </c>
      <c r="B368" s="32">
        <v>-47592.639999999999</v>
      </c>
      <c r="C368" s="32">
        <f>VLOOKUP($A368,[3]級距!$A:$K,9,FALSE)</f>
        <v>2</v>
      </c>
      <c r="D368" s="32">
        <f>VLOOKUP($A368,[3]級距!$A:$K,10,FALSE)</f>
        <v>1</v>
      </c>
      <c r="E368" s="32">
        <f>VLOOKUP($A368,[3]級距!$A:$K,11,FALSE)</f>
        <v>2</v>
      </c>
      <c r="F368" s="32">
        <f t="shared" si="9"/>
        <v>1</v>
      </c>
    </row>
    <row r="369" spans="1:6">
      <c r="A369" s="47">
        <v>45014</v>
      </c>
      <c r="B369" s="32">
        <v>-125678.56</v>
      </c>
      <c r="C369" s="32">
        <f>VLOOKUP($A369,[3]級距!$A:$K,9,FALSE)</f>
        <v>4</v>
      </c>
      <c r="D369" s="32">
        <f>VLOOKUP($A369,[3]級距!$A:$K,10,FALSE)</f>
        <v>1</v>
      </c>
      <c r="E369" s="32">
        <f>VLOOKUP($A369,[3]級距!$A:$K,11,FALSE)</f>
        <v>2</v>
      </c>
      <c r="F369" s="32">
        <f t="shared" si="9"/>
        <v>1</v>
      </c>
    </row>
    <row r="370" spans="1:6">
      <c r="A370" s="47">
        <v>45013</v>
      </c>
      <c r="B370" s="32">
        <v>-125697.04</v>
      </c>
      <c r="C370" s="32">
        <f>VLOOKUP($A370,[3]級距!$A:$K,9,FALSE)</f>
        <v>5</v>
      </c>
      <c r="D370" s="32">
        <f>VLOOKUP($A370,[3]級距!$A:$K,10,FALSE)</f>
        <v>8</v>
      </c>
      <c r="E370" s="32">
        <f>VLOOKUP($A370,[3]級距!$A:$K,11,FALSE)</f>
        <v>3</v>
      </c>
      <c r="F370" s="32">
        <f t="shared" si="9"/>
        <v>1</v>
      </c>
    </row>
    <row r="371" spans="1:6">
      <c r="A371" s="47">
        <v>45012</v>
      </c>
      <c r="B371" s="32">
        <v>-129133.63199999998</v>
      </c>
      <c r="C371" s="32">
        <f>VLOOKUP($A371,[3]級距!$A:$K,9,FALSE)</f>
        <v>2</v>
      </c>
      <c r="D371" s="32">
        <f>VLOOKUP($A371,[3]級距!$A:$K,10,FALSE)</f>
        <v>3</v>
      </c>
      <c r="E371" s="32">
        <f>VLOOKUP($A371,[3]級距!$A:$K,11,FALSE)</f>
        <v>2</v>
      </c>
      <c r="F371" s="32">
        <f t="shared" si="9"/>
        <v>1</v>
      </c>
    </row>
    <row r="372" spans="1:6">
      <c r="A372" s="47">
        <v>45009</v>
      </c>
      <c r="B372" s="32">
        <v>-126093.88799999999</v>
      </c>
      <c r="C372" s="32">
        <f>VLOOKUP($A372,[3]級距!$A:$K,9,FALSE)</f>
        <v>3</v>
      </c>
      <c r="D372" s="32">
        <f>VLOOKUP($A372,[3]級距!$A:$K,10,FALSE)</f>
        <v>3</v>
      </c>
      <c r="E372" s="32">
        <f>VLOOKUP($A372,[3]級距!$A:$K,11,FALSE)</f>
        <v>2</v>
      </c>
      <c r="F372" s="32">
        <f t="shared" si="9"/>
        <v>1</v>
      </c>
    </row>
    <row r="373" spans="1:6">
      <c r="A373" s="47">
        <v>45008</v>
      </c>
      <c r="B373" s="32">
        <v>118775.74400000001</v>
      </c>
      <c r="C373" s="32">
        <f>VLOOKUP($A373,[3]級距!$A:$K,9,FALSE)</f>
        <v>6</v>
      </c>
      <c r="D373" s="32">
        <f>VLOOKUP($A373,[3]級距!$A:$K,10,FALSE)</f>
        <v>8</v>
      </c>
      <c r="E373" s="32">
        <f>VLOOKUP($A373,[3]級距!$A:$K,11,FALSE)</f>
        <v>3</v>
      </c>
      <c r="F373" s="32">
        <f t="shared" si="9"/>
        <v>1</v>
      </c>
    </row>
    <row r="374" spans="1:6">
      <c r="A374" s="47">
        <v>45006</v>
      </c>
      <c r="B374" s="32">
        <v>-75391.543999999994</v>
      </c>
      <c r="C374" s="32">
        <f>VLOOKUP($A374,[3]級距!$A:$K,9,FALSE)</f>
        <v>1</v>
      </c>
      <c r="D374" s="32">
        <f>VLOOKUP($A374,[3]級距!$A:$K,10,FALSE)</f>
        <v>1</v>
      </c>
      <c r="E374" s="32">
        <f>VLOOKUP($A374,[3]級距!$A:$K,11,FALSE)</f>
        <v>2</v>
      </c>
      <c r="F374" s="32">
        <f t="shared" si="9"/>
        <v>1</v>
      </c>
    </row>
    <row r="375" spans="1:6">
      <c r="A375" s="47">
        <v>45005</v>
      </c>
      <c r="B375" s="32">
        <v>-15642.647999999999</v>
      </c>
      <c r="C375" s="32">
        <f>VLOOKUP($A375,[3]級距!$A:$K,9,FALSE)</f>
        <v>3</v>
      </c>
      <c r="D375" s="32">
        <f>VLOOKUP($A375,[3]級距!$A:$K,10,FALSE)</f>
        <v>7</v>
      </c>
      <c r="E375" s="32">
        <f>VLOOKUP($A375,[3]級距!$A:$K,11,FALSE)</f>
        <v>3</v>
      </c>
      <c r="F375" s="32">
        <f t="shared" si="9"/>
        <v>1</v>
      </c>
    </row>
    <row r="376" spans="1:6">
      <c r="A376" s="47">
        <v>45002</v>
      </c>
      <c r="B376" s="32">
        <v>23303.64</v>
      </c>
      <c r="C376" s="32">
        <f>VLOOKUP($A376,[3]級距!$A:$K,9,FALSE)</f>
        <v>3</v>
      </c>
      <c r="D376" s="32">
        <f>VLOOKUP($A376,[3]級距!$A:$K,10,FALSE)</f>
        <v>8</v>
      </c>
      <c r="E376" s="32">
        <f>VLOOKUP($A376,[3]級距!$A:$K,11,FALSE)</f>
        <v>3</v>
      </c>
      <c r="F376" s="32">
        <f t="shared" si="9"/>
        <v>1</v>
      </c>
    </row>
    <row r="377" spans="1:6">
      <c r="A377" s="47">
        <v>45001</v>
      </c>
      <c r="B377" s="32">
        <v>28289.08</v>
      </c>
      <c r="C377" s="32">
        <f>VLOOKUP($A377,[3]級距!$A:$K,9,FALSE)</f>
        <v>5</v>
      </c>
      <c r="D377" s="32">
        <f>VLOOKUP($A377,[3]級距!$A:$K,10,FALSE)</f>
        <v>3</v>
      </c>
      <c r="E377" s="32">
        <f>VLOOKUP($A377,[3]級距!$A:$K,11,FALSE)</f>
        <v>2</v>
      </c>
      <c r="F377" s="32">
        <f t="shared" si="9"/>
        <v>1</v>
      </c>
    </row>
    <row r="378" spans="1:6">
      <c r="A378" s="47">
        <v>45000</v>
      </c>
      <c r="B378" s="32">
        <v>89429.224000000002</v>
      </c>
      <c r="C378" s="32">
        <f>VLOOKUP($A378,[3]級距!$A:$K,9,FALSE)</f>
        <v>4</v>
      </c>
      <c r="D378" s="32">
        <f>VLOOKUP($A378,[3]級距!$A:$K,10,FALSE)</f>
        <v>6</v>
      </c>
      <c r="E378" s="32">
        <f>VLOOKUP($A378,[3]級距!$A:$K,11,FALSE)</f>
        <v>2</v>
      </c>
      <c r="F378" s="32">
        <f t="shared" si="9"/>
        <v>1</v>
      </c>
    </row>
    <row r="379" spans="1:6">
      <c r="A379" s="47">
        <v>44999</v>
      </c>
      <c r="B379" s="32">
        <v>-24683.4</v>
      </c>
      <c r="C379" s="32">
        <f>VLOOKUP($A379,[3]級距!$A:$K,9,FALSE)</f>
        <v>3</v>
      </c>
      <c r="D379" s="32">
        <f>VLOOKUP($A379,[3]級距!$A:$K,10,FALSE)</f>
        <v>1</v>
      </c>
      <c r="E379" s="32">
        <f>VLOOKUP($A379,[3]級距!$A:$K,11,FALSE)</f>
        <v>2</v>
      </c>
      <c r="F379" s="32">
        <f t="shared" si="9"/>
        <v>1</v>
      </c>
    </row>
    <row r="380" spans="1:6">
      <c r="A380" s="47">
        <v>44995</v>
      </c>
      <c r="B380" s="32">
        <v>144088.83199999999</v>
      </c>
      <c r="C380" s="32">
        <f>VLOOKUP($A380,[3]級距!$A:$K,9,FALSE)</f>
        <v>5</v>
      </c>
      <c r="D380" s="32">
        <f>VLOOKUP($A380,[3]級距!$A:$K,10,FALSE)</f>
        <v>8</v>
      </c>
      <c r="E380" s="32">
        <f>VLOOKUP($A380,[3]級距!$A:$K,11,FALSE)</f>
        <v>3</v>
      </c>
      <c r="F380" s="32">
        <f t="shared" si="9"/>
        <v>1</v>
      </c>
    </row>
    <row r="381" spans="1:6">
      <c r="A381" s="47">
        <v>44994</v>
      </c>
      <c r="B381" s="32">
        <v>8700.271999999999</v>
      </c>
      <c r="C381" s="32">
        <f>VLOOKUP($A381,[3]級距!$A:$K,9,FALSE)</f>
        <v>2</v>
      </c>
      <c r="D381" s="32">
        <f>VLOOKUP($A381,[3]級距!$A:$K,10,FALSE)</f>
        <v>8</v>
      </c>
      <c r="E381" s="32">
        <f>VLOOKUP($A381,[3]級距!$A:$K,11,FALSE)</f>
        <v>3</v>
      </c>
      <c r="F381" s="32">
        <f t="shared" si="9"/>
        <v>1</v>
      </c>
    </row>
    <row r="382" spans="1:6">
      <c r="A382" s="47">
        <v>44993</v>
      </c>
      <c r="B382" s="32">
        <v>-94895.695999999996</v>
      </c>
      <c r="C382" s="32">
        <f>VLOOKUP($A382,[3]級距!$A:$K,9,FALSE)</f>
        <v>1</v>
      </c>
      <c r="D382" s="32">
        <f>VLOOKUP($A382,[3]級距!$A:$K,10,FALSE)</f>
        <v>7</v>
      </c>
      <c r="E382" s="32">
        <f>VLOOKUP($A382,[3]級距!$A:$K,11,FALSE)</f>
        <v>3</v>
      </c>
      <c r="F382" s="32">
        <f t="shared" si="9"/>
        <v>1</v>
      </c>
    </row>
    <row r="383" spans="1:6">
      <c r="A383" s="47">
        <v>44992</v>
      </c>
      <c r="B383" s="32">
        <v>27832.752</v>
      </c>
      <c r="C383" s="32">
        <f>VLOOKUP($A383,[3]級距!$A:$K,9,FALSE)</f>
        <v>5</v>
      </c>
      <c r="D383" s="32">
        <f>VLOOKUP($A383,[3]級距!$A:$K,10,FALSE)</f>
        <v>7</v>
      </c>
      <c r="E383" s="32">
        <f>VLOOKUP($A383,[3]級距!$A:$K,11,FALSE)</f>
        <v>3</v>
      </c>
      <c r="F383" s="32">
        <f t="shared" si="9"/>
        <v>1</v>
      </c>
    </row>
    <row r="384" spans="1:6">
      <c r="A384" s="47">
        <v>44991</v>
      </c>
      <c r="B384" s="32">
        <v>-124538.59199999999</v>
      </c>
      <c r="C384" s="32">
        <f>VLOOKUP($A384,[3]級距!$A:$K,9,FALSE)</f>
        <v>4</v>
      </c>
      <c r="D384" s="32">
        <f>VLOOKUP($A384,[3]級距!$A:$K,10,FALSE)</f>
        <v>4</v>
      </c>
      <c r="E384" s="32">
        <f>VLOOKUP($A384,[3]級距!$A:$K,11,FALSE)</f>
        <v>2</v>
      </c>
      <c r="F384" s="32">
        <f t="shared" si="9"/>
        <v>1</v>
      </c>
    </row>
    <row r="385" spans="1:6">
      <c r="A385" s="47">
        <v>44988</v>
      </c>
      <c r="B385" s="32">
        <v>-20593.856</v>
      </c>
      <c r="C385" s="32">
        <f>VLOOKUP($A385,[3]級距!$A:$K,9,FALSE)</f>
        <v>2</v>
      </c>
      <c r="D385" s="32">
        <f>VLOOKUP($A385,[3]級距!$A:$K,10,FALSE)</f>
        <v>1</v>
      </c>
      <c r="E385" s="32">
        <f>VLOOKUP($A385,[3]級距!$A:$K,11,FALSE)</f>
        <v>2</v>
      </c>
      <c r="F385" s="32">
        <f t="shared" si="9"/>
        <v>1</v>
      </c>
    </row>
    <row r="386" spans="1:6">
      <c r="A386" s="47">
        <v>44987</v>
      </c>
      <c r="B386" s="32">
        <v>-123723.12</v>
      </c>
      <c r="C386" s="32">
        <f>VLOOKUP($A386,[3]級距!$A:$K,9,FALSE)</f>
        <v>6</v>
      </c>
      <c r="D386" s="32">
        <f>VLOOKUP($A386,[3]級距!$A:$K,10,FALSE)</f>
        <v>3</v>
      </c>
      <c r="E386" s="32">
        <f>VLOOKUP($A386,[3]級距!$A:$K,11,FALSE)</f>
        <v>2</v>
      </c>
      <c r="F386" s="32">
        <f t="shared" si="9"/>
        <v>1</v>
      </c>
    </row>
    <row r="387" spans="1:6">
      <c r="A387" s="47">
        <v>44986</v>
      </c>
      <c r="B387" s="32">
        <v>-124439.23199999999</v>
      </c>
      <c r="C387" s="32">
        <f>VLOOKUP($A387,[3]級距!$A:$K,9,FALSE)</f>
        <v>8</v>
      </c>
      <c r="D387" s="32">
        <f>VLOOKUP($A387,[3]級距!$A:$K,10,FALSE)</f>
        <v>8</v>
      </c>
      <c r="E387" s="32">
        <f>VLOOKUP($A387,[3]級距!$A:$K,11,FALSE)</f>
        <v>3</v>
      </c>
      <c r="F387" s="32">
        <f t="shared" si="9"/>
        <v>1</v>
      </c>
    </row>
    <row r="388" spans="1:6">
      <c r="A388" s="47">
        <v>44981</v>
      </c>
      <c r="B388" s="32">
        <v>30920.664000000001</v>
      </c>
      <c r="C388" s="32">
        <f>VLOOKUP($A388,[3]級距!$A:$K,9,FALSE)</f>
        <v>5</v>
      </c>
      <c r="D388" s="32">
        <f>VLOOKUP($A388,[3]級距!$A:$K,10,FALSE)</f>
        <v>7</v>
      </c>
      <c r="E388" s="32">
        <f>VLOOKUP($A388,[3]級距!$A:$K,11,FALSE)</f>
        <v>3</v>
      </c>
      <c r="F388" s="32">
        <f t="shared" ref="F388:F451" si="10">IF(A389&lt;&gt;A388,1,0)</f>
        <v>1</v>
      </c>
    </row>
    <row r="389" spans="1:6">
      <c r="A389" s="47">
        <v>44980</v>
      </c>
      <c r="B389" s="32">
        <v>-1489.2</v>
      </c>
      <c r="C389" s="32">
        <f>VLOOKUP($A389,[3]級距!$A:$K,9,FALSE)</f>
        <v>8</v>
      </c>
      <c r="D389" s="32">
        <f>VLOOKUP($A389,[3]級距!$A:$K,10,FALSE)</f>
        <v>8</v>
      </c>
      <c r="E389" s="32">
        <f>VLOOKUP($A389,[3]級距!$A:$K,11,FALSE)</f>
        <v>3</v>
      </c>
      <c r="F389" s="32">
        <f t="shared" si="10"/>
        <v>1</v>
      </c>
    </row>
    <row r="390" spans="1:6">
      <c r="A390" s="47">
        <v>44979</v>
      </c>
      <c r="B390" s="32">
        <v>-128840.44799999999</v>
      </c>
      <c r="C390" s="32">
        <f>VLOOKUP($A390,[3]級距!$A:$K,9,FALSE)</f>
        <v>2</v>
      </c>
      <c r="D390" s="32">
        <f>VLOOKUP($A390,[3]級距!$A:$K,10,FALSE)</f>
        <v>3</v>
      </c>
      <c r="E390" s="32">
        <f>VLOOKUP($A390,[3]級距!$A:$K,11,FALSE)</f>
        <v>2</v>
      </c>
      <c r="F390" s="32">
        <f t="shared" si="10"/>
        <v>1</v>
      </c>
    </row>
    <row r="391" spans="1:6">
      <c r="A391" s="47">
        <v>44977</v>
      </c>
      <c r="B391" s="32">
        <v>93504.504000000001</v>
      </c>
      <c r="C391" s="32">
        <f>VLOOKUP($A391,[3]級距!$A:$K,9,FALSE)</f>
        <v>7</v>
      </c>
      <c r="D391" s="32">
        <f>VLOOKUP($A391,[3]級距!$A:$K,10,FALSE)</f>
        <v>8</v>
      </c>
      <c r="E391" s="32">
        <f>VLOOKUP($A391,[3]級距!$A:$K,11,FALSE)</f>
        <v>3</v>
      </c>
      <c r="F391" s="32">
        <f t="shared" si="10"/>
        <v>1</v>
      </c>
    </row>
    <row r="392" spans="1:6">
      <c r="A392" s="47">
        <v>44974</v>
      </c>
      <c r="B392" s="32">
        <v>-129147.83199999999</v>
      </c>
      <c r="C392" s="32">
        <f>VLOOKUP($A392,[3]級距!$A:$K,9,FALSE)</f>
        <v>1</v>
      </c>
      <c r="D392" s="32">
        <f>VLOOKUP($A392,[3]級距!$A:$K,10,FALSE)</f>
        <v>1</v>
      </c>
      <c r="E392" s="32">
        <f>VLOOKUP($A392,[3]級距!$A:$K,11,FALSE)</f>
        <v>2</v>
      </c>
      <c r="F392" s="32">
        <f t="shared" si="10"/>
        <v>1</v>
      </c>
    </row>
    <row r="393" spans="1:6">
      <c r="A393" s="47">
        <v>44973</v>
      </c>
      <c r="B393" s="32">
        <v>13268.6</v>
      </c>
      <c r="C393" s="32">
        <f>VLOOKUP($A393,[3]級距!$A:$K,9,FALSE)</f>
        <v>5</v>
      </c>
      <c r="D393" s="32">
        <f>VLOOKUP($A393,[3]級距!$A:$K,10,FALSE)</f>
        <v>6</v>
      </c>
      <c r="E393" s="32">
        <f>VLOOKUP($A393,[3]級距!$A:$K,11,FALSE)</f>
        <v>2</v>
      </c>
      <c r="F393" s="32">
        <f t="shared" si="10"/>
        <v>1</v>
      </c>
    </row>
    <row r="394" spans="1:6">
      <c r="A394" s="47">
        <v>44972</v>
      </c>
      <c r="B394" s="32">
        <v>66558.055999999997</v>
      </c>
      <c r="C394" s="32">
        <f>VLOOKUP($A394,[3]級距!$A:$K,9,FALSE)</f>
        <v>5</v>
      </c>
      <c r="D394" s="32">
        <f>VLOOKUP($A394,[3]級距!$A:$K,10,FALSE)</f>
        <v>7</v>
      </c>
      <c r="E394" s="32">
        <f>VLOOKUP($A394,[3]級距!$A:$K,11,FALSE)</f>
        <v>3</v>
      </c>
      <c r="F394" s="32">
        <f t="shared" si="10"/>
        <v>1</v>
      </c>
    </row>
    <row r="395" spans="1:6">
      <c r="A395" s="47">
        <v>44971</v>
      </c>
      <c r="B395" s="32">
        <v>-44514.735999999997</v>
      </c>
      <c r="C395" s="32">
        <f>VLOOKUP($A395,[3]級距!$A:$K,9,FALSE)</f>
        <v>2</v>
      </c>
      <c r="D395" s="32">
        <f>VLOOKUP($A395,[3]級距!$A:$K,10,FALSE)</f>
        <v>3</v>
      </c>
      <c r="E395" s="32">
        <f>VLOOKUP($A395,[3]級距!$A:$K,11,FALSE)</f>
        <v>2</v>
      </c>
      <c r="F395" s="32">
        <f t="shared" si="10"/>
        <v>1</v>
      </c>
    </row>
    <row r="396" spans="1:6">
      <c r="A396" s="47">
        <v>44970</v>
      </c>
      <c r="B396" s="32">
        <v>-60865.584000000003</v>
      </c>
      <c r="C396" s="32">
        <f>VLOOKUP($A396,[3]級距!$A:$K,9,FALSE)</f>
        <v>3</v>
      </c>
      <c r="D396" s="32">
        <f>VLOOKUP($A396,[3]級距!$A:$K,10,FALSE)</f>
        <v>2</v>
      </c>
      <c r="E396" s="32">
        <f>VLOOKUP($A396,[3]級距!$A:$K,11,FALSE)</f>
        <v>2</v>
      </c>
      <c r="F396" s="32">
        <f t="shared" si="10"/>
        <v>1</v>
      </c>
    </row>
    <row r="397" spans="1:6">
      <c r="A397" s="47">
        <v>44966</v>
      </c>
      <c r="B397" s="32">
        <v>72819.343999999997</v>
      </c>
      <c r="C397" s="32">
        <f>VLOOKUP($A397,[3]級距!$A:$K,9,FALSE)</f>
        <v>1</v>
      </c>
      <c r="D397" s="32">
        <f>VLOOKUP($A397,[3]級距!$A:$K,10,FALSE)</f>
        <v>7</v>
      </c>
      <c r="E397" s="32">
        <f>VLOOKUP($A397,[3]級距!$A:$K,11,FALSE)</f>
        <v>3</v>
      </c>
      <c r="F397" s="32">
        <f t="shared" si="10"/>
        <v>1</v>
      </c>
    </row>
    <row r="398" spans="1:6">
      <c r="A398" s="47">
        <v>44965</v>
      </c>
      <c r="B398" s="32">
        <v>120421.696</v>
      </c>
      <c r="C398" s="32">
        <f>VLOOKUP($A398,[3]級距!$A:$K,9,FALSE)</f>
        <v>5</v>
      </c>
      <c r="D398" s="32">
        <f>VLOOKUP($A398,[3]級距!$A:$K,10,FALSE)</f>
        <v>9</v>
      </c>
      <c r="E398" s="32">
        <f>VLOOKUP($A398,[3]級距!$A:$K,11,FALSE)</f>
        <v>3</v>
      </c>
      <c r="F398" s="32">
        <f t="shared" si="10"/>
        <v>1</v>
      </c>
    </row>
    <row r="399" spans="1:6">
      <c r="A399" s="47">
        <v>44964</v>
      </c>
      <c r="B399" s="32">
        <v>-35632.896000000001</v>
      </c>
      <c r="C399" s="32">
        <f>VLOOKUP($A399,[3]級距!$A:$K,9,FALSE)</f>
        <v>1</v>
      </c>
      <c r="D399" s="32">
        <f>VLOOKUP($A399,[3]級距!$A:$K,10,FALSE)</f>
        <v>2</v>
      </c>
      <c r="E399" s="32">
        <f>VLOOKUP($A399,[3]級距!$A:$K,11,FALSE)</f>
        <v>2</v>
      </c>
      <c r="F399" s="32">
        <f t="shared" si="10"/>
        <v>1</v>
      </c>
    </row>
    <row r="400" spans="1:6">
      <c r="A400" s="47">
        <v>44960</v>
      </c>
      <c r="B400" s="32">
        <v>-48828.015999999996</v>
      </c>
      <c r="C400" s="32">
        <f>VLOOKUP($A400,[3]級距!$A:$K,9,FALSE)</f>
        <v>4</v>
      </c>
      <c r="D400" s="32">
        <f>VLOOKUP($A400,[3]級距!$A:$K,10,FALSE)</f>
        <v>1</v>
      </c>
      <c r="E400" s="32">
        <f>VLOOKUP($A400,[3]級距!$A:$K,11,FALSE)</f>
        <v>2</v>
      </c>
      <c r="F400" s="32">
        <f t="shared" si="10"/>
        <v>1</v>
      </c>
    </row>
    <row r="401" spans="1:6">
      <c r="A401" s="47">
        <v>44959</v>
      </c>
      <c r="B401" s="32">
        <v>-125960.25600000001</v>
      </c>
      <c r="C401" s="32">
        <f>VLOOKUP($A401,[3]級距!$A:$K,9,FALSE)</f>
        <v>4</v>
      </c>
      <c r="D401" s="32">
        <f>VLOOKUP($A401,[3]級距!$A:$K,10,FALSE)</f>
        <v>3</v>
      </c>
      <c r="E401" s="32">
        <f>VLOOKUP($A401,[3]級距!$A:$K,11,FALSE)</f>
        <v>2</v>
      </c>
      <c r="F401" s="32">
        <f t="shared" si="10"/>
        <v>1</v>
      </c>
    </row>
    <row r="402" spans="1:6">
      <c r="A402" s="47">
        <v>44958</v>
      </c>
      <c r="B402" s="32">
        <v>-129096.088</v>
      </c>
      <c r="C402" s="32">
        <f>VLOOKUP($A402,[3]級距!$A:$K,9,FALSE)</f>
        <v>2</v>
      </c>
      <c r="D402" s="32">
        <f>VLOOKUP($A402,[3]級距!$A:$K,10,FALSE)</f>
        <v>4</v>
      </c>
      <c r="E402" s="32">
        <f>VLOOKUP($A402,[3]級距!$A:$K,11,FALSE)</f>
        <v>2</v>
      </c>
      <c r="F402" s="32">
        <f t="shared" si="10"/>
        <v>1</v>
      </c>
    </row>
    <row r="403" spans="1:6">
      <c r="A403" s="47">
        <v>44957</v>
      </c>
      <c r="B403" s="32">
        <v>63724.567999999999</v>
      </c>
      <c r="C403" s="32">
        <f>VLOOKUP($A403,[3]級距!$A:$K,9,FALSE)</f>
        <v>7</v>
      </c>
      <c r="D403" s="32">
        <f>VLOOKUP($A403,[3]級距!$A:$K,10,FALSE)</f>
        <v>10</v>
      </c>
      <c r="E403" s="32">
        <f>VLOOKUP($A403,[3]級距!$A:$K,11,FALSE)</f>
        <v>3</v>
      </c>
      <c r="F403" s="32">
        <f t="shared" si="10"/>
        <v>1</v>
      </c>
    </row>
    <row r="404" spans="1:6">
      <c r="A404" s="47">
        <v>44956</v>
      </c>
      <c r="B404" s="32">
        <v>-125576.75200000001</v>
      </c>
      <c r="C404" s="32">
        <f>VLOOKUP($A404,[3]級距!$A:$K,9,FALSE)</f>
        <v>7</v>
      </c>
      <c r="D404" s="32">
        <f>VLOOKUP($A404,[3]級距!$A:$K,10,FALSE)</f>
        <v>6</v>
      </c>
      <c r="E404" s="32">
        <f>VLOOKUP($A404,[3]級距!$A:$K,11,FALSE)</f>
        <v>2</v>
      </c>
      <c r="F404" s="32">
        <f t="shared" si="10"/>
        <v>1</v>
      </c>
    </row>
    <row r="405" spans="1:6">
      <c r="A405" s="47">
        <v>44942</v>
      </c>
      <c r="B405" s="32">
        <v>-19169.28</v>
      </c>
      <c r="C405" s="32">
        <f>VLOOKUP($A405,[3]級距!$A:$K,9,FALSE)</f>
        <v>1</v>
      </c>
      <c r="D405" s="32">
        <f>VLOOKUP($A405,[3]級距!$A:$K,10,FALSE)</f>
        <v>1</v>
      </c>
      <c r="E405" s="32">
        <f>VLOOKUP($A405,[3]級距!$A:$K,11,FALSE)</f>
        <v>2</v>
      </c>
      <c r="F405" s="32">
        <f t="shared" si="10"/>
        <v>1</v>
      </c>
    </row>
    <row r="406" spans="1:6">
      <c r="A406" s="47">
        <v>44939</v>
      </c>
      <c r="B406" s="32">
        <v>230881.08799999999</v>
      </c>
      <c r="C406" s="32">
        <f>VLOOKUP($A406,[3]級距!$A:$K,9,FALSE)</f>
        <v>7</v>
      </c>
      <c r="D406" s="32">
        <f>VLOOKUP($A406,[3]級距!$A:$K,10,FALSE)</f>
        <v>9</v>
      </c>
      <c r="E406" s="32">
        <f>VLOOKUP($A406,[3]級距!$A:$K,11,FALSE)</f>
        <v>3</v>
      </c>
      <c r="F406" s="32">
        <f t="shared" si="10"/>
        <v>1</v>
      </c>
    </row>
    <row r="407" spans="1:6">
      <c r="A407" s="47">
        <v>44938</v>
      </c>
      <c r="B407" s="32">
        <v>87006.743999999992</v>
      </c>
      <c r="C407" s="32">
        <f>VLOOKUP($A407,[3]級距!$A:$K,9,FALSE)</f>
        <v>4</v>
      </c>
      <c r="D407" s="32">
        <f>VLOOKUP($A407,[3]級距!$A:$K,10,FALSE)</f>
        <v>5</v>
      </c>
      <c r="E407" s="32">
        <f>VLOOKUP($A407,[3]級距!$A:$K,11,FALSE)</f>
        <v>2</v>
      </c>
      <c r="F407" s="32">
        <f t="shared" si="10"/>
        <v>1</v>
      </c>
    </row>
    <row r="408" spans="1:6">
      <c r="A408" s="47">
        <v>44937</v>
      </c>
      <c r="B408" s="32">
        <v>69225.016000000003</v>
      </c>
      <c r="C408" s="32">
        <f>VLOOKUP($A408,[3]級距!$A:$K,9,FALSE)</f>
        <v>5</v>
      </c>
      <c r="D408" s="32">
        <f>VLOOKUP($A408,[3]級距!$A:$K,10,FALSE)</f>
        <v>5</v>
      </c>
      <c r="E408" s="32">
        <f>VLOOKUP($A408,[3]級距!$A:$K,11,FALSE)</f>
        <v>2</v>
      </c>
      <c r="F408" s="32">
        <f t="shared" si="10"/>
        <v>1</v>
      </c>
    </row>
    <row r="409" spans="1:6">
      <c r="A409" s="47">
        <v>44936</v>
      </c>
      <c r="B409" s="32">
        <v>-83365.072</v>
      </c>
      <c r="C409" s="32">
        <f>VLOOKUP($A409,[3]級距!$A:$K,9,FALSE)</f>
        <v>2</v>
      </c>
      <c r="D409" s="32">
        <f>VLOOKUP($A409,[3]級距!$A:$K,10,FALSE)</f>
        <v>7</v>
      </c>
      <c r="E409" s="32">
        <f>VLOOKUP($A409,[3]級距!$A:$K,11,FALSE)</f>
        <v>3</v>
      </c>
      <c r="F409" s="32">
        <f t="shared" si="10"/>
        <v>1</v>
      </c>
    </row>
    <row r="410" spans="1:6">
      <c r="A410" s="47">
        <v>44935</v>
      </c>
      <c r="B410" s="32">
        <v>135228.63199999998</v>
      </c>
      <c r="C410" s="32">
        <f>VLOOKUP($A410,[3]級距!$A:$K,9,FALSE)</f>
        <v>7</v>
      </c>
      <c r="D410" s="32">
        <f>VLOOKUP($A410,[3]級距!$A:$K,10,FALSE)</f>
        <v>9</v>
      </c>
      <c r="E410" s="32">
        <f>VLOOKUP($A410,[3]級距!$A:$K,11,FALSE)</f>
        <v>3</v>
      </c>
      <c r="F410" s="32">
        <f t="shared" si="10"/>
        <v>1</v>
      </c>
    </row>
    <row r="411" spans="1:6">
      <c r="A411" s="47">
        <v>44932</v>
      </c>
      <c r="B411" s="32">
        <v>9995.8320000000003</v>
      </c>
      <c r="C411" s="32">
        <f>VLOOKUP($A411,[3]級距!$A:$K,9,FALSE)</f>
        <v>4</v>
      </c>
      <c r="D411" s="32">
        <f>VLOOKUP($A411,[3]級距!$A:$K,10,FALSE)</f>
        <v>7</v>
      </c>
      <c r="E411" s="32">
        <f>VLOOKUP($A411,[3]級距!$A:$K,11,FALSE)</f>
        <v>3</v>
      </c>
      <c r="F411" s="32">
        <f t="shared" si="10"/>
        <v>1</v>
      </c>
    </row>
    <row r="412" spans="1:6">
      <c r="A412" s="47">
        <v>44931</v>
      </c>
      <c r="B412" s="32">
        <v>-27767.664000000001</v>
      </c>
      <c r="C412" s="32">
        <f>VLOOKUP($A412,[3]級距!$A:$K,9,FALSE)</f>
        <v>5</v>
      </c>
      <c r="D412" s="32">
        <f>VLOOKUP($A412,[3]級距!$A:$K,10,FALSE)</f>
        <v>3</v>
      </c>
      <c r="E412" s="32">
        <f>VLOOKUP($A412,[3]級距!$A:$K,11,FALSE)</f>
        <v>2</v>
      </c>
      <c r="F412" s="32">
        <f t="shared" si="10"/>
        <v>1</v>
      </c>
    </row>
    <row r="413" spans="1:6">
      <c r="A413" s="47">
        <v>44930</v>
      </c>
      <c r="B413" s="32">
        <v>-15139.367999999999</v>
      </c>
      <c r="C413" s="32">
        <f>VLOOKUP($A413,[3]級距!$A:$K,9,FALSE)</f>
        <v>2</v>
      </c>
      <c r="D413" s="32">
        <f>VLOOKUP($A413,[3]級距!$A:$K,10,FALSE)</f>
        <v>1</v>
      </c>
      <c r="E413" s="32">
        <f>VLOOKUP($A413,[3]級距!$A:$K,11,FALSE)</f>
        <v>2</v>
      </c>
      <c r="F413" s="32">
        <f t="shared" si="10"/>
        <v>1</v>
      </c>
    </row>
    <row r="414" spans="1:6">
      <c r="A414" s="47">
        <v>44929</v>
      </c>
      <c r="B414" s="32">
        <v>-128394.37600000002</v>
      </c>
      <c r="C414" s="32">
        <f>VLOOKUP($A414,[3]級距!$A:$K,9,FALSE)</f>
        <v>10</v>
      </c>
      <c r="D414" s="32">
        <f>VLOOKUP($A414,[3]級距!$A:$K,10,FALSE)</f>
        <v>7</v>
      </c>
      <c r="E414" s="32">
        <f>VLOOKUP($A414,[3]級距!$A:$K,11,FALSE)</f>
        <v>4</v>
      </c>
      <c r="F414" s="32">
        <f t="shared" si="10"/>
        <v>1</v>
      </c>
    </row>
    <row r="415" spans="1:6">
      <c r="A415" s="47">
        <v>44925</v>
      </c>
      <c r="B415" s="32">
        <v>67685.256000000008</v>
      </c>
      <c r="C415" s="32">
        <f>VLOOKUP($A415,[3]級距!$A:$K,9,FALSE)</f>
        <v>2</v>
      </c>
      <c r="D415" s="32">
        <f>VLOOKUP($A415,[3]級距!$A:$K,10,FALSE)</f>
        <v>7</v>
      </c>
      <c r="E415" s="32">
        <f>VLOOKUP($A415,[3]級距!$A:$K,11,FALSE)</f>
        <v>3</v>
      </c>
      <c r="F415" s="32">
        <f t="shared" si="10"/>
        <v>1</v>
      </c>
    </row>
    <row r="416" spans="1:6">
      <c r="A416" s="47">
        <v>44924</v>
      </c>
      <c r="B416" s="32">
        <v>29284.527999999998</v>
      </c>
      <c r="C416" s="32">
        <f>VLOOKUP($A416,[3]級距!$A:$K,9,FALSE)</f>
        <v>5</v>
      </c>
      <c r="D416" s="32">
        <f>VLOOKUP($A416,[3]級距!$A:$K,10,FALSE)</f>
        <v>6</v>
      </c>
      <c r="E416" s="32">
        <f>VLOOKUP($A416,[3]級距!$A:$K,11,FALSE)</f>
        <v>2</v>
      </c>
      <c r="F416" s="32">
        <f t="shared" si="10"/>
        <v>1</v>
      </c>
    </row>
    <row r="417" spans="1:6">
      <c r="A417" s="47">
        <v>44923</v>
      </c>
      <c r="B417" s="32">
        <v>78573.407999999996</v>
      </c>
      <c r="C417" s="32">
        <f>VLOOKUP($A417,[3]級距!$A:$K,9,FALSE)</f>
        <v>4</v>
      </c>
      <c r="D417" s="32">
        <f>VLOOKUP($A417,[3]級距!$A:$K,10,FALSE)</f>
        <v>7</v>
      </c>
      <c r="E417" s="32">
        <f>VLOOKUP($A417,[3]級距!$A:$K,11,FALSE)</f>
        <v>3</v>
      </c>
      <c r="F417" s="32">
        <f t="shared" si="10"/>
        <v>1</v>
      </c>
    </row>
    <row r="418" spans="1:6">
      <c r="A418" s="47">
        <v>44922</v>
      </c>
      <c r="B418" s="32">
        <v>16904.191999999999</v>
      </c>
      <c r="C418" s="32">
        <f>VLOOKUP($A418,[3]級距!$A:$K,9,FALSE)</f>
        <v>3</v>
      </c>
      <c r="D418" s="32">
        <f>VLOOKUP($A418,[3]級距!$A:$K,10,FALSE)</f>
        <v>1</v>
      </c>
      <c r="E418" s="32">
        <f>VLOOKUP($A418,[3]級距!$A:$K,11,FALSE)</f>
        <v>2</v>
      </c>
      <c r="F418" s="32">
        <f t="shared" si="10"/>
        <v>1</v>
      </c>
    </row>
    <row r="419" spans="1:6">
      <c r="A419" s="47">
        <v>44921</v>
      </c>
      <c r="B419" s="32">
        <v>22651.344000000001</v>
      </c>
      <c r="C419" s="32">
        <f>VLOOKUP($A419,[3]級距!$A:$K,9,FALSE)</f>
        <v>1</v>
      </c>
      <c r="D419" s="32">
        <f>VLOOKUP($A419,[3]級距!$A:$K,10,FALSE)</f>
        <v>8</v>
      </c>
      <c r="E419" s="32">
        <f>VLOOKUP($A419,[3]級距!$A:$K,11,FALSE)</f>
        <v>3</v>
      </c>
      <c r="F419" s="32">
        <f t="shared" si="10"/>
        <v>1</v>
      </c>
    </row>
    <row r="420" spans="1:6">
      <c r="A420" s="47">
        <v>44918</v>
      </c>
      <c r="B420" s="32">
        <v>-71057.983999999997</v>
      </c>
      <c r="C420" s="32">
        <f>VLOOKUP($A420,[3]級距!$A:$K,9,FALSE)</f>
        <v>3</v>
      </c>
      <c r="D420" s="32">
        <f>VLOOKUP($A420,[3]級距!$A:$K,10,FALSE)</f>
        <v>2</v>
      </c>
      <c r="E420" s="32">
        <f>VLOOKUP($A420,[3]級距!$A:$K,11,FALSE)</f>
        <v>2</v>
      </c>
      <c r="F420" s="32">
        <f t="shared" si="10"/>
        <v>1</v>
      </c>
    </row>
    <row r="421" spans="1:6">
      <c r="A421" s="47">
        <v>44917</v>
      </c>
      <c r="B421" s="32">
        <v>-45812.592000000004</v>
      </c>
      <c r="C421" s="32">
        <f>VLOOKUP($A421,[3]級距!$A:$K,9,FALSE)</f>
        <v>3</v>
      </c>
      <c r="D421" s="32">
        <f>VLOOKUP($A421,[3]級距!$A:$K,10,FALSE)</f>
        <v>6</v>
      </c>
      <c r="E421" s="32">
        <f>VLOOKUP($A421,[3]級距!$A:$K,11,FALSE)</f>
        <v>2</v>
      </c>
      <c r="F421" s="32">
        <f t="shared" si="10"/>
        <v>1</v>
      </c>
    </row>
    <row r="422" spans="1:6">
      <c r="A422" s="47">
        <v>44916</v>
      </c>
      <c r="B422" s="32">
        <v>37077.264000000003</v>
      </c>
      <c r="C422" s="32">
        <f>VLOOKUP($A422,[3]級距!$A:$K,9,FALSE)</f>
        <v>3</v>
      </c>
      <c r="D422" s="32">
        <f>VLOOKUP($A422,[3]級距!$A:$K,10,FALSE)</f>
        <v>1</v>
      </c>
      <c r="E422" s="32">
        <f>VLOOKUP($A422,[3]級距!$A:$K,11,FALSE)</f>
        <v>2</v>
      </c>
      <c r="F422" s="32">
        <f t="shared" si="10"/>
        <v>1</v>
      </c>
    </row>
    <row r="423" spans="1:6">
      <c r="A423" s="47">
        <v>44915</v>
      </c>
      <c r="B423" s="32">
        <v>-125515.20000000001</v>
      </c>
      <c r="C423" s="32">
        <f>VLOOKUP($A423,[3]級距!$A:$K,9,FALSE)</f>
        <v>10</v>
      </c>
      <c r="D423" s="32">
        <f>VLOOKUP($A423,[3]級距!$A:$K,10,FALSE)</f>
        <v>7</v>
      </c>
      <c r="E423" s="32">
        <f>VLOOKUP($A423,[3]級距!$A:$K,11,FALSE)</f>
        <v>4</v>
      </c>
      <c r="F423" s="32">
        <f t="shared" si="10"/>
        <v>1</v>
      </c>
    </row>
    <row r="424" spans="1:6">
      <c r="A424" s="47">
        <v>44914</v>
      </c>
      <c r="B424" s="32">
        <v>48662.695999999996</v>
      </c>
      <c r="C424" s="32">
        <f>VLOOKUP($A424,[3]級距!$A:$K,9,FALSE)</f>
        <v>4</v>
      </c>
      <c r="D424" s="32">
        <f>VLOOKUP($A424,[3]級距!$A:$K,10,FALSE)</f>
        <v>1</v>
      </c>
      <c r="E424" s="32">
        <f>VLOOKUP($A424,[3]級距!$A:$K,11,FALSE)</f>
        <v>2</v>
      </c>
      <c r="F424" s="32">
        <f t="shared" si="10"/>
        <v>1</v>
      </c>
    </row>
    <row r="425" spans="1:6">
      <c r="A425" s="47">
        <v>44911</v>
      </c>
      <c r="B425" s="32">
        <v>-125263.59999999999</v>
      </c>
      <c r="C425" s="32">
        <f>VLOOKUP($A425,[3]級距!$A:$K,9,FALSE)</f>
        <v>5</v>
      </c>
      <c r="D425" s="32">
        <f>VLOOKUP($A425,[3]級距!$A:$K,10,FALSE)</f>
        <v>2</v>
      </c>
      <c r="E425" s="32">
        <f>VLOOKUP($A425,[3]級距!$A:$K,11,FALSE)</f>
        <v>2</v>
      </c>
      <c r="F425" s="32">
        <f t="shared" si="10"/>
        <v>1</v>
      </c>
    </row>
    <row r="426" spans="1:6">
      <c r="A426" s="47">
        <v>44910</v>
      </c>
      <c r="B426" s="32">
        <v>-125330.128</v>
      </c>
      <c r="C426" s="32">
        <f>VLOOKUP($A426,[3]級距!$A:$K,9,FALSE)</f>
        <v>5</v>
      </c>
      <c r="D426" s="32">
        <f>VLOOKUP($A426,[3]級距!$A:$K,10,FALSE)</f>
        <v>4</v>
      </c>
      <c r="E426" s="32">
        <f>VLOOKUP($A426,[3]級距!$A:$K,11,FALSE)</f>
        <v>2</v>
      </c>
      <c r="F426" s="32">
        <f t="shared" si="10"/>
        <v>1</v>
      </c>
    </row>
    <row r="427" spans="1:6">
      <c r="A427" s="47">
        <v>44909</v>
      </c>
      <c r="B427" s="32">
        <v>7767.5520000000006</v>
      </c>
      <c r="C427" s="32">
        <f>VLOOKUP($A427,[3]級距!$A:$K,9,FALSE)</f>
        <v>5</v>
      </c>
      <c r="D427" s="32">
        <f>VLOOKUP($A427,[3]級距!$A:$K,10,FALSE)</f>
        <v>7</v>
      </c>
      <c r="E427" s="32">
        <f>VLOOKUP($A427,[3]級距!$A:$K,11,FALSE)</f>
        <v>3</v>
      </c>
      <c r="F427" s="32">
        <f t="shared" si="10"/>
        <v>1</v>
      </c>
    </row>
    <row r="428" spans="1:6">
      <c r="A428" s="47">
        <v>44908</v>
      </c>
      <c r="B428" s="32">
        <v>37510.04</v>
      </c>
      <c r="C428" s="32">
        <f>VLOOKUP($A428,[3]級距!$A:$K,9,FALSE)</f>
        <v>7</v>
      </c>
      <c r="D428" s="32">
        <f>VLOOKUP($A428,[3]級距!$A:$K,10,FALSE)</f>
        <v>8</v>
      </c>
      <c r="E428" s="32">
        <f>VLOOKUP($A428,[3]級距!$A:$K,11,FALSE)</f>
        <v>3</v>
      </c>
      <c r="F428" s="32">
        <f t="shared" si="10"/>
        <v>1</v>
      </c>
    </row>
    <row r="429" spans="1:6">
      <c r="A429" s="47">
        <v>44904</v>
      </c>
      <c r="B429" s="32">
        <v>-124223.808</v>
      </c>
      <c r="C429" s="32">
        <f>VLOOKUP($A429,[3]級距!$A:$K,9,FALSE)</f>
        <v>5</v>
      </c>
      <c r="D429" s="32">
        <f>VLOOKUP($A429,[3]級距!$A:$K,10,FALSE)</f>
        <v>5</v>
      </c>
      <c r="E429" s="32">
        <f>VLOOKUP($A429,[3]級距!$A:$K,11,FALSE)</f>
        <v>2</v>
      </c>
      <c r="F429" s="32">
        <f t="shared" si="10"/>
        <v>1</v>
      </c>
    </row>
    <row r="430" spans="1:6">
      <c r="A430" s="47">
        <v>44903</v>
      </c>
      <c r="B430" s="32">
        <v>51014.207999999999</v>
      </c>
      <c r="C430" s="32">
        <f>VLOOKUP($A430,[3]級距!$A:$K,9,FALSE)</f>
        <v>5</v>
      </c>
      <c r="D430" s="32">
        <f>VLOOKUP($A430,[3]級距!$A:$K,10,FALSE)</f>
        <v>5</v>
      </c>
      <c r="E430" s="32">
        <f>VLOOKUP($A430,[3]級距!$A:$K,11,FALSE)</f>
        <v>2</v>
      </c>
      <c r="F430" s="32">
        <f t="shared" si="10"/>
        <v>1</v>
      </c>
    </row>
    <row r="431" spans="1:6">
      <c r="A431" s="47">
        <v>44902</v>
      </c>
      <c r="B431" s="32">
        <v>-18330.816000000003</v>
      </c>
      <c r="C431" s="32">
        <f>VLOOKUP($A431,[3]級距!$A:$K,9,FALSE)</f>
        <v>7</v>
      </c>
      <c r="D431" s="32">
        <f>VLOOKUP($A431,[3]級距!$A:$K,10,FALSE)</f>
        <v>2</v>
      </c>
      <c r="E431" s="32">
        <f>VLOOKUP($A431,[3]級距!$A:$K,11,FALSE)</f>
        <v>2</v>
      </c>
      <c r="F431" s="32">
        <f t="shared" si="10"/>
        <v>1</v>
      </c>
    </row>
    <row r="432" spans="1:6">
      <c r="A432" s="47">
        <v>44901</v>
      </c>
      <c r="B432" s="32">
        <v>-125380.52800000001</v>
      </c>
      <c r="C432" s="32">
        <f>VLOOKUP($A432,[3]級距!$A:$K,9,FALSE)</f>
        <v>8</v>
      </c>
      <c r="D432" s="32">
        <f>VLOOKUP($A432,[3]級距!$A:$K,10,FALSE)</f>
        <v>9</v>
      </c>
      <c r="E432" s="32">
        <f>VLOOKUP($A432,[3]級距!$A:$K,11,FALSE)</f>
        <v>3</v>
      </c>
      <c r="F432" s="32">
        <f t="shared" si="10"/>
        <v>1</v>
      </c>
    </row>
    <row r="433" spans="1:6">
      <c r="A433" s="47">
        <v>44900</v>
      </c>
      <c r="B433" s="32">
        <v>29978.984000000004</v>
      </c>
      <c r="C433" s="32">
        <f>VLOOKUP($A433,[3]級距!$A:$K,9,FALSE)</f>
        <v>5</v>
      </c>
      <c r="D433" s="32">
        <f>VLOOKUP($A433,[3]級距!$A:$K,10,FALSE)</f>
        <v>3</v>
      </c>
      <c r="E433" s="32">
        <f>VLOOKUP($A433,[3]級距!$A:$K,11,FALSE)</f>
        <v>2</v>
      </c>
      <c r="F433" s="32">
        <f t="shared" si="10"/>
        <v>1</v>
      </c>
    </row>
    <row r="434" spans="1:6">
      <c r="A434" s="47">
        <v>44890</v>
      </c>
      <c r="B434" s="32">
        <v>-13067.279999999999</v>
      </c>
      <c r="C434" s="32">
        <f>VLOOKUP($A434,[3]級距!$A:$K,9,FALSE)</f>
        <v>2</v>
      </c>
      <c r="D434" s="32">
        <f>VLOOKUP($A434,[3]級距!$A:$K,10,FALSE)</f>
        <v>7</v>
      </c>
      <c r="E434" s="32">
        <f>VLOOKUP($A434,[3]級距!$A:$K,11,FALSE)</f>
        <v>3</v>
      </c>
      <c r="F434" s="32">
        <f t="shared" si="10"/>
        <v>1</v>
      </c>
    </row>
    <row r="435" spans="1:6">
      <c r="A435" s="47">
        <v>44889</v>
      </c>
      <c r="B435" s="32">
        <v>84340.175999999992</v>
      </c>
      <c r="C435" s="32">
        <f>VLOOKUP($A435,[3]級距!$A:$K,9,FALSE)</f>
        <v>5</v>
      </c>
      <c r="D435" s="32">
        <f>VLOOKUP($A435,[3]級距!$A:$K,10,FALSE)</f>
        <v>7</v>
      </c>
      <c r="E435" s="32">
        <f>VLOOKUP($A435,[3]級距!$A:$K,11,FALSE)</f>
        <v>3</v>
      </c>
      <c r="F435" s="32">
        <f t="shared" si="10"/>
        <v>1</v>
      </c>
    </row>
    <row r="436" spans="1:6">
      <c r="A436" s="47">
        <v>44887</v>
      </c>
      <c r="B436" s="32">
        <v>-124154.11200000001</v>
      </c>
      <c r="C436" s="32">
        <f>VLOOKUP($A436,[3]級距!$A:$K,9,FALSE)</f>
        <v>6</v>
      </c>
      <c r="D436" s="32">
        <f>VLOOKUP($A436,[3]級距!$A:$K,10,FALSE)</f>
        <v>3</v>
      </c>
      <c r="E436" s="32">
        <f>VLOOKUP($A436,[3]級距!$A:$K,11,FALSE)</f>
        <v>2</v>
      </c>
      <c r="F436" s="32">
        <f t="shared" si="10"/>
        <v>1</v>
      </c>
    </row>
    <row r="437" spans="1:6">
      <c r="A437" s="47">
        <v>44886</v>
      </c>
      <c r="B437" s="32">
        <v>-47361.599999999999</v>
      </c>
      <c r="C437" s="32">
        <f>VLOOKUP($A437,[3]級距!$A:$K,9,FALSE)</f>
        <v>3</v>
      </c>
      <c r="D437" s="32">
        <f>VLOOKUP($A437,[3]級距!$A:$K,10,FALSE)</f>
        <v>7</v>
      </c>
      <c r="E437" s="32">
        <f>VLOOKUP($A437,[3]級距!$A:$K,11,FALSE)</f>
        <v>3</v>
      </c>
      <c r="F437" s="32">
        <f t="shared" si="10"/>
        <v>1</v>
      </c>
    </row>
    <row r="438" spans="1:6">
      <c r="A438" s="47">
        <v>44883</v>
      </c>
      <c r="B438" s="32">
        <v>19832.928</v>
      </c>
      <c r="C438" s="32">
        <f>VLOOKUP($A438,[3]級距!$A:$K,9,FALSE)</f>
        <v>9</v>
      </c>
      <c r="D438" s="32">
        <f>VLOOKUP($A438,[3]級距!$A:$K,10,FALSE)</f>
        <v>4</v>
      </c>
      <c r="E438" s="32">
        <f>VLOOKUP($A438,[3]級距!$A:$K,11,FALSE)</f>
        <v>2</v>
      </c>
      <c r="F438" s="32">
        <f t="shared" si="10"/>
        <v>1</v>
      </c>
    </row>
    <row r="439" spans="1:6">
      <c r="A439" s="47">
        <v>44882</v>
      </c>
      <c r="B439" s="32">
        <v>-123464.64000000001</v>
      </c>
      <c r="C439" s="32">
        <f>VLOOKUP($A439,[3]級距!$A:$K,9,FALSE)</f>
        <v>7</v>
      </c>
      <c r="D439" s="32">
        <f>VLOOKUP($A439,[3]級距!$A:$K,10,FALSE)</f>
        <v>3</v>
      </c>
      <c r="E439" s="32">
        <f>VLOOKUP($A439,[3]級距!$A:$K,11,FALSE)</f>
        <v>2</v>
      </c>
      <c r="F439" s="32">
        <f t="shared" si="10"/>
        <v>1</v>
      </c>
    </row>
    <row r="440" spans="1:6">
      <c r="A440" s="47">
        <v>44881</v>
      </c>
      <c r="B440" s="32">
        <v>-43472.800000000003</v>
      </c>
      <c r="C440" s="32">
        <f>VLOOKUP($A440,[3]級距!$A:$K,9,FALSE)</f>
        <v>8</v>
      </c>
      <c r="D440" s="32">
        <f>VLOOKUP($A440,[3]級距!$A:$K,10,FALSE)</f>
        <v>7</v>
      </c>
      <c r="E440" s="32">
        <f>VLOOKUP($A440,[3]級距!$A:$K,11,FALSE)</f>
        <v>3</v>
      </c>
      <c r="F440" s="32">
        <f t="shared" si="10"/>
        <v>1</v>
      </c>
    </row>
    <row r="441" spans="1:6">
      <c r="A441" s="47">
        <v>44879</v>
      </c>
      <c r="B441" s="32">
        <v>-4545.9760000000006</v>
      </c>
      <c r="C441" s="32">
        <f>VLOOKUP($A441,[3]級距!$A:$K,9,FALSE)</f>
        <v>3</v>
      </c>
      <c r="D441" s="32">
        <f>VLOOKUP($A441,[3]級距!$A:$K,10,FALSE)</f>
        <v>3</v>
      </c>
      <c r="E441" s="32">
        <f>VLOOKUP($A441,[3]級距!$A:$K,11,FALSE)</f>
        <v>2</v>
      </c>
      <c r="F441" s="32">
        <f t="shared" si="10"/>
        <v>1</v>
      </c>
    </row>
    <row r="442" spans="1:6">
      <c r="A442" s="47">
        <v>44876</v>
      </c>
      <c r="B442" s="32">
        <v>23288.272000000001</v>
      </c>
      <c r="C442" s="32">
        <f>VLOOKUP($A442,[3]級距!$A:$K,9,FALSE)</f>
        <v>6</v>
      </c>
      <c r="D442" s="32">
        <f>VLOOKUP($A442,[3]級距!$A:$K,10,FALSE)</f>
        <v>6</v>
      </c>
      <c r="E442" s="32">
        <f>VLOOKUP($A442,[3]級距!$A:$K,11,FALSE)</f>
        <v>2</v>
      </c>
      <c r="F442" s="32">
        <f t="shared" si="10"/>
        <v>1</v>
      </c>
    </row>
    <row r="443" spans="1:6">
      <c r="A443" s="47">
        <v>44875</v>
      </c>
      <c r="B443" s="32">
        <v>-64318.496000000006</v>
      </c>
      <c r="C443" s="32">
        <f>VLOOKUP($A443,[3]級距!$A:$K,9,FALSE)</f>
        <v>3</v>
      </c>
      <c r="D443" s="32">
        <f>VLOOKUP($A443,[3]級距!$A:$K,10,FALSE)</f>
        <v>7</v>
      </c>
      <c r="E443" s="32">
        <f>VLOOKUP($A443,[3]級距!$A:$K,11,FALSE)</f>
        <v>3</v>
      </c>
      <c r="F443" s="32">
        <f t="shared" si="10"/>
        <v>1</v>
      </c>
    </row>
    <row r="444" spans="1:6">
      <c r="A444" s="47">
        <v>44873</v>
      </c>
      <c r="B444" s="32">
        <v>17115.68</v>
      </c>
      <c r="C444" s="32">
        <f>VLOOKUP($A444,[3]級距!$A:$K,9,FALSE)</f>
        <v>2</v>
      </c>
      <c r="D444" s="32">
        <f>VLOOKUP($A444,[3]級距!$A:$K,10,FALSE)</f>
        <v>3</v>
      </c>
      <c r="E444" s="32">
        <f>VLOOKUP($A444,[3]級距!$A:$K,11,FALSE)</f>
        <v>2</v>
      </c>
      <c r="F444" s="32">
        <f t="shared" si="10"/>
        <v>1</v>
      </c>
    </row>
    <row r="445" spans="1:6">
      <c r="A445" s="47">
        <v>44872</v>
      </c>
      <c r="B445" s="32">
        <v>-125053.24800000001</v>
      </c>
      <c r="C445" s="32">
        <f>VLOOKUP($A445,[3]級距!$A:$K,9,FALSE)</f>
        <v>7</v>
      </c>
      <c r="D445" s="32">
        <f>VLOOKUP($A445,[3]級距!$A:$K,10,FALSE)</f>
        <v>5</v>
      </c>
      <c r="E445" s="32">
        <f>VLOOKUP($A445,[3]級距!$A:$K,11,FALSE)</f>
        <v>2</v>
      </c>
      <c r="F445" s="32">
        <f t="shared" si="10"/>
        <v>1</v>
      </c>
    </row>
    <row r="446" spans="1:6">
      <c r="A446" s="47">
        <v>44869</v>
      </c>
      <c r="B446" s="32">
        <v>-28658.959999999995</v>
      </c>
      <c r="C446" s="32">
        <f>VLOOKUP($A446,[3]級距!$A:$K,9,FALSE)</f>
        <v>8</v>
      </c>
      <c r="D446" s="32">
        <f>VLOOKUP($A446,[3]級距!$A:$K,10,FALSE)</f>
        <v>8</v>
      </c>
      <c r="E446" s="32">
        <f>VLOOKUP($A446,[3]級距!$A:$K,11,FALSE)</f>
        <v>3</v>
      </c>
      <c r="F446" s="32">
        <f t="shared" si="10"/>
        <v>1</v>
      </c>
    </row>
    <row r="447" spans="1:6">
      <c r="A447" s="47">
        <v>44867</v>
      </c>
      <c r="B447" s="32">
        <v>-67417.535999999993</v>
      </c>
      <c r="C447" s="32">
        <f>VLOOKUP($A447,[3]級距!$A:$K,9,FALSE)</f>
        <v>2</v>
      </c>
      <c r="D447" s="32">
        <f>VLOOKUP($A447,[3]級距!$A:$K,10,FALSE)</f>
        <v>6</v>
      </c>
      <c r="E447" s="32">
        <f>VLOOKUP($A447,[3]級距!$A:$K,11,FALSE)</f>
        <v>2</v>
      </c>
      <c r="F447" s="32">
        <f t="shared" si="10"/>
        <v>1</v>
      </c>
    </row>
    <row r="448" spans="1:6">
      <c r="A448" s="47">
        <v>44866</v>
      </c>
      <c r="B448" s="32">
        <v>14243.472</v>
      </c>
      <c r="C448" s="32">
        <f>VLOOKUP($A448,[3]級距!$A:$K,9,FALSE)</f>
        <v>7</v>
      </c>
      <c r="D448" s="32">
        <f>VLOOKUP($A448,[3]級距!$A:$K,10,FALSE)</f>
        <v>5</v>
      </c>
      <c r="E448" s="32">
        <f>VLOOKUP($A448,[3]級距!$A:$K,11,FALSE)</f>
        <v>2</v>
      </c>
      <c r="F448" s="32">
        <f t="shared" si="10"/>
        <v>1</v>
      </c>
    </row>
    <row r="449" spans="1:6">
      <c r="A449" s="47">
        <v>44865</v>
      </c>
      <c r="B449" s="32">
        <v>-123711.74400000001</v>
      </c>
      <c r="C449" s="32">
        <f>VLOOKUP($A449,[3]級距!$A:$K,9,FALSE)</f>
        <v>7</v>
      </c>
      <c r="D449" s="32">
        <f>VLOOKUP($A449,[3]級距!$A:$K,10,FALSE)</f>
        <v>4</v>
      </c>
      <c r="E449" s="32">
        <f>VLOOKUP($A449,[3]級距!$A:$K,11,FALSE)</f>
        <v>2</v>
      </c>
      <c r="F449" s="32">
        <f t="shared" si="10"/>
        <v>1</v>
      </c>
    </row>
    <row r="450" spans="1:6">
      <c r="A450" s="47">
        <v>44862</v>
      </c>
      <c r="B450" s="32">
        <v>67099.032000000007</v>
      </c>
      <c r="C450" s="32">
        <f>VLOOKUP($A450,[3]級距!$A:$K,9,FALSE)</f>
        <v>7</v>
      </c>
      <c r="D450" s="32">
        <f>VLOOKUP($A450,[3]級距!$A:$K,10,FALSE)</f>
        <v>6</v>
      </c>
      <c r="E450" s="32">
        <f>VLOOKUP($A450,[3]級距!$A:$K,11,FALSE)</f>
        <v>2</v>
      </c>
      <c r="F450" s="32">
        <f t="shared" si="10"/>
        <v>1</v>
      </c>
    </row>
    <row r="451" spans="1:6">
      <c r="A451" s="47">
        <v>44860</v>
      </c>
      <c r="B451" s="32">
        <v>-28044.16</v>
      </c>
      <c r="C451" s="32">
        <f>VLOOKUP($A451,[3]級距!$A:$K,9,FALSE)</f>
        <v>7</v>
      </c>
      <c r="D451" s="32">
        <f>VLOOKUP($A451,[3]級距!$A:$K,10,FALSE)</f>
        <v>2</v>
      </c>
      <c r="E451" s="32">
        <f>VLOOKUP($A451,[3]級距!$A:$K,11,FALSE)</f>
        <v>2</v>
      </c>
      <c r="F451" s="32">
        <f t="shared" si="10"/>
        <v>1</v>
      </c>
    </row>
    <row r="452" spans="1:6">
      <c r="A452" s="47">
        <v>44859</v>
      </c>
      <c r="B452" s="32">
        <v>90343.360000000001</v>
      </c>
      <c r="C452" s="32">
        <f>VLOOKUP($A452,[3]級距!$A:$K,9,FALSE)</f>
        <v>10</v>
      </c>
      <c r="D452" s="32">
        <f>VLOOKUP($A452,[3]級距!$A:$K,10,FALSE)</f>
        <v>8</v>
      </c>
      <c r="E452" s="32">
        <f>VLOOKUP($A452,[3]級距!$A:$K,11,FALSE)</f>
        <v>4</v>
      </c>
      <c r="F452" s="32">
        <f t="shared" ref="F452:F515" si="11">IF(A453&lt;&gt;A452,1,0)</f>
        <v>1</v>
      </c>
    </row>
    <row r="453" spans="1:6">
      <c r="A453" s="47">
        <v>44858</v>
      </c>
      <c r="B453" s="32">
        <v>89076.64</v>
      </c>
      <c r="C453" s="32">
        <f>VLOOKUP($A453,[3]級距!$A:$K,9,FALSE)</f>
        <v>10</v>
      </c>
      <c r="D453" s="32">
        <f>VLOOKUP($A453,[3]級距!$A:$K,10,FALSE)</f>
        <v>9</v>
      </c>
      <c r="E453" s="32">
        <f>VLOOKUP($A453,[3]級距!$A:$K,11,FALSE)</f>
        <v>4</v>
      </c>
      <c r="F453" s="32">
        <f t="shared" si="11"/>
        <v>1</v>
      </c>
    </row>
    <row r="454" spans="1:6">
      <c r="A454" s="47">
        <v>44855</v>
      </c>
      <c r="B454" s="32">
        <v>67101.072</v>
      </c>
      <c r="C454" s="32">
        <f>VLOOKUP($A454,[3]級距!$A:$K,9,FALSE)</f>
        <v>6</v>
      </c>
      <c r="D454" s="32">
        <f>VLOOKUP($A454,[3]級距!$A:$K,10,FALSE)</f>
        <v>8</v>
      </c>
      <c r="E454" s="32">
        <f>VLOOKUP($A454,[3]級距!$A:$K,11,FALSE)</f>
        <v>3</v>
      </c>
      <c r="F454" s="32">
        <f t="shared" si="11"/>
        <v>1</v>
      </c>
    </row>
    <row r="455" spans="1:6">
      <c r="A455" s="47">
        <v>44854</v>
      </c>
      <c r="B455" s="32">
        <v>-123066.95999999999</v>
      </c>
      <c r="C455" s="32">
        <f>VLOOKUP($A455,[3]級距!$A:$K,9,FALSE)</f>
        <v>10</v>
      </c>
      <c r="D455" s="32">
        <f>VLOOKUP($A455,[3]級距!$A:$K,10,FALSE)</f>
        <v>4</v>
      </c>
      <c r="E455" s="32">
        <f>VLOOKUP($A455,[3]級距!$A:$K,11,FALSE)</f>
        <v>1</v>
      </c>
      <c r="F455" s="32">
        <f t="shared" si="11"/>
        <v>1</v>
      </c>
    </row>
    <row r="456" spans="1:6">
      <c r="A456" s="47">
        <v>44853</v>
      </c>
      <c r="B456" s="32">
        <v>-3744.576</v>
      </c>
      <c r="C456" s="32">
        <f>VLOOKUP($A456,[3]級距!$A:$K,9,FALSE)</f>
        <v>8</v>
      </c>
      <c r="D456" s="32">
        <f>VLOOKUP($A456,[3]級距!$A:$K,10,FALSE)</f>
        <v>7</v>
      </c>
      <c r="E456" s="32">
        <f>VLOOKUP($A456,[3]級距!$A:$K,11,FALSE)</f>
        <v>3</v>
      </c>
      <c r="F456" s="32">
        <f t="shared" si="11"/>
        <v>1</v>
      </c>
    </row>
    <row r="457" spans="1:6">
      <c r="A457" s="47">
        <v>44852</v>
      </c>
      <c r="B457" s="32">
        <v>104606.10400000001</v>
      </c>
      <c r="C457" s="32">
        <f>VLOOKUP($A457,[3]級距!$A:$K,9,FALSE)</f>
        <v>8</v>
      </c>
      <c r="D457" s="32">
        <f>VLOOKUP($A457,[3]級距!$A:$K,10,FALSE)</f>
        <v>3</v>
      </c>
      <c r="E457" s="32">
        <f>VLOOKUP($A457,[3]級距!$A:$K,11,FALSE)</f>
        <v>2</v>
      </c>
      <c r="F457" s="32">
        <f t="shared" si="11"/>
        <v>1</v>
      </c>
    </row>
    <row r="458" spans="1:6">
      <c r="A458" s="47">
        <v>44848</v>
      </c>
      <c r="B458" s="32">
        <v>-123786.91200000001</v>
      </c>
      <c r="C458" s="32">
        <f>VLOOKUP($A458,[3]級距!$A:$K,9,FALSE)</f>
        <v>7</v>
      </c>
      <c r="D458" s="32">
        <f>VLOOKUP($A458,[3]級距!$A:$K,10,FALSE)</f>
        <v>1</v>
      </c>
      <c r="E458" s="32">
        <f>VLOOKUP($A458,[3]級距!$A:$K,11,FALSE)</f>
        <v>2</v>
      </c>
      <c r="F458" s="32">
        <f t="shared" si="11"/>
        <v>1</v>
      </c>
    </row>
    <row r="459" spans="1:6">
      <c r="A459" s="47">
        <v>44847</v>
      </c>
      <c r="B459" s="32">
        <v>103100.90399999999</v>
      </c>
      <c r="C459" s="32">
        <f>VLOOKUP($A459,[3]級距!$A:$K,9,FALSE)</f>
        <v>10</v>
      </c>
      <c r="D459" s="32">
        <f>VLOOKUP($A459,[3]級距!$A:$K,10,FALSE)</f>
        <v>6</v>
      </c>
      <c r="E459" s="32">
        <f>VLOOKUP($A459,[3]級距!$A:$K,11,FALSE)</f>
        <v>1</v>
      </c>
      <c r="F459" s="32">
        <f t="shared" si="11"/>
        <v>1</v>
      </c>
    </row>
    <row r="460" spans="1:6">
      <c r="A460" s="47">
        <v>44846</v>
      </c>
      <c r="B460" s="32">
        <v>3860.68</v>
      </c>
      <c r="C460" s="32">
        <f>VLOOKUP($A460,[3]級距!$A:$K,9,FALSE)</f>
        <v>7</v>
      </c>
      <c r="D460" s="32">
        <f>VLOOKUP($A460,[3]級距!$A:$K,10,FALSE)</f>
        <v>2</v>
      </c>
      <c r="E460" s="32">
        <f>VLOOKUP($A460,[3]級距!$A:$K,11,FALSE)</f>
        <v>2</v>
      </c>
      <c r="F460" s="32">
        <f t="shared" si="11"/>
        <v>1</v>
      </c>
    </row>
    <row r="461" spans="1:6">
      <c r="A461" s="47">
        <v>44845</v>
      </c>
      <c r="B461" s="32">
        <v>84362.66399999999</v>
      </c>
      <c r="C461" s="32">
        <f>VLOOKUP($A461,[3]級距!$A:$K,9,FALSE)</f>
        <v>9</v>
      </c>
      <c r="D461" s="32">
        <f>VLOOKUP($A461,[3]級距!$A:$K,10,FALSE)</f>
        <v>8</v>
      </c>
      <c r="E461" s="32">
        <f>VLOOKUP($A461,[3]級距!$A:$K,11,FALSE)</f>
        <v>3</v>
      </c>
      <c r="F461" s="32">
        <f t="shared" si="11"/>
        <v>1</v>
      </c>
    </row>
    <row r="462" spans="1:6">
      <c r="A462" s="47">
        <v>44841</v>
      </c>
      <c r="B462" s="32">
        <v>41108.928</v>
      </c>
      <c r="C462" s="32">
        <f>VLOOKUP($A462,[3]級距!$A:$K,9,FALSE)</f>
        <v>5</v>
      </c>
      <c r="D462" s="32">
        <f>VLOOKUP($A462,[3]級距!$A:$K,10,FALSE)</f>
        <v>7</v>
      </c>
      <c r="E462" s="32">
        <f>VLOOKUP($A462,[3]級距!$A:$K,11,FALSE)</f>
        <v>3</v>
      </c>
      <c r="F462" s="32">
        <f t="shared" si="11"/>
        <v>1</v>
      </c>
    </row>
    <row r="463" spans="1:6">
      <c r="A463" s="47">
        <v>44839</v>
      </c>
      <c r="B463" s="32">
        <v>-38768.495999999999</v>
      </c>
      <c r="C463" s="32">
        <f>VLOOKUP($A463,[3]級距!$A:$K,9,FALSE)</f>
        <v>6</v>
      </c>
      <c r="D463" s="32">
        <f>VLOOKUP($A463,[3]級距!$A:$K,10,FALSE)</f>
        <v>5</v>
      </c>
      <c r="E463" s="32">
        <f>VLOOKUP($A463,[3]級距!$A:$K,11,FALSE)</f>
        <v>2</v>
      </c>
      <c r="F463" s="32">
        <f t="shared" si="11"/>
        <v>1</v>
      </c>
    </row>
    <row r="464" spans="1:6">
      <c r="A464" s="47">
        <v>44837</v>
      </c>
      <c r="B464" s="32">
        <v>47366.239999999998</v>
      </c>
      <c r="C464" s="32">
        <f>VLOOKUP($A464,[3]級距!$A:$K,9,FALSE)</f>
        <v>9</v>
      </c>
      <c r="D464" s="32">
        <f>VLOOKUP($A464,[3]級距!$A:$K,10,FALSE)</f>
        <v>3</v>
      </c>
      <c r="E464" s="32">
        <f>VLOOKUP($A464,[3]級距!$A:$K,11,FALSE)</f>
        <v>2</v>
      </c>
      <c r="F464" s="32">
        <f t="shared" si="11"/>
        <v>1</v>
      </c>
    </row>
    <row r="465" spans="1:6">
      <c r="A465" s="47">
        <v>44833</v>
      </c>
      <c r="B465" s="32">
        <v>24904.799999999999</v>
      </c>
      <c r="C465" s="32">
        <f>VLOOKUP($A465,[3]級距!$A:$K,9,FALSE)</f>
        <v>8</v>
      </c>
      <c r="D465" s="32">
        <f>VLOOKUP($A465,[3]級距!$A:$K,10,FALSE)</f>
        <v>7</v>
      </c>
      <c r="E465" s="32">
        <f>VLOOKUP($A465,[3]級距!$A:$K,11,FALSE)</f>
        <v>3</v>
      </c>
      <c r="F465" s="32">
        <f t="shared" si="11"/>
        <v>1</v>
      </c>
    </row>
    <row r="466" spans="1:6">
      <c r="A466" s="47">
        <v>44832</v>
      </c>
      <c r="B466" s="32">
        <v>310342.51199999999</v>
      </c>
      <c r="C466" s="32">
        <f>VLOOKUP($A466,[3]級距!$A:$K,9,FALSE)</f>
        <v>10</v>
      </c>
      <c r="D466" s="32">
        <f>VLOOKUP($A466,[3]級距!$A:$K,10,FALSE)</f>
        <v>8</v>
      </c>
      <c r="E466" s="32">
        <f>VLOOKUP($A466,[3]級距!$A:$K,11,FALSE)</f>
        <v>4</v>
      </c>
      <c r="F466" s="32">
        <f t="shared" si="11"/>
        <v>1</v>
      </c>
    </row>
    <row r="467" spans="1:6">
      <c r="A467" s="47">
        <v>44830</v>
      </c>
      <c r="B467" s="32">
        <v>209074.37599999999</v>
      </c>
      <c r="C467" s="32">
        <f>VLOOKUP($A467,[3]級距!$A:$K,9,FALSE)</f>
        <v>8</v>
      </c>
      <c r="D467" s="32">
        <f>VLOOKUP($A467,[3]級距!$A:$K,10,FALSE)</f>
        <v>8</v>
      </c>
      <c r="E467" s="32">
        <f>VLOOKUP($A467,[3]級距!$A:$K,11,FALSE)</f>
        <v>3</v>
      </c>
      <c r="F467" s="32">
        <f t="shared" si="11"/>
        <v>1</v>
      </c>
    </row>
    <row r="468" spans="1:6">
      <c r="A468" s="47">
        <v>44827</v>
      </c>
      <c r="B468" s="32">
        <v>28132.12</v>
      </c>
      <c r="C468" s="32">
        <f>VLOOKUP($A468,[3]級距!$A:$K,9,FALSE)</f>
        <v>7</v>
      </c>
      <c r="D468" s="32">
        <f>VLOOKUP($A468,[3]級距!$A:$K,10,FALSE)</f>
        <v>6</v>
      </c>
      <c r="E468" s="32">
        <f>VLOOKUP($A468,[3]級距!$A:$K,11,FALSE)</f>
        <v>2</v>
      </c>
      <c r="F468" s="32">
        <f t="shared" si="11"/>
        <v>1</v>
      </c>
    </row>
    <row r="469" spans="1:6">
      <c r="A469" s="47">
        <v>44826</v>
      </c>
      <c r="B469" s="32">
        <v>-125172.88</v>
      </c>
      <c r="C469" s="32">
        <f>VLOOKUP($A469,[3]級距!$A:$K,9,FALSE)</f>
        <v>6</v>
      </c>
      <c r="D469" s="32">
        <f>VLOOKUP($A469,[3]級距!$A:$K,10,FALSE)</f>
        <v>2</v>
      </c>
      <c r="E469" s="32">
        <f>VLOOKUP($A469,[3]級距!$A:$K,11,FALSE)</f>
        <v>2</v>
      </c>
      <c r="F469" s="32">
        <f t="shared" si="11"/>
        <v>1</v>
      </c>
    </row>
    <row r="470" spans="1:6">
      <c r="A470" s="47">
        <v>44825</v>
      </c>
      <c r="B470" s="32">
        <v>68554.28</v>
      </c>
      <c r="C470" s="32">
        <f>VLOOKUP($A470,[3]級距!$A:$K,9,FALSE)</f>
        <v>4</v>
      </c>
      <c r="D470" s="32">
        <f>VLOOKUP($A470,[3]級距!$A:$K,10,FALSE)</f>
        <v>6</v>
      </c>
      <c r="E470" s="32">
        <f>VLOOKUP($A470,[3]級距!$A:$K,11,FALSE)</f>
        <v>2</v>
      </c>
      <c r="F470" s="32">
        <f t="shared" si="11"/>
        <v>1</v>
      </c>
    </row>
    <row r="471" spans="1:6">
      <c r="A471" s="47">
        <v>44824</v>
      </c>
      <c r="B471" s="32">
        <v>-86079.055999999997</v>
      </c>
      <c r="C471" s="32">
        <f>VLOOKUP($A471,[3]級距!$A:$K,9,FALSE)</f>
        <v>3</v>
      </c>
      <c r="D471" s="32">
        <f>VLOOKUP($A471,[3]級距!$A:$K,10,FALSE)</f>
        <v>2</v>
      </c>
      <c r="E471" s="32">
        <f>VLOOKUP($A471,[3]級距!$A:$K,11,FALSE)</f>
        <v>2</v>
      </c>
      <c r="F471" s="32">
        <f t="shared" si="11"/>
        <v>1</v>
      </c>
    </row>
    <row r="472" spans="1:6">
      <c r="A472" s="47">
        <v>44823</v>
      </c>
      <c r="B472" s="32">
        <v>115136.01599999999</v>
      </c>
      <c r="C472" s="32">
        <f>VLOOKUP($A472,[3]級距!$A:$K,9,FALSE)</f>
        <v>6</v>
      </c>
      <c r="D472" s="32">
        <f>VLOOKUP($A472,[3]級距!$A:$K,10,FALSE)</f>
        <v>8</v>
      </c>
      <c r="E472" s="32">
        <f>VLOOKUP($A472,[3]級距!$A:$K,11,FALSE)</f>
        <v>3</v>
      </c>
      <c r="F472" s="32">
        <f t="shared" si="11"/>
        <v>1</v>
      </c>
    </row>
    <row r="473" spans="1:6">
      <c r="A473" s="47">
        <v>44820</v>
      </c>
      <c r="B473" s="32">
        <v>-3467.4639999999995</v>
      </c>
      <c r="C473" s="32">
        <f>VLOOKUP($A473,[3]級距!$A:$K,9,FALSE)</f>
        <v>1</v>
      </c>
      <c r="D473" s="32">
        <f>VLOOKUP($A473,[3]級距!$A:$K,10,FALSE)</f>
        <v>3</v>
      </c>
      <c r="E473" s="32">
        <f>VLOOKUP($A473,[3]級距!$A:$K,11,FALSE)</f>
        <v>2</v>
      </c>
      <c r="F473" s="32">
        <f t="shared" si="11"/>
        <v>1</v>
      </c>
    </row>
    <row r="474" spans="1:6">
      <c r="A474" s="47">
        <v>44819</v>
      </c>
      <c r="B474" s="32">
        <v>13278.44</v>
      </c>
      <c r="C474" s="32">
        <f>VLOOKUP($A474,[3]級距!$A:$K,9,FALSE)</f>
        <v>5</v>
      </c>
      <c r="D474" s="32">
        <f>VLOOKUP($A474,[3]級距!$A:$K,10,FALSE)</f>
        <v>5</v>
      </c>
      <c r="E474" s="32">
        <f>VLOOKUP($A474,[3]級距!$A:$K,11,FALSE)</f>
        <v>2</v>
      </c>
      <c r="F474" s="32">
        <f t="shared" si="11"/>
        <v>1</v>
      </c>
    </row>
    <row r="475" spans="1:6">
      <c r="A475" s="47">
        <v>44818</v>
      </c>
      <c r="B475" s="32">
        <v>-49708.288</v>
      </c>
      <c r="C475" s="32">
        <f>VLOOKUP($A475,[3]級距!$A:$K,9,FALSE)</f>
        <v>8</v>
      </c>
      <c r="D475" s="32">
        <f>VLOOKUP($A475,[3]級距!$A:$K,10,FALSE)</f>
        <v>7</v>
      </c>
      <c r="E475" s="32">
        <f>VLOOKUP($A475,[3]級距!$A:$K,11,FALSE)</f>
        <v>3</v>
      </c>
      <c r="F475" s="32">
        <f t="shared" si="11"/>
        <v>1</v>
      </c>
    </row>
    <row r="476" spans="1:6">
      <c r="A476" s="47">
        <v>44817</v>
      </c>
      <c r="B476" s="32">
        <v>-24592.959999999999</v>
      </c>
      <c r="C476" s="32">
        <f>VLOOKUP($A476,[3]級距!$A:$K,9,FALSE)</f>
        <v>2</v>
      </c>
      <c r="D476" s="32">
        <f>VLOOKUP($A476,[3]級距!$A:$K,10,FALSE)</f>
        <v>1</v>
      </c>
      <c r="E476" s="32">
        <f>VLOOKUP($A476,[3]級距!$A:$K,11,FALSE)</f>
        <v>2</v>
      </c>
      <c r="F476" s="32">
        <f t="shared" si="11"/>
        <v>1</v>
      </c>
    </row>
    <row r="477" spans="1:6">
      <c r="A477" s="47">
        <v>44812</v>
      </c>
      <c r="B477" s="32">
        <v>-126850.39200000001</v>
      </c>
      <c r="C477" s="32">
        <f>VLOOKUP($A477,[3]級距!$A:$K,9,FALSE)</f>
        <v>5</v>
      </c>
      <c r="D477" s="32">
        <f>VLOOKUP($A477,[3]級距!$A:$K,10,FALSE)</f>
        <v>6</v>
      </c>
      <c r="E477" s="32">
        <f>VLOOKUP($A477,[3]級距!$A:$K,11,FALSE)</f>
        <v>2</v>
      </c>
      <c r="F477" s="32">
        <f t="shared" si="11"/>
        <v>1</v>
      </c>
    </row>
    <row r="478" spans="1:6">
      <c r="A478" s="47">
        <v>44811</v>
      </c>
      <c r="B478" s="32">
        <v>-4818.576</v>
      </c>
      <c r="C478" s="32">
        <f>VLOOKUP($A478,[3]級距!$A:$K,9,FALSE)</f>
        <v>4</v>
      </c>
      <c r="D478" s="32">
        <f>VLOOKUP($A478,[3]級距!$A:$K,10,FALSE)</f>
        <v>7</v>
      </c>
      <c r="E478" s="32">
        <f>VLOOKUP($A478,[3]級距!$A:$K,11,FALSE)</f>
        <v>3</v>
      </c>
      <c r="F478" s="32">
        <f t="shared" si="11"/>
        <v>1</v>
      </c>
    </row>
    <row r="479" spans="1:6">
      <c r="A479" s="47">
        <v>44810</v>
      </c>
      <c r="B479" s="32">
        <v>-45202.144</v>
      </c>
      <c r="C479" s="32">
        <f>VLOOKUP($A479,[3]級距!$A:$K,9,FALSE)</f>
        <v>8</v>
      </c>
      <c r="D479" s="32">
        <f>VLOOKUP($A479,[3]級距!$A:$K,10,FALSE)</f>
        <v>4</v>
      </c>
      <c r="E479" s="32">
        <f>VLOOKUP($A479,[3]級距!$A:$K,11,FALSE)</f>
        <v>2</v>
      </c>
      <c r="F479" s="32">
        <f t="shared" si="11"/>
        <v>1</v>
      </c>
    </row>
    <row r="480" spans="1:6">
      <c r="A480" s="47">
        <v>44809</v>
      </c>
      <c r="B480" s="32">
        <v>-55915.08</v>
      </c>
      <c r="C480" s="32">
        <f>VLOOKUP($A480,[3]級距!$A:$K,9,FALSE)</f>
        <v>5</v>
      </c>
      <c r="D480" s="32">
        <f>VLOOKUP($A480,[3]級距!$A:$K,10,FALSE)</f>
        <v>2</v>
      </c>
      <c r="E480" s="32">
        <f>VLOOKUP($A480,[3]級距!$A:$K,11,FALSE)</f>
        <v>2</v>
      </c>
      <c r="F480" s="32">
        <f t="shared" si="11"/>
        <v>1</v>
      </c>
    </row>
    <row r="481" spans="1:6">
      <c r="A481" s="47">
        <v>44806</v>
      </c>
      <c r="B481" s="32">
        <v>46979.928</v>
      </c>
      <c r="C481" s="32">
        <f>VLOOKUP($A481,[3]級距!$A:$K,9,FALSE)</f>
        <v>7</v>
      </c>
      <c r="D481" s="32">
        <f>VLOOKUP($A481,[3]級距!$A:$K,10,FALSE)</f>
        <v>10</v>
      </c>
      <c r="E481" s="32">
        <f>VLOOKUP($A481,[3]級距!$A:$K,11,FALSE)</f>
        <v>3</v>
      </c>
      <c r="F481" s="32">
        <f t="shared" si="11"/>
        <v>1</v>
      </c>
    </row>
    <row r="482" spans="1:6">
      <c r="A482" s="47">
        <v>44805</v>
      </c>
      <c r="B482" s="32">
        <v>-39529.199999999997</v>
      </c>
      <c r="C482" s="32">
        <f>VLOOKUP($A482,[3]級距!$A:$K,9,FALSE)</f>
        <v>5</v>
      </c>
      <c r="D482" s="32">
        <f>VLOOKUP($A482,[3]級距!$A:$K,10,FALSE)</f>
        <v>7</v>
      </c>
      <c r="E482" s="32">
        <f>VLOOKUP($A482,[3]級距!$A:$K,11,FALSE)</f>
        <v>3</v>
      </c>
      <c r="F482" s="32">
        <f t="shared" si="11"/>
        <v>1</v>
      </c>
    </row>
    <row r="483" spans="1:6">
      <c r="A483" s="47">
        <v>44804</v>
      </c>
      <c r="B483" s="32">
        <v>202081.728</v>
      </c>
      <c r="C483" s="32">
        <f>VLOOKUP($A483,[3]級距!$A:$K,9,FALSE)</f>
        <v>10</v>
      </c>
      <c r="D483" s="32">
        <f>VLOOKUP($A483,[3]級距!$A:$K,10,FALSE)</f>
        <v>7</v>
      </c>
      <c r="E483" s="32">
        <f>VLOOKUP($A483,[3]級距!$A:$K,11,FALSE)</f>
        <v>4</v>
      </c>
      <c r="F483" s="32">
        <f t="shared" si="11"/>
        <v>1</v>
      </c>
    </row>
    <row r="484" spans="1:6">
      <c r="A484" s="47">
        <v>44803</v>
      </c>
      <c r="B484" s="32">
        <v>-74545.216</v>
      </c>
      <c r="C484" s="32">
        <f>VLOOKUP($A484,[3]級距!$A:$K,9,FALSE)</f>
        <v>5</v>
      </c>
      <c r="D484" s="32">
        <f>VLOOKUP($A484,[3]級距!$A:$K,10,FALSE)</f>
        <v>7</v>
      </c>
      <c r="E484" s="32">
        <f>VLOOKUP($A484,[3]級距!$A:$K,11,FALSE)</f>
        <v>3</v>
      </c>
      <c r="F484" s="32">
        <f t="shared" si="11"/>
        <v>1</v>
      </c>
    </row>
    <row r="485" spans="1:6">
      <c r="A485" s="47">
        <v>44799</v>
      </c>
      <c r="B485" s="46">
        <v>-74662.887999999992</v>
      </c>
      <c r="C485" s="32">
        <f>VLOOKUP($A485,[3]級距!$A:$K,9,FALSE)</f>
        <v>1</v>
      </c>
      <c r="D485" s="32">
        <f>VLOOKUP($A485,[3]級距!$A:$K,10,FALSE)</f>
        <v>4</v>
      </c>
      <c r="E485" s="32">
        <f>VLOOKUP($A485,[3]級距!$A:$K,11,FALSE)</f>
        <v>2</v>
      </c>
      <c r="F485" s="32">
        <f t="shared" si="11"/>
        <v>1</v>
      </c>
    </row>
    <row r="486" spans="1:6">
      <c r="A486" s="47">
        <v>44798</v>
      </c>
      <c r="B486" s="46">
        <v>26203.071999999996</v>
      </c>
      <c r="C486" s="32">
        <f>VLOOKUP($A486,[3]級距!$A:$K,9,FALSE)</f>
        <v>3</v>
      </c>
      <c r="D486" s="32">
        <f>VLOOKUP($A486,[3]級距!$A:$K,10,FALSE)</f>
        <v>4</v>
      </c>
      <c r="E486" s="32">
        <f>VLOOKUP($A486,[3]級距!$A:$K,11,FALSE)</f>
        <v>2</v>
      </c>
      <c r="F486" s="32">
        <f t="shared" si="11"/>
        <v>1</v>
      </c>
    </row>
    <row r="487" spans="1:6">
      <c r="A487" s="47">
        <v>44797</v>
      </c>
      <c r="B487" s="46">
        <v>-127091.44799999999</v>
      </c>
      <c r="C487" s="32">
        <f>VLOOKUP($A487,[3]級距!$A:$K,9,FALSE)</f>
        <v>4</v>
      </c>
      <c r="D487" s="32">
        <f>VLOOKUP($A487,[3]級距!$A:$K,10,FALSE)</f>
        <v>4</v>
      </c>
      <c r="E487" s="32">
        <f>VLOOKUP($A487,[3]級距!$A:$K,11,FALSE)</f>
        <v>2</v>
      </c>
      <c r="F487" s="32">
        <f t="shared" si="11"/>
        <v>1</v>
      </c>
    </row>
    <row r="488" spans="1:6">
      <c r="A488" s="47">
        <v>44795</v>
      </c>
      <c r="B488" s="46">
        <v>-129034.31200000001</v>
      </c>
      <c r="C488" s="32">
        <f>VLOOKUP($A488,[3]級距!$A:$K,9,FALSE)</f>
        <v>2</v>
      </c>
      <c r="D488" s="32">
        <f>VLOOKUP($A488,[3]級距!$A:$K,10,FALSE)</f>
        <v>1</v>
      </c>
      <c r="E488" s="32">
        <f>VLOOKUP($A488,[3]級距!$A:$K,11,FALSE)</f>
        <v>2</v>
      </c>
      <c r="F488" s="32">
        <f t="shared" si="11"/>
        <v>1</v>
      </c>
    </row>
    <row r="489" spans="1:6">
      <c r="A489" s="47">
        <v>44792</v>
      </c>
      <c r="B489" s="46">
        <v>-1230.9839999999999</v>
      </c>
      <c r="C489" s="32">
        <f>VLOOKUP($A489,[3]級距!$A:$K,9,FALSE)</f>
        <v>4</v>
      </c>
      <c r="D489" s="32">
        <f>VLOOKUP($A489,[3]級距!$A:$K,10,FALSE)</f>
        <v>4</v>
      </c>
      <c r="E489" s="32">
        <f>VLOOKUP($A489,[3]級距!$A:$K,11,FALSE)</f>
        <v>2</v>
      </c>
      <c r="F489" s="32">
        <f t="shared" si="11"/>
        <v>1</v>
      </c>
    </row>
    <row r="490" spans="1:6">
      <c r="A490" s="47">
        <v>44789</v>
      </c>
      <c r="B490" s="46">
        <v>-31396.319999999996</v>
      </c>
      <c r="C490" s="32">
        <f>VLOOKUP($A490,[3]級距!$A:$K,9,FALSE)</f>
        <v>1</v>
      </c>
      <c r="D490" s="32">
        <f>VLOOKUP($A490,[3]級距!$A:$K,10,FALSE)</f>
        <v>5</v>
      </c>
      <c r="E490" s="32">
        <f>VLOOKUP($A490,[3]級距!$A:$K,11,FALSE)</f>
        <v>2</v>
      </c>
      <c r="F490" s="32">
        <f t="shared" si="11"/>
        <v>1</v>
      </c>
    </row>
    <row r="491" spans="1:6">
      <c r="A491" s="47">
        <v>44785</v>
      </c>
      <c r="B491" s="46">
        <v>6400.9439999999995</v>
      </c>
      <c r="C491" s="32">
        <f>VLOOKUP($A491,[3]級距!$A:$K,9,FALSE)</f>
        <v>3</v>
      </c>
      <c r="D491" s="32">
        <f>VLOOKUP($A491,[3]級距!$A:$K,10,FALSE)</f>
        <v>4</v>
      </c>
      <c r="E491" s="32">
        <f>VLOOKUP($A491,[3]級距!$A:$K,11,FALSE)</f>
        <v>2</v>
      </c>
      <c r="F491" s="32">
        <f t="shared" si="11"/>
        <v>1</v>
      </c>
    </row>
    <row r="492" spans="1:6">
      <c r="A492" s="47">
        <v>44783</v>
      </c>
      <c r="B492" s="46">
        <v>-60683.28</v>
      </c>
      <c r="C492" s="32">
        <f>VLOOKUP($A492,[3]級距!$A:$K,9,FALSE)</f>
        <v>3</v>
      </c>
      <c r="D492" s="32">
        <f>VLOOKUP($A492,[3]級距!$A:$K,10,FALSE)</f>
        <v>1</v>
      </c>
      <c r="E492" s="32">
        <f>VLOOKUP($A492,[3]級距!$A:$K,11,FALSE)</f>
        <v>2</v>
      </c>
      <c r="F492" s="32">
        <f t="shared" si="11"/>
        <v>1</v>
      </c>
    </row>
    <row r="493" spans="1:6">
      <c r="A493" s="47">
        <v>44782</v>
      </c>
      <c r="B493" s="46">
        <v>-124297.82399999999</v>
      </c>
      <c r="C493" s="32">
        <f>VLOOKUP($A493,[3]級距!$A:$K,9,FALSE)</f>
        <v>8</v>
      </c>
      <c r="D493" s="32">
        <f>VLOOKUP($A493,[3]級距!$A:$K,10,FALSE)</f>
        <v>6</v>
      </c>
      <c r="E493" s="32">
        <f>VLOOKUP($A493,[3]級距!$A:$K,11,FALSE)</f>
        <v>2</v>
      </c>
      <c r="F493" s="32">
        <f t="shared" si="11"/>
        <v>1</v>
      </c>
    </row>
    <row r="494" spans="1:6">
      <c r="A494" s="47">
        <v>44781</v>
      </c>
      <c r="B494" s="46">
        <v>-50066.847999999998</v>
      </c>
      <c r="C494" s="32">
        <f>VLOOKUP($A494,[3]級距!$A:$K,9,FALSE)</f>
        <v>2</v>
      </c>
      <c r="D494" s="32">
        <f>VLOOKUP($A494,[3]級距!$A:$K,10,FALSE)</f>
        <v>3</v>
      </c>
      <c r="E494" s="32">
        <f>VLOOKUP($A494,[3]級距!$A:$K,11,FALSE)</f>
        <v>2</v>
      </c>
      <c r="F494" s="32">
        <f t="shared" si="11"/>
        <v>1</v>
      </c>
    </row>
    <row r="495" spans="1:6">
      <c r="A495" s="47">
        <v>44778</v>
      </c>
      <c r="B495" s="46">
        <v>10719.328</v>
      </c>
      <c r="C495" s="32">
        <f>VLOOKUP($A495,[3]級距!$A:$K,9,FALSE)</f>
        <v>9</v>
      </c>
      <c r="D495" s="32">
        <f>VLOOKUP($A495,[3]級距!$A:$K,10,FALSE)</f>
        <v>10</v>
      </c>
      <c r="E495" s="32">
        <f>VLOOKUP($A495,[3]級距!$A:$K,11,FALSE)</f>
        <v>3</v>
      </c>
      <c r="F495" s="32">
        <f t="shared" si="11"/>
        <v>1</v>
      </c>
    </row>
    <row r="496" spans="1:6">
      <c r="A496" s="47">
        <v>44777</v>
      </c>
      <c r="B496" s="46">
        <v>-30604.423999999999</v>
      </c>
      <c r="C496" s="32">
        <f>VLOOKUP($A496,[3]級距!$A:$K,9,FALSE)</f>
        <v>9</v>
      </c>
      <c r="D496" s="32">
        <f>VLOOKUP($A496,[3]級距!$A:$K,10,FALSE)</f>
        <v>2</v>
      </c>
      <c r="E496" s="32">
        <f>VLOOKUP($A496,[3]級距!$A:$K,11,FALSE)</f>
        <v>2</v>
      </c>
      <c r="F496" s="32">
        <f t="shared" si="11"/>
        <v>1</v>
      </c>
    </row>
    <row r="497" spans="1:6">
      <c r="A497" s="47">
        <v>44776</v>
      </c>
      <c r="B497" s="46">
        <v>-45213.663999999997</v>
      </c>
      <c r="C497" s="32">
        <f>VLOOKUP($A497,[3]級距!$A:$K,9,FALSE)</f>
        <v>5</v>
      </c>
      <c r="D497" s="32">
        <f>VLOOKUP($A497,[3]級距!$A:$K,10,FALSE)</f>
        <v>4</v>
      </c>
      <c r="E497" s="32">
        <f>VLOOKUP($A497,[3]級距!$A:$K,11,FALSE)</f>
        <v>2</v>
      </c>
      <c r="F497" s="32">
        <f t="shared" si="11"/>
        <v>1</v>
      </c>
    </row>
    <row r="498" spans="1:6">
      <c r="A498" s="47">
        <v>44774</v>
      </c>
      <c r="B498" s="46">
        <v>29113.96</v>
      </c>
      <c r="C498" s="32">
        <f>VLOOKUP($A498,[3]級距!$A:$K,9,FALSE)</f>
        <v>5</v>
      </c>
      <c r="D498" s="32">
        <f>VLOOKUP($A498,[3]級距!$A:$K,10,FALSE)</f>
        <v>4</v>
      </c>
      <c r="E498" s="32">
        <f>VLOOKUP($A498,[3]級距!$A:$K,11,FALSE)</f>
        <v>2</v>
      </c>
      <c r="F498" s="32">
        <f t="shared" si="11"/>
        <v>1</v>
      </c>
    </row>
    <row r="499" spans="1:6">
      <c r="A499" s="47">
        <v>44771</v>
      </c>
      <c r="B499" s="46">
        <v>-49895.519999999997</v>
      </c>
      <c r="C499" s="32">
        <f>VLOOKUP($A499,[3]級距!$A:$K,9,FALSE)</f>
        <v>3</v>
      </c>
      <c r="D499" s="32">
        <f>VLOOKUP($A499,[3]級距!$A:$K,10,FALSE)</f>
        <v>1</v>
      </c>
      <c r="E499" s="32">
        <f>VLOOKUP($A499,[3]級距!$A:$K,11,FALSE)</f>
        <v>2</v>
      </c>
      <c r="F499" s="32">
        <f t="shared" si="11"/>
        <v>1</v>
      </c>
    </row>
    <row r="500" spans="1:6">
      <c r="A500" s="47">
        <v>44770</v>
      </c>
      <c r="B500" s="46">
        <v>-13867.295999999998</v>
      </c>
      <c r="C500" s="32">
        <f>VLOOKUP($A500,[3]級距!$A:$K,9,FALSE)</f>
        <v>5</v>
      </c>
      <c r="D500" s="32">
        <f>VLOOKUP($A500,[3]級距!$A:$K,10,FALSE)</f>
        <v>6</v>
      </c>
      <c r="E500" s="32">
        <f>VLOOKUP($A500,[3]級距!$A:$K,11,FALSE)</f>
        <v>2</v>
      </c>
      <c r="F500" s="32">
        <f t="shared" si="11"/>
        <v>1</v>
      </c>
    </row>
    <row r="501" spans="1:6">
      <c r="A501" s="47">
        <v>44769</v>
      </c>
      <c r="B501" s="46">
        <v>92752.455999999991</v>
      </c>
      <c r="C501" s="32">
        <f>VLOOKUP($A501,[3]級距!$A:$K,9,FALSE)</f>
        <v>7</v>
      </c>
      <c r="D501" s="32">
        <f>VLOOKUP($A501,[3]級距!$A:$K,10,FALSE)</f>
        <v>7</v>
      </c>
      <c r="E501" s="32">
        <f>VLOOKUP($A501,[3]級距!$A:$K,11,FALSE)</f>
        <v>3</v>
      </c>
      <c r="F501" s="32">
        <f t="shared" si="11"/>
        <v>1</v>
      </c>
    </row>
    <row r="502" spans="1:6">
      <c r="A502" s="47">
        <v>44768</v>
      </c>
      <c r="B502" s="46">
        <v>-59428.704000000005</v>
      </c>
      <c r="C502" s="32">
        <f>VLOOKUP($A502,[3]級距!$A:$K,9,FALSE)</f>
        <v>5</v>
      </c>
      <c r="D502" s="32">
        <f>VLOOKUP($A502,[3]級距!$A:$K,10,FALSE)</f>
        <v>4</v>
      </c>
      <c r="E502" s="32">
        <f>VLOOKUP($A502,[3]級距!$A:$K,11,FALSE)</f>
        <v>2</v>
      </c>
      <c r="F502" s="32">
        <f t="shared" si="11"/>
        <v>1</v>
      </c>
    </row>
    <row r="503" spans="1:6">
      <c r="A503" s="47">
        <v>44764</v>
      </c>
      <c r="B503" s="46">
        <v>26438.024000000001</v>
      </c>
      <c r="C503" s="32">
        <f>VLOOKUP($A503,[3]級距!$A:$K,9,FALSE)</f>
        <v>4</v>
      </c>
      <c r="D503" s="32">
        <f>VLOOKUP($A503,[3]級距!$A:$K,10,FALSE)</f>
        <v>4</v>
      </c>
      <c r="E503" s="32">
        <f>VLOOKUP($A503,[3]級距!$A:$K,11,FALSE)</f>
        <v>2</v>
      </c>
      <c r="F503" s="32">
        <f t="shared" si="11"/>
        <v>1</v>
      </c>
    </row>
    <row r="504" spans="1:6">
      <c r="A504" s="47">
        <v>44763</v>
      </c>
      <c r="B504" s="46">
        <v>123059.88800000001</v>
      </c>
      <c r="C504" s="32">
        <f>VLOOKUP($A504,[3]級距!$A:$K,9,FALSE)</f>
        <v>8</v>
      </c>
      <c r="D504" s="32">
        <f>VLOOKUP($A504,[3]級距!$A:$K,10,FALSE)</f>
        <v>8</v>
      </c>
      <c r="E504" s="32">
        <f>VLOOKUP($A504,[3]級距!$A:$K,11,FALSE)</f>
        <v>3</v>
      </c>
      <c r="F504" s="32">
        <f t="shared" si="11"/>
        <v>1</v>
      </c>
    </row>
    <row r="505" spans="1:6">
      <c r="A505" s="47">
        <v>44762</v>
      </c>
      <c r="B505" s="46">
        <v>119188.60799999999</v>
      </c>
      <c r="C505" s="32">
        <f>VLOOKUP($A505,[3]級距!$A:$K,9,FALSE)</f>
        <v>8</v>
      </c>
      <c r="D505" s="32">
        <f>VLOOKUP($A505,[3]級距!$A:$K,10,FALSE)</f>
        <v>7</v>
      </c>
      <c r="E505" s="32">
        <f>VLOOKUP($A505,[3]級距!$A:$K,11,FALSE)</f>
        <v>3</v>
      </c>
      <c r="F505" s="32">
        <f t="shared" si="11"/>
        <v>1</v>
      </c>
    </row>
    <row r="506" spans="1:6">
      <c r="A506" s="47">
        <v>44761</v>
      </c>
      <c r="B506" s="46">
        <v>-10533.824000000001</v>
      </c>
      <c r="C506" s="32">
        <f>VLOOKUP($A506,[3]級距!$A:$K,9,FALSE)</f>
        <v>5</v>
      </c>
      <c r="D506" s="32">
        <f>VLOOKUP($A506,[3]級距!$A:$K,10,FALSE)</f>
        <v>8</v>
      </c>
      <c r="E506" s="32">
        <f>VLOOKUP($A506,[3]級距!$A:$K,11,FALSE)</f>
        <v>3</v>
      </c>
      <c r="F506" s="32">
        <f t="shared" si="11"/>
        <v>1</v>
      </c>
    </row>
    <row r="507" spans="1:6">
      <c r="A507" s="47">
        <v>44757</v>
      </c>
      <c r="B507" s="46">
        <v>-46159.44</v>
      </c>
      <c r="C507" s="32">
        <f>VLOOKUP($A507,[3]級距!$A:$K,9,FALSE)</f>
        <v>8</v>
      </c>
      <c r="D507" s="32">
        <f>VLOOKUP($A507,[3]級距!$A:$K,10,FALSE)</f>
        <v>3</v>
      </c>
      <c r="E507" s="32">
        <f>VLOOKUP($A507,[3]級距!$A:$K,11,FALSE)</f>
        <v>2</v>
      </c>
      <c r="F507" s="32">
        <f t="shared" si="11"/>
        <v>1</v>
      </c>
    </row>
    <row r="508" spans="1:6">
      <c r="A508" s="47">
        <v>44755</v>
      </c>
      <c r="B508" s="46">
        <v>-49145.599999999999</v>
      </c>
      <c r="C508" s="32">
        <f>VLOOKUP($A508,[3]級距!$A:$K,9,FALSE)</f>
        <v>5</v>
      </c>
      <c r="D508" s="32">
        <f>VLOOKUP($A508,[3]級距!$A:$K,10,FALSE)</f>
        <v>3</v>
      </c>
      <c r="E508" s="32">
        <f>VLOOKUP($A508,[3]級距!$A:$K,11,FALSE)</f>
        <v>2</v>
      </c>
      <c r="F508" s="32">
        <f t="shared" si="11"/>
        <v>1</v>
      </c>
    </row>
    <row r="509" spans="1:6">
      <c r="A509" s="47">
        <v>44754</v>
      </c>
      <c r="B509" s="46">
        <v>-32266.975999999999</v>
      </c>
      <c r="C509" s="32">
        <f>VLOOKUP($A509,[3]級距!$A:$K,9,FALSE)</f>
        <v>10</v>
      </c>
      <c r="D509" s="32">
        <f>VLOOKUP($A509,[3]級距!$A:$K,10,FALSE)</f>
        <v>8</v>
      </c>
      <c r="E509" s="32">
        <f>VLOOKUP($A509,[3]級距!$A:$K,11,FALSE)</f>
        <v>4</v>
      </c>
      <c r="F509" s="32">
        <f t="shared" si="11"/>
        <v>1</v>
      </c>
    </row>
    <row r="510" spans="1:6">
      <c r="A510" s="47">
        <v>44753</v>
      </c>
      <c r="B510" s="46">
        <v>58651.4</v>
      </c>
      <c r="C510" s="32">
        <f>VLOOKUP($A510,[3]級距!$A:$K,9,FALSE)</f>
        <v>10</v>
      </c>
      <c r="D510" s="32">
        <f>VLOOKUP($A510,[3]級距!$A:$K,10,FALSE)</f>
        <v>8</v>
      </c>
      <c r="E510" s="32">
        <f>VLOOKUP($A510,[3]級距!$A:$K,11,FALSE)</f>
        <v>4</v>
      </c>
      <c r="F510" s="32">
        <f t="shared" si="11"/>
        <v>1</v>
      </c>
    </row>
    <row r="511" spans="1:6">
      <c r="A511" s="47">
        <v>44750</v>
      </c>
      <c r="B511" s="46">
        <v>-35557.216</v>
      </c>
      <c r="C511" s="32">
        <f>VLOOKUP($A511,[3]級距!$A:$K,9,FALSE)</f>
        <v>8</v>
      </c>
      <c r="D511" s="32">
        <f>VLOOKUP($A511,[3]級距!$A:$K,10,FALSE)</f>
        <v>3</v>
      </c>
      <c r="E511" s="32">
        <f>VLOOKUP($A511,[3]級距!$A:$K,11,FALSE)</f>
        <v>2</v>
      </c>
      <c r="F511" s="32">
        <f t="shared" si="11"/>
        <v>1</v>
      </c>
    </row>
    <row r="512" spans="1:6">
      <c r="A512" s="47">
        <v>44749</v>
      </c>
      <c r="B512" s="46">
        <v>-122676.864</v>
      </c>
      <c r="C512" s="32">
        <f>VLOOKUP($A512,[3]級距!$A:$K,9,FALSE)</f>
        <v>10</v>
      </c>
      <c r="D512" s="32">
        <f>VLOOKUP($A512,[3]級距!$A:$K,10,FALSE)</f>
        <v>3</v>
      </c>
      <c r="E512" s="32">
        <f>VLOOKUP($A512,[3]級距!$A:$K,11,FALSE)</f>
        <v>1</v>
      </c>
      <c r="F512" s="32">
        <f t="shared" si="11"/>
        <v>1</v>
      </c>
    </row>
    <row r="513" spans="1:6">
      <c r="A513" s="47">
        <v>44748</v>
      </c>
      <c r="B513" s="46">
        <v>159304.94399999999</v>
      </c>
      <c r="C513" s="32">
        <f>VLOOKUP($A513,[3]級距!$A:$K,9,FALSE)</f>
        <v>10</v>
      </c>
      <c r="D513" s="32">
        <f>VLOOKUP($A513,[3]級距!$A:$K,10,FALSE)</f>
        <v>9</v>
      </c>
      <c r="E513" s="32">
        <f>VLOOKUP($A513,[3]級距!$A:$K,11,FALSE)</f>
        <v>4</v>
      </c>
      <c r="F513" s="32">
        <f t="shared" si="11"/>
        <v>1</v>
      </c>
    </row>
    <row r="514" spans="1:6">
      <c r="A514" s="47">
        <v>44747</v>
      </c>
      <c r="B514" s="46">
        <v>-73514.736000000004</v>
      </c>
      <c r="C514" s="32">
        <f>VLOOKUP($A514,[3]級距!$A:$K,9,FALSE)</f>
        <v>10</v>
      </c>
      <c r="D514" s="32">
        <f>VLOOKUP($A514,[3]級距!$A:$K,10,FALSE)</f>
        <v>3</v>
      </c>
      <c r="E514" s="32">
        <f>VLOOKUP($A514,[3]級距!$A:$K,11,FALSE)</f>
        <v>1</v>
      </c>
      <c r="F514" s="32">
        <f t="shared" si="11"/>
        <v>1</v>
      </c>
    </row>
    <row r="515" spans="1:6">
      <c r="A515" s="47">
        <v>44746</v>
      </c>
      <c r="B515" s="46">
        <v>-16907.752</v>
      </c>
      <c r="C515" s="32">
        <f>VLOOKUP($A515,[3]級距!$A:$K,9,FALSE)</f>
        <v>10</v>
      </c>
      <c r="D515" s="32">
        <f>VLOOKUP($A515,[3]級距!$A:$K,10,FALSE)</f>
        <v>3</v>
      </c>
      <c r="E515" s="32">
        <f>VLOOKUP($A515,[3]級距!$A:$K,11,FALSE)</f>
        <v>1</v>
      </c>
      <c r="F515" s="32">
        <f t="shared" si="11"/>
        <v>1</v>
      </c>
    </row>
    <row r="516" spans="1:6">
      <c r="A516" s="47">
        <v>44743</v>
      </c>
      <c r="B516" s="46">
        <v>311534.76</v>
      </c>
      <c r="C516" s="32">
        <f>VLOOKUP($A516,[3]級距!$A:$K,9,FALSE)</f>
        <v>10</v>
      </c>
      <c r="D516" s="32">
        <f>VLOOKUP($A516,[3]級距!$A:$K,10,FALSE)</f>
        <v>9</v>
      </c>
      <c r="E516" s="32">
        <f>VLOOKUP($A516,[3]級距!$A:$K,11,FALSE)</f>
        <v>4</v>
      </c>
      <c r="F516" s="32">
        <f t="shared" ref="F516:F579" si="12">IF(A517&lt;&gt;A516,1,0)</f>
        <v>1</v>
      </c>
    </row>
    <row r="517" spans="1:6">
      <c r="A517" s="47">
        <v>44742</v>
      </c>
      <c r="B517" s="46">
        <v>276422.96799999999</v>
      </c>
      <c r="C517" s="32">
        <f>VLOOKUP($A517,[3]級距!$A:$K,9,FALSE)</f>
        <v>10</v>
      </c>
      <c r="D517" s="32">
        <f>VLOOKUP($A517,[3]級距!$A:$K,10,FALSE)</f>
        <v>10</v>
      </c>
      <c r="E517" s="32">
        <f>VLOOKUP($A517,[3]級距!$A:$K,11,FALSE)</f>
        <v>4</v>
      </c>
      <c r="F517" s="32">
        <f t="shared" si="12"/>
        <v>1</v>
      </c>
    </row>
    <row r="518" spans="1:6">
      <c r="A518" s="47">
        <v>44741</v>
      </c>
      <c r="B518" s="46">
        <v>-10324.464</v>
      </c>
      <c r="C518" s="32">
        <f>VLOOKUP($A518,[3]級距!$A:$K,9,FALSE)</f>
        <v>4</v>
      </c>
      <c r="D518" s="32">
        <f>VLOOKUP($A518,[3]級距!$A:$K,10,FALSE)</f>
        <v>1</v>
      </c>
      <c r="E518" s="32">
        <f>VLOOKUP($A518,[3]級距!$A:$K,11,FALSE)</f>
        <v>2</v>
      </c>
      <c r="F518" s="32">
        <f t="shared" si="12"/>
        <v>1</v>
      </c>
    </row>
    <row r="519" spans="1:6">
      <c r="A519" s="47">
        <v>44740</v>
      </c>
      <c r="B519" s="46">
        <v>-37969.248</v>
      </c>
      <c r="C519" s="32">
        <f>VLOOKUP($A519,[3]級距!$A:$K,9,FALSE)</f>
        <v>8</v>
      </c>
      <c r="D519" s="32">
        <f>VLOOKUP($A519,[3]級距!$A:$K,10,FALSE)</f>
        <v>6</v>
      </c>
      <c r="E519" s="32">
        <f>VLOOKUP($A519,[3]級距!$A:$K,11,FALSE)</f>
        <v>2</v>
      </c>
      <c r="F519" s="32">
        <f t="shared" si="12"/>
        <v>1</v>
      </c>
    </row>
    <row r="520" spans="1:6">
      <c r="A520" s="47">
        <v>44736</v>
      </c>
      <c r="B520" s="46">
        <v>20034.599999999999</v>
      </c>
      <c r="C520" s="32">
        <f>VLOOKUP($A520,[3]級距!$A:$K,9,FALSE)</f>
        <v>7</v>
      </c>
      <c r="D520" s="32">
        <f>VLOOKUP($A520,[3]級距!$A:$K,10,FALSE)</f>
        <v>3</v>
      </c>
      <c r="E520" s="32">
        <f>VLOOKUP($A520,[3]級距!$A:$K,11,FALSE)</f>
        <v>2</v>
      </c>
      <c r="F520" s="32">
        <f t="shared" si="12"/>
        <v>1</v>
      </c>
    </row>
    <row r="521" spans="1:6">
      <c r="A521" s="47">
        <v>44735</v>
      </c>
      <c r="B521" s="46">
        <v>90405.28</v>
      </c>
      <c r="C521" s="32">
        <f>VLOOKUP($A521,[3]級距!$A:$K,9,FALSE)</f>
        <v>10</v>
      </c>
      <c r="D521" s="32">
        <f>VLOOKUP($A521,[3]級距!$A:$K,10,FALSE)</f>
        <v>4</v>
      </c>
      <c r="E521" s="32">
        <f>VLOOKUP($A521,[3]級距!$A:$K,11,FALSE)</f>
        <v>1</v>
      </c>
      <c r="F521" s="32">
        <f t="shared" si="12"/>
        <v>1</v>
      </c>
    </row>
    <row r="522" spans="1:6">
      <c r="A522" s="47">
        <v>44734</v>
      </c>
      <c r="B522" s="46">
        <v>125421.568</v>
      </c>
      <c r="C522" s="32">
        <f>VLOOKUP($A522,[3]級距!$A:$K,9,FALSE)</f>
        <v>10</v>
      </c>
      <c r="D522" s="32">
        <f>VLOOKUP($A522,[3]級距!$A:$K,10,FALSE)</f>
        <v>10</v>
      </c>
      <c r="E522" s="32">
        <f>VLOOKUP($A522,[3]級距!$A:$K,11,FALSE)</f>
        <v>4</v>
      </c>
      <c r="F522" s="32">
        <f t="shared" si="12"/>
        <v>1</v>
      </c>
    </row>
    <row r="523" spans="1:6">
      <c r="A523" s="47">
        <v>44732</v>
      </c>
      <c r="B523" s="46">
        <v>77070.471999999994</v>
      </c>
      <c r="C523" s="32">
        <f>VLOOKUP($A523,[3]級距!$A:$K,9,FALSE)</f>
        <v>9</v>
      </c>
      <c r="D523" s="32">
        <f>VLOOKUP($A523,[3]級距!$A:$K,10,FALSE)</f>
        <v>6</v>
      </c>
      <c r="E523" s="32">
        <f>VLOOKUP($A523,[3]級距!$A:$K,11,FALSE)</f>
        <v>2</v>
      </c>
      <c r="F523" s="32">
        <f t="shared" si="12"/>
        <v>1</v>
      </c>
    </row>
    <row r="524" spans="1:6">
      <c r="A524" s="47">
        <v>44729</v>
      </c>
      <c r="B524" s="46">
        <v>13306.471999999996</v>
      </c>
      <c r="C524" s="32">
        <f>VLOOKUP($A524,[3]級距!$A:$K,9,FALSE)</f>
        <v>5</v>
      </c>
      <c r="D524" s="32">
        <f>VLOOKUP($A524,[3]級距!$A:$K,10,FALSE)</f>
        <v>1</v>
      </c>
      <c r="E524" s="32">
        <f>VLOOKUP($A524,[3]級距!$A:$K,11,FALSE)</f>
        <v>2</v>
      </c>
      <c r="F524" s="32">
        <f t="shared" si="12"/>
        <v>1</v>
      </c>
    </row>
    <row r="525" spans="1:6">
      <c r="A525" s="47">
        <v>44728</v>
      </c>
      <c r="B525" s="46">
        <v>24703.48</v>
      </c>
      <c r="C525" s="32">
        <f>VLOOKUP($A525,[3]級距!$A:$K,9,FALSE)</f>
        <v>10</v>
      </c>
      <c r="D525" s="32">
        <f>VLOOKUP($A525,[3]級距!$A:$K,10,FALSE)</f>
        <v>9</v>
      </c>
      <c r="E525" s="32">
        <f>VLOOKUP($A525,[3]級距!$A:$K,11,FALSE)</f>
        <v>4</v>
      </c>
      <c r="F525" s="32">
        <f t="shared" si="12"/>
        <v>1</v>
      </c>
    </row>
    <row r="526" spans="1:6">
      <c r="A526" s="47">
        <v>44727</v>
      </c>
      <c r="B526" s="46">
        <v>6054.9920000000002</v>
      </c>
      <c r="C526" s="32">
        <f>VLOOKUP($A526,[3]級距!$A:$K,9,FALSE)</f>
        <v>2</v>
      </c>
      <c r="D526" s="32">
        <f>VLOOKUP($A526,[3]級距!$A:$K,10,FALSE)</f>
        <v>1</v>
      </c>
      <c r="E526" s="32">
        <f>VLOOKUP($A526,[3]級距!$A:$K,11,FALSE)</f>
        <v>2</v>
      </c>
      <c r="F526" s="32">
        <f t="shared" si="12"/>
        <v>1</v>
      </c>
    </row>
    <row r="527" spans="1:6">
      <c r="A527" s="47">
        <v>44725</v>
      </c>
      <c r="B527" s="46">
        <v>3778.0320000000002</v>
      </c>
      <c r="C527" s="32">
        <f>VLOOKUP($A527,[3]級距!$A:$K,9,FALSE)</f>
        <v>3</v>
      </c>
      <c r="D527" s="32">
        <f>VLOOKUP($A527,[3]級距!$A:$K,10,FALSE)</f>
        <v>5</v>
      </c>
      <c r="E527" s="32">
        <f>VLOOKUP($A527,[3]級距!$A:$K,11,FALSE)</f>
        <v>2</v>
      </c>
      <c r="F527" s="32">
        <f t="shared" si="12"/>
        <v>1</v>
      </c>
    </row>
    <row r="528" spans="1:6">
      <c r="A528" s="47">
        <v>44719</v>
      </c>
      <c r="B528" s="46">
        <v>20047.439999999999</v>
      </c>
      <c r="C528" s="32">
        <f>VLOOKUP($A528,[3]級距!$A:$K,9,FALSE)</f>
        <v>3</v>
      </c>
      <c r="D528" s="32">
        <f>VLOOKUP($A528,[3]級距!$A:$K,10,FALSE)</f>
        <v>5</v>
      </c>
      <c r="E528" s="32">
        <f>VLOOKUP($A528,[3]級距!$A:$K,11,FALSE)</f>
        <v>2</v>
      </c>
      <c r="F528" s="32">
        <f t="shared" si="12"/>
        <v>1</v>
      </c>
    </row>
    <row r="529" spans="1:6">
      <c r="A529" s="47">
        <v>44718</v>
      </c>
      <c r="B529" s="46">
        <v>-42980.04</v>
      </c>
      <c r="C529" s="32">
        <f>VLOOKUP($A529,[3]級距!$A:$K,9,FALSE)</f>
        <v>5</v>
      </c>
      <c r="D529" s="32">
        <f>VLOOKUP($A529,[3]級距!$A:$K,10,FALSE)</f>
        <v>1</v>
      </c>
      <c r="E529" s="32">
        <f>VLOOKUP($A529,[3]級距!$A:$K,11,FALSE)</f>
        <v>2</v>
      </c>
      <c r="F529" s="32">
        <f t="shared" si="12"/>
        <v>1</v>
      </c>
    </row>
    <row r="530" spans="1:6">
      <c r="A530" s="47">
        <v>44713</v>
      </c>
      <c r="B530" s="46">
        <v>97613.504000000001</v>
      </c>
      <c r="C530" s="32">
        <f>VLOOKUP($A530,[3]級距!$A:$K,9,FALSE)</f>
        <v>5</v>
      </c>
      <c r="D530" s="32">
        <f>VLOOKUP($A530,[3]級距!$A:$K,10,FALSE)</f>
        <v>3</v>
      </c>
      <c r="E530" s="32">
        <f>VLOOKUP($A530,[3]級距!$A:$K,11,FALSE)</f>
        <v>2</v>
      </c>
      <c r="F530" s="32">
        <f t="shared" si="12"/>
        <v>1</v>
      </c>
    </row>
    <row r="531" spans="1:6">
      <c r="A531" s="47">
        <v>44711</v>
      </c>
      <c r="B531" s="46">
        <v>-18167.016</v>
      </c>
      <c r="C531" s="32">
        <f>VLOOKUP($A531,[3]級距!$A:$K,9,FALSE)</f>
        <v>6</v>
      </c>
      <c r="D531" s="32">
        <f>VLOOKUP($A531,[3]級距!$A:$K,10,FALSE)</f>
        <v>9</v>
      </c>
      <c r="E531" s="32">
        <f>VLOOKUP($A531,[3]級距!$A:$K,11,FALSE)</f>
        <v>3</v>
      </c>
      <c r="F531" s="32">
        <f t="shared" si="12"/>
        <v>1</v>
      </c>
    </row>
    <row r="532" spans="1:6">
      <c r="A532" s="47">
        <v>44707</v>
      </c>
      <c r="B532" s="46">
        <v>89729.288</v>
      </c>
      <c r="C532" s="32">
        <f>VLOOKUP($A532,[3]級距!$A:$K,9,FALSE)</f>
        <v>9</v>
      </c>
      <c r="D532" s="32">
        <f>VLOOKUP($A532,[3]級距!$A:$K,10,FALSE)</f>
        <v>8</v>
      </c>
      <c r="E532" s="32">
        <f>VLOOKUP($A532,[3]級距!$A:$K,11,FALSE)</f>
        <v>3</v>
      </c>
      <c r="F532" s="32">
        <f t="shared" si="12"/>
        <v>1</v>
      </c>
    </row>
    <row r="533" spans="1:6">
      <c r="A533" s="47">
        <v>44705</v>
      </c>
      <c r="B533" s="46">
        <v>151459.4</v>
      </c>
      <c r="C533" s="32">
        <f>VLOOKUP($A533,[3]級距!$A:$K,9,FALSE)</f>
        <v>8</v>
      </c>
      <c r="D533" s="32">
        <f>VLOOKUP($A533,[3]級距!$A:$K,10,FALSE)</f>
        <v>9</v>
      </c>
      <c r="E533" s="32">
        <f>VLOOKUP($A533,[3]級距!$A:$K,11,FALSE)</f>
        <v>3</v>
      </c>
      <c r="F533" s="32">
        <f t="shared" si="12"/>
        <v>1</v>
      </c>
    </row>
    <row r="534" spans="1:6">
      <c r="A534" s="47">
        <v>44704</v>
      </c>
      <c r="B534" s="46">
        <v>-91362.511999999988</v>
      </c>
      <c r="C534" s="32">
        <f>VLOOKUP($A534,[3]級距!$A:$K,9,FALSE)</f>
        <v>6</v>
      </c>
      <c r="D534" s="32">
        <f>VLOOKUP($A534,[3]級距!$A:$K,10,FALSE)</f>
        <v>4</v>
      </c>
      <c r="E534" s="32">
        <f>VLOOKUP($A534,[3]級距!$A:$K,11,FALSE)</f>
        <v>2</v>
      </c>
      <c r="F534" s="32">
        <f t="shared" si="12"/>
        <v>1</v>
      </c>
    </row>
    <row r="535" spans="1:6">
      <c r="A535" s="47">
        <v>44700</v>
      </c>
      <c r="B535" s="46">
        <v>-126098.11199999999</v>
      </c>
      <c r="C535" s="32">
        <f>VLOOKUP($A535,[3]級距!$A:$K,9,FALSE)</f>
        <v>5</v>
      </c>
      <c r="D535" s="32">
        <f>VLOOKUP($A535,[3]級距!$A:$K,10,FALSE)</f>
        <v>3</v>
      </c>
      <c r="E535" s="32">
        <f>VLOOKUP($A535,[3]級距!$A:$K,11,FALSE)</f>
        <v>2</v>
      </c>
      <c r="F535" s="32">
        <f t="shared" si="12"/>
        <v>1</v>
      </c>
    </row>
    <row r="536" spans="1:6">
      <c r="A536" s="47">
        <v>44697</v>
      </c>
      <c r="B536" s="46">
        <v>-126141.12</v>
      </c>
      <c r="C536" s="32">
        <f>VLOOKUP($A536,[3]級距!$A:$K,9,FALSE)</f>
        <v>7</v>
      </c>
      <c r="D536" s="32">
        <f>VLOOKUP($A536,[3]級距!$A:$K,10,FALSE)</f>
        <v>4</v>
      </c>
      <c r="E536" s="32">
        <f>VLOOKUP($A536,[3]級距!$A:$K,11,FALSE)</f>
        <v>2</v>
      </c>
      <c r="F536" s="32">
        <f t="shared" si="12"/>
        <v>1</v>
      </c>
    </row>
    <row r="537" spans="1:6">
      <c r="A537" s="47">
        <v>44694</v>
      </c>
      <c r="B537" s="46">
        <v>-41798</v>
      </c>
      <c r="C537" s="32">
        <f>VLOOKUP($A537,[3]級距!$A:$K,9,FALSE)</f>
        <v>2</v>
      </c>
      <c r="D537" s="32">
        <f>VLOOKUP($A537,[3]級距!$A:$K,10,FALSE)</f>
        <v>7</v>
      </c>
      <c r="E537" s="32">
        <f>VLOOKUP($A537,[3]級距!$A:$K,11,FALSE)</f>
        <v>3</v>
      </c>
      <c r="F537" s="32">
        <f t="shared" si="12"/>
        <v>1</v>
      </c>
    </row>
    <row r="538" spans="1:6">
      <c r="A538" s="47">
        <v>44693</v>
      </c>
      <c r="B538" s="46">
        <v>96017.096000000005</v>
      </c>
      <c r="C538" s="32">
        <f>VLOOKUP($A538,[3]級距!$A:$K,9,FALSE)</f>
        <v>9</v>
      </c>
      <c r="D538" s="32">
        <f>VLOOKUP($A538,[3]級距!$A:$K,10,FALSE)</f>
        <v>6</v>
      </c>
      <c r="E538" s="32">
        <f>VLOOKUP($A538,[3]級距!$A:$K,11,FALSE)</f>
        <v>2</v>
      </c>
      <c r="F538" s="32">
        <f t="shared" si="12"/>
        <v>1</v>
      </c>
    </row>
    <row r="539" spans="1:6">
      <c r="A539" s="47">
        <v>44691</v>
      </c>
      <c r="B539" s="46">
        <v>-123798.48</v>
      </c>
      <c r="C539" s="32">
        <f>VLOOKUP($A539,[3]級距!$A:$K,9,FALSE)</f>
        <v>10</v>
      </c>
      <c r="D539" s="32">
        <f>VLOOKUP($A539,[3]級距!$A:$K,10,FALSE)</f>
        <v>8</v>
      </c>
      <c r="E539" s="32">
        <f>VLOOKUP($A539,[3]級距!$A:$K,11,FALSE)</f>
        <v>4</v>
      </c>
      <c r="F539" s="32">
        <f t="shared" si="12"/>
        <v>1</v>
      </c>
    </row>
    <row r="540" spans="1:6">
      <c r="A540" s="47">
        <v>44690</v>
      </c>
      <c r="B540" s="46">
        <v>15781.487999999999</v>
      </c>
      <c r="C540" s="32">
        <f>VLOOKUP($A540,[3]級距!$A:$K,9,FALSE)</f>
        <v>5</v>
      </c>
      <c r="D540" s="32">
        <f>VLOOKUP($A540,[3]級距!$A:$K,10,FALSE)</f>
        <v>8</v>
      </c>
      <c r="E540" s="32">
        <f>VLOOKUP($A540,[3]級距!$A:$K,11,FALSE)</f>
        <v>3</v>
      </c>
      <c r="F540" s="32">
        <f t="shared" si="12"/>
        <v>1</v>
      </c>
    </row>
    <row r="541" spans="1:6">
      <c r="A541" s="47">
        <v>44687</v>
      </c>
      <c r="B541" s="46">
        <v>-125887.55200000001</v>
      </c>
      <c r="C541" s="32">
        <f>VLOOKUP($A541,[3]級距!$A:$K,9,FALSE)</f>
        <v>2</v>
      </c>
      <c r="D541" s="32">
        <f>VLOOKUP($A541,[3]級距!$A:$K,10,FALSE)</f>
        <v>4</v>
      </c>
      <c r="E541" s="32">
        <f>VLOOKUP($A541,[3]級距!$A:$K,11,FALSE)</f>
        <v>2</v>
      </c>
      <c r="F541" s="32">
        <f t="shared" si="12"/>
        <v>1</v>
      </c>
    </row>
    <row r="542" spans="1:6">
      <c r="A542" s="47">
        <v>44686</v>
      </c>
      <c r="B542" s="46">
        <v>34388.959999999999</v>
      </c>
      <c r="C542" s="32">
        <f>VLOOKUP($A542,[3]級距!$A:$K,9,FALSE)</f>
        <v>3</v>
      </c>
      <c r="D542" s="32">
        <f>VLOOKUP($A542,[3]級距!$A:$K,10,FALSE)</f>
        <v>6</v>
      </c>
      <c r="E542" s="32">
        <f>VLOOKUP($A542,[3]級距!$A:$K,11,FALSE)</f>
        <v>2</v>
      </c>
      <c r="F542" s="32">
        <f t="shared" si="12"/>
        <v>1</v>
      </c>
    </row>
    <row r="543" spans="1:6">
      <c r="A543" s="47">
        <v>44685</v>
      </c>
      <c r="B543" s="46">
        <v>-1963.6</v>
      </c>
      <c r="C543" s="32">
        <f>VLOOKUP($A543,[3]級距!$A:$K,9,FALSE)</f>
        <v>2</v>
      </c>
      <c r="D543" s="32">
        <f>VLOOKUP($A543,[3]級距!$A:$K,10,FALSE)</f>
        <v>2</v>
      </c>
      <c r="E543" s="32">
        <f>VLOOKUP($A543,[3]級距!$A:$K,11,FALSE)</f>
        <v>2</v>
      </c>
      <c r="F543" s="32">
        <f t="shared" si="12"/>
        <v>1</v>
      </c>
    </row>
    <row r="544" spans="1:6">
      <c r="A544" s="47">
        <v>44680</v>
      </c>
      <c r="B544" s="46">
        <v>-23763.992000000002</v>
      </c>
      <c r="C544" s="32">
        <f>VLOOKUP($A544,[3]級距!$A:$K,9,FALSE)</f>
        <v>4</v>
      </c>
      <c r="D544" s="32">
        <f>VLOOKUP($A544,[3]級距!$A:$K,10,FALSE)</f>
        <v>2</v>
      </c>
      <c r="E544" s="32">
        <f>VLOOKUP($A544,[3]級距!$A:$K,11,FALSE)</f>
        <v>2</v>
      </c>
      <c r="F544" s="32">
        <f t="shared" si="12"/>
        <v>1</v>
      </c>
    </row>
    <row r="545" spans="1:6">
      <c r="A545" s="47">
        <v>44678</v>
      </c>
      <c r="B545" s="46">
        <v>-125858.32</v>
      </c>
      <c r="C545" s="32">
        <f>VLOOKUP($A545,[3]級距!$A:$K,9,FALSE)</f>
        <v>6</v>
      </c>
      <c r="D545" s="32">
        <f>VLOOKUP($A545,[3]級距!$A:$K,10,FALSE)</f>
        <v>4</v>
      </c>
      <c r="E545" s="32">
        <f>VLOOKUP($A545,[3]級距!$A:$K,11,FALSE)</f>
        <v>2</v>
      </c>
      <c r="F545" s="32">
        <f t="shared" si="12"/>
        <v>1</v>
      </c>
    </row>
    <row r="546" spans="1:6">
      <c r="A546" s="47">
        <v>44677</v>
      </c>
      <c r="B546" s="46">
        <v>50217.16</v>
      </c>
      <c r="C546" s="32">
        <f>VLOOKUP($A546,[3]級距!$A:$K,9,FALSE)</f>
        <v>3</v>
      </c>
      <c r="D546" s="32">
        <f>VLOOKUP($A546,[3]級距!$A:$K,10,FALSE)</f>
        <v>5</v>
      </c>
      <c r="E546" s="32">
        <f>VLOOKUP($A546,[3]級距!$A:$K,11,FALSE)</f>
        <v>2</v>
      </c>
      <c r="F546" s="32">
        <f t="shared" si="12"/>
        <v>1</v>
      </c>
    </row>
    <row r="547" spans="1:6">
      <c r="A547" s="47">
        <v>44676</v>
      </c>
      <c r="B547" s="46">
        <v>44020.08</v>
      </c>
      <c r="C547" s="32">
        <f>VLOOKUP($A547,[3]級距!$A:$K,9,FALSE)</f>
        <v>8</v>
      </c>
      <c r="D547" s="32">
        <f>VLOOKUP($A547,[3]級距!$A:$K,10,FALSE)</f>
        <v>6</v>
      </c>
      <c r="E547" s="32">
        <f>VLOOKUP($A547,[3]級距!$A:$K,11,FALSE)</f>
        <v>2</v>
      </c>
      <c r="F547" s="32">
        <f t="shared" si="12"/>
        <v>1</v>
      </c>
    </row>
    <row r="548" spans="1:6">
      <c r="A548" s="47">
        <v>44672</v>
      </c>
      <c r="B548" s="46">
        <v>92572.896000000008</v>
      </c>
      <c r="C548" s="32">
        <f>VLOOKUP($A548,[3]級距!$A:$K,9,FALSE)</f>
        <v>3</v>
      </c>
      <c r="D548" s="32">
        <f>VLOOKUP($A548,[3]級距!$A:$K,10,FALSE)</f>
        <v>5</v>
      </c>
      <c r="E548" s="32">
        <f>VLOOKUP($A548,[3]級距!$A:$K,11,FALSE)</f>
        <v>2</v>
      </c>
      <c r="F548" s="32">
        <f t="shared" si="12"/>
        <v>1</v>
      </c>
    </row>
    <row r="549" spans="1:6">
      <c r="A549" s="47">
        <v>44671</v>
      </c>
      <c r="B549" s="46">
        <v>-54104.208000000006</v>
      </c>
      <c r="C549" s="32">
        <f>VLOOKUP($A549,[3]級距!$A:$K,9,FALSE)</f>
        <v>4</v>
      </c>
      <c r="D549" s="32">
        <f>VLOOKUP($A549,[3]級距!$A:$K,10,FALSE)</f>
        <v>4</v>
      </c>
      <c r="E549" s="32">
        <f>VLOOKUP($A549,[3]級距!$A:$K,11,FALSE)</f>
        <v>2</v>
      </c>
      <c r="F549" s="32">
        <f t="shared" si="12"/>
        <v>1</v>
      </c>
    </row>
    <row r="550" spans="1:6">
      <c r="A550" s="47">
        <v>44669</v>
      </c>
      <c r="B550" s="46">
        <v>-14658.584000000003</v>
      </c>
      <c r="C550" s="32">
        <f>VLOOKUP($A550,[3]級距!$A:$K,9,FALSE)</f>
        <v>5</v>
      </c>
      <c r="D550" s="32">
        <f>VLOOKUP($A550,[3]級距!$A:$K,10,FALSE)</f>
        <v>2</v>
      </c>
      <c r="E550" s="32">
        <f>VLOOKUP($A550,[3]級距!$A:$K,11,FALSE)</f>
        <v>2</v>
      </c>
      <c r="F550" s="32">
        <f t="shared" si="12"/>
        <v>1</v>
      </c>
    </row>
    <row r="551" spans="1:6">
      <c r="A551" s="47">
        <v>44666</v>
      </c>
      <c r="B551" s="46">
        <v>83512.271999999997</v>
      </c>
      <c r="C551" s="32">
        <f>VLOOKUP($A551,[3]級距!$A:$K,9,FALSE)</f>
        <v>5</v>
      </c>
      <c r="D551" s="32">
        <f>VLOOKUP($A551,[3]級距!$A:$K,10,FALSE)</f>
        <v>8</v>
      </c>
      <c r="E551" s="32">
        <f>VLOOKUP($A551,[3]級距!$A:$K,11,FALSE)</f>
        <v>3</v>
      </c>
      <c r="F551" s="32">
        <f t="shared" si="12"/>
        <v>1</v>
      </c>
    </row>
    <row r="552" spans="1:6">
      <c r="A552" s="47">
        <v>44665</v>
      </c>
      <c r="B552" s="46">
        <v>12450.951999999999</v>
      </c>
      <c r="C552" s="32">
        <f>VLOOKUP($A552,[3]級距!$A:$K,9,FALSE)</f>
        <v>1</v>
      </c>
      <c r="D552" s="32">
        <f>VLOOKUP($A552,[3]級距!$A:$K,10,FALSE)</f>
        <v>6</v>
      </c>
      <c r="E552" s="32">
        <f>VLOOKUP($A552,[3]級距!$A:$K,11,FALSE)</f>
        <v>2</v>
      </c>
      <c r="F552" s="32">
        <f t="shared" si="12"/>
        <v>1</v>
      </c>
    </row>
    <row r="553" spans="1:6">
      <c r="A553" s="47">
        <v>44663</v>
      </c>
      <c r="B553" s="46">
        <v>-27692.399999999998</v>
      </c>
      <c r="C553" s="32">
        <f>VLOOKUP($A553,[3]級距!$A:$K,9,FALSE)</f>
        <v>5</v>
      </c>
      <c r="D553" s="32">
        <f>VLOOKUP($A553,[3]級距!$A:$K,10,FALSE)</f>
        <v>3</v>
      </c>
      <c r="E553" s="32">
        <f>VLOOKUP($A553,[3]級距!$A:$K,11,FALSE)</f>
        <v>2</v>
      </c>
      <c r="F553" s="32">
        <f t="shared" si="12"/>
        <v>1</v>
      </c>
    </row>
    <row r="554" spans="1:6">
      <c r="A554" s="47">
        <v>44662</v>
      </c>
      <c r="B554" s="46">
        <v>189463.37599999999</v>
      </c>
      <c r="C554" s="32">
        <f>VLOOKUP($A554,[3]級距!$A:$K,9,FALSE)</f>
        <v>10</v>
      </c>
      <c r="D554" s="32">
        <f>VLOOKUP($A554,[3]級距!$A:$K,10,FALSE)</f>
        <v>6</v>
      </c>
      <c r="E554" s="32">
        <f>VLOOKUP($A554,[3]級距!$A:$K,11,FALSE)</f>
        <v>1</v>
      </c>
      <c r="F554" s="32">
        <f t="shared" si="12"/>
        <v>1</v>
      </c>
    </row>
    <row r="555" spans="1:6">
      <c r="A555" s="47">
        <v>44659</v>
      </c>
      <c r="B555" s="46">
        <v>-126609.60000000001</v>
      </c>
      <c r="C555" s="32">
        <f>VLOOKUP($A555,[3]級距!$A:$K,9,FALSE)</f>
        <v>4</v>
      </c>
      <c r="D555" s="32">
        <f>VLOOKUP($A555,[3]級距!$A:$K,10,FALSE)</f>
        <v>8</v>
      </c>
      <c r="E555" s="32">
        <f>VLOOKUP($A555,[3]級距!$A:$K,11,FALSE)</f>
        <v>3</v>
      </c>
      <c r="F555" s="32">
        <f t="shared" si="12"/>
        <v>1</v>
      </c>
    </row>
    <row r="556" spans="1:6">
      <c r="A556" s="47">
        <v>44658</v>
      </c>
      <c r="B556" s="46">
        <v>125359.232</v>
      </c>
      <c r="C556" s="32">
        <f>VLOOKUP($A556,[3]級距!$A:$K,9,FALSE)</f>
        <v>8</v>
      </c>
      <c r="D556" s="32">
        <f>VLOOKUP($A556,[3]級距!$A:$K,10,FALSE)</f>
        <v>8</v>
      </c>
      <c r="E556" s="32">
        <f>VLOOKUP($A556,[3]級距!$A:$K,11,FALSE)</f>
        <v>3</v>
      </c>
      <c r="F556" s="32">
        <f t="shared" si="12"/>
        <v>1</v>
      </c>
    </row>
    <row r="557" spans="1:6">
      <c r="A557" s="47">
        <v>44657</v>
      </c>
      <c r="B557" s="46">
        <v>59608.423999999999</v>
      </c>
      <c r="C557" s="32">
        <f>VLOOKUP($A557,[3]級距!$A:$K,9,FALSE)</f>
        <v>5</v>
      </c>
      <c r="D557" s="32">
        <f>VLOOKUP($A557,[3]級距!$A:$K,10,FALSE)</f>
        <v>4</v>
      </c>
      <c r="E557" s="32">
        <f>VLOOKUP($A557,[3]級距!$A:$K,11,FALSE)</f>
        <v>2</v>
      </c>
      <c r="F557" s="32">
        <f t="shared" si="12"/>
        <v>1</v>
      </c>
    </row>
    <row r="558" spans="1:6">
      <c r="A558" s="47">
        <v>44650</v>
      </c>
      <c r="B558" s="46">
        <v>-73148.544000000009</v>
      </c>
      <c r="C558" s="32">
        <f>VLOOKUP($A558,[3]級距!$A:$K,9,FALSE)</f>
        <v>1</v>
      </c>
      <c r="D558" s="32">
        <f>VLOOKUP($A558,[3]級距!$A:$K,10,FALSE)</f>
        <v>8</v>
      </c>
      <c r="E558" s="32">
        <f>VLOOKUP($A558,[3]級距!$A:$K,11,FALSE)</f>
        <v>3</v>
      </c>
      <c r="F558" s="32">
        <f t="shared" si="12"/>
        <v>1</v>
      </c>
    </row>
    <row r="559" spans="1:6">
      <c r="A559" s="47">
        <v>44649</v>
      </c>
      <c r="B559" s="46">
        <v>-21724.32</v>
      </c>
      <c r="C559" s="32">
        <f>VLOOKUP($A559,[3]級距!$A:$K,9,FALSE)</f>
        <v>1</v>
      </c>
      <c r="D559" s="32">
        <f>VLOOKUP($A559,[3]級距!$A:$K,10,FALSE)</f>
        <v>2</v>
      </c>
      <c r="E559" s="32">
        <f>VLOOKUP($A559,[3]級距!$A:$K,11,FALSE)</f>
        <v>2</v>
      </c>
      <c r="F559" s="32">
        <f t="shared" si="12"/>
        <v>1</v>
      </c>
    </row>
    <row r="560" spans="1:6">
      <c r="A560" s="47">
        <v>44648</v>
      </c>
      <c r="B560" s="46">
        <v>49850.704000000005</v>
      </c>
      <c r="C560" s="32">
        <f>VLOOKUP($A560,[3]級距!$A:$K,9,FALSE)</f>
        <v>7</v>
      </c>
      <c r="D560" s="32">
        <f>VLOOKUP($A560,[3]級距!$A:$K,10,FALSE)</f>
        <v>4</v>
      </c>
      <c r="E560" s="32">
        <f>VLOOKUP($A560,[3]級距!$A:$K,11,FALSE)</f>
        <v>2</v>
      </c>
      <c r="F560" s="32">
        <f t="shared" si="12"/>
        <v>1</v>
      </c>
    </row>
    <row r="561" spans="1:6">
      <c r="A561" s="47">
        <v>44645</v>
      </c>
      <c r="B561" s="46">
        <v>39116.343999999997</v>
      </c>
      <c r="C561" s="32">
        <f>VLOOKUP($A561,[3]級距!$A:$K,9,FALSE)</f>
        <v>3</v>
      </c>
      <c r="D561" s="32">
        <f>VLOOKUP($A561,[3]級距!$A:$K,10,FALSE)</f>
        <v>8</v>
      </c>
      <c r="E561" s="32">
        <f>VLOOKUP($A561,[3]級距!$A:$K,11,FALSE)</f>
        <v>3</v>
      </c>
      <c r="F561" s="32">
        <f t="shared" si="12"/>
        <v>1</v>
      </c>
    </row>
    <row r="562" spans="1:6">
      <c r="A562" s="47">
        <v>44643</v>
      </c>
      <c r="B562" s="46">
        <v>-2296.112000000001</v>
      </c>
      <c r="C562" s="32">
        <f>VLOOKUP($A562,[3]級距!$A:$K,9,FALSE)</f>
        <v>2</v>
      </c>
      <c r="D562" s="32">
        <f>VLOOKUP($A562,[3]級距!$A:$K,10,FALSE)</f>
        <v>5</v>
      </c>
      <c r="E562" s="32">
        <f>VLOOKUP($A562,[3]級距!$A:$K,11,FALSE)</f>
        <v>2</v>
      </c>
      <c r="F562" s="32">
        <f t="shared" si="12"/>
        <v>1</v>
      </c>
    </row>
    <row r="563" spans="1:6">
      <c r="A563" s="47">
        <v>44642</v>
      </c>
      <c r="B563" s="46">
        <v>-40160.576000000001</v>
      </c>
      <c r="C563" s="32">
        <f>VLOOKUP($A563,[3]級距!$A:$K,9,FALSE)</f>
        <v>1</v>
      </c>
      <c r="D563" s="32">
        <f>VLOOKUP($A563,[3]級距!$A:$K,10,FALSE)</f>
        <v>2</v>
      </c>
      <c r="E563" s="32">
        <f>VLOOKUP($A563,[3]級距!$A:$K,11,FALSE)</f>
        <v>2</v>
      </c>
      <c r="F563" s="32">
        <f t="shared" si="12"/>
        <v>1</v>
      </c>
    </row>
    <row r="564" spans="1:6">
      <c r="A564" s="47">
        <v>44638</v>
      </c>
      <c r="B564" s="46">
        <v>-9804.5760000000009</v>
      </c>
      <c r="C564" s="32">
        <f>VLOOKUP($A564,[3]級距!$A:$K,9,FALSE)</f>
        <v>4</v>
      </c>
      <c r="D564" s="32">
        <f>VLOOKUP($A564,[3]級距!$A:$K,10,FALSE)</f>
        <v>4</v>
      </c>
      <c r="E564" s="32">
        <f>VLOOKUP($A564,[3]級距!$A:$K,11,FALSE)</f>
        <v>2</v>
      </c>
      <c r="F564" s="32">
        <f t="shared" si="12"/>
        <v>1</v>
      </c>
    </row>
    <row r="565" spans="1:6">
      <c r="A565" s="47">
        <v>44637</v>
      </c>
      <c r="B565" s="46">
        <v>18982.175999999999</v>
      </c>
      <c r="C565" s="32">
        <f>VLOOKUP($A565,[3]級距!$A:$K,9,FALSE)</f>
        <v>7</v>
      </c>
      <c r="D565" s="32">
        <f>VLOOKUP($A565,[3]級距!$A:$K,10,FALSE)</f>
        <v>6</v>
      </c>
      <c r="E565" s="32">
        <f>VLOOKUP($A565,[3]級距!$A:$K,11,FALSE)</f>
        <v>2</v>
      </c>
      <c r="F565" s="32">
        <f t="shared" si="12"/>
        <v>1</v>
      </c>
    </row>
    <row r="566" spans="1:6">
      <c r="A566" s="47">
        <v>44636</v>
      </c>
      <c r="B566" s="46">
        <v>13964.64</v>
      </c>
      <c r="C566" s="32">
        <f>VLOOKUP($A566,[3]級距!$A:$K,9,FALSE)</f>
        <v>9</v>
      </c>
      <c r="D566" s="32">
        <f>VLOOKUP($A566,[3]級距!$A:$K,10,FALSE)</f>
        <v>5</v>
      </c>
      <c r="E566" s="32">
        <f>VLOOKUP($A566,[3]級距!$A:$K,11,FALSE)</f>
        <v>2</v>
      </c>
      <c r="F566" s="32">
        <f t="shared" si="12"/>
        <v>1</v>
      </c>
    </row>
    <row r="567" spans="1:6">
      <c r="A567" s="47">
        <v>44635</v>
      </c>
      <c r="B567" s="46">
        <v>197722.37600000002</v>
      </c>
      <c r="C567" s="32">
        <f>VLOOKUP($A567,[3]級距!$A:$K,9,FALSE)</f>
        <v>10</v>
      </c>
      <c r="D567" s="32">
        <f>VLOOKUP($A567,[3]級距!$A:$K,10,FALSE)</f>
        <v>9</v>
      </c>
      <c r="E567" s="32">
        <f>VLOOKUP($A567,[3]級距!$A:$K,11,FALSE)</f>
        <v>4</v>
      </c>
      <c r="F567" s="32">
        <f t="shared" si="12"/>
        <v>1</v>
      </c>
    </row>
    <row r="568" spans="1:6">
      <c r="A568" s="47">
        <v>44634</v>
      </c>
      <c r="B568" s="46">
        <v>-42130.399999999994</v>
      </c>
      <c r="C568" s="32">
        <f>VLOOKUP($A568,[3]級距!$A:$K,9,FALSE)</f>
        <v>6</v>
      </c>
      <c r="D568" s="32">
        <f>VLOOKUP($A568,[3]級距!$A:$K,10,FALSE)</f>
        <v>3</v>
      </c>
      <c r="E568" s="32">
        <f>VLOOKUP($A568,[3]級距!$A:$K,11,FALSE)</f>
        <v>2</v>
      </c>
      <c r="F568" s="32">
        <f t="shared" si="12"/>
        <v>1</v>
      </c>
    </row>
    <row r="569" spans="1:6">
      <c r="A569" s="47">
        <v>44629</v>
      </c>
      <c r="B569" s="46">
        <v>961.33600000000069</v>
      </c>
      <c r="C569" s="32">
        <f>VLOOKUP($A569,[3]級距!$A:$K,9,FALSE)</f>
        <v>5</v>
      </c>
      <c r="D569" s="32">
        <f>VLOOKUP($A569,[3]級距!$A:$K,10,FALSE)</f>
        <v>4</v>
      </c>
      <c r="E569" s="32">
        <f>VLOOKUP($A569,[3]級距!$A:$K,11,FALSE)</f>
        <v>2</v>
      </c>
      <c r="F569" s="32">
        <f t="shared" si="12"/>
        <v>1</v>
      </c>
    </row>
    <row r="570" spans="1:6">
      <c r="A570" s="47">
        <v>44628</v>
      </c>
      <c r="B570" s="46">
        <v>75177.440000000002</v>
      </c>
      <c r="C570" s="32">
        <f>VLOOKUP($A570,[3]級距!$A:$K,9,FALSE)</f>
        <v>10</v>
      </c>
      <c r="D570" s="32">
        <f>VLOOKUP($A570,[3]級距!$A:$K,10,FALSE)</f>
        <v>4</v>
      </c>
      <c r="E570" s="32">
        <f>VLOOKUP($A570,[3]級距!$A:$K,11,FALSE)</f>
        <v>1</v>
      </c>
      <c r="F570" s="32">
        <f t="shared" si="12"/>
        <v>1</v>
      </c>
    </row>
    <row r="571" spans="1:6">
      <c r="A571" s="47">
        <v>44623</v>
      </c>
      <c r="B571" s="46">
        <v>-111538.77600000001</v>
      </c>
      <c r="C571" s="32">
        <f>VLOOKUP($A571,[3]級距!$A:$K,9,FALSE)</f>
        <v>1</v>
      </c>
      <c r="D571" s="32">
        <f>VLOOKUP($A571,[3]級距!$A:$K,10,FALSE)</f>
        <v>2</v>
      </c>
      <c r="E571" s="32">
        <f>VLOOKUP($A571,[3]級距!$A:$K,11,FALSE)</f>
        <v>2</v>
      </c>
      <c r="F571" s="32">
        <f t="shared" si="12"/>
        <v>1</v>
      </c>
    </row>
    <row r="572" spans="1:6">
      <c r="A572" s="47">
        <v>44617</v>
      </c>
      <c r="B572" s="46">
        <v>-56974.112000000001</v>
      </c>
      <c r="C572" s="32">
        <f>VLOOKUP($A572,[3]級距!$A:$K,9,FALSE)</f>
        <v>5</v>
      </c>
      <c r="D572" s="32">
        <f>VLOOKUP($A572,[3]級距!$A:$K,10,FALSE)</f>
        <v>3</v>
      </c>
      <c r="E572" s="32">
        <f>VLOOKUP($A572,[3]級距!$A:$K,11,FALSE)</f>
        <v>2</v>
      </c>
      <c r="F572" s="32">
        <f t="shared" si="12"/>
        <v>1</v>
      </c>
    </row>
    <row r="573" spans="1:6">
      <c r="A573" s="47">
        <v>44616</v>
      </c>
      <c r="B573" s="46">
        <v>206599.24000000002</v>
      </c>
      <c r="C573" s="32">
        <f>VLOOKUP($A573,[3]級距!$A:$K,9,FALSE)</f>
        <v>10</v>
      </c>
      <c r="D573" s="32">
        <f>VLOOKUP($A573,[3]級距!$A:$K,10,FALSE)</f>
        <v>9</v>
      </c>
      <c r="E573" s="32">
        <f>VLOOKUP($A573,[3]級距!$A:$K,11,FALSE)</f>
        <v>4</v>
      </c>
      <c r="F573" s="32">
        <f t="shared" si="12"/>
        <v>1</v>
      </c>
    </row>
    <row r="574" spans="1:6">
      <c r="A574" s="47">
        <v>44614</v>
      </c>
      <c r="B574" s="46">
        <v>33051.543999999994</v>
      </c>
      <c r="C574" s="32">
        <f>VLOOKUP($A574,[3]級距!$A:$K,9,FALSE)</f>
        <v>9</v>
      </c>
      <c r="D574" s="32">
        <f>VLOOKUP($A574,[3]級距!$A:$K,10,FALSE)</f>
        <v>4</v>
      </c>
      <c r="E574" s="32">
        <f>VLOOKUP($A574,[3]級距!$A:$K,11,FALSE)</f>
        <v>2</v>
      </c>
      <c r="F574" s="32">
        <f t="shared" si="12"/>
        <v>1</v>
      </c>
    </row>
    <row r="575" spans="1:6">
      <c r="A575" s="47">
        <v>44609</v>
      </c>
      <c r="B575" s="46">
        <v>-39726.623999999996</v>
      </c>
      <c r="C575" s="32">
        <f>VLOOKUP($A575,[3]級距!$A:$K,9,FALSE)</f>
        <v>4</v>
      </c>
      <c r="D575" s="32">
        <f>VLOOKUP($A575,[3]級距!$A:$K,10,FALSE)</f>
        <v>2</v>
      </c>
      <c r="E575" s="32">
        <f>VLOOKUP($A575,[3]級距!$A:$K,11,FALSE)</f>
        <v>2</v>
      </c>
      <c r="F575" s="32">
        <f t="shared" si="12"/>
        <v>1</v>
      </c>
    </row>
    <row r="576" spans="1:6">
      <c r="A576" s="47">
        <v>44608</v>
      </c>
      <c r="B576" s="46">
        <v>1783.6159999999993</v>
      </c>
      <c r="C576" s="32">
        <f>VLOOKUP($A576,[3]級距!$A:$K,9,FALSE)</f>
        <v>1</v>
      </c>
      <c r="D576" s="32">
        <f>VLOOKUP($A576,[3]級距!$A:$K,10,FALSE)</f>
        <v>3</v>
      </c>
      <c r="E576" s="32">
        <f>VLOOKUP($A576,[3]級距!$A:$K,11,FALSE)</f>
        <v>2</v>
      </c>
      <c r="F576" s="32">
        <f t="shared" si="12"/>
        <v>1</v>
      </c>
    </row>
    <row r="577" spans="1:6">
      <c r="A577" s="47">
        <v>44607</v>
      </c>
      <c r="B577" s="46">
        <v>7815.4959999999992</v>
      </c>
      <c r="C577" s="32">
        <f>VLOOKUP($A577,[3]級距!$A:$K,9,FALSE)</f>
        <v>6</v>
      </c>
      <c r="D577" s="32">
        <f>VLOOKUP($A577,[3]級距!$A:$K,10,FALSE)</f>
        <v>2</v>
      </c>
      <c r="E577" s="32">
        <f>VLOOKUP($A577,[3]級距!$A:$K,11,FALSE)</f>
        <v>2</v>
      </c>
      <c r="F577" s="32">
        <f t="shared" si="12"/>
        <v>1</v>
      </c>
    </row>
    <row r="578" spans="1:6">
      <c r="A578" s="47">
        <v>44606</v>
      </c>
      <c r="B578" s="46">
        <v>28617.464</v>
      </c>
      <c r="C578" s="32">
        <f>VLOOKUP($A578,[3]級距!$A:$K,9,FALSE)</f>
        <v>5</v>
      </c>
      <c r="D578" s="32">
        <f>VLOOKUP($A578,[3]級距!$A:$K,10,FALSE)</f>
        <v>7</v>
      </c>
      <c r="E578" s="32">
        <f>VLOOKUP($A578,[3]級距!$A:$K,11,FALSE)</f>
        <v>3</v>
      </c>
      <c r="F578" s="32">
        <f t="shared" si="12"/>
        <v>1</v>
      </c>
    </row>
    <row r="579" spans="1:6">
      <c r="A579" s="47">
        <v>44602</v>
      </c>
      <c r="B579" s="46">
        <v>-113255.712</v>
      </c>
      <c r="C579" s="32">
        <f>VLOOKUP($A579,[3]級距!$A:$K,9,FALSE)</f>
        <v>6</v>
      </c>
      <c r="D579" s="32">
        <f>VLOOKUP($A579,[3]級距!$A:$K,10,FALSE)</f>
        <v>6</v>
      </c>
      <c r="E579" s="32">
        <f>VLOOKUP($A579,[3]級距!$A:$K,11,FALSE)</f>
        <v>2</v>
      </c>
      <c r="F579" s="32">
        <f t="shared" si="12"/>
        <v>1</v>
      </c>
    </row>
    <row r="580" spans="1:6">
      <c r="A580" s="47">
        <v>44601</v>
      </c>
      <c r="B580" s="46">
        <v>57777.912000000004</v>
      </c>
      <c r="C580" s="32">
        <f>VLOOKUP($A580,[3]級距!$A:$K,9,FALSE)</f>
        <v>2</v>
      </c>
      <c r="D580" s="32">
        <f>VLOOKUP($A580,[3]級距!$A:$K,10,FALSE)</f>
        <v>9</v>
      </c>
      <c r="E580" s="32">
        <f>VLOOKUP($A580,[3]級距!$A:$K,11,FALSE)</f>
        <v>3</v>
      </c>
      <c r="F580" s="32">
        <f t="shared" ref="F580:F643" si="13">IF(A581&lt;&gt;A580,1,0)</f>
        <v>1</v>
      </c>
    </row>
    <row r="581" spans="1:6">
      <c r="A581" s="47">
        <v>44599</v>
      </c>
      <c r="B581" s="46">
        <v>78775.991999999998</v>
      </c>
      <c r="C581" s="32">
        <f>VLOOKUP($A581,[3]級距!$A:$K,9,FALSE)</f>
        <v>6</v>
      </c>
      <c r="D581" s="32">
        <f>VLOOKUP($A581,[3]級距!$A:$K,10,FALSE)</f>
        <v>5</v>
      </c>
      <c r="E581" s="32">
        <f>VLOOKUP($A581,[3]級距!$A:$K,11,FALSE)</f>
        <v>2</v>
      </c>
      <c r="F581" s="32">
        <f t="shared" si="13"/>
        <v>1</v>
      </c>
    </row>
    <row r="582" spans="1:6">
      <c r="A582" s="47">
        <v>44587</v>
      </c>
      <c r="B582" s="46">
        <v>52408.680000000008</v>
      </c>
      <c r="C582" s="32">
        <f>VLOOKUP($A582,[3]級距!$A:$K,9,FALSE)</f>
        <v>4</v>
      </c>
      <c r="D582" s="32">
        <f>VLOOKUP($A582,[3]級距!$A:$K,10,FALSE)</f>
        <v>4</v>
      </c>
      <c r="E582" s="32">
        <f>VLOOKUP($A582,[3]級距!$A:$K,11,FALSE)</f>
        <v>2</v>
      </c>
      <c r="F582" s="32">
        <f t="shared" si="13"/>
        <v>1</v>
      </c>
    </row>
    <row r="583" spans="1:6">
      <c r="A583" s="47">
        <v>44586</v>
      </c>
      <c r="B583" s="46">
        <v>-43384.768000000004</v>
      </c>
      <c r="C583" s="32">
        <f>VLOOKUP($A583,[3]級距!$A:$K,9,FALSE)</f>
        <v>7</v>
      </c>
      <c r="D583" s="32">
        <f>VLOOKUP($A583,[3]級距!$A:$K,10,FALSE)</f>
        <v>6</v>
      </c>
      <c r="E583" s="32">
        <f>VLOOKUP($A583,[3]級距!$A:$K,11,FALSE)</f>
        <v>2</v>
      </c>
      <c r="F583" s="32">
        <f t="shared" si="13"/>
        <v>1</v>
      </c>
    </row>
    <row r="584" spans="1:6">
      <c r="A584" s="47">
        <v>44585</v>
      </c>
      <c r="B584" s="46">
        <v>65637.455999999991</v>
      </c>
      <c r="C584" s="32">
        <f>VLOOKUP($A584,[3]級距!$A:$K,9,FALSE)</f>
        <v>8</v>
      </c>
      <c r="D584" s="32">
        <f>VLOOKUP($A584,[3]級距!$A:$K,10,FALSE)</f>
        <v>9</v>
      </c>
      <c r="E584" s="32">
        <f>VLOOKUP($A584,[3]級距!$A:$K,11,FALSE)</f>
        <v>3</v>
      </c>
      <c r="F584" s="32">
        <f t="shared" si="13"/>
        <v>1</v>
      </c>
    </row>
    <row r="585" spans="1:6">
      <c r="A585" s="47">
        <v>44582</v>
      </c>
      <c r="B585" s="46">
        <v>13704.720000000001</v>
      </c>
      <c r="C585" s="32">
        <f>VLOOKUP($A585,[3]級距!$A:$K,9,FALSE)</f>
        <v>6</v>
      </c>
      <c r="D585" s="32">
        <f>VLOOKUP($A585,[3]級距!$A:$K,10,FALSE)</f>
        <v>7</v>
      </c>
      <c r="E585" s="32">
        <f>VLOOKUP($A585,[3]級距!$A:$K,11,FALSE)</f>
        <v>3</v>
      </c>
      <c r="F585" s="32">
        <f t="shared" si="13"/>
        <v>1</v>
      </c>
    </row>
    <row r="586" spans="1:6">
      <c r="A586" s="47">
        <v>44581</v>
      </c>
      <c r="B586" s="46">
        <v>56030.032000000007</v>
      </c>
      <c r="C586" s="32">
        <f>VLOOKUP($A586,[3]級距!$A:$K,9,FALSE)</f>
        <v>5</v>
      </c>
      <c r="D586" s="32">
        <f>VLOOKUP($A586,[3]級距!$A:$K,10,FALSE)</f>
        <v>2</v>
      </c>
      <c r="E586" s="32">
        <f>VLOOKUP($A586,[3]級距!$A:$K,11,FALSE)</f>
        <v>2</v>
      </c>
      <c r="F586" s="32">
        <f t="shared" si="13"/>
        <v>1</v>
      </c>
    </row>
    <row r="587" spans="1:6">
      <c r="A587" s="47">
        <v>44580</v>
      </c>
      <c r="B587" s="46">
        <v>83082.399999999994</v>
      </c>
      <c r="C587" s="32">
        <f>VLOOKUP($A587,[3]級距!$A:$K,9,FALSE)</f>
        <v>3</v>
      </c>
      <c r="D587" s="32">
        <f>VLOOKUP($A587,[3]級距!$A:$K,10,FALSE)</f>
        <v>4</v>
      </c>
      <c r="E587" s="32">
        <f>VLOOKUP($A587,[3]級距!$A:$K,11,FALSE)</f>
        <v>2</v>
      </c>
      <c r="F587" s="32">
        <f t="shared" si="13"/>
        <v>1</v>
      </c>
    </row>
    <row r="588" spans="1:6">
      <c r="A588" s="47">
        <v>44579</v>
      </c>
      <c r="B588" s="46">
        <v>110174.47199999999</v>
      </c>
      <c r="C588" s="32">
        <f>VLOOKUP($A588,[3]級距!$A:$K,9,FALSE)</f>
        <v>7</v>
      </c>
      <c r="D588" s="32">
        <f>VLOOKUP($A588,[3]級距!$A:$K,10,FALSE)</f>
        <v>8</v>
      </c>
      <c r="E588" s="32">
        <f>VLOOKUP($A588,[3]級距!$A:$K,11,FALSE)</f>
        <v>3</v>
      </c>
      <c r="F588" s="32">
        <f t="shared" si="13"/>
        <v>1</v>
      </c>
    </row>
    <row r="589" spans="1:6">
      <c r="A589" s="47">
        <v>44575</v>
      </c>
      <c r="B589" s="46">
        <v>-80316.672000000006</v>
      </c>
      <c r="C589" s="32">
        <f>VLOOKUP($A589,[3]級距!$A:$K,9,FALSE)</f>
        <v>10</v>
      </c>
      <c r="D589" s="32">
        <f>VLOOKUP($A589,[3]級距!$A:$K,10,FALSE)</f>
        <v>6</v>
      </c>
      <c r="E589" s="32">
        <f>VLOOKUP($A589,[3]級距!$A:$K,11,FALSE)</f>
        <v>1</v>
      </c>
      <c r="F589" s="32">
        <f t="shared" si="13"/>
        <v>1</v>
      </c>
    </row>
    <row r="590" spans="1:6">
      <c r="A590" s="47">
        <v>44574</v>
      </c>
      <c r="B590" s="46">
        <v>-64103.376000000004</v>
      </c>
      <c r="C590" s="32">
        <f>VLOOKUP($A590,[3]級距!$A:$K,9,FALSE)</f>
        <v>2</v>
      </c>
      <c r="D590" s="32">
        <f>VLOOKUP($A590,[3]級距!$A:$K,10,FALSE)</f>
        <v>1</v>
      </c>
      <c r="E590" s="32">
        <f>VLOOKUP($A590,[3]級距!$A:$K,11,FALSE)</f>
        <v>2</v>
      </c>
      <c r="F590" s="32">
        <f t="shared" si="13"/>
        <v>1</v>
      </c>
    </row>
    <row r="591" spans="1:6">
      <c r="A591" s="47">
        <v>44573</v>
      </c>
      <c r="B591" s="46">
        <v>-53278.175999999999</v>
      </c>
      <c r="C591" s="32">
        <f>VLOOKUP($A591,[3]級距!$A:$K,9,FALSE)</f>
        <v>3</v>
      </c>
      <c r="D591" s="32">
        <f>VLOOKUP($A591,[3]級距!$A:$K,10,FALSE)</f>
        <v>3</v>
      </c>
      <c r="E591" s="32">
        <f>VLOOKUP($A591,[3]級距!$A:$K,11,FALSE)</f>
        <v>2</v>
      </c>
      <c r="F591" s="32">
        <f t="shared" si="13"/>
        <v>1</v>
      </c>
    </row>
    <row r="592" spans="1:6">
      <c r="A592" s="47">
        <v>44568</v>
      </c>
      <c r="B592" s="46">
        <v>253457.82399999999</v>
      </c>
      <c r="C592" s="32">
        <f>VLOOKUP($A592,[3]級距!$A:$K,9,FALSE)</f>
        <v>10</v>
      </c>
      <c r="D592" s="32">
        <f>VLOOKUP($A592,[3]級距!$A:$K,10,FALSE)</f>
        <v>9</v>
      </c>
      <c r="E592" s="32">
        <f>VLOOKUP($A592,[3]級距!$A:$K,11,FALSE)</f>
        <v>4</v>
      </c>
      <c r="F592" s="32">
        <f t="shared" si="13"/>
        <v>1</v>
      </c>
    </row>
    <row r="593" spans="1:6">
      <c r="A593" s="47">
        <v>44567</v>
      </c>
      <c r="B593" s="46">
        <v>39011.288</v>
      </c>
      <c r="C593" s="32">
        <f>VLOOKUP($A593,[3]級距!$A:$K,9,FALSE)</f>
        <v>5</v>
      </c>
      <c r="D593" s="32">
        <f>VLOOKUP($A593,[3]級距!$A:$K,10,FALSE)</f>
        <v>1</v>
      </c>
      <c r="E593" s="32">
        <f>VLOOKUP($A593,[3]級距!$A:$K,11,FALSE)</f>
        <v>2</v>
      </c>
      <c r="F593" s="32">
        <f t="shared" si="13"/>
        <v>1</v>
      </c>
    </row>
    <row r="594" spans="1:6">
      <c r="A594" s="47">
        <v>44566</v>
      </c>
      <c r="B594" s="46">
        <v>-18520.079999999998</v>
      </c>
      <c r="C594" s="32">
        <f>VLOOKUP($A594,[3]級距!$A:$K,9,FALSE)</f>
        <v>1</v>
      </c>
      <c r="D594" s="32">
        <f>VLOOKUP($A594,[3]級距!$A:$K,10,FALSE)</f>
        <v>1</v>
      </c>
      <c r="E594" s="32">
        <f>VLOOKUP($A594,[3]級距!$A:$K,11,FALSE)</f>
        <v>2</v>
      </c>
      <c r="F594" s="32">
        <f t="shared" si="13"/>
        <v>1</v>
      </c>
    </row>
    <row r="595" spans="1:6">
      <c r="A595" s="47">
        <v>44564</v>
      </c>
      <c r="B595" s="46">
        <v>-74207.232000000004</v>
      </c>
      <c r="C595" s="32">
        <f>VLOOKUP($A595,[3]級距!$A:$K,9,FALSE)</f>
        <v>5</v>
      </c>
      <c r="D595" s="32">
        <f>VLOOKUP($A595,[3]級距!$A:$K,10,FALSE)</f>
        <v>1</v>
      </c>
      <c r="E595" s="32">
        <f>VLOOKUP($A595,[3]級距!$A:$K,11,FALSE)</f>
        <v>2</v>
      </c>
      <c r="F595" s="32">
        <f t="shared" si="13"/>
        <v>1</v>
      </c>
    </row>
    <row r="596" spans="1:6">
      <c r="A596" s="47">
        <v>44560</v>
      </c>
      <c r="B596" s="46">
        <v>33528.743999999999</v>
      </c>
      <c r="C596" s="32">
        <f>VLOOKUP($A596,[3]級距!$A:$K,9,FALSE)</f>
        <v>1</v>
      </c>
      <c r="D596" s="32">
        <f>VLOOKUP($A596,[3]級距!$A:$K,10,FALSE)</f>
        <v>4</v>
      </c>
      <c r="E596" s="32">
        <f>VLOOKUP($A596,[3]級距!$A:$K,11,FALSE)</f>
        <v>2</v>
      </c>
      <c r="F596" s="32">
        <f t="shared" si="13"/>
        <v>1</v>
      </c>
    </row>
    <row r="597" spans="1:6">
      <c r="A597" s="47">
        <v>44559</v>
      </c>
      <c r="B597" s="46">
        <v>49639.712</v>
      </c>
      <c r="C597" s="32">
        <f>VLOOKUP($A597,[3]級距!$A:$K,9,FALSE)</f>
        <v>1</v>
      </c>
      <c r="D597" s="32">
        <f>VLOOKUP($A597,[3]級距!$A:$K,10,FALSE)</f>
        <v>9</v>
      </c>
      <c r="E597" s="32">
        <f>VLOOKUP($A597,[3]級距!$A:$K,11,FALSE)</f>
        <v>3</v>
      </c>
      <c r="F597" s="32">
        <f t="shared" si="13"/>
        <v>1</v>
      </c>
    </row>
    <row r="598" spans="1:6">
      <c r="A598" s="47">
        <v>44558</v>
      </c>
      <c r="B598" s="46">
        <v>70346.36</v>
      </c>
      <c r="C598" s="32">
        <f>VLOOKUP($A598,[3]級距!$A:$K,9,FALSE)</f>
        <v>1</v>
      </c>
      <c r="D598" s="32">
        <f>VLOOKUP($A598,[3]級距!$A:$K,10,FALSE)</f>
        <v>9</v>
      </c>
      <c r="E598" s="32">
        <f>VLOOKUP($A598,[3]級距!$A:$K,11,FALSE)</f>
        <v>3</v>
      </c>
      <c r="F598" s="32">
        <f t="shared" si="13"/>
        <v>1</v>
      </c>
    </row>
    <row r="599" spans="1:6">
      <c r="A599" s="47">
        <v>44554</v>
      </c>
      <c r="B599" s="46">
        <v>83246.112000000008</v>
      </c>
      <c r="C599" s="32">
        <f>VLOOKUP($A599,[3]級距!$A:$K,9,FALSE)</f>
        <v>1</v>
      </c>
      <c r="D599" s="32">
        <f>VLOOKUP($A599,[3]級距!$A:$K,10,FALSE)</f>
        <v>7</v>
      </c>
      <c r="E599" s="32">
        <f>VLOOKUP($A599,[3]級距!$A:$K,11,FALSE)</f>
        <v>3</v>
      </c>
      <c r="F599" s="32">
        <f t="shared" si="13"/>
        <v>1</v>
      </c>
    </row>
    <row r="600" spans="1:6">
      <c r="A600" s="47">
        <v>44552</v>
      </c>
      <c r="B600" s="46">
        <v>-5277.4</v>
      </c>
      <c r="C600" s="32">
        <f>VLOOKUP($A600,[3]級距!$A:$K,9,FALSE)</f>
        <v>1</v>
      </c>
      <c r="D600" s="32">
        <f>VLOOKUP($A600,[3]級距!$A:$K,10,FALSE)</f>
        <v>3</v>
      </c>
      <c r="E600" s="32">
        <f>VLOOKUP($A600,[3]級距!$A:$K,11,FALSE)</f>
        <v>2</v>
      </c>
      <c r="F600" s="32">
        <f t="shared" si="13"/>
        <v>1</v>
      </c>
    </row>
    <row r="601" spans="1:6">
      <c r="A601" s="47">
        <v>44551</v>
      </c>
      <c r="B601" s="46">
        <v>-13271.88</v>
      </c>
      <c r="C601" s="32">
        <f>VLOOKUP($A601,[3]級距!$A:$K,9,FALSE)</f>
        <v>6</v>
      </c>
      <c r="D601" s="32">
        <f>VLOOKUP($A601,[3]級距!$A:$K,10,FALSE)</f>
        <v>7</v>
      </c>
      <c r="E601" s="32">
        <f>VLOOKUP($A601,[3]級距!$A:$K,11,FALSE)</f>
        <v>3</v>
      </c>
      <c r="F601" s="32">
        <f t="shared" si="13"/>
        <v>1</v>
      </c>
    </row>
    <row r="602" spans="1:6">
      <c r="A602" s="47">
        <v>44550</v>
      </c>
      <c r="B602" s="46">
        <v>23482.2</v>
      </c>
      <c r="C602" s="32">
        <f>VLOOKUP($A602,[3]級距!$A:$K,9,FALSE)</f>
        <v>5</v>
      </c>
      <c r="D602" s="32">
        <f>VLOOKUP($A602,[3]級距!$A:$K,10,FALSE)</f>
        <v>8</v>
      </c>
      <c r="E602" s="32">
        <f>VLOOKUP($A602,[3]級距!$A:$K,11,FALSE)</f>
        <v>3</v>
      </c>
      <c r="F602" s="32">
        <f t="shared" si="13"/>
        <v>1</v>
      </c>
    </row>
    <row r="603" spans="1:6">
      <c r="A603" s="47">
        <v>44547</v>
      </c>
      <c r="B603" s="46">
        <v>-53419.672000000006</v>
      </c>
      <c r="C603" s="32">
        <f>VLOOKUP($A603,[3]級距!$A:$K,9,FALSE)</f>
        <v>1</v>
      </c>
      <c r="D603" s="32">
        <f>VLOOKUP($A603,[3]級距!$A:$K,10,FALSE)</f>
        <v>8</v>
      </c>
      <c r="E603" s="32">
        <f>VLOOKUP($A603,[3]級距!$A:$K,11,FALSE)</f>
        <v>3</v>
      </c>
      <c r="F603" s="32">
        <f t="shared" si="13"/>
        <v>1</v>
      </c>
    </row>
    <row r="604" spans="1:6">
      <c r="A604" s="47">
        <v>44546</v>
      </c>
      <c r="B604" s="46">
        <v>44080.064000000006</v>
      </c>
      <c r="C604" s="32">
        <f>VLOOKUP($A604,[3]級距!$A:$K,9,FALSE)</f>
        <v>3</v>
      </c>
      <c r="D604" s="32">
        <f>VLOOKUP($A604,[3]級距!$A:$K,10,FALSE)</f>
        <v>3</v>
      </c>
      <c r="E604" s="32">
        <f>VLOOKUP($A604,[3]級距!$A:$K,11,FALSE)</f>
        <v>2</v>
      </c>
      <c r="F604" s="32">
        <f t="shared" si="13"/>
        <v>1</v>
      </c>
    </row>
    <row r="605" spans="1:6">
      <c r="A605" s="47">
        <v>44544</v>
      </c>
      <c r="B605" s="46">
        <v>38530.383999999998</v>
      </c>
      <c r="C605" s="32">
        <f>VLOOKUP($A605,[3]級距!$A:$K,9,FALSE)</f>
        <v>4</v>
      </c>
      <c r="D605" s="32">
        <f>VLOOKUP($A605,[3]級距!$A:$K,10,FALSE)</f>
        <v>6</v>
      </c>
      <c r="E605" s="32">
        <f>VLOOKUP($A605,[3]級距!$A:$K,11,FALSE)</f>
        <v>2</v>
      </c>
      <c r="F605" s="32">
        <f t="shared" si="13"/>
        <v>1</v>
      </c>
    </row>
    <row r="606" spans="1:6">
      <c r="A606" s="47">
        <v>44543</v>
      </c>
      <c r="B606" s="46">
        <v>80270.312000000005</v>
      </c>
      <c r="C606" s="32">
        <f>VLOOKUP($A606,[3]級距!$A:$K,9,FALSE)</f>
        <v>5</v>
      </c>
      <c r="D606" s="32">
        <f>VLOOKUP($A606,[3]級距!$A:$K,10,FALSE)</f>
        <v>8</v>
      </c>
      <c r="E606" s="32">
        <f>VLOOKUP($A606,[3]級距!$A:$K,11,FALSE)</f>
        <v>3</v>
      </c>
      <c r="F606" s="32">
        <f t="shared" si="13"/>
        <v>1</v>
      </c>
    </row>
    <row r="607" spans="1:6">
      <c r="A607" s="47">
        <v>44540</v>
      </c>
      <c r="B607" s="46">
        <v>-126838.07999999999</v>
      </c>
      <c r="C607" s="32">
        <f>VLOOKUP($A607,[3]級距!$A:$K,9,FALSE)</f>
        <v>2</v>
      </c>
      <c r="D607" s="32">
        <f>VLOOKUP($A607,[3]級距!$A:$K,10,FALSE)</f>
        <v>1</v>
      </c>
      <c r="E607" s="32">
        <f>VLOOKUP($A607,[3]級距!$A:$K,11,FALSE)</f>
        <v>2</v>
      </c>
      <c r="F607" s="32">
        <f t="shared" si="13"/>
        <v>1</v>
      </c>
    </row>
    <row r="608" spans="1:6">
      <c r="A608" s="47">
        <v>44539</v>
      </c>
      <c r="B608" s="46">
        <v>-24609.239999999998</v>
      </c>
      <c r="C608" s="32">
        <f>VLOOKUP($A608,[3]級距!$A:$K,9,FALSE)</f>
        <v>3</v>
      </c>
      <c r="D608" s="32">
        <f>VLOOKUP($A608,[3]級距!$A:$K,10,FALSE)</f>
        <v>2</v>
      </c>
      <c r="E608" s="32">
        <f>VLOOKUP($A608,[3]級距!$A:$K,11,FALSE)</f>
        <v>2</v>
      </c>
      <c r="F608" s="32">
        <f t="shared" si="13"/>
        <v>1</v>
      </c>
    </row>
    <row r="609" spans="1:6">
      <c r="A609" s="47">
        <v>44538</v>
      </c>
      <c r="B609" s="46">
        <v>34739.839999999997</v>
      </c>
      <c r="C609" s="32">
        <f>VLOOKUP($A609,[3]級距!$A:$K,9,FALSE)</f>
        <v>4</v>
      </c>
      <c r="D609" s="32">
        <f>VLOOKUP($A609,[3]級距!$A:$K,10,FALSE)</f>
        <v>7</v>
      </c>
      <c r="E609" s="32">
        <f>VLOOKUP($A609,[3]級距!$A:$K,11,FALSE)</f>
        <v>3</v>
      </c>
      <c r="F609" s="32">
        <f t="shared" si="13"/>
        <v>1</v>
      </c>
    </row>
    <row r="610" spans="1:6">
      <c r="A610" s="47">
        <v>44537</v>
      </c>
      <c r="B610" s="46">
        <v>-115697.624</v>
      </c>
      <c r="C610" s="32">
        <f>VLOOKUP($A610,[3]級距!$A:$K,9,FALSE)</f>
        <v>7</v>
      </c>
      <c r="D610" s="32">
        <f>VLOOKUP($A610,[3]級距!$A:$K,10,FALSE)</f>
        <v>6</v>
      </c>
      <c r="E610" s="32">
        <f>VLOOKUP($A610,[3]級距!$A:$K,11,FALSE)</f>
        <v>2</v>
      </c>
      <c r="F610" s="32">
        <f t="shared" si="13"/>
        <v>1</v>
      </c>
    </row>
    <row r="611" spans="1:6">
      <c r="A611" s="47">
        <v>44533</v>
      </c>
      <c r="B611" s="46">
        <v>-35254.120000000003</v>
      </c>
      <c r="C611" s="32">
        <f>VLOOKUP($A611,[3]級距!$A:$K,9,FALSE)</f>
        <v>2</v>
      </c>
      <c r="D611" s="32">
        <f>VLOOKUP($A611,[3]級距!$A:$K,10,FALSE)</f>
        <v>1</v>
      </c>
      <c r="E611" s="32">
        <f>VLOOKUP($A611,[3]級距!$A:$K,11,FALSE)</f>
        <v>2</v>
      </c>
      <c r="F611" s="32">
        <f t="shared" si="13"/>
        <v>1</v>
      </c>
    </row>
    <row r="612" spans="1:6">
      <c r="A612" s="47">
        <v>44531</v>
      </c>
      <c r="B612" s="46">
        <v>34856.191999999995</v>
      </c>
      <c r="C612" s="32">
        <f>VLOOKUP($A612,[3]級距!$A:$K,9,FALSE)</f>
        <v>9</v>
      </c>
      <c r="D612" s="32">
        <f>VLOOKUP($A612,[3]級距!$A:$K,10,FALSE)</f>
        <v>9</v>
      </c>
      <c r="E612" s="32">
        <f>VLOOKUP($A612,[3]級距!$A:$K,11,FALSE)</f>
        <v>3</v>
      </c>
      <c r="F612" s="32">
        <f t="shared" si="13"/>
        <v>1</v>
      </c>
    </row>
    <row r="613" spans="1:6">
      <c r="A613" s="47">
        <v>44530</v>
      </c>
      <c r="B613" s="46">
        <v>-15321.623999999996</v>
      </c>
      <c r="C613" s="32">
        <f>VLOOKUP($A613,[3]級距!$A:$K,9,FALSE)</f>
        <v>7</v>
      </c>
      <c r="D613" s="32">
        <f>VLOOKUP($A613,[3]級距!$A:$K,10,FALSE)</f>
        <v>5</v>
      </c>
      <c r="E613" s="32">
        <f>VLOOKUP($A613,[3]級距!$A:$K,11,FALSE)</f>
        <v>2</v>
      </c>
      <c r="F613" s="32">
        <f t="shared" si="13"/>
        <v>1</v>
      </c>
    </row>
    <row r="614" spans="1:6">
      <c r="A614" s="47">
        <v>44529</v>
      </c>
      <c r="B614" s="46">
        <v>19871.008000000002</v>
      </c>
      <c r="C614" s="32">
        <f>VLOOKUP($A614,[3]級距!$A:$K,9,FALSE)</f>
        <v>7</v>
      </c>
      <c r="D614" s="32">
        <f>VLOOKUP($A614,[3]級距!$A:$K,10,FALSE)</f>
        <v>3</v>
      </c>
      <c r="E614" s="32">
        <f>VLOOKUP($A614,[3]級距!$A:$K,11,FALSE)</f>
        <v>2</v>
      </c>
      <c r="F614" s="32">
        <f t="shared" si="13"/>
        <v>1</v>
      </c>
    </row>
    <row r="615" spans="1:6">
      <c r="A615" s="47">
        <v>44525</v>
      </c>
      <c r="B615" s="46">
        <v>-54285.36</v>
      </c>
      <c r="C615" s="32">
        <f>VLOOKUP($A615,[3]級距!$A:$K,9,FALSE)</f>
        <v>2</v>
      </c>
      <c r="D615" s="32">
        <f>VLOOKUP($A615,[3]級距!$A:$K,10,FALSE)</f>
        <v>2</v>
      </c>
      <c r="E615" s="32">
        <f>VLOOKUP($A615,[3]級距!$A:$K,11,FALSE)</f>
        <v>2</v>
      </c>
      <c r="F615" s="32">
        <f t="shared" si="13"/>
        <v>1</v>
      </c>
    </row>
    <row r="616" spans="1:6">
      <c r="A616" s="47">
        <v>44524</v>
      </c>
      <c r="B616" s="46">
        <v>-96927.207999999999</v>
      </c>
      <c r="C616" s="32">
        <f>VLOOKUP($A616,[3]級距!$A:$K,9,FALSE)</f>
        <v>1</v>
      </c>
      <c r="D616" s="32">
        <f>VLOOKUP($A616,[3]級距!$A:$K,10,FALSE)</f>
        <v>8</v>
      </c>
      <c r="E616" s="32">
        <f>VLOOKUP($A616,[3]級距!$A:$K,11,FALSE)</f>
        <v>3</v>
      </c>
      <c r="F616" s="32">
        <f t="shared" si="13"/>
        <v>1</v>
      </c>
    </row>
    <row r="617" spans="1:6">
      <c r="A617" s="47">
        <v>44523</v>
      </c>
      <c r="B617" s="46">
        <v>8064.8960000000006</v>
      </c>
      <c r="C617" s="32">
        <f>VLOOKUP($A617,[3]級距!$A:$K,9,FALSE)</f>
        <v>3</v>
      </c>
      <c r="D617" s="32">
        <f>VLOOKUP($A617,[3]級距!$A:$K,10,FALSE)</f>
        <v>9</v>
      </c>
      <c r="E617" s="32">
        <f>VLOOKUP($A617,[3]級距!$A:$K,11,FALSE)</f>
        <v>3</v>
      </c>
      <c r="F617" s="32">
        <f t="shared" si="13"/>
        <v>1</v>
      </c>
    </row>
    <row r="618" spans="1:6">
      <c r="A618" s="47">
        <v>44522</v>
      </c>
      <c r="B618" s="46">
        <v>-82996.423999999999</v>
      </c>
      <c r="C618" s="32">
        <f>VLOOKUP($A618,[3]級距!$A:$K,9,FALSE)</f>
        <v>1</v>
      </c>
      <c r="D618" s="32">
        <f>VLOOKUP($A618,[3]級距!$A:$K,10,FALSE)</f>
        <v>6</v>
      </c>
      <c r="E618" s="32">
        <f>VLOOKUP($A618,[3]級距!$A:$K,11,FALSE)</f>
        <v>2</v>
      </c>
      <c r="F618" s="32">
        <f t="shared" si="13"/>
        <v>1</v>
      </c>
    </row>
    <row r="619" spans="1:6">
      <c r="A619" s="47">
        <v>44519</v>
      </c>
      <c r="B619" s="46">
        <v>-27646.143999999997</v>
      </c>
      <c r="C619" s="32">
        <f>VLOOKUP($A619,[3]級距!$A:$K,9,FALSE)</f>
        <v>3</v>
      </c>
      <c r="D619" s="32">
        <f>VLOOKUP($A619,[3]級距!$A:$K,10,FALSE)</f>
        <v>6</v>
      </c>
      <c r="E619" s="32">
        <f>VLOOKUP($A619,[3]級距!$A:$K,11,FALSE)</f>
        <v>2</v>
      </c>
      <c r="F619" s="32">
        <f t="shared" si="13"/>
        <v>1</v>
      </c>
    </row>
    <row r="620" spans="1:6">
      <c r="A620" s="47">
        <v>44516</v>
      </c>
      <c r="B620" s="46">
        <v>-40037.759999999995</v>
      </c>
      <c r="C620" s="32">
        <f>VLOOKUP($A620,[3]級距!$A:$K,9,FALSE)</f>
        <v>1</v>
      </c>
      <c r="D620" s="32">
        <f>VLOOKUP($A620,[3]級距!$A:$K,10,FALSE)</f>
        <v>7</v>
      </c>
      <c r="E620" s="32">
        <f>VLOOKUP($A620,[3]級距!$A:$K,11,FALSE)</f>
        <v>3</v>
      </c>
      <c r="F620" s="32">
        <f t="shared" si="13"/>
        <v>1</v>
      </c>
    </row>
    <row r="621" spans="1:6">
      <c r="A621" s="47">
        <v>44515</v>
      </c>
      <c r="B621" s="46">
        <v>-130312.07199999999</v>
      </c>
      <c r="C621" s="32">
        <f>VLOOKUP($A621,[3]級距!$A:$K,9,FALSE)</f>
        <v>1</v>
      </c>
      <c r="D621" s="32">
        <f>VLOOKUP($A621,[3]級距!$A:$K,10,FALSE)</f>
        <v>5</v>
      </c>
      <c r="E621" s="32">
        <f>VLOOKUP($A621,[3]級距!$A:$K,11,FALSE)</f>
        <v>2</v>
      </c>
      <c r="F621" s="32">
        <f t="shared" si="13"/>
        <v>1</v>
      </c>
    </row>
    <row r="622" spans="1:6">
      <c r="A622" s="47">
        <v>44512</v>
      </c>
      <c r="B622" s="46">
        <v>20621.784</v>
      </c>
      <c r="C622" s="32">
        <f>VLOOKUP($A622,[3]級距!$A:$K,9,FALSE)</f>
        <v>4</v>
      </c>
      <c r="D622" s="32">
        <f>VLOOKUP($A622,[3]級距!$A:$K,10,FALSE)</f>
        <v>2</v>
      </c>
      <c r="E622" s="32">
        <f>VLOOKUP($A622,[3]級距!$A:$K,11,FALSE)</f>
        <v>2</v>
      </c>
      <c r="F622" s="32">
        <f t="shared" si="13"/>
        <v>1</v>
      </c>
    </row>
    <row r="623" spans="1:6">
      <c r="A623" s="47">
        <v>44511</v>
      </c>
      <c r="B623" s="46">
        <v>12487.68</v>
      </c>
      <c r="C623" s="32">
        <f>VLOOKUP($A623,[3]級距!$A:$K,9,FALSE)</f>
        <v>3</v>
      </c>
      <c r="D623" s="32">
        <f>VLOOKUP($A623,[3]級距!$A:$K,10,FALSE)</f>
        <v>3</v>
      </c>
      <c r="E623" s="32">
        <f>VLOOKUP($A623,[3]級距!$A:$K,11,FALSE)</f>
        <v>2</v>
      </c>
      <c r="F623" s="32">
        <f t="shared" si="13"/>
        <v>1</v>
      </c>
    </row>
    <row r="624" spans="1:6">
      <c r="A624" s="47">
        <v>44510</v>
      </c>
      <c r="B624" s="46">
        <v>-21982.464</v>
      </c>
      <c r="C624" s="32">
        <f>VLOOKUP($A624,[3]級距!$A:$K,9,FALSE)</f>
        <v>1</v>
      </c>
      <c r="D624" s="32">
        <f>VLOOKUP($A624,[3]級距!$A:$K,10,FALSE)</f>
        <v>1</v>
      </c>
      <c r="E624" s="32">
        <f>VLOOKUP($A624,[3]級距!$A:$K,11,FALSE)</f>
        <v>2</v>
      </c>
      <c r="F624" s="32">
        <f t="shared" si="13"/>
        <v>1</v>
      </c>
    </row>
    <row r="625" spans="1:6">
      <c r="A625" s="47">
        <v>44509</v>
      </c>
      <c r="B625" s="46">
        <v>-35292.6</v>
      </c>
      <c r="C625" s="32">
        <f>VLOOKUP($A625,[3]級距!$A:$K,9,FALSE)</f>
        <v>2</v>
      </c>
      <c r="D625" s="32">
        <f>VLOOKUP($A625,[3]級距!$A:$K,10,FALSE)</f>
        <v>5</v>
      </c>
      <c r="E625" s="32">
        <f>VLOOKUP($A625,[3]級距!$A:$K,11,FALSE)</f>
        <v>2</v>
      </c>
      <c r="F625" s="32">
        <f t="shared" si="13"/>
        <v>1</v>
      </c>
    </row>
    <row r="626" spans="1:6">
      <c r="A626" s="47">
        <v>44504</v>
      </c>
      <c r="B626" s="46">
        <v>171986.37599999999</v>
      </c>
      <c r="C626" s="32">
        <f>VLOOKUP($A626,[3]級距!$A:$K,9,FALSE)</f>
        <v>7</v>
      </c>
      <c r="D626" s="32">
        <f>VLOOKUP($A626,[3]級距!$A:$K,10,FALSE)</f>
        <v>9</v>
      </c>
      <c r="E626" s="32">
        <f>VLOOKUP($A626,[3]級距!$A:$K,11,FALSE)</f>
        <v>3</v>
      </c>
      <c r="F626" s="32">
        <f t="shared" si="13"/>
        <v>1</v>
      </c>
    </row>
    <row r="627" spans="1:6">
      <c r="A627" s="47">
        <v>44503</v>
      </c>
      <c r="B627" s="46">
        <v>-130019.03199999999</v>
      </c>
      <c r="C627" s="32">
        <f>VLOOKUP($A627,[3]級距!$A:$K,9,FALSE)</f>
        <v>1</v>
      </c>
      <c r="D627" s="32">
        <f>VLOOKUP($A627,[3]級距!$A:$K,10,FALSE)</f>
        <v>2</v>
      </c>
      <c r="E627" s="32">
        <f>VLOOKUP($A627,[3]級距!$A:$K,11,FALSE)</f>
        <v>2</v>
      </c>
      <c r="F627" s="32">
        <f t="shared" si="13"/>
        <v>1</v>
      </c>
    </row>
    <row r="628" spans="1:6">
      <c r="A628" s="47">
        <v>44502</v>
      </c>
      <c r="B628" s="46">
        <v>54263.951999999997</v>
      </c>
      <c r="C628" s="32">
        <f>VLOOKUP($A628,[3]級距!$A:$K,9,FALSE)</f>
        <v>8</v>
      </c>
      <c r="D628" s="32">
        <f>VLOOKUP($A628,[3]級距!$A:$K,10,FALSE)</f>
        <v>5</v>
      </c>
      <c r="E628" s="32">
        <f>VLOOKUP($A628,[3]級距!$A:$K,11,FALSE)</f>
        <v>2</v>
      </c>
      <c r="F628" s="32">
        <f t="shared" si="13"/>
        <v>1</v>
      </c>
    </row>
    <row r="629" spans="1:6">
      <c r="A629" s="47">
        <v>44498</v>
      </c>
      <c r="B629" s="46">
        <v>108679.68000000001</v>
      </c>
      <c r="C629" s="32">
        <f>VLOOKUP($A629,[3]級距!$A:$K,9,FALSE)</f>
        <v>7</v>
      </c>
      <c r="D629" s="32">
        <f>VLOOKUP($A629,[3]級距!$A:$K,10,FALSE)</f>
        <v>6</v>
      </c>
      <c r="E629" s="32">
        <f>VLOOKUP($A629,[3]級距!$A:$K,11,FALSE)</f>
        <v>2</v>
      </c>
      <c r="F629" s="32">
        <f t="shared" si="13"/>
        <v>1</v>
      </c>
    </row>
    <row r="630" spans="1:6">
      <c r="A630" s="47">
        <v>44497</v>
      </c>
      <c r="B630" s="46">
        <v>-5609.351999999998</v>
      </c>
      <c r="C630" s="32">
        <f>VLOOKUP($A630,[3]級距!$A:$K,9,FALSE)</f>
        <v>2</v>
      </c>
      <c r="D630" s="32">
        <f>VLOOKUP($A630,[3]級距!$A:$K,10,FALSE)</f>
        <v>3</v>
      </c>
      <c r="E630" s="32">
        <f>VLOOKUP($A630,[3]級距!$A:$K,11,FALSE)</f>
        <v>2</v>
      </c>
      <c r="F630" s="32">
        <f t="shared" si="13"/>
        <v>1</v>
      </c>
    </row>
    <row r="631" spans="1:6">
      <c r="A631" s="47">
        <v>44496</v>
      </c>
      <c r="B631" s="46">
        <v>80435.528000000006</v>
      </c>
      <c r="C631" s="32">
        <f>VLOOKUP($A631,[3]級距!$A:$K,9,FALSE)</f>
        <v>5</v>
      </c>
      <c r="D631" s="32">
        <f>VLOOKUP($A631,[3]級距!$A:$K,10,FALSE)</f>
        <v>8</v>
      </c>
      <c r="E631" s="32">
        <f>VLOOKUP($A631,[3]級距!$A:$K,11,FALSE)</f>
        <v>3</v>
      </c>
      <c r="F631" s="32">
        <f t="shared" si="13"/>
        <v>1</v>
      </c>
    </row>
    <row r="632" spans="1:6">
      <c r="A632" s="47">
        <v>44495</v>
      </c>
      <c r="B632" s="46">
        <v>10845.032000000001</v>
      </c>
      <c r="C632" s="32">
        <f>VLOOKUP($A632,[3]級距!$A:$K,9,FALSE)</f>
        <v>3</v>
      </c>
      <c r="D632" s="32">
        <f>VLOOKUP($A632,[3]級距!$A:$K,10,FALSE)</f>
        <v>6</v>
      </c>
      <c r="E632" s="32">
        <f>VLOOKUP($A632,[3]級距!$A:$K,11,FALSE)</f>
        <v>2</v>
      </c>
      <c r="F632" s="32">
        <f t="shared" si="13"/>
        <v>1</v>
      </c>
    </row>
    <row r="633" spans="1:6">
      <c r="A633" s="47">
        <v>44494</v>
      </c>
      <c r="B633" s="46">
        <v>35341.224000000002</v>
      </c>
      <c r="C633" s="32">
        <f>VLOOKUP($A633,[3]級距!$A:$K,9,FALSE)</f>
        <v>6</v>
      </c>
      <c r="D633" s="32">
        <f>VLOOKUP($A633,[3]級距!$A:$K,10,FALSE)</f>
        <v>6</v>
      </c>
      <c r="E633" s="32">
        <f>VLOOKUP($A633,[3]級距!$A:$K,11,FALSE)</f>
        <v>2</v>
      </c>
      <c r="F633" s="32">
        <f t="shared" si="13"/>
        <v>1</v>
      </c>
    </row>
    <row r="634" spans="1:6">
      <c r="A634" s="47">
        <v>44490</v>
      </c>
      <c r="B634" s="46">
        <v>142094.984</v>
      </c>
      <c r="C634" s="32">
        <f>VLOOKUP($A634,[3]級距!$A:$K,9,FALSE)</f>
        <v>8</v>
      </c>
      <c r="D634" s="32">
        <f>VLOOKUP($A634,[3]級距!$A:$K,10,FALSE)</f>
        <v>3</v>
      </c>
      <c r="E634" s="32">
        <f>VLOOKUP($A634,[3]級距!$A:$K,11,FALSE)</f>
        <v>2</v>
      </c>
      <c r="F634" s="32">
        <f t="shared" si="13"/>
        <v>1</v>
      </c>
    </row>
    <row r="635" spans="1:6">
      <c r="A635" s="47">
        <v>44489</v>
      </c>
      <c r="B635" s="46">
        <v>9643.1119999999974</v>
      </c>
      <c r="C635" s="32">
        <f>VLOOKUP($A635,[3]級距!$A:$K,9,FALSE)</f>
        <v>3</v>
      </c>
      <c r="D635" s="32">
        <f>VLOOKUP($A635,[3]級距!$A:$K,10,FALSE)</f>
        <v>8</v>
      </c>
      <c r="E635" s="32">
        <f>VLOOKUP($A635,[3]級距!$A:$K,11,FALSE)</f>
        <v>3</v>
      </c>
      <c r="F635" s="32">
        <f t="shared" si="13"/>
        <v>1</v>
      </c>
    </row>
    <row r="636" spans="1:6">
      <c r="A636" s="47">
        <v>44488</v>
      </c>
      <c r="B636" s="46">
        <v>-55310.447999999997</v>
      </c>
      <c r="C636" s="32">
        <f>VLOOKUP($A636,[3]級距!$A:$K,9,FALSE)</f>
        <v>5</v>
      </c>
      <c r="D636" s="32">
        <f>VLOOKUP($A636,[3]級距!$A:$K,10,FALSE)</f>
        <v>6</v>
      </c>
      <c r="E636" s="32">
        <f>VLOOKUP($A636,[3]級距!$A:$K,11,FALSE)</f>
        <v>2</v>
      </c>
      <c r="F636" s="32">
        <f t="shared" si="13"/>
        <v>1</v>
      </c>
    </row>
    <row r="637" spans="1:6">
      <c r="A637" s="47">
        <v>44487</v>
      </c>
      <c r="B637" s="46">
        <v>41978.048000000003</v>
      </c>
      <c r="C637" s="32">
        <f>VLOOKUP($A637,[3]級距!$A:$K,9,FALSE)</f>
        <v>5</v>
      </c>
      <c r="D637" s="32">
        <f>VLOOKUP($A637,[3]級距!$A:$K,10,FALSE)</f>
        <v>5</v>
      </c>
      <c r="E637" s="32">
        <f>VLOOKUP($A637,[3]級距!$A:$K,11,FALSE)</f>
        <v>2</v>
      </c>
      <c r="F637" s="32">
        <f t="shared" si="13"/>
        <v>1</v>
      </c>
    </row>
    <row r="638" spans="1:6">
      <c r="A638" s="47">
        <v>44482</v>
      </c>
      <c r="B638" s="46">
        <v>16645.72</v>
      </c>
      <c r="C638" s="32">
        <f>VLOOKUP($A638,[3]級距!$A:$K,9,FALSE)</f>
        <v>9</v>
      </c>
      <c r="D638" s="32">
        <f>VLOOKUP($A638,[3]級距!$A:$K,10,FALSE)</f>
        <v>8</v>
      </c>
      <c r="E638" s="32">
        <f>VLOOKUP($A638,[3]級距!$A:$K,11,FALSE)</f>
        <v>3</v>
      </c>
      <c r="F638" s="32">
        <f t="shared" si="13"/>
        <v>1</v>
      </c>
    </row>
    <row r="639" spans="1:6">
      <c r="A639" s="47">
        <v>44481</v>
      </c>
      <c r="B639" s="46">
        <v>-27949.088</v>
      </c>
      <c r="C639" s="32">
        <f>VLOOKUP($A639,[3]級距!$A:$K,9,FALSE)</f>
        <v>7</v>
      </c>
      <c r="D639" s="32">
        <f>VLOOKUP($A639,[3]級距!$A:$K,10,FALSE)</f>
        <v>4</v>
      </c>
      <c r="E639" s="32">
        <f>VLOOKUP($A639,[3]級距!$A:$K,11,FALSE)</f>
        <v>2</v>
      </c>
      <c r="F639" s="32">
        <f t="shared" si="13"/>
        <v>1</v>
      </c>
    </row>
    <row r="640" spans="1:6">
      <c r="A640" s="47">
        <v>44477</v>
      </c>
      <c r="B640" s="46">
        <v>62206.215999999993</v>
      </c>
      <c r="C640" s="32">
        <f>VLOOKUP($A640,[3]級距!$A:$K,9,FALSE)</f>
        <v>5</v>
      </c>
      <c r="D640" s="32">
        <f>VLOOKUP($A640,[3]級距!$A:$K,10,FALSE)</f>
        <v>7</v>
      </c>
      <c r="E640" s="32">
        <f>VLOOKUP($A640,[3]級距!$A:$K,11,FALSE)</f>
        <v>3</v>
      </c>
      <c r="F640" s="32">
        <f t="shared" si="13"/>
        <v>1</v>
      </c>
    </row>
    <row r="641" spans="1:6">
      <c r="A641" s="47">
        <v>44475</v>
      </c>
      <c r="B641" s="46">
        <v>36269.56</v>
      </c>
      <c r="C641" s="32">
        <f>VLOOKUP($A641,[3]級距!$A:$K,9,FALSE)</f>
        <v>8</v>
      </c>
      <c r="D641" s="32">
        <f>VLOOKUP($A641,[3]級距!$A:$K,10,FALSE)</f>
        <v>5</v>
      </c>
      <c r="E641" s="32">
        <f>VLOOKUP($A641,[3]級距!$A:$K,11,FALSE)</f>
        <v>2</v>
      </c>
      <c r="F641" s="32">
        <f t="shared" si="13"/>
        <v>1</v>
      </c>
    </row>
    <row r="642" spans="1:6">
      <c r="A642" s="47">
        <v>44474</v>
      </c>
      <c r="B642" s="46">
        <v>-115098.944</v>
      </c>
      <c r="C642" s="32">
        <f>VLOOKUP($A642,[3]級距!$A:$K,9,FALSE)</f>
        <v>10</v>
      </c>
      <c r="D642" s="32">
        <f>VLOOKUP($A642,[3]級距!$A:$K,10,FALSE)</f>
        <v>5</v>
      </c>
      <c r="E642" s="32">
        <f>VLOOKUP($A642,[3]級距!$A:$K,11,FALSE)</f>
        <v>1</v>
      </c>
      <c r="F642" s="32">
        <f t="shared" si="13"/>
        <v>1</v>
      </c>
    </row>
    <row r="643" spans="1:6">
      <c r="A643" s="47">
        <v>44473</v>
      </c>
      <c r="B643" s="46">
        <v>93732</v>
      </c>
      <c r="C643" s="32">
        <f>VLOOKUP($A643,[3]級距!$A:$K,9,FALSE)</f>
        <v>10</v>
      </c>
      <c r="D643" s="32">
        <f>VLOOKUP($A643,[3]級距!$A:$K,10,FALSE)</f>
        <v>8</v>
      </c>
      <c r="E643" s="32">
        <f>VLOOKUP($A643,[3]級距!$A:$K,11,FALSE)</f>
        <v>4</v>
      </c>
      <c r="F643" s="32">
        <f t="shared" si="13"/>
        <v>1</v>
      </c>
    </row>
    <row r="644" spans="1:6">
      <c r="A644" s="47">
        <v>44470</v>
      </c>
      <c r="B644" s="46">
        <v>176216.024</v>
      </c>
      <c r="C644" s="32">
        <f>VLOOKUP($A644,[3]級距!$A:$K,9,FALSE)</f>
        <v>10</v>
      </c>
      <c r="D644" s="32">
        <f>VLOOKUP($A644,[3]級距!$A:$K,10,FALSE)</f>
        <v>8</v>
      </c>
      <c r="E644" s="32">
        <f>VLOOKUP($A644,[3]級距!$A:$K,11,FALSE)</f>
        <v>4</v>
      </c>
      <c r="F644" s="32">
        <f t="shared" ref="F644:F707" si="14">IF(A645&lt;&gt;A644,1,0)</f>
        <v>1</v>
      </c>
    </row>
    <row r="645" spans="1:6">
      <c r="A645" s="47">
        <v>44468</v>
      </c>
      <c r="B645" s="46">
        <v>34975.72</v>
      </c>
      <c r="C645" s="32">
        <f>VLOOKUP($A645,[3]級距!$A:$K,9,FALSE)</f>
        <v>5</v>
      </c>
      <c r="D645" s="32">
        <f>VLOOKUP($A645,[3]級距!$A:$K,10,FALSE)</f>
        <v>6</v>
      </c>
      <c r="E645" s="32">
        <f>VLOOKUP($A645,[3]級距!$A:$K,11,FALSE)</f>
        <v>2</v>
      </c>
      <c r="F645" s="32">
        <f t="shared" si="14"/>
        <v>1</v>
      </c>
    </row>
    <row r="646" spans="1:6">
      <c r="A646" s="47">
        <v>44467</v>
      </c>
      <c r="B646" s="46">
        <v>-34488.864000000001</v>
      </c>
      <c r="C646" s="32">
        <f>VLOOKUP($A646,[3]級距!$A:$K,9,FALSE)</f>
        <v>4</v>
      </c>
      <c r="D646" s="32">
        <f>VLOOKUP($A646,[3]級距!$A:$K,10,FALSE)</f>
        <v>1</v>
      </c>
      <c r="E646" s="32">
        <f>VLOOKUP($A646,[3]級距!$A:$K,11,FALSE)</f>
        <v>2</v>
      </c>
      <c r="F646" s="32">
        <f t="shared" si="14"/>
        <v>1</v>
      </c>
    </row>
    <row r="647" spans="1:6">
      <c r="A647" s="47">
        <v>44466</v>
      </c>
      <c r="B647" s="46">
        <v>-52004.232000000004</v>
      </c>
      <c r="C647" s="32">
        <f>VLOOKUP($A647,[3]級距!$A:$K,9,FALSE)</f>
        <v>2</v>
      </c>
      <c r="D647" s="32">
        <f>VLOOKUP($A647,[3]級距!$A:$K,10,FALSE)</f>
        <v>4</v>
      </c>
      <c r="E647" s="32">
        <f>VLOOKUP($A647,[3]級距!$A:$K,11,FALSE)</f>
        <v>2</v>
      </c>
      <c r="F647" s="32">
        <f t="shared" si="14"/>
        <v>1</v>
      </c>
    </row>
    <row r="648" spans="1:6">
      <c r="A648" s="47">
        <v>44463</v>
      </c>
      <c r="B648" s="46">
        <v>-1366.992</v>
      </c>
      <c r="C648" s="32">
        <f>VLOOKUP($A648,[3]級距!$A:$K,9,FALSE)</f>
        <v>2</v>
      </c>
      <c r="D648" s="32">
        <f>VLOOKUP($A648,[3]級距!$A:$K,10,FALSE)</f>
        <v>6</v>
      </c>
      <c r="E648" s="32">
        <f>VLOOKUP($A648,[3]級距!$A:$K,11,FALSE)</f>
        <v>2</v>
      </c>
      <c r="F648" s="32">
        <f t="shared" si="14"/>
        <v>1</v>
      </c>
    </row>
    <row r="649" spans="1:6">
      <c r="A649" s="47">
        <v>44461</v>
      </c>
      <c r="B649" s="46">
        <v>-124038.71999999999</v>
      </c>
      <c r="C649" s="32">
        <f>VLOOKUP($A649,[3]級距!$A:$K,9,FALSE)</f>
        <v>5</v>
      </c>
      <c r="D649" s="32">
        <f>VLOOKUP($A649,[3]級距!$A:$K,10,FALSE)</f>
        <v>4</v>
      </c>
      <c r="E649" s="32">
        <f>VLOOKUP($A649,[3]級距!$A:$K,11,FALSE)</f>
        <v>2</v>
      </c>
      <c r="F649" s="32">
        <f t="shared" si="14"/>
        <v>1</v>
      </c>
    </row>
    <row r="650" spans="1:6">
      <c r="A650" s="47">
        <v>44456</v>
      </c>
      <c r="B650" s="46">
        <v>-128054.376</v>
      </c>
      <c r="C650" s="32">
        <f>VLOOKUP($A650,[3]級距!$A:$K,9,FALSE)</f>
        <v>7</v>
      </c>
      <c r="D650" s="32">
        <f>VLOOKUP($A650,[3]級距!$A:$K,10,FALSE)</f>
        <v>2</v>
      </c>
      <c r="E650" s="32">
        <f>VLOOKUP($A650,[3]級距!$A:$K,11,FALSE)</f>
        <v>2</v>
      </c>
      <c r="F650" s="32">
        <f t="shared" si="14"/>
        <v>1</v>
      </c>
    </row>
    <row r="651" spans="1:6">
      <c r="A651" s="47">
        <v>44455</v>
      </c>
      <c r="B651" s="46">
        <v>17552.296000000002</v>
      </c>
      <c r="C651" s="32">
        <f>VLOOKUP($A651,[3]級距!$A:$K,9,FALSE)</f>
        <v>5</v>
      </c>
      <c r="D651" s="32">
        <f>VLOOKUP($A651,[3]級距!$A:$K,10,FALSE)</f>
        <v>6</v>
      </c>
      <c r="E651" s="32">
        <f>VLOOKUP($A651,[3]級距!$A:$K,11,FALSE)</f>
        <v>2</v>
      </c>
      <c r="F651" s="32">
        <f t="shared" si="14"/>
        <v>1</v>
      </c>
    </row>
    <row r="652" spans="1:6">
      <c r="A652" s="47">
        <v>44453</v>
      </c>
      <c r="B652" s="46">
        <v>9809.84</v>
      </c>
      <c r="C652" s="32">
        <f>VLOOKUP($A652,[3]級距!$A:$K,9,FALSE)</f>
        <v>3</v>
      </c>
      <c r="D652" s="32">
        <f>VLOOKUP($A652,[3]級距!$A:$K,10,FALSE)</f>
        <v>6</v>
      </c>
      <c r="E652" s="32">
        <f>VLOOKUP($A652,[3]級距!$A:$K,11,FALSE)</f>
        <v>2</v>
      </c>
      <c r="F652" s="32">
        <f t="shared" si="14"/>
        <v>1</v>
      </c>
    </row>
    <row r="653" spans="1:6">
      <c r="A653" s="47">
        <v>44452</v>
      </c>
      <c r="B653" s="46">
        <v>-6217.9679999999998</v>
      </c>
      <c r="C653" s="32">
        <f>VLOOKUP($A653,[3]級距!$A:$K,9,FALSE)</f>
        <v>3</v>
      </c>
      <c r="D653" s="32">
        <f>VLOOKUP($A653,[3]級距!$A:$K,10,FALSE)</f>
        <v>1</v>
      </c>
      <c r="E653" s="32">
        <f>VLOOKUP($A653,[3]級距!$A:$K,11,FALSE)</f>
        <v>2</v>
      </c>
      <c r="F653" s="32">
        <f t="shared" si="14"/>
        <v>1</v>
      </c>
    </row>
    <row r="654" spans="1:6">
      <c r="A654" s="47">
        <v>44448</v>
      </c>
      <c r="B654" s="46">
        <v>-124950.432</v>
      </c>
      <c r="C654" s="32">
        <f>VLOOKUP($A654,[3]級距!$A:$K,9,FALSE)</f>
        <v>7</v>
      </c>
      <c r="D654" s="32">
        <f>VLOOKUP($A654,[3]級距!$A:$K,10,FALSE)</f>
        <v>5</v>
      </c>
      <c r="E654" s="32">
        <f>VLOOKUP($A654,[3]級距!$A:$K,11,FALSE)</f>
        <v>2</v>
      </c>
      <c r="F654" s="32">
        <f t="shared" si="14"/>
        <v>1</v>
      </c>
    </row>
    <row r="655" spans="1:6">
      <c r="A655" s="47">
        <v>44447</v>
      </c>
      <c r="B655" s="46">
        <v>79455.432000000015</v>
      </c>
      <c r="C655" s="32">
        <f>VLOOKUP($A655,[3]級距!$A:$K,9,FALSE)</f>
        <v>8</v>
      </c>
      <c r="D655" s="32">
        <f>VLOOKUP($A655,[3]級距!$A:$K,10,FALSE)</f>
        <v>6</v>
      </c>
      <c r="E655" s="32">
        <f>VLOOKUP($A655,[3]級距!$A:$K,11,FALSE)</f>
        <v>2</v>
      </c>
      <c r="F655" s="32">
        <f t="shared" si="14"/>
        <v>1</v>
      </c>
    </row>
    <row r="656" spans="1:6">
      <c r="A656" s="47">
        <v>44446</v>
      </c>
      <c r="B656" s="46">
        <v>70036.768000000011</v>
      </c>
      <c r="C656" s="32">
        <f>VLOOKUP($A656,[3]級距!$A:$K,9,FALSE)</f>
        <v>5</v>
      </c>
      <c r="D656" s="32">
        <f>VLOOKUP($A656,[3]級距!$A:$K,10,FALSE)</f>
        <v>6</v>
      </c>
      <c r="E656" s="32">
        <f>VLOOKUP($A656,[3]級距!$A:$K,11,FALSE)</f>
        <v>2</v>
      </c>
      <c r="F656" s="32">
        <f t="shared" si="14"/>
        <v>1</v>
      </c>
    </row>
    <row r="657" spans="1:6">
      <c r="A657" s="47">
        <v>44445</v>
      </c>
      <c r="B657" s="46">
        <v>-31154.863999999998</v>
      </c>
      <c r="C657" s="32">
        <f>VLOOKUP($A657,[3]級距!$A:$K,9,FALSE)</f>
        <v>5</v>
      </c>
      <c r="D657" s="32">
        <f>VLOOKUP($A657,[3]級距!$A:$K,10,FALSE)</f>
        <v>4</v>
      </c>
      <c r="E657" s="32">
        <f>VLOOKUP($A657,[3]級距!$A:$K,11,FALSE)</f>
        <v>2</v>
      </c>
      <c r="F657" s="32">
        <f t="shared" si="14"/>
        <v>1</v>
      </c>
    </row>
    <row r="658" spans="1:6">
      <c r="A658" s="47">
        <v>44441</v>
      </c>
      <c r="B658" s="46">
        <v>119765.984</v>
      </c>
      <c r="C658" s="32">
        <f>VLOOKUP($A658,[3]級距!$A:$K,9,FALSE)</f>
        <v>8</v>
      </c>
      <c r="D658" s="32">
        <f>VLOOKUP($A658,[3]級距!$A:$K,10,FALSE)</f>
        <v>5</v>
      </c>
      <c r="E658" s="32">
        <f>VLOOKUP($A658,[3]級距!$A:$K,11,FALSE)</f>
        <v>2</v>
      </c>
      <c r="F658" s="32">
        <f t="shared" si="14"/>
        <v>1</v>
      </c>
    </row>
    <row r="659" spans="1:6">
      <c r="A659" s="47">
        <v>44439</v>
      </c>
      <c r="B659" s="46">
        <v>-110973.232</v>
      </c>
      <c r="C659" s="32">
        <f>VLOOKUP($A659,[3]級距!$A:$K,9,FALSE)</f>
        <v>10</v>
      </c>
      <c r="D659" s="32">
        <f>VLOOKUP($A659,[3]級距!$A:$K,10,FALSE)</f>
        <v>6</v>
      </c>
      <c r="E659" s="32">
        <f>VLOOKUP($A659,[3]級距!$A:$K,11,FALSE)</f>
        <v>1</v>
      </c>
      <c r="F659" s="32">
        <f t="shared" si="14"/>
        <v>1</v>
      </c>
    </row>
    <row r="660" spans="1:6">
      <c r="A660" s="47">
        <v>44438</v>
      </c>
      <c r="B660" s="46">
        <v>-126204.736</v>
      </c>
      <c r="C660" s="32">
        <f>VLOOKUP($A660,[3]級距!$A:$K,9,FALSE)</f>
        <v>4</v>
      </c>
      <c r="D660" s="32">
        <f>VLOOKUP($A660,[3]級距!$A:$K,10,FALSE)</f>
        <v>7</v>
      </c>
      <c r="E660" s="32">
        <f>VLOOKUP($A660,[3]級距!$A:$K,11,FALSE)</f>
        <v>3</v>
      </c>
      <c r="F660" s="32">
        <f t="shared" si="14"/>
        <v>1</v>
      </c>
    </row>
    <row r="661" spans="1:6">
      <c r="A661" s="47">
        <v>44434</v>
      </c>
      <c r="B661" s="46">
        <v>150089.89600000001</v>
      </c>
      <c r="C661" s="32">
        <f>VLOOKUP($A661,[3]級距!$A:$K,9,FALSE)</f>
        <v>8</v>
      </c>
      <c r="D661" s="32">
        <f>VLOOKUP($A661,[3]級距!$A:$K,10,FALSE)</f>
        <v>5</v>
      </c>
      <c r="E661" s="32">
        <f>VLOOKUP($A661,[3]級距!$A:$K,11,FALSE)</f>
        <v>2</v>
      </c>
      <c r="F661" s="32">
        <f t="shared" si="14"/>
        <v>1</v>
      </c>
    </row>
    <row r="662" spans="1:6">
      <c r="A662" s="47">
        <v>44433</v>
      </c>
      <c r="B662" s="46">
        <v>60961.127999999997</v>
      </c>
      <c r="C662" s="32">
        <f>VLOOKUP($A662,[3]級距!$A:$K,9,FALSE)</f>
        <v>6</v>
      </c>
      <c r="D662" s="32">
        <f>VLOOKUP($A662,[3]級距!$A:$K,10,FALSE)</f>
        <v>9</v>
      </c>
      <c r="E662" s="32">
        <f>VLOOKUP($A662,[3]級距!$A:$K,11,FALSE)</f>
        <v>3</v>
      </c>
      <c r="F662" s="32">
        <f t="shared" si="14"/>
        <v>1</v>
      </c>
    </row>
    <row r="663" spans="1:6">
      <c r="A663" s="47">
        <v>44428</v>
      </c>
      <c r="B663" s="46">
        <v>16084.800000000001</v>
      </c>
      <c r="C663" s="32">
        <f>VLOOKUP($A663,[3]級距!$A:$K,9,FALSE)</f>
        <v>9</v>
      </c>
      <c r="D663" s="32">
        <f>VLOOKUP($A663,[3]級距!$A:$K,10,FALSE)</f>
        <v>4</v>
      </c>
      <c r="E663" s="32">
        <f>VLOOKUP($A663,[3]級距!$A:$K,11,FALSE)</f>
        <v>2</v>
      </c>
      <c r="F663" s="32">
        <f t="shared" si="14"/>
        <v>1</v>
      </c>
    </row>
    <row r="664" spans="1:6">
      <c r="A664" s="47">
        <v>44427</v>
      </c>
      <c r="B664" s="46">
        <v>240086.47999999998</v>
      </c>
      <c r="C664" s="32">
        <f>VLOOKUP($A664,[3]級距!$A:$K,9,FALSE)</f>
        <v>10</v>
      </c>
      <c r="D664" s="32">
        <f>VLOOKUP($A664,[3]級距!$A:$K,10,FALSE)</f>
        <v>8</v>
      </c>
      <c r="E664" s="32">
        <f>VLOOKUP($A664,[3]級距!$A:$K,11,FALSE)</f>
        <v>4</v>
      </c>
      <c r="F664" s="32">
        <f t="shared" si="14"/>
        <v>1</v>
      </c>
    </row>
    <row r="665" spans="1:6">
      <c r="A665" s="47">
        <v>44426</v>
      </c>
      <c r="B665" s="46">
        <v>-123148.03199999999</v>
      </c>
      <c r="C665" s="32">
        <f>VLOOKUP($A665,[3]級距!$A:$K,9,FALSE)</f>
        <v>10</v>
      </c>
      <c r="D665" s="32">
        <f>VLOOKUP($A665,[3]級距!$A:$K,10,FALSE)</f>
        <v>9</v>
      </c>
      <c r="E665" s="32">
        <f>VLOOKUP($A665,[3]級距!$A:$K,11,FALSE)</f>
        <v>4</v>
      </c>
      <c r="F665" s="32">
        <f t="shared" si="14"/>
        <v>1</v>
      </c>
    </row>
    <row r="666" spans="1:6">
      <c r="A666" s="47">
        <v>44425</v>
      </c>
      <c r="B666" s="46">
        <v>49579.775999999998</v>
      </c>
      <c r="C666" s="32">
        <f>VLOOKUP($A666,[3]級距!$A:$K,9,FALSE)</f>
        <v>9</v>
      </c>
      <c r="D666" s="32">
        <f>VLOOKUP($A666,[3]級距!$A:$K,10,FALSE)</f>
        <v>10</v>
      </c>
      <c r="E666" s="32">
        <f>VLOOKUP($A666,[3]級距!$A:$K,11,FALSE)</f>
        <v>3</v>
      </c>
      <c r="F666" s="32">
        <f t="shared" si="14"/>
        <v>1</v>
      </c>
    </row>
    <row r="667" spans="1:6">
      <c r="A667" s="47">
        <v>44421</v>
      </c>
      <c r="B667" s="46">
        <v>249046.60800000001</v>
      </c>
      <c r="C667" s="32">
        <f>VLOOKUP($A667,[3]級距!$A:$K,9,FALSE)</f>
        <v>8</v>
      </c>
      <c r="D667" s="32">
        <f>VLOOKUP($A667,[3]級距!$A:$K,10,FALSE)</f>
        <v>10</v>
      </c>
      <c r="E667" s="32">
        <f>VLOOKUP($A667,[3]級距!$A:$K,11,FALSE)</f>
        <v>3</v>
      </c>
      <c r="F667" s="32">
        <f t="shared" si="14"/>
        <v>1</v>
      </c>
    </row>
    <row r="668" spans="1:6">
      <c r="A668" s="47">
        <v>44420</v>
      </c>
      <c r="B668" s="46">
        <v>-35163.240000000005</v>
      </c>
      <c r="C668" s="32">
        <f>VLOOKUP($A668,[3]級距!$A:$K,9,FALSE)</f>
        <v>2</v>
      </c>
      <c r="D668" s="32">
        <f>VLOOKUP($A668,[3]級距!$A:$K,10,FALSE)</f>
        <v>5</v>
      </c>
      <c r="E668" s="32">
        <f>VLOOKUP($A668,[3]級距!$A:$K,11,FALSE)</f>
        <v>2</v>
      </c>
      <c r="F668" s="32">
        <f t="shared" si="14"/>
        <v>1</v>
      </c>
    </row>
    <row r="669" spans="1:6">
      <c r="A669" s="47">
        <v>44419</v>
      </c>
      <c r="B669" s="46">
        <v>-126186.92799999999</v>
      </c>
      <c r="C669" s="32">
        <f>VLOOKUP($A669,[3]級距!$A:$K,9,FALSE)</f>
        <v>7</v>
      </c>
      <c r="D669" s="32">
        <f>VLOOKUP($A669,[3]級距!$A:$K,10,FALSE)</f>
        <v>3</v>
      </c>
      <c r="E669" s="32">
        <f>VLOOKUP($A669,[3]級距!$A:$K,11,FALSE)</f>
        <v>2</v>
      </c>
      <c r="F669" s="32">
        <f t="shared" si="14"/>
        <v>1</v>
      </c>
    </row>
    <row r="670" spans="1:6">
      <c r="A670" s="47">
        <v>44418</v>
      </c>
      <c r="B670" s="46">
        <v>21338.6</v>
      </c>
      <c r="C670" s="32">
        <f>VLOOKUP($A670,[3]級距!$A:$K,9,FALSE)</f>
        <v>5</v>
      </c>
      <c r="D670" s="32">
        <f>VLOOKUP($A670,[3]級距!$A:$K,10,FALSE)</f>
        <v>6</v>
      </c>
      <c r="E670" s="32">
        <f>VLOOKUP($A670,[3]級距!$A:$K,11,FALSE)</f>
        <v>2</v>
      </c>
      <c r="F670" s="32">
        <f t="shared" si="14"/>
        <v>1</v>
      </c>
    </row>
    <row r="671" spans="1:6">
      <c r="A671" s="47">
        <v>44417</v>
      </c>
      <c r="B671" s="46">
        <v>-22303.512000000002</v>
      </c>
      <c r="C671" s="32">
        <f>VLOOKUP($A671,[3]級距!$A:$K,9,FALSE)</f>
        <v>7</v>
      </c>
      <c r="D671" s="32">
        <f>VLOOKUP($A671,[3]級距!$A:$K,10,FALSE)</f>
        <v>2</v>
      </c>
      <c r="E671" s="32">
        <f>VLOOKUP($A671,[3]級距!$A:$K,11,FALSE)</f>
        <v>2</v>
      </c>
      <c r="F671" s="32">
        <f t="shared" si="14"/>
        <v>1</v>
      </c>
    </row>
    <row r="672" spans="1:6">
      <c r="A672" s="47">
        <v>44410</v>
      </c>
      <c r="B672" s="46">
        <v>-124133.27999999998</v>
      </c>
      <c r="C672" s="32">
        <f>VLOOKUP($A672,[3]級距!$A:$K,9,FALSE)</f>
        <v>9</v>
      </c>
      <c r="D672" s="32">
        <f>VLOOKUP($A672,[3]級距!$A:$K,10,FALSE)</f>
        <v>6</v>
      </c>
      <c r="E672" s="32">
        <f>VLOOKUP($A672,[3]級距!$A:$K,11,FALSE)</f>
        <v>2</v>
      </c>
      <c r="F672" s="32">
        <f t="shared" si="14"/>
        <v>1</v>
      </c>
    </row>
    <row r="673" spans="1:6">
      <c r="A673" s="47">
        <v>44407</v>
      </c>
      <c r="B673" s="46">
        <v>100622.81600000001</v>
      </c>
      <c r="C673" s="32">
        <f>VLOOKUP($A673,[3]級距!$A:$K,9,FALSE)</f>
        <v>5</v>
      </c>
      <c r="D673" s="32">
        <f>VLOOKUP($A673,[3]級距!$A:$K,10,FALSE)</f>
        <v>7</v>
      </c>
      <c r="E673" s="32">
        <f>VLOOKUP($A673,[3]級距!$A:$K,11,FALSE)</f>
        <v>3</v>
      </c>
      <c r="F673" s="32">
        <f t="shared" si="14"/>
        <v>1</v>
      </c>
    </row>
    <row r="674" spans="1:6">
      <c r="A674" s="47">
        <v>44406</v>
      </c>
      <c r="B674" s="46">
        <v>-124933.728</v>
      </c>
      <c r="C674" s="32">
        <f>VLOOKUP($A674,[3]級距!$A:$K,9,FALSE)</f>
        <v>8</v>
      </c>
      <c r="D674" s="32">
        <f>VLOOKUP($A674,[3]級距!$A:$K,10,FALSE)</f>
        <v>8</v>
      </c>
      <c r="E674" s="32">
        <f>VLOOKUP($A674,[3]級距!$A:$K,11,FALSE)</f>
        <v>3</v>
      </c>
      <c r="F674" s="32">
        <f t="shared" si="14"/>
        <v>1</v>
      </c>
    </row>
    <row r="675" spans="1:6">
      <c r="A675" s="47">
        <v>44405</v>
      </c>
      <c r="B675" s="46">
        <v>-124913.28000000001</v>
      </c>
      <c r="C675" s="32">
        <f>VLOOKUP($A675,[3]級距!$A:$K,9,FALSE)</f>
        <v>10</v>
      </c>
      <c r="D675" s="32">
        <f>VLOOKUP($A675,[3]級距!$A:$K,10,FALSE)</f>
        <v>3</v>
      </c>
      <c r="E675" s="32">
        <f>VLOOKUP($A675,[3]級距!$A:$K,11,FALSE)</f>
        <v>1</v>
      </c>
      <c r="F675" s="32">
        <f t="shared" si="14"/>
        <v>1</v>
      </c>
    </row>
    <row r="676" spans="1:6">
      <c r="A676" s="47">
        <v>44404</v>
      </c>
      <c r="B676" s="46">
        <v>139441.552</v>
      </c>
      <c r="C676" s="32">
        <f>VLOOKUP($A676,[3]級距!$A:$K,9,FALSE)</f>
        <v>5</v>
      </c>
      <c r="D676" s="32">
        <f>VLOOKUP($A676,[3]級距!$A:$K,10,FALSE)</f>
        <v>8</v>
      </c>
      <c r="E676" s="32">
        <f>VLOOKUP($A676,[3]級距!$A:$K,11,FALSE)</f>
        <v>3</v>
      </c>
      <c r="F676" s="32">
        <f t="shared" si="14"/>
        <v>1</v>
      </c>
    </row>
    <row r="677" spans="1:6">
      <c r="A677" s="47">
        <v>44403</v>
      </c>
      <c r="B677" s="46">
        <v>278429.88799999998</v>
      </c>
      <c r="C677" s="32">
        <f>VLOOKUP($A677,[3]級距!$A:$K,9,FALSE)</f>
        <v>9</v>
      </c>
      <c r="D677" s="32">
        <f>VLOOKUP($A677,[3]級距!$A:$K,10,FALSE)</f>
        <v>10</v>
      </c>
      <c r="E677" s="32">
        <f>VLOOKUP($A677,[3]級距!$A:$K,11,FALSE)</f>
        <v>3</v>
      </c>
      <c r="F677" s="32">
        <f t="shared" si="14"/>
        <v>1</v>
      </c>
    </row>
    <row r="678" spans="1:6">
      <c r="A678" s="47">
        <v>44400</v>
      </c>
      <c r="B678" s="46">
        <v>115558.11200000001</v>
      </c>
      <c r="C678" s="32">
        <f>VLOOKUP($A678,[3]級距!$A:$K,9,FALSE)</f>
        <v>5</v>
      </c>
      <c r="D678" s="32">
        <f>VLOOKUP($A678,[3]級距!$A:$K,10,FALSE)</f>
        <v>5</v>
      </c>
      <c r="E678" s="32">
        <f>VLOOKUP($A678,[3]級距!$A:$K,11,FALSE)</f>
        <v>2</v>
      </c>
      <c r="F678" s="32">
        <f t="shared" si="14"/>
        <v>1</v>
      </c>
    </row>
    <row r="679" spans="1:6">
      <c r="A679" s="47">
        <v>44399</v>
      </c>
      <c r="B679" s="46">
        <v>10480.608</v>
      </c>
      <c r="C679" s="32">
        <f>VLOOKUP($A679,[3]級距!$A:$K,9,FALSE)</f>
        <v>5</v>
      </c>
      <c r="D679" s="32">
        <f>VLOOKUP($A679,[3]級距!$A:$K,10,FALSE)</f>
        <v>2</v>
      </c>
      <c r="E679" s="32">
        <f>VLOOKUP($A679,[3]級距!$A:$K,11,FALSE)</f>
        <v>2</v>
      </c>
      <c r="F679" s="32">
        <f t="shared" si="14"/>
        <v>1</v>
      </c>
    </row>
    <row r="680" spans="1:6">
      <c r="A680" s="47">
        <v>44398</v>
      </c>
      <c r="B680" s="46">
        <v>175675.68000000002</v>
      </c>
      <c r="C680" s="32">
        <f>VLOOKUP($A680,[3]級距!$A:$K,9,FALSE)</f>
        <v>9</v>
      </c>
      <c r="D680" s="32">
        <f>VLOOKUP($A680,[3]級距!$A:$K,10,FALSE)</f>
        <v>8</v>
      </c>
      <c r="E680" s="32">
        <f>VLOOKUP($A680,[3]級距!$A:$K,11,FALSE)</f>
        <v>3</v>
      </c>
      <c r="F680" s="32">
        <f t="shared" si="14"/>
        <v>1</v>
      </c>
    </row>
    <row r="681" spans="1:6">
      <c r="A681" s="47">
        <v>44397</v>
      </c>
      <c r="B681" s="46">
        <v>128896.864</v>
      </c>
      <c r="C681" s="32">
        <f>VLOOKUP($A681,[3]級距!$A:$K,9,FALSE)</f>
        <v>7</v>
      </c>
      <c r="D681" s="32">
        <f>VLOOKUP($A681,[3]級距!$A:$K,10,FALSE)</f>
        <v>6</v>
      </c>
      <c r="E681" s="32">
        <f>VLOOKUP($A681,[3]級距!$A:$K,11,FALSE)</f>
        <v>2</v>
      </c>
      <c r="F681" s="32">
        <f t="shared" si="14"/>
        <v>1</v>
      </c>
    </row>
    <row r="682" spans="1:6">
      <c r="A682" s="47">
        <v>44396</v>
      </c>
      <c r="B682" s="46">
        <v>69573.680000000008</v>
      </c>
      <c r="C682" s="32">
        <f>VLOOKUP($A682,[3]級距!$A:$K,9,FALSE)</f>
        <v>5</v>
      </c>
      <c r="D682" s="32">
        <f>VLOOKUP($A682,[3]級距!$A:$K,10,FALSE)</f>
        <v>5</v>
      </c>
      <c r="E682" s="32">
        <f>VLOOKUP($A682,[3]級距!$A:$K,11,FALSE)</f>
        <v>2</v>
      </c>
      <c r="F682" s="32">
        <f t="shared" si="14"/>
        <v>1</v>
      </c>
    </row>
    <row r="683" spans="1:6">
      <c r="A683" s="47">
        <v>44393</v>
      </c>
      <c r="B683" s="46">
        <v>1123.136</v>
      </c>
      <c r="C683" s="32">
        <f>VLOOKUP($A683,[3]級距!$A:$K,9,FALSE)</f>
        <v>4</v>
      </c>
      <c r="D683" s="32">
        <f>VLOOKUP($A683,[3]級距!$A:$K,10,FALSE)</f>
        <v>7</v>
      </c>
      <c r="E683" s="32">
        <f>VLOOKUP($A683,[3]級距!$A:$K,11,FALSE)</f>
        <v>3</v>
      </c>
      <c r="F683" s="32">
        <f t="shared" si="14"/>
        <v>1</v>
      </c>
    </row>
    <row r="684" spans="1:6">
      <c r="A684" s="47">
        <v>44391</v>
      </c>
      <c r="B684" s="46">
        <v>21403.335999999999</v>
      </c>
      <c r="C684" s="32">
        <f>VLOOKUP($A684,[3]級距!$A:$K,9,FALSE)</f>
        <v>5</v>
      </c>
      <c r="D684" s="32">
        <f>VLOOKUP($A684,[3]級距!$A:$K,10,FALSE)</f>
        <v>2</v>
      </c>
      <c r="E684" s="32">
        <f>VLOOKUP($A684,[3]級距!$A:$K,11,FALSE)</f>
        <v>2</v>
      </c>
      <c r="F684" s="32">
        <f t="shared" si="14"/>
        <v>1</v>
      </c>
    </row>
    <row r="685" spans="1:6">
      <c r="A685" s="47">
        <v>44390</v>
      </c>
      <c r="B685" s="46">
        <v>96636.856</v>
      </c>
      <c r="C685" s="32">
        <f>VLOOKUP($A685,[3]級距!$A:$K,9,FALSE)</f>
        <v>6</v>
      </c>
      <c r="D685" s="32">
        <f>VLOOKUP($A685,[3]級距!$A:$K,10,FALSE)</f>
        <v>5</v>
      </c>
      <c r="E685" s="32">
        <f>VLOOKUP($A685,[3]級距!$A:$K,11,FALSE)</f>
        <v>2</v>
      </c>
      <c r="F685" s="32">
        <f t="shared" si="14"/>
        <v>1</v>
      </c>
    </row>
    <row r="686" spans="1:6">
      <c r="A686" s="47">
        <v>44389</v>
      </c>
      <c r="B686" s="46">
        <v>-19531.584000000003</v>
      </c>
      <c r="C686" s="32">
        <f>VLOOKUP($A686,[3]級距!$A:$K,9,FALSE)</f>
        <v>5</v>
      </c>
      <c r="D686" s="32">
        <f>VLOOKUP($A686,[3]級距!$A:$K,10,FALSE)</f>
        <v>2</v>
      </c>
      <c r="E686" s="32">
        <f>VLOOKUP($A686,[3]級距!$A:$K,11,FALSE)</f>
        <v>2</v>
      </c>
      <c r="F686" s="32">
        <f t="shared" si="14"/>
        <v>1</v>
      </c>
    </row>
    <row r="687" spans="1:6">
      <c r="A687" s="47">
        <v>44386</v>
      </c>
      <c r="B687" s="46">
        <v>-44232.623999999989</v>
      </c>
      <c r="C687" s="32">
        <f>VLOOKUP($A687,[3]級距!$A:$K,9,FALSE)</f>
        <v>5</v>
      </c>
      <c r="D687" s="32">
        <f>VLOOKUP($A687,[3]級距!$A:$K,10,FALSE)</f>
        <v>1</v>
      </c>
      <c r="E687" s="32">
        <f>VLOOKUP($A687,[3]級距!$A:$K,11,FALSE)</f>
        <v>2</v>
      </c>
      <c r="F687" s="32">
        <f t="shared" si="14"/>
        <v>1</v>
      </c>
    </row>
    <row r="688" spans="1:6">
      <c r="A688" s="47">
        <v>44384</v>
      </c>
      <c r="B688" s="46">
        <v>54751.840000000004</v>
      </c>
      <c r="C688" s="32">
        <f>VLOOKUP($A688,[3]級距!$A:$K,9,FALSE)</f>
        <v>5</v>
      </c>
      <c r="D688" s="32">
        <f>VLOOKUP($A688,[3]級距!$A:$K,10,FALSE)</f>
        <v>1</v>
      </c>
      <c r="E688" s="32">
        <f>VLOOKUP($A688,[3]級距!$A:$K,11,FALSE)</f>
        <v>2</v>
      </c>
      <c r="F688" s="32">
        <f t="shared" si="14"/>
        <v>1</v>
      </c>
    </row>
    <row r="689" spans="1:6">
      <c r="A689" s="47">
        <v>44379</v>
      </c>
      <c r="B689" s="46">
        <v>-128471.03999999999</v>
      </c>
      <c r="C689" s="32">
        <f>VLOOKUP($A689,[3]級距!$A:$K,9,FALSE)</f>
        <v>3</v>
      </c>
      <c r="D689" s="32">
        <f>VLOOKUP($A689,[3]級距!$A:$K,10,FALSE)</f>
        <v>1</v>
      </c>
      <c r="E689" s="32">
        <f>VLOOKUP($A689,[3]級距!$A:$K,11,FALSE)</f>
        <v>2</v>
      </c>
      <c r="F689" s="32">
        <f t="shared" si="14"/>
        <v>1</v>
      </c>
    </row>
    <row r="690" spans="1:6">
      <c r="A690" s="47">
        <v>44378</v>
      </c>
      <c r="B690" s="46">
        <v>51528.480000000003</v>
      </c>
      <c r="C690" s="32">
        <f>VLOOKUP($A690,[3]級距!$A:$K,9,FALSE)</f>
        <v>7</v>
      </c>
      <c r="D690" s="32">
        <f>VLOOKUP($A690,[3]級距!$A:$K,10,FALSE)</f>
        <v>2</v>
      </c>
      <c r="E690" s="32">
        <f>VLOOKUP($A690,[3]級距!$A:$K,11,FALSE)</f>
        <v>2</v>
      </c>
      <c r="F690" s="32">
        <f t="shared" si="14"/>
        <v>1</v>
      </c>
    </row>
    <row r="691" spans="1:6">
      <c r="A691" s="47">
        <v>44377</v>
      </c>
      <c r="B691" s="46">
        <v>100958.28</v>
      </c>
      <c r="C691" s="32">
        <f>VLOOKUP($A691,[3]級距!$A:$K,9,FALSE)</f>
        <v>5</v>
      </c>
      <c r="D691" s="32">
        <f>VLOOKUP($A691,[3]級距!$A:$K,10,FALSE)</f>
        <v>6</v>
      </c>
      <c r="E691" s="32">
        <f>VLOOKUP($A691,[3]級距!$A:$K,11,FALSE)</f>
        <v>2</v>
      </c>
      <c r="F691" s="32">
        <f t="shared" si="14"/>
        <v>1</v>
      </c>
    </row>
    <row r="692" spans="1:6">
      <c r="A692" s="47">
        <v>44376</v>
      </c>
      <c r="B692" s="46">
        <v>-23842.015999999989</v>
      </c>
      <c r="C692" s="32">
        <f>VLOOKUP($A692,[3]級距!$A:$K,9,FALSE)</f>
        <v>5</v>
      </c>
      <c r="D692" s="32">
        <f>VLOOKUP($A692,[3]級距!$A:$K,10,FALSE)</f>
        <v>4</v>
      </c>
      <c r="E692" s="32">
        <f>VLOOKUP($A692,[3]級距!$A:$K,11,FALSE)</f>
        <v>2</v>
      </c>
      <c r="F692" s="32">
        <f t="shared" si="14"/>
        <v>1</v>
      </c>
    </row>
    <row r="693" spans="1:6">
      <c r="A693" s="47">
        <v>44375</v>
      </c>
      <c r="B693" s="46">
        <v>-126709.44</v>
      </c>
      <c r="C693" s="32">
        <f>VLOOKUP($A693,[3]級距!$A:$K,9,FALSE)</f>
        <v>5</v>
      </c>
      <c r="D693" s="32">
        <f>VLOOKUP($A693,[3]級距!$A:$K,10,FALSE)</f>
        <v>4</v>
      </c>
      <c r="E693" s="32">
        <f>VLOOKUP($A693,[3]級距!$A:$K,11,FALSE)</f>
        <v>2</v>
      </c>
      <c r="F693" s="32">
        <f t="shared" si="14"/>
        <v>1</v>
      </c>
    </row>
    <row r="694" spans="1:6">
      <c r="A694" s="47">
        <v>44372</v>
      </c>
      <c r="B694" s="46">
        <v>83748.536000000007</v>
      </c>
      <c r="C694" s="32">
        <f>VLOOKUP($A694,[3]級距!$A:$K,9,FALSE)</f>
        <v>5</v>
      </c>
      <c r="D694" s="32">
        <f>VLOOKUP($A694,[3]級距!$A:$K,10,FALSE)</f>
        <v>2</v>
      </c>
      <c r="E694" s="32">
        <f>VLOOKUP($A694,[3]級距!$A:$K,11,FALSE)</f>
        <v>2</v>
      </c>
      <c r="F694" s="32">
        <f t="shared" si="14"/>
        <v>1</v>
      </c>
    </row>
    <row r="695" spans="1:6">
      <c r="A695" s="47">
        <v>44371</v>
      </c>
      <c r="B695" s="46">
        <v>-129999.36</v>
      </c>
      <c r="C695" s="32">
        <f>VLOOKUP($A695,[3]級距!$A:$K,9,FALSE)</f>
        <v>3</v>
      </c>
      <c r="D695" s="32">
        <f>VLOOKUP($A695,[3]級距!$A:$K,10,FALSE)</f>
        <v>3</v>
      </c>
      <c r="E695" s="32">
        <f>VLOOKUP($A695,[3]級距!$A:$K,11,FALSE)</f>
        <v>2</v>
      </c>
      <c r="F695" s="32">
        <f t="shared" si="14"/>
        <v>1</v>
      </c>
    </row>
    <row r="696" spans="1:6">
      <c r="A696" s="47">
        <v>44369</v>
      </c>
      <c r="B696" s="46">
        <v>56324.911999999997</v>
      </c>
      <c r="C696" s="32">
        <f>VLOOKUP($A696,[3]級距!$A:$K,9,FALSE)</f>
        <v>5</v>
      </c>
      <c r="D696" s="32">
        <f>VLOOKUP($A696,[3]級距!$A:$K,10,FALSE)</f>
        <v>7</v>
      </c>
      <c r="E696" s="32">
        <f>VLOOKUP($A696,[3]級距!$A:$K,11,FALSE)</f>
        <v>3</v>
      </c>
      <c r="F696" s="32">
        <f t="shared" si="14"/>
        <v>1</v>
      </c>
    </row>
    <row r="697" spans="1:6">
      <c r="A697" s="47">
        <v>44368</v>
      </c>
      <c r="B697" s="46">
        <v>-46062.240000000005</v>
      </c>
      <c r="C697" s="32">
        <f>VLOOKUP($A697,[3]級距!$A:$K,9,FALSE)</f>
        <v>8</v>
      </c>
      <c r="D697" s="32">
        <f>VLOOKUP($A697,[3]級距!$A:$K,10,FALSE)</f>
        <v>4</v>
      </c>
      <c r="E697" s="32">
        <f>VLOOKUP($A697,[3]級距!$A:$K,11,FALSE)</f>
        <v>2</v>
      </c>
      <c r="F697" s="32">
        <f t="shared" si="14"/>
        <v>1</v>
      </c>
    </row>
    <row r="698" spans="1:6">
      <c r="A698" s="47">
        <v>44365</v>
      </c>
      <c r="B698" s="46">
        <v>7859.04</v>
      </c>
      <c r="C698" s="32">
        <f>VLOOKUP($A698,[3]級距!$A:$K,9,FALSE)</f>
        <v>2</v>
      </c>
      <c r="D698" s="32">
        <f>VLOOKUP($A698,[3]級距!$A:$K,10,FALSE)</f>
        <v>6</v>
      </c>
      <c r="E698" s="32">
        <f>VLOOKUP($A698,[3]級距!$A:$K,11,FALSE)</f>
        <v>2</v>
      </c>
      <c r="F698" s="32">
        <f t="shared" si="14"/>
        <v>1</v>
      </c>
    </row>
    <row r="699" spans="1:6">
      <c r="A699" s="47">
        <v>44364</v>
      </c>
      <c r="B699" s="46">
        <v>55629.336000000003</v>
      </c>
      <c r="C699" s="32">
        <f>VLOOKUP($A699,[3]級距!$A:$K,9,FALSE)</f>
        <v>8</v>
      </c>
      <c r="D699" s="32">
        <f>VLOOKUP($A699,[3]級距!$A:$K,10,FALSE)</f>
        <v>9</v>
      </c>
      <c r="E699" s="32">
        <f>VLOOKUP($A699,[3]級距!$A:$K,11,FALSE)</f>
        <v>3</v>
      </c>
      <c r="F699" s="32">
        <f t="shared" si="14"/>
        <v>1</v>
      </c>
    </row>
    <row r="700" spans="1:6">
      <c r="A700" s="47">
        <v>44363</v>
      </c>
      <c r="B700" s="46">
        <v>-36114.408000000003</v>
      </c>
      <c r="C700" s="32">
        <f>VLOOKUP($A700,[3]級距!$A:$K,9,FALSE)</f>
        <v>10</v>
      </c>
      <c r="D700" s="32">
        <f>VLOOKUP($A700,[3]級距!$A:$K,10,FALSE)</f>
        <v>1</v>
      </c>
      <c r="E700" s="32">
        <f>VLOOKUP($A700,[3]級距!$A:$K,11,FALSE)</f>
        <v>1</v>
      </c>
      <c r="F700" s="32">
        <f t="shared" si="14"/>
        <v>1</v>
      </c>
    </row>
    <row r="701" spans="1:6">
      <c r="A701" s="47">
        <v>44357</v>
      </c>
      <c r="B701" s="46">
        <v>19059.072</v>
      </c>
      <c r="C701" s="32">
        <f>VLOOKUP($A701,[3]級距!$A:$K,9,FALSE)</f>
        <v>5</v>
      </c>
      <c r="D701" s="32">
        <f>VLOOKUP($A701,[3]級距!$A:$K,10,FALSE)</f>
        <v>7</v>
      </c>
      <c r="E701" s="32">
        <f>VLOOKUP($A701,[3]級距!$A:$K,11,FALSE)</f>
        <v>3</v>
      </c>
      <c r="F701" s="32">
        <f t="shared" si="14"/>
        <v>1</v>
      </c>
    </row>
    <row r="702" spans="1:6">
      <c r="A702" s="47">
        <v>44356</v>
      </c>
      <c r="B702" s="46">
        <v>5520.5119999999997</v>
      </c>
      <c r="C702" s="32">
        <f>VLOOKUP($A702,[3]級距!$A:$K,9,FALSE)</f>
        <v>5</v>
      </c>
      <c r="D702" s="32">
        <f>VLOOKUP($A702,[3]級距!$A:$K,10,FALSE)</f>
        <v>2</v>
      </c>
      <c r="E702" s="32">
        <f>VLOOKUP($A702,[3]級距!$A:$K,11,FALSE)</f>
        <v>2</v>
      </c>
      <c r="F702" s="32">
        <f t="shared" si="14"/>
        <v>1</v>
      </c>
    </row>
    <row r="703" spans="1:6">
      <c r="A703" s="47">
        <v>44355</v>
      </c>
      <c r="B703" s="46">
        <v>-60113.279999999999</v>
      </c>
      <c r="C703" s="32">
        <f>VLOOKUP($A703,[3]級距!$A:$K,9,FALSE)</f>
        <v>5</v>
      </c>
      <c r="D703" s="32">
        <f>VLOOKUP($A703,[3]級距!$A:$K,10,FALSE)</f>
        <v>6</v>
      </c>
      <c r="E703" s="32">
        <f>VLOOKUP($A703,[3]級距!$A:$K,11,FALSE)</f>
        <v>2</v>
      </c>
      <c r="F703" s="32">
        <f t="shared" si="14"/>
        <v>1</v>
      </c>
    </row>
    <row r="704" spans="1:6">
      <c r="A704" s="47">
        <v>44354</v>
      </c>
      <c r="B704" s="46">
        <v>172683.264</v>
      </c>
      <c r="C704" s="32">
        <f>VLOOKUP($A704,[3]級距!$A:$K,9,FALSE)</f>
        <v>10</v>
      </c>
      <c r="D704" s="32">
        <f>VLOOKUP($A704,[3]級距!$A:$K,10,FALSE)</f>
        <v>3</v>
      </c>
      <c r="E704" s="32">
        <f>VLOOKUP($A704,[3]級距!$A:$K,11,FALSE)</f>
        <v>1</v>
      </c>
      <c r="F704" s="32">
        <f t="shared" si="14"/>
        <v>1</v>
      </c>
    </row>
    <row r="705" spans="1:6">
      <c r="A705" s="47">
        <v>44351</v>
      </c>
      <c r="B705" s="46">
        <v>-126571.96799999999</v>
      </c>
      <c r="C705" s="32">
        <f>VLOOKUP($A705,[3]級距!$A:$K,9,FALSE)</f>
        <v>3</v>
      </c>
      <c r="D705" s="32">
        <f>VLOOKUP($A705,[3]級距!$A:$K,10,FALSE)</f>
        <v>4</v>
      </c>
      <c r="E705" s="32">
        <f>VLOOKUP($A705,[3]級距!$A:$K,11,FALSE)</f>
        <v>2</v>
      </c>
      <c r="F705" s="32">
        <f t="shared" si="14"/>
        <v>1</v>
      </c>
    </row>
    <row r="706" spans="1:6">
      <c r="A706" s="47">
        <v>44350</v>
      </c>
      <c r="B706" s="46">
        <v>-12812.072</v>
      </c>
      <c r="C706" s="32">
        <f>VLOOKUP($A706,[3]級距!$A:$K,9,FALSE)</f>
        <v>5</v>
      </c>
      <c r="D706" s="32">
        <f>VLOOKUP($A706,[3]級距!$A:$K,10,FALSE)</f>
        <v>2</v>
      </c>
      <c r="E706" s="32">
        <f>VLOOKUP($A706,[3]級距!$A:$K,11,FALSE)</f>
        <v>2</v>
      </c>
      <c r="F706" s="32">
        <f t="shared" si="14"/>
        <v>1</v>
      </c>
    </row>
    <row r="707" spans="1:6">
      <c r="A707" s="47">
        <v>44349</v>
      </c>
      <c r="B707" s="46">
        <v>-30565.440000000002</v>
      </c>
      <c r="C707" s="32">
        <f>VLOOKUP($A707,[3]級距!$A:$K,9,FALSE)</f>
        <v>5</v>
      </c>
      <c r="D707" s="32">
        <f>VLOOKUP($A707,[3]級距!$A:$K,10,FALSE)</f>
        <v>5</v>
      </c>
      <c r="E707" s="32">
        <f>VLOOKUP($A707,[3]級距!$A:$K,11,FALSE)</f>
        <v>2</v>
      </c>
      <c r="F707" s="32">
        <f t="shared" si="14"/>
        <v>1</v>
      </c>
    </row>
    <row r="708" spans="1:6">
      <c r="A708" s="47">
        <v>44347</v>
      </c>
      <c r="B708" s="46">
        <v>-68707.464000000007</v>
      </c>
      <c r="C708" s="32">
        <f>VLOOKUP($A708,[3]級距!$A:$K,9,FALSE)</f>
        <v>7</v>
      </c>
      <c r="D708" s="32">
        <f>VLOOKUP($A708,[3]級距!$A:$K,10,FALSE)</f>
        <v>6</v>
      </c>
      <c r="E708" s="32">
        <f>VLOOKUP($A708,[3]級距!$A:$K,11,FALSE)</f>
        <v>2</v>
      </c>
      <c r="F708" s="32">
        <f t="shared" ref="F708:F771" si="15">IF(A709&lt;&gt;A708,1,0)</f>
        <v>1</v>
      </c>
    </row>
    <row r="709" spans="1:6">
      <c r="A709" s="47">
        <v>44342</v>
      </c>
      <c r="B709" s="46">
        <v>-89931.615999999995</v>
      </c>
      <c r="C709" s="32">
        <f>VLOOKUP($A709,[3]級距!$A:$K,9,FALSE)</f>
        <v>5</v>
      </c>
      <c r="D709" s="32">
        <f>VLOOKUP($A709,[3]級距!$A:$K,10,FALSE)</f>
        <v>1</v>
      </c>
      <c r="E709" s="32">
        <f>VLOOKUP($A709,[3]級距!$A:$K,11,FALSE)</f>
        <v>2</v>
      </c>
      <c r="F709" s="32">
        <f t="shared" si="15"/>
        <v>1</v>
      </c>
    </row>
    <row r="710" spans="1:6">
      <c r="A710" s="47">
        <v>44336</v>
      </c>
      <c r="B710" s="46">
        <v>-17299.32</v>
      </c>
      <c r="C710" s="32">
        <f>VLOOKUP($A710,[3]級距!$A:$K,9,FALSE)</f>
        <v>9</v>
      </c>
      <c r="D710" s="32">
        <f>VLOOKUP($A710,[3]級距!$A:$K,10,FALSE)</f>
        <v>4</v>
      </c>
      <c r="E710" s="32">
        <f>VLOOKUP($A710,[3]級距!$A:$K,11,FALSE)</f>
        <v>2</v>
      </c>
      <c r="F710" s="32">
        <f t="shared" si="15"/>
        <v>1</v>
      </c>
    </row>
    <row r="711" spans="1:6">
      <c r="A711" s="47">
        <v>44334</v>
      </c>
      <c r="B711" s="46">
        <v>13628.496000000001</v>
      </c>
      <c r="C711" s="32">
        <f>VLOOKUP($A711,[3]級距!$A:$K,9,FALSE)</f>
        <v>10</v>
      </c>
      <c r="D711" s="32">
        <f>VLOOKUP($A711,[3]級距!$A:$K,10,FALSE)</f>
        <v>9</v>
      </c>
      <c r="E711" s="32">
        <f>VLOOKUP($A711,[3]級距!$A:$K,11,FALSE)</f>
        <v>4</v>
      </c>
      <c r="F711" s="32">
        <f t="shared" si="15"/>
        <v>1</v>
      </c>
    </row>
    <row r="712" spans="1:6">
      <c r="A712" s="47">
        <v>44333</v>
      </c>
      <c r="B712" s="46">
        <v>62330.408000000003</v>
      </c>
      <c r="C712" s="32">
        <f>VLOOKUP($A712,[3]級距!$A:$K,9,FALSE)</f>
        <v>10</v>
      </c>
      <c r="D712" s="32">
        <f>VLOOKUP($A712,[3]級距!$A:$K,10,FALSE)</f>
        <v>2</v>
      </c>
      <c r="E712" s="32">
        <f>VLOOKUP($A712,[3]級距!$A:$K,11,FALSE)</f>
        <v>1</v>
      </c>
      <c r="F712" s="32">
        <f t="shared" si="15"/>
        <v>1</v>
      </c>
    </row>
    <row r="713" spans="1:6">
      <c r="A713" s="47">
        <v>44330</v>
      </c>
      <c r="B713" s="46">
        <v>-23267.063999999998</v>
      </c>
      <c r="C713" s="32">
        <f>VLOOKUP($A713,[3]級距!$A:$K,9,FALSE)</f>
        <v>10</v>
      </c>
      <c r="D713" s="32">
        <f>VLOOKUP($A713,[3]級距!$A:$K,10,FALSE)</f>
        <v>1</v>
      </c>
      <c r="E713" s="32">
        <f>VLOOKUP($A713,[3]級距!$A:$K,11,FALSE)</f>
        <v>1</v>
      </c>
      <c r="F713" s="32">
        <f t="shared" si="15"/>
        <v>1</v>
      </c>
    </row>
    <row r="714" spans="1:6">
      <c r="A714" s="47">
        <v>44329</v>
      </c>
      <c r="B714" s="46">
        <v>35344</v>
      </c>
      <c r="C714" s="32">
        <f>VLOOKUP($A714,[3]級距!$A:$K,9,FALSE)</f>
        <v>10</v>
      </c>
      <c r="D714" s="32">
        <f>VLOOKUP($A714,[3]級距!$A:$K,10,FALSE)</f>
        <v>1</v>
      </c>
      <c r="E714" s="32">
        <f>VLOOKUP($A714,[3]級距!$A:$K,11,FALSE)</f>
        <v>1</v>
      </c>
      <c r="F714" s="32">
        <f t="shared" si="15"/>
        <v>1</v>
      </c>
    </row>
    <row r="715" spans="1:6">
      <c r="A715" s="47">
        <v>44327</v>
      </c>
      <c r="B715" s="46">
        <v>82205.767999999996</v>
      </c>
      <c r="C715" s="32">
        <f>VLOOKUP($A715,[3]級距!$A:$K,9,FALSE)</f>
        <v>10</v>
      </c>
      <c r="D715" s="32">
        <f>VLOOKUP($A715,[3]級距!$A:$K,10,FALSE)</f>
        <v>8</v>
      </c>
      <c r="E715" s="32">
        <f>VLOOKUP($A715,[3]級距!$A:$K,11,FALSE)</f>
        <v>4</v>
      </c>
      <c r="F715" s="32">
        <f t="shared" si="15"/>
        <v>1</v>
      </c>
    </row>
    <row r="716" spans="1:6">
      <c r="A716" s="47">
        <v>44326</v>
      </c>
      <c r="B716" s="46">
        <v>47832.576000000001</v>
      </c>
      <c r="C716" s="32">
        <f>VLOOKUP($A716,[3]級距!$A:$K,9,FALSE)</f>
        <v>5</v>
      </c>
      <c r="D716" s="32">
        <f>VLOOKUP($A716,[3]級距!$A:$K,10,FALSE)</f>
        <v>8</v>
      </c>
      <c r="E716" s="32">
        <f>VLOOKUP($A716,[3]級距!$A:$K,11,FALSE)</f>
        <v>3</v>
      </c>
      <c r="F716" s="32">
        <f t="shared" si="15"/>
        <v>1</v>
      </c>
    </row>
    <row r="717" spans="1:6">
      <c r="A717" s="47">
        <v>44323</v>
      </c>
      <c r="B717" s="46">
        <v>52571.583999999995</v>
      </c>
      <c r="C717" s="32">
        <f>VLOOKUP($A717,[3]級距!$A:$K,9,FALSE)</f>
        <v>7</v>
      </c>
      <c r="D717" s="32">
        <f>VLOOKUP($A717,[3]級距!$A:$K,10,FALSE)</f>
        <v>8</v>
      </c>
      <c r="E717" s="32">
        <f>VLOOKUP($A717,[3]級距!$A:$K,11,FALSE)</f>
        <v>3</v>
      </c>
      <c r="F717" s="32">
        <f t="shared" si="15"/>
        <v>1</v>
      </c>
    </row>
    <row r="718" spans="1:6">
      <c r="A718" s="47">
        <v>44322</v>
      </c>
      <c r="B718" s="46">
        <v>82371.248000000007</v>
      </c>
      <c r="C718" s="32">
        <f>VLOOKUP($A718,[3]級距!$A:$K,9,FALSE)</f>
        <v>10</v>
      </c>
      <c r="D718" s="32">
        <f>VLOOKUP($A718,[3]級距!$A:$K,10,FALSE)</f>
        <v>2</v>
      </c>
      <c r="E718" s="32">
        <f>VLOOKUP($A718,[3]級距!$A:$K,11,FALSE)</f>
        <v>1</v>
      </c>
      <c r="F718" s="32">
        <f t="shared" si="15"/>
        <v>1</v>
      </c>
    </row>
    <row r="719" spans="1:6">
      <c r="A719" s="47">
        <v>44320</v>
      </c>
      <c r="B719" s="46">
        <v>423289.14400000003</v>
      </c>
      <c r="C719" s="32">
        <f>VLOOKUP($A719,[3]級距!$A:$K,9,FALSE)</f>
        <v>10</v>
      </c>
      <c r="D719" s="32">
        <f>VLOOKUP($A719,[3]級距!$A:$K,10,FALSE)</f>
        <v>6</v>
      </c>
      <c r="E719" s="32">
        <f>VLOOKUP($A719,[3]級距!$A:$K,11,FALSE)</f>
        <v>1</v>
      </c>
      <c r="F719" s="32">
        <f t="shared" si="15"/>
        <v>1</v>
      </c>
    </row>
    <row r="720" spans="1:6">
      <c r="A720" s="47">
        <v>44319</v>
      </c>
      <c r="B720" s="46">
        <v>-35020.000000000007</v>
      </c>
      <c r="C720" s="32">
        <f>VLOOKUP($A720,[3]級距!$A:$K,9,FALSE)</f>
        <v>9</v>
      </c>
      <c r="D720" s="32">
        <f>VLOOKUP($A720,[3]級距!$A:$K,10,FALSE)</f>
        <v>9</v>
      </c>
      <c r="E720" s="32">
        <f>VLOOKUP($A720,[3]級距!$A:$K,11,FALSE)</f>
        <v>3</v>
      </c>
      <c r="F720" s="32">
        <f t="shared" si="15"/>
        <v>1</v>
      </c>
    </row>
    <row r="721" spans="1:6">
      <c r="A721" s="47">
        <v>44315</v>
      </c>
      <c r="B721" s="46">
        <v>31892.28</v>
      </c>
      <c r="C721" s="32">
        <f>VLOOKUP($A721,[3]級距!$A:$K,9,FALSE)</f>
        <v>5</v>
      </c>
      <c r="D721" s="32">
        <f>VLOOKUP($A721,[3]級距!$A:$K,10,FALSE)</f>
        <v>1</v>
      </c>
      <c r="E721" s="32">
        <f>VLOOKUP($A721,[3]級距!$A:$K,11,FALSE)</f>
        <v>2</v>
      </c>
      <c r="F721" s="32">
        <f t="shared" si="15"/>
        <v>1</v>
      </c>
    </row>
    <row r="722" spans="1:6">
      <c r="A722" s="47">
        <v>44314</v>
      </c>
      <c r="B722" s="46">
        <v>-130085.18400000001</v>
      </c>
      <c r="C722" s="32">
        <f>VLOOKUP($A722,[3]級距!$A:$K,9,FALSE)</f>
        <v>1</v>
      </c>
      <c r="D722" s="32">
        <f>VLOOKUP($A722,[3]級距!$A:$K,10,FALSE)</f>
        <v>2</v>
      </c>
      <c r="E722" s="32">
        <f>VLOOKUP($A722,[3]級距!$A:$K,11,FALSE)</f>
        <v>2</v>
      </c>
      <c r="F722" s="32">
        <f t="shared" si="15"/>
        <v>1</v>
      </c>
    </row>
    <row r="723" spans="1:6">
      <c r="A723" s="47">
        <v>44313</v>
      </c>
      <c r="B723" s="46">
        <v>-128406.72</v>
      </c>
      <c r="C723" s="32">
        <f>VLOOKUP($A723,[3]級距!$A:$K,9,FALSE)</f>
        <v>2</v>
      </c>
      <c r="D723" s="32">
        <f>VLOOKUP($A723,[3]級距!$A:$K,10,FALSE)</f>
        <v>4</v>
      </c>
      <c r="E723" s="32">
        <f>VLOOKUP($A723,[3]級距!$A:$K,11,FALSE)</f>
        <v>2</v>
      </c>
      <c r="F723" s="32">
        <f t="shared" si="15"/>
        <v>1</v>
      </c>
    </row>
    <row r="724" spans="1:6">
      <c r="A724" s="47">
        <v>44309</v>
      </c>
      <c r="B724" s="46">
        <v>70999.432000000001</v>
      </c>
      <c r="C724" s="32">
        <f>VLOOKUP($A724,[3]級距!$A:$K,9,FALSE)</f>
        <v>7</v>
      </c>
      <c r="D724" s="32">
        <f>VLOOKUP($A724,[3]級距!$A:$K,10,FALSE)</f>
        <v>9</v>
      </c>
      <c r="E724" s="32">
        <f>VLOOKUP($A724,[3]級距!$A:$K,11,FALSE)</f>
        <v>3</v>
      </c>
      <c r="F724" s="32">
        <f t="shared" si="15"/>
        <v>1</v>
      </c>
    </row>
    <row r="725" spans="1:6">
      <c r="A725" s="47">
        <v>44308</v>
      </c>
      <c r="B725" s="46">
        <v>431302.54400000005</v>
      </c>
      <c r="C725" s="32">
        <f>VLOOKUP($A725,[3]級距!$A:$K,9,FALSE)</f>
        <v>10</v>
      </c>
      <c r="D725" s="32">
        <f>VLOOKUP($A725,[3]級距!$A:$K,10,FALSE)</f>
        <v>5</v>
      </c>
      <c r="E725" s="32">
        <f>VLOOKUP($A725,[3]級距!$A:$K,11,FALSE)</f>
        <v>1</v>
      </c>
      <c r="F725" s="32">
        <f t="shared" si="15"/>
        <v>1</v>
      </c>
    </row>
    <row r="726" spans="1:6">
      <c r="A726" s="47">
        <v>44307</v>
      </c>
      <c r="B726" s="46">
        <v>40771</v>
      </c>
      <c r="C726" s="32">
        <f>VLOOKUP($A726,[3]級距!$A:$K,9,FALSE)</f>
        <v>2</v>
      </c>
      <c r="D726" s="32">
        <f>VLOOKUP($A726,[3]級距!$A:$K,10,FALSE)</f>
        <v>1</v>
      </c>
      <c r="E726" s="32">
        <f>VLOOKUP($A726,[3]級距!$A:$K,11,FALSE)</f>
        <v>2</v>
      </c>
      <c r="F726" s="32">
        <f t="shared" si="15"/>
        <v>1</v>
      </c>
    </row>
    <row r="727" spans="1:6">
      <c r="A727" s="47">
        <v>44306</v>
      </c>
      <c r="B727" s="46">
        <v>-99272.52</v>
      </c>
      <c r="C727" s="32">
        <f>VLOOKUP($A727,[3]級距!$A:$K,9,FALSE)</f>
        <v>2</v>
      </c>
      <c r="D727" s="32">
        <f>VLOOKUP($A727,[3]級距!$A:$K,10,FALSE)</f>
        <v>7</v>
      </c>
      <c r="E727" s="32">
        <f>VLOOKUP($A727,[3]級距!$A:$K,11,FALSE)</f>
        <v>3</v>
      </c>
      <c r="F727" s="32">
        <f t="shared" si="15"/>
        <v>1</v>
      </c>
    </row>
    <row r="728" spans="1:6">
      <c r="A728" s="47">
        <v>44305</v>
      </c>
      <c r="B728" s="46">
        <v>36234.544000000002</v>
      </c>
      <c r="C728" s="32">
        <f>VLOOKUP($A728,[3]級距!$A:$K,9,FALSE)</f>
        <v>5</v>
      </c>
      <c r="D728" s="32">
        <f>VLOOKUP($A728,[3]級距!$A:$K,10,FALSE)</f>
        <v>9</v>
      </c>
      <c r="E728" s="32">
        <f>VLOOKUP($A728,[3]級距!$A:$K,11,FALSE)</f>
        <v>3</v>
      </c>
      <c r="F728" s="32">
        <f t="shared" si="15"/>
        <v>1</v>
      </c>
    </row>
    <row r="729" spans="1:6">
      <c r="A729" s="47">
        <v>44302</v>
      </c>
      <c r="B729" s="46">
        <v>-124821.928</v>
      </c>
      <c r="C729" s="32">
        <f>VLOOKUP($A729,[3]級距!$A:$K,9,FALSE)</f>
        <v>5</v>
      </c>
      <c r="D729" s="32">
        <f>VLOOKUP($A729,[3]級距!$A:$K,10,FALSE)</f>
        <v>6</v>
      </c>
      <c r="E729" s="32">
        <f>VLOOKUP($A729,[3]級距!$A:$K,11,FALSE)</f>
        <v>2</v>
      </c>
      <c r="F729" s="32">
        <f t="shared" si="15"/>
        <v>1</v>
      </c>
    </row>
    <row r="730" spans="1:6">
      <c r="A730" s="47">
        <v>44301</v>
      </c>
      <c r="B730" s="46">
        <v>-129739.58399999999</v>
      </c>
      <c r="C730" s="32">
        <f>VLOOKUP($A730,[3]級距!$A:$K,9,FALSE)</f>
        <v>7</v>
      </c>
      <c r="D730" s="32">
        <f>VLOOKUP($A730,[3]級距!$A:$K,10,FALSE)</f>
        <v>9</v>
      </c>
      <c r="E730" s="32">
        <f>VLOOKUP($A730,[3]級距!$A:$K,11,FALSE)</f>
        <v>3</v>
      </c>
      <c r="F730" s="32">
        <f t="shared" si="15"/>
        <v>1</v>
      </c>
    </row>
    <row r="731" spans="1:6">
      <c r="A731" s="47">
        <v>44300</v>
      </c>
      <c r="B731" s="46">
        <v>-129692.352</v>
      </c>
      <c r="C731" s="32">
        <f>VLOOKUP($A731,[3]級距!$A:$K,9,FALSE)</f>
        <v>10</v>
      </c>
      <c r="D731" s="32">
        <f>VLOOKUP($A731,[3]級距!$A:$K,10,FALSE)</f>
        <v>1</v>
      </c>
      <c r="E731" s="32">
        <f>VLOOKUP($A731,[3]級距!$A:$K,11,FALSE)</f>
        <v>1</v>
      </c>
      <c r="F731" s="32">
        <f t="shared" si="15"/>
        <v>1</v>
      </c>
    </row>
    <row r="732" spans="1:6">
      <c r="A732" s="47">
        <v>44299</v>
      </c>
      <c r="B732" s="46">
        <v>283081.728</v>
      </c>
      <c r="C732" s="32">
        <f>VLOOKUP($A732,[3]級距!$A:$K,9,FALSE)</f>
        <v>9</v>
      </c>
      <c r="D732" s="32">
        <f>VLOOKUP($A732,[3]級距!$A:$K,10,FALSE)</f>
        <v>5</v>
      </c>
      <c r="E732" s="32">
        <f>VLOOKUP($A732,[3]級距!$A:$K,11,FALSE)</f>
        <v>2</v>
      </c>
      <c r="F732" s="32">
        <f t="shared" si="15"/>
        <v>1</v>
      </c>
    </row>
    <row r="733" spans="1:6">
      <c r="A733" s="47">
        <v>44298</v>
      </c>
      <c r="B733" s="46">
        <v>-129734.97600000001</v>
      </c>
      <c r="C733" s="32">
        <f>VLOOKUP($A733,[3]級距!$A:$K,9,FALSE)</f>
        <v>7</v>
      </c>
      <c r="D733" s="32">
        <f>VLOOKUP($A733,[3]級距!$A:$K,10,FALSE)</f>
        <v>3</v>
      </c>
      <c r="E733" s="32">
        <f>VLOOKUP($A733,[3]級距!$A:$K,11,FALSE)</f>
        <v>2</v>
      </c>
      <c r="F733" s="32">
        <f t="shared" si="15"/>
        <v>1</v>
      </c>
    </row>
    <row r="734" spans="1:6">
      <c r="A734" s="47">
        <v>44295</v>
      </c>
      <c r="B734" s="46">
        <v>119680.552</v>
      </c>
      <c r="C734" s="32">
        <f>VLOOKUP($A734,[3]級距!$A:$K,9,FALSE)</f>
        <v>5</v>
      </c>
      <c r="D734" s="32">
        <f>VLOOKUP($A734,[3]級距!$A:$K,10,FALSE)</f>
        <v>7</v>
      </c>
      <c r="E734" s="32">
        <f>VLOOKUP($A734,[3]級距!$A:$K,11,FALSE)</f>
        <v>3</v>
      </c>
      <c r="F734" s="32">
        <f t="shared" si="15"/>
        <v>1</v>
      </c>
    </row>
    <row r="735" spans="1:6">
      <c r="A735" s="47">
        <v>44294</v>
      </c>
      <c r="B735" s="46">
        <v>-129828.424</v>
      </c>
      <c r="C735" s="32">
        <f>VLOOKUP($A735,[3]級距!$A:$K,9,FALSE)</f>
        <v>8</v>
      </c>
      <c r="D735" s="32">
        <f>VLOOKUP($A735,[3]級距!$A:$K,10,FALSE)</f>
        <v>9</v>
      </c>
      <c r="E735" s="32">
        <f>VLOOKUP($A735,[3]級距!$A:$K,11,FALSE)</f>
        <v>3</v>
      </c>
      <c r="F735" s="32">
        <f t="shared" si="15"/>
        <v>1</v>
      </c>
    </row>
    <row r="736" spans="1:6">
      <c r="A736" s="47">
        <v>44293</v>
      </c>
      <c r="B736" s="46">
        <v>-122429.088</v>
      </c>
      <c r="C736" s="32">
        <f>VLOOKUP($A736,[3]級距!$A:$K,9,FALSE)</f>
        <v>2</v>
      </c>
      <c r="D736" s="32">
        <f>VLOOKUP($A736,[3]級距!$A:$K,10,FALSE)</f>
        <v>1</v>
      </c>
      <c r="E736" s="32">
        <f>VLOOKUP($A736,[3]級距!$A:$K,11,FALSE)</f>
        <v>2</v>
      </c>
      <c r="F736" s="32">
        <f t="shared" si="15"/>
        <v>1</v>
      </c>
    </row>
    <row r="737" spans="1:6">
      <c r="A737" s="47">
        <v>44292</v>
      </c>
      <c r="B737" s="46">
        <v>-51826.152000000002</v>
      </c>
      <c r="C737" s="32">
        <f>VLOOKUP($A737,[3]級距!$A:$K,9,FALSE)</f>
        <v>4</v>
      </c>
      <c r="D737" s="32">
        <f>VLOOKUP($A737,[3]級距!$A:$K,10,FALSE)</f>
        <v>3</v>
      </c>
      <c r="E737" s="32">
        <f>VLOOKUP($A737,[3]級距!$A:$K,11,FALSE)</f>
        <v>2</v>
      </c>
      <c r="F737" s="32">
        <f t="shared" si="15"/>
        <v>1</v>
      </c>
    </row>
    <row r="738" spans="1:6">
      <c r="A738" s="47">
        <v>44287</v>
      </c>
      <c r="B738" s="46">
        <v>-88149.207999999999</v>
      </c>
      <c r="C738" s="32">
        <f>VLOOKUP($A738,[3]級距!$A:$K,9,FALSE)</f>
        <v>4</v>
      </c>
      <c r="D738" s="32">
        <f>VLOOKUP($A738,[3]級距!$A:$K,10,FALSE)</f>
        <v>2</v>
      </c>
      <c r="E738" s="32">
        <f>VLOOKUP($A738,[3]級距!$A:$K,11,FALSE)</f>
        <v>2</v>
      </c>
      <c r="F738" s="32">
        <f t="shared" si="15"/>
        <v>1</v>
      </c>
    </row>
    <row r="739" spans="1:6">
      <c r="A739" s="47">
        <v>44286</v>
      </c>
      <c r="B739" s="46">
        <v>60885.887999999999</v>
      </c>
      <c r="C739" s="32">
        <f>VLOOKUP($A739,[3]級距!$A:$K,9,FALSE)</f>
        <v>4</v>
      </c>
      <c r="D739" s="32">
        <f>VLOOKUP($A739,[3]級距!$A:$K,10,FALSE)</f>
        <v>9</v>
      </c>
      <c r="E739" s="32">
        <f>VLOOKUP($A739,[3]級距!$A:$K,11,FALSE)</f>
        <v>3</v>
      </c>
      <c r="F739" s="32">
        <f t="shared" si="15"/>
        <v>1</v>
      </c>
    </row>
    <row r="740" spans="1:6">
      <c r="A740" s="47">
        <v>44285</v>
      </c>
      <c r="B740" s="46">
        <v>-127719.576</v>
      </c>
      <c r="C740" s="32">
        <f>VLOOKUP($A740,[3]級距!$A:$K,9,FALSE)</f>
        <v>2</v>
      </c>
      <c r="D740" s="32">
        <f>VLOOKUP($A740,[3]級距!$A:$K,10,FALSE)</f>
        <v>5</v>
      </c>
      <c r="E740" s="32">
        <f>VLOOKUP($A740,[3]級距!$A:$K,11,FALSE)</f>
        <v>2</v>
      </c>
      <c r="F740" s="32">
        <f t="shared" si="15"/>
        <v>1</v>
      </c>
    </row>
    <row r="741" spans="1:6">
      <c r="A741" s="47">
        <v>44281</v>
      </c>
      <c r="B741" s="46">
        <v>173561.864</v>
      </c>
      <c r="C741" s="32">
        <f>VLOOKUP($A741,[3]級距!$A:$K,9,FALSE)</f>
        <v>7</v>
      </c>
      <c r="D741" s="32">
        <f>VLOOKUP($A741,[3]級距!$A:$K,10,FALSE)</f>
        <v>10</v>
      </c>
      <c r="E741" s="32">
        <f>VLOOKUP($A741,[3]級距!$A:$K,11,FALSE)</f>
        <v>3</v>
      </c>
      <c r="F741" s="32">
        <f t="shared" si="15"/>
        <v>1</v>
      </c>
    </row>
    <row r="742" spans="1:6">
      <c r="A742" s="47">
        <v>44280</v>
      </c>
      <c r="B742" s="46">
        <v>-27781.712</v>
      </c>
      <c r="C742" s="32">
        <f>VLOOKUP($A742,[3]級距!$A:$K,9,FALSE)</f>
        <v>8</v>
      </c>
      <c r="D742" s="32">
        <f>VLOOKUP($A742,[3]級距!$A:$K,10,FALSE)</f>
        <v>7</v>
      </c>
      <c r="E742" s="32">
        <f>VLOOKUP($A742,[3]級距!$A:$K,11,FALSE)</f>
        <v>3</v>
      </c>
      <c r="F742" s="32">
        <f t="shared" si="15"/>
        <v>1</v>
      </c>
    </row>
    <row r="743" spans="1:6">
      <c r="A743" s="47">
        <v>44279</v>
      </c>
      <c r="B743" s="46">
        <v>10196.08</v>
      </c>
      <c r="C743" s="32">
        <f>VLOOKUP($A743,[3]級距!$A:$K,9,FALSE)</f>
        <v>3</v>
      </c>
      <c r="D743" s="32">
        <f>VLOOKUP($A743,[3]級距!$A:$K,10,FALSE)</f>
        <v>3</v>
      </c>
      <c r="E743" s="32">
        <f>VLOOKUP($A743,[3]級距!$A:$K,11,FALSE)</f>
        <v>2</v>
      </c>
      <c r="F743" s="32">
        <f t="shared" si="15"/>
        <v>1</v>
      </c>
    </row>
    <row r="744" spans="1:6">
      <c r="A744" s="47">
        <v>44278</v>
      </c>
      <c r="B744" s="46">
        <v>-124668.48</v>
      </c>
      <c r="C744" s="32">
        <f>VLOOKUP($A744,[3]級距!$A:$K,9,FALSE)</f>
        <v>5</v>
      </c>
      <c r="D744" s="32">
        <f>VLOOKUP($A744,[3]級距!$A:$K,10,FALSE)</f>
        <v>6</v>
      </c>
      <c r="E744" s="32">
        <f>VLOOKUP($A744,[3]級距!$A:$K,11,FALSE)</f>
        <v>2</v>
      </c>
      <c r="F744" s="32">
        <f t="shared" si="15"/>
        <v>1</v>
      </c>
    </row>
    <row r="745" spans="1:6">
      <c r="A745" s="47">
        <v>44274</v>
      </c>
      <c r="B745" s="46">
        <v>-127703.52</v>
      </c>
      <c r="C745" s="32">
        <f>VLOOKUP($A745,[3]級距!$A:$K,9,FALSE)</f>
        <v>5</v>
      </c>
      <c r="D745" s="32">
        <f>VLOOKUP($A745,[3]級距!$A:$K,10,FALSE)</f>
        <v>6</v>
      </c>
      <c r="E745" s="32">
        <f>VLOOKUP($A745,[3]級距!$A:$K,11,FALSE)</f>
        <v>2</v>
      </c>
      <c r="F745" s="32">
        <f t="shared" si="15"/>
        <v>1</v>
      </c>
    </row>
    <row r="746" spans="1:6">
      <c r="A746" s="47">
        <v>44273</v>
      </c>
      <c r="B746" s="46">
        <v>14643.456</v>
      </c>
      <c r="C746" s="32">
        <f>VLOOKUP($A746,[3]級距!$A:$K,9,FALSE)</f>
        <v>5</v>
      </c>
      <c r="D746" s="32">
        <f>VLOOKUP($A746,[3]級距!$A:$K,10,FALSE)</f>
        <v>1</v>
      </c>
      <c r="E746" s="32">
        <f>VLOOKUP($A746,[3]級距!$A:$K,11,FALSE)</f>
        <v>2</v>
      </c>
      <c r="F746" s="32">
        <f t="shared" si="15"/>
        <v>1</v>
      </c>
    </row>
    <row r="747" spans="1:6">
      <c r="A747" s="47">
        <v>44272</v>
      </c>
      <c r="B747" s="46">
        <v>152883.65599999999</v>
      </c>
      <c r="C747" s="32">
        <f>VLOOKUP($A747,[3]級距!$A:$K,9,FALSE)</f>
        <v>5</v>
      </c>
      <c r="D747" s="32">
        <f>VLOOKUP($A747,[3]級距!$A:$K,10,FALSE)</f>
        <v>8</v>
      </c>
      <c r="E747" s="32">
        <f>VLOOKUP($A747,[3]級距!$A:$K,11,FALSE)</f>
        <v>3</v>
      </c>
      <c r="F747" s="32">
        <f t="shared" si="15"/>
        <v>1</v>
      </c>
    </row>
    <row r="748" spans="1:6">
      <c r="A748" s="47">
        <v>44271</v>
      </c>
      <c r="B748" s="46">
        <v>-30681.84</v>
      </c>
      <c r="C748" s="32">
        <f>VLOOKUP($A748,[3]級距!$A:$K,9,FALSE)</f>
        <v>4</v>
      </c>
      <c r="D748" s="32">
        <f>VLOOKUP($A748,[3]級距!$A:$K,10,FALSE)</f>
        <v>5</v>
      </c>
      <c r="E748" s="32">
        <f>VLOOKUP($A748,[3]級距!$A:$K,11,FALSE)</f>
        <v>2</v>
      </c>
      <c r="F748" s="32">
        <f t="shared" si="15"/>
        <v>1</v>
      </c>
    </row>
    <row r="749" spans="1:6">
      <c r="A749" s="47">
        <v>44265</v>
      </c>
      <c r="B749" s="46">
        <v>-4686.2879999999996</v>
      </c>
      <c r="C749" s="32">
        <f>VLOOKUP($A749,[3]級距!$A:$K,9,FALSE)</f>
        <v>5</v>
      </c>
      <c r="D749" s="32">
        <f>VLOOKUP($A749,[3]級距!$A:$K,10,FALSE)</f>
        <v>6</v>
      </c>
      <c r="E749" s="32">
        <f>VLOOKUP($A749,[3]級距!$A:$K,11,FALSE)</f>
        <v>2</v>
      </c>
      <c r="F749" s="32">
        <f t="shared" si="15"/>
        <v>1</v>
      </c>
    </row>
    <row r="750" spans="1:6">
      <c r="A750" s="47">
        <v>44263</v>
      </c>
      <c r="B750" s="46">
        <v>-26235.279999999999</v>
      </c>
      <c r="C750" s="32">
        <f>VLOOKUP($A750,[3]級距!$A:$K,9,FALSE)</f>
        <v>10</v>
      </c>
      <c r="D750" s="32">
        <f>VLOOKUP($A750,[3]級距!$A:$K,10,FALSE)</f>
        <v>5</v>
      </c>
      <c r="E750" s="32">
        <f>VLOOKUP($A750,[3]級距!$A:$K,11,FALSE)</f>
        <v>1</v>
      </c>
      <c r="F750" s="32">
        <f t="shared" si="15"/>
        <v>1</v>
      </c>
    </row>
    <row r="751" spans="1:6">
      <c r="A751" s="47">
        <v>44260</v>
      </c>
      <c r="B751" s="46">
        <v>-124513.24799999999</v>
      </c>
      <c r="C751" s="32">
        <f>VLOOKUP($A751,[3]級距!$A:$K,9,FALSE)</f>
        <v>10</v>
      </c>
      <c r="D751" s="32">
        <f>VLOOKUP($A751,[3]級距!$A:$K,10,FALSE)</f>
        <v>8</v>
      </c>
      <c r="E751" s="32">
        <f>VLOOKUP($A751,[3]級距!$A:$K,11,FALSE)</f>
        <v>4</v>
      </c>
      <c r="F751" s="32">
        <f t="shared" si="15"/>
        <v>1</v>
      </c>
    </row>
    <row r="752" spans="1:6">
      <c r="A752" s="47">
        <v>44259</v>
      </c>
      <c r="B752" s="46">
        <v>160655.63999999998</v>
      </c>
      <c r="C752" s="32">
        <f>VLOOKUP($A752,[3]級距!$A:$K,9,FALSE)</f>
        <v>10</v>
      </c>
      <c r="D752" s="32">
        <f>VLOOKUP($A752,[3]級距!$A:$K,10,FALSE)</f>
        <v>4</v>
      </c>
      <c r="E752" s="32">
        <f>VLOOKUP($A752,[3]級距!$A:$K,11,FALSE)</f>
        <v>1</v>
      </c>
      <c r="F752" s="32">
        <f t="shared" si="15"/>
        <v>1</v>
      </c>
    </row>
    <row r="753" spans="1:6">
      <c r="A753" s="47">
        <v>44258</v>
      </c>
      <c r="B753" s="46">
        <v>-123834.48000000001</v>
      </c>
      <c r="C753" s="32">
        <f>VLOOKUP($A753,[3]級距!$A:$K,9,FALSE)</f>
        <v>10</v>
      </c>
      <c r="D753" s="32">
        <f>VLOOKUP($A753,[3]級距!$A:$K,10,FALSE)</f>
        <v>6</v>
      </c>
      <c r="E753" s="32">
        <f>VLOOKUP($A753,[3]級距!$A:$K,11,FALSE)</f>
        <v>1</v>
      </c>
      <c r="F753" s="32">
        <f t="shared" si="15"/>
        <v>1</v>
      </c>
    </row>
    <row r="754" spans="1:6">
      <c r="A754" s="47">
        <v>44257</v>
      </c>
      <c r="B754" s="46">
        <v>79320.608000000007</v>
      </c>
      <c r="C754" s="32">
        <f>VLOOKUP($A754,[3]級距!$A:$K,9,FALSE)</f>
        <v>10</v>
      </c>
      <c r="D754" s="32">
        <f>VLOOKUP($A754,[3]級距!$A:$K,10,FALSE)</f>
        <v>9</v>
      </c>
      <c r="E754" s="32">
        <f>VLOOKUP($A754,[3]級距!$A:$K,11,FALSE)</f>
        <v>4</v>
      </c>
      <c r="F754" s="32">
        <f t="shared" si="15"/>
        <v>1</v>
      </c>
    </row>
    <row r="755" spans="1:6">
      <c r="A755" s="47">
        <v>44253</v>
      </c>
      <c r="B755" s="46">
        <v>-124596.192</v>
      </c>
      <c r="C755" s="32">
        <f>VLOOKUP($A755,[3]級距!$A:$K,9,FALSE)</f>
        <v>9</v>
      </c>
      <c r="D755" s="32">
        <f>VLOOKUP($A755,[3]級距!$A:$K,10,FALSE)</f>
        <v>4</v>
      </c>
      <c r="E755" s="32">
        <f>VLOOKUP($A755,[3]級距!$A:$K,11,FALSE)</f>
        <v>2</v>
      </c>
      <c r="F755" s="32">
        <f t="shared" si="15"/>
        <v>1</v>
      </c>
    </row>
    <row r="756" spans="1:6">
      <c r="A756" s="47">
        <v>44252</v>
      </c>
      <c r="B756" s="46">
        <v>-127831.68000000001</v>
      </c>
      <c r="C756" s="32">
        <f>VLOOKUP($A756,[3]級距!$A:$K,9,FALSE)</f>
        <v>5</v>
      </c>
      <c r="D756" s="32">
        <f>VLOOKUP($A756,[3]級距!$A:$K,10,FALSE)</f>
        <v>1</v>
      </c>
      <c r="E756" s="32">
        <f>VLOOKUP($A756,[3]級距!$A:$K,11,FALSE)</f>
        <v>2</v>
      </c>
      <c r="F756" s="32">
        <f t="shared" si="15"/>
        <v>1</v>
      </c>
    </row>
    <row r="757" spans="1:6">
      <c r="A757" s="47">
        <v>44251</v>
      </c>
      <c r="B757" s="46">
        <v>199944.82399999999</v>
      </c>
      <c r="C757" s="32">
        <f>VLOOKUP($A757,[3]級距!$A:$K,9,FALSE)</f>
        <v>10</v>
      </c>
      <c r="D757" s="32">
        <f>VLOOKUP($A757,[3]級距!$A:$K,10,FALSE)</f>
        <v>4</v>
      </c>
      <c r="E757" s="32">
        <f>VLOOKUP($A757,[3]級距!$A:$K,11,FALSE)</f>
        <v>1</v>
      </c>
      <c r="F757" s="32">
        <f t="shared" si="15"/>
        <v>1</v>
      </c>
    </row>
    <row r="758" spans="1:6">
      <c r="A758" s="47">
        <v>44246</v>
      </c>
      <c r="B758" s="46">
        <v>-125863.69600000001</v>
      </c>
      <c r="C758" s="32">
        <f>VLOOKUP($A758,[3]級距!$A:$K,9,FALSE)</f>
        <v>7</v>
      </c>
      <c r="D758" s="32">
        <f>VLOOKUP($A758,[3]級距!$A:$K,10,FALSE)</f>
        <v>1</v>
      </c>
      <c r="E758" s="32">
        <f>VLOOKUP($A758,[3]級距!$A:$K,11,FALSE)</f>
        <v>2</v>
      </c>
      <c r="F758" s="32">
        <f t="shared" si="15"/>
        <v>1</v>
      </c>
    </row>
    <row r="759" spans="1:6">
      <c r="A759" s="47">
        <v>44245</v>
      </c>
      <c r="B759" s="46">
        <v>-122360.736</v>
      </c>
      <c r="C759" s="32">
        <f>VLOOKUP($A759,[3]級距!$A:$K,9,FALSE)</f>
        <v>8</v>
      </c>
      <c r="D759" s="32">
        <f>VLOOKUP($A759,[3]級距!$A:$K,10,FALSE)</f>
        <v>1</v>
      </c>
      <c r="E759" s="32">
        <f>VLOOKUP($A759,[3]級距!$A:$K,11,FALSE)</f>
        <v>2</v>
      </c>
      <c r="F759" s="32">
        <f t="shared" si="15"/>
        <v>1</v>
      </c>
    </row>
    <row r="760" spans="1:6">
      <c r="A760" s="47">
        <v>44244</v>
      </c>
      <c r="B760" s="46">
        <v>90.88000000000001</v>
      </c>
      <c r="C760" s="32">
        <f>VLOOKUP($A760,[3]級距!$A:$K,9,FALSE)</f>
        <v>8</v>
      </c>
      <c r="D760" s="32">
        <f>VLOOKUP($A760,[3]級距!$A:$K,10,FALSE)</f>
        <v>3</v>
      </c>
      <c r="E760" s="32">
        <f>VLOOKUP($A760,[3]級距!$A:$K,11,FALSE)</f>
        <v>2</v>
      </c>
      <c r="F760" s="32">
        <f t="shared" si="15"/>
        <v>1</v>
      </c>
    </row>
    <row r="761" spans="1:6">
      <c r="A761" s="47">
        <v>44232</v>
      </c>
      <c r="B761" s="46">
        <v>-63041.952000000005</v>
      </c>
      <c r="C761" s="32">
        <f>VLOOKUP($A761,[3]級距!$A:$K,9,FALSE)</f>
        <v>8</v>
      </c>
      <c r="D761" s="32">
        <f>VLOOKUP($A761,[3]級距!$A:$K,10,FALSE)</f>
        <v>1</v>
      </c>
      <c r="E761" s="32">
        <f>VLOOKUP($A761,[3]級距!$A:$K,11,FALSE)</f>
        <v>2</v>
      </c>
      <c r="F761" s="32">
        <f t="shared" si="15"/>
        <v>1</v>
      </c>
    </row>
    <row r="762" spans="1:6">
      <c r="A762" s="47">
        <v>44231</v>
      </c>
      <c r="B762" s="46">
        <v>1840.1119999999999</v>
      </c>
      <c r="C762" s="32">
        <f>VLOOKUP($A762,[3]級距!$A:$K,9,FALSE)</f>
        <v>8</v>
      </c>
      <c r="D762" s="32">
        <f>VLOOKUP($A762,[3]級距!$A:$K,10,FALSE)</f>
        <v>1</v>
      </c>
      <c r="E762" s="32">
        <f>VLOOKUP($A762,[3]級距!$A:$K,11,FALSE)</f>
        <v>2</v>
      </c>
      <c r="F762" s="32">
        <f t="shared" si="15"/>
        <v>1</v>
      </c>
    </row>
    <row r="763" spans="1:6">
      <c r="A763" s="47">
        <v>44230</v>
      </c>
      <c r="B763" s="46">
        <v>-22541.040000000001</v>
      </c>
      <c r="C763" s="32">
        <f>VLOOKUP($A763,[3]級距!$A:$K,9,FALSE)</f>
        <v>5</v>
      </c>
      <c r="D763" s="32">
        <f>VLOOKUP($A763,[3]級距!$A:$K,10,FALSE)</f>
        <v>6</v>
      </c>
      <c r="E763" s="32">
        <f>VLOOKUP($A763,[3]級距!$A:$K,11,FALSE)</f>
        <v>2</v>
      </c>
      <c r="F763" s="32">
        <f t="shared" si="15"/>
        <v>1</v>
      </c>
    </row>
    <row r="764" spans="1:6">
      <c r="A764" s="47">
        <v>44228</v>
      </c>
      <c r="B764" s="46">
        <v>46317.440000000002</v>
      </c>
      <c r="C764" s="32">
        <f>VLOOKUP($A764,[3]級距!$A:$K,9,FALSE)</f>
        <v>10</v>
      </c>
      <c r="D764" s="32">
        <f>VLOOKUP($A764,[3]級距!$A:$K,10,FALSE)</f>
        <v>7</v>
      </c>
      <c r="E764" s="32">
        <f>VLOOKUP($A764,[3]級距!$A:$K,11,FALSE)</f>
        <v>4</v>
      </c>
      <c r="F764" s="32">
        <f t="shared" si="15"/>
        <v>1</v>
      </c>
    </row>
    <row r="765" spans="1:6">
      <c r="A765" s="47">
        <v>44225</v>
      </c>
      <c r="B765" s="46">
        <v>238064.568</v>
      </c>
      <c r="C765" s="32">
        <f>VLOOKUP($A765,[3]級距!$A:$K,9,FALSE)</f>
        <v>10</v>
      </c>
      <c r="D765" s="32">
        <f>VLOOKUP($A765,[3]級距!$A:$K,10,FALSE)</f>
        <v>9</v>
      </c>
      <c r="E765" s="32">
        <f>VLOOKUP($A765,[3]級距!$A:$K,11,FALSE)</f>
        <v>4</v>
      </c>
      <c r="F765" s="32">
        <f t="shared" si="15"/>
        <v>1</v>
      </c>
    </row>
    <row r="766" spans="1:6">
      <c r="A766" s="47">
        <v>44224</v>
      </c>
      <c r="B766" s="46">
        <v>21038.488000000001</v>
      </c>
      <c r="C766" s="32">
        <f>VLOOKUP($A766,[3]級距!$A:$K,9,FALSE)</f>
        <v>8</v>
      </c>
      <c r="D766" s="32">
        <f>VLOOKUP($A766,[3]級距!$A:$K,10,FALSE)</f>
        <v>2</v>
      </c>
      <c r="E766" s="32">
        <f>VLOOKUP($A766,[3]級距!$A:$K,11,FALSE)</f>
        <v>2</v>
      </c>
      <c r="F766" s="32">
        <f t="shared" si="15"/>
        <v>1</v>
      </c>
    </row>
    <row r="767" spans="1:6">
      <c r="A767" s="47">
        <v>44223</v>
      </c>
      <c r="B767" s="46">
        <v>26888.792000000001</v>
      </c>
      <c r="C767" s="32">
        <f>VLOOKUP($A767,[3]級距!$A:$K,9,FALSE)</f>
        <v>8</v>
      </c>
      <c r="D767" s="32">
        <f>VLOOKUP($A767,[3]級距!$A:$K,10,FALSE)</f>
        <v>3</v>
      </c>
      <c r="E767" s="32">
        <f>VLOOKUP($A767,[3]級距!$A:$K,11,FALSE)</f>
        <v>2</v>
      </c>
      <c r="F767" s="32">
        <f t="shared" si="15"/>
        <v>1</v>
      </c>
    </row>
    <row r="768" spans="1:6">
      <c r="A768" s="47">
        <v>44222</v>
      </c>
      <c r="B768" s="46">
        <v>-123809.99999999999</v>
      </c>
      <c r="C768" s="32">
        <f>VLOOKUP($A768,[3]級距!$A:$K,9,FALSE)</f>
        <v>10</v>
      </c>
      <c r="D768" s="32">
        <f>VLOOKUP($A768,[3]級距!$A:$K,10,FALSE)</f>
        <v>6</v>
      </c>
      <c r="E768" s="32">
        <f>VLOOKUP($A768,[3]級距!$A:$K,11,FALSE)</f>
        <v>1</v>
      </c>
      <c r="F768" s="32">
        <f t="shared" si="15"/>
        <v>1</v>
      </c>
    </row>
    <row r="769" spans="1:6">
      <c r="A769" s="47">
        <v>44221</v>
      </c>
      <c r="B769" s="46">
        <v>-6494.511999999997</v>
      </c>
      <c r="C769" s="32">
        <f>VLOOKUP($A769,[3]級距!$A:$K,9,FALSE)</f>
        <v>9</v>
      </c>
      <c r="D769" s="32">
        <f>VLOOKUP($A769,[3]級距!$A:$K,10,FALSE)</f>
        <v>2</v>
      </c>
      <c r="E769" s="32">
        <f>VLOOKUP($A769,[3]級距!$A:$K,11,FALSE)</f>
        <v>2</v>
      </c>
      <c r="F769" s="32">
        <f t="shared" si="15"/>
        <v>1</v>
      </c>
    </row>
    <row r="770" spans="1:6">
      <c r="A770" s="47">
        <v>44218</v>
      </c>
      <c r="B770" s="46">
        <v>34360.504000000001</v>
      </c>
      <c r="C770" s="32">
        <f>VLOOKUP($A770,[3]級距!$A:$K,9,FALSE)</f>
        <v>5</v>
      </c>
      <c r="D770" s="32">
        <f>VLOOKUP($A770,[3]級距!$A:$K,10,FALSE)</f>
        <v>5</v>
      </c>
      <c r="E770" s="32">
        <f>VLOOKUP($A770,[3]級距!$A:$K,11,FALSE)</f>
        <v>2</v>
      </c>
      <c r="F770" s="32">
        <f t="shared" si="15"/>
        <v>1</v>
      </c>
    </row>
    <row r="771" spans="1:6">
      <c r="A771" s="47">
        <v>44216</v>
      </c>
      <c r="B771" s="46">
        <v>157906.35199999998</v>
      </c>
      <c r="C771" s="32">
        <f>VLOOKUP($A771,[3]級距!$A:$K,9,FALSE)</f>
        <v>8</v>
      </c>
      <c r="D771" s="32">
        <f>VLOOKUP($A771,[3]級距!$A:$K,10,FALSE)</f>
        <v>6</v>
      </c>
      <c r="E771" s="32">
        <f>VLOOKUP($A771,[3]級距!$A:$K,11,FALSE)</f>
        <v>2</v>
      </c>
      <c r="F771" s="32">
        <f t="shared" si="15"/>
        <v>1</v>
      </c>
    </row>
    <row r="772" spans="1:6">
      <c r="A772" s="47">
        <v>44214</v>
      </c>
      <c r="B772" s="46">
        <v>128453.864</v>
      </c>
      <c r="C772" s="32">
        <f>VLOOKUP($A772,[3]級距!$A:$K,9,FALSE)</f>
        <v>10</v>
      </c>
      <c r="D772" s="32">
        <f>VLOOKUP($A772,[3]級距!$A:$K,10,FALSE)</f>
        <v>1</v>
      </c>
      <c r="E772" s="32">
        <f>VLOOKUP($A772,[3]級距!$A:$K,11,FALSE)</f>
        <v>1</v>
      </c>
      <c r="F772" s="32">
        <f t="shared" ref="F772:F835" si="16">IF(A773&lt;&gt;A772,1,0)</f>
        <v>1</v>
      </c>
    </row>
    <row r="773" spans="1:6">
      <c r="A773" s="47">
        <v>44211</v>
      </c>
      <c r="B773" s="46">
        <v>111613.20800000001</v>
      </c>
      <c r="C773" s="32">
        <f>VLOOKUP($A773,[3]級距!$A:$K,9,FALSE)</f>
        <v>10</v>
      </c>
      <c r="D773" s="32">
        <f>VLOOKUP($A773,[3]級距!$A:$K,10,FALSE)</f>
        <v>8</v>
      </c>
      <c r="E773" s="32">
        <f>VLOOKUP($A773,[3]級距!$A:$K,11,FALSE)</f>
        <v>4</v>
      </c>
      <c r="F773" s="32">
        <f t="shared" si="16"/>
        <v>1</v>
      </c>
    </row>
    <row r="774" spans="1:6">
      <c r="A774" s="47">
        <v>44208</v>
      </c>
      <c r="B774" s="46">
        <v>74599.896000000008</v>
      </c>
      <c r="C774" s="32">
        <f>VLOOKUP($A774,[3]級距!$A:$K,9,FALSE)</f>
        <v>7</v>
      </c>
      <c r="D774" s="32">
        <f>VLOOKUP($A774,[3]級距!$A:$K,10,FALSE)</f>
        <v>2</v>
      </c>
      <c r="E774" s="32">
        <f>VLOOKUP($A774,[3]級距!$A:$K,11,FALSE)</f>
        <v>2</v>
      </c>
      <c r="F774" s="32">
        <f t="shared" si="16"/>
        <v>1</v>
      </c>
    </row>
    <row r="775" spans="1:6">
      <c r="A775" s="47">
        <v>44207</v>
      </c>
      <c r="B775" s="46">
        <v>-124449.88800000001</v>
      </c>
      <c r="C775" s="32">
        <f>VLOOKUP($A775,[3]級距!$A:$K,9,FALSE)</f>
        <v>5</v>
      </c>
      <c r="D775" s="32">
        <f>VLOOKUP($A775,[3]級距!$A:$K,10,FALSE)</f>
        <v>7</v>
      </c>
      <c r="E775" s="32">
        <f>VLOOKUP($A775,[3]級距!$A:$K,11,FALSE)</f>
        <v>3</v>
      </c>
      <c r="F775" s="32">
        <f t="shared" si="16"/>
        <v>1</v>
      </c>
    </row>
    <row r="776" spans="1:6">
      <c r="A776" s="47">
        <v>44204</v>
      </c>
      <c r="B776" s="46">
        <v>-30821.088000000003</v>
      </c>
      <c r="C776" s="32">
        <f>VLOOKUP($A776,[3]級距!$A:$K,9,FALSE)</f>
        <v>8</v>
      </c>
      <c r="D776" s="32">
        <f>VLOOKUP($A776,[3]級距!$A:$K,10,FALSE)</f>
        <v>4</v>
      </c>
      <c r="E776" s="32">
        <f>VLOOKUP($A776,[3]級距!$A:$K,11,FALSE)</f>
        <v>2</v>
      </c>
      <c r="F776" s="32">
        <f t="shared" si="16"/>
        <v>1</v>
      </c>
    </row>
    <row r="777" spans="1:6">
      <c r="A777" s="47">
        <v>44203</v>
      </c>
      <c r="B777" s="46">
        <v>111568.696</v>
      </c>
      <c r="C777" s="32">
        <f>VLOOKUP($A777,[3]級距!$A:$K,9,FALSE)</f>
        <v>9</v>
      </c>
      <c r="D777" s="32">
        <f>VLOOKUP($A777,[3]級距!$A:$K,10,FALSE)</f>
        <v>8</v>
      </c>
      <c r="E777" s="32">
        <f>VLOOKUP($A777,[3]級距!$A:$K,11,FALSE)</f>
        <v>3</v>
      </c>
      <c r="F777" s="32">
        <f t="shared" si="16"/>
        <v>1</v>
      </c>
    </row>
    <row r="778" spans="1:6">
      <c r="A778" s="47">
        <v>44202</v>
      </c>
      <c r="B778" s="46">
        <v>-120619.992</v>
      </c>
      <c r="C778" s="32">
        <f>VLOOKUP($A778,[3]級距!$A:$K,9,FALSE)</f>
        <v>10</v>
      </c>
      <c r="D778" s="32">
        <f>VLOOKUP($A778,[3]級距!$A:$K,10,FALSE)</f>
        <v>4</v>
      </c>
      <c r="E778" s="32">
        <f>VLOOKUP($A778,[3]級距!$A:$K,11,FALSE)</f>
        <v>1</v>
      </c>
      <c r="F778" s="32">
        <f t="shared" si="16"/>
        <v>1</v>
      </c>
    </row>
    <row r="779" spans="1:6">
      <c r="A779" s="47">
        <v>44201</v>
      </c>
      <c r="B779" s="46">
        <v>-127139.51999999999</v>
      </c>
      <c r="C779" s="32">
        <f>VLOOKUP($A779,[3]級距!$A:$K,9,FALSE)</f>
        <v>5</v>
      </c>
      <c r="D779" s="32">
        <f>VLOOKUP($A779,[3]級距!$A:$K,10,FALSE)</f>
        <v>8</v>
      </c>
      <c r="E779" s="32">
        <f>VLOOKUP($A779,[3]級距!$A:$K,11,FALSE)</f>
        <v>3</v>
      </c>
      <c r="F779" s="32">
        <f t="shared" si="16"/>
        <v>1</v>
      </c>
    </row>
    <row r="780" spans="1:6">
      <c r="A780" s="47">
        <v>44196</v>
      </c>
      <c r="B780" s="46">
        <v>-79122.567999999999</v>
      </c>
      <c r="C780" s="32">
        <f>VLOOKUP($A780,[3]級距!$A:$K,9,FALSE)</f>
        <v>3</v>
      </c>
      <c r="D780" s="32">
        <f>VLOOKUP($A780,[3]級距!$A:$K,10,FALSE)</f>
        <v>1</v>
      </c>
      <c r="E780" s="32">
        <f>VLOOKUP($A780,[3]級距!$A:$K,11,FALSE)</f>
        <v>2</v>
      </c>
      <c r="F780" s="32">
        <f t="shared" si="16"/>
        <v>1</v>
      </c>
    </row>
    <row r="781" spans="1:6">
      <c r="A781" s="47">
        <v>44195</v>
      </c>
      <c r="B781" s="46">
        <v>126821.872</v>
      </c>
      <c r="C781" s="32">
        <f>VLOOKUP($A781,[3]級距!$A:$K,9,FALSE)</f>
        <v>8</v>
      </c>
      <c r="D781" s="32">
        <f>VLOOKUP($A781,[3]級距!$A:$K,10,FALSE)</f>
        <v>10</v>
      </c>
      <c r="E781" s="32">
        <f>VLOOKUP($A781,[3]級距!$A:$K,11,FALSE)</f>
        <v>3</v>
      </c>
      <c r="F781" s="32">
        <f t="shared" si="16"/>
        <v>1</v>
      </c>
    </row>
    <row r="782" spans="1:6">
      <c r="A782" s="47">
        <v>44194</v>
      </c>
      <c r="B782" s="46">
        <v>-86926.88</v>
      </c>
      <c r="C782" s="32">
        <f>VLOOKUP($A782,[3]級距!$A:$K,9,FALSE)</f>
        <v>2</v>
      </c>
      <c r="D782" s="32">
        <f>VLOOKUP($A782,[3]級距!$A:$K,10,FALSE)</f>
        <v>1</v>
      </c>
      <c r="E782" s="32">
        <f>VLOOKUP($A782,[3]級距!$A:$K,11,FALSE)</f>
        <v>2</v>
      </c>
      <c r="F782" s="32">
        <f t="shared" si="16"/>
        <v>1</v>
      </c>
    </row>
    <row r="783" spans="1:6">
      <c r="A783" s="47">
        <v>44193</v>
      </c>
      <c r="B783" s="46">
        <v>22886.304</v>
      </c>
      <c r="C783" s="32">
        <f>VLOOKUP($A783,[3]級距!$A:$K,9,FALSE)</f>
        <v>4</v>
      </c>
      <c r="D783" s="32">
        <f>VLOOKUP($A783,[3]級距!$A:$K,10,FALSE)</f>
        <v>9</v>
      </c>
      <c r="E783" s="32">
        <f>VLOOKUP($A783,[3]級距!$A:$K,11,FALSE)</f>
        <v>3</v>
      </c>
      <c r="F783" s="32">
        <f t="shared" si="16"/>
        <v>1</v>
      </c>
    </row>
    <row r="784" spans="1:6">
      <c r="A784" s="47">
        <v>44190</v>
      </c>
      <c r="B784" s="46">
        <v>29131.200000000001</v>
      </c>
      <c r="C784" s="32">
        <f>VLOOKUP($A784,[3]級距!$A:$K,9,FALSE)</f>
        <v>5</v>
      </c>
      <c r="D784" s="32">
        <f>VLOOKUP($A784,[3]級距!$A:$K,10,FALSE)</f>
        <v>2</v>
      </c>
      <c r="E784" s="32">
        <f>VLOOKUP($A784,[3]級距!$A:$K,11,FALSE)</f>
        <v>2</v>
      </c>
      <c r="F784" s="32">
        <f t="shared" si="16"/>
        <v>1</v>
      </c>
    </row>
    <row r="785" spans="1:6">
      <c r="A785" s="47">
        <v>44189</v>
      </c>
      <c r="B785" s="46">
        <v>-94037.504000000001</v>
      </c>
      <c r="C785" s="32">
        <f>VLOOKUP($A785,[3]級距!$A:$K,9,FALSE)</f>
        <v>3</v>
      </c>
      <c r="D785" s="32">
        <f>VLOOKUP($A785,[3]級距!$A:$K,10,FALSE)</f>
        <v>6</v>
      </c>
      <c r="E785" s="32">
        <f>VLOOKUP($A785,[3]級距!$A:$K,11,FALSE)</f>
        <v>2</v>
      </c>
      <c r="F785" s="32">
        <f t="shared" si="16"/>
        <v>1</v>
      </c>
    </row>
    <row r="786" spans="1:6">
      <c r="A786" s="47">
        <v>44187</v>
      </c>
      <c r="B786" s="46">
        <v>310925.82400000002</v>
      </c>
      <c r="C786" s="32">
        <f>VLOOKUP($A786,[3]級距!$A:$K,9,FALSE)</f>
        <v>10</v>
      </c>
      <c r="D786" s="32">
        <f>VLOOKUP($A786,[3]級距!$A:$K,10,FALSE)</f>
        <v>8</v>
      </c>
      <c r="E786" s="32">
        <f>VLOOKUP($A786,[3]級距!$A:$K,11,FALSE)</f>
        <v>4</v>
      </c>
      <c r="F786" s="32">
        <f t="shared" si="16"/>
        <v>1</v>
      </c>
    </row>
    <row r="787" spans="1:6">
      <c r="A787" s="47">
        <v>44186</v>
      </c>
      <c r="B787" s="46">
        <v>-128120.448</v>
      </c>
      <c r="C787" s="32">
        <f>VLOOKUP($A787,[3]級距!$A:$K,9,FALSE)</f>
        <v>10</v>
      </c>
      <c r="D787" s="32">
        <f>VLOOKUP($A787,[3]級距!$A:$K,10,FALSE)</f>
        <v>6</v>
      </c>
      <c r="E787" s="32">
        <f>VLOOKUP($A787,[3]級距!$A:$K,11,FALSE)</f>
        <v>1</v>
      </c>
      <c r="F787" s="32">
        <f t="shared" si="16"/>
        <v>1</v>
      </c>
    </row>
    <row r="788" spans="1:6">
      <c r="A788" s="47">
        <v>44183</v>
      </c>
      <c r="B788" s="46">
        <v>35050.752</v>
      </c>
      <c r="C788" s="32">
        <f>VLOOKUP($A788,[3]級距!$A:$K,9,FALSE)</f>
        <v>2</v>
      </c>
      <c r="D788" s="32">
        <f>VLOOKUP($A788,[3]級距!$A:$K,10,FALSE)</f>
        <v>6</v>
      </c>
      <c r="E788" s="32">
        <f>VLOOKUP($A788,[3]級距!$A:$K,11,FALSE)</f>
        <v>2</v>
      </c>
      <c r="F788" s="32">
        <f t="shared" si="16"/>
        <v>1</v>
      </c>
    </row>
    <row r="789" spans="1:6">
      <c r="A789" s="47">
        <v>44182</v>
      </c>
      <c r="B789" s="46">
        <v>122844.584</v>
      </c>
      <c r="C789" s="32">
        <f>VLOOKUP($A789,[3]級距!$A:$K,9,FALSE)</f>
        <v>5</v>
      </c>
      <c r="D789" s="32">
        <f>VLOOKUP($A789,[3]級距!$A:$K,10,FALSE)</f>
        <v>3</v>
      </c>
      <c r="E789" s="32">
        <f>VLOOKUP($A789,[3]級距!$A:$K,11,FALSE)</f>
        <v>2</v>
      </c>
      <c r="F789" s="32">
        <f t="shared" si="16"/>
        <v>1</v>
      </c>
    </row>
    <row r="790" spans="1:6">
      <c r="A790" s="47">
        <v>44181</v>
      </c>
      <c r="B790" s="46">
        <v>-75367.103999999992</v>
      </c>
      <c r="C790" s="32">
        <f>VLOOKUP($A790,[3]級距!$A:$K,9,FALSE)</f>
        <v>5</v>
      </c>
      <c r="D790" s="32">
        <f>VLOOKUP($A790,[3]級距!$A:$K,10,FALSE)</f>
        <v>9</v>
      </c>
      <c r="E790" s="32">
        <f>VLOOKUP($A790,[3]級距!$A:$K,11,FALSE)</f>
        <v>3</v>
      </c>
      <c r="F790" s="32">
        <f t="shared" si="16"/>
        <v>1</v>
      </c>
    </row>
    <row r="791" spans="1:6">
      <c r="A791" s="47">
        <v>44180</v>
      </c>
      <c r="B791" s="46">
        <v>50593.088000000003</v>
      </c>
      <c r="C791" s="32">
        <f>VLOOKUP($A791,[3]級距!$A:$K,9,FALSE)</f>
        <v>8</v>
      </c>
      <c r="D791" s="32">
        <f>VLOOKUP($A791,[3]級距!$A:$K,10,FALSE)</f>
        <v>4</v>
      </c>
      <c r="E791" s="32">
        <f>VLOOKUP($A791,[3]級距!$A:$K,11,FALSE)</f>
        <v>2</v>
      </c>
      <c r="F791" s="32">
        <f t="shared" si="16"/>
        <v>1</v>
      </c>
    </row>
    <row r="792" spans="1:6">
      <c r="A792" s="47">
        <v>44176</v>
      </c>
      <c r="B792" s="46">
        <v>-128240.83199999999</v>
      </c>
      <c r="C792" s="32">
        <f>VLOOKUP($A792,[3]級距!$A:$K,9,FALSE)</f>
        <v>9</v>
      </c>
      <c r="D792" s="32">
        <f>VLOOKUP($A792,[3]級距!$A:$K,10,FALSE)</f>
        <v>3</v>
      </c>
      <c r="E792" s="32">
        <f>VLOOKUP($A792,[3]級距!$A:$K,11,FALSE)</f>
        <v>2</v>
      </c>
      <c r="F792" s="32">
        <f t="shared" si="16"/>
        <v>1</v>
      </c>
    </row>
    <row r="793" spans="1:6">
      <c r="A793" s="47">
        <v>44175</v>
      </c>
      <c r="B793" s="46">
        <v>-18828.48</v>
      </c>
      <c r="C793" s="32">
        <f>VLOOKUP($A793,[3]級距!$A:$K,9,FALSE)</f>
        <v>5</v>
      </c>
      <c r="D793" s="32">
        <f>VLOOKUP($A793,[3]級距!$A:$K,10,FALSE)</f>
        <v>2</v>
      </c>
      <c r="E793" s="32">
        <f>VLOOKUP($A793,[3]級距!$A:$K,11,FALSE)</f>
        <v>2</v>
      </c>
      <c r="F793" s="32">
        <f t="shared" si="16"/>
        <v>1</v>
      </c>
    </row>
    <row r="794" spans="1:6">
      <c r="A794" s="47">
        <v>44172</v>
      </c>
      <c r="B794" s="46">
        <v>-125431.10400000001</v>
      </c>
      <c r="C794" s="32">
        <f>VLOOKUP($A794,[3]級距!$A:$K,9,FALSE)</f>
        <v>5</v>
      </c>
      <c r="D794" s="32">
        <f>VLOOKUP($A794,[3]級距!$A:$K,10,FALSE)</f>
        <v>3</v>
      </c>
      <c r="E794" s="32">
        <f>VLOOKUP($A794,[3]級距!$A:$K,11,FALSE)</f>
        <v>2</v>
      </c>
      <c r="F794" s="32">
        <f t="shared" si="16"/>
        <v>1</v>
      </c>
    </row>
    <row r="795" spans="1:6">
      <c r="A795" s="47">
        <v>44169</v>
      </c>
      <c r="B795" s="46">
        <v>168368.424</v>
      </c>
      <c r="C795" s="32">
        <f>VLOOKUP($A795,[3]級距!$A:$K,9,FALSE)</f>
        <v>5</v>
      </c>
      <c r="D795" s="32">
        <f>VLOOKUP($A795,[3]級距!$A:$K,10,FALSE)</f>
        <v>9</v>
      </c>
      <c r="E795" s="32">
        <f>VLOOKUP($A795,[3]級距!$A:$K,11,FALSE)</f>
        <v>3</v>
      </c>
      <c r="F795" s="32">
        <f t="shared" si="16"/>
        <v>1</v>
      </c>
    </row>
    <row r="796" spans="1:6">
      <c r="A796" s="47">
        <v>44168</v>
      </c>
      <c r="B796" s="46">
        <v>-128370.088</v>
      </c>
      <c r="C796" s="32">
        <f>VLOOKUP($A796,[3]級距!$A:$K,9,FALSE)</f>
        <v>5</v>
      </c>
      <c r="D796" s="32">
        <f>VLOOKUP($A796,[3]級距!$A:$K,10,FALSE)</f>
        <v>2</v>
      </c>
      <c r="E796" s="32">
        <f>VLOOKUP($A796,[3]級距!$A:$K,11,FALSE)</f>
        <v>2</v>
      </c>
      <c r="F796" s="32">
        <f t="shared" si="16"/>
        <v>1</v>
      </c>
    </row>
    <row r="797" spans="1:6">
      <c r="A797" s="47">
        <v>44167</v>
      </c>
      <c r="B797" s="46">
        <v>-127997.18399999999</v>
      </c>
      <c r="C797" s="32">
        <f>VLOOKUP($A797,[3]級距!$A:$K,9,FALSE)</f>
        <v>4</v>
      </c>
      <c r="D797" s="32">
        <f>VLOOKUP($A797,[3]級距!$A:$K,10,FALSE)</f>
        <v>2</v>
      </c>
      <c r="E797" s="32">
        <f>VLOOKUP($A797,[3]級距!$A:$K,11,FALSE)</f>
        <v>2</v>
      </c>
      <c r="F797" s="32">
        <f t="shared" si="16"/>
        <v>1</v>
      </c>
    </row>
    <row r="798" spans="1:6">
      <c r="A798" s="47">
        <v>44166</v>
      </c>
      <c r="B798" s="46">
        <v>20540.016</v>
      </c>
      <c r="C798" s="32">
        <f>VLOOKUP($A798,[3]級距!$A:$K,9,FALSE)</f>
        <v>5</v>
      </c>
      <c r="D798" s="32">
        <f>VLOOKUP($A798,[3]級距!$A:$K,10,FALSE)</f>
        <v>5</v>
      </c>
      <c r="E798" s="32">
        <f>VLOOKUP($A798,[3]級距!$A:$K,11,FALSE)</f>
        <v>2</v>
      </c>
      <c r="F798" s="32">
        <f t="shared" si="16"/>
        <v>1</v>
      </c>
    </row>
    <row r="799" spans="1:6">
      <c r="A799" s="47">
        <v>44165</v>
      </c>
      <c r="B799" s="46">
        <v>-126616.68</v>
      </c>
      <c r="C799" s="32">
        <f>VLOOKUP($A799,[3]級距!$A:$K,9,FALSE)</f>
        <v>10</v>
      </c>
      <c r="D799" s="32">
        <f>VLOOKUP($A799,[3]級距!$A:$K,10,FALSE)</f>
        <v>6</v>
      </c>
      <c r="E799" s="32">
        <f>VLOOKUP($A799,[3]級距!$A:$K,11,FALSE)</f>
        <v>1</v>
      </c>
      <c r="F799" s="32">
        <f t="shared" si="16"/>
        <v>1</v>
      </c>
    </row>
    <row r="800" spans="1:6">
      <c r="A800" s="47">
        <v>44162</v>
      </c>
      <c r="B800" s="46">
        <v>69351.520000000004</v>
      </c>
      <c r="C800" s="32">
        <f>VLOOKUP($A800,[3]級距!$A:$K,9,FALSE)</f>
        <v>5</v>
      </c>
      <c r="D800" s="32">
        <f>VLOOKUP($A800,[3]級距!$A:$K,10,FALSE)</f>
        <v>8</v>
      </c>
      <c r="E800" s="32">
        <f>VLOOKUP($A800,[3]級距!$A:$K,11,FALSE)</f>
        <v>3</v>
      </c>
      <c r="F800" s="32">
        <f t="shared" si="16"/>
        <v>1</v>
      </c>
    </row>
    <row r="801" spans="1:6">
      <c r="A801" s="47">
        <v>44161</v>
      </c>
      <c r="B801" s="46">
        <v>-72573.48</v>
      </c>
      <c r="C801" s="32">
        <f>VLOOKUP($A801,[3]級距!$A:$K,9,FALSE)</f>
        <v>4</v>
      </c>
      <c r="D801" s="32">
        <f>VLOOKUP($A801,[3]級距!$A:$K,10,FALSE)</f>
        <v>5</v>
      </c>
      <c r="E801" s="32">
        <f>VLOOKUP($A801,[3]級距!$A:$K,11,FALSE)</f>
        <v>2</v>
      </c>
      <c r="F801" s="32">
        <f t="shared" si="16"/>
        <v>1</v>
      </c>
    </row>
    <row r="802" spans="1:6">
      <c r="A802" s="47">
        <v>44160</v>
      </c>
      <c r="B802" s="46">
        <v>174653.592</v>
      </c>
      <c r="C802" s="32">
        <f>VLOOKUP($A802,[3]級距!$A:$K,9,FALSE)</f>
        <v>8</v>
      </c>
      <c r="D802" s="32">
        <f>VLOOKUP($A802,[3]級距!$A:$K,10,FALSE)</f>
        <v>9</v>
      </c>
      <c r="E802" s="32">
        <f>VLOOKUP($A802,[3]級距!$A:$K,11,FALSE)</f>
        <v>3</v>
      </c>
      <c r="F802" s="32">
        <f t="shared" si="16"/>
        <v>1</v>
      </c>
    </row>
    <row r="803" spans="1:6">
      <c r="A803" s="47">
        <v>44159</v>
      </c>
      <c r="B803" s="46">
        <v>20027.904000000002</v>
      </c>
      <c r="C803" s="32">
        <f>VLOOKUP($A803,[3]級距!$A:$K,9,FALSE)</f>
        <v>5</v>
      </c>
      <c r="D803" s="32">
        <f>VLOOKUP($A803,[3]級距!$A:$K,10,FALSE)</f>
        <v>8</v>
      </c>
      <c r="E803" s="32">
        <f>VLOOKUP($A803,[3]級距!$A:$K,11,FALSE)</f>
        <v>3</v>
      </c>
      <c r="F803" s="32">
        <f t="shared" si="16"/>
        <v>1</v>
      </c>
    </row>
    <row r="804" spans="1:6">
      <c r="A804" s="47">
        <v>44155</v>
      </c>
      <c r="B804" s="46">
        <v>-66633.335999999996</v>
      </c>
      <c r="C804" s="32">
        <f>VLOOKUP($A804,[3]級距!$A:$K,9,FALSE)</f>
        <v>2</v>
      </c>
      <c r="D804" s="32">
        <f>VLOOKUP($A804,[3]級距!$A:$K,10,FALSE)</f>
        <v>2</v>
      </c>
      <c r="E804" s="32">
        <f>VLOOKUP($A804,[3]級距!$A:$K,11,FALSE)</f>
        <v>2</v>
      </c>
      <c r="F804" s="32">
        <f t="shared" si="16"/>
        <v>1</v>
      </c>
    </row>
    <row r="805" spans="1:6">
      <c r="A805" s="47">
        <v>44154</v>
      </c>
      <c r="B805" s="46">
        <v>14254.28</v>
      </c>
      <c r="C805" s="32">
        <f>VLOOKUP($A805,[3]級距!$A:$K,9,FALSE)</f>
        <v>2</v>
      </c>
      <c r="D805" s="32">
        <f>VLOOKUP($A805,[3]級距!$A:$K,10,FALSE)</f>
        <v>1</v>
      </c>
      <c r="E805" s="32">
        <f>VLOOKUP($A805,[3]級距!$A:$K,11,FALSE)</f>
        <v>2</v>
      </c>
      <c r="F805" s="32">
        <f t="shared" si="16"/>
        <v>1</v>
      </c>
    </row>
    <row r="806" spans="1:6">
      <c r="A806" s="47">
        <v>44153</v>
      </c>
      <c r="B806" s="46">
        <v>57245.039999999994</v>
      </c>
      <c r="C806" s="32">
        <f>VLOOKUP($A806,[3]級距!$A:$K,9,FALSE)</f>
        <v>7</v>
      </c>
      <c r="D806" s="32">
        <f>VLOOKUP($A806,[3]級距!$A:$K,10,FALSE)</f>
        <v>8</v>
      </c>
      <c r="E806" s="32">
        <f>VLOOKUP($A806,[3]級距!$A:$K,11,FALSE)</f>
        <v>3</v>
      </c>
      <c r="F806" s="32">
        <f t="shared" si="16"/>
        <v>1</v>
      </c>
    </row>
    <row r="807" spans="1:6">
      <c r="A807" s="47">
        <v>44152</v>
      </c>
      <c r="B807" s="46">
        <v>18878.448</v>
      </c>
      <c r="C807" s="32">
        <f>VLOOKUP($A807,[3]級距!$A:$K,9,FALSE)</f>
        <v>5</v>
      </c>
      <c r="D807" s="32">
        <f>VLOOKUP($A807,[3]級距!$A:$K,10,FALSE)</f>
        <v>3</v>
      </c>
      <c r="E807" s="32">
        <f>VLOOKUP($A807,[3]級距!$A:$K,11,FALSE)</f>
        <v>2</v>
      </c>
      <c r="F807" s="32">
        <f t="shared" si="16"/>
        <v>1</v>
      </c>
    </row>
    <row r="808" spans="1:6">
      <c r="A808" s="47">
        <v>44147</v>
      </c>
      <c r="B808" s="46">
        <v>-12351.12</v>
      </c>
      <c r="C808" s="32">
        <f>VLOOKUP($A808,[3]級距!$A:$K,9,FALSE)</f>
        <v>4</v>
      </c>
      <c r="D808" s="32">
        <f>VLOOKUP($A808,[3]級距!$A:$K,10,FALSE)</f>
        <v>4</v>
      </c>
      <c r="E808" s="32">
        <f>VLOOKUP($A808,[3]級距!$A:$K,11,FALSE)</f>
        <v>2</v>
      </c>
      <c r="F808" s="32">
        <f t="shared" si="16"/>
        <v>1</v>
      </c>
    </row>
    <row r="809" spans="1:6">
      <c r="A809" s="47">
        <v>44146</v>
      </c>
      <c r="B809" s="46">
        <v>173333.6</v>
      </c>
      <c r="C809" s="32">
        <f>VLOOKUP($A809,[3]級距!$A:$K,9,FALSE)</f>
        <v>8</v>
      </c>
      <c r="D809" s="32">
        <f>VLOOKUP($A809,[3]級距!$A:$K,10,FALSE)</f>
        <v>8</v>
      </c>
      <c r="E809" s="32">
        <f>VLOOKUP($A809,[3]級距!$A:$K,11,FALSE)</f>
        <v>3</v>
      </c>
      <c r="F809" s="32">
        <f t="shared" si="16"/>
        <v>1</v>
      </c>
    </row>
    <row r="810" spans="1:6">
      <c r="A810" s="47">
        <v>44145</v>
      </c>
      <c r="B810" s="46">
        <v>28459.791999999998</v>
      </c>
      <c r="C810" s="32">
        <f>VLOOKUP($A810,[3]級距!$A:$K,9,FALSE)</f>
        <v>5</v>
      </c>
      <c r="D810" s="32">
        <f>VLOOKUP($A810,[3]級距!$A:$K,10,FALSE)</f>
        <v>5</v>
      </c>
      <c r="E810" s="32">
        <f>VLOOKUP($A810,[3]級距!$A:$K,11,FALSE)</f>
        <v>2</v>
      </c>
      <c r="F810" s="32">
        <f t="shared" si="16"/>
        <v>1</v>
      </c>
    </row>
    <row r="811" spans="1:6">
      <c r="A811" s="47">
        <v>44144</v>
      </c>
      <c r="B811" s="46">
        <v>-33435.344000000005</v>
      </c>
      <c r="C811" s="32">
        <f>VLOOKUP($A811,[3]級距!$A:$K,9,FALSE)</f>
        <v>5</v>
      </c>
      <c r="D811" s="32">
        <f>VLOOKUP($A811,[3]級距!$A:$K,10,FALSE)</f>
        <v>3</v>
      </c>
      <c r="E811" s="32">
        <f>VLOOKUP($A811,[3]級距!$A:$K,11,FALSE)</f>
        <v>2</v>
      </c>
      <c r="F811" s="32">
        <f t="shared" si="16"/>
        <v>1</v>
      </c>
    </row>
    <row r="812" spans="1:6">
      <c r="A812" s="47">
        <v>44141</v>
      </c>
      <c r="B812" s="46">
        <v>715.904</v>
      </c>
      <c r="C812" s="32">
        <f>VLOOKUP($A812,[3]級距!$A:$K,9,FALSE)</f>
        <v>3</v>
      </c>
      <c r="D812" s="32">
        <f>VLOOKUP($A812,[3]級距!$A:$K,10,FALSE)</f>
        <v>1</v>
      </c>
      <c r="E812" s="32">
        <f>VLOOKUP($A812,[3]級距!$A:$K,11,FALSE)</f>
        <v>2</v>
      </c>
      <c r="F812" s="32">
        <f t="shared" si="16"/>
        <v>1</v>
      </c>
    </row>
    <row r="813" spans="1:6">
      <c r="A813" s="47">
        <v>44140</v>
      </c>
      <c r="B813" s="46">
        <v>-39270.656000000003</v>
      </c>
      <c r="C813" s="32">
        <f>VLOOKUP($A813,[3]級距!$A:$K,9,FALSE)</f>
        <v>4</v>
      </c>
      <c r="D813" s="32">
        <f>VLOOKUP($A813,[3]級距!$A:$K,10,FALSE)</f>
        <v>4</v>
      </c>
      <c r="E813" s="32">
        <f>VLOOKUP($A813,[3]級距!$A:$K,11,FALSE)</f>
        <v>2</v>
      </c>
      <c r="F813" s="32">
        <f t="shared" si="16"/>
        <v>1</v>
      </c>
    </row>
    <row r="814" spans="1:6">
      <c r="A814" s="47">
        <v>44139</v>
      </c>
      <c r="B814" s="46">
        <v>-126097.848</v>
      </c>
      <c r="C814" s="32">
        <f>VLOOKUP($A814,[3]級距!$A:$K,9,FALSE)</f>
        <v>9</v>
      </c>
      <c r="D814" s="32">
        <f>VLOOKUP($A814,[3]級距!$A:$K,10,FALSE)</f>
        <v>5</v>
      </c>
      <c r="E814" s="32">
        <f>VLOOKUP($A814,[3]級距!$A:$K,11,FALSE)</f>
        <v>2</v>
      </c>
      <c r="F814" s="32">
        <f t="shared" si="16"/>
        <v>1</v>
      </c>
    </row>
    <row r="815" spans="1:6">
      <c r="A815" s="47">
        <v>44137</v>
      </c>
      <c r="B815" s="46">
        <v>103204.24800000001</v>
      </c>
      <c r="C815" s="32">
        <f>VLOOKUP($A815,[3]級距!$A:$K,9,FALSE)</f>
        <v>5</v>
      </c>
      <c r="D815" s="32">
        <f>VLOOKUP($A815,[3]級距!$A:$K,10,FALSE)</f>
        <v>4</v>
      </c>
      <c r="E815" s="32">
        <f>VLOOKUP($A815,[3]級距!$A:$K,11,FALSE)</f>
        <v>2</v>
      </c>
      <c r="F815" s="32">
        <f t="shared" si="16"/>
        <v>1</v>
      </c>
    </row>
    <row r="816" spans="1:6">
      <c r="A816" s="47">
        <v>44134</v>
      </c>
      <c r="B816" s="46">
        <v>218196.88</v>
      </c>
      <c r="C816" s="32">
        <f>VLOOKUP($A816,[3]級距!$A:$K,9,FALSE)</f>
        <v>7</v>
      </c>
      <c r="D816" s="32">
        <f>VLOOKUP($A816,[3]級距!$A:$K,10,FALSE)</f>
        <v>9</v>
      </c>
      <c r="E816" s="32">
        <f>VLOOKUP($A816,[3]級距!$A:$K,11,FALSE)</f>
        <v>3</v>
      </c>
      <c r="F816" s="32">
        <f t="shared" si="16"/>
        <v>1</v>
      </c>
    </row>
    <row r="817" spans="1:6">
      <c r="A817" s="47">
        <v>44133</v>
      </c>
      <c r="B817" s="46">
        <v>-127231.68000000001</v>
      </c>
      <c r="C817" s="32">
        <f>VLOOKUP($A817,[3]級距!$A:$K,9,FALSE)</f>
        <v>5</v>
      </c>
      <c r="D817" s="32">
        <f>VLOOKUP($A817,[3]級距!$A:$K,10,FALSE)</f>
        <v>1</v>
      </c>
      <c r="E817" s="32">
        <f>VLOOKUP($A817,[3]級距!$A:$K,11,FALSE)</f>
        <v>2</v>
      </c>
      <c r="F817" s="32">
        <f t="shared" si="16"/>
        <v>1</v>
      </c>
    </row>
    <row r="818" spans="1:6">
      <c r="A818" s="47">
        <v>44132</v>
      </c>
      <c r="B818" s="46">
        <v>99890.823999999993</v>
      </c>
      <c r="C818" s="32">
        <f>VLOOKUP($A818,[3]級距!$A:$K,9,FALSE)</f>
        <v>3</v>
      </c>
      <c r="D818" s="32">
        <f>VLOOKUP($A818,[3]級距!$A:$K,10,FALSE)</f>
        <v>5</v>
      </c>
      <c r="E818" s="32">
        <f>VLOOKUP($A818,[3]級距!$A:$K,11,FALSE)</f>
        <v>2</v>
      </c>
      <c r="F818" s="32">
        <f t="shared" si="16"/>
        <v>1</v>
      </c>
    </row>
    <row r="819" spans="1:6">
      <c r="A819" s="47">
        <v>44130</v>
      </c>
      <c r="B819" s="46">
        <v>-55577.288</v>
      </c>
      <c r="C819" s="32">
        <f>VLOOKUP($A819,[3]級距!$A:$K,9,FALSE)</f>
        <v>4</v>
      </c>
      <c r="D819" s="32">
        <f>VLOOKUP($A819,[3]級距!$A:$K,10,FALSE)</f>
        <v>1</v>
      </c>
      <c r="E819" s="32">
        <f>VLOOKUP($A819,[3]級距!$A:$K,11,FALSE)</f>
        <v>2</v>
      </c>
      <c r="F819" s="32">
        <f t="shared" si="16"/>
        <v>1</v>
      </c>
    </row>
    <row r="820" spans="1:6">
      <c r="A820" s="47">
        <v>44127</v>
      </c>
      <c r="B820" s="46">
        <v>-16910.376</v>
      </c>
      <c r="C820" s="32">
        <f>VLOOKUP($A820,[3]級距!$A:$K,9,FALSE)</f>
        <v>2</v>
      </c>
      <c r="D820" s="32">
        <f>VLOOKUP($A820,[3]級距!$A:$K,10,FALSE)</f>
        <v>3</v>
      </c>
      <c r="E820" s="32">
        <f>VLOOKUP($A820,[3]級距!$A:$K,11,FALSE)</f>
        <v>2</v>
      </c>
      <c r="F820" s="32">
        <f t="shared" si="16"/>
        <v>1</v>
      </c>
    </row>
    <row r="821" spans="1:6">
      <c r="A821" s="47">
        <v>44125</v>
      </c>
      <c r="B821" s="46">
        <v>22279.615999999998</v>
      </c>
      <c r="C821" s="32">
        <f>VLOOKUP($A821,[3]級距!$A:$K,9,FALSE)</f>
        <v>3</v>
      </c>
      <c r="D821" s="32">
        <f>VLOOKUP($A821,[3]級距!$A:$K,10,FALSE)</f>
        <v>5</v>
      </c>
      <c r="E821" s="32">
        <f>VLOOKUP($A821,[3]級距!$A:$K,11,FALSE)</f>
        <v>2</v>
      </c>
      <c r="F821" s="32">
        <f t="shared" si="16"/>
        <v>1</v>
      </c>
    </row>
    <row r="822" spans="1:6">
      <c r="A822" s="47">
        <v>44120</v>
      </c>
      <c r="B822" s="46">
        <v>-127376.83199999999</v>
      </c>
      <c r="C822" s="32">
        <f>VLOOKUP($A822,[3]級距!$A:$K,9,FALSE)</f>
        <v>6</v>
      </c>
      <c r="D822" s="32">
        <f>VLOOKUP($A822,[3]級距!$A:$K,10,FALSE)</f>
        <v>5</v>
      </c>
      <c r="E822" s="32">
        <f>VLOOKUP($A822,[3]級距!$A:$K,11,FALSE)</f>
        <v>2</v>
      </c>
      <c r="F822" s="32">
        <f t="shared" si="16"/>
        <v>1</v>
      </c>
    </row>
    <row r="823" spans="1:6">
      <c r="A823" s="47">
        <v>44119</v>
      </c>
      <c r="B823" s="46">
        <v>-127378.56</v>
      </c>
      <c r="C823" s="32">
        <f>VLOOKUP($A823,[3]級距!$A:$K,9,FALSE)</f>
        <v>7</v>
      </c>
      <c r="D823" s="32">
        <f>VLOOKUP($A823,[3]級距!$A:$K,10,FALSE)</f>
        <v>1</v>
      </c>
      <c r="E823" s="32">
        <f>VLOOKUP($A823,[3]級距!$A:$K,11,FALSE)</f>
        <v>2</v>
      </c>
      <c r="F823" s="32">
        <f t="shared" si="16"/>
        <v>1</v>
      </c>
    </row>
    <row r="824" spans="1:6">
      <c r="A824" s="47">
        <v>44118</v>
      </c>
      <c r="B824" s="46">
        <v>-14627.232</v>
      </c>
      <c r="C824" s="32">
        <f>VLOOKUP($A824,[3]級距!$A:$K,9,FALSE)</f>
        <v>2</v>
      </c>
      <c r="D824" s="32">
        <f>VLOOKUP($A824,[3]級距!$A:$K,10,FALSE)</f>
        <v>7</v>
      </c>
      <c r="E824" s="32">
        <f>VLOOKUP($A824,[3]級距!$A:$K,11,FALSE)</f>
        <v>3</v>
      </c>
      <c r="F824" s="32">
        <f t="shared" si="16"/>
        <v>1</v>
      </c>
    </row>
    <row r="825" spans="1:6">
      <c r="A825" s="47">
        <v>44117</v>
      </c>
      <c r="B825" s="46">
        <v>25176.272000000001</v>
      </c>
      <c r="C825" s="32">
        <f>VLOOKUP($A825,[3]級距!$A:$K,9,FALSE)</f>
        <v>5</v>
      </c>
      <c r="D825" s="32">
        <f>VLOOKUP($A825,[3]級距!$A:$K,10,FALSE)</f>
        <v>3</v>
      </c>
      <c r="E825" s="32">
        <f>VLOOKUP($A825,[3]級距!$A:$K,11,FALSE)</f>
        <v>2</v>
      </c>
      <c r="F825" s="32">
        <f t="shared" si="16"/>
        <v>1</v>
      </c>
    </row>
    <row r="826" spans="1:6">
      <c r="A826" s="47">
        <v>44116</v>
      </c>
      <c r="B826" s="46">
        <v>28378.239999999998</v>
      </c>
      <c r="C826" s="32">
        <f>VLOOKUP($A826,[3]級距!$A:$K,9,FALSE)</f>
        <v>4</v>
      </c>
      <c r="D826" s="32">
        <f>VLOOKUP($A826,[3]級距!$A:$K,10,FALSE)</f>
        <v>2</v>
      </c>
      <c r="E826" s="32">
        <f>VLOOKUP($A826,[3]級距!$A:$K,11,FALSE)</f>
        <v>2</v>
      </c>
      <c r="F826" s="32">
        <f t="shared" si="16"/>
        <v>1</v>
      </c>
    </row>
    <row r="827" spans="1:6">
      <c r="A827" s="47">
        <v>44112</v>
      </c>
      <c r="B827" s="46">
        <v>-127378.56</v>
      </c>
      <c r="C827" s="32">
        <f>VLOOKUP($A827,[3]級距!$A:$K,9,FALSE)</f>
        <v>3</v>
      </c>
      <c r="D827" s="32">
        <f>VLOOKUP($A827,[3]級距!$A:$K,10,FALSE)</f>
        <v>5</v>
      </c>
      <c r="E827" s="32">
        <f>VLOOKUP($A827,[3]級距!$A:$K,11,FALSE)</f>
        <v>2</v>
      </c>
      <c r="F827" s="32">
        <f t="shared" si="16"/>
        <v>1</v>
      </c>
    </row>
    <row r="828" spans="1:6">
      <c r="A828" s="47">
        <v>44111</v>
      </c>
      <c r="B828" s="46">
        <v>119310.71999999999</v>
      </c>
      <c r="C828" s="32">
        <f>VLOOKUP($A828,[3]級距!$A:$K,9,FALSE)</f>
        <v>7</v>
      </c>
      <c r="D828" s="32">
        <f>VLOOKUP($A828,[3]級距!$A:$K,10,FALSE)</f>
        <v>9</v>
      </c>
      <c r="E828" s="32">
        <f>VLOOKUP($A828,[3]級距!$A:$K,11,FALSE)</f>
        <v>3</v>
      </c>
      <c r="F828" s="32">
        <f t="shared" si="16"/>
        <v>1</v>
      </c>
    </row>
    <row r="829" spans="1:6">
      <c r="A829" s="47">
        <v>44110</v>
      </c>
      <c r="B829" s="46">
        <v>-25663.552</v>
      </c>
      <c r="C829" s="32">
        <f>VLOOKUP($A829,[3]級距!$A:$K,9,FALSE)</f>
        <v>2</v>
      </c>
      <c r="D829" s="32">
        <f>VLOOKUP($A829,[3]級距!$A:$K,10,FALSE)</f>
        <v>7</v>
      </c>
      <c r="E829" s="32">
        <f>VLOOKUP($A829,[3]級距!$A:$K,11,FALSE)</f>
        <v>3</v>
      </c>
      <c r="F829" s="32">
        <f t="shared" si="16"/>
        <v>1</v>
      </c>
    </row>
    <row r="830" spans="1:6">
      <c r="A830" s="47">
        <v>44109</v>
      </c>
      <c r="B830" s="46">
        <v>-43206.911999999997</v>
      </c>
      <c r="C830" s="32">
        <f>VLOOKUP($A830,[3]級距!$A:$K,9,FALSE)</f>
        <v>5</v>
      </c>
      <c r="D830" s="32">
        <f>VLOOKUP($A830,[3]級距!$A:$K,10,FALSE)</f>
        <v>4</v>
      </c>
      <c r="E830" s="32">
        <f>VLOOKUP($A830,[3]級距!$A:$K,11,FALSE)</f>
        <v>2</v>
      </c>
      <c r="F830" s="32">
        <f t="shared" si="16"/>
        <v>1</v>
      </c>
    </row>
    <row r="831" spans="1:6">
      <c r="A831" s="47">
        <v>44104</v>
      </c>
      <c r="B831" s="46">
        <v>-2185.7440000000001</v>
      </c>
      <c r="C831" s="32">
        <f>VLOOKUP($A831,[3]級距!$A:$K,9,FALSE)</f>
        <v>4</v>
      </c>
      <c r="D831" s="32">
        <f>VLOOKUP($A831,[3]級距!$A:$K,10,FALSE)</f>
        <v>2</v>
      </c>
      <c r="E831" s="32">
        <f>VLOOKUP($A831,[3]級距!$A:$K,11,FALSE)</f>
        <v>2</v>
      </c>
      <c r="F831" s="32">
        <f t="shared" si="16"/>
        <v>1</v>
      </c>
    </row>
    <row r="832" spans="1:6">
      <c r="A832" s="47">
        <v>44103</v>
      </c>
      <c r="B832" s="46">
        <v>-28557.232</v>
      </c>
      <c r="C832" s="32">
        <f>VLOOKUP($A832,[3]級距!$A:$K,9,FALSE)</f>
        <v>5</v>
      </c>
      <c r="D832" s="32">
        <f>VLOOKUP($A832,[3]級距!$A:$K,10,FALSE)</f>
        <v>5</v>
      </c>
      <c r="E832" s="32">
        <f>VLOOKUP($A832,[3]級距!$A:$K,11,FALSE)</f>
        <v>2</v>
      </c>
      <c r="F832" s="32">
        <f t="shared" si="16"/>
        <v>1</v>
      </c>
    </row>
    <row r="833" spans="1:6">
      <c r="A833" s="47">
        <v>44102</v>
      </c>
      <c r="B833" s="46">
        <v>159475.62399999998</v>
      </c>
      <c r="C833" s="32">
        <f>VLOOKUP($A833,[3]級距!$A:$K,9,FALSE)</f>
        <v>8</v>
      </c>
      <c r="D833" s="32">
        <f>VLOOKUP($A833,[3]級距!$A:$K,10,FALSE)</f>
        <v>8</v>
      </c>
      <c r="E833" s="32">
        <f>VLOOKUP($A833,[3]級距!$A:$K,11,FALSE)</f>
        <v>3</v>
      </c>
      <c r="F833" s="32">
        <f t="shared" si="16"/>
        <v>1</v>
      </c>
    </row>
    <row r="834" spans="1:6">
      <c r="A834" s="47">
        <v>44099</v>
      </c>
      <c r="B834" s="46">
        <v>6346.6639999999989</v>
      </c>
      <c r="C834" s="32">
        <f>VLOOKUP($A834,[3]級距!$A:$K,9,FALSE)</f>
        <v>9</v>
      </c>
      <c r="D834" s="32">
        <f>VLOOKUP($A834,[3]級距!$A:$K,10,FALSE)</f>
        <v>4</v>
      </c>
      <c r="E834" s="32">
        <f>VLOOKUP($A834,[3]級距!$A:$K,11,FALSE)</f>
        <v>2</v>
      </c>
      <c r="F834" s="32">
        <f t="shared" si="16"/>
        <v>1</v>
      </c>
    </row>
    <row r="835" spans="1:6">
      <c r="A835" s="47">
        <v>44098</v>
      </c>
      <c r="B835" s="46">
        <v>161271.92800000001</v>
      </c>
      <c r="C835" s="32">
        <f>VLOOKUP($A835,[3]級距!$A:$K,9,FALSE)</f>
        <v>10</v>
      </c>
      <c r="D835" s="32">
        <f>VLOOKUP($A835,[3]級距!$A:$K,10,FALSE)</f>
        <v>10</v>
      </c>
      <c r="E835" s="32">
        <f>VLOOKUP($A835,[3]級距!$A:$K,11,FALSE)</f>
        <v>4</v>
      </c>
      <c r="F835" s="32">
        <f t="shared" si="16"/>
        <v>1</v>
      </c>
    </row>
    <row r="836" spans="1:6">
      <c r="A836" s="47">
        <v>44097</v>
      </c>
      <c r="B836" s="46">
        <v>46596.351999999999</v>
      </c>
      <c r="C836" s="32">
        <f>VLOOKUP($A836,[3]級距!$A:$K,9,FALSE)</f>
        <v>5</v>
      </c>
      <c r="D836" s="32">
        <f>VLOOKUP($A836,[3]級距!$A:$K,10,FALSE)</f>
        <v>3</v>
      </c>
      <c r="E836" s="32">
        <f>VLOOKUP($A836,[3]級距!$A:$K,11,FALSE)</f>
        <v>2</v>
      </c>
      <c r="F836" s="32">
        <f t="shared" ref="F836:F899" si="17">IF(A837&lt;&gt;A836,1,0)</f>
        <v>1</v>
      </c>
    </row>
    <row r="837" spans="1:6">
      <c r="A837" s="47">
        <v>44096</v>
      </c>
      <c r="B837" s="46">
        <v>20394.887999999999</v>
      </c>
      <c r="C837" s="32">
        <f>VLOOKUP($A837,[3]級距!$A:$K,9,FALSE)</f>
        <v>8</v>
      </c>
      <c r="D837" s="32">
        <f>VLOOKUP($A837,[3]級距!$A:$K,10,FALSE)</f>
        <v>7</v>
      </c>
      <c r="E837" s="32">
        <f>VLOOKUP($A837,[3]級距!$A:$K,11,FALSE)</f>
        <v>3</v>
      </c>
      <c r="F837" s="32">
        <f t="shared" si="17"/>
        <v>1</v>
      </c>
    </row>
    <row r="838" spans="1:6">
      <c r="A838" s="47">
        <v>44095</v>
      </c>
      <c r="B838" s="46">
        <v>-124918.46399999999</v>
      </c>
      <c r="C838" s="32">
        <f>VLOOKUP($A838,[3]級距!$A:$K,9,FALSE)</f>
        <v>9</v>
      </c>
      <c r="D838" s="32">
        <f>VLOOKUP($A838,[3]級距!$A:$K,10,FALSE)</f>
        <v>8</v>
      </c>
      <c r="E838" s="32">
        <f>VLOOKUP($A838,[3]級距!$A:$K,11,FALSE)</f>
        <v>3</v>
      </c>
      <c r="F838" s="32">
        <f t="shared" si="17"/>
        <v>1</v>
      </c>
    </row>
    <row r="839" spans="1:6">
      <c r="A839" s="47">
        <v>44092</v>
      </c>
      <c r="B839" s="46">
        <v>-14538.456</v>
      </c>
      <c r="C839" s="32">
        <f>VLOOKUP($A839,[3]級距!$A:$K,9,FALSE)</f>
        <v>3</v>
      </c>
      <c r="D839" s="32">
        <f>VLOOKUP($A839,[3]級距!$A:$K,10,FALSE)</f>
        <v>1</v>
      </c>
      <c r="E839" s="32">
        <f>VLOOKUP($A839,[3]級距!$A:$K,11,FALSE)</f>
        <v>2</v>
      </c>
      <c r="F839" s="32">
        <f t="shared" si="17"/>
        <v>1</v>
      </c>
    </row>
    <row r="840" spans="1:6">
      <c r="A840" s="47">
        <v>44091</v>
      </c>
      <c r="B840" s="46">
        <v>-127414.27200000001</v>
      </c>
      <c r="C840" s="32">
        <f>VLOOKUP($A840,[3]級距!$A:$K,9,FALSE)</f>
        <v>5</v>
      </c>
      <c r="D840" s="32">
        <f>VLOOKUP($A840,[3]級距!$A:$K,10,FALSE)</f>
        <v>3</v>
      </c>
      <c r="E840" s="32">
        <f>VLOOKUP($A840,[3]級距!$A:$K,11,FALSE)</f>
        <v>2</v>
      </c>
      <c r="F840" s="32">
        <f t="shared" si="17"/>
        <v>1</v>
      </c>
    </row>
    <row r="841" spans="1:6">
      <c r="A841" s="47">
        <v>44089</v>
      </c>
      <c r="B841" s="46">
        <v>-7114.5759999999991</v>
      </c>
      <c r="C841" s="32">
        <f>VLOOKUP($A841,[3]級距!$A:$K,9,FALSE)</f>
        <v>3</v>
      </c>
      <c r="D841" s="32">
        <f>VLOOKUP($A841,[3]級距!$A:$K,10,FALSE)</f>
        <v>8</v>
      </c>
      <c r="E841" s="32">
        <f>VLOOKUP($A841,[3]級距!$A:$K,11,FALSE)</f>
        <v>3</v>
      </c>
      <c r="F841" s="32">
        <f t="shared" si="17"/>
        <v>1</v>
      </c>
    </row>
    <row r="842" spans="1:6">
      <c r="A842" s="47">
        <v>44085</v>
      </c>
      <c r="B842" s="46">
        <v>-86482.08</v>
      </c>
      <c r="C842" s="32">
        <f>VLOOKUP($A842,[3]級距!$A:$K,9,FALSE)</f>
        <v>2</v>
      </c>
      <c r="D842" s="32">
        <f>VLOOKUP($A842,[3]級距!$A:$K,10,FALSE)</f>
        <v>1</v>
      </c>
      <c r="E842" s="32">
        <f>VLOOKUP($A842,[3]級距!$A:$K,11,FALSE)</f>
        <v>2</v>
      </c>
      <c r="F842" s="32">
        <f t="shared" si="17"/>
        <v>1</v>
      </c>
    </row>
    <row r="843" spans="1:6">
      <c r="A843" s="47">
        <v>44084</v>
      </c>
      <c r="B843" s="46">
        <v>-43276.68</v>
      </c>
      <c r="C843" s="32">
        <f>VLOOKUP($A843,[3]級距!$A:$K,9,FALSE)</f>
        <v>2</v>
      </c>
      <c r="D843" s="32">
        <f>VLOOKUP($A843,[3]級距!$A:$K,10,FALSE)</f>
        <v>4</v>
      </c>
      <c r="E843" s="32">
        <f>VLOOKUP($A843,[3]級距!$A:$K,11,FALSE)</f>
        <v>2</v>
      </c>
      <c r="F843" s="32">
        <f t="shared" si="17"/>
        <v>1</v>
      </c>
    </row>
    <row r="844" spans="1:6">
      <c r="A844" s="47">
        <v>44083</v>
      </c>
      <c r="B844" s="46">
        <v>-117021.59999999999</v>
      </c>
      <c r="C844" s="32">
        <f>VLOOKUP($A844,[3]級距!$A:$K,9,FALSE)</f>
        <v>8</v>
      </c>
      <c r="D844" s="32">
        <f>VLOOKUP($A844,[3]級距!$A:$K,10,FALSE)</f>
        <v>4</v>
      </c>
      <c r="E844" s="32">
        <f>VLOOKUP($A844,[3]級距!$A:$K,11,FALSE)</f>
        <v>2</v>
      </c>
      <c r="F844" s="32">
        <f t="shared" si="17"/>
        <v>1</v>
      </c>
    </row>
    <row r="845" spans="1:6">
      <c r="A845" s="47">
        <v>44082</v>
      </c>
      <c r="B845" s="46">
        <v>-115874.61599999999</v>
      </c>
      <c r="C845" s="32">
        <f>VLOOKUP($A845,[3]級距!$A:$K,9,FALSE)</f>
        <v>2</v>
      </c>
      <c r="D845" s="32">
        <f>VLOOKUP($A845,[3]級距!$A:$K,10,FALSE)</f>
        <v>2</v>
      </c>
      <c r="E845" s="32">
        <f>VLOOKUP($A845,[3]級距!$A:$K,11,FALSE)</f>
        <v>2</v>
      </c>
      <c r="F845" s="32">
        <f t="shared" si="17"/>
        <v>1</v>
      </c>
    </row>
    <row r="846" spans="1:6">
      <c r="A846" s="47">
        <v>44081</v>
      </c>
      <c r="B846" s="46">
        <v>36771.896000000001</v>
      </c>
      <c r="C846" s="32">
        <f>VLOOKUP($A846,[3]級距!$A:$K,9,FALSE)</f>
        <v>8</v>
      </c>
      <c r="D846" s="32">
        <f>VLOOKUP($A846,[3]級距!$A:$K,10,FALSE)</f>
        <v>2</v>
      </c>
      <c r="E846" s="32">
        <f>VLOOKUP($A846,[3]級距!$A:$K,11,FALSE)</f>
        <v>2</v>
      </c>
      <c r="F846" s="32">
        <f t="shared" si="17"/>
        <v>1</v>
      </c>
    </row>
    <row r="847" spans="1:6">
      <c r="A847" s="47">
        <v>44078</v>
      </c>
      <c r="B847" s="46">
        <v>-124837.05600000001</v>
      </c>
      <c r="C847" s="32">
        <f>VLOOKUP($A847,[3]級距!$A:$K,9,FALSE)</f>
        <v>5</v>
      </c>
      <c r="D847" s="32">
        <f>VLOOKUP($A847,[3]級距!$A:$K,10,FALSE)</f>
        <v>4</v>
      </c>
      <c r="E847" s="32">
        <f>VLOOKUP($A847,[3]級距!$A:$K,11,FALSE)</f>
        <v>2</v>
      </c>
      <c r="F847" s="32">
        <f t="shared" si="17"/>
        <v>1</v>
      </c>
    </row>
    <row r="848" spans="1:6">
      <c r="A848" s="47">
        <v>44077</v>
      </c>
      <c r="B848" s="46">
        <v>-127737.54400000001</v>
      </c>
      <c r="C848" s="32">
        <f>VLOOKUP($A848,[3]級距!$A:$K,9,FALSE)</f>
        <v>6</v>
      </c>
      <c r="D848" s="32">
        <f>VLOOKUP($A848,[3]級距!$A:$K,10,FALSE)</f>
        <v>4</v>
      </c>
      <c r="E848" s="32">
        <f>VLOOKUP($A848,[3]級距!$A:$K,11,FALSE)</f>
        <v>2</v>
      </c>
      <c r="F848" s="32">
        <f t="shared" si="17"/>
        <v>1</v>
      </c>
    </row>
    <row r="849" spans="1:6">
      <c r="A849" s="47">
        <v>44076</v>
      </c>
      <c r="B849" s="46">
        <v>-7443.2479999999987</v>
      </c>
      <c r="C849" s="32">
        <f>VLOOKUP($A849,[3]級距!$A:$K,9,FALSE)</f>
        <v>8</v>
      </c>
      <c r="D849" s="32">
        <f>VLOOKUP($A849,[3]級距!$A:$K,10,FALSE)</f>
        <v>5</v>
      </c>
      <c r="E849" s="32">
        <f>VLOOKUP($A849,[3]級距!$A:$K,11,FALSE)</f>
        <v>2</v>
      </c>
      <c r="F849" s="32">
        <f t="shared" si="17"/>
        <v>1</v>
      </c>
    </row>
    <row r="850" spans="1:6">
      <c r="A850" s="47">
        <v>44074</v>
      </c>
      <c r="B850" s="46">
        <v>50766.135999999999</v>
      </c>
      <c r="C850" s="32">
        <f>VLOOKUP($A850,[3]級距!$A:$K,9,FALSE)</f>
        <v>10</v>
      </c>
      <c r="D850" s="32">
        <f>VLOOKUP($A850,[3]級距!$A:$K,10,FALSE)</f>
        <v>8</v>
      </c>
      <c r="E850" s="32">
        <f>VLOOKUP($A850,[3]級距!$A:$K,11,FALSE)</f>
        <v>4</v>
      </c>
      <c r="F850" s="32">
        <f t="shared" si="17"/>
        <v>1</v>
      </c>
    </row>
    <row r="851" spans="1:6">
      <c r="A851" s="47">
        <v>44071</v>
      </c>
      <c r="B851" s="46">
        <v>-124672.24</v>
      </c>
      <c r="C851" s="32">
        <f>VLOOKUP($A851,[3]級距!$A:$K,9,FALSE)</f>
        <v>6</v>
      </c>
      <c r="D851" s="32">
        <f>VLOOKUP($A851,[3]級距!$A:$K,10,FALSE)</f>
        <v>4</v>
      </c>
      <c r="E851" s="32">
        <f>VLOOKUP($A851,[3]級距!$A:$K,11,FALSE)</f>
        <v>2</v>
      </c>
      <c r="F851" s="32">
        <f t="shared" si="17"/>
        <v>1</v>
      </c>
    </row>
    <row r="852" spans="1:6">
      <c r="A852" s="47">
        <v>44070</v>
      </c>
      <c r="B852" s="46">
        <v>82077.887999999992</v>
      </c>
      <c r="C852" s="32">
        <f>VLOOKUP($A852,[3]級距!$A:$K,9,FALSE)</f>
        <v>8</v>
      </c>
      <c r="D852" s="32">
        <f>VLOOKUP($A852,[3]級距!$A:$K,10,FALSE)</f>
        <v>5</v>
      </c>
      <c r="E852" s="32">
        <f>VLOOKUP($A852,[3]級距!$A:$K,11,FALSE)</f>
        <v>2</v>
      </c>
      <c r="F852" s="32">
        <f t="shared" si="17"/>
        <v>1</v>
      </c>
    </row>
    <row r="853" spans="1:6">
      <c r="A853" s="47">
        <v>44069</v>
      </c>
      <c r="B853" s="46">
        <v>-82914.263999999996</v>
      </c>
      <c r="C853" s="32">
        <f>VLOOKUP($A853,[3]級距!$A:$K,9,FALSE)</f>
        <v>5</v>
      </c>
      <c r="D853" s="32">
        <f>VLOOKUP($A853,[3]級距!$A:$K,10,FALSE)</f>
        <v>6</v>
      </c>
      <c r="E853" s="32">
        <f>VLOOKUP($A853,[3]級距!$A:$K,11,FALSE)</f>
        <v>2</v>
      </c>
      <c r="F853" s="32">
        <f t="shared" si="17"/>
        <v>1</v>
      </c>
    </row>
    <row r="854" spans="1:6">
      <c r="A854" s="47">
        <v>44067</v>
      </c>
      <c r="B854" s="46">
        <v>-123021.84</v>
      </c>
      <c r="C854" s="32">
        <f>VLOOKUP($A854,[3]級距!$A:$K,9,FALSE)</f>
        <v>6</v>
      </c>
      <c r="D854" s="32">
        <f>VLOOKUP($A854,[3]級距!$A:$K,10,FALSE)</f>
        <v>3</v>
      </c>
      <c r="E854" s="32">
        <f>VLOOKUP($A854,[3]級距!$A:$K,11,FALSE)</f>
        <v>2</v>
      </c>
      <c r="F854" s="32">
        <f t="shared" si="17"/>
        <v>1</v>
      </c>
    </row>
    <row r="855" spans="1:6">
      <c r="A855" s="47">
        <v>44063</v>
      </c>
      <c r="B855" s="46">
        <v>579682.12800000003</v>
      </c>
      <c r="C855" s="32">
        <f>VLOOKUP($A855,[3]級距!$A:$K,9,FALSE)</f>
        <v>10</v>
      </c>
      <c r="D855" s="32">
        <f>VLOOKUP($A855,[3]級距!$A:$K,10,FALSE)</f>
        <v>7</v>
      </c>
      <c r="E855" s="32">
        <f>VLOOKUP($A855,[3]級距!$A:$K,11,FALSE)</f>
        <v>4</v>
      </c>
      <c r="F855" s="32">
        <f t="shared" si="17"/>
        <v>1</v>
      </c>
    </row>
    <row r="856" spans="1:6">
      <c r="A856" s="47">
        <v>44062</v>
      </c>
      <c r="B856" s="46">
        <v>59259.6</v>
      </c>
      <c r="C856" s="32">
        <f>VLOOKUP($A856,[3]級距!$A:$K,9,FALSE)</f>
        <v>8</v>
      </c>
      <c r="D856" s="32">
        <f>VLOOKUP($A856,[3]級距!$A:$K,10,FALSE)</f>
        <v>6</v>
      </c>
      <c r="E856" s="32">
        <f>VLOOKUP($A856,[3]級距!$A:$K,11,FALSE)</f>
        <v>2</v>
      </c>
      <c r="F856" s="32">
        <f t="shared" si="17"/>
        <v>1</v>
      </c>
    </row>
    <row r="857" spans="1:6">
      <c r="A857" s="47">
        <v>44061</v>
      </c>
      <c r="B857" s="46">
        <v>35873.448000000004</v>
      </c>
      <c r="C857" s="32">
        <f>VLOOKUP($A857,[3]級距!$A:$K,9,FALSE)</f>
        <v>7</v>
      </c>
      <c r="D857" s="32">
        <f>VLOOKUP($A857,[3]級距!$A:$K,10,FALSE)</f>
        <v>7</v>
      </c>
      <c r="E857" s="32">
        <f>VLOOKUP($A857,[3]級距!$A:$K,11,FALSE)</f>
        <v>3</v>
      </c>
      <c r="F857" s="32">
        <f t="shared" si="17"/>
        <v>1</v>
      </c>
    </row>
    <row r="858" spans="1:6">
      <c r="A858" s="47">
        <v>44057</v>
      </c>
      <c r="B858" s="46">
        <v>-124875.84</v>
      </c>
      <c r="C858" s="32">
        <f>VLOOKUP($A858,[3]級距!$A:$K,9,FALSE)</f>
        <v>6</v>
      </c>
      <c r="D858" s="32">
        <f>VLOOKUP($A858,[3]級距!$A:$K,10,FALSE)</f>
        <v>7</v>
      </c>
      <c r="E858" s="32">
        <f>VLOOKUP($A858,[3]級距!$A:$K,11,FALSE)</f>
        <v>3</v>
      </c>
      <c r="F858" s="32">
        <f t="shared" si="17"/>
        <v>1</v>
      </c>
    </row>
    <row r="859" spans="1:6">
      <c r="A859" s="47">
        <v>44056</v>
      </c>
      <c r="B859" s="46">
        <v>67104.191999999995</v>
      </c>
      <c r="C859" s="32">
        <f>VLOOKUP($A859,[3]級距!$A:$K,9,FALSE)</f>
        <v>5</v>
      </c>
      <c r="D859" s="32">
        <f>VLOOKUP($A859,[3]級距!$A:$K,10,FALSE)</f>
        <v>7</v>
      </c>
      <c r="E859" s="32">
        <f>VLOOKUP($A859,[3]級距!$A:$K,11,FALSE)</f>
        <v>3</v>
      </c>
      <c r="F859" s="32">
        <f t="shared" si="17"/>
        <v>1</v>
      </c>
    </row>
    <row r="860" spans="1:6">
      <c r="A860" s="47">
        <v>44055</v>
      </c>
      <c r="B860" s="46">
        <v>86552.432000000001</v>
      </c>
      <c r="C860" s="32">
        <f>VLOOKUP($A860,[3]級距!$A:$K,9,FALSE)</f>
        <v>5</v>
      </c>
      <c r="D860" s="32">
        <f>VLOOKUP($A860,[3]級距!$A:$K,10,FALSE)</f>
        <v>4</v>
      </c>
      <c r="E860" s="32">
        <f>VLOOKUP($A860,[3]級距!$A:$K,11,FALSE)</f>
        <v>2</v>
      </c>
      <c r="F860" s="32">
        <f t="shared" si="17"/>
        <v>1</v>
      </c>
    </row>
    <row r="861" spans="1:6">
      <c r="A861" s="47">
        <v>44054</v>
      </c>
      <c r="B861" s="46">
        <v>104908.60800000001</v>
      </c>
      <c r="C861" s="32">
        <f>VLOOKUP($A861,[3]級距!$A:$K,9,FALSE)</f>
        <v>6</v>
      </c>
      <c r="D861" s="32">
        <f>VLOOKUP($A861,[3]級距!$A:$K,10,FALSE)</f>
        <v>6</v>
      </c>
      <c r="E861" s="32">
        <f>VLOOKUP($A861,[3]級距!$A:$K,11,FALSE)</f>
        <v>2</v>
      </c>
      <c r="F861" s="32">
        <f t="shared" si="17"/>
        <v>1</v>
      </c>
    </row>
    <row r="862" spans="1:6">
      <c r="A862" s="47">
        <v>44053</v>
      </c>
      <c r="B862" s="46">
        <v>-126116.424</v>
      </c>
      <c r="C862" s="32">
        <f>VLOOKUP($A862,[3]級距!$A:$K,9,FALSE)</f>
        <v>8</v>
      </c>
      <c r="D862" s="32">
        <f>VLOOKUP($A862,[3]級距!$A:$K,10,FALSE)</f>
        <v>5</v>
      </c>
      <c r="E862" s="32">
        <f>VLOOKUP($A862,[3]級距!$A:$K,11,FALSE)</f>
        <v>2</v>
      </c>
      <c r="F862" s="32">
        <f t="shared" si="17"/>
        <v>1</v>
      </c>
    </row>
    <row r="863" spans="1:6">
      <c r="A863" s="47">
        <v>44050</v>
      </c>
      <c r="B863" s="46">
        <v>93279.232000000004</v>
      </c>
      <c r="C863" s="32">
        <f>VLOOKUP($A863,[3]級距!$A:$K,9,FALSE)</f>
        <v>7</v>
      </c>
      <c r="D863" s="32">
        <f>VLOOKUP($A863,[3]級距!$A:$K,10,FALSE)</f>
        <v>7</v>
      </c>
      <c r="E863" s="32">
        <f>VLOOKUP($A863,[3]級距!$A:$K,11,FALSE)</f>
        <v>3</v>
      </c>
      <c r="F863" s="32">
        <f t="shared" si="17"/>
        <v>1</v>
      </c>
    </row>
    <row r="864" spans="1:6">
      <c r="A864" s="47">
        <v>44049</v>
      </c>
      <c r="B864" s="46">
        <v>-80166.152000000002</v>
      </c>
      <c r="C864" s="32">
        <f>VLOOKUP($A864,[3]級距!$A:$K,9,FALSE)</f>
        <v>7</v>
      </c>
      <c r="D864" s="32">
        <f>VLOOKUP($A864,[3]級距!$A:$K,10,FALSE)</f>
        <v>2</v>
      </c>
      <c r="E864" s="32">
        <f>VLOOKUP($A864,[3]級距!$A:$K,11,FALSE)</f>
        <v>2</v>
      </c>
      <c r="F864" s="32">
        <f t="shared" si="17"/>
        <v>1</v>
      </c>
    </row>
    <row r="865" spans="1:6">
      <c r="A865" s="47">
        <v>44048</v>
      </c>
      <c r="B865" s="46">
        <v>-126087.84000000001</v>
      </c>
      <c r="C865" s="32">
        <f>VLOOKUP($A865,[3]級距!$A:$K,9,FALSE)</f>
        <v>3</v>
      </c>
      <c r="D865" s="32">
        <f>VLOOKUP($A865,[3]級距!$A:$K,10,FALSE)</f>
        <v>5</v>
      </c>
      <c r="E865" s="32">
        <f>VLOOKUP($A865,[3]級距!$A:$K,11,FALSE)</f>
        <v>2</v>
      </c>
      <c r="F865" s="32">
        <f t="shared" si="17"/>
        <v>1</v>
      </c>
    </row>
    <row r="866" spans="1:6">
      <c r="A866" s="47">
        <v>44047</v>
      </c>
      <c r="B866" s="46">
        <v>61773.191999999995</v>
      </c>
      <c r="C866" s="32">
        <f>VLOOKUP($A866,[3]級距!$A:$K,9,FALSE)</f>
        <v>6</v>
      </c>
      <c r="D866" s="32">
        <f>VLOOKUP($A866,[3]級距!$A:$K,10,FALSE)</f>
        <v>8</v>
      </c>
      <c r="E866" s="32">
        <f>VLOOKUP($A866,[3]級距!$A:$K,11,FALSE)</f>
        <v>3</v>
      </c>
      <c r="F866" s="32">
        <f t="shared" si="17"/>
        <v>1</v>
      </c>
    </row>
    <row r="867" spans="1:6">
      <c r="A867" s="47">
        <v>44046</v>
      </c>
      <c r="B867" s="46">
        <v>31215.408000000003</v>
      </c>
      <c r="C867" s="32">
        <f>VLOOKUP($A867,[3]級距!$A:$K,9,FALSE)</f>
        <v>7</v>
      </c>
      <c r="D867" s="32">
        <f>VLOOKUP($A867,[3]級距!$A:$K,10,FALSE)</f>
        <v>6</v>
      </c>
      <c r="E867" s="32">
        <f>VLOOKUP($A867,[3]級距!$A:$K,11,FALSE)</f>
        <v>2</v>
      </c>
      <c r="F867" s="32">
        <f t="shared" si="17"/>
        <v>1</v>
      </c>
    </row>
    <row r="868" spans="1:6">
      <c r="A868" s="47">
        <v>44043</v>
      </c>
      <c r="B868" s="46">
        <v>-15.959999999999999</v>
      </c>
      <c r="C868" s="32">
        <f>VLOOKUP($A868,[3]級距!$A:$K,9,FALSE)</f>
        <v>5</v>
      </c>
      <c r="D868" s="32">
        <f>VLOOKUP($A868,[3]級距!$A:$K,10,FALSE)</f>
        <v>3</v>
      </c>
      <c r="E868" s="32">
        <f>VLOOKUP($A868,[3]級距!$A:$K,11,FALSE)</f>
        <v>2</v>
      </c>
      <c r="F868" s="32">
        <f t="shared" si="17"/>
        <v>1</v>
      </c>
    </row>
    <row r="869" spans="1:6">
      <c r="A869" s="47">
        <v>44042</v>
      </c>
      <c r="B869" s="46">
        <v>44186.775999999998</v>
      </c>
      <c r="C869" s="32">
        <f>VLOOKUP($A869,[3]級距!$A:$K,9,FALSE)</f>
        <v>5</v>
      </c>
      <c r="D869" s="32">
        <f>VLOOKUP($A869,[3]級距!$A:$K,10,FALSE)</f>
        <v>2</v>
      </c>
      <c r="E869" s="32">
        <f>VLOOKUP($A869,[3]級距!$A:$K,11,FALSE)</f>
        <v>2</v>
      </c>
      <c r="F869" s="32">
        <f t="shared" si="17"/>
        <v>1</v>
      </c>
    </row>
    <row r="870" spans="1:6">
      <c r="A870" s="47">
        <v>44041</v>
      </c>
      <c r="B870" s="46">
        <v>-5586.9439999999995</v>
      </c>
      <c r="C870" s="32">
        <f>VLOOKUP($A870,[3]級距!$A:$K,9,FALSE)</f>
        <v>7</v>
      </c>
      <c r="D870" s="32">
        <f>VLOOKUP($A870,[3]級距!$A:$K,10,FALSE)</f>
        <v>2</v>
      </c>
      <c r="E870" s="32">
        <f>VLOOKUP($A870,[3]級距!$A:$K,11,FALSE)</f>
        <v>2</v>
      </c>
      <c r="F870" s="32">
        <f t="shared" si="17"/>
        <v>1</v>
      </c>
    </row>
    <row r="871" spans="1:6">
      <c r="A871" s="47">
        <v>44040</v>
      </c>
      <c r="B871" s="46">
        <v>139779.72</v>
      </c>
      <c r="C871" s="32">
        <f>VLOOKUP($A871,[3]級距!$A:$K,9,FALSE)</f>
        <v>10</v>
      </c>
      <c r="D871" s="32">
        <f>VLOOKUP($A871,[3]級距!$A:$K,10,FALSE)</f>
        <v>8</v>
      </c>
      <c r="E871" s="32">
        <f>VLOOKUP($A871,[3]級距!$A:$K,11,FALSE)</f>
        <v>4</v>
      </c>
      <c r="F871" s="32">
        <f t="shared" si="17"/>
        <v>1</v>
      </c>
    </row>
    <row r="872" spans="1:6">
      <c r="A872" s="47">
        <v>44039</v>
      </c>
      <c r="B872" s="46">
        <v>-18397.504000000001</v>
      </c>
      <c r="C872" s="32">
        <f>VLOOKUP($A872,[3]級距!$A:$K,9,FALSE)</f>
        <v>7</v>
      </c>
      <c r="D872" s="32">
        <f>VLOOKUP($A872,[3]級距!$A:$K,10,FALSE)</f>
        <v>6</v>
      </c>
      <c r="E872" s="32">
        <f>VLOOKUP($A872,[3]級距!$A:$K,11,FALSE)</f>
        <v>2</v>
      </c>
      <c r="F872" s="32">
        <f t="shared" si="17"/>
        <v>1</v>
      </c>
    </row>
    <row r="873" spans="1:6">
      <c r="A873" s="47">
        <v>44036</v>
      </c>
      <c r="B873" s="46">
        <v>80257.983999999997</v>
      </c>
      <c r="C873" s="32">
        <f>VLOOKUP($A873,[3]級距!$A:$K,9,FALSE)</f>
        <v>10</v>
      </c>
      <c r="D873" s="32">
        <f>VLOOKUP($A873,[3]級距!$A:$K,10,FALSE)</f>
        <v>4</v>
      </c>
      <c r="E873" s="32">
        <f>VLOOKUP($A873,[3]級距!$A:$K,11,FALSE)</f>
        <v>1</v>
      </c>
      <c r="F873" s="32">
        <f t="shared" si="17"/>
        <v>1</v>
      </c>
    </row>
    <row r="874" spans="1:6">
      <c r="A874" s="47">
        <v>44035</v>
      </c>
      <c r="B874" s="46">
        <v>-53123.896000000001</v>
      </c>
      <c r="C874" s="32">
        <f>VLOOKUP($A874,[3]級距!$A:$K,9,FALSE)</f>
        <v>5</v>
      </c>
      <c r="D874" s="32">
        <f>VLOOKUP($A874,[3]級距!$A:$K,10,FALSE)</f>
        <v>2</v>
      </c>
      <c r="E874" s="32">
        <f>VLOOKUP($A874,[3]級距!$A:$K,11,FALSE)</f>
        <v>2</v>
      </c>
      <c r="F874" s="32">
        <f t="shared" si="17"/>
        <v>1</v>
      </c>
    </row>
    <row r="875" spans="1:6">
      <c r="A875" s="47">
        <v>44034</v>
      </c>
      <c r="B875" s="46">
        <v>-26881.200000000001</v>
      </c>
      <c r="C875" s="32">
        <f>VLOOKUP($A875,[3]級距!$A:$K,9,FALSE)</f>
        <v>4</v>
      </c>
      <c r="D875" s="32">
        <f>VLOOKUP($A875,[3]級距!$A:$K,10,FALSE)</f>
        <v>3</v>
      </c>
      <c r="E875" s="32">
        <f>VLOOKUP($A875,[3]級距!$A:$K,11,FALSE)</f>
        <v>2</v>
      </c>
      <c r="F875" s="32">
        <f t="shared" si="17"/>
        <v>1</v>
      </c>
    </row>
    <row r="876" spans="1:6">
      <c r="A876" s="47">
        <v>44033</v>
      </c>
      <c r="B876" s="46">
        <v>304352.712</v>
      </c>
      <c r="C876" s="32">
        <f>VLOOKUP($A876,[3]級距!$A:$K,9,FALSE)</f>
        <v>9</v>
      </c>
      <c r="D876" s="32">
        <f>VLOOKUP($A876,[3]級距!$A:$K,10,FALSE)</f>
        <v>9</v>
      </c>
      <c r="E876" s="32">
        <f>VLOOKUP($A876,[3]級距!$A:$K,11,FALSE)</f>
        <v>3</v>
      </c>
      <c r="F876" s="32">
        <f t="shared" si="17"/>
        <v>1</v>
      </c>
    </row>
    <row r="877" spans="1:6">
      <c r="A877" s="47">
        <v>44032</v>
      </c>
      <c r="B877" s="46">
        <v>-126914.30399999999</v>
      </c>
      <c r="C877" s="32">
        <f>VLOOKUP($A877,[3]級距!$A:$K,9,FALSE)</f>
        <v>8</v>
      </c>
      <c r="D877" s="32">
        <f>VLOOKUP($A877,[3]級距!$A:$K,10,FALSE)</f>
        <v>3</v>
      </c>
      <c r="E877" s="32">
        <f>VLOOKUP($A877,[3]級距!$A:$K,11,FALSE)</f>
        <v>2</v>
      </c>
      <c r="F877" s="32">
        <f t="shared" si="17"/>
        <v>1</v>
      </c>
    </row>
    <row r="878" spans="1:6">
      <c r="A878" s="47">
        <v>44029</v>
      </c>
      <c r="B878" s="46">
        <v>-58692.08</v>
      </c>
      <c r="C878" s="32">
        <f>VLOOKUP($A878,[3]級距!$A:$K,9,FALSE)</f>
        <v>5</v>
      </c>
      <c r="D878" s="32">
        <f>VLOOKUP($A878,[3]級距!$A:$K,10,FALSE)</f>
        <v>4</v>
      </c>
      <c r="E878" s="32">
        <f>VLOOKUP($A878,[3]級距!$A:$K,11,FALSE)</f>
        <v>2</v>
      </c>
      <c r="F878" s="32">
        <f t="shared" si="17"/>
        <v>1</v>
      </c>
    </row>
    <row r="879" spans="1:6">
      <c r="A879" s="47">
        <v>44028</v>
      </c>
      <c r="B879" s="46">
        <v>145961.136</v>
      </c>
      <c r="C879" s="32">
        <f>VLOOKUP($A879,[3]級距!$A:$K,9,FALSE)</f>
        <v>8</v>
      </c>
      <c r="D879" s="32">
        <f>VLOOKUP($A879,[3]級距!$A:$K,10,FALSE)</f>
        <v>3</v>
      </c>
      <c r="E879" s="32">
        <f>VLOOKUP($A879,[3]級距!$A:$K,11,FALSE)</f>
        <v>2</v>
      </c>
      <c r="F879" s="32">
        <f t="shared" si="17"/>
        <v>1</v>
      </c>
    </row>
    <row r="880" spans="1:6">
      <c r="A880" s="47">
        <v>44027</v>
      </c>
      <c r="B880" s="46">
        <v>50937.64</v>
      </c>
      <c r="C880" s="32">
        <f>VLOOKUP($A880,[3]級距!$A:$K,9,FALSE)</f>
        <v>8</v>
      </c>
      <c r="D880" s="32">
        <f>VLOOKUP($A880,[3]級距!$A:$K,10,FALSE)</f>
        <v>5</v>
      </c>
      <c r="E880" s="32">
        <f>VLOOKUP($A880,[3]級距!$A:$K,11,FALSE)</f>
        <v>2</v>
      </c>
      <c r="F880" s="32">
        <f t="shared" si="17"/>
        <v>1</v>
      </c>
    </row>
    <row r="881" spans="1:6">
      <c r="A881" s="47">
        <v>44026</v>
      </c>
      <c r="B881" s="46">
        <v>-63839.92</v>
      </c>
      <c r="C881" s="32">
        <f>VLOOKUP($A881,[3]級距!$A:$K,9,FALSE)</f>
        <v>4</v>
      </c>
      <c r="D881" s="32">
        <f>VLOOKUP($A881,[3]級距!$A:$K,10,FALSE)</f>
        <v>4</v>
      </c>
      <c r="E881" s="32">
        <f>VLOOKUP($A881,[3]級距!$A:$K,11,FALSE)</f>
        <v>2</v>
      </c>
      <c r="F881" s="32">
        <f t="shared" si="17"/>
        <v>1</v>
      </c>
    </row>
    <row r="882" spans="1:6">
      <c r="A882" s="47">
        <v>44025</v>
      </c>
      <c r="B882" s="46">
        <v>39735</v>
      </c>
      <c r="C882" s="32">
        <f>VLOOKUP($A882,[3]級距!$A:$K,9,FALSE)</f>
        <v>4</v>
      </c>
      <c r="D882" s="32">
        <f>VLOOKUP($A882,[3]級距!$A:$K,10,FALSE)</f>
        <v>7</v>
      </c>
      <c r="E882" s="32">
        <f>VLOOKUP($A882,[3]級距!$A:$K,11,FALSE)</f>
        <v>3</v>
      </c>
      <c r="F882" s="32">
        <f t="shared" si="17"/>
        <v>1</v>
      </c>
    </row>
    <row r="883" spans="1:6">
      <c r="A883" s="47">
        <v>44022</v>
      </c>
      <c r="B883" s="46">
        <v>144223.91999999998</v>
      </c>
      <c r="C883" s="32">
        <f>VLOOKUP($A883,[3]級距!$A:$K,9,FALSE)</f>
        <v>10</v>
      </c>
      <c r="D883" s="32">
        <f>VLOOKUP($A883,[3]級距!$A:$K,10,FALSE)</f>
        <v>10</v>
      </c>
      <c r="E883" s="32">
        <f>VLOOKUP($A883,[3]級距!$A:$K,11,FALSE)</f>
        <v>4</v>
      </c>
      <c r="F883" s="32">
        <f t="shared" si="17"/>
        <v>1</v>
      </c>
    </row>
    <row r="884" spans="1:6">
      <c r="A884" s="47">
        <v>44021</v>
      </c>
      <c r="B884" s="46">
        <v>-126997.82399999999</v>
      </c>
      <c r="C884" s="32">
        <f>VLOOKUP($A884,[3]級距!$A:$K,9,FALSE)</f>
        <v>4</v>
      </c>
      <c r="D884" s="32">
        <f>VLOOKUP($A884,[3]級距!$A:$K,10,FALSE)</f>
        <v>6</v>
      </c>
      <c r="E884" s="32">
        <f>VLOOKUP($A884,[3]級距!$A:$K,11,FALSE)</f>
        <v>2</v>
      </c>
      <c r="F884" s="32">
        <f t="shared" si="17"/>
        <v>1</v>
      </c>
    </row>
    <row r="885" spans="1:6">
      <c r="A885" s="47">
        <v>44019</v>
      </c>
      <c r="B885" s="46">
        <v>111038.48800000001</v>
      </c>
      <c r="C885" s="32">
        <f>VLOOKUP($A885,[3]級距!$A:$K,9,FALSE)</f>
        <v>9</v>
      </c>
      <c r="D885" s="32">
        <f>VLOOKUP($A885,[3]級距!$A:$K,10,FALSE)</f>
        <v>7</v>
      </c>
      <c r="E885" s="32">
        <f>VLOOKUP($A885,[3]級距!$A:$K,11,FALSE)</f>
        <v>3</v>
      </c>
      <c r="F885" s="32">
        <f t="shared" si="17"/>
        <v>1</v>
      </c>
    </row>
    <row r="886" spans="1:6">
      <c r="A886" s="47">
        <v>44018</v>
      </c>
      <c r="B886" s="46">
        <v>211840.76799999998</v>
      </c>
      <c r="C886" s="32">
        <f>VLOOKUP($A886,[3]級距!$A:$K,9,FALSE)</f>
        <v>8</v>
      </c>
      <c r="D886" s="32">
        <f>VLOOKUP($A886,[3]級距!$A:$K,10,FALSE)</f>
        <v>9</v>
      </c>
      <c r="E886" s="32">
        <f>VLOOKUP($A886,[3]級距!$A:$K,11,FALSE)</f>
        <v>3</v>
      </c>
      <c r="F886" s="32">
        <f t="shared" si="17"/>
        <v>1</v>
      </c>
    </row>
    <row r="887" spans="1:6">
      <c r="A887" s="47">
        <v>44015</v>
      </c>
      <c r="B887" s="46">
        <v>-123496.84</v>
      </c>
      <c r="C887" s="32">
        <f>VLOOKUP($A887,[3]級距!$A:$K,9,FALSE)</f>
        <v>4</v>
      </c>
      <c r="D887" s="32">
        <f>VLOOKUP($A887,[3]級距!$A:$K,10,FALSE)</f>
        <v>6</v>
      </c>
      <c r="E887" s="32">
        <f>VLOOKUP($A887,[3]級距!$A:$K,11,FALSE)</f>
        <v>2</v>
      </c>
      <c r="F887" s="32">
        <f t="shared" si="17"/>
        <v>1</v>
      </c>
    </row>
    <row r="888" spans="1:6">
      <c r="A888" s="47">
        <v>44014</v>
      </c>
      <c r="B888" s="46">
        <v>26824.776000000002</v>
      </c>
      <c r="C888" s="32">
        <f>VLOOKUP($A888,[3]級距!$A:$K,9,FALSE)</f>
        <v>7</v>
      </c>
      <c r="D888" s="32">
        <f>VLOOKUP($A888,[3]級距!$A:$K,10,FALSE)</f>
        <v>8</v>
      </c>
      <c r="E888" s="32">
        <f>VLOOKUP($A888,[3]級距!$A:$K,11,FALSE)</f>
        <v>3</v>
      </c>
      <c r="F888" s="32">
        <f t="shared" si="17"/>
        <v>1</v>
      </c>
    </row>
    <row r="889" spans="1:6">
      <c r="A889" s="47">
        <v>44013</v>
      </c>
      <c r="B889" s="46">
        <v>76400.296000000002</v>
      </c>
      <c r="C889" s="32">
        <f>VLOOKUP($A889,[3]級距!$A:$K,9,FALSE)</f>
        <v>7</v>
      </c>
      <c r="D889" s="32">
        <f>VLOOKUP($A889,[3]級距!$A:$K,10,FALSE)</f>
        <v>5</v>
      </c>
      <c r="E889" s="32">
        <f>VLOOKUP($A889,[3]級距!$A:$K,11,FALSE)</f>
        <v>2</v>
      </c>
      <c r="F889" s="32">
        <f t="shared" si="17"/>
        <v>1</v>
      </c>
    </row>
    <row r="890" spans="1:6">
      <c r="A890" s="47">
        <v>44011</v>
      </c>
      <c r="B890" s="46">
        <v>10543.84</v>
      </c>
      <c r="C890" s="32">
        <f>VLOOKUP($A890,[3]級距!$A:$K,9,FALSE)</f>
        <v>7</v>
      </c>
      <c r="D890" s="32">
        <f>VLOOKUP($A890,[3]級距!$A:$K,10,FALSE)</f>
        <v>3</v>
      </c>
      <c r="E890" s="32">
        <f>VLOOKUP($A890,[3]級距!$A:$K,11,FALSE)</f>
        <v>2</v>
      </c>
      <c r="F890" s="32">
        <f t="shared" si="17"/>
        <v>1</v>
      </c>
    </row>
    <row r="891" spans="1:6">
      <c r="A891" s="47">
        <v>44005</v>
      </c>
      <c r="B891" s="46">
        <v>40954.144</v>
      </c>
      <c r="C891" s="32">
        <f>VLOOKUP($A891,[3]級距!$A:$K,9,FALSE)</f>
        <v>9</v>
      </c>
      <c r="D891" s="32">
        <f>VLOOKUP($A891,[3]級距!$A:$K,10,FALSE)</f>
        <v>2</v>
      </c>
      <c r="E891" s="32">
        <f>VLOOKUP($A891,[3]級距!$A:$K,11,FALSE)</f>
        <v>2</v>
      </c>
      <c r="F891" s="32">
        <f t="shared" si="17"/>
        <v>1</v>
      </c>
    </row>
    <row r="892" spans="1:6">
      <c r="A892" s="47">
        <v>44004</v>
      </c>
      <c r="B892" s="46">
        <v>-28867.952000000001</v>
      </c>
      <c r="C892" s="32">
        <f>VLOOKUP($A892,[3]級距!$A:$K,9,FALSE)</f>
        <v>6</v>
      </c>
      <c r="D892" s="32">
        <f>VLOOKUP($A892,[3]級距!$A:$K,10,FALSE)</f>
        <v>4</v>
      </c>
      <c r="E892" s="32">
        <f>VLOOKUP($A892,[3]級距!$A:$K,11,FALSE)</f>
        <v>2</v>
      </c>
      <c r="F892" s="32">
        <f t="shared" si="17"/>
        <v>1</v>
      </c>
    </row>
    <row r="893" spans="1:6">
      <c r="A893" s="47">
        <v>44001</v>
      </c>
      <c r="B893" s="46">
        <v>-42776.447999999997</v>
      </c>
      <c r="C893" s="32">
        <f>VLOOKUP($A893,[3]級距!$A:$K,9,FALSE)</f>
        <v>2</v>
      </c>
      <c r="D893" s="32">
        <f>VLOOKUP($A893,[3]級距!$A:$K,10,FALSE)</f>
        <v>2</v>
      </c>
      <c r="E893" s="32">
        <f>VLOOKUP($A893,[3]級距!$A:$K,11,FALSE)</f>
        <v>2</v>
      </c>
      <c r="F893" s="32">
        <f t="shared" si="17"/>
        <v>1</v>
      </c>
    </row>
    <row r="894" spans="1:6">
      <c r="A894" s="47">
        <v>44000</v>
      </c>
      <c r="B894" s="46">
        <v>-74724.48000000001</v>
      </c>
      <c r="C894" s="32">
        <f>VLOOKUP($A894,[3]級距!$A:$K,9,FALSE)</f>
        <v>6</v>
      </c>
      <c r="D894" s="32">
        <f>VLOOKUP($A894,[3]級距!$A:$K,10,FALSE)</f>
        <v>2</v>
      </c>
      <c r="E894" s="32">
        <f>VLOOKUP($A894,[3]級距!$A:$K,11,FALSE)</f>
        <v>2</v>
      </c>
      <c r="F894" s="32">
        <f t="shared" si="17"/>
        <v>1</v>
      </c>
    </row>
    <row r="895" spans="1:6">
      <c r="A895" s="47">
        <v>43999</v>
      </c>
      <c r="B895" s="46">
        <v>2730.768</v>
      </c>
      <c r="C895" s="32">
        <f>VLOOKUP($A895,[3]級距!$A:$K,9,FALSE)</f>
        <v>4</v>
      </c>
      <c r="D895" s="32">
        <f>VLOOKUP($A895,[3]級距!$A:$K,10,FALSE)</f>
        <v>5</v>
      </c>
      <c r="E895" s="32">
        <f>VLOOKUP($A895,[3]級距!$A:$K,11,FALSE)</f>
        <v>2</v>
      </c>
      <c r="F895" s="32">
        <f t="shared" si="17"/>
        <v>1</v>
      </c>
    </row>
    <row r="896" spans="1:6">
      <c r="A896" s="47">
        <v>43998</v>
      </c>
      <c r="B896" s="46">
        <v>-6668.3679999999995</v>
      </c>
      <c r="C896" s="32">
        <f>VLOOKUP($A896,[3]級距!$A:$K,9,FALSE)</f>
        <v>6</v>
      </c>
      <c r="D896" s="32">
        <f>VLOOKUP($A896,[3]級距!$A:$K,10,FALSE)</f>
        <v>6</v>
      </c>
      <c r="E896" s="32">
        <f>VLOOKUP($A896,[3]級距!$A:$K,11,FALSE)</f>
        <v>2</v>
      </c>
      <c r="F896" s="32">
        <f t="shared" si="17"/>
        <v>1</v>
      </c>
    </row>
    <row r="897" spans="1:6">
      <c r="A897" s="47">
        <v>43997</v>
      </c>
      <c r="B897" s="46">
        <v>86288.599999999991</v>
      </c>
      <c r="C897" s="32">
        <f>VLOOKUP($A897,[3]級距!$A:$K,9,FALSE)</f>
        <v>10</v>
      </c>
      <c r="D897" s="32">
        <f>VLOOKUP($A897,[3]級距!$A:$K,10,FALSE)</f>
        <v>6</v>
      </c>
      <c r="E897" s="32">
        <f>VLOOKUP($A897,[3]級距!$A:$K,11,FALSE)</f>
        <v>1</v>
      </c>
      <c r="F897" s="32">
        <f t="shared" si="17"/>
        <v>1</v>
      </c>
    </row>
    <row r="898" spans="1:6">
      <c r="A898" s="47">
        <v>43994</v>
      </c>
      <c r="B898" s="46">
        <v>-15284.64</v>
      </c>
      <c r="C898" s="32">
        <f>VLOOKUP($A898,[3]級距!$A:$K,9,FALSE)</f>
        <v>9</v>
      </c>
      <c r="D898" s="32">
        <f>VLOOKUP($A898,[3]級距!$A:$K,10,FALSE)</f>
        <v>4</v>
      </c>
      <c r="E898" s="32">
        <f>VLOOKUP($A898,[3]級距!$A:$K,11,FALSE)</f>
        <v>2</v>
      </c>
      <c r="F898" s="32">
        <f t="shared" si="17"/>
        <v>1</v>
      </c>
    </row>
    <row r="899" spans="1:6">
      <c r="A899" s="47">
        <v>43993</v>
      </c>
      <c r="B899" s="46">
        <v>292444.72000000003</v>
      </c>
      <c r="C899" s="32">
        <f>VLOOKUP($A899,[3]級距!$A:$K,9,FALSE)</f>
        <v>10</v>
      </c>
      <c r="D899" s="32">
        <f>VLOOKUP($A899,[3]級距!$A:$K,10,FALSE)</f>
        <v>8</v>
      </c>
      <c r="E899" s="32">
        <f>VLOOKUP($A899,[3]級距!$A:$K,11,FALSE)</f>
        <v>4</v>
      </c>
      <c r="F899" s="32">
        <f t="shared" si="17"/>
        <v>1</v>
      </c>
    </row>
    <row r="900" spans="1:6">
      <c r="A900" s="47">
        <v>43992</v>
      </c>
      <c r="B900" s="46">
        <v>-57136.031999999999</v>
      </c>
      <c r="C900" s="32">
        <f>VLOOKUP($A900,[3]級距!$A:$K,9,FALSE)</f>
        <v>6</v>
      </c>
      <c r="D900" s="32">
        <f>VLOOKUP($A900,[3]級距!$A:$K,10,FALSE)</f>
        <v>6</v>
      </c>
      <c r="E900" s="32">
        <f>VLOOKUP($A900,[3]級距!$A:$K,11,FALSE)</f>
        <v>2</v>
      </c>
      <c r="F900" s="32">
        <f t="shared" ref="F900:F963" si="18">IF(A901&lt;&gt;A900,1,0)</f>
        <v>1</v>
      </c>
    </row>
    <row r="901" spans="1:6">
      <c r="A901" s="47">
        <v>43991</v>
      </c>
      <c r="B901" s="46">
        <v>-127108.69600000001</v>
      </c>
      <c r="C901" s="32">
        <f>VLOOKUP($A901,[3]級距!$A:$K,9,FALSE)</f>
        <v>4</v>
      </c>
      <c r="D901" s="32">
        <f>VLOOKUP($A901,[3]級距!$A:$K,10,FALSE)</f>
        <v>2</v>
      </c>
      <c r="E901" s="32">
        <f>VLOOKUP($A901,[3]級距!$A:$K,11,FALSE)</f>
        <v>2</v>
      </c>
      <c r="F901" s="32">
        <f t="shared" si="18"/>
        <v>1</v>
      </c>
    </row>
    <row r="902" spans="1:6">
      <c r="A902" s="47">
        <v>43990</v>
      </c>
      <c r="B902" s="46">
        <v>-118860.50399999999</v>
      </c>
      <c r="C902" s="32">
        <f>VLOOKUP($A902,[3]級距!$A:$K,9,FALSE)</f>
        <v>6</v>
      </c>
      <c r="D902" s="32">
        <f>VLOOKUP($A902,[3]級距!$A:$K,10,FALSE)</f>
        <v>2</v>
      </c>
      <c r="E902" s="32">
        <f>VLOOKUP($A902,[3]級距!$A:$K,11,FALSE)</f>
        <v>2</v>
      </c>
      <c r="F902" s="32">
        <f t="shared" si="18"/>
        <v>1</v>
      </c>
    </row>
    <row r="903" spans="1:6">
      <c r="A903" s="47">
        <v>43986</v>
      </c>
      <c r="B903" s="46">
        <v>-73734.144</v>
      </c>
      <c r="C903" s="32">
        <f>VLOOKUP($A903,[3]級距!$A:$K,9,FALSE)</f>
        <v>5</v>
      </c>
      <c r="D903" s="32">
        <f>VLOOKUP($A903,[3]級距!$A:$K,10,FALSE)</f>
        <v>6</v>
      </c>
      <c r="E903" s="32">
        <f>VLOOKUP($A903,[3]級距!$A:$K,11,FALSE)</f>
        <v>2</v>
      </c>
      <c r="F903" s="32">
        <f t="shared" si="18"/>
        <v>1</v>
      </c>
    </row>
    <row r="904" spans="1:6">
      <c r="A904" s="47">
        <v>43985</v>
      </c>
      <c r="B904" s="46">
        <v>-126471.36</v>
      </c>
      <c r="C904" s="32">
        <f>VLOOKUP($A904,[3]級距!$A:$K,9,FALSE)</f>
        <v>4</v>
      </c>
      <c r="D904" s="32">
        <f>VLOOKUP($A904,[3]級距!$A:$K,10,FALSE)</f>
        <v>4</v>
      </c>
      <c r="E904" s="32">
        <f>VLOOKUP($A904,[3]級距!$A:$K,11,FALSE)</f>
        <v>2</v>
      </c>
      <c r="F904" s="32">
        <f t="shared" si="18"/>
        <v>1</v>
      </c>
    </row>
    <row r="905" spans="1:6">
      <c r="A905" s="47">
        <v>43984</v>
      </c>
      <c r="B905" s="46">
        <v>-15596.064000000002</v>
      </c>
      <c r="C905" s="32">
        <f>VLOOKUP($A905,[3]級距!$A:$K,9,FALSE)</f>
        <v>2</v>
      </c>
      <c r="D905" s="32">
        <f>VLOOKUP($A905,[3]級距!$A:$K,10,FALSE)</f>
        <v>4</v>
      </c>
      <c r="E905" s="32">
        <f>VLOOKUP($A905,[3]級距!$A:$K,11,FALSE)</f>
        <v>2</v>
      </c>
      <c r="F905" s="32">
        <f t="shared" si="18"/>
        <v>1</v>
      </c>
    </row>
    <row r="906" spans="1:6">
      <c r="A906" s="47">
        <v>43980</v>
      </c>
      <c r="B906" s="46">
        <v>-77860.216</v>
      </c>
      <c r="C906" s="32">
        <f>VLOOKUP($A906,[3]級距!$A:$K,9,FALSE)</f>
        <v>7</v>
      </c>
      <c r="D906" s="32">
        <f>VLOOKUP($A906,[3]級距!$A:$K,10,FALSE)</f>
        <v>3</v>
      </c>
      <c r="E906" s="32">
        <f>VLOOKUP($A906,[3]級距!$A:$K,11,FALSE)</f>
        <v>2</v>
      </c>
      <c r="F906" s="32">
        <f t="shared" si="18"/>
        <v>1</v>
      </c>
    </row>
    <row r="907" spans="1:6">
      <c r="A907" s="47">
        <v>43979</v>
      </c>
      <c r="B907" s="46">
        <v>76524.712</v>
      </c>
      <c r="C907" s="32">
        <f>VLOOKUP($A907,[3]級距!$A:$K,9,FALSE)</f>
        <v>10</v>
      </c>
      <c r="D907" s="32">
        <f>VLOOKUP($A907,[3]級距!$A:$K,10,FALSE)</f>
        <v>8</v>
      </c>
      <c r="E907" s="32">
        <f>VLOOKUP($A907,[3]級距!$A:$K,11,FALSE)</f>
        <v>4</v>
      </c>
      <c r="F907" s="32">
        <f t="shared" si="18"/>
        <v>1</v>
      </c>
    </row>
    <row r="908" spans="1:6">
      <c r="A908" s="47">
        <v>43978</v>
      </c>
      <c r="B908" s="46">
        <v>-73006.528000000006</v>
      </c>
      <c r="C908" s="32">
        <f>VLOOKUP($A908,[3]級距!$A:$K,9,FALSE)</f>
        <v>5</v>
      </c>
      <c r="D908" s="32">
        <f>VLOOKUP($A908,[3]級距!$A:$K,10,FALSE)</f>
        <v>1</v>
      </c>
      <c r="E908" s="32">
        <f>VLOOKUP($A908,[3]級距!$A:$K,11,FALSE)</f>
        <v>2</v>
      </c>
      <c r="F908" s="32">
        <f t="shared" si="18"/>
        <v>1</v>
      </c>
    </row>
    <row r="909" spans="1:6">
      <c r="A909" s="47">
        <v>43976</v>
      </c>
      <c r="B909" s="46">
        <v>-124004.272</v>
      </c>
      <c r="C909" s="32">
        <f>VLOOKUP($A909,[3]級距!$A:$K,9,FALSE)</f>
        <v>9</v>
      </c>
      <c r="D909" s="32">
        <f>VLOOKUP($A909,[3]級距!$A:$K,10,FALSE)</f>
        <v>1</v>
      </c>
      <c r="E909" s="32">
        <f>VLOOKUP($A909,[3]級距!$A:$K,11,FALSE)</f>
        <v>2</v>
      </c>
      <c r="F909" s="32">
        <f t="shared" si="18"/>
        <v>1</v>
      </c>
    </row>
    <row r="910" spans="1:6">
      <c r="A910" s="47">
        <v>43973</v>
      </c>
      <c r="B910" s="46">
        <v>169498.03199999998</v>
      </c>
      <c r="C910" s="32">
        <f>VLOOKUP($A910,[3]級距!$A:$K,9,FALSE)</f>
        <v>10</v>
      </c>
      <c r="D910" s="32">
        <f>VLOOKUP($A910,[3]級距!$A:$K,10,FALSE)</f>
        <v>9</v>
      </c>
      <c r="E910" s="32">
        <f>VLOOKUP($A910,[3]級距!$A:$K,11,FALSE)</f>
        <v>4</v>
      </c>
      <c r="F910" s="32">
        <f t="shared" si="18"/>
        <v>1</v>
      </c>
    </row>
    <row r="911" spans="1:6">
      <c r="A911" s="47">
        <v>43970</v>
      </c>
      <c r="B911" s="46">
        <v>44819.511999999995</v>
      </c>
      <c r="C911" s="32">
        <f>VLOOKUP($A911,[3]級距!$A:$K,9,FALSE)</f>
        <v>6</v>
      </c>
      <c r="D911" s="32">
        <f>VLOOKUP($A911,[3]級距!$A:$K,10,FALSE)</f>
        <v>5</v>
      </c>
      <c r="E911" s="32">
        <f>VLOOKUP($A911,[3]級距!$A:$K,11,FALSE)</f>
        <v>2</v>
      </c>
      <c r="F911" s="32">
        <f t="shared" si="18"/>
        <v>1</v>
      </c>
    </row>
    <row r="912" spans="1:6">
      <c r="A912" s="47">
        <v>43966</v>
      </c>
      <c r="B912" s="46">
        <v>-27267.879999999997</v>
      </c>
      <c r="C912" s="32">
        <f>VLOOKUP($A912,[3]級距!$A:$K,9,FALSE)</f>
        <v>8</v>
      </c>
      <c r="D912" s="32">
        <f>VLOOKUP($A912,[3]級距!$A:$K,10,FALSE)</f>
        <v>1</v>
      </c>
      <c r="E912" s="32">
        <f>VLOOKUP($A912,[3]級距!$A:$K,11,FALSE)</f>
        <v>2</v>
      </c>
      <c r="F912" s="32">
        <f t="shared" si="18"/>
        <v>1</v>
      </c>
    </row>
    <row r="913" spans="1:6">
      <c r="A913" s="47">
        <v>43965</v>
      </c>
      <c r="B913" s="46">
        <v>-122817.16799999999</v>
      </c>
      <c r="C913" s="32">
        <f>VLOOKUP($A913,[3]級距!$A:$K,9,FALSE)</f>
        <v>7</v>
      </c>
      <c r="D913" s="32">
        <f>VLOOKUP($A913,[3]級距!$A:$K,10,FALSE)</f>
        <v>6</v>
      </c>
      <c r="E913" s="32">
        <f>VLOOKUP($A913,[3]級距!$A:$K,11,FALSE)</f>
        <v>2</v>
      </c>
      <c r="F913" s="32">
        <f t="shared" si="18"/>
        <v>1</v>
      </c>
    </row>
    <row r="914" spans="1:6">
      <c r="A914" s="47">
        <v>43964</v>
      </c>
      <c r="B914" s="46">
        <v>19811.904000000002</v>
      </c>
      <c r="C914" s="32">
        <f>VLOOKUP($A914,[3]級距!$A:$K,9,FALSE)</f>
        <v>8</v>
      </c>
      <c r="D914" s="32">
        <f>VLOOKUP($A914,[3]級距!$A:$K,10,FALSE)</f>
        <v>9</v>
      </c>
      <c r="E914" s="32">
        <f>VLOOKUP($A914,[3]級距!$A:$K,11,FALSE)</f>
        <v>3</v>
      </c>
      <c r="F914" s="32">
        <f t="shared" si="18"/>
        <v>1</v>
      </c>
    </row>
    <row r="915" spans="1:6">
      <c r="A915" s="47">
        <v>43963</v>
      </c>
      <c r="B915" s="46">
        <v>-53286.983999999997</v>
      </c>
      <c r="C915" s="32">
        <f>VLOOKUP($A915,[3]級距!$A:$K,9,FALSE)</f>
        <v>6</v>
      </c>
      <c r="D915" s="32">
        <f>VLOOKUP($A915,[3]級距!$A:$K,10,FALSE)</f>
        <v>3</v>
      </c>
      <c r="E915" s="32">
        <f>VLOOKUP($A915,[3]級距!$A:$K,11,FALSE)</f>
        <v>2</v>
      </c>
      <c r="F915" s="32">
        <f t="shared" si="18"/>
        <v>1</v>
      </c>
    </row>
    <row r="916" spans="1:6">
      <c r="A916" s="47">
        <v>43962</v>
      </c>
      <c r="B916" s="46">
        <v>-34752.576000000001</v>
      </c>
      <c r="C916" s="32">
        <f>VLOOKUP($A916,[3]級距!$A:$K,9,FALSE)</f>
        <v>5</v>
      </c>
      <c r="D916" s="32">
        <f>VLOOKUP($A916,[3]級距!$A:$K,10,FALSE)</f>
        <v>1</v>
      </c>
      <c r="E916" s="32">
        <f>VLOOKUP($A916,[3]級距!$A:$K,11,FALSE)</f>
        <v>2</v>
      </c>
      <c r="F916" s="32">
        <f t="shared" si="18"/>
        <v>1</v>
      </c>
    </row>
    <row r="917" spans="1:6">
      <c r="A917" s="47">
        <v>43958</v>
      </c>
      <c r="B917" s="46">
        <v>68174.303999999989</v>
      </c>
      <c r="C917" s="32">
        <f>VLOOKUP($A917,[3]級距!$A:$K,9,FALSE)</f>
        <v>8</v>
      </c>
      <c r="D917" s="32">
        <f>VLOOKUP($A917,[3]級距!$A:$K,10,FALSE)</f>
        <v>6</v>
      </c>
      <c r="E917" s="32">
        <f>VLOOKUP($A917,[3]級距!$A:$K,11,FALSE)</f>
        <v>2</v>
      </c>
      <c r="F917" s="32">
        <f t="shared" si="18"/>
        <v>1</v>
      </c>
    </row>
    <row r="918" spans="1:6">
      <c r="A918" s="47">
        <v>43957</v>
      </c>
      <c r="B918" s="46">
        <v>-122067.264</v>
      </c>
      <c r="C918" s="32">
        <f>VLOOKUP($A918,[3]級距!$A:$K,9,FALSE)</f>
        <v>8</v>
      </c>
      <c r="D918" s="32">
        <f>VLOOKUP($A918,[3]級距!$A:$K,10,FALSE)</f>
        <v>6</v>
      </c>
      <c r="E918" s="32">
        <f>VLOOKUP($A918,[3]級距!$A:$K,11,FALSE)</f>
        <v>2</v>
      </c>
      <c r="F918" s="32">
        <f t="shared" si="18"/>
        <v>1</v>
      </c>
    </row>
    <row r="919" spans="1:6">
      <c r="A919" s="47">
        <v>43956</v>
      </c>
      <c r="B919" s="46">
        <v>9883.2800000000007</v>
      </c>
      <c r="C919" s="32">
        <f>VLOOKUP($A919,[3]級距!$A:$K,9,FALSE)</f>
        <v>7</v>
      </c>
      <c r="D919" s="32">
        <f>VLOOKUP($A919,[3]級距!$A:$K,10,FALSE)</f>
        <v>1</v>
      </c>
      <c r="E919" s="32">
        <f>VLOOKUP($A919,[3]級距!$A:$K,11,FALSE)</f>
        <v>2</v>
      </c>
      <c r="F919" s="32">
        <f t="shared" si="18"/>
        <v>1</v>
      </c>
    </row>
    <row r="920" spans="1:6">
      <c r="A920" s="47">
        <v>43955</v>
      </c>
      <c r="B920" s="46">
        <v>47536.567999999999</v>
      </c>
      <c r="C920" s="32">
        <f>VLOOKUP($A920,[3]級距!$A:$K,9,FALSE)</f>
        <v>10</v>
      </c>
      <c r="D920" s="32">
        <f>VLOOKUP($A920,[3]級距!$A:$K,10,FALSE)</f>
        <v>4</v>
      </c>
      <c r="E920" s="32">
        <f>VLOOKUP($A920,[3]級距!$A:$K,11,FALSE)</f>
        <v>1</v>
      </c>
      <c r="F920" s="32">
        <f t="shared" si="18"/>
        <v>1</v>
      </c>
    </row>
    <row r="921" spans="1:6">
      <c r="A921" s="47">
        <v>43950</v>
      </c>
      <c r="B921" s="46">
        <v>119884.28799999999</v>
      </c>
      <c r="C921" s="32">
        <f>VLOOKUP($A921,[3]級距!$A:$K,9,FALSE)</f>
        <v>7</v>
      </c>
      <c r="D921" s="32">
        <f>VLOOKUP($A921,[3]級距!$A:$K,10,FALSE)</f>
        <v>4</v>
      </c>
      <c r="E921" s="32">
        <f>VLOOKUP($A921,[3]級距!$A:$K,11,FALSE)</f>
        <v>2</v>
      </c>
      <c r="F921" s="32">
        <f t="shared" si="18"/>
        <v>1</v>
      </c>
    </row>
    <row r="922" spans="1:6">
      <c r="A922" s="47">
        <v>43949</v>
      </c>
      <c r="B922" s="46">
        <v>-29537.64</v>
      </c>
      <c r="C922" s="32">
        <f>VLOOKUP($A922,[3]級距!$A:$K,9,FALSE)</f>
        <v>6</v>
      </c>
      <c r="D922" s="32">
        <f>VLOOKUP($A922,[3]級距!$A:$K,10,FALSE)</f>
        <v>2</v>
      </c>
      <c r="E922" s="32">
        <f>VLOOKUP($A922,[3]級距!$A:$K,11,FALSE)</f>
        <v>2</v>
      </c>
      <c r="F922" s="32">
        <f t="shared" si="18"/>
        <v>1</v>
      </c>
    </row>
    <row r="923" spans="1:6">
      <c r="A923" s="47">
        <v>43948</v>
      </c>
      <c r="B923" s="46">
        <v>16163.615999999998</v>
      </c>
      <c r="C923" s="32">
        <f>VLOOKUP($A923,[3]級距!$A:$K,9,FALSE)</f>
        <v>10</v>
      </c>
      <c r="D923" s="32">
        <f>VLOOKUP($A923,[3]級距!$A:$K,10,FALSE)</f>
        <v>9</v>
      </c>
      <c r="E923" s="32">
        <f>VLOOKUP($A923,[3]級距!$A:$K,11,FALSE)</f>
        <v>4</v>
      </c>
      <c r="F923" s="32">
        <f t="shared" si="18"/>
        <v>1</v>
      </c>
    </row>
    <row r="924" spans="1:6">
      <c r="A924" s="47">
        <v>43944</v>
      </c>
      <c r="B924" s="46">
        <v>12135.751999999999</v>
      </c>
      <c r="C924" s="32">
        <f>VLOOKUP($A924,[3]級距!$A:$K,9,FALSE)</f>
        <v>10</v>
      </c>
      <c r="D924" s="32">
        <f>VLOOKUP($A924,[3]級距!$A:$K,10,FALSE)</f>
        <v>1</v>
      </c>
      <c r="E924" s="32">
        <f>VLOOKUP($A924,[3]級距!$A:$K,11,FALSE)</f>
        <v>1</v>
      </c>
      <c r="F924" s="32">
        <f t="shared" si="18"/>
        <v>1</v>
      </c>
    </row>
    <row r="925" spans="1:6">
      <c r="A925" s="47">
        <v>43943</v>
      </c>
      <c r="B925" s="46">
        <v>39865.616000000002</v>
      </c>
      <c r="C925" s="32">
        <f>VLOOKUP($A925,[3]級距!$A:$K,9,FALSE)</f>
        <v>9</v>
      </c>
      <c r="D925" s="32">
        <f>VLOOKUP($A925,[3]級距!$A:$K,10,FALSE)</f>
        <v>5</v>
      </c>
      <c r="E925" s="32">
        <f>VLOOKUP($A925,[3]級距!$A:$K,11,FALSE)</f>
        <v>2</v>
      </c>
      <c r="F925" s="32">
        <f t="shared" si="18"/>
        <v>1</v>
      </c>
    </row>
    <row r="926" spans="1:6">
      <c r="A926" s="47">
        <v>43942</v>
      </c>
      <c r="B926" s="46">
        <v>171950.50400000002</v>
      </c>
      <c r="C926" s="32">
        <f>VLOOKUP($A926,[3]級距!$A:$K,9,FALSE)</f>
        <v>10</v>
      </c>
      <c r="D926" s="32">
        <f>VLOOKUP($A926,[3]級距!$A:$K,10,FALSE)</f>
        <v>7</v>
      </c>
      <c r="E926" s="32">
        <f>VLOOKUP($A926,[3]級距!$A:$K,11,FALSE)</f>
        <v>4</v>
      </c>
      <c r="F926" s="32">
        <f t="shared" si="18"/>
        <v>1</v>
      </c>
    </row>
    <row r="927" spans="1:6">
      <c r="A927" s="47">
        <v>43938</v>
      </c>
      <c r="B927" s="46">
        <v>-56742.783999999992</v>
      </c>
      <c r="C927" s="32">
        <f>VLOOKUP($A927,[3]級距!$A:$K,9,FALSE)</f>
        <v>10</v>
      </c>
      <c r="D927" s="32">
        <f>VLOOKUP($A927,[3]級距!$A:$K,10,FALSE)</f>
        <v>1</v>
      </c>
      <c r="E927" s="32">
        <f>VLOOKUP($A927,[3]級距!$A:$K,11,FALSE)</f>
        <v>1</v>
      </c>
      <c r="F927" s="32">
        <f t="shared" si="18"/>
        <v>1</v>
      </c>
    </row>
    <row r="928" spans="1:6">
      <c r="A928" s="47">
        <v>43937</v>
      </c>
      <c r="B928" s="46">
        <v>-59466.512000000002</v>
      </c>
      <c r="C928" s="32">
        <f>VLOOKUP($A928,[3]級距!$A:$K,9,FALSE)</f>
        <v>9</v>
      </c>
      <c r="D928" s="32">
        <f>VLOOKUP($A928,[3]級距!$A:$K,10,FALSE)</f>
        <v>7</v>
      </c>
      <c r="E928" s="32">
        <f>VLOOKUP($A928,[3]級距!$A:$K,11,FALSE)</f>
        <v>3</v>
      </c>
      <c r="F928" s="32">
        <f t="shared" si="18"/>
        <v>1</v>
      </c>
    </row>
    <row r="929" spans="1:6">
      <c r="A929" s="47">
        <v>43935</v>
      </c>
      <c r="B929" s="46">
        <v>259173.2</v>
      </c>
      <c r="C929" s="32">
        <f>VLOOKUP($A929,[3]級距!$A:$K,9,FALSE)</f>
        <v>10</v>
      </c>
      <c r="D929" s="32">
        <f>VLOOKUP($A929,[3]級距!$A:$K,10,FALSE)</f>
        <v>9</v>
      </c>
      <c r="E929" s="32">
        <f>VLOOKUP($A929,[3]級距!$A:$K,11,FALSE)</f>
        <v>4</v>
      </c>
      <c r="F929" s="32">
        <f t="shared" si="18"/>
        <v>1</v>
      </c>
    </row>
    <row r="930" spans="1:6">
      <c r="A930" s="47">
        <v>43934</v>
      </c>
      <c r="B930" s="46">
        <v>20130.624</v>
      </c>
      <c r="C930" s="32">
        <f>VLOOKUP($A930,[3]級距!$A:$K,9,FALSE)</f>
        <v>6</v>
      </c>
      <c r="D930" s="32">
        <f>VLOOKUP($A930,[3]級距!$A:$K,10,FALSE)</f>
        <v>1</v>
      </c>
      <c r="E930" s="32">
        <f>VLOOKUP($A930,[3]級距!$A:$K,11,FALSE)</f>
        <v>2</v>
      </c>
      <c r="F930" s="32">
        <f t="shared" si="18"/>
        <v>1</v>
      </c>
    </row>
    <row r="931" spans="1:6">
      <c r="A931" s="47">
        <v>43931</v>
      </c>
      <c r="B931" s="46">
        <v>53289.64</v>
      </c>
      <c r="C931" s="32">
        <f>VLOOKUP($A931,[3]級距!$A:$K,9,FALSE)</f>
        <v>5</v>
      </c>
      <c r="D931" s="32">
        <f>VLOOKUP($A931,[3]級距!$A:$K,10,FALSE)</f>
        <v>9</v>
      </c>
      <c r="E931" s="32">
        <f>VLOOKUP($A931,[3]級距!$A:$K,11,FALSE)</f>
        <v>3</v>
      </c>
      <c r="F931" s="32">
        <f t="shared" si="18"/>
        <v>1</v>
      </c>
    </row>
    <row r="932" spans="1:6">
      <c r="A932" s="47">
        <v>43930</v>
      </c>
      <c r="B932" s="46">
        <v>45408.224000000002</v>
      </c>
      <c r="C932" s="32">
        <f>VLOOKUP($A932,[3]級距!$A:$K,9,FALSE)</f>
        <v>9</v>
      </c>
      <c r="D932" s="32">
        <f>VLOOKUP($A932,[3]級距!$A:$K,10,FALSE)</f>
        <v>2</v>
      </c>
      <c r="E932" s="32">
        <f>VLOOKUP($A932,[3]級距!$A:$K,11,FALSE)</f>
        <v>2</v>
      </c>
      <c r="F932" s="32">
        <f t="shared" si="18"/>
        <v>1</v>
      </c>
    </row>
    <row r="933" spans="1:6">
      <c r="A933" s="47">
        <v>43929</v>
      </c>
      <c r="B933" s="46">
        <v>54902.408000000003</v>
      </c>
      <c r="C933" s="32">
        <f>VLOOKUP($A933,[3]級距!$A:$K,9,FALSE)</f>
        <v>10</v>
      </c>
      <c r="D933" s="32">
        <f>VLOOKUP($A933,[3]級距!$A:$K,10,FALSE)</f>
        <v>10</v>
      </c>
      <c r="E933" s="32">
        <f>VLOOKUP($A933,[3]級距!$A:$K,11,FALSE)</f>
        <v>4</v>
      </c>
      <c r="F933" s="32">
        <f t="shared" si="18"/>
        <v>1</v>
      </c>
    </row>
    <row r="934" spans="1:6">
      <c r="A934" s="47">
        <v>43928</v>
      </c>
      <c r="B934" s="46">
        <v>12364.248000000001</v>
      </c>
      <c r="C934" s="32">
        <f>VLOOKUP($A934,[3]級距!$A:$K,9,FALSE)</f>
        <v>8</v>
      </c>
      <c r="D934" s="32">
        <f>VLOOKUP($A934,[3]級距!$A:$K,10,FALSE)</f>
        <v>3</v>
      </c>
      <c r="E934" s="32">
        <f>VLOOKUP($A934,[3]級距!$A:$K,11,FALSE)</f>
        <v>2</v>
      </c>
      <c r="F934" s="32">
        <f t="shared" si="18"/>
        <v>1</v>
      </c>
    </row>
    <row r="935" spans="1:6">
      <c r="A935" s="47">
        <v>43921</v>
      </c>
      <c r="B935" s="46">
        <v>19558.600000000002</v>
      </c>
      <c r="C935" s="32">
        <f>VLOOKUP($A935,[3]級距!$A:$K,9,FALSE)</f>
        <v>10</v>
      </c>
      <c r="D935" s="32">
        <f>VLOOKUP($A935,[3]級距!$A:$K,10,FALSE)</f>
        <v>4</v>
      </c>
      <c r="E935" s="32">
        <f>VLOOKUP($A935,[3]級距!$A:$K,11,FALSE)</f>
        <v>1</v>
      </c>
      <c r="F935" s="32">
        <f t="shared" si="18"/>
        <v>1</v>
      </c>
    </row>
    <row r="936" spans="1:6">
      <c r="A936" s="47">
        <v>43920</v>
      </c>
      <c r="B936" s="46">
        <v>-121352.016</v>
      </c>
      <c r="C936" s="32">
        <f>VLOOKUP($A936,[3]級距!$A:$K,9,FALSE)</f>
        <v>10</v>
      </c>
      <c r="D936" s="32">
        <f>VLOOKUP($A936,[3]級距!$A:$K,10,FALSE)</f>
        <v>7</v>
      </c>
      <c r="E936" s="32">
        <f>VLOOKUP($A936,[3]級距!$A:$K,11,FALSE)</f>
        <v>4</v>
      </c>
      <c r="F936" s="32">
        <f t="shared" si="18"/>
        <v>1</v>
      </c>
    </row>
    <row r="937" spans="1:6">
      <c r="A937" s="47">
        <v>43917</v>
      </c>
      <c r="B937" s="46">
        <v>32426.031999999999</v>
      </c>
      <c r="C937" s="32">
        <f>VLOOKUP($A937,[3]級距!$A:$K,9,FALSE)</f>
        <v>10</v>
      </c>
      <c r="D937" s="32">
        <f>VLOOKUP($A937,[3]級距!$A:$K,10,FALSE)</f>
        <v>9</v>
      </c>
      <c r="E937" s="32">
        <f>VLOOKUP($A937,[3]級距!$A:$K,11,FALSE)</f>
        <v>4</v>
      </c>
      <c r="F937" s="32">
        <f t="shared" si="18"/>
        <v>1</v>
      </c>
    </row>
    <row r="938" spans="1:6">
      <c r="A938" s="47">
        <v>43916</v>
      </c>
      <c r="B938" s="46">
        <v>-51437.631999999998</v>
      </c>
      <c r="C938" s="32">
        <f>VLOOKUP($A938,[3]級距!$A:$K,9,FALSE)</f>
        <v>10</v>
      </c>
      <c r="D938" s="32">
        <f>VLOOKUP($A938,[3]級距!$A:$K,10,FALSE)</f>
        <v>2</v>
      </c>
      <c r="E938" s="32">
        <f>VLOOKUP($A938,[3]級距!$A:$K,11,FALSE)</f>
        <v>1</v>
      </c>
      <c r="F938" s="32">
        <f t="shared" si="18"/>
        <v>1</v>
      </c>
    </row>
    <row r="939" spans="1:6">
      <c r="A939" s="47">
        <v>43915</v>
      </c>
      <c r="B939" s="46">
        <v>-13973.831999999999</v>
      </c>
      <c r="C939" s="32">
        <f>VLOOKUP($A939,[3]級距!$A:$K,9,FALSE)</f>
        <v>10</v>
      </c>
      <c r="D939" s="32">
        <f>VLOOKUP($A939,[3]級距!$A:$K,10,FALSE)</f>
        <v>7</v>
      </c>
      <c r="E939" s="32">
        <f>VLOOKUP($A939,[3]級距!$A:$K,11,FALSE)</f>
        <v>4</v>
      </c>
      <c r="F939" s="32">
        <f t="shared" si="18"/>
        <v>1</v>
      </c>
    </row>
    <row r="940" spans="1:6">
      <c r="A940" s="47">
        <v>43914</v>
      </c>
      <c r="B940" s="46">
        <v>-12479.6</v>
      </c>
      <c r="C940" s="32">
        <f>VLOOKUP($A940,[3]級距!$A:$K,9,FALSE)</f>
        <v>10</v>
      </c>
      <c r="D940" s="32">
        <f>VLOOKUP($A940,[3]級距!$A:$K,10,FALSE)</f>
        <v>7</v>
      </c>
      <c r="E940" s="32">
        <f>VLOOKUP($A940,[3]級距!$A:$K,11,FALSE)</f>
        <v>4</v>
      </c>
      <c r="F940" s="32">
        <f t="shared" si="18"/>
        <v>1</v>
      </c>
    </row>
    <row r="941" spans="1:6">
      <c r="A941" s="47">
        <v>43909</v>
      </c>
      <c r="B941" s="46">
        <v>90974.104000000007</v>
      </c>
      <c r="C941" s="32">
        <f>VLOOKUP($A941,[3]級距!$A:$K,9,FALSE)</f>
        <v>10</v>
      </c>
      <c r="D941" s="32">
        <f>VLOOKUP($A941,[3]級距!$A:$K,10,FALSE)</f>
        <v>8</v>
      </c>
      <c r="E941" s="32">
        <f>VLOOKUP($A941,[3]級距!$A:$K,11,FALSE)</f>
        <v>4</v>
      </c>
      <c r="F941" s="32">
        <f t="shared" si="18"/>
        <v>1</v>
      </c>
    </row>
    <row r="942" spans="1:6">
      <c r="A942" s="47">
        <v>43908</v>
      </c>
      <c r="B942" s="46">
        <v>54454.840000000004</v>
      </c>
      <c r="C942" s="32">
        <f>VLOOKUP($A942,[3]級距!$A:$K,9,FALSE)</f>
        <v>10</v>
      </c>
      <c r="D942" s="32">
        <f>VLOOKUP($A942,[3]級距!$A:$K,10,FALSE)</f>
        <v>4</v>
      </c>
      <c r="E942" s="32">
        <f>VLOOKUP($A942,[3]級距!$A:$K,11,FALSE)</f>
        <v>1</v>
      </c>
      <c r="F942" s="32">
        <f t="shared" si="18"/>
        <v>1</v>
      </c>
    </row>
    <row r="943" spans="1:6">
      <c r="A943" s="47">
        <v>43906</v>
      </c>
      <c r="B943" s="46">
        <v>57531.767999999996</v>
      </c>
      <c r="C943" s="32">
        <f>VLOOKUP($A943,[3]級距!$A:$K,9,FALSE)</f>
        <v>10</v>
      </c>
      <c r="D943" s="32">
        <f>VLOOKUP($A943,[3]級距!$A:$K,10,FALSE)</f>
        <v>6</v>
      </c>
      <c r="E943" s="32">
        <f>VLOOKUP($A943,[3]級距!$A:$K,11,FALSE)</f>
        <v>1</v>
      </c>
      <c r="F943" s="32">
        <f t="shared" si="18"/>
        <v>1</v>
      </c>
    </row>
    <row r="944" spans="1:6">
      <c r="A944" s="47">
        <v>43902</v>
      </c>
      <c r="B944" s="46">
        <v>258402.16</v>
      </c>
      <c r="C944" s="32">
        <f>VLOOKUP($A944,[3]級距!$A:$K,9,FALSE)</f>
        <v>10</v>
      </c>
      <c r="D944" s="32">
        <f>VLOOKUP($A944,[3]級距!$A:$K,10,FALSE)</f>
        <v>7</v>
      </c>
      <c r="E944" s="32">
        <f>VLOOKUP($A944,[3]級距!$A:$K,11,FALSE)</f>
        <v>4</v>
      </c>
      <c r="F944" s="32">
        <f t="shared" si="18"/>
        <v>1</v>
      </c>
    </row>
    <row r="945" spans="1:6">
      <c r="A945" s="47">
        <v>43901</v>
      </c>
      <c r="B945" s="46">
        <v>99390.959999999992</v>
      </c>
      <c r="C945" s="32">
        <f>VLOOKUP($A945,[3]級距!$A:$K,9,FALSE)</f>
        <v>10</v>
      </c>
      <c r="D945" s="32">
        <f>VLOOKUP($A945,[3]級距!$A:$K,10,FALSE)</f>
        <v>8</v>
      </c>
      <c r="E945" s="32">
        <f>VLOOKUP($A945,[3]級距!$A:$K,11,FALSE)</f>
        <v>4</v>
      </c>
      <c r="F945" s="32">
        <f t="shared" si="18"/>
        <v>1</v>
      </c>
    </row>
    <row r="946" spans="1:6">
      <c r="A946" s="47">
        <v>43900</v>
      </c>
      <c r="B946" s="46">
        <v>-121569.02399999999</v>
      </c>
      <c r="C946" s="32">
        <f>VLOOKUP($A946,[3]級距!$A:$K,9,FALSE)</f>
        <v>10</v>
      </c>
      <c r="D946" s="32">
        <f>VLOOKUP($A946,[3]級距!$A:$K,10,FALSE)</f>
        <v>8</v>
      </c>
      <c r="E946" s="32">
        <f>VLOOKUP($A946,[3]級距!$A:$K,11,FALSE)</f>
        <v>4</v>
      </c>
      <c r="F946" s="32">
        <f t="shared" si="18"/>
        <v>1</v>
      </c>
    </row>
    <row r="947" spans="1:6">
      <c r="A947" s="47">
        <v>43899</v>
      </c>
      <c r="B947" s="46">
        <v>26846.832000000002</v>
      </c>
      <c r="C947" s="32">
        <f>VLOOKUP($A947,[3]級距!$A:$K,9,FALSE)</f>
        <v>9</v>
      </c>
      <c r="D947" s="32">
        <f>VLOOKUP($A947,[3]級距!$A:$K,10,FALSE)</f>
        <v>2</v>
      </c>
      <c r="E947" s="32">
        <f>VLOOKUP($A947,[3]級距!$A:$K,11,FALSE)</f>
        <v>2</v>
      </c>
      <c r="F947" s="32">
        <f t="shared" si="18"/>
        <v>1</v>
      </c>
    </row>
    <row r="948" spans="1:6">
      <c r="A948" s="47">
        <v>43896</v>
      </c>
      <c r="B948" s="46">
        <v>98059.263999999996</v>
      </c>
      <c r="C948" s="32">
        <f>VLOOKUP($A948,[3]級距!$A:$K,9,FALSE)</f>
        <v>8</v>
      </c>
      <c r="D948" s="32">
        <f>VLOOKUP($A948,[3]級距!$A:$K,10,FALSE)</f>
        <v>9</v>
      </c>
      <c r="E948" s="32">
        <f>VLOOKUP($A948,[3]級距!$A:$K,11,FALSE)</f>
        <v>3</v>
      </c>
      <c r="F948" s="32">
        <f t="shared" si="18"/>
        <v>1</v>
      </c>
    </row>
    <row r="949" spans="1:6">
      <c r="A949" s="47">
        <v>43895</v>
      </c>
      <c r="B949" s="46">
        <v>-15513.52</v>
      </c>
      <c r="C949" s="32">
        <f>VLOOKUP($A949,[3]級距!$A:$K,9,FALSE)</f>
        <v>2</v>
      </c>
      <c r="D949" s="32">
        <f>VLOOKUP($A949,[3]級距!$A:$K,10,FALSE)</f>
        <v>6</v>
      </c>
      <c r="E949" s="32">
        <f>VLOOKUP($A949,[3]級距!$A:$K,11,FALSE)</f>
        <v>2</v>
      </c>
      <c r="F949" s="32">
        <f t="shared" si="18"/>
        <v>1</v>
      </c>
    </row>
    <row r="950" spans="1:6">
      <c r="A950" s="47">
        <v>43894</v>
      </c>
      <c r="B950" s="46">
        <v>26044.864000000001</v>
      </c>
      <c r="C950" s="32">
        <f>VLOOKUP($A950,[3]級距!$A:$K,9,FALSE)</f>
        <v>4</v>
      </c>
      <c r="D950" s="32">
        <f>VLOOKUP($A950,[3]級距!$A:$K,10,FALSE)</f>
        <v>2</v>
      </c>
      <c r="E950" s="32">
        <f>VLOOKUP($A950,[3]級距!$A:$K,11,FALSE)</f>
        <v>2</v>
      </c>
      <c r="F950" s="32">
        <f t="shared" si="18"/>
        <v>1</v>
      </c>
    </row>
    <row r="951" spans="1:6">
      <c r="A951" s="47">
        <v>43892</v>
      </c>
      <c r="B951" s="46">
        <v>25576.992000000002</v>
      </c>
      <c r="C951" s="32">
        <f>VLOOKUP($A951,[3]級距!$A:$K,9,FALSE)</f>
        <v>10</v>
      </c>
      <c r="D951" s="32">
        <f>VLOOKUP($A951,[3]級距!$A:$K,10,FALSE)</f>
        <v>6</v>
      </c>
      <c r="E951" s="32">
        <f>VLOOKUP($A951,[3]級距!$A:$K,11,FALSE)</f>
        <v>1</v>
      </c>
      <c r="F951" s="32">
        <f t="shared" si="18"/>
        <v>1</v>
      </c>
    </row>
    <row r="952" spans="1:6">
      <c r="A952" s="47">
        <v>43888</v>
      </c>
      <c r="B952" s="46">
        <v>-2390.92</v>
      </c>
      <c r="C952" s="32">
        <f>VLOOKUP($A952,[3]級距!$A:$K,9,FALSE)</f>
        <v>10</v>
      </c>
      <c r="D952" s="32">
        <f>VLOOKUP($A952,[3]級距!$A:$K,10,FALSE)</f>
        <v>6</v>
      </c>
      <c r="E952" s="32">
        <f>VLOOKUP($A952,[3]級距!$A:$K,11,FALSE)</f>
        <v>1</v>
      </c>
      <c r="F952" s="32">
        <f t="shared" si="18"/>
        <v>1</v>
      </c>
    </row>
    <row r="953" spans="1:6">
      <c r="A953" s="47">
        <v>43887</v>
      </c>
      <c r="B953" s="46">
        <v>-2741.52</v>
      </c>
      <c r="C953" s="32">
        <f>VLOOKUP($A953,[3]級距!$A:$K,9,FALSE)</f>
        <v>5</v>
      </c>
      <c r="D953" s="32">
        <f>VLOOKUP($A953,[3]級距!$A:$K,10,FALSE)</f>
        <v>4</v>
      </c>
      <c r="E953" s="32">
        <f>VLOOKUP($A953,[3]級距!$A:$K,11,FALSE)</f>
        <v>2</v>
      </c>
      <c r="F953" s="32">
        <f t="shared" si="18"/>
        <v>1</v>
      </c>
    </row>
    <row r="954" spans="1:6">
      <c r="A954" s="47">
        <v>43886</v>
      </c>
      <c r="B954" s="46">
        <v>-22770.799999999999</v>
      </c>
      <c r="C954" s="32">
        <f>VLOOKUP($A954,[3]級距!$A:$K,9,FALSE)</f>
        <v>8</v>
      </c>
      <c r="D954" s="32">
        <f>VLOOKUP($A954,[3]級距!$A:$K,10,FALSE)</f>
        <v>9</v>
      </c>
      <c r="E954" s="32">
        <f>VLOOKUP($A954,[3]級距!$A:$K,11,FALSE)</f>
        <v>3</v>
      </c>
      <c r="F954" s="32">
        <f t="shared" si="18"/>
        <v>1</v>
      </c>
    </row>
    <row r="955" spans="1:6">
      <c r="A955" s="47">
        <v>43885</v>
      </c>
      <c r="B955" s="46">
        <v>-37462.32</v>
      </c>
      <c r="C955" s="32">
        <f>VLOOKUP($A955,[3]級距!$A:$K,9,FALSE)</f>
        <v>5</v>
      </c>
      <c r="D955" s="32">
        <f>VLOOKUP($A955,[3]級距!$A:$K,10,FALSE)</f>
        <v>1</v>
      </c>
      <c r="E955" s="32">
        <f>VLOOKUP($A955,[3]級距!$A:$K,11,FALSE)</f>
        <v>2</v>
      </c>
      <c r="F955" s="32">
        <f t="shared" si="18"/>
        <v>1</v>
      </c>
    </row>
    <row r="956" spans="1:6">
      <c r="A956" s="47">
        <v>43882</v>
      </c>
      <c r="B956" s="46">
        <v>-102002.352</v>
      </c>
      <c r="C956" s="32">
        <f>VLOOKUP($A956,[3]級距!$A:$K,9,FALSE)</f>
        <v>5</v>
      </c>
      <c r="D956" s="32">
        <f>VLOOKUP($A956,[3]級距!$A:$K,10,FALSE)</f>
        <v>1</v>
      </c>
      <c r="E956" s="32">
        <f>VLOOKUP($A956,[3]級距!$A:$K,11,FALSE)</f>
        <v>2</v>
      </c>
      <c r="F956" s="32">
        <f t="shared" si="18"/>
        <v>1</v>
      </c>
    </row>
    <row r="957" spans="1:6">
      <c r="A957" s="47">
        <v>43881</v>
      </c>
      <c r="B957" s="46">
        <v>158433.96799999999</v>
      </c>
      <c r="C957" s="32">
        <f>VLOOKUP($A957,[3]級距!$A:$K,9,FALSE)</f>
        <v>7</v>
      </c>
      <c r="D957" s="32">
        <f>VLOOKUP($A957,[3]級距!$A:$K,10,FALSE)</f>
        <v>7</v>
      </c>
      <c r="E957" s="32">
        <f>VLOOKUP($A957,[3]級距!$A:$K,11,FALSE)</f>
        <v>3</v>
      </c>
      <c r="F957" s="32">
        <f t="shared" si="18"/>
        <v>1</v>
      </c>
    </row>
    <row r="958" spans="1:6">
      <c r="A958" s="47">
        <v>43880</v>
      </c>
      <c r="B958" s="46">
        <v>5013.84</v>
      </c>
      <c r="C958" s="32">
        <f>VLOOKUP($A958,[3]級距!$A:$K,9,FALSE)</f>
        <v>8</v>
      </c>
      <c r="D958" s="32">
        <f>VLOOKUP($A958,[3]級距!$A:$K,10,FALSE)</f>
        <v>5</v>
      </c>
      <c r="E958" s="32">
        <f>VLOOKUP($A958,[3]級距!$A:$K,11,FALSE)</f>
        <v>2</v>
      </c>
      <c r="F958" s="32">
        <f t="shared" si="18"/>
        <v>1</v>
      </c>
    </row>
    <row r="959" spans="1:6">
      <c r="A959" s="47">
        <v>43878</v>
      </c>
      <c r="B959" s="46">
        <v>-52511.231999999996</v>
      </c>
      <c r="C959" s="32">
        <f>VLOOKUP($A959,[3]級距!$A:$K,9,FALSE)</f>
        <v>3</v>
      </c>
      <c r="D959" s="32">
        <f>VLOOKUP($A959,[3]級距!$A:$K,10,FALSE)</f>
        <v>7</v>
      </c>
      <c r="E959" s="32">
        <f>VLOOKUP($A959,[3]級距!$A:$K,11,FALSE)</f>
        <v>3</v>
      </c>
      <c r="F959" s="32">
        <f t="shared" si="18"/>
        <v>1</v>
      </c>
    </row>
    <row r="960" spans="1:6">
      <c r="A960" s="47">
        <v>43875</v>
      </c>
      <c r="B960" s="46">
        <v>23695.056</v>
      </c>
      <c r="C960" s="32">
        <f>VLOOKUP($A960,[3]級距!$A:$K,9,FALSE)</f>
        <v>4</v>
      </c>
      <c r="D960" s="32">
        <f>VLOOKUP($A960,[3]級距!$A:$K,10,FALSE)</f>
        <v>6</v>
      </c>
      <c r="E960" s="32">
        <f>VLOOKUP($A960,[3]級距!$A:$K,11,FALSE)</f>
        <v>2</v>
      </c>
      <c r="F960" s="32">
        <f t="shared" si="18"/>
        <v>1</v>
      </c>
    </row>
    <row r="961" spans="1:6">
      <c r="A961" s="47">
        <v>43874</v>
      </c>
      <c r="B961" s="46">
        <v>59907.176000000007</v>
      </c>
      <c r="C961" s="32">
        <f>VLOOKUP($A961,[3]級距!$A:$K,9,FALSE)</f>
        <v>2</v>
      </c>
      <c r="D961" s="32">
        <f>VLOOKUP($A961,[3]級距!$A:$K,10,FALSE)</f>
        <v>4</v>
      </c>
      <c r="E961" s="32">
        <f>VLOOKUP($A961,[3]級距!$A:$K,11,FALSE)</f>
        <v>2</v>
      </c>
      <c r="F961" s="32">
        <f t="shared" si="18"/>
        <v>1</v>
      </c>
    </row>
    <row r="962" spans="1:6">
      <c r="A962" s="47">
        <v>43872</v>
      </c>
      <c r="B962" s="46">
        <v>-2517.9279999999999</v>
      </c>
      <c r="C962" s="32">
        <f>VLOOKUP($A962,[3]級距!$A:$K,9,FALSE)</f>
        <v>2</v>
      </c>
      <c r="D962" s="32">
        <f>VLOOKUP($A962,[3]級距!$A:$K,10,FALSE)</f>
        <v>6</v>
      </c>
      <c r="E962" s="32">
        <f>VLOOKUP($A962,[3]級距!$A:$K,11,FALSE)</f>
        <v>2</v>
      </c>
      <c r="F962" s="32">
        <f t="shared" si="18"/>
        <v>1</v>
      </c>
    </row>
    <row r="963" spans="1:6">
      <c r="A963" s="47">
        <v>43871</v>
      </c>
      <c r="B963" s="46">
        <v>-124403.90400000001</v>
      </c>
      <c r="C963" s="32">
        <f>VLOOKUP($A963,[3]級距!$A:$K,9,FALSE)</f>
        <v>9</v>
      </c>
      <c r="D963" s="32">
        <f>VLOOKUP($A963,[3]級距!$A:$K,10,FALSE)</f>
        <v>6</v>
      </c>
      <c r="E963" s="32">
        <f>VLOOKUP($A963,[3]級距!$A:$K,11,FALSE)</f>
        <v>2</v>
      </c>
      <c r="F963" s="32">
        <f t="shared" si="18"/>
        <v>1</v>
      </c>
    </row>
    <row r="964" spans="1:6">
      <c r="A964" s="47">
        <v>43868</v>
      </c>
      <c r="B964" s="46">
        <v>49243.344000000005</v>
      </c>
      <c r="C964" s="32">
        <f>VLOOKUP($A964,[3]級距!$A:$K,9,FALSE)</f>
        <v>4</v>
      </c>
      <c r="D964" s="32">
        <f>VLOOKUP($A964,[3]級距!$A:$K,10,FALSE)</f>
        <v>7</v>
      </c>
      <c r="E964" s="32">
        <f>VLOOKUP($A964,[3]級距!$A:$K,11,FALSE)</f>
        <v>3</v>
      </c>
      <c r="F964" s="32">
        <f t="shared" ref="F964:F978" si="19">IF(A965&lt;&gt;A964,1,0)</f>
        <v>1</v>
      </c>
    </row>
    <row r="965" spans="1:6">
      <c r="A965" s="47">
        <v>43866</v>
      </c>
      <c r="B965" s="46">
        <v>38826.991999999998</v>
      </c>
      <c r="C965" s="32">
        <f>VLOOKUP($A965,[3]級距!$A:$K,9,FALSE)</f>
        <v>7</v>
      </c>
      <c r="D965" s="32">
        <f>VLOOKUP($A965,[3]級距!$A:$K,10,FALSE)</f>
        <v>5</v>
      </c>
      <c r="E965" s="32">
        <f>VLOOKUP($A965,[3]級距!$A:$K,11,FALSE)</f>
        <v>2</v>
      </c>
      <c r="F965" s="32">
        <f t="shared" si="19"/>
        <v>1</v>
      </c>
    </row>
    <row r="966" spans="1:6">
      <c r="A966" s="47">
        <v>43865</v>
      </c>
      <c r="B966" s="46">
        <v>132850.848</v>
      </c>
      <c r="C966" s="32">
        <f>VLOOKUP($A966,[3]級距!$A:$K,9,FALSE)</f>
        <v>9</v>
      </c>
      <c r="D966" s="32">
        <f>VLOOKUP($A966,[3]級距!$A:$K,10,FALSE)</f>
        <v>9</v>
      </c>
      <c r="E966" s="32">
        <f>VLOOKUP($A966,[3]級距!$A:$K,11,FALSE)</f>
        <v>3</v>
      </c>
      <c r="F966" s="32">
        <f t="shared" si="19"/>
        <v>1</v>
      </c>
    </row>
    <row r="967" spans="1:6">
      <c r="A967" s="47">
        <v>43860</v>
      </c>
      <c r="B967" s="46">
        <v>185237.976</v>
      </c>
      <c r="C967" s="32">
        <f>VLOOKUP($A967,[3]級距!$A:$K,9,FALSE)</f>
        <v>10</v>
      </c>
      <c r="D967" s="32">
        <f>VLOOKUP($A967,[3]級距!$A:$K,10,FALSE)</f>
        <v>10</v>
      </c>
      <c r="E967" s="32">
        <f>VLOOKUP($A967,[3]級距!$A:$K,11,FALSE)</f>
        <v>4</v>
      </c>
      <c r="F967" s="32">
        <f t="shared" si="19"/>
        <v>1</v>
      </c>
    </row>
    <row r="968" spans="1:6">
      <c r="A968" s="47">
        <v>43847</v>
      </c>
      <c r="B968" s="46">
        <v>-4055.52</v>
      </c>
      <c r="C968" s="32">
        <f>VLOOKUP($A968,[3]級距!$A:$K,9,FALSE)</f>
        <v>3</v>
      </c>
      <c r="D968" s="32">
        <f>VLOOKUP($A968,[3]級距!$A:$K,10,FALSE)</f>
        <v>4</v>
      </c>
      <c r="E968" s="32">
        <f>VLOOKUP($A968,[3]級距!$A:$K,11,FALSE)</f>
        <v>2</v>
      </c>
      <c r="F968" s="32">
        <f t="shared" si="19"/>
        <v>1</v>
      </c>
    </row>
    <row r="969" spans="1:6">
      <c r="A969" s="47">
        <v>43846</v>
      </c>
      <c r="B969" s="46">
        <v>-21343.68</v>
      </c>
      <c r="C969" s="32">
        <f>VLOOKUP($A969,[3]級距!$A:$K,9,FALSE)</f>
        <v>3</v>
      </c>
      <c r="D969" s="32">
        <f>VLOOKUP($A969,[3]級距!$A:$K,10,FALSE)</f>
        <v>2</v>
      </c>
      <c r="E969" s="32">
        <f>VLOOKUP($A969,[3]級距!$A:$K,11,FALSE)</f>
        <v>2</v>
      </c>
      <c r="F969" s="32">
        <f t="shared" si="19"/>
        <v>1</v>
      </c>
    </row>
    <row r="970" spans="1:6">
      <c r="A970" s="47">
        <v>43845</v>
      </c>
      <c r="B970" s="46">
        <v>69850.559999999998</v>
      </c>
      <c r="C970" s="32">
        <f>VLOOKUP($A970,[3]級距!$A:$K,9,FALSE)</f>
        <v>5</v>
      </c>
      <c r="D970" s="32">
        <f>VLOOKUP($A970,[3]級距!$A:$K,10,FALSE)</f>
        <v>9</v>
      </c>
      <c r="E970" s="32">
        <f>VLOOKUP($A970,[3]級距!$A:$K,11,FALSE)</f>
        <v>3</v>
      </c>
      <c r="F970" s="32">
        <f t="shared" si="19"/>
        <v>1</v>
      </c>
    </row>
    <row r="971" spans="1:6">
      <c r="A971" s="47">
        <v>43844</v>
      </c>
      <c r="B971" s="46">
        <v>-73841.600000000006</v>
      </c>
      <c r="C971" s="32">
        <f>VLOOKUP($A971,[3]級距!$A:$K,9,FALSE)</f>
        <v>1</v>
      </c>
      <c r="D971" s="32">
        <f>VLOOKUP($A971,[3]級距!$A:$K,10,FALSE)</f>
        <v>1</v>
      </c>
      <c r="E971" s="32">
        <f>VLOOKUP($A971,[3]級距!$A:$K,11,FALSE)</f>
        <v>2</v>
      </c>
      <c r="F971" s="32">
        <f t="shared" si="19"/>
        <v>1</v>
      </c>
    </row>
    <row r="972" spans="1:6">
      <c r="A972" s="47">
        <v>43843</v>
      </c>
      <c r="B972" s="46">
        <v>-4651.7759999999998</v>
      </c>
      <c r="C972" s="32">
        <f>VLOOKUP($A972,[3]級距!$A:$K,9,FALSE)</f>
        <v>2</v>
      </c>
      <c r="D972" s="32">
        <f>VLOOKUP($A972,[3]級距!$A:$K,10,FALSE)</f>
        <v>5</v>
      </c>
      <c r="E972" s="32">
        <f>VLOOKUP($A972,[3]級距!$A:$K,11,FALSE)</f>
        <v>2</v>
      </c>
      <c r="F972" s="32">
        <f t="shared" si="19"/>
        <v>1</v>
      </c>
    </row>
    <row r="973" spans="1:6">
      <c r="A973" s="47">
        <v>43840</v>
      </c>
      <c r="B973" s="46">
        <v>-5190.4800000000005</v>
      </c>
      <c r="C973" s="32">
        <f>VLOOKUP($A973,[3]級距!$A:$K,9,FALSE)</f>
        <v>3</v>
      </c>
      <c r="D973" s="32">
        <f>VLOOKUP($A973,[3]級距!$A:$K,10,FALSE)</f>
        <v>1</v>
      </c>
      <c r="E973" s="32">
        <f>VLOOKUP($A973,[3]級距!$A:$K,11,FALSE)</f>
        <v>2</v>
      </c>
      <c r="F973" s="32">
        <f t="shared" si="19"/>
        <v>1</v>
      </c>
    </row>
    <row r="974" spans="1:6">
      <c r="A974" s="47">
        <v>43839</v>
      </c>
      <c r="B974" s="46">
        <v>-67890.175999999992</v>
      </c>
      <c r="C974" s="32">
        <f>VLOOKUP($A974,[3]級距!$A:$K,9,FALSE)</f>
        <v>5</v>
      </c>
      <c r="D974" s="32">
        <f>VLOOKUP($A974,[3]級距!$A:$K,10,FALSE)</f>
        <v>5</v>
      </c>
      <c r="E974" s="32">
        <f>VLOOKUP($A974,[3]級距!$A:$K,11,FALSE)</f>
        <v>2</v>
      </c>
      <c r="F974" s="32">
        <f t="shared" si="19"/>
        <v>1</v>
      </c>
    </row>
    <row r="975" spans="1:6">
      <c r="A975" s="47">
        <v>43838</v>
      </c>
      <c r="B975" s="46">
        <v>54826.8</v>
      </c>
      <c r="C975" s="32">
        <f>VLOOKUP($A975,[3]級距!$A:$K,9,FALSE)</f>
        <v>9</v>
      </c>
      <c r="D975" s="32">
        <f>VLOOKUP($A975,[3]級距!$A:$K,10,FALSE)</f>
        <v>4</v>
      </c>
      <c r="E975" s="32">
        <f>VLOOKUP($A975,[3]級距!$A:$K,11,FALSE)</f>
        <v>2</v>
      </c>
      <c r="F975" s="32">
        <f t="shared" si="19"/>
        <v>1</v>
      </c>
    </row>
    <row r="976" spans="1:6">
      <c r="A976" s="47">
        <v>43837</v>
      </c>
      <c r="B976" s="46">
        <v>36296.879999999997</v>
      </c>
      <c r="C976" s="32">
        <f>VLOOKUP($A976,[3]級距!$A:$K,9,FALSE)</f>
        <v>9</v>
      </c>
      <c r="D976" s="32">
        <f>VLOOKUP($A976,[3]級距!$A:$K,10,FALSE)</f>
        <v>7</v>
      </c>
      <c r="E976" s="32">
        <f>VLOOKUP($A976,[3]級距!$A:$K,11,FALSE)</f>
        <v>3</v>
      </c>
      <c r="F976" s="32">
        <f t="shared" si="19"/>
        <v>1</v>
      </c>
    </row>
    <row r="977" spans="1:6">
      <c r="A977" s="47">
        <v>43836</v>
      </c>
      <c r="B977" s="46">
        <v>133498.51200000002</v>
      </c>
      <c r="C977" s="32">
        <f>VLOOKUP($A977,[3]級距!$A:$K,9,FALSE)</f>
        <v>3</v>
      </c>
      <c r="D977" s="32">
        <f>VLOOKUP($A977,[3]級距!$A:$K,10,FALSE)</f>
        <v>8</v>
      </c>
      <c r="E977" s="32">
        <f>VLOOKUP($A977,[3]級距!$A:$K,11,FALSE)</f>
        <v>3</v>
      </c>
      <c r="F977" s="32">
        <f t="shared" si="19"/>
        <v>1</v>
      </c>
    </row>
    <row r="978" spans="1:6">
      <c r="A978" s="47">
        <v>43833</v>
      </c>
      <c r="B978" s="46">
        <v>93833.856</v>
      </c>
      <c r="C978" s="32">
        <f>VLOOKUP($A978,[3]級距!$A:$K,9,FALSE)</f>
        <v>9</v>
      </c>
      <c r="D978" s="32">
        <f>VLOOKUP($A978,[3]級距!$A:$K,10,FALSE)</f>
        <v>5</v>
      </c>
      <c r="E978" s="32">
        <f>VLOOKUP($A978,[3]級距!$A:$K,11,FALSE)</f>
        <v>2</v>
      </c>
      <c r="F978" s="32">
        <f t="shared" si="19"/>
        <v>1</v>
      </c>
    </row>
    <row r="979" spans="1:6">
      <c r="A979" s="47"/>
    </row>
    <row r="980" spans="1:6">
      <c r="A980" s="47"/>
    </row>
    <row r="981" spans="1:6">
      <c r="A981" s="47"/>
    </row>
    <row r="982" spans="1:6">
      <c r="A982" s="47"/>
    </row>
    <row r="983" spans="1:6">
      <c r="A983" s="47"/>
    </row>
    <row r="984" spans="1:6">
      <c r="A984" s="47"/>
    </row>
    <row r="985" spans="1:6">
      <c r="A985" s="47"/>
    </row>
    <row r="986" spans="1:6">
      <c r="A986" s="47"/>
    </row>
    <row r="987" spans="1:6">
      <c r="A987" s="47"/>
    </row>
    <row r="988" spans="1:6">
      <c r="A988" s="47"/>
    </row>
    <row r="989" spans="1:6">
      <c r="A989" s="47"/>
    </row>
    <row r="990" spans="1:6">
      <c r="A990" s="47"/>
    </row>
    <row r="991" spans="1:6">
      <c r="A991" s="47"/>
    </row>
    <row r="992" spans="1:6">
      <c r="A992" s="47"/>
    </row>
    <row r="993" spans="1:1">
      <c r="A993" s="47"/>
    </row>
    <row r="994" spans="1:1">
      <c r="A994" s="47"/>
    </row>
    <row r="995" spans="1:1">
      <c r="A995" s="47"/>
    </row>
    <row r="996" spans="1:1">
      <c r="A996" s="47"/>
    </row>
    <row r="997" spans="1:1">
      <c r="A997" s="47"/>
    </row>
    <row r="998" spans="1:1">
      <c r="A998" s="47"/>
    </row>
    <row r="999" spans="1:1">
      <c r="A999" s="47"/>
    </row>
    <row r="1000" spans="1:1">
      <c r="A1000" s="47"/>
    </row>
    <row r="1001" spans="1:1">
      <c r="A1001" s="47"/>
    </row>
    <row r="1002" spans="1:1">
      <c r="A1002" s="47"/>
    </row>
    <row r="1003" spans="1:1">
      <c r="A1003" s="47"/>
    </row>
    <row r="1004" spans="1:1">
      <c r="A1004" s="47"/>
    </row>
    <row r="1005" spans="1:1">
      <c r="A1005" s="47"/>
    </row>
    <row r="1006" spans="1:1">
      <c r="A1006" s="47"/>
    </row>
    <row r="1007" spans="1:1">
      <c r="A1007" s="47"/>
    </row>
    <row r="1008" spans="1:1">
      <c r="A1008" s="47"/>
    </row>
    <row r="1009" spans="1:1">
      <c r="A1009" s="47"/>
    </row>
    <row r="1010" spans="1:1">
      <c r="A1010" s="47"/>
    </row>
    <row r="1011" spans="1:1">
      <c r="A1011" s="47"/>
    </row>
    <row r="1012" spans="1:1">
      <c r="A1012" s="47"/>
    </row>
    <row r="1013" spans="1:1">
      <c r="A1013" s="47"/>
    </row>
    <row r="1014" spans="1:1">
      <c r="A1014" s="47"/>
    </row>
    <row r="1015" spans="1:1">
      <c r="A1015" s="47"/>
    </row>
    <row r="1016" spans="1:1">
      <c r="A1016" s="47"/>
    </row>
    <row r="1017" spans="1:1">
      <c r="A1017" s="47"/>
    </row>
    <row r="1018" spans="1:1">
      <c r="A1018" s="47"/>
    </row>
    <row r="1019" spans="1:1">
      <c r="A1019" s="47"/>
    </row>
    <row r="1020" spans="1:1">
      <c r="A1020" s="47"/>
    </row>
    <row r="1021" spans="1:1">
      <c r="A1021" s="47"/>
    </row>
    <row r="1022" spans="1:1">
      <c r="A1022" s="47"/>
    </row>
    <row r="1023" spans="1:1">
      <c r="A1023" s="47"/>
    </row>
    <row r="1024" spans="1:1">
      <c r="A1024" s="47"/>
    </row>
    <row r="1025" spans="1:1">
      <c r="A1025" s="47"/>
    </row>
    <row r="1026" spans="1:1">
      <c r="A1026" s="47"/>
    </row>
    <row r="1027" spans="1:1">
      <c r="A1027" s="47"/>
    </row>
    <row r="1028" spans="1:1">
      <c r="A1028" s="47"/>
    </row>
    <row r="1029" spans="1:1">
      <c r="A1029" s="47"/>
    </row>
    <row r="1030" spans="1:1">
      <c r="A1030" s="47"/>
    </row>
    <row r="1031" spans="1:1">
      <c r="A1031" s="47"/>
    </row>
    <row r="1032" spans="1:1">
      <c r="A1032" s="47"/>
    </row>
    <row r="1033" spans="1:1">
      <c r="A1033" s="47"/>
    </row>
    <row r="1034" spans="1:1">
      <c r="A1034" s="47"/>
    </row>
    <row r="1035" spans="1:1">
      <c r="A1035" s="47"/>
    </row>
    <row r="1036" spans="1:1">
      <c r="A1036" s="47"/>
    </row>
    <row r="1037" spans="1:1">
      <c r="A1037" s="47"/>
    </row>
    <row r="1038" spans="1:1">
      <c r="A1038" s="47"/>
    </row>
    <row r="1039" spans="1:1">
      <c r="A1039" s="47"/>
    </row>
    <row r="1040" spans="1:1">
      <c r="A1040" s="47"/>
    </row>
    <row r="1041" spans="1:1">
      <c r="A1041" s="47"/>
    </row>
    <row r="1042" spans="1:1">
      <c r="A1042" s="47"/>
    </row>
    <row r="1043" spans="1:1">
      <c r="A1043" s="47"/>
    </row>
    <row r="1044" spans="1:1">
      <c r="A1044" s="47"/>
    </row>
    <row r="1045" spans="1:1">
      <c r="A1045" s="47"/>
    </row>
    <row r="1046" spans="1:1">
      <c r="A1046" s="47"/>
    </row>
    <row r="1047" spans="1:1">
      <c r="A1047" s="47"/>
    </row>
    <row r="1048" spans="1:1">
      <c r="A1048" s="47"/>
    </row>
    <row r="1049" spans="1:1">
      <c r="A1049" s="47"/>
    </row>
    <row r="1050" spans="1:1">
      <c r="A1050" s="47"/>
    </row>
    <row r="1051" spans="1:1">
      <c r="A1051" s="47"/>
    </row>
    <row r="1052" spans="1:1">
      <c r="A1052" s="47"/>
    </row>
    <row r="1053" spans="1:1">
      <c r="A1053" s="47"/>
    </row>
    <row r="1054" spans="1:1">
      <c r="A1054" s="47"/>
    </row>
    <row r="1055" spans="1:1">
      <c r="A1055" s="47"/>
    </row>
    <row r="1056" spans="1:1">
      <c r="A1056" s="47"/>
    </row>
    <row r="1057" spans="1:1">
      <c r="A1057" s="47"/>
    </row>
    <row r="1058" spans="1:1">
      <c r="A1058" s="47"/>
    </row>
    <row r="1059" spans="1:1">
      <c r="A1059" s="47"/>
    </row>
    <row r="1060" spans="1:1">
      <c r="A1060" s="47"/>
    </row>
    <row r="1061" spans="1:1">
      <c r="A1061" s="47"/>
    </row>
    <row r="1062" spans="1:1">
      <c r="A1062" s="47"/>
    </row>
    <row r="1063" spans="1:1">
      <c r="A1063" s="47"/>
    </row>
    <row r="1064" spans="1:1">
      <c r="A1064" s="47"/>
    </row>
    <row r="1065" spans="1:1">
      <c r="A1065" s="47"/>
    </row>
    <row r="1066" spans="1:1">
      <c r="A1066" s="47"/>
    </row>
    <row r="1067" spans="1:1">
      <c r="A1067" s="47"/>
    </row>
    <row r="1068" spans="1:1">
      <c r="A1068" s="47"/>
    </row>
    <row r="1069" spans="1:1">
      <c r="A1069" s="47"/>
    </row>
    <row r="1070" spans="1:1">
      <c r="A1070" s="47"/>
    </row>
    <row r="1071" spans="1:1">
      <c r="A1071" s="47"/>
    </row>
    <row r="1072" spans="1:1">
      <c r="A1072" s="47"/>
    </row>
    <row r="1073" spans="1:1">
      <c r="A1073" s="47"/>
    </row>
    <row r="1074" spans="1:1">
      <c r="A1074" s="47"/>
    </row>
    <row r="1075" spans="1:1">
      <c r="A1075" s="47"/>
    </row>
    <row r="1076" spans="1:1">
      <c r="A1076" s="47"/>
    </row>
    <row r="1077" spans="1:1">
      <c r="A1077" s="47"/>
    </row>
    <row r="1078" spans="1:1">
      <c r="A1078" s="47"/>
    </row>
    <row r="1079" spans="1:1">
      <c r="A1079" s="47"/>
    </row>
    <row r="1080" spans="1:1">
      <c r="A1080" s="47"/>
    </row>
    <row r="1081" spans="1:1">
      <c r="A1081" s="47"/>
    </row>
    <row r="1082" spans="1:1">
      <c r="A1082" s="47"/>
    </row>
    <row r="1083" spans="1:1">
      <c r="A1083" s="47"/>
    </row>
    <row r="1084" spans="1:1">
      <c r="A1084" s="47"/>
    </row>
    <row r="1085" spans="1:1">
      <c r="A1085" s="47"/>
    </row>
    <row r="1086" spans="1:1">
      <c r="A1086" s="47"/>
    </row>
    <row r="1087" spans="1:1">
      <c r="A1087" s="47"/>
    </row>
    <row r="1088" spans="1:1">
      <c r="A1088" s="47"/>
    </row>
    <row r="1089" spans="1:1">
      <c r="A1089" s="47"/>
    </row>
    <row r="1090" spans="1:1">
      <c r="A1090" s="47"/>
    </row>
    <row r="1091" spans="1:1">
      <c r="A1091" s="47"/>
    </row>
    <row r="1092" spans="1:1">
      <c r="A1092" s="47"/>
    </row>
    <row r="1093" spans="1:1">
      <c r="A1093" s="47"/>
    </row>
    <row r="1094" spans="1:1">
      <c r="A1094" s="47"/>
    </row>
    <row r="1095" spans="1:1">
      <c r="A1095" s="47"/>
    </row>
    <row r="1096" spans="1:1">
      <c r="A1096" s="47"/>
    </row>
    <row r="1097" spans="1:1">
      <c r="A1097" s="47"/>
    </row>
    <row r="1098" spans="1:1">
      <c r="A1098" s="47"/>
    </row>
    <row r="1099" spans="1:1">
      <c r="A1099" s="47"/>
    </row>
    <row r="1100" spans="1:1">
      <c r="A1100" s="47"/>
    </row>
    <row r="1101" spans="1:1">
      <c r="A1101" s="47"/>
    </row>
    <row r="1102" spans="1:1">
      <c r="A1102" s="47"/>
    </row>
    <row r="1103" spans="1:1">
      <c r="A1103" s="47"/>
    </row>
    <row r="1104" spans="1:1">
      <c r="A1104" s="47"/>
    </row>
    <row r="1105" spans="1:1">
      <c r="A1105" s="47"/>
    </row>
    <row r="1106" spans="1:1">
      <c r="A1106" s="47"/>
    </row>
    <row r="1107" spans="1:1">
      <c r="A1107" s="47"/>
    </row>
    <row r="1108" spans="1:1">
      <c r="A1108" s="47"/>
    </row>
    <row r="1109" spans="1:1">
      <c r="A1109" s="47"/>
    </row>
    <row r="1110" spans="1:1">
      <c r="A1110" s="47"/>
    </row>
    <row r="1111" spans="1:1">
      <c r="A1111" s="47"/>
    </row>
    <row r="1112" spans="1:1">
      <c r="A1112" s="47"/>
    </row>
    <row r="1113" spans="1:1">
      <c r="A1113" s="47"/>
    </row>
    <row r="1114" spans="1:1">
      <c r="A1114" s="47"/>
    </row>
    <row r="1115" spans="1:1">
      <c r="A1115" s="47"/>
    </row>
    <row r="1116" spans="1:1">
      <c r="A1116" s="47"/>
    </row>
    <row r="1117" spans="1:1">
      <c r="A1117" s="47"/>
    </row>
    <row r="1118" spans="1:1">
      <c r="A1118" s="47"/>
    </row>
    <row r="1119" spans="1:1">
      <c r="A1119" s="47"/>
    </row>
    <row r="1120" spans="1:1">
      <c r="A1120" s="47"/>
    </row>
    <row r="1121" spans="1:1">
      <c r="A1121" s="47"/>
    </row>
    <row r="1122" spans="1:1">
      <c r="A1122" s="47"/>
    </row>
    <row r="1123" spans="1:1">
      <c r="A1123" s="47"/>
    </row>
    <row r="1124" spans="1:1">
      <c r="A1124" s="47"/>
    </row>
    <row r="1125" spans="1:1">
      <c r="A1125" s="47"/>
    </row>
    <row r="1126" spans="1:1">
      <c r="A1126" s="47"/>
    </row>
    <row r="1127" spans="1:1">
      <c r="A1127" s="47"/>
    </row>
    <row r="1128" spans="1:1">
      <c r="A1128" s="47"/>
    </row>
    <row r="1129" spans="1:1">
      <c r="A1129" s="47"/>
    </row>
    <row r="1130" spans="1:1">
      <c r="A1130" s="47"/>
    </row>
    <row r="1131" spans="1:1">
      <c r="A1131" s="47"/>
    </row>
    <row r="1132" spans="1:1">
      <c r="A1132" s="47"/>
    </row>
    <row r="1133" spans="1:1">
      <c r="A1133" s="47"/>
    </row>
    <row r="1134" spans="1:1">
      <c r="A1134" s="47"/>
    </row>
    <row r="1135" spans="1:1">
      <c r="A1135" s="47"/>
    </row>
    <row r="1136" spans="1:1">
      <c r="A1136" s="47"/>
    </row>
    <row r="1137" spans="1:1">
      <c r="A1137" s="47"/>
    </row>
    <row r="1138" spans="1:1">
      <c r="A1138" s="47"/>
    </row>
    <row r="1139" spans="1:1">
      <c r="A1139" s="47"/>
    </row>
    <row r="1140" spans="1:1">
      <c r="A1140" s="47"/>
    </row>
    <row r="1141" spans="1:1">
      <c r="A1141" s="47"/>
    </row>
    <row r="1142" spans="1:1">
      <c r="A1142" s="47"/>
    </row>
    <row r="1143" spans="1:1">
      <c r="A1143" s="47"/>
    </row>
    <row r="1144" spans="1:1">
      <c r="A1144" s="47"/>
    </row>
    <row r="1145" spans="1:1">
      <c r="A1145" s="47"/>
    </row>
    <row r="1146" spans="1:1">
      <c r="A1146" s="47"/>
    </row>
    <row r="1147" spans="1:1">
      <c r="A1147" s="47"/>
    </row>
    <row r="1148" spans="1:1">
      <c r="A1148" s="47"/>
    </row>
    <row r="1149" spans="1:1">
      <c r="A1149" s="47"/>
    </row>
    <row r="1150" spans="1:1">
      <c r="A1150" s="47"/>
    </row>
    <row r="1151" spans="1:1">
      <c r="A1151" s="47"/>
    </row>
    <row r="1152" spans="1:1">
      <c r="A1152" s="47"/>
    </row>
    <row r="1153" spans="1:1">
      <c r="A1153" s="47"/>
    </row>
    <row r="1154" spans="1:1">
      <c r="A1154" s="47"/>
    </row>
    <row r="1155" spans="1:1">
      <c r="A1155" s="47"/>
    </row>
    <row r="1156" spans="1:1">
      <c r="A1156" s="47"/>
    </row>
    <row r="1157" spans="1:1">
      <c r="A1157" s="47"/>
    </row>
    <row r="1158" spans="1:1">
      <c r="A1158" s="47"/>
    </row>
    <row r="1159" spans="1:1">
      <c r="A1159" s="47"/>
    </row>
    <row r="1160" spans="1:1">
      <c r="A1160" s="47"/>
    </row>
    <row r="1161" spans="1:1">
      <c r="A1161" s="47"/>
    </row>
    <row r="1162" spans="1:1">
      <c r="A1162" s="47"/>
    </row>
    <row r="1163" spans="1:1">
      <c r="A1163" s="47"/>
    </row>
    <row r="1164" spans="1:1">
      <c r="A1164" s="47"/>
    </row>
    <row r="1165" spans="1:1">
      <c r="A1165" s="47"/>
    </row>
    <row r="1166" spans="1:1">
      <c r="A1166" s="47"/>
    </row>
    <row r="1167" spans="1:1">
      <c r="A1167" s="47"/>
    </row>
    <row r="1168" spans="1:1">
      <c r="A1168" s="47"/>
    </row>
    <row r="1169" spans="1:1">
      <c r="A1169" s="47"/>
    </row>
    <row r="1170" spans="1:1">
      <c r="A1170" s="47"/>
    </row>
    <row r="1171" spans="1:1">
      <c r="A1171" s="47"/>
    </row>
    <row r="1172" spans="1:1">
      <c r="A1172" s="47"/>
    </row>
    <row r="1173" spans="1:1">
      <c r="A1173" s="47"/>
    </row>
    <row r="1174" spans="1:1">
      <c r="A1174" s="47"/>
    </row>
    <row r="1175" spans="1:1">
      <c r="A1175" s="47"/>
    </row>
    <row r="1176" spans="1:1">
      <c r="A1176" s="47"/>
    </row>
    <row r="1177" spans="1:1">
      <c r="A1177" s="47"/>
    </row>
    <row r="1178" spans="1:1">
      <c r="A1178" s="47"/>
    </row>
    <row r="1179" spans="1:1">
      <c r="A1179" s="47"/>
    </row>
    <row r="1180" spans="1:1">
      <c r="A1180" s="47"/>
    </row>
    <row r="1181" spans="1:1">
      <c r="A1181" s="47"/>
    </row>
    <row r="1182" spans="1:1">
      <c r="A1182" s="47"/>
    </row>
    <row r="1183" spans="1:1">
      <c r="A1183" s="47"/>
    </row>
    <row r="1184" spans="1:1">
      <c r="A1184" s="47"/>
    </row>
    <row r="1185" spans="1:1">
      <c r="A1185" s="47"/>
    </row>
    <row r="1186" spans="1:1">
      <c r="A1186" s="47"/>
    </row>
    <row r="1187" spans="1:1">
      <c r="A1187" s="47"/>
    </row>
    <row r="1188" spans="1:1">
      <c r="A1188" s="47"/>
    </row>
    <row r="1189" spans="1:1">
      <c r="A1189" s="47"/>
    </row>
    <row r="1190" spans="1:1">
      <c r="A1190" s="47"/>
    </row>
    <row r="1191" spans="1:1">
      <c r="A1191" s="47"/>
    </row>
    <row r="1192" spans="1:1">
      <c r="A1192" s="47"/>
    </row>
    <row r="1193" spans="1:1">
      <c r="A1193" s="47"/>
    </row>
    <row r="1194" spans="1:1">
      <c r="A1194" s="47"/>
    </row>
    <row r="1195" spans="1:1">
      <c r="A1195" s="47"/>
    </row>
    <row r="1196" spans="1:1">
      <c r="A1196" s="47"/>
    </row>
    <row r="1197" spans="1:1">
      <c r="A1197" s="47"/>
    </row>
    <row r="1198" spans="1:1">
      <c r="A1198" s="47"/>
    </row>
    <row r="1199" spans="1:1">
      <c r="A1199" s="47"/>
    </row>
    <row r="1200" spans="1:1">
      <c r="A1200" s="47"/>
    </row>
    <row r="1201" spans="1:1">
      <c r="A1201" s="47"/>
    </row>
    <row r="1202" spans="1:1">
      <c r="A1202" s="47"/>
    </row>
    <row r="1203" spans="1:1">
      <c r="A1203" s="47"/>
    </row>
    <row r="1204" spans="1:1">
      <c r="A1204" s="47"/>
    </row>
    <row r="1205" spans="1:1">
      <c r="A1205" s="47"/>
    </row>
    <row r="1206" spans="1:1">
      <c r="A1206" s="47"/>
    </row>
    <row r="1207" spans="1:1">
      <c r="A1207" s="47"/>
    </row>
    <row r="1208" spans="1:1">
      <c r="A1208" s="47"/>
    </row>
    <row r="1209" spans="1:1">
      <c r="A1209" s="47"/>
    </row>
    <row r="1210" spans="1:1">
      <c r="A1210" s="47"/>
    </row>
    <row r="1211" spans="1:1">
      <c r="A1211" s="47"/>
    </row>
    <row r="1212" spans="1:1">
      <c r="A1212" s="47"/>
    </row>
    <row r="1213" spans="1:1">
      <c r="A1213" s="47"/>
    </row>
    <row r="1214" spans="1:1">
      <c r="A1214" s="47"/>
    </row>
    <row r="1215" spans="1:1">
      <c r="A1215" s="47"/>
    </row>
    <row r="1216" spans="1:1">
      <c r="A1216" s="47"/>
    </row>
    <row r="1217" spans="1:1">
      <c r="A1217" s="47"/>
    </row>
    <row r="1218" spans="1:1">
      <c r="A1218" s="47"/>
    </row>
    <row r="1219" spans="1:1">
      <c r="A1219" s="47"/>
    </row>
    <row r="1220" spans="1:1">
      <c r="A1220" s="47"/>
    </row>
    <row r="1221" spans="1:1">
      <c r="A1221" s="47"/>
    </row>
    <row r="1222" spans="1:1">
      <c r="A1222" s="47"/>
    </row>
    <row r="1223" spans="1:1">
      <c r="A1223" s="47"/>
    </row>
    <row r="1224" spans="1:1">
      <c r="A1224" s="47"/>
    </row>
    <row r="1225" spans="1:1">
      <c r="A1225" s="47"/>
    </row>
    <row r="1226" spans="1:1">
      <c r="A1226" s="47"/>
    </row>
    <row r="1227" spans="1:1">
      <c r="A1227" s="47"/>
    </row>
    <row r="1228" spans="1:1">
      <c r="A1228" s="47"/>
    </row>
    <row r="1229" spans="1:1">
      <c r="A1229" s="47"/>
    </row>
    <row r="1230" spans="1:1">
      <c r="A1230" s="47"/>
    </row>
    <row r="1231" spans="1:1">
      <c r="A1231" s="47"/>
    </row>
    <row r="1232" spans="1:1">
      <c r="A1232" s="47"/>
    </row>
    <row r="1233" spans="1:1">
      <c r="A1233" s="47"/>
    </row>
    <row r="1234" spans="1:1">
      <c r="A1234" s="47"/>
    </row>
    <row r="1235" spans="1:1">
      <c r="A1235" s="47"/>
    </row>
    <row r="1236" spans="1:1">
      <c r="A1236" s="47"/>
    </row>
    <row r="1237" spans="1:1">
      <c r="A1237" s="47"/>
    </row>
    <row r="1238" spans="1:1">
      <c r="A1238" s="47"/>
    </row>
    <row r="1239" spans="1:1">
      <c r="A1239" s="47"/>
    </row>
    <row r="1240" spans="1:1">
      <c r="A1240" s="47"/>
    </row>
    <row r="1241" spans="1:1">
      <c r="A1241" s="47"/>
    </row>
    <row r="1242" spans="1:1">
      <c r="A1242" s="47"/>
    </row>
    <row r="1243" spans="1:1">
      <c r="A1243" s="47"/>
    </row>
    <row r="1244" spans="1:1">
      <c r="A1244" s="47"/>
    </row>
    <row r="1245" spans="1:1">
      <c r="A1245" s="47"/>
    </row>
    <row r="1246" spans="1:1">
      <c r="A1246" s="47"/>
    </row>
    <row r="1247" spans="1:1">
      <c r="A1247" s="47"/>
    </row>
    <row r="1248" spans="1:1">
      <c r="A1248" s="47"/>
    </row>
    <row r="1249" spans="1:1">
      <c r="A1249" s="47"/>
    </row>
    <row r="1250" spans="1:1">
      <c r="A1250" s="47"/>
    </row>
    <row r="1251" spans="1:1">
      <c r="A1251" s="47"/>
    </row>
    <row r="1252" spans="1:1">
      <c r="A1252" s="47"/>
    </row>
    <row r="1253" spans="1:1">
      <c r="A1253" s="47"/>
    </row>
    <row r="1254" spans="1:1">
      <c r="A1254" s="47"/>
    </row>
    <row r="1255" spans="1:1">
      <c r="A1255" s="47"/>
    </row>
    <row r="1256" spans="1:1">
      <c r="A1256" s="47"/>
    </row>
    <row r="1257" spans="1:1">
      <c r="A1257" s="47"/>
    </row>
    <row r="1258" spans="1:1">
      <c r="A1258" s="47"/>
    </row>
    <row r="1259" spans="1:1">
      <c r="A1259" s="47"/>
    </row>
    <row r="1260" spans="1:1">
      <c r="A1260" s="47"/>
    </row>
    <row r="1261" spans="1:1">
      <c r="A1261" s="47"/>
    </row>
    <row r="1262" spans="1:1">
      <c r="A1262" s="47"/>
    </row>
    <row r="1263" spans="1:1">
      <c r="A1263" s="47"/>
    </row>
    <row r="1264" spans="1:1">
      <c r="A1264" s="47"/>
    </row>
    <row r="1265" spans="1:1">
      <c r="A1265" s="47"/>
    </row>
    <row r="1266" spans="1:1">
      <c r="A1266" s="47"/>
    </row>
    <row r="1267" spans="1:1">
      <c r="A1267" s="47"/>
    </row>
    <row r="1268" spans="1:1">
      <c r="A1268" s="47"/>
    </row>
    <row r="1269" spans="1:1">
      <c r="A1269" s="47"/>
    </row>
    <row r="1270" spans="1:1">
      <c r="A1270" s="47"/>
    </row>
    <row r="1271" spans="1:1">
      <c r="A1271" s="47"/>
    </row>
    <row r="1272" spans="1:1">
      <c r="A1272" s="47"/>
    </row>
    <row r="1273" spans="1:1">
      <c r="A1273" s="47"/>
    </row>
    <row r="1274" spans="1:1">
      <c r="A1274" s="47"/>
    </row>
    <row r="1275" spans="1:1">
      <c r="A1275" s="47"/>
    </row>
    <row r="1276" spans="1:1">
      <c r="A1276" s="47"/>
    </row>
    <row r="1277" spans="1:1">
      <c r="A1277" s="47"/>
    </row>
    <row r="1278" spans="1:1">
      <c r="A1278" s="47"/>
    </row>
    <row r="1279" spans="1:1">
      <c r="A1279" s="47"/>
    </row>
    <row r="1280" spans="1:1">
      <c r="A1280" s="47"/>
    </row>
    <row r="1281" spans="1:1">
      <c r="A1281" s="47"/>
    </row>
    <row r="1282" spans="1:1">
      <c r="A1282" s="47"/>
    </row>
    <row r="1283" spans="1:1">
      <c r="A1283" s="47"/>
    </row>
    <row r="1284" spans="1:1">
      <c r="A1284" s="47"/>
    </row>
    <row r="1285" spans="1:1">
      <c r="A1285" s="47"/>
    </row>
    <row r="1286" spans="1:1">
      <c r="A1286" s="47"/>
    </row>
    <row r="1287" spans="1:1">
      <c r="A1287" s="47"/>
    </row>
    <row r="1288" spans="1:1">
      <c r="A1288" s="47"/>
    </row>
    <row r="1289" spans="1:1">
      <c r="A1289" s="47"/>
    </row>
    <row r="1290" spans="1:1">
      <c r="A1290" s="47"/>
    </row>
    <row r="1291" spans="1:1">
      <c r="A1291" s="47"/>
    </row>
    <row r="1292" spans="1:1">
      <c r="A1292" s="47"/>
    </row>
    <row r="1293" spans="1:1">
      <c r="A1293" s="47"/>
    </row>
    <row r="1294" spans="1:1">
      <c r="A1294" s="47"/>
    </row>
    <row r="1295" spans="1:1">
      <c r="A1295" s="47"/>
    </row>
    <row r="1296" spans="1:1">
      <c r="A1296" s="47"/>
    </row>
    <row r="1297" spans="1:1">
      <c r="A1297" s="47"/>
    </row>
    <row r="1298" spans="1:1">
      <c r="A1298" s="47"/>
    </row>
    <row r="1299" spans="1:1">
      <c r="A1299" s="47"/>
    </row>
    <row r="1300" spans="1:1">
      <c r="A1300" s="47"/>
    </row>
    <row r="1301" spans="1:1">
      <c r="A1301" s="47"/>
    </row>
    <row r="1302" spans="1:1">
      <c r="A1302" s="47"/>
    </row>
    <row r="1303" spans="1:1">
      <c r="A1303" s="47"/>
    </row>
    <row r="1304" spans="1:1">
      <c r="A1304" s="47"/>
    </row>
    <row r="1305" spans="1:1">
      <c r="A1305" s="47"/>
    </row>
    <row r="1306" spans="1:1">
      <c r="A1306" s="47"/>
    </row>
    <row r="1307" spans="1:1">
      <c r="A1307" s="47"/>
    </row>
    <row r="1308" spans="1:1">
      <c r="A1308" s="47"/>
    </row>
    <row r="1309" spans="1:1">
      <c r="A1309" s="47"/>
    </row>
    <row r="1310" spans="1:1">
      <c r="A1310" s="47"/>
    </row>
    <row r="1311" spans="1:1">
      <c r="A1311" s="47"/>
    </row>
    <row r="1312" spans="1:1">
      <c r="A1312" s="47"/>
    </row>
    <row r="1313" spans="1:1">
      <c r="A1313" s="47"/>
    </row>
    <row r="1314" spans="1:1">
      <c r="A1314" s="47"/>
    </row>
    <row r="1315" spans="1:1">
      <c r="A1315" s="47"/>
    </row>
    <row r="1316" spans="1:1">
      <c r="A1316" s="47"/>
    </row>
    <row r="1317" spans="1:1">
      <c r="A1317" s="47"/>
    </row>
    <row r="1318" spans="1:1">
      <c r="A1318" s="47"/>
    </row>
    <row r="1319" spans="1:1">
      <c r="A1319" s="47"/>
    </row>
    <row r="1320" spans="1:1">
      <c r="A1320" s="47"/>
    </row>
    <row r="1321" spans="1:1">
      <c r="A1321" s="47"/>
    </row>
    <row r="1322" spans="1:1">
      <c r="A1322" s="47"/>
    </row>
    <row r="1323" spans="1:1">
      <c r="A1323" s="47"/>
    </row>
    <row r="1324" spans="1:1">
      <c r="A1324" s="47"/>
    </row>
    <row r="1325" spans="1:1">
      <c r="A1325" s="47"/>
    </row>
    <row r="1326" spans="1:1">
      <c r="A1326" s="47"/>
    </row>
    <row r="1327" spans="1:1">
      <c r="A1327" s="47"/>
    </row>
    <row r="1328" spans="1:1">
      <c r="A1328" s="47"/>
    </row>
    <row r="1329" spans="1:1">
      <c r="A1329" s="47"/>
    </row>
    <row r="1330" spans="1:1">
      <c r="A1330" s="47"/>
    </row>
    <row r="1331" spans="1:1">
      <c r="A1331" s="47"/>
    </row>
    <row r="1332" spans="1:1">
      <c r="A1332" s="47"/>
    </row>
    <row r="1333" spans="1:1">
      <c r="A1333" s="47"/>
    </row>
    <row r="1334" spans="1:1">
      <c r="A1334" s="47"/>
    </row>
    <row r="1335" spans="1:1">
      <c r="A1335" s="47"/>
    </row>
    <row r="1336" spans="1:1">
      <c r="A1336" s="47"/>
    </row>
    <row r="1337" spans="1:1">
      <c r="A1337" s="47"/>
    </row>
    <row r="1338" spans="1:1">
      <c r="A1338" s="47"/>
    </row>
    <row r="1339" spans="1:1">
      <c r="A1339" s="47"/>
    </row>
    <row r="1340" spans="1:1">
      <c r="A1340" s="47"/>
    </row>
    <row r="1341" spans="1:1">
      <c r="A1341" s="47"/>
    </row>
    <row r="1342" spans="1:1">
      <c r="A1342" s="47"/>
    </row>
    <row r="1343" spans="1:1">
      <c r="A1343" s="47"/>
    </row>
    <row r="1344" spans="1:1">
      <c r="A1344" s="47"/>
    </row>
    <row r="1345" spans="1:1">
      <c r="A1345" s="47"/>
    </row>
    <row r="1346" spans="1:1">
      <c r="A1346" s="47"/>
    </row>
    <row r="1347" spans="1:1">
      <c r="A1347" s="47"/>
    </row>
    <row r="1348" spans="1:1">
      <c r="A1348" s="47"/>
    </row>
    <row r="1349" spans="1:1">
      <c r="A1349" s="47"/>
    </row>
    <row r="1350" spans="1:1">
      <c r="A1350" s="47"/>
    </row>
    <row r="1351" spans="1:1">
      <c r="A1351" s="47"/>
    </row>
    <row r="1352" spans="1:1">
      <c r="A1352" s="47"/>
    </row>
    <row r="1353" spans="1:1">
      <c r="A1353" s="47"/>
    </row>
    <row r="1354" spans="1:1">
      <c r="A1354" s="47"/>
    </row>
    <row r="1355" spans="1:1">
      <c r="A1355" s="47"/>
    </row>
    <row r="1356" spans="1:1">
      <c r="A1356" s="47"/>
    </row>
    <row r="1357" spans="1:1">
      <c r="A1357" s="47"/>
    </row>
    <row r="1358" spans="1:1">
      <c r="A1358" s="47"/>
    </row>
    <row r="1359" spans="1:1">
      <c r="A1359" s="47"/>
    </row>
    <row r="1360" spans="1:1">
      <c r="A1360" s="47"/>
    </row>
    <row r="1361" spans="1:1">
      <c r="A1361" s="47"/>
    </row>
    <row r="1362" spans="1:1">
      <c r="A1362" s="47"/>
    </row>
    <row r="1363" spans="1:1">
      <c r="A1363" s="47"/>
    </row>
    <row r="1364" spans="1:1">
      <c r="A1364" s="47"/>
    </row>
    <row r="1365" spans="1:1">
      <c r="A1365" s="47"/>
    </row>
    <row r="1366" spans="1:1">
      <c r="A1366" s="47"/>
    </row>
    <row r="1367" spans="1:1">
      <c r="A1367" s="47"/>
    </row>
    <row r="1368" spans="1:1">
      <c r="A1368" s="47"/>
    </row>
    <row r="1369" spans="1:1">
      <c r="A1369" s="47"/>
    </row>
    <row r="1370" spans="1:1">
      <c r="A1370" s="47"/>
    </row>
    <row r="1371" spans="1:1">
      <c r="A1371" s="47"/>
    </row>
    <row r="1372" spans="1:1">
      <c r="A1372" s="47"/>
    </row>
    <row r="4446" spans="1:1" ht="18.75">
      <c r="A4446" s="48"/>
    </row>
    <row r="4463" spans="1:1" ht="18.75">
      <c r="A4463" s="48"/>
    </row>
    <row r="4466" spans="1:1">
      <c r="A4466" s="49"/>
    </row>
    <row r="4467" spans="1:1">
      <c r="A4467" s="49"/>
    </row>
    <row r="4468" spans="1:1">
      <c r="A4468" s="49"/>
    </row>
    <row r="4469" spans="1:1">
      <c r="A4469" s="49"/>
    </row>
    <row r="4470" spans="1:1">
      <c r="A4470" s="49"/>
    </row>
    <row r="4471" spans="1:1">
      <c r="A4471" s="49"/>
    </row>
    <row r="4472" spans="1:1">
      <c r="A4472" s="49"/>
    </row>
    <row r="4473" spans="1:1">
      <c r="A4473" s="49"/>
    </row>
    <row r="4474" spans="1:1">
      <c r="A4474" s="49"/>
    </row>
    <row r="4475" spans="1:1">
      <c r="A4475" s="49"/>
    </row>
    <row r="4476" spans="1:1">
      <c r="A4476" s="49"/>
    </row>
    <row r="4477" spans="1:1">
      <c r="A4477" s="49"/>
    </row>
    <row r="4478" spans="1:1">
      <c r="A4478" s="49"/>
    </row>
    <row r="4479" spans="1:1">
      <c r="A4479" s="49"/>
    </row>
    <row r="4480" spans="1:1">
      <c r="A4480" s="49"/>
    </row>
    <row r="4481" spans="1:1">
      <c r="A4481" s="49"/>
    </row>
    <row r="4482" spans="1:1">
      <c r="A4482" s="49"/>
    </row>
    <row r="4483" spans="1:1">
      <c r="A4483" s="49"/>
    </row>
    <row r="4484" spans="1:1">
      <c r="A4484" s="49"/>
    </row>
    <row r="4485" spans="1:1">
      <c r="A4485" s="49"/>
    </row>
    <row r="4486" spans="1:1">
      <c r="A4486" s="49"/>
    </row>
    <row r="4487" spans="1:1">
      <c r="A4487" s="49"/>
    </row>
    <row r="4488" spans="1:1">
      <c r="A4488" s="49"/>
    </row>
    <row r="4489" spans="1:1">
      <c r="A4489" s="49"/>
    </row>
    <row r="4490" spans="1:1">
      <c r="A4490" s="49"/>
    </row>
    <row r="4491" spans="1:1">
      <c r="A4491" s="49"/>
    </row>
    <row r="4492" spans="1:1">
      <c r="A4492" s="49"/>
    </row>
    <row r="4493" spans="1:1">
      <c r="A4493" s="49"/>
    </row>
    <row r="4494" spans="1:1">
      <c r="A4494" s="49"/>
    </row>
    <row r="4495" spans="1:1">
      <c r="A4495" s="49"/>
    </row>
    <row r="4496" spans="1:1">
      <c r="A4496" s="49"/>
    </row>
    <row r="4497" spans="1:1">
      <c r="A4497" s="49"/>
    </row>
    <row r="4498" spans="1:1">
      <c r="A4498" s="49"/>
    </row>
    <row r="4499" spans="1:1">
      <c r="A4499" s="49"/>
    </row>
    <row r="4500" spans="1:1">
      <c r="A4500" s="49"/>
    </row>
    <row r="4501" spans="1:1">
      <c r="A4501" s="49"/>
    </row>
    <row r="4502" spans="1:1">
      <c r="A4502" s="49"/>
    </row>
    <row r="4503" spans="1:1">
      <c r="A4503" s="49"/>
    </row>
    <row r="4504" spans="1:1">
      <c r="A4504" s="49"/>
    </row>
    <row r="4505" spans="1:1">
      <c r="A4505" s="49"/>
    </row>
    <row r="4506" spans="1:1">
      <c r="A4506" s="49"/>
    </row>
    <row r="4507" spans="1:1">
      <c r="A4507" s="49"/>
    </row>
    <row r="4508" spans="1:1">
      <c r="A4508" s="49"/>
    </row>
    <row r="4509" spans="1:1">
      <c r="A4509" s="49"/>
    </row>
    <row r="4510" spans="1:1">
      <c r="A4510" s="49"/>
    </row>
    <row r="4511" spans="1:1">
      <c r="A4511" s="49"/>
    </row>
    <row r="4512" spans="1:1">
      <c r="A4512" s="49"/>
    </row>
    <row r="4513" spans="1:1">
      <c r="A4513" s="49"/>
    </row>
    <row r="4514" spans="1:1">
      <c r="A4514" s="49"/>
    </row>
    <row r="4515" spans="1:1">
      <c r="A4515" s="49"/>
    </row>
    <row r="4516" spans="1:1">
      <c r="A4516" s="49"/>
    </row>
    <row r="4517" spans="1:1">
      <c r="A4517" s="49"/>
    </row>
    <row r="4518" spans="1:1">
      <c r="A4518" s="49"/>
    </row>
    <row r="4519" spans="1:1">
      <c r="A4519" s="49"/>
    </row>
    <row r="4520" spans="1:1">
      <c r="A4520" s="49"/>
    </row>
    <row r="4521" spans="1:1">
      <c r="A4521" s="49"/>
    </row>
    <row r="4522" spans="1:1">
      <c r="A4522" s="49"/>
    </row>
    <row r="4523" spans="1:1">
      <c r="A4523" s="49"/>
    </row>
    <row r="4524" spans="1:1">
      <c r="A4524" s="49"/>
    </row>
    <row r="4525" spans="1:1">
      <c r="A4525" s="49"/>
    </row>
    <row r="4526" spans="1:1">
      <c r="A4526" s="49"/>
    </row>
    <row r="4527" spans="1:1">
      <c r="A4527" s="49"/>
    </row>
    <row r="4528" spans="1:1">
      <c r="A4528" s="49"/>
    </row>
    <row r="4529" spans="1:1">
      <c r="A4529" s="49"/>
    </row>
    <row r="4530" spans="1:1">
      <c r="A4530" s="49"/>
    </row>
    <row r="4531" spans="1:1">
      <c r="A4531" s="49"/>
    </row>
    <row r="4532" spans="1:1">
      <c r="A4532" s="49"/>
    </row>
    <row r="4533" spans="1:1">
      <c r="A4533" s="49"/>
    </row>
    <row r="4534" spans="1:1">
      <c r="A4534" s="49"/>
    </row>
    <row r="4535" spans="1:1">
      <c r="A4535" s="49"/>
    </row>
    <row r="4536" spans="1:1">
      <c r="A4536" s="49"/>
    </row>
    <row r="4537" spans="1:1">
      <c r="A4537" s="49"/>
    </row>
    <row r="4538" spans="1:1">
      <c r="A4538" s="49"/>
    </row>
    <row r="4539" spans="1:1">
      <c r="A4539" s="49"/>
    </row>
    <row r="4540" spans="1:1">
      <c r="A4540" s="49"/>
    </row>
    <row r="4541" spans="1:1">
      <c r="A4541" s="49"/>
    </row>
    <row r="4542" spans="1:1">
      <c r="A4542" s="49"/>
    </row>
    <row r="4543" spans="1:1">
      <c r="A4543" s="49"/>
    </row>
    <row r="4544" spans="1:1">
      <c r="A4544" s="49"/>
    </row>
    <row r="4545" spans="1:1">
      <c r="A4545" s="49"/>
    </row>
    <row r="4546" spans="1:1">
      <c r="A4546" s="49"/>
    </row>
    <row r="4547" spans="1:1">
      <c r="A4547" s="49"/>
    </row>
    <row r="4548" spans="1:1">
      <c r="A4548" s="49"/>
    </row>
    <row r="4549" spans="1:1">
      <c r="A4549" s="49"/>
    </row>
    <row r="4550" spans="1:1">
      <c r="A4550" s="49"/>
    </row>
    <row r="4551" spans="1:1">
      <c r="A4551" s="49"/>
    </row>
    <row r="4552" spans="1:1">
      <c r="A4552" s="49"/>
    </row>
    <row r="4553" spans="1:1">
      <c r="A4553" s="49"/>
    </row>
    <row r="4554" spans="1:1">
      <c r="A4554" s="49"/>
    </row>
    <row r="4555" spans="1:1">
      <c r="A4555" s="49"/>
    </row>
    <row r="4556" spans="1:1">
      <c r="A4556" s="49"/>
    </row>
    <row r="4557" spans="1:1">
      <c r="A4557" s="49"/>
    </row>
    <row r="4558" spans="1:1">
      <c r="A4558" s="49"/>
    </row>
    <row r="4559" spans="1:1">
      <c r="A4559" s="49"/>
    </row>
    <row r="4560" spans="1:1">
      <c r="A4560" s="49"/>
    </row>
    <row r="4561" spans="1:1">
      <c r="A4561" s="49"/>
    </row>
    <row r="4562" spans="1:1">
      <c r="A4562" s="49"/>
    </row>
    <row r="4563" spans="1:1">
      <c r="A4563" s="49"/>
    </row>
    <row r="4564" spans="1:1">
      <c r="A4564" s="49"/>
    </row>
    <row r="4565" spans="1:1">
      <c r="A4565" s="49"/>
    </row>
    <row r="4566" spans="1:1">
      <c r="A4566" s="49"/>
    </row>
    <row r="4567" spans="1:1">
      <c r="A4567" s="49"/>
    </row>
    <row r="4568" spans="1:1">
      <c r="A4568" s="49"/>
    </row>
    <row r="4569" spans="1:1">
      <c r="A4569" s="49"/>
    </row>
    <row r="4570" spans="1:1">
      <c r="A4570" s="49"/>
    </row>
    <row r="4571" spans="1:1">
      <c r="A4571" s="49"/>
    </row>
    <row r="4572" spans="1:1">
      <c r="A4572" s="49"/>
    </row>
    <row r="4573" spans="1:1">
      <c r="A4573" s="49"/>
    </row>
    <row r="4574" spans="1:1">
      <c r="A4574" s="49"/>
    </row>
    <row r="4575" spans="1:1">
      <c r="A4575" s="49"/>
    </row>
    <row r="4576" spans="1:1">
      <c r="A4576" s="49"/>
    </row>
    <row r="4577" spans="1:1">
      <c r="A4577" s="49"/>
    </row>
    <row r="4578" spans="1:1">
      <c r="A4578" s="49"/>
    </row>
    <row r="4579" spans="1:1">
      <c r="A4579" s="49"/>
    </row>
    <row r="4580" spans="1:1">
      <c r="A4580" s="49"/>
    </row>
    <row r="4581" spans="1:1">
      <c r="A4581" s="49"/>
    </row>
    <row r="4582" spans="1:1">
      <c r="A4582" s="49"/>
    </row>
    <row r="4583" spans="1:1">
      <c r="A4583" s="49"/>
    </row>
    <row r="4584" spans="1:1">
      <c r="A4584" s="49"/>
    </row>
    <row r="4587" spans="1:1" ht="18.75">
      <c r="A4587" s="48"/>
    </row>
    <row r="4711" spans="1:1" ht="18.75">
      <c r="A4711" s="48"/>
    </row>
    <row r="4726" spans="1:1" ht="18.75">
      <c r="A4726" s="48"/>
    </row>
    <row r="4741" spans="1:1" ht="18.75">
      <c r="A4741" s="48"/>
    </row>
    <row r="4793" spans="1:1" ht="18.75">
      <c r="A4793" s="48"/>
    </row>
    <row r="4845" spans="1:1" ht="18.75">
      <c r="A4845" s="48"/>
    </row>
    <row r="4897" spans="1:1" ht="18.75">
      <c r="A4897" s="48"/>
    </row>
    <row r="4949" spans="1:1" ht="18.75">
      <c r="A4949" s="48"/>
    </row>
    <row r="5001" spans="1:1" ht="18.75">
      <c r="A5001" s="48"/>
    </row>
    <row r="5053" spans="1:1" ht="18.75">
      <c r="A5053" s="48"/>
    </row>
  </sheetData>
  <phoneticPr fontId="2" type="noConversion"/>
  <conditionalFormatting sqref="B1:B1048576">
    <cfRule type="top10" dxfId="27" priority="1" bottom="1" rank="1"/>
    <cfRule type="top10" dxfId="26" priority="2" rank="1"/>
    <cfRule type="cellIs" dxfId="25" priority="3" operator="lessThan">
      <formula>-120000</formula>
    </cfRule>
    <cfRule type="cellIs" dxfId="24" priority="4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BD37-A088-452D-944C-4CA28E5447DE}">
  <dimension ref="A1:O5053"/>
  <sheetViews>
    <sheetView workbookViewId="0">
      <selection activeCell="F460" sqref="F460:F484"/>
    </sheetView>
  </sheetViews>
  <sheetFormatPr defaultRowHeight="16.5"/>
  <cols>
    <col min="1" max="1" width="15.625" style="32" customWidth="1"/>
    <col min="2" max="2" width="20.625" style="46" customWidth="1"/>
    <col min="3" max="3" width="14.75" style="32" customWidth="1"/>
    <col min="4" max="4" width="13.875" style="32" customWidth="1"/>
    <col min="5" max="6" width="9" style="32"/>
    <col min="7" max="7" width="13.875" style="33" bestFit="1" customWidth="1"/>
    <col min="8" max="8" width="12.625" style="33" bestFit="1" customWidth="1"/>
    <col min="9" max="9" width="11.75" style="33" bestFit="1" customWidth="1"/>
    <col min="10" max="11" width="10.125" style="33" bestFit="1" customWidth="1"/>
    <col min="12" max="12" width="21.375" style="33" bestFit="1" customWidth="1"/>
    <col min="13" max="16384" width="9" style="31"/>
  </cols>
  <sheetData>
    <row r="1" spans="1:15">
      <c r="A1" s="32" t="s">
        <v>24</v>
      </c>
      <c r="B1" s="46" t="s">
        <v>25</v>
      </c>
      <c r="C1" s="32" t="s">
        <v>9</v>
      </c>
      <c r="D1" s="32" t="s">
        <v>10</v>
      </c>
      <c r="E1" s="32" t="s">
        <v>11</v>
      </c>
    </row>
    <row r="2" spans="1:15">
      <c r="A2" s="68">
        <v>45667</v>
      </c>
      <c r="B2" s="67">
        <v>-6699.9360000000024</v>
      </c>
      <c r="C2" s="32">
        <f>VLOOKUP($A2,級距!$A:$K,9,FALSE)</f>
        <v>3</v>
      </c>
      <c r="D2" s="32">
        <f>VLOOKUP($A2,級距!$A:$K,10,FALSE)</f>
        <v>2</v>
      </c>
      <c r="E2" s="32">
        <f>VLOOKUP($A2,級距!$A:$K,11,FALSE)</f>
        <v>2</v>
      </c>
      <c r="F2" s="32">
        <f>IF(A3&lt;&gt;A2,1,0)</f>
        <v>1</v>
      </c>
      <c r="G2" s="36" t="s">
        <v>12</v>
      </c>
      <c r="H2" s="3">
        <f>MAX(B2:B800)</f>
        <v>2957678.2560000001</v>
      </c>
      <c r="I2" s="50">
        <f>ABS(H2/H3)</f>
        <v>22.479281971022736</v>
      </c>
      <c r="J2" s="36"/>
      <c r="K2" s="36"/>
      <c r="O2" s="42" t="s">
        <v>22</v>
      </c>
    </row>
    <row r="3" spans="1:15">
      <c r="A3" s="68">
        <v>45663</v>
      </c>
      <c r="B3" s="67">
        <v>78152.152000000002</v>
      </c>
      <c r="C3" s="32">
        <f>VLOOKUP($A3,級距!$A:$K,9,FALSE)</f>
        <v>9</v>
      </c>
      <c r="D3" s="32">
        <f>VLOOKUP($A3,級距!$A:$K,10,FALSE)</f>
        <v>10</v>
      </c>
      <c r="E3" s="32">
        <f>VLOOKUP($A3,級距!$A:$K,11,FALSE)</f>
        <v>3</v>
      </c>
      <c r="F3" s="32">
        <f>IF(A4&lt;&gt;A3,1,0)</f>
        <v>1</v>
      </c>
      <c r="G3" s="36" t="s">
        <v>13</v>
      </c>
      <c r="H3" s="3">
        <f>MIN(B2:B800)</f>
        <v>-131573.52000000002</v>
      </c>
      <c r="I3" s="36"/>
      <c r="J3" s="36"/>
      <c r="K3" s="36"/>
    </row>
    <row r="4" spans="1:15">
      <c r="A4" s="68">
        <v>45660</v>
      </c>
      <c r="B4" s="67">
        <v>-39921</v>
      </c>
      <c r="C4" s="32">
        <f>VLOOKUP($A4,級距!$A:$K,9,FALSE)</f>
        <v>4</v>
      </c>
      <c r="D4" s="32">
        <f>VLOOKUP($A4,級距!$A:$K,10,FALSE)</f>
        <v>3</v>
      </c>
      <c r="E4" s="32">
        <f>VLOOKUP($A4,級距!$A:$K,11,FALSE)</f>
        <v>2</v>
      </c>
      <c r="F4" s="32">
        <f t="shared" ref="F4:F67" si="0">IF(A5&lt;&gt;A4,1,0)</f>
        <v>1</v>
      </c>
      <c r="G4" s="36" t="s">
        <v>11</v>
      </c>
      <c r="H4" s="36">
        <v>1</v>
      </c>
      <c r="I4" s="36">
        <v>2</v>
      </c>
      <c r="J4" s="36">
        <v>3</v>
      </c>
      <c r="K4" s="36">
        <v>4</v>
      </c>
      <c r="L4" s="34" t="s">
        <v>21</v>
      </c>
      <c r="O4" s="31" t="s">
        <v>20</v>
      </c>
    </row>
    <row r="5" spans="1:15">
      <c r="A5" s="68">
        <v>45649</v>
      </c>
      <c r="B5" s="67">
        <v>121457.75200000001</v>
      </c>
      <c r="C5" s="32">
        <f>VLOOKUP($A5,級距!$A:$K,9,FALSE)</f>
        <v>8</v>
      </c>
      <c r="D5" s="32">
        <f>VLOOKUP($A5,級距!$A:$K,10,FALSE)</f>
        <v>10</v>
      </c>
      <c r="E5" s="32">
        <f>VLOOKUP($A5,級距!$A:$K,11,FALSE)</f>
        <v>3</v>
      </c>
      <c r="F5" s="32">
        <f t="shared" si="0"/>
        <v>1</v>
      </c>
      <c r="G5" s="36" t="s">
        <v>14</v>
      </c>
      <c r="H5" s="37">
        <f>COUNTIF($E$2:$E$800,H$4)/COUNT($E$2:$E$800)</f>
        <v>0.11387163561076605</v>
      </c>
      <c r="I5" s="37">
        <f>COUNTIF($E$2:$E$800,I$4)/COUNT($E$2:$E$800)</f>
        <v>0.54244306418219457</v>
      </c>
      <c r="J5" s="37">
        <f>COUNTIF($E$2:$E$800,J$4)/COUNT($E$2:$E$800)</f>
        <v>0.22567287784679088</v>
      </c>
      <c r="K5" s="37">
        <f>COUNTIF($E$2:$E$800,K$4)/COUNT($E$2:$E$800)</f>
        <v>0.11801242236024845</v>
      </c>
      <c r="O5" s="31" t="s">
        <v>37</v>
      </c>
    </row>
    <row r="6" spans="1:15">
      <c r="A6" s="68">
        <v>45646</v>
      </c>
      <c r="B6" s="67">
        <v>-11376</v>
      </c>
      <c r="C6" s="32">
        <f>VLOOKUP($A6,級距!$A:$K,9,FALSE)</f>
        <v>4</v>
      </c>
      <c r="D6" s="32">
        <f>VLOOKUP($A6,級距!$A:$K,10,FALSE)</f>
        <v>7</v>
      </c>
      <c r="E6" s="32">
        <f>VLOOKUP($A6,級距!$A:$K,11,FALSE)</f>
        <v>3</v>
      </c>
      <c r="F6" s="32">
        <f t="shared" si="0"/>
        <v>1</v>
      </c>
      <c r="G6" s="36" t="s">
        <v>15</v>
      </c>
      <c r="H6" s="3">
        <f>SUMIF($E$2:$E$800,H$4,$B$2:$B$800)</f>
        <v>4864383.3119999981</v>
      </c>
      <c r="I6" s="3">
        <f>SUMIF($E$2:$E$800,I$4,$B$2:$B$800)</f>
        <v>-2125108.1839999999</v>
      </c>
      <c r="J6" s="3">
        <f>SUMIF($E$2:$E$800,J$4,$B$2:$B$800)</f>
        <v>1691753.4720000008</v>
      </c>
      <c r="K6" s="3">
        <f>SUMIF($E$2:$E$800,K$4,$B$2:$B$800)</f>
        <v>3230318.5440000012</v>
      </c>
      <c r="L6" s="7">
        <f>SUM(H6:K6)</f>
        <v>7661347.1439999994</v>
      </c>
      <c r="O6" s="31" t="s">
        <v>38</v>
      </c>
    </row>
    <row r="7" spans="1:15">
      <c r="A7" s="68">
        <v>45645</v>
      </c>
      <c r="B7" s="67">
        <v>-71049.167999999991</v>
      </c>
      <c r="C7" s="32">
        <f>VLOOKUP($A7,級距!$A:$K,9,FALSE)</f>
        <v>4</v>
      </c>
      <c r="D7" s="32">
        <f>VLOOKUP($A7,級距!$A:$K,10,FALSE)</f>
        <v>6</v>
      </c>
      <c r="E7" s="32">
        <f>VLOOKUP($A7,級距!$A:$K,11,FALSE)</f>
        <v>2</v>
      </c>
      <c r="F7" s="32">
        <f t="shared" si="0"/>
        <v>1</v>
      </c>
      <c r="G7" s="38" t="s">
        <v>16</v>
      </c>
      <c r="H7" s="39">
        <f>COUNTIFS($B$2:$B$800,"&gt;0",$E$2:$E$800,H$4)/COUNTIF($E$2:$E$800,H$4)</f>
        <v>0.5636363636363636</v>
      </c>
      <c r="I7" s="39">
        <f>COUNTIFS($B$2:$B$800,"&gt;0",$E$2:$E$800,I$4)/COUNTIF($E$2:$E$800,I$4)</f>
        <v>0.42366412213740456</v>
      </c>
      <c r="J7" s="39">
        <f>COUNTIFS($B$2:$B$800,"&gt;0",$E$2:$E$800,J$4)/COUNTIF($E$2:$E$800,J$4)</f>
        <v>0.59633027522935778</v>
      </c>
      <c r="K7" s="39">
        <f>COUNTIFS($B$2:$B$800,"&gt;0",$E$2:$E$800,K$4)/COUNTIF($E$2:$E$800,K$4)</f>
        <v>0.57894736842105265</v>
      </c>
      <c r="L7" s="43">
        <f>COUNTIFS($B$2:$B$800,"&gt;0")/COUNT($B$2:$B$800)</f>
        <v>0.49689440993788819</v>
      </c>
      <c r="O7" s="31" t="s">
        <v>23</v>
      </c>
    </row>
    <row r="8" spans="1:15">
      <c r="A8" s="68">
        <v>45644</v>
      </c>
      <c r="B8" s="67">
        <v>-4917.4319999999971</v>
      </c>
      <c r="C8" s="32">
        <f>VLOOKUP($A8,級距!$A:$K,9,FALSE)</f>
        <v>7</v>
      </c>
      <c r="D8" s="32">
        <f>VLOOKUP($A8,級距!$A:$K,10,FALSE)</f>
        <v>6</v>
      </c>
      <c r="E8" s="32">
        <f>VLOOKUP($A8,級距!$A:$K,11,FALSE)</f>
        <v>2</v>
      </c>
      <c r="F8" s="32">
        <f t="shared" si="0"/>
        <v>1</v>
      </c>
      <c r="G8" s="38" t="s">
        <v>17</v>
      </c>
      <c r="H8" s="40">
        <f>AVERAGEIFS($B$2:$B$800,$B$2:$B$800,"&gt;0",$E$2:$E$800,H$4)/MAX(1,-AVERAGEIFS($B$2:$B$800,$B$2:$B$800,"&lt;0",$E$2:$E$800,H$4))</f>
        <v>3.7681078765613574</v>
      </c>
      <c r="I8" s="40">
        <f>AVERAGEIFS($B$2:$B$800,$B$2:$B$800,"&gt;0",$E$2:$E$800,I$4)/MAX(1,-AVERAGEIFS($B$2:$B$800,$B$2:$B$800,"&lt;0",$E$2:$E$800,I$4))</f>
        <v>0.95298896873964301</v>
      </c>
      <c r="J8" s="40">
        <f>AVERAGEIFS($B$2:$B$800,$B$2:$B$800,"&gt;0",$E$2:$E$800,J$4)/MAX(1,-AVERAGEIFS($B$2:$B$800,$B$2:$B$800,"&lt;0",$E$2:$E$800,J$4))</f>
        <v>1.1864210374654558</v>
      </c>
      <c r="K8" s="40">
        <f>AVERAGEIFS($B$2:$B$800,$B$2:$B$800,"&gt;0",$E$2:$E$800,K$4)/MAX(2,-AVERAGEIFS($B$2:$B$800,$B$2:$B$800,"&lt;0",$E$2:$E$800,K$4))</f>
        <v>2.2968458030724932</v>
      </c>
      <c r="L8" s="44">
        <f>AVERAGEIFS($B$2:$B$800,$B$2:$B$800,"&gt;0")/MAX(2,-AVERAGEIFS($B$2:$B$800,$B$2:$B$800,"&lt;0"))</f>
        <v>1.6536447880844576</v>
      </c>
      <c r="O8" s="31" t="s">
        <v>26</v>
      </c>
    </row>
    <row r="9" spans="1:15">
      <c r="A9" s="68">
        <v>45642</v>
      </c>
      <c r="B9" s="67">
        <v>57474.559999999998</v>
      </c>
      <c r="C9" s="32">
        <f>VLOOKUP($A9,級距!$A:$K,9,FALSE)</f>
        <v>8</v>
      </c>
      <c r="D9" s="32">
        <f>VLOOKUP($A9,級距!$A:$K,10,FALSE)</f>
        <v>8</v>
      </c>
      <c r="E9" s="32">
        <f>VLOOKUP($A9,級距!$A:$K,11,FALSE)</f>
        <v>3</v>
      </c>
      <c r="F9" s="32">
        <f t="shared" si="0"/>
        <v>1</v>
      </c>
      <c r="G9" s="38" t="s">
        <v>18</v>
      </c>
      <c r="H9" s="4">
        <f>H8*H7-(1-H7)</f>
        <v>1.6874789849709466</v>
      </c>
      <c r="I9" s="4">
        <f>I8*I7-(1-I7)</f>
        <v>-0.17258864301488408</v>
      </c>
      <c r="J9" s="4">
        <f>J8*J7-(1-J7)</f>
        <v>0.30382905903903323</v>
      </c>
      <c r="K9" s="4">
        <f>K8*K7-(1-K7)</f>
        <v>0.90870020177881194</v>
      </c>
      <c r="L9" s="45">
        <f>L8*L7-(1-L7)</f>
        <v>0.31858126115997898</v>
      </c>
      <c r="O9" s="31" t="s">
        <v>27</v>
      </c>
    </row>
    <row r="10" spans="1:15">
      <c r="A10" s="68">
        <v>45639</v>
      </c>
      <c r="B10" s="67">
        <v>48934.111999999994</v>
      </c>
      <c r="C10" s="32">
        <f>VLOOKUP($A10,級距!$A:$K,9,FALSE)</f>
        <v>4</v>
      </c>
      <c r="D10" s="32">
        <f>VLOOKUP($A10,級距!$A:$K,10,FALSE)</f>
        <v>1</v>
      </c>
      <c r="E10" s="32">
        <f>VLOOKUP($A10,級距!$A:$K,11,FALSE)</f>
        <v>2</v>
      </c>
      <c r="F10" s="32">
        <f t="shared" si="0"/>
        <v>1</v>
      </c>
      <c r="G10" s="41" t="s">
        <v>19</v>
      </c>
      <c r="H10" s="53">
        <f>SUM(F2:F800)/COUNT([1]級距!A2:A1342)</f>
        <v>0.36044776119402983</v>
      </c>
      <c r="I10" s="36"/>
      <c r="J10" s="36"/>
      <c r="K10" s="36"/>
      <c r="O10" s="31" t="s">
        <v>28</v>
      </c>
    </row>
    <row r="11" spans="1:15">
      <c r="A11" s="68">
        <v>45638</v>
      </c>
      <c r="B11" s="67">
        <v>-35785.607999999993</v>
      </c>
      <c r="C11" s="32">
        <f>VLOOKUP($A11,級距!$A:$K,9,FALSE)</f>
        <v>4</v>
      </c>
      <c r="D11" s="32">
        <f>VLOOKUP($A11,級距!$A:$K,10,FALSE)</f>
        <v>5</v>
      </c>
      <c r="E11" s="32">
        <f>VLOOKUP($A11,級距!$A:$K,11,FALSE)</f>
        <v>2</v>
      </c>
      <c r="F11" s="32">
        <f t="shared" si="0"/>
        <v>1</v>
      </c>
      <c r="G11" s="51" t="s">
        <v>29</v>
      </c>
      <c r="H11" s="45">
        <f>AVERAGEIF($B$2:$B$800,"&lt;0")</f>
        <v>-49789.502090534952</v>
      </c>
      <c r="I11" s="34"/>
      <c r="J11" s="34"/>
      <c r="K11" s="34"/>
      <c r="O11" s="31" t="s">
        <v>31</v>
      </c>
    </row>
    <row r="12" spans="1:15">
      <c r="A12" s="68">
        <v>45637</v>
      </c>
      <c r="B12" s="67">
        <v>-77579.16</v>
      </c>
      <c r="C12" s="32">
        <f>VLOOKUP($A12,級距!$A:$K,9,FALSE)</f>
        <v>5</v>
      </c>
      <c r="D12" s="32">
        <f>VLOOKUP($A12,級距!$A:$K,10,FALSE)</f>
        <v>2</v>
      </c>
      <c r="E12" s="32">
        <f>VLOOKUP($A12,級距!$A:$K,11,FALSE)</f>
        <v>2</v>
      </c>
      <c r="F12" s="32">
        <f t="shared" si="0"/>
        <v>1</v>
      </c>
      <c r="G12" s="51" t="s">
        <v>30</v>
      </c>
      <c r="H12" s="52">
        <f>AVERAGEIF($B$2:$B$800,"&gt;0")</f>
        <v>82334.150633333324</v>
      </c>
      <c r="I12" s="34"/>
      <c r="J12" s="34"/>
      <c r="K12" s="34"/>
      <c r="O12" s="31" t="s">
        <v>33</v>
      </c>
    </row>
    <row r="13" spans="1:15">
      <c r="A13" s="68">
        <v>45632</v>
      </c>
      <c r="B13" s="67">
        <v>-17490.384000000002</v>
      </c>
      <c r="C13" s="32">
        <f>VLOOKUP($A13,級距!$A:$K,9,FALSE)</f>
        <v>5</v>
      </c>
      <c r="D13" s="32">
        <f>VLOOKUP($A13,級距!$A:$K,10,FALSE)</f>
        <v>7</v>
      </c>
      <c r="E13" s="32">
        <f>VLOOKUP($A13,級距!$A:$K,11,FALSE)</f>
        <v>3</v>
      </c>
      <c r="F13" s="32">
        <f t="shared" si="0"/>
        <v>1</v>
      </c>
      <c r="G13" s="33" t="s">
        <v>32</v>
      </c>
      <c r="H13" s="35">
        <f xml:space="preserve"> COUNTIF(B1:B508,"&lt;-120000")/COUNT(B1:B508)</f>
        <v>4.5548654244306416E-2</v>
      </c>
    </row>
    <row r="14" spans="1:15">
      <c r="A14" s="68">
        <v>45630</v>
      </c>
      <c r="B14" s="67">
        <v>54254.880000000005</v>
      </c>
      <c r="C14" s="32">
        <f>VLOOKUP($A14,級距!$A:$K,9,FALSE)</f>
        <v>5</v>
      </c>
      <c r="D14" s="32">
        <f>VLOOKUP($A14,級距!$A:$K,10,FALSE)</f>
        <v>5</v>
      </c>
      <c r="E14" s="32">
        <f>VLOOKUP($A14,級距!$A:$K,11,FALSE)</f>
        <v>2</v>
      </c>
      <c r="F14" s="32">
        <f t="shared" si="0"/>
        <v>1</v>
      </c>
    </row>
    <row r="15" spans="1:15">
      <c r="A15" s="68">
        <v>45628</v>
      </c>
      <c r="B15" s="67">
        <v>-8682.84</v>
      </c>
      <c r="C15" s="32">
        <f>VLOOKUP($A15,級距!$A:$K,9,FALSE)</f>
        <v>8</v>
      </c>
      <c r="D15" s="32">
        <f>VLOOKUP($A15,級距!$A:$K,10,FALSE)</f>
        <v>10</v>
      </c>
      <c r="E15" s="32">
        <f>VLOOKUP($A15,級距!$A:$K,11,FALSE)</f>
        <v>3</v>
      </c>
      <c r="F15" s="32">
        <f t="shared" si="0"/>
        <v>1</v>
      </c>
    </row>
    <row r="16" spans="1:15">
      <c r="A16" s="68">
        <v>45625</v>
      </c>
      <c r="B16" s="67">
        <v>-9079.2239999999983</v>
      </c>
      <c r="C16" s="32">
        <f>VLOOKUP($A16,級距!$A:$K,9,FALSE)</f>
        <v>10</v>
      </c>
      <c r="D16" s="32">
        <f>VLOOKUP($A16,級距!$A:$K,10,FALSE)</f>
        <v>3</v>
      </c>
      <c r="E16" s="32">
        <f>VLOOKUP($A16,級距!$A:$K,11,FALSE)</f>
        <v>1</v>
      </c>
      <c r="F16" s="32">
        <f t="shared" si="0"/>
        <v>1</v>
      </c>
    </row>
    <row r="17" spans="1:11">
      <c r="A17" s="68">
        <v>45624</v>
      </c>
      <c r="B17" s="67">
        <v>-130836.52799999999</v>
      </c>
      <c r="C17" s="32">
        <f>VLOOKUP($A17,級距!$A:$K,9,FALSE)</f>
        <v>6</v>
      </c>
      <c r="D17" s="32">
        <f>VLOOKUP($A17,級距!$A:$K,10,FALSE)</f>
        <v>2</v>
      </c>
      <c r="E17" s="32">
        <f>VLOOKUP($A17,級距!$A:$K,11,FALSE)</f>
        <v>2</v>
      </c>
      <c r="F17" s="32">
        <f t="shared" si="0"/>
        <v>1</v>
      </c>
      <c r="G17" s="21"/>
      <c r="H17" s="22">
        <f>[1]級距!Q2</f>
        <v>1</v>
      </c>
      <c r="I17" s="22">
        <f>[1]級距!R2</f>
        <v>2</v>
      </c>
      <c r="J17" s="22">
        <f>[1]級距!S2</f>
        <v>3</v>
      </c>
      <c r="K17" s="23">
        <f>[1]級距!T2</f>
        <v>4</v>
      </c>
    </row>
    <row r="18" spans="1:11">
      <c r="A18" s="68">
        <v>45623</v>
      </c>
      <c r="B18" s="67">
        <v>35932.559999999998</v>
      </c>
      <c r="C18" s="32">
        <f>VLOOKUP($A18,級距!$A:$K,9,FALSE)</f>
        <v>8</v>
      </c>
      <c r="D18" s="32">
        <f>VLOOKUP($A18,級距!$A:$K,10,FALSE)</f>
        <v>8</v>
      </c>
      <c r="E18" s="32">
        <f>VLOOKUP($A18,級距!$A:$K,11,FALSE)</f>
        <v>3</v>
      </c>
      <c r="F18" s="32">
        <f t="shared" si="0"/>
        <v>1</v>
      </c>
      <c r="G18" s="24">
        <f>[1]級距!P3</f>
        <v>2025</v>
      </c>
      <c r="H18" s="25">
        <f>[1]級距!Q3</f>
        <v>8.5106382978723402E-2</v>
      </c>
      <c r="I18" s="25">
        <f>[1]級距!R3</f>
        <v>0.55319148936170215</v>
      </c>
      <c r="J18" s="25">
        <f>[1]級距!S3</f>
        <v>0.25531914893617019</v>
      </c>
      <c r="K18" s="26">
        <f>[1]級距!T3</f>
        <v>0.10638297872340426</v>
      </c>
    </row>
    <row r="19" spans="1:11">
      <c r="A19" s="68">
        <v>45622</v>
      </c>
      <c r="B19" s="67">
        <v>-131173.05599999998</v>
      </c>
      <c r="C19" s="32">
        <f>VLOOKUP($A19,級距!$A:$K,9,FALSE)</f>
        <v>5</v>
      </c>
      <c r="D19" s="32">
        <f>VLOOKUP($A19,級距!$A:$K,10,FALSE)</f>
        <v>4</v>
      </c>
      <c r="E19" s="32">
        <f>VLOOKUP($A19,級距!$A:$K,11,FALSE)</f>
        <v>2</v>
      </c>
      <c r="F19" s="32">
        <f t="shared" si="0"/>
        <v>1</v>
      </c>
      <c r="G19" s="24">
        <f>[1]級距!P4</f>
        <v>2024</v>
      </c>
      <c r="H19" s="25">
        <f>[1]級距!Q4</f>
        <v>2.9045643153526972E-2</v>
      </c>
      <c r="I19" s="25">
        <f>[1]級距!R4</f>
        <v>0.57676348547717837</v>
      </c>
      <c r="J19" s="25">
        <f>[1]級距!S4</f>
        <v>0.36099585062240663</v>
      </c>
      <c r="K19" s="26">
        <f>[1]級距!T4</f>
        <v>3.3195020746887967E-2</v>
      </c>
    </row>
    <row r="20" spans="1:11">
      <c r="A20" s="68">
        <v>45621</v>
      </c>
      <c r="B20" s="67">
        <v>16870.552</v>
      </c>
      <c r="C20" s="32">
        <f>VLOOKUP($A20,級距!$A:$K,9,FALSE)</f>
        <v>6</v>
      </c>
      <c r="D20" s="32">
        <f>VLOOKUP($A20,級距!$A:$K,10,FALSE)</f>
        <v>7</v>
      </c>
      <c r="E20" s="32">
        <f>VLOOKUP($A20,級距!$A:$K,11,FALSE)</f>
        <v>3</v>
      </c>
      <c r="F20" s="32">
        <f t="shared" si="0"/>
        <v>1</v>
      </c>
      <c r="G20" s="24">
        <f>[1]級距!P5</f>
        <v>2023</v>
      </c>
      <c r="H20" s="25">
        <f>[1]級距!Q5</f>
        <v>8.368200836820083E-3</v>
      </c>
      <c r="I20" s="25">
        <f>[1]級距!R5</f>
        <v>0.59414225941422594</v>
      </c>
      <c r="J20" s="25">
        <f>[1]級距!S5</f>
        <v>0.35983263598326359</v>
      </c>
      <c r="K20" s="26">
        <f>[1]級距!T5</f>
        <v>3.7656903765690378E-2</v>
      </c>
    </row>
    <row r="21" spans="1:11">
      <c r="A21" s="68">
        <v>45618</v>
      </c>
      <c r="B21" s="67">
        <v>-45313.727999999996</v>
      </c>
      <c r="C21" s="32">
        <f>VLOOKUP($A21,級距!$A:$K,9,FALSE)</f>
        <v>7</v>
      </c>
      <c r="D21" s="32">
        <f>VLOOKUP($A21,級距!$A:$K,10,FALSE)</f>
        <v>8</v>
      </c>
      <c r="E21" s="32">
        <f>VLOOKUP($A21,級距!$A:$K,11,FALSE)</f>
        <v>3</v>
      </c>
      <c r="F21" s="32">
        <f t="shared" si="0"/>
        <v>1</v>
      </c>
      <c r="G21" s="24">
        <f>[1]級距!P6</f>
        <v>2022</v>
      </c>
      <c r="H21" s="25">
        <f>[1]級距!Q6</f>
        <v>4.065040650406504E-2</v>
      </c>
      <c r="I21" s="25">
        <f>[1]級距!R6</f>
        <v>0.6097560975609756</v>
      </c>
      <c r="J21" s="25">
        <f>[1]級距!S6</f>
        <v>0.2886178861788618</v>
      </c>
      <c r="K21" s="26">
        <f>[1]級距!T6</f>
        <v>6.097560975609756E-2</v>
      </c>
    </row>
    <row r="22" spans="1:11">
      <c r="A22" s="68">
        <v>45617</v>
      </c>
      <c r="B22" s="67">
        <v>4611.7439999999988</v>
      </c>
      <c r="C22" s="32">
        <f>VLOOKUP($A22,級距!$A:$K,9,FALSE)</f>
        <v>5</v>
      </c>
      <c r="D22" s="32">
        <f>VLOOKUP($A22,級距!$A:$K,10,FALSE)</f>
        <v>4</v>
      </c>
      <c r="E22" s="32">
        <f>VLOOKUP($A22,級距!$A:$K,11,FALSE)</f>
        <v>2</v>
      </c>
      <c r="F22" s="32">
        <f t="shared" si="0"/>
        <v>1</v>
      </c>
      <c r="G22" s="24">
        <f>[1]級距!P7</f>
        <v>2021</v>
      </c>
      <c r="H22" s="25">
        <f>[1]級距!Q7</f>
        <v>8.6065573770491802E-2</v>
      </c>
      <c r="I22" s="25">
        <f>[1]級距!R7</f>
        <v>0.56967213114754101</v>
      </c>
      <c r="J22" s="25">
        <f>[1]級距!S7</f>
        <v>0.26639344262295084</v>
      </c>
      <c r="K22" s="26">
        <f>[1]級距!T7</f>
        <v>7.3770491803278687E-2</v>
      </c>
    </row>
    <row r="23" spans="1:11">
      <c r="A23" s="68">
        <v>45616</v>
      </c>
      <c r="B23" s="67">
        <v>58536.144</v>
      </c>
      <c r="C23" s="32">
        <f>VLOOKUP($A23,級距!$A:$K,9,FALSE)</f>
        <v>7</v>
      </c>
      <c r="D23" s="32">
        <f>VLOOKUP($A23,級距!$A:$K,10,FALSE)</f>
        <v>8</v>
      </c>
      <c r="E23" s="32">
        <f>VLOOKUP($A23,級距!$A:$K,11,FALSE)</f>
        <v>3</v>
      </c>
      <c r="F23" s="32">
        <f t="shared" si="0"/>
        <v>1</v>
      </c>
      <c r="G23" s="27">
        <f>[1]級距!P8</f>
        <v>2020</v>
      </c>
      <c r="H23" s="28">
        <f>[1]級距!Q8</f>
        <v>6.1475409836065573E-2</v>
      </c>
      <c r="I23" s="28">
        <f>[1]級距!R8</f>
        <v>0.58606557377049184</v>
      </c>
      <c r="J23" s="28">
        <f>[1]級距!S8</f>
        <v>0.26229508196721313</v>
      </c>
      <c r="K23" s="29">
        <f>[1]級距!T8</f>
        <v>8.6065573770491802E-2</v>
      </c>
    </row>
    <row r="24" spans="1:11">
      <c r="A24" s="68">
        <v>45615</v>
      </c>
      <c r="B24" s="67">
        <v>49388.856</v>
      </c>
      <c r="C24" s="32">
        <f>VLOOKUP($A24,級距!$A:$K,9,FALSE)</f>
        <v>9</v>
      </c>
      <c r="D24" s="32">
        <f>VLOOKUP($A24,級距!$A:$K,10,FALSE)</f>
        <v>6</v>
      </c>
      <c r="E24" s="32">
        <f>VLOOKUP($A24,級距!$A:$K,11,FALSE)</f>
        <v>2</v>
      </c>
      <c r="F24" s="32">
        <f t="shared" si="0"/>
        <v>1</v>
      </c>
    </row>
    <row r="25" spans="1:11">
      <c r="A25" s="68">
        <v>45614</v>
      </c>
      <c r="B25" s="67">
        <v>16479.648000000005</v>
      </c>
      <c r="C25" s="32">
        <f>VLOOKUP($A25,級距!$A:$K,9,FALSE)</f>
        <v>5</v>
      </c>
      <c r="D25" s="32">
        <f>VLOOKUP($A25,級距!$A:$K,10,FALSE)</f>
        <v>4</v>
      </c>
      <c r="E25" s="32">
        <f>VLOOKUP($A25,級距!$A:$K,11,FALSE)</f>
        <v>2</v>
      </c>
      <c r="F25" s="32">
        <f t="shared" si="0"/>
        <v>1</v>
      </c>
    </row>
    <row r="26" spans="1:11">
      <c r="A26" s="68">
        <v>45611</v>
      </c>
      <c r="B26" s="67">
        <v>-63292.848000000005</v>
      </c>
      <c r="C26" s="32">
        <f>VLOOKUP($A26,級距!$A:$K,9,FALSE)</f>
        <v>5</v>
      </c>
      <c r="D26" s="32">
        <f>VLOOKUP($A26,級距!$A:$K,10,FALSE)</f>
        <v>2</v>
      </c>
      <c r="E26" s="32">
        <f>VLOOKUP($A26,級距!$A:$K,11,FALSE)</f>
        <v>2</v>
      </c>
      <c r="F26" s="32">
        <f t="shared" si="0"/>
        <v>1</v>
      </c>
      <c r="I26" s="33" t="s">
        <v>39</v>
      </c>
    </row>
    <row r="27" spans="1:11">
      <c r="A27" s="68">
        <v>45610</v>
      </c>
      <c r="B27" s="67">
        <v>16113.120000000003</v>
      </c>
      <c r="C27" s="32">
        <f>VLOOKUP($A27,級距!$A:$K,9,FALSE)</f>
        <v>7</v>
      </c>
      <c r="D27" s="32">
        <f>VLOOKUP($A27,級距!$A:$K,10,FALSE)</f>
        <v>4</v>
      </c>
      <c r="E27" s="32">
        <f>VLOOKUP($A27,級距!$A:$K,11,FALSE)</f>
        <v>2</v>
      </c>
      <c r="F27" s="32">
        <f t="shared" si="0"/>
        <v>1</v>
      </c>
    </row>
    <row r="28" spans="1:11">
      <c r="A28" s="68">
        <v>45608</v>
      </c>
      <c r="B28" s="67">
        <v>-131573.52000000002</v>
      </c>
      <c r="C28" s="32">
        <f>VLOOKUP($A28,級距!$A:$K,9,FALSE)</f>
        <v>9</v>
      </c>
      <c r="D28" s="32">
        <f>VLOOKUP($A28,級距!$A:$K,10,FALSE)</f>
        <v>4</v>
      </c>
      <c r="E28" s="32">
        <f>VLOOKUP($A28,級距!$A:$K,11,FALSE)</f>
        <v>2</v>
      </c>
      <c r="F28" s="32">
        <f t="shared" si="0"/>
        <v>1</v>
      </c>
    </row>
    <row r="29" spans="1:11">
      <c r="A29" s="68">
        <v>45607</v>
      </c>
      <c r="B29" s="67">
        <v>46674.551999999996</v>
      </c>
      <c r="C29" s="32">
        <f>VLOOKUP($A29,級距!$A:$K,9,FALSE)</f>
        <v>7</v>
      </c>
      <c r="D29" s="32">
        <f>VLOOKUP($A29,級距!$A:$K,10,FALSE)</f>
        <v>1</v>
      </c>
      <c r="E29" s="32">
        <f>VLOOKUP($A29,級距!$A:$K,11,FALSE)</f>
        <v>2</v>
      </c>
      <c r="F29" s="32">
        <f t="shared" si="0"/>
        <v>1</v>
      </c>
    </row>
    <row r="30" spans="1:11">
      <c r="A30" s="68">
        <v>45604</v>
      </c>
      <c r="B30" s="67">
        <v>-9416.6880000000001</v>
      </c>
      <c r="C30" s="32">
        <f>VLOOKUP($A30,級距!$A:$K,9,FALSE)</f>
        <v>5</v>
      </c>
      <c r="D30" s="32">
        <f>VLOOKUP($A30,級距!$A:$K,10,FALSE)</f>
        <v>1</v>
      </c>
      <c r="E30" s="32">
        <f>VLOOKUP($A30,級距!$A:$K,11,FALSE)</f>
        <v>2</v>
      </c>
      <c r="F30" s="32">
        <f t="shared" si="0"/>
        <v>1</v>
      </c>
    </row>
    <row r="31" spans="1:11">
      <c r="A31" s="68">
        <v>45603</v>
      </c>
      <c r="B31" s="67">
        <v>112300.16800000001</v>
      </c>
      <c r="C31" s="32">
        <f>VLOOKUP($A31,級距!$A:$K,9,FALSE)</f>
        <v>10</v>
      </c>
      <c r="D31" s="32">
        <f>VLOOKUP($A31,級距!$A:$K,10,FALSE)</f>
        <v>8</v>
      </c>
      <c r="E31" s="32">
        <f>VLOOKUP($A31,級距!$A:$K,11,FALSE)</f>
        <v>4</v>
      </c>
      <c r="F31" s="32">
        <f t="shared" si="0"/>
        <v>1</v>
      </c>
    </row>
    <row r="32" spans="1:11">
      <c r="A32" s="68">
        <v>45602</v>
      </c>
      <c r="B32" s="67">
        <v>60650.656000000003</v>
      </c>
      <c r="C32" s="32">
        <f>VLOOKUP($A32,級距!$A:$K,9,FALSE)</f>
        <v>9</v>
      </c>
      <c r="D32" s="32">
        <f>VLOOKUP($A32,級距!$A:$K,10,FALSE)</f>
        <v>2</v>
      </c>
      <c r="E32" s="32">
        <f>VLOOKUP($A32,級距!$A:$K,11,FALSE)</f>
        <v>2</v>
      </c>
      <c r="F32" s="32">
        <f t="shared" si="0"/>
        <v>1</v>
      </c>
    </row>
    <row r="33" spans="1:6">
      <c r="A33" s="68">
        <v>45601</v>
      </c>
      <c r="B33" s="67">
        <v>-32161.440000000006</v>
      </c>
      <c r="C33" s="32">
        <f>VLOOKUP($A33,級距!$A:$K,9,FALSE)</f>
        <v>10</v>
      </c>
      <c r="D33" s="32">
        <f>VLOOKUP($A33,級距!$A:$K,10,FALSE)</f>
        <v>8</v>
      </c>
      <c r="E33" s="32">
        <f>VLOOKUP($A33,級距!$A:$K,11,FALSE)</f>
        <v>4</v>
      </c>
      <c r="F33" s="32">
        <f t="shared" si="0"/>
        <v>1</v>
      </c>
    </row>
    <row r="34" spans="1:6">
      <c r="A34" s="68">
        <v>45600</v>
      </c>
      <c r="B34" s="67">
        <v>-15914.951999999999</v>
      </c>
      <c r="C34" s="32">
        <f>VLOOKUP($A34,級距!$A:$K,9,FALSE)</f>
        <v>8</v>
      </c>
      <c r="D34" s="32">
        <f>VLOOKUP($A34,級距!$A:$K,10,FALSE)</f>
        <v>8</v>
      </c>
      <c r="E34" s="32">
        <f>VLOOKUP($A34,級距!$A:$K,11,FALSE)</f>
        <v>3</v>
      </c>
      <c r="F34" s="32">
        <f t="shared" si="0"/>
        <v>1</v>
      </c>
    </row>
    <row r="35" spans="1:6">
      <c r="A35" s="68">
        <v>45597</v>
      </c>
      <c r="B35" s="67">
        <v>-130751.592</v>
      </c>
      <c r="C35" s="32">
        <f>VLOOKUP($A35,級距!$A:$K,9,FALSE)</f>
        <v>10</v>
      </c>
      <c r="D35" s="32">
        <f>VLOOKUP($A35,級距!$A:$K,10,FALSE)</f>
        <v>7</v>
      </c>
      <c r="E35" s="32">
        <f>VLOOKUP($A35,級距!$A:$K,11,FALSE)</f>
        <v>4</v>
      </c>
      <c r="F35" s="32">
        <f t="shared" si="0"/>
        <v>1</v>
      </c>
    </row>
    <row r="36" spans="1:6">
      <c r="A36" s="68">
        <v>45595</v>
      </c>
      <c r="B36" s="67">
        <v>63906.983999999997</v>
      </c>
      <c r="C36" s="32">
        <f>VLOOKUP($A36,級距!$A:$K,9,FALSE)</f>
        <v>7</v>
      </c>
      <c r="D36" s="32">
        <f>VLOOKUP($A36,級距!$A:$K,10,FALSE)</f>
        <v>6</v>
      </c>
      <c r="E36" s="32">
        <f>VLOOKUP($A36,級距!$A:$K,11,FALSE)</f>
        <v>2</v>
      </c>
      <c r="F36" s="32">
        <f t="shared" si="0"/>
        <v>1</v>
      </c>
    </row>
    <row r="37" spans="1:6">
      <c r="A37" s="68">
        <v>45594</v>
      </c>
      <c r="B37" s="67">
        <v>-113516.51999999999</v>
      </c>
      <c r="C37" s="32">
        <f>VLOOKUP($A37,級距!$A:$K,9,FALSE)</f>
        <v>10</v>
      </c>
      <c r="D37" s="32">
        <f>VLOOKUP($A37,級距!$A:$K,10,FALSE)</f>
        <v>4</v>
      </c>
      <c r="E37" s="32">
        <f>VLOOKUP($A37,級距!$A:$K,11,FALSE)</f>
        <v>1</v>
      </c>
      <c r="F37" s="32">
        <f t="shared" si="0"/>
        <v>1</v>
      </c>
    </row>
    <row r="38" spans="1:6">
      <c r="A38" s="68">
        <v>45593</v>
      </c>
      <c r="B38" s="67">
        <v>64472.367999999995</v>
      </c>
      <c r="C38" s="32">
        <f>VLOOKUP($A38,級距!$A:$K,9,FALSE)</f>
        <v>9</v>
      </c>
      <c r="D38" s="32">
        <f>VLOOKUP($A38,級距!$A:$K,10,FALSE)</f>
        <v>8</v>
      </c>
      <c r="E38" s="32">
        <f>VLOOKUP($A38,級距!$A:$K,11,FALSE)</f>
        <v>4</v>
      </c>
      <c r="F38" s="32">
        <f t="shared" si="0"/>
        <v>1</v>
      </c>
    </row>
    <row r="39" spans="1:6">
      <c r="A39" s="68">
        <v>45589</v>
      </c>
      <c r="B39" s="67">
        <v>-130398.2</v>
      </c>
      <c r="C39" s="32">
        <f>VLOOKUP($A39,級距!$A:$K,9,FALSE)</f>
        <v>5</v>
      </c>
      <c r="D39" s="32">
        <f>VLOOKUP($A39,級距!$A:$K,10,FALSE)</f>
        <v>4</v>
      </c>
      <c r="E39" s="32">
        <f>VLOOKUP($A39,級距!$A:$K,11,FALSE)</f>
        <v>2</v>
      </c>
      <c r="F39" s="32">
        <f t="shared" si="0"/>
        <v>1</v>
      </c>
    </row>
    <row r="40" spans="1:6">
      <c r="A40" s="68">
        <v>45587</v>
      </c>
      <c r="B40" s="67">
        <v>-9509.1840000000047</v>
      </c>
      <c r="C40" s="32">
        <f>VLOOKUP($A40,級距!$A:$K,9,FALSE)</f>
        <v>7</v>
      </c>
      <c r="D40" s="32">
        <f>VLOOKUP($A40,級距!$A:$K,10,FALSE)</f>
        <v>3</v>
      </c>
      <c r="E40" s="32">
        <f>VLOOKUP($A40,級距!$A:$K,11,FALSE)</f>
        <v>2</v>
      </c>
      <c r="F40" s="32">
        <f t="shared" si="0"/>
        <v>1</v>
      </c>
    </row>
    <row r="41" spans="1:6">
      <c r="A41" s="68">
        <v>45583</v>
      </c>
      <c r="B41" s="67">
        <v>-59420.968000000008</v>
      </c>
      <c r="C41" s="32">
        <f>VLOOKUP($A41,級距!$A:$K,9,FALSE)</f>
        <v>7</v>
      </c>
      <c r="D41" s="32">
        <f>VLOOKUP($A41,級距!$A:$K,10,FALSE)</f>
        <v>6</v>
      </c>
      <c r="E41" s="32">
        <f>VLOOKUP($A41,級距!$A:$K,11,FALSE)</f>
        <v>2</v>
      </c>
      <c r="F41" s="32">
        <f t="shared" si="0"/>
        <v>1</v>
      </c>
    </row>
    <row r="42" spans="1:6">
      <c r="A42" s="68">
        <v>45582</v>
      </c>
      <c r="B42" s="67">
        <v>-54341.16</v>
      </c>
      <c r="C42" s="32">
        <f>VLOOKUP($A42,級距!$A:$K,9,FALSE)</f>
        <v>6</v>
      </c>
      <c r="D42" s="32">
        <f>VLOOKUP($A42,級距!$A:$K,10,FALSE)</f>
        <v>5</v>
      </c>
      <c r="E42" s="32">
        <f>VLOOKUP($A42,級距!$A:$K,11,FALSE)</f>
        <v>2</v>
      </c>
      <c r="F42" s="32">
        <f t="shared" si="0"/>
        <v>1</v>
      </c>
    </row>
    <row r="43" spans="1:6">
      <c r="A43" s="68">
        <v>45581</v>
      </c>
      <c r="B43" s="67">
        <v>121177.128</v>
      </c>
      <c r="C43" s="32">
        <f>VLOOKUP($A43,級距!$A:$K,9,FALSE)</f>
        <v>8</v>
      </c>
      <c r="D43" s="32">
        <f>VLOOKUP($A43,級距!$A:$K,10,FALSE)</f>
        <v>3</v>
      </c>
      <c r="E43" s="32">
        <f>VLOOKUP($A43,級距!$A:$K,11,FALSE)</f>
        <v>2</v>
      </c>
      <c r="F43" s="32">
        <f t="shared" si="0"/>
        <v>1</v>
      </c>
    </row>
    <row r="44" spans="1:6">
      <c r="A44" s="68">
        <v>45580</v>
      </c>
      <c r="B44" s="67">
        <v>15413.208000000001</v>
      </c>
      <c r="C44" s="32">
        <f>VLOOKUP($A44,級距!$A:$K,9,FALSE)</f>
        <v>7</v>
      </c>
      <c r="D44" s="32">
        <f>VLOOKUP($A44,級距!$A:$K,10,FALSE)</f>
        <v>2</v>
      </c>
      <c r="E44" s="32">
        <f>VLOOKUP($A44,級距!$A:$K,11,FALSE)</f>
        <v>2</v>
      </c>
      <c r="F44" s="32">
        <f t="shared" si="0"/>
        <v>1</v>
      </c>
    </row>
    <row r="45" spans="1:6">
      <c r="A45" s="68">
        <v>45579</v>
      </c>
      <c r="B45" s="67">
        <v>-79753.36</v>
      </c>
      <c r="C45" s="32">
        <f>VLOOKUP($A45,級距!$A:$K,9,FALSE)</f>
        <v>5</v>
      </c>
      <c r="D45" s="32">
        <f>VLOOKUP($A45,級距!$A:$K,10,FALSE)</f>
        <v>1</v>
      </c>
      <c r="E45" s="32">
        <f>VLOOKUP($A45,級距!$A:$K,11,FALSE)</f>
        <v>2</v>
      </c>
      <c r="F45" s="32">
        <f t="shared" si="0"/>
        <v>1</v>
      </c>
    </row>
    <row r="46" spans="1:6">
      <c r="A46" s="68">
        <v>45576</v>
      </c>
      <c r="B46" s="67">
        <v>-31000.824000000004</v>
      </c>
      <c r="C46" s="32">
        <f>VLOOKUP($A46,級距!$A:$K,9,FALSE)</f>
        <v>5</v>
      </c>
      <c r="D46" s="32">
        <f>VLOOKUP($A46,級距!$A:$K,10,FALSE)</f>
        <v>4</v>
      </c>
      <c r="E46" s="32">
        <f>VLOOKUP($A46,級距!$A:$K,11,FALSE)</f>
        <v>2</v>
      </c>
      <c r="F46" s="32">
        <f t="shared" si="0"/>
        <v>1</v>
      </c>
    </row>
    <row r="47" spans="1:6">
      <c r="A47" s="68">
        <v>45574</v>
      </c>
      <c r="B47" s="67">
        <v>-12873.840000000002</v>
      </c>
      <c r="C47" s="32">
        <f>VLOOKUP($A47,級距!$A:$K,9,FALSE)</f>
        <v>5</v>
      </c>
      <c r="D47" s="32">
        <f>VLOOKUP($A47,級距!$A:$K,10,FALSE)</f>
        <v>4</v>
      </c>
      <c r="E47" s="32">
        <f>VLOOKUP($A47,級距!$A:$K,11,FALSE)</f>
        <v>2</v>
      </c>
      <c r="F47" s="32">
        <f t="shared" si="0"/>
        <v>1</v>
      </c>
    </row>
    <row r="48" spans="1:6">
      <c r="A48" s="68">
        <v>45573</v>
      </c>
      <c r="B48" s="67">
        <v>-70942.463999999993</v>
      </c>
      <c r="C48" s="32">
        <f>VLOOKUP($A48,級距!$A:$K,9,FALSE)</f>
        <v>5</v>
      </c>
      <c r="D48" s="32">
        <f>VLOOKUP($A48,級距!$A:$K,10,FALSE)</f>
        <v>2</v>
      </c>
      <c r="E48" s="32">
        <f>VLOOKUP($A48,級距!$A:$K,11,FALSE)</f>
        <v>2</v>
      </c>
      <c r="F48" s="32">
        <f t="shared" si="0"/>
        <v>1</v>
      </c>
    </row>
    <row r="49" spans="1:6">
      <c r="A49" s="68">
        <v>45572</v>
      </c>
      <c r="B49" s="67">
        <v>-38587.063999999998</v>
      </c>
      <c r="C49" s="32">
        <f>VLOOKUP($A49,級距!$A:$K,9,FALSE)</f>
        <v>6</v>
      </c>
      <c r="D49" s="32">
        <f>VLOOKUP($A49,級距!$A:$K,10,FALSE)</f>
        <v>8</v>
      </c>
      <c r="E49" s="32">
        <f>VLOOKUP($A49,級距!$A:$K,11,FALSE)</f>
        <v>3</v>
      </c>
      <c r="F49" s="32">
        <f t="shared" si="0"/>
        <v>1</v>
      </c>
    </row>
    <row r="50" spans="1:6">
      <c r="A50" s="68">
        <v>45569</v>
      </c>
      <c r="B50" s="67">
        <v>84143.672000000006</v>
      </c>
      <c r="C50" s="32">
        <f>VLOOKUP($A50,級距!$A:$K,9,FALSE)</f>
        <v>5</v>
      </c>
      <c r="D50" s="32">
        <f>VLOOKUP($A50,級距!$A:$K,10,FALSE)</f>
        <v>2</v>
      </c>
      <c r="E50" s="32">
        <f>VLOOKUP($A50,級距!$A:$K,11,FALSE)</f>
        <v>2</v>
      </c>
      <c r="F50" s="32">
        <f t="shared" si="0"/>
        <v>1</v>
      </c>
    </row>
    <row r="51" spans="1:6">
      <c r="A51" s="68">
        <v>45561</v>
      </c>
      <c r="B51" s="67">
        <v>2092.248</v>
      </c>
      <c r="C51" s="32">
        <f>VLOOKUP($A51,級距!$A:$K,9,FALSE)</f>
        <v>3</v>
      </c>
      <c r="D51" s="32">
        <f>VLOOKUP($A51,級距!$A:$K,10,FALSE)</f>
        <v>5</v>
      </c>
      <c r="E51" s="32">
        <f>VLOOKUP($A51,級距!$A:$K,11,FALSE)</f>
        <v>2</v>
      </c>
      <c r="F51" s="32">
        <f t="shared" si="0"/>
        <v>1</v>
      </c>
    </row>
    <row r="52" spans="1:6">
      <c r="A52" s="68">
        <v>45559</v>
      </c>
      <c r="B52" s="67">
        <v>119756.568</v>
      </c>
      <c r="C52" s="32">
        <f>VLOOKUP($A52,級距!$A:$K,9,FALSE)</f>
        <v>8</v>
      </c>
      <c r="D52" s="32">
        <f>VLOOKUP($A52,級距!$A:$K,10,FALSE)</f>
        <v>6</v>
      </c>
      <c r="E52" s="32">
        <f>VLOOKUP($A52,級距!$A:$K,11,FALSE)</f>
        <v>2</v>
      </c>
      <c r="F52" s="32">
        <f t="shared" si="0"/>
        <v>1</v>
      </c>
    </row>
    <row r="53" spans="1:6">
      <c r="A53" s="68">
        <v>45558</v>
      </c>
      <c r="B53" s="67">
        <v>-70860.816000000006</v>
      </c>
      <c r="C53" s="32">
        <f>VLOOKUP($A53,級距!$A:$K,9,FALSE)</f>
        <v>1</v>
      </c>
      <c r="D53" s="32">
        <f>VLOOKUP($A53,級距!$A:$K,10,FALSE)</f>
        <v>4</v>
      </c>
      <c r="E53" s="32">
        <f>VLOOKUP($A53,級距!$A:$K,11,FALSE)</f>
        <v>2</v>
      </c>
      <c r="F53" s="32">
        <f t="shared" si="0"/>
        <v>1</v>
      </c>
    </row>
    <row r="54" spans="1:6">
      <c r="A54" s="68">
        <v>45554</v>
      </c>
      <c r="B54" s="67">
        <v>306744.88799999998</v>
      </c>
      <c r="C54" s="32">
        <f>VLOOKUP($A54,級距!$A:$K,9,FALSE)</f>
        <v>10</v>
      </c>
      <c r="D54" s="32">
        <f>VLOOKUP($A54,級距!$A:$K,10,FALSE)</f>
        <v>8</v>
      </c>
      <c r="E54" s="32">
        <f>VLOOKUP($A54,級距!$A:$K,11,FALSE)</f>
        <v>4</v>
      </c>
      <c r="F54" s="32">
        <f t="shared" si="0"/>
        <v>1</v>
      </c>
    </row>
    <row r="55" spans="1:6">
      <c r="A55" s="68">
        <v>45553</v>
      </c>
      <c r="B55" s="67">
        <v>-74670.911999999997</v>
      </c>
      <c r="C55" s="32">
        <f>VLOOKUP($A55,級距!$A:$K,9,FALSE)</f>
        <v>8</v>
      </c>
      <c r="D55" s="32">
        <f>VLOOKUP($A55,級距!$A:$K,10,FALSE)</f>
        <v>4</v>
      </c>
      <c r="E55" s="32">
        <f>VLOOKUP($A55,級距!$A:$K,11,FALSE)</f>
        <v>2</v>
      </c>
      <c r="F55" s="32">
        <f t="shared" si="0"/>
        <v>1</v>
      </c>
    </row>
    <row r="56" spans="1:6">
      <c r="A56" s="68">
        <v>45551</v>
      </c>
      <c r="B56" s="67">
        <v>-21136.175999999999</v>
      </c>
      <c r="C56" s="32">
        <f>VLOOKUP($A56,級距!$A:$K,9,FALSE)</f>
        <v>2</v>
      </c>
      <c r="D56" s="32">
        <f>VLOOKUP($A56,級距!$A:$K,10,FALSE)</f>
        <v>1</v>
      </c>
      <c r="E56" s="32">
        <f>VLOOKUP($A56,級距!$A:$K,11,FALSE)</f>
        <v>2</v>
      </c>
      <c r="F56" s="32">
        <f t="shared" si="0"/>
        <v>1</v>
      </c>
    </row>
    <row r="57" spans="1:6">
      <c r="A57" s="68">
        <v>45547</v>
      </c>
      <c r="B57" s="67">
        <v>83004.744000000006</v>
      </c>
      <c r="C57" s="32">
        <f>VLOOKUP($A57,級距!$A:$K,9,FALSE)</f>
        <v>8</v>
      </c>
      <c r="D57" s="32">
        <f>VLOOKUP($A57,級距!$A:$K,10,FALSE)</f>
        <v>4</v>
      </c>
      <c r="E57" s="32">
        <f>VLOOKUP($A57,級距!$A:$K,11,FALSE)</f>
        <v>2</v>
      </c>
      <c r="F57" s="32">
        <f t="shared" si="0"/>
        <v>1</v>
      </c>
    </row>
    <row r="58" spans="1:6">
      <c r="A58" s="68">
        <v>45545</v>
      </c>
      <c r="B58" s="67">
        <v>-63023.28</v>
      </c>
      <c r="C58" s="32">
        <f>VLOOKUP($A58,級距!$A:$K,9,FALSE)</f>
        <v>9</v>
      </c>
      <c r="D58" s="32">
        <f>VLOOKUP($A58,級距!$A:$K,10,FALSE)</f>
        <v>7</v>
      </c>
      <c r="E58" s="32">
        <f>VLOOKUP($A58,級距!$A:$K,11,FALSE)</f>
        <v>3</v>
      </c>
      <c r="F58" s="32">
        <f t="shared" si="0"/>
        <v>1</v>
      </c>
    </row>
    <row r="59" spans="1:6">
      <c r="A59" s="68">
        <v>45544</v>
      </c>
      <c r="B59" s="67">
        <v>-70289.279999999999</v>
      </c>
      <c r="C59" s="32">
        <f>VLOOKUP($A59,級距!$A:$K,9,FALSE)</f>
        <v>10</v>
      </c>
      <c r="D59" s="32">
        <f>VLOOKUP($A59,級距!$A:$K,10,FALSE)</f>
        <v>7</v>
      </c>
      <c r="E59" s="32">
        <f>VLOOKUP($A59,級距!$A:$K,11,FALSE)</f>
        <v>4</v>
      </c>
      <c r="F59" s="32">
        <f t="shared" si="0"/>
        <v>1</v>
      </c>
    </row>
    <row r="60" spans="1:6">
      <c r="A60" s="68">
        <v>45541</v>
      </c>
      <c r="B60" s="67">
        <v>209012.568</v>
      </c>
      <c r="C60" s="32">
        <f>VLOOKUP($A60,級距!$A:$K,9,FALSE)</f>
        <v>10</v>
      </c>
      <c r="D60" s="32">
        <f>VLOOKUP($A60,級距!$A:$K,10,FALSE)</f>
        <v>3</v>
      </c>
      <c r="E60" s="32">
        <f>VLOOKUP($A60,級距!$A:$K,11,FALSE)</f>
        <v>1</v>
      </c>
      <c r="F60" s="32">
        <f t="shared" si="0"/>
        <v>1</v>
      </c>
    </row>
    <row r="61" spans="1:6">
      <c r="A61" s="68">
        <v>45540</v>
      </c>
      <c r="B61" s="67">
        <v>21136.856</v>
      </c>
      <c r="C61" s="32">
        <f>VLOOKUP($A61,級距!$A:$K,9,FALSE)</f>
        <v>9</v>
      </c>
      <c r="D61" s="32">
        <f>VLOOKUP($A61,級距!$A:$K,10,FALSE)</f>
        <v>4</v>
      </c>
      <c r="E61" s="32">
        <f>VLOOKUP($A61,級距!$A:$K,11,FALSE)</f>
        <v>1</v>
      </c>
      <c r="F61" s="32">
        <f t="shared" si="0"/>
        <v>1</v>
      </c>
    </row>
    <row r="62" spans="1:6">
      <c r="A62" s="68">
        <v>45539</v>
      </c>
      <c r="B62" s="67">
        <v>19454.903999999999</v>
      </c>
      <c r="C62" s="32">
        <f>VLOOKUP($A62,級距!$A:$K,9,FALSE)</f>
        <v>10</v>
      </c>
      <c r="D62" s="32">
        <f>VLOOKUP($A62,級距!$A:$K,10,FALSE)</f>
        <v>6</v>
      </c>
      <c r="E62" s="32">
        <f>VLOOKUP($A62,級距!$A:$K,11,FALSE)</f>
        <v>1</v>
      </c>
      <c r="F62" s="32">
        <f t="shared" si="0"/>
        <v>1</v>
      </c>
    </row>
    <row r="63" spans="1:6">
      <c r="A63" s="68">
        <v>45532</v>
      </c>
      <c r="B63" s="67">
        <v>-123392.95199999999</v>
      </c>
      <c r="C63" s="32">
        <f>VLOOKUP($A63,級距!$A:$K,9,FALSE)</f>
        <v>9</v>
      </c>
      <c r="D63" s="32">
        <f>VLOOKUP($A63,級距!$A:$K,10,FALSE)</f>
        <v>7</v>
      </c>
      <c r="E63" s="32">
        <f>VLOOKUP($A63,級距!$A:$K,11,FALSE)</f>
        <v>3</v>
      </c>
      <c r="F63" s="32">
        <f t="shared" si="0"/>
        <v>1</v>
      </c>
    </row>
    <row r="64" spans="1:6">
      <c r="A64" s="68">
        <v>45527</v>
      </c>
      <c r="B64" s="67">
        <v>49908.119999999995</v>
      </c>
      <c r="C64" s="32">
        <f>VLOOKUP($A64,級距!$A:$K,9,FALSE)</f>
        <v>8</v>
      </c>
      <c r="D64" s="32">
        <f>VLOOKUP($A64,級距!$A:$K,10,FALSE)</f>
        <v>7</v>
      </c>
      <c r="E64" s="32">
        <f>VLOOKUP($A64,級距!$A:$K,11,FALSE)</f>
        <v>3</v>
      </c>
      <c r="F64" s="32">
        <f t="shared" si="0"/>
        <v>1</v>
      </c>
    </row>
    <row r="65" spans="1:6">
      <c r="A65" s="68">
        <v>45525</v>
      </c>
      <c r="B65" s="67">
        <v>-130836.52799999999</v>
      </c>
      <c r="C65" s="32">
        <f>VLOOKUP($A65,級距!$A:$K,9,FALSE)</f>
        <v>4</v>
      </c>
      <c r="D65" s="32">
        <f>VLOOKUP($A65,級距!$A:$K,10,FALSE)</f>
        <v>6</v>
      </c>
      <c r="E65" s="32">
        <f>VLOOKUP($A65,級距!$A:$K,11,FALSE)</f>
        <v>2</v>
      </c>
      <c r="F65" s="32">
        <f t="shared" si="0"/>
        <v>1</v>
      </c>
    </row>
    <row r="66" spans="1:6">
      <c r="A66" s="68">
        <v>45524</v>
      </c>
      <c r="B66" s="67">
        <v>-13433.304000000002</v>
      </c>
      <c r="C66" s="32">
        <f>VLOOKUP($A66,級距!$A:$K,9,FALSE)</f>
        <v>3</v>
      </c>
      <c r="D66" s="32">
        <f>VLOOKUP($A66,級距!$A:$K,10,FALSE)</f>
        <v>7</v>
      </c>
      <c r="E66" s="32">
        <f>VLOOKUP($A66,級距!$A:$K,11,FALSE)</f>
        <v>3</v>
      </c>
      <c r="F66" s="32">
        <f t="shared" si="0"/>
        <v>1</v>
      </c>
    </row>
    <row r="67" spans="1:6">
      <c r="A67" s="68">
        <v>45523</v>
      </c>
      <c r="B67" s="67">
        <v>-43212.471999999994</v>
      </c>
      <c r="C67" s="32">
        <f>VLOOKUP($A67,級距!$A:$K,9,FALSE)</f>
        <v>4</v>
      </c>
      <c r="D67" s="32">
        <f>VLOOKUP($A67,級距!$A:$K,10,FALSE)</f>
        <v>2</v>
      </c>
      <c r="E67" s="32">
        <f>VLOOKUP($A67,級距!$A:$K,11,FALSE)</f>
        <v>2</v>
      </c>
      <c r="F67" s="32">
        <f t="shared" si="0"/>
        <v>1</v>
      </c>
    </row>
    <row r="68" spans="1:6">
      <c r="A68" s="68">
        <v>45520</v>
      </c>
      <c r="B68" s="67">
        <v>-63217.247999999992</v>
      </c>
      <c r="C68" s="32">
        <f>VLOOKUP($A68,級距!$A:$K,9,FALSE)</f>
        <v>3</v>
      </c>
      <c r="D68" s="32">
        <f>VLOOKUP($A68,級距!$A:$K,10,FALSE)</f>
        <v>3</v>
      </c>
      <c r="E68" s="32">
        <f>VLOOKUP($A68,級距!$A:$K,11,FALSE)</f>
        <v>2</v>
      </c>
      <c r="F68" s="32">
        <f t="shared" ref="F68:F131" si="1">IF(A69&lt;&gt;A68,1,0)</f>
        <v>1</v>
      </c>
    </row>
    <row r="69" spans="1:6">
      <c r="A69" s="68">
        <v>45519</v>
      </c>
      <c r="B69" s="67">
        <v>64325.16</v>
      </c>
      <c r="C69" s="32">
        <f>VLOOKUP($A69,級距!$A:$K,9,FALSE)</f>
        <v>7</v>
      </c>
      <c r="D69" s="32">
        <f>VLOOKUP($A69,級距!$A:$K,10,FALSE)</f>
        <v>6</v>
      </c>
      <c r="E69" s="32">
        <f>VLOOKUP($A69,級距!$A:$K,11,FALSE)</f>
        <v>2</v>
      </c>
      <c r="F69" s="32">
        <f t="shared" si="1"/>
        <v>1</v>
      </c>
    </row>
    <row r="70" spans="1:6">
      <c r="A70" s="68">
        <v>45518</v>
      </c>
      <c r="B70" s="67">
        <v>-56348.480000000003</v>
      </c>
      <c r="C70" s="32">
        <f>VLOOKUP($A70,級距!$A:$K,9,FALSE)</f>
        <v>5</v>
      </c>
      <c r="D70" s="32">
        <f>VLOOKUP($A70,級距!$A:$K,10,FALSE)</f>
        <v>6</v>
      </c>
      <c r="E70" s="32">
        <f>VLOOKUP($A70,級距!$A:$K,11,FALSE)</f>
        <v>2</v>
      </c>
      <c r="F70" s="32">
        <f t="shared" si="1"/>
        <v>1</v>
      </c>
    </row>
    <row r="71" spans="1:6">
      <c r="A71" s="68">
        <v>45516</v>
      </c>
      <c r="B71" s="67">
        <v>17875.272000000001</v>
      </c>
      <c r="C71" s="32">
        <f>VLOOKUP($A71,級距!$A:$K,9,FALSE)</f>
        <v>7</v>
      </c>
      <c r="D71" s="32">
        <f>VLOOKUP($A71,級距!$A:$K,10,FALSE)</f>
        <v>1</v>
      </c>
      <c r="E71" s="32">
        <f>VLOOKUP($A71,級距!$A:$K,11,FALSE)</f>
        <v>2</v>
      </c>
      <c r="F71" s="32">
        <f t="shared" si="1"/>
        <v>1</v>
      </c>
    </row>
    <row r="72" spans="1:6">
      <c r="A72" s="68">
        <v>45513</v>
      </c>
      <c r="B72" s="67">
        <v>-23517.608</v>
      </c>
      <c r="C72" s="32">
        <f>VLOOKUP($A72,級距!$A:$K,9,FALSE)</f>
        <v>10</v>
      </c>
      <c r="D72" s="32">
        <f>VLOOKUP($A72,級距!$A:$K,10,FALSE)</f>
        <v>4</v>
      </c>
      <c r="E72" s="32">
        <f>VLOOKUP($A72,級距!$A:$K,11,FALSE)</f>
        <v>1</v>
      </c>
      <c r="F72" s="32">
        <f t="shared" si="1"/>
        <v>1</v>
      </c>
    </row>
    <row r="73" spans="1:6">
      <c r="A73" s="68">
        <v>45512</v>
      </c>
      <c r="B73" s="67">
        <v>49945.600000000013</v>
      </c>
      <c r="C73" s="32">
        <f>VLOOKUP($A73,級距!$A:$K,9,FALSE)</f>
        <v>10</v>
      </c>
      <c r="D73" s="32">
        <f>VLOOKUP($A73,級距!$A:$K,10,FALSE)</f>
        <v>1</v>
      </c>
      <c r="E73" s="32">
        <f>VLOOKUP($A73,級距!$A:$K,11,FALSE)</f>
        <v>1</v>
      </c>
      <c r="F73" s="32">
        <f t="shared" si="1"/>
        <v>1</v>
      </c>
    </row>
    <row r="74" spans="1:6">
      <c r="A74" s="68">
        <v>45511</v>
      </c>
      <c r="B74" s="67">
        <v>117640.00000000001</v>
      </c>
      <c r="C74" s="32">
        <f>VLOOKUP($A74,級距!$A:$K,9,FALSE)</f>
        <v>10</v>
      </c>
      <c r="D74" s="32">
        <f>VLOOKUP($A74,級距!$A:$K,10,FALSE)</f>
        <v>8</v>
      </c>
      <c r="E74" s="32">
        <f>VLOOKUP($A74,級距!$A:$K,11,FALSE)</f>
        <v>4</v>
      </c>
      <c r="F74" s="32">
        <f t="shared" si="1"/>
        <v>1</v>
      </c>
    </row>
    <row r="75" spans="1:6">
      <c r="A75" s="68">
        <v>45510</v>
      </c>
      <c r="B75" s="67">
        <v>267159.67200000002</v>
      </c>
      <c r="C75" s="32">
        <f>VLOOKUP($A75,級距!$A:$K,9,FALSE)</f>
        <v>10</v>
      </c>
      <c r="D75" s="32">
        <f>VLOOKUP($A75,級距!$A:$K,10,FALSE)</f>
        <v>1</v>
      </c>
      <c r="E75" s="32">
        <f>VLOOKUP($A75,級距!$A:$K,11,FALSE)</f>
        <v>1</v>
      </c>
      <c r="F75" s="32">
        <f t="shared" si="1"/>
        <v>1</v>
      </c>
    </row>
    <row r="76" spans="1:6">
      <c r="A76" s="68">
        <v>45509</v>
      </c>
      <c r="B76" s="67">
        <v>-128935.29599999999</v>
      </c>
      <c r="C76" s="32">
        <f>VLOOKUP($A76,級距!$A:$K,9,FALSE)</f>
        <v>10</v>
      </c>
      <c r="D76" s="32">
        <f>VLOOKUP($A76,級距!$A:$K,10,FALSE)</f>
        <v>10</v>
      </c>
      <c r="E76" s="32">
        <f>VLOOKUP($A76,級距!$A:$K,11,FALSE)</f>
        <v>4</v>
      </c>
      <c r="F76" s="32">
        <f t="shared" si="1"/>
        <v>1</v>
      </c>
    </row>
    <row r="77" spans="1:6">
      <c r="A77" s="68">
        <v>45506</v>
      </c>
      <c r="B77" s="67">
        <v>90973.176000000007</v>
      </c>
      <c r="C77" s="32">
        <f>VLOOKUP($A77,級距!$A:$K,9,FALSE)</f>
        <v>10</v>
      </c>
      <c r="D77" s="32">
        <f>VLOOKUP($A77,級距!$A:$K,10,FALSE)</f>
        <v>8</v>
      </c>
      <c r="E77" s="32">
        <f>VLOOKUP($A77,級距!$A:$K,11,FALSE)</f>
        <v>4</v>
      </c>
      <c r="F77" s="32">
        <f t="shared" si="1"/>
        <v>1</v>
      </c>
    </row>
    <row r="78" spans="1:6">
      <c r="A78" s="68">
        <v>45505</v>
      </c>
      <c r="B78" s="67">
        <v>35691.368000000002</v>
      </c>
      <c r="C78" s="32">
        <f>VLOOKUP($A78,級距!$A:$K,9,FALSE)</f>
        <v>6</v>
      </c>
      <c r="D78" s="32">
        <f>VLOOKUP($A78,級距!$A:$K,10,FALSE)</f>
        <v>3</v>
      </c>
      <c r="E78" s="32">
        <f>VLOOKUP($A78,級距!$A:$K,11,FALSE)</f>
        <v>2</v>
      </c>
      <c r="F78" s="32">
        <f t="shared" si="1"/>
        <v>1</v>
      </c>
    </row>
    <row r="79" spans="1:6">
      <c r="A79" s="68">
        <v>45504</v>
      </c>
      <c r="B79" s="67">
        <v>-130707.36</v>
      </c>
      <c r="C79" s="32">
        <f>VLOOKUP($A79,級距!$A:$K,9,FALSE)</f>
        <v>8</v>
      </c>
      <c r="D79" s="32">
        <f>VLOOKUP($A79,級距!$A:$K,10,FALSE)</f>
        <v>8</v>
      </c>
      <c r="E79" s="32">
        <f>VLOOKUP($A79,級距!$A:$K,11,FALSE)</f>
        <v>3</v>
      </c>
      <c r="F79" s="32">
        <f t="shared" si="1"/>
        <v>1</v>
      </c>
    </row>
    <row r="80" spans="1:6">
      <c r="A80" s="68">
        <v>45503</v>
      </c>
      <c r="B80" s="67">
        <v>139362.59999999998</v>
      </c>
      <c r="C80" s="32">
        <f>VLOOKUP($A80,級距!$A:$K,9,FALSE)</f>
        <v>10</v>
      </c>
      <c r="D80" s="32">
        <f>VLOOKUP($A80,級距!$A:$K,10,FALSE)</f>
        <v>7</v>
      </c>
      <c r="E80" s="32">
        <f>VLOOKUP($A80,級距!$A:$K,11,FALSE)</f>
        <v>4</v>
      </c>
      <c r="F80" s="32">
        <f t="shared" si="1"/>
        <v>1</v>
      </c>
    </row>
    <row r="81" spans="1:6">
      <c r="A81" s="68">
        <v>45502</v>
      </c>
      <c r="B81" s="67">
        <v>-73048.104000000007</v>
      </c>
      <c r="C81" s="32">
        <f>VLOOKUP($A81,級距!$A:$K,9,FALSE)</f>
        <v>9</v>
      </c>
      <c r="D81" s="32">
        <f>VLOOKUP($A81,級距!$A:$K,10,FALSE)</f>
        <v>5</v>
      </c>
      <c r="E81" s="32">
        <f>VLOOKUP($A81,級距!$A:$K,11,FALSE)</f>
        <v>2</v>
      </c>
      <c r="F81" s="32">
        <f t="shared" si="1"/>
        <v>1</v>
      </c>
    </row>
    <row r="82" spans="1:6">
      <c r="A82" s="68">
        <v>45499</v>
      </c>
      <c r="B82" s="67">
        <v>-130639.53599999999</v>
      </c>
      <c r="C82" s="32">
        <f>VLOOKUP($A82,級距!$A:$K,9,FALSE)</f>
        <v>5</v>
      </c>
      <c r="D82" s="32">
        <f>VLOOKUP($A82,級距!$A:$K,10,FALSE)</f>
        <v>3</v>
      </c>
      <c r="E82" s="32">
        <f>VLOOKUP($A82,級距!$A:$K,11,FALSE)</f>
        <v>2</v>
      </c>
      <c r="F82" s="32">
        <f t="shared" si="1"/>
        <v>1</v>
      </c>
    </row>
    <row r="83" spans="1:6">
      <c r="A83" s="68">
        <v>45496</v>
      </c>
      <c r="B83" s="67">
        <v>-8308.6319999999996</v>
      </c>
      <c r="C83" s="32">
        <f>VLOOKUP($A83,級距!$A:$K,9,FALSE)</f>
        <v>7</v>
      </c>
      <c r="D83" s="32">
        <f>VLOOKUP($A83,級距!$A:$K,10,FALSE)</f>
        <v>8</v>
      </c>
      <c r="E83" s="32">
        <f>VLOOKUP($A83,級距!$A:$K,11,FALSE)</f>
        <v>3</v>
      </c>
      <c r="F83" s="32">
        <f t="shared" si="1"/>
        <v>1</v>
      </c>
    </row>
    <row r="84" spans="1:6">
      <c r="A84" s="68">
        <v>45495</v>
      </c>
      <c r="B84" s="67">
        <v>-74220.744000000006</v>
      </c>
      <c r="C84" s="32">
        <f>VLOOKUP($A84,級距!$A:$K,9,FALSE)</f>
        <v>10</v>
      </c>
      <c r="D84" s="32">
        <f>VLOOKUP($A84,級距!$A:$K,10,FALSE)</f>
        <v>7</v>
      </c>
      <c r="E84" s="32">
        <f>VLOOKUP($A84,級距!$A:$K,11,FALSE)</f>
        <v>4</v>
      </c>
      <c r="F84" s="32">
        <f t="shared" si="1"/>
        <v>1</v>
      </c>
    </row>
    <row r="85" spans="1:6">
      <c r="A85" s="68">
        <v>45492</v>
      </c>
      <c r="B85" s="67">
        <v>-18682.824000000004</v>
      </c>
      <c r="C85" s="32">
        <f>VLOOKUP($A85,級距!$A:$K,9,FALSE)</f>
        <v>8</v>
      </c>
      <c r="D85" s="32">
        <f>VLOOKUP($A85,級距!$A:$K,10,FALSE)</f>
        <v>8</v>
      </c>
      <c r="E85" s="32">
        <f>VLOOKUP($A85,級距!$A:$K,11,FALSE)</f>
        <v>3</v>
      </c>
      <c r="F85" s="32">
        <f t="shared" si="1"/>
        <v>1</v>
      </c>
    </row>
    <row r="86" spans="1:6">
      <c r="A86" s="68">
        <v>45491</v>
      </c>
      <c r="B86" s="67">
        <v>23021.600000000002</v>
      </c>
      <c r="C86" s="32">
        <f>VLOOKUP($A86,級距!$A:$K,9,FALSE)</f>
        <v>7</v>
      </c>
      <c r="D86" s="32">
        <f>VLOOKUP($A86,級距!$A:$K,10,FALSE)</f>
        <v>4</v>
      </c>
      <c r="E86" s="32">
        <f>VLOOKUP($A86,級距!$A:$K,11,FALSE)</f>
        <v>2</v>
      </c>
      <c r="F86" s="32">
        <f t="shared" si="1"/>
        <v>1</v>
      </c>
    </row>
    <row r="87" spans="1:6">
      <c r="A87" s="68">
        <v>45490</v>
      </c>
      <c r="B87" s="67">
        <v>32674.703999999998</v>
      </c>
      <c r="C87" s="32">
        <f>VLOOKUP($A87,級距!$A:$K,9,FALSE)</f>
        <v>8</v>
      </c>
      <c r="D87" s="32">
        <f>VLOOKUP($A87,級距!$A:$K,10,FALSE)</f>
        <v>9</v>
      </c>
      <c r="E87" s="32">
        <f>VLOOKUP($A87,級距!$A:$K,11,FALSE)</f>
        <v>3</v>
      </c>
      <c r="F87" s="32">
        <f t="shared" si="1"/>
        <v>1</v>
      </c>
    </row>
    <row r="88" spans="1:6">
      <c r="A88" s="68">
        <v>45489</v>
      </c>
      <c r="B88" s="67">
        <v>104792.52799999999</v>
      </c>
      <c r="C88" s="32">
        <f>VLOOKUP($A88,級距!$A:$K,9,FALSE)</f>
        <v>8</v>
      </c>
      <c r="D88" s="32">
        <f>VLOOKUP($A88,級距!$A:$K,10,FALSE)</f>
        <v>5</v>
      </c>
      <c r="E88" s="32">
        <f>VLOOKUP($A88,級距!$A:$K,11,FALSE)</f>
        <v>2</v>
      </c>
      <c r="F88" s="32">
        <f t="shared" si="1"/>
        <v>1</v>
      </c>
    </row>
    <row r="89" spans="1:6">
      <c r="A89" s="68">
        <v>45488</v>
      </c>
      <c r="B89" s="67">
        <v>-123877.944</v>
      </c>
      <c r="C89" s="32">
        <f>VLOOKUP($A89,級距!$A:$K,9,FALSE)</f>
        <v>8</v>
      </c>
      <c r="D89" s="32">
        <f>VLOOKUP($A89,級距!$A:$K,10,FALSE)</f>
        <v>7</v>
      </c>
      <c r="E89" s="32">
        <f>VLOOKUP($A89,級距!$A:$K,11,FALSE)</f>
        <v>3</v>
      </c>
      <c r="F89" s="32">
        <f t="shared" si="1"/>
        <v>1</v>
      </c>
    </row>
    <row r="90" spans="1:6">
      <c r="A90" s="68">
        <v>45485</v>
      </c>
      <c r="B90" s="67">
        <v>-24100.536</v>
      </c>
      <c r="C90" s="32">
        <f>VLOOKUP($A90,級距!$A:$K,9,FALSE)</f>
        <v>6</v>
      </c>
      <c r="D90" s="32">
        <f>VLOOKUP($A90,級距!$A:$K,10,FALSE)</f>
        <v>9</v>
      </c>
      <c r="E90" s="32">
        <f>VLOOKUP($A90,級距!$A:$K,11,FALSE)</f>
        <v>3</v>
      </c>
      <c r="F90" s="32">
        <f t="shared" si="1"/>
        <v>1</v>
      </c>
    </row>
    <row r="91" spans="1:6">
      <c r="A91" s="68">
        <v>45484</v>
      </c>
      <c r="B91" s="67">
        <v>24095.184000000001</v>
      </c>
      <c r="C91" s="32">
        <f>VLOOKUP($A91,級距!$A:$K,9,FALSE)</f>
        <v>5</v>
      </c>
      <c r="D91" s="32">
        <f>VLOOKUP($A91,級距!$A:$K,10,FALSE)</f>
        <v>5</v>
      </c>
      <c r="E91" s="32">
        <f>VLOOKUP($A91,級距!$A:$K,11,FALSE)</f>
        <v>2</v>
      </c>
      <c r="F91" s="32">
        <f t="shared" si="1"/>
        <v>1</v>
      </c>
    </row>
    <row r="92" spans="1:6">
      <c r="A92" s="68">
        <v>45483</v>
      </c>
      <c r="B92" s="67">
        <v>157812.06400000001</v>
      </c>
      <c r="C92" s="32">
        <f>VLOOKUP($A92,級距!$A:$K,9,FALSE)</f>
        <v>7</v>
      </c>
      <c r="D92" s="32">
        <f>VLOOKUP($A92,級距!$A:$K,10,FALSE)</f>
        <v>8</v>
      </c>
      <c r="E92" s="32">
        <f>VLOOKUP($A92,級距!$A:$K,11,FALSE)</f>
        <v>3</v>
      </c>
      <c r="F92" s="32">
        <f t="shared" si="1"/>
        <v>1</v>
      </c>
    </row>
    <row r="93" spans="1:6">
      <c r="A93" s="68">
        <v>45482</v>
      </c>
      <c r="B93" s="67">
        <v>19397.687999999995</v>
      </c>
      <c r="C93" s="32">
        <f>VLOOKUP($A93,級距!$A:$K,9,FALSE)</f>
        <v>10</v>
      </c>
      <c r="D93" s="32">
        <f>VLOOKUP($A93,級距!$A:$K,10,FALSE)</f>
        <v>2</v>
      </c>
      <c r="E93" s="32">
        <f>VLOOKUP($A93,級距!$A:$K,11,FALSE)</f>
        <v>1</v>
      </c>
      <c r="F93" s="32">
        <f t="shared" si="1"/>
        <v>1</v>
      </c>
    </row>
    <row r="94" spans="1:6">
      <c r="A94" s="68">
        <v>45481</v>
      </c>
      <c r="B94" s="67">
        <v>463130.71200000006</v>
      </c>
      <c r="C94" s="32">
        <f>VLOOKUP($A94,級距!$A:$K,9,FALSE)</f>
        <v>10</v>
      </c>
      <c r="D94" s="32">
        <f>VLOOKUP($A94,級距!$A:$K,10,FALSE)</f>
        <v>8</v>
      </c>
      <c r="E94" s="32">
        <f>VLOOKUP($A94,級距!$A:$K,11,FALSE)</f>
        <v>4</v>
      </c>
      <c r="F94" s="32">
        <f t="shared" si="1"/>
        <v>1</v>
      </c>
    </row>
    <row r="95" spans="1:6">
      <c r="A95" s="68">
        <v>45478</v>
      </c>
      <c r="B95" s="67">
        <v>-35799.264000000003</v>
      </c>
      <c r="C95" s="32">
        <f>VLOOKUP($A95,級距!$A:$K,9,FALSE)</f>
        <v>2</v>
      </c>
      <c r="D95" s="32">
        <f>VLOOKUP($A95,級距!$A:$K,10,FALSE)</f>
        <v>6</v>
      </c>
      <c r="E95" s="32">
        <f>VLOOKUP($A95,級距!$A:$K,11,FALSE)</f>
        <v>2</v>
      </c>
      <c r="F95" s="32">
        <f t="shared" si="1"/>
        <v>1</v>
      </c>
    </row>
    <row r="96" spans="1:6">
      <c r="A96" s="68">
        <v>45477</v>
      </c>
      <c r="B96" s="67">
        <v>15409.039999999999</v>
      </c>
      <c r="C96" s="32">
        <f>VLOOKUP($A96,級距!$A:$K,9,FALSE)</f>
        <v>2</v>
      </c>
      <c r="D96" s="32">
        <f>VLOOKUP($A96,級距!$A:$K,10,FALSE)</f>
        <v>9</v>
      </c>
      <c r="E96" s="32">
        <f>VLOOKUP($A96,級距!$A:$K,11,FALSE)</f>
        <v>3</v>
      </c>
      <c r="F96" s="32">
        <f t="shared" si="1"/>
        <v>1</v>
      </c>
    </row>
    <row r="97" spans="1:6">
      <c r="A97" s="68">
        <v>45476</v>
      </c>
      <c r="B97" s="67">
        <v>-21316.464</v>
      </c>
      <c r="C97" s="32">
        <f>VLOOKUP($A97,級距!$A:$K,9,FALSE)</f>
        <v>4</v>
      </c>
      <c r="D97" s="32">
        <f>VLOOKUP($A97,級距!$A:$K,10,FALSE)</f>
        <v>6</v>
      </c>
      <c r="E97" s="32">
        <f>VLOOKUP($A97,級距!$A:$K,11,FALSE)</f>
        <v>2</v>
      </c>
      <c r="F97" s="32">
        <f t="shared" si="1"/>
        <v>1</v>
      </c>
    </row>
    <row r="98" spans="1:6">
      <c r="A98" s="68">
        <v>45475</v>
      </c>
      <c r="B98" s="67">
        <v>9462.7279999999919</v>
      </c>
      <c r="C98" s="32">
        <f>VLOOKUP($A98,級距!$A:$K,9,FALSE)</f>
        <v>6</v>
      </c>
      <c r="D98" s="32">
        <f>VLOOKUP($A98,級距!$A:$K,10,FALSE)</f>
        <v>1</v>
      </c>
      <c r="E98" s="32">
        <f>VLOOKUP($A98,級距!$A:$K,11,FALSE)</f>
        <v>2</v>
      </c>
      <c r="F98" s="32">
        <f t="shared" si="1"/>
        <v>1</v>
      </c>
    </row>
    <row r="99" spans="1:6">
      <c r="A99" s="68">
        <v>45474</v>
      </c>
      <c r="B99" s="67">
        <v>48885.768000000004</v>
      </c>
      <c r="C99" s="32">
        <f>VLOOKUP($A99,級距!$A:$K,9,FALSE)</f>
        <v>5</v>
      </c>
      <c r="D99" s="32">
        <f>VLOOKUP($A99,級距!$A:$K,10,FALSE)</f>
        <v>2</v>
      </c>
      <c r="E99" s="32">
        <f>VLOOKUP($A99,級距!$A:$K,11,FALSE)</f>
        <v>2</v>
      </c>
      <c r="F99" s="32">
        <f t="shared" si="1"/>
        <v>1</v>
      </c>
    </row>
    <row r="100" spans="1:6">
      <c r="A100" s="68">
        <v>45471</v>
      </c>
      <c r="B100" s="67">
        <v>46680.408000000003</v>
      </c>
      <c r="C100" s="32">
        <f>VLOOKUP($A100,級距!$A:$K,9,FALSE)</f>
        <v>8</v>
      </c>
      <c r="D100" s="32">
        <f>VLOOKUP($A100,級距!$A:$K,10,FALSE)</f>
        <v>3</v>
      </c>
      <c r="E100" s="32">
        <f>VLOOKUP($A100,級距!$A:$K,11,FALSE)</f>
        <v>2</v>
      </c>
      <c r="F100" s="32">
        <f t="shared" si="1"/>
        <v>1</v>
      </c>
    </row>
    <row r="101" spans="1:6">
      <c r="A101" s="68">
        <v>45470</v>
      </c>
      <c r="B101" s="67">
        <v>-77500.167999999991</v>
      </c>
      <c r="C101" s="32">
        <f>VLOOKUP($A101,級距!$A:$K,9,FALSE)</f>
        <v>6</v>
      </c>
      <c r="D101" s="32">
        <f>VLOOKUP($A101,級距!$A:$K,10,FALSE)</f>
        <v>7</v>
      </c>
      <c r="E101" s="32">
        <f>VLOOKUP($A101,級距!$A:$K,11,FALSE)</f>
        <v>3</v>
      </c>
      <c r="F101" s="32">
        <f t="shared" si="1"/>
        <v>1</v>
      </c>
    </row>
    <row r="102" spans="1:6">
      <c r="A102" s="68">
        <v>45469</v>
      </c>
      <c r="B102" s="67">
        <v>11515.552</v>
      </c>
      <c r="C102" s="32">
        <f>VLOOKUP($A102,級距!$A:$K,9,FALSE)</f>
        <v>5</v>
      </c>
      <c r="D102" s="32">
        <f>VLOOKUP($A102,級距!$A:$K,10,FALSE)</f>
        <v>3</v>
      </c>
      <c r="E102" s="32">
        <f>VLOOKUP($A102,級距!$A:$K,11,FALSE)</f>
        <v>2</v>
      </c>
      <c r="F102" s="32">
        <f t="shared" si="1"/>
        <v>1</v>
      </c>
    </row>
    <row r="103" spans="1:6">
      <c r="A103" s="68">
        <v>45468</v>
      </c>
      <c r="B103" s="67">
        <v>-9827.1839999999993</v>
      </c>
      <c r="C103" s="32">
        <f>VLOOKUP($A103,級距!$A:$K,9,FALSE)</f>
        <v>8</v>
      </c>
      <c r="D103" s="32">
        <f>VLOOKUP($A103,級距!$A:$K,10,FALSE)</f>
        <v>4</v>
      </c>
      <c r="E103" s="32">
        <f>VLOOKUP($A103,級距!$A:$K,11,FALSE)</f>
        <v>2</v>
      </c>
      <c r="F103" s="32">
        <f t="shared" si="1"/>
        <v>1</v>
      </c>
    </row>
    <row r="104" spans="1:6">
      <c r="A104" s="68">
        <v>45467</v>
      </c>
      <c r="B104" s="67">
        <v>-60686.903999999995</v>
      </c>
      <c r="C104" s="32">
        <f>VLOOKUP($A104,級距!$A:$K,9,FALSE)</f>
        <v>8</v>
      </c>
      <c r="D104" s="32">
        <f>VLOOKUP($A104,級距!$A:$K,10,FALSE)</f>
        <v>9</v>
      </c>
      <c r="E104" s="32">
        <f>VLOOKUP($A104,級距!$A:$K,11,FALSE)</f>
        <v>3</v>
      </c>
      <c r="F104" s="32">
        <f t="shared" si="1"/>
        <v>1</v>
      </c>
    </row>
    <row r="105" spans="1:6">
      <c r="A105" s="68">
        <v>45464</v>
      </c>
      <c r="B105" s="67">
        <v>-31632.335999999999</v>
      </c>
      <c r="C105" s="32">
        <f>VLOOKUP($A105,級距!$A:$K,9,FALSE)</f>
        <v>6</v>
      </c>
      <c r="D105" s="32">
        <f>VLOOKUP($A105,級距!$A:$K,10,FALSE)</f>
        <v>7</v>
      </c>
      <c r="E105" s="32">
        <f>VLOOKUP($A105,級距!$A:$K,11,FALSE)</f>
        <v>3</v>
      </c>
      <c r="F105" s="32">
        <f t="shared" si="1"/>
        <v>1</v>
      </c>
    </row>
    <row r="106" spans="1:6">
      <c r="A106" s="68">
        <v>45463</v>
      </c>
      <c r="B106" s="67">
        <v>26037.671999999999</v>
      </c>
      <c r="C106" s="32">
        <f>VLOOKUP($A106,級距!$A:$K,9,FALSE)</f>
        <v>6</v>
      </c>
      <c r="D106" s="32">
        <f>VLOOKUP($A106,級距!$A:$K,10,FALSE)</f>
        <v>9</v>
      </c>
      <c r="E106" s="32">
        <f>VLOOKUP($A106,級距!$A:$K,11,FALSE)</f>
        <v>3</v>
      </c>
      <c r="F106" s="32">
        <f t="shared" si="1"/>
        <v>1</v>
      </c>
    </row>
    <row r="107" spans="1:6">
      <c r="A107" s="68">
        <v>45462</v>
      </c>
      <c r="B107" s="67">
        <v>-60018.655999999995</v>
      </c>
      <c r="C107" s="32">
        <f>VLOOKUP($A107,級距!$A:$K,9,FALSE)</f>
        <v>8</v>
      </c>
      <c r="D107" s="32">
        <f>VLOOKUP($A107,級距!$A:$K,10,FALSE)</f>
        <v>8</v>
      </c>
      <c r="E107" s="32">
        <f>VLOOKUP($A107,級距!$A:$K,11,FALSE)</f>
        <v>3</v>
      </c>
      <c r="F107" s="32">
        <f t="shared" si="1"/>
        <v>1</v>
      </c>
    </row>
    <row r="108" spans="1:6">
      <c r="A108" s="68">
        <v>45460</v>
      </c>
      <c r="B108" s="67">
        <v>-70919.135999999999</v>
      </c>
      <c r="C108" s="32">
        <f>VLOOKUP($A108,級距!$A:$K,9,FALSE)</f>
        <v>1</v>
      </c>
      <c r="D108" s="32">
        <f>VLOOKUP($A108,級距!$A:$K,10,FALSE)</f>
        <v>4</v>
      </c>
      <c r="E108" s="32">
        <f>VLOOKUP($A108,級距!$A:$K,11,FALSE)</f>
        <v>2</v>
      </c>
      <c r="F108" s="32">
        <f t="shared" si="1"/>
        <v>1</v>
      </c>
    </row>
    <row r="109" spans="1:6">
      <c r="A109" s="68">
        <v>45457</v>
      </c>
      <c r="B109" s="67">
        <v>168737.24</v>
      </c>
      <c r="C109" s="32">
        <f>VLOOKUP($A109,級距!$A:$K,9,FALSE)</f>
        <v>5</v>
      </c>
      <c r="D109" s="32">
        <f>VLOOKUP($A109,級距!$A:$K,10,FALSE)</f>
        <v>10</v>
      </c>
      <c r="E109" s="32">
        <f>VLOOKUP($A109,級距!$A:$K,11,FALSE)</f>
        <v>3</v>
      </c>
      <c r="F109" s="32">
        <f t="shared" si="1"/>
        <v>1</v>
      </c>
    </row>
    <row r="110" spans="1:6">
      <c r="A110" s="68">
        <v>45455</v>
      </c>
      <c r="B110" s="67">
        <v>126709.03200000001</v>
      </c>
      <c r="C110" s="32">
        <f>VLOOKUP($A110,級距!$A:$K,9,FALSE)</f>
        <v>7</v>
      </c>
      <c r="D110" s="32">
        <f>VLOOKUP($A110,級距!$A:$K,10,FALSE)</f>
        <v>8</v>
      </c>
      <c r="E110" s="32">
        <f>VLOOKUP($A110,級距!$A:$K,11,FALSE)</f>
        <v>3</v>
      </c>
      <c r="F110" s="32">
        <f t="shared" si="1"/>
        <v>1</v>
      </c>
    </row>
    <row r="111" spans="1:6">
      <c r="A111" s="68">
        <v>45448</v>
      </c>
      <c r="B111" s="67">
        <v>-129965.61599999999</v>
      </c>
      <c r="C111" s="32">
        <f>VLOOKUP($A111,級距!$A:$K,9,FALSE)</f>
        <v>7</v>
      </c>
      <c r="D111" s="32">
        <f>VLOOKUP($A111,級距!$A:$K,10,FALSE)</f>
        <v>5</v>
      </c>
      <c r="E111" s="32">
        <f>VLOOKUP($A111,級距!$A:$K,11,FALSE)</f>
        <v>2</v>
      </c>
      <c r="F111" s="32">
        <f t="shared" si="1"/>
        <v>1</v>
      </c>
    </row>
    <row r="112" spans="1:6">
      <c r="A112" s="68">
        <v>45447</v>
      </c>
      <c r="B112" s="67">
        <v>-66337.655999999988</v>
      </c>
      <c r="C112" s="32">
        <f>VLOOKUP($A112,級距!$A:$K,9,FALSE)</f>
        <v>7</v>
      </c>
      <c r="D112" s="32">
        <f>VLOOKUP($A112,級距!$A:$K,10,FALSE)</f>
        <v>9</v>
      </c>
      <c r="E112" s="32">
        <f>VLOOKUP($A112,級距!$A:$K,11,FALSE)</f>
        <v>3</v>
      </c>
      <c r="F112" s="32">
        <f t="shared" si="1"/>
        <v>1</v>
      </c>
    </row>
    <row r="113" spans="1:6">
      <c r="A113" s="68">
        <v>45446</v>
      </c>
      <c r="B113" s="67">
        <v>32808.896000000001</v>
      </c>
      <c r="C113" s="32">
        <f>VLOOKUP($A113,級距!$A:$K,9,FALSE)</f>
        <v>7</v>
      </c>
      <c r="D113" s="32">
        <f>VLOOKUP($A113,級距!$A:$K,10,FALSE)</f>
        <v>7</v>
      </c>
      <c r="E113" s="32">
        <f>VLOOKUP($A113,級距!$A:$K,11,FALSE)</f>
        <v>3</v>
      </c>
      <c r="F113" s="32">
        <f t="shared" si="1"/>
        <v>1</v>
      </c>
    </row>
    <row r="114" spans="1:6">
      <c r="A114" s="68">
        <v>45443</v>
      </c>
      <c r="B114" s="67">
        <v>-96858.375999999989</v>
      </c>
      <c r="C114" s="32">
        <f>VLOOKUP($A114,級距!$A:$K,9,FALSE)</f>
        <v>8</v>
      </c>
      <c r="D114" s="32">
        <f>VLOOKUP($A114,級距!$A:$K,10,FALSE)</f>
        <v>7</v>
      </c>
      <c r="E114" s="32">
        <f>VLOOKUP($A114,級距!$A:$K,11,FALSE)</f>
        <v>3</v>
      </c>
      <c r="F114" s="32">
        <f t="shared" si="1"/>
        <v>1</v>
      </c>
    </row>
    <row r="115" spans="1:6">
      <c r="A115" s="68">
        <v>45441</v>
      </c>
      <c r="B115" s="67">
        <v>-36424.295999999995</v>
      </c>
      <c r="C115" s="32">
        <f>VLOOKUP($A115,級距!$A:$K,9,FALSE)</f>
        <v>4</v>
      </c>
      <c r="D115" s="32">
        <f>VLOOKUP($A115,級距!$A:$K,10,FALSE)</f>
        <v>8</v>
      </c>
      <c r="E115" s="32">
        <f>VLOOKUP($A115,級距!$A:$K,11,FALSE)</f>
        <v>3</v>
      </c>
      <c r="F115" s="32">
        <f t="shared" si="1"/>
        <v>1</v>
      </c>
    </row>
    <row r="116" spans="1:6">
      <c r="A116" s="68">
        <v>45440</v>
      </c>
      <c r="B116" s="67">
        <v>-18754.031999999999</v>
      </c>
      <c r="C116" s="32">
        <f>VLOOKUP($A116,級距!$A:$K,9,FALSE)</f>
        <v>2</v>
      </c>
      <c r="D116" s="32">
        <f>VLOOKUP($A116,級距!$A:$K,10,FALSE)</f>
        <v>5</v>
      </c>
      <c r="E116" s="32">
        <f>VLOOKUP($A116,級距!$A:$K,11,FALSE)</f>
        <v>2</v>
      </c>
      <c r="F116" s="32">
        <f t="shared" si="1"/>
        <v>1</v>
      </c>
    </row>
    <row r="117" spans="1:6">
      <c r="A117" s="68">
        <v>45435</v>
      </c>
      <c r="B117" s="67">
        <v>-12103.271999999999</v>
      </c>
      <c r="C117" s="32">
        <f>VLOOKUP($A117,級距!$A:$K,9,FALSE)</f>
        <v>3</v>
      </c>
      <c r="D117" s="32">
        <f>VLOOKUP($A117,級距!$A:$K,10,FALSE)</f>
        <v>2</v>
      </c>
      <c r="E117" s="32">
        <f>VLOOKUP($A117,級距!$A:$K,11,FALSE)</f>
        <v>2</v>
      </c>
      <c r="F117" s="32">
        <f t="shared" si="1"/>
        <v>1</v>
      </c>
    </row>
    <row r="118" spans="1:6">
      <c r="A118" s="68">
        <v>45433</v>
      </c>
      <c r="B118" s="67">
        <v>-23564.016000000003</v>
      </c>
      <c r="C118" s="32">
        <f>VLOOKUP($A118,級距!$A:$K,9,FALSE)</f>
        <v>4</v>
      </c>
      <c r="D118" s="32">
        <f>VLOOKUP($A118,級距!$A:$K,10,FALSE)</f>
        <v>3</v>
      </c>
      <c r="E118" s="32">
        <f>VLOOKUP($A118,級距!$A:$K,11,FALSE)</f>
        <v>2</v>
      </c>
      <c r="F118" s="32">
        <f t="shared" si="1"/>
        <v>1</v>
      </c>
    </row>
    <row r="119" spans="1:6">
      <c r="A119" s="68">
        <v>45432</v>
      </c>
      <c r="B119" s="67">
        <v>29674.359999999997</v>
      </c>
      <c r="C119" s="32">
        <f>VLOOKUP($A119,級距!$A:$K,9,FALSE)</f>
        <v>8</v>
      </c>
      <c r="D119" s="32">
        <f>VLOOKUP($A119,級距!$A:$K,10,FALSE)</f>
        <v>5</v>
      </c>
      <c r="E119" s="32">
        <f>VLOOKUP($A119,級距!$A:$K,11,FALSE)</f>
        <v>2</v>
      </c>
      <c r="F119" s="32">
        <f t="shared" si="1"/>
        <v>1</v>
      </c>
    </row>
    <row r="120" spans="1:6">
      <c r="A120" s="68">
        <v>45427</v>
      </c>
      <c r="B120" s="67">
        <v>-44774.616000000002</v>
      </c>
      <c r="C120" s="32">
        <f>VLOOKUP($A120,級距!$A:$K,9,FALSE)</f>
        <v>6</v>
      </c>
      <c r="D120" s="32">
        <f>VLOOKUP($A120,級距!$A:$K,10,FALSE)</f>
        <v>2</v>
      </c>
      <c r="E120" s="32">
        <f>VLOOKUP($A120,級距!$A:$K,11,FALSE)</f>
        <v>2</v>
      </c>
      <c r="F120" s="32">
        <f t="shared" si="1"/>
        <v>1</v>
      </c>
    </row>
    <row r="121" spans="1:6">
      <c r="A121" s="68">
        <v>45425</v>
      </c>
      <c r="B121" s="67">
        <v>-20410.248</v>
      </c>
      <c r="C121" s="32">
        <f>VLOOKUP($A121,級距!$A:$K,9,FALSE)</f>
        <v>2</v>
      </c>
      <c r="D121" s="32">
        <f>VLOOKUP($A121,級距!$A:$K,10,FALSE)</f>
        <v>5</v>
      </c>
      <c r="E121" s="32">
        <f>VLOOKUP($A121,級距!$A:$K,11,FALSE)</f>
        <v>2</v>
      </c>
      <c r="F121" s="32">
        <f t="shared" si="1"/>
        <v>1</v>
      </c>
    </row>
    <row r="122" spans="1:6">
      <c r="A122" s="68">
        <v>45420</v>
      </c>
      <c r="B122" s="67">
        <v>73404.02399999999</v>
      </c>
      <c r="C122" s="32">
        <f>VLOOKUP($A122,級距!$A:$K,9,FALSE)</f>
        <v>3</v>
      </c>
      <c r="D122" s="32">
        <f>VLOOKUP($A122,級距!$A:$K,10,FALSE)</f>
        <v>7</v>
      </c>
      <c r="E122" s="32">
        <f>VLOOKUP($A122,級距!$A:$K,11,FALSE)</f>
        <v>3</v>
      </c>
      <c r="F122" s="32">
        <f t="shared" si="1"/>
        <v>1</v>
      </c>
    </row>
    <row r="123" spans="1:6">
      <c r="A123" s="68">
        <v>45419</v>
      </c>
      <c r="B123" s="67">
        <v>12426.519999999999</v>
      </c>
      <c r="C123" s="32">
        <f>VLOOKUP($A123,級距!$A:$K,9,FALSE)</f>
        <v>5</v>
      </c>
      <c r="D123" s="32">
        <f>VLOOKUP($A123,級距!$A:$K,10,FALSE)</f>
        <v>4</v>
      </c>
      <c r="E123" s="32">
        <f>VLOOKUP($A123,級距!$A:$K,11,FALSE)</f>
        <v>2</v>
      </c>
      <c r="F123" s="32">
        <f t="shared" si="1"/>
        <v>1</v>
      </c>
    </row>
    <row r="124" spans="1:6">
      <c r="A124" s="68">
        <v>45418</v>
      </c>
      <c r="B124" s="67">
        <v>-65758.016000000003</v>
      </c>
      <c r="C124" s="32">
        <f>VLOOKUP($A124,級距!$A:$K,9,FALSE)</f>
        <v>3</v>
      </c>
      <c r="D124" s="32">
        <f>VLOOKUP($A124,級距!$A:$K,10,FALSE)</f>
        <v>6</v>
      </c>
      <c r="E124" s="32">
        <f>VLOOKUP($A124,級距!$A:$K,11,FALSE)</f>
        <v>2</v>
      </c>
      <c r="F124" s="32">
        <f t="shared" si="1"/>
        <v>1</v>
      </c>
    </row>
    <row r="125" spans="1:6">
      <c r="A125" s="68">
        <v>45414</v>
      </c>
      <c r="B125" s="67">
        <v>-69968.736000000004</v>
      </c>
      <c r="C125" s="32">
        <f>VLOOKUP($A125,級距!$A:$K,9,FALSE)</f>
        <v>3</v>
      </c>
      <c r="D125" s="32">
        <f>VLOOKUP($A125,級距!$A:$K,10,FALSE)</f>
        <v>3</v>
      </c>
      <c r="E125" s="32">
        <f>VLOOKUP($A125,級距!$A:$K,11,FALSE)</f>
        <v>2</v>
      </c>
      <c r="F125" s="32">
        <f t="shared" si="1"/>
        <v>1</v>
      </c>
    </row>
    <row r="126" spans="1:6">
      <c r="A126" s="68">
        <v>45406</v>
      </c>
      <c r="B126" s="67">
        <v>96377.391999999993</v>
      </c>
      <c r="C126" s="32">
        <f>VLOOKUP($A126,級距!$A:$K,9,FALSE)</f>
        <v>8</v>
      </c>
      <c r="D126" s="32">
        <f>VLOOKUP($A126,級距!$A:$K,10,FALSE)</f>
        <v>9</v>
      </c>
      <c r="E126" s="32">
        <f>VLOOKUP($A126,級距!$A:$K,11,FALSE)</f>
        <v>3</v>
      </c>
      <c r="F126" s="32">
        <f t="shared" si="1"/>
        <v>1</v>
      </c>
    </row>
    <row r="127" spans="1:6">
      <c r="A127" s="68">
        <v>45405</v>
      </c>
      <c r="B127" s="67">
        <v>-52025.567999999999</v>
      </c>
      <c r="C127" s="32">
        <f>VLOOKUP($A127,級距!$A:$K,9,FALSE)</f>
        <v>5</v>
      </c>
      <c r="D127" s="32">
        <f>VLOOKUP($A127,級距!$A:$K,10,FALSE)</f>
        <v>2</v>
      </c>
      <c r="E127" s="32">
        <f>VLOOKUP($A127,級距!$A:$K,11,FALSE)</f>
        <v>2</v>
      </c>
      <c r="F127" s="32">
        <f t="shared" si="1"/>
        <v>1</v>
      </c>
    </row>
    <row r="128" spans="1:6">
      <c r="A128" s="68">
        <v>45404</v>
      </c>
      <c r="B128" s="67">
        <v>76713.407999999996</v>
      </c>
      <c r="C128" s="32">
        <f>VLOOKUP($A128,級距!$A:$K,9,FALSE)</f>
        <v>7</v>
      </c>
      <c r="D128" s="32">
        <f>VLOOKUP($A128,級距!$A:$K,10,FALSE)</f>
        <v>4</v>
      </c>
      <c r="E128" s="32">
        <f>VLOOKUP($A128,級距!$A:$K,11,FALSE)</f>
        <v>2</v>
      </c>
      <c r="F128" s="32">
        <f t="shared" si="1"/>
        <v>1</v>
      </c>
    </row>
    <row r="129" spans="1:6">
      <c r="A129" s="68">
        <v>45401</v>
      </c>
      <c r="B129" s="67">
        <v>-79455.695999999996</v>
      </c>
      <c r="C129" s="32">
        <f>VLOOKUP($A129,級距!$A:$K,9,FALSE)</f>
        <v>10</v>
      </c>
      <c r="D129" s="32">
        <f>VLOOKUP($A129,級距!$A:$K,10,FALSE)</f>
        <v>5</v>
      </c>
      <c r="E129" s="32">
        <f>VLOOKUP($A129,級距!$A:$K,11,FALSE)</f>
        <v>1</v>
      </c>
      <c r="F129" s="32">
        <f t="shared" si="1"/>
        <v>1</v>
      </c>
    </row>
    <row r="130" spans="1:6">
      <c r="A130" s="68">
        <v>45400</v>
      </c>
      <c r="B130" s="67">
        <v>234066.864</v>
      </c>
      <c r="C130" s="32">
        <f>VLOOKUP($A130,級距!$A:$K,9,FALSE)</f>
        <v>9</v>
      </c>
      <c r="D130" s="32">
        <f>VLOOKUP($A130,級距!$A:$K,10,FALSE)</f>
        <v>9</v>
      </c>
      <c r="E130" s="32">
        <f>VLOOKUP($A130,級距!$A:$K,11,FALSE)</f>
        <v>3</v>
      </c>
      <c r="F130" s="32">
        <f t="shared" si="1"/>
        <v>1</v>
      </c>
    </row>
    <row r="131" spans="1:6">
      <c r="A131" s="68">
        <v>45399</v>
      </c>
      <c r="B131" s="67">
        <v>188269.016</v>
      </c>
      <c r="C131" s="32">
        <f>VLOOKUP($A131,級距!$A:$K,9,FALSE)</f>
        <v>9</v>
      </c>
      <c r="D131" s="32">
        <f>VLOOKUP($A131,級距!$A:$K,10,FALSE)</f>
        <v>9</v>
      </c>
      <c r="E131" s="32">
        <f>VLOOKUP($A131,級距!$A:$K,11,FALSE)</f>
        <v>4</v>
      </c>
      <c r="F131" s="32">
        <f t="shared" si="1"/>
        <v>1</v>
      </c>
    </row>
    <row r="132" spans="1:6">
      <c r="A132" s="68">
        <v>45398</v>
      </c>
      <c r="B132" s="67">
        <v>56858.975999999995</v>
      </c>
      <c r="C132" s="32">
        <f>VLOOKUP($A132,級距!$A:$K,9,FALSE)</f>
        <v>10</v>
      </c>
      <c r="D132" s="32">
        <f>VLOOKUP($A132,級距!$A:$K,10,FALSE)</f>
        <v>7</v>
      </c>
      <c r="E132" s="32">
        <f>VLOOKUP($A132,級距!$A:$K,11,FALSE)</f>
        <v>4</v>
      </c>
      <c r="F132" s="32">
        <f t="shared" ref="F132:F195" si="2">IF(A133&lt;&gt;A132,1,0)</f>
        <v>1</v>
      </c>
    </row>
    <row r="133" spans="1:6">
      <c r="A133" s="68">
        <v>45397</v>
      </c>
      <c r="B133" s="67">
        <v>-70065.936000000002</v>
      </c>
      <c r="C133" s="32">
        <f>VLOOKUP($A133,級距!$A:$K,9,FALSE)</f>
        <v>2</v>
      </c>
      <c r="D133" s="32">
        <f>VLOOKUP($A133,級距!$A:$K,10,FALSE)</f>
        <v>3</v>
      </c>
      <c r="E133" s="32">
        <f>VLOOKUP($A133,級距!$A:$K,11,FALSE)</f>
        <v>2</v>
      </c>
      <c r="F133" s="32">
        <f t="shared" si="2"/>
        <v>1</v>
      </c>
    </row>
    <row r="134" spans="1:6">
      <c r="A134" s="68">
        <v>45393</v>
      </c>
      <c r="B134" s="67">
        <v>-70134.623999999996</v>
      </c>
      <c r="C134" s="32">
        <f>VLOOKUP($A134,級距!$A:$K,9,FALSE)</f>
        <v>1</v>
      </c>
      <c r="D134" s="32">
        <f>VLOOKUP($A134,級距!$A:$K,10,FALSE)</f>
        <v>5</v>
      </c>
      <c r="E134" s="32">
        <f>VLOOKUP($A134,級距!$A:$K,11,FALSE)</f>
        <v>2</v>
      </c>
      <c r="F134" s="32">
        <f t="shared" si="2"/>
        <v>1</v>
      </c>
    </row>
    <row r="135" spans="1:6">
      <c r="A135" s="68">
        <v>45391</v>
      </c>
      <c r="B135" s="67">
        <v>136026.84</v>
      </c>
      <c r="C135" s="32">
        <f>VLOOKUP($A135,級距!$A:$K,9,FALSE)</f>
        <v>9</v>
      </c>
      <c r="D135" s="32">
        <f>VLOOKUP($A135,級距!$A:$K,10,FALSE)</f>
        <v>10</v>
      </c>
      <c r="E135" s="32">
        <f>VLOOKUP($A135,級距!$A:$K,11,FALSE)</f>
        <v>3</v>
      </c>
      <c r="F135" s="32">
        <f t="shared" si="2"/>
        <v>1</v>
      </c>
    </row>
    <row r="136" spans="1:6">
      <c r="A136" s="68">
        <v>45385</v>
      </c>
      <c r="B136" s="67">
        <v>23028.6</v>
      </c>
      <c r="C136" s="32">
        <f>VLOOKUP($A136,級距!$A:$K,9,FALSE)</f>
        <v>2</v>
      </c>
      <c r="D136" s="32">
        <f>VLOOKUP($A136,級距!$A:$K,10,FALSE)</f>
        <v>2</v>
      </c>
      <c r="E136" s="32">
        <f>VLOOKUP($A136,級距!$A:$K,11,FALSE)</f>
        <v>2</v>
      </c>
      <c r="F136" s="32">
        <f t="shared" si="2"/>
        <v>1</v>
      </c>
    </row>
    <row r="137" spans="1:6">
      <c r="A137" s="68">
        <v>45380</v>
      </c>
      <c r="B137" s="67">
        <v>-28712.04</v>
      </c>
      <c r="C137" s="32">
        <f>VLOOKUP($A137,級距!$A:$K,9,FALSE)</f>
        <v>1</v>
      </c>
      <c r="D137" s="32">
        <f>VLOOKUP($A137,級距!$A:$K,10,FALSE)</f>
        <v>6</v>
      </c>
      <c r="E137" s="32">
        <f>VLOOKUP($A137,級距!$A:$K,11,FALSE)</f>
        <v>2</v>
      </c>
      <c r="F137" s="32">
        <f t="shared" si="2"/>
        <v>1</v>
      </c>
    </row>
    <row r="138" spans="1:6">
      <c r="A138" s="68">
        <v>45379</v>
      </c>
      <c r="B138" s="67">
        <v>904.5599999999979</v>
      </c>
      <c r="C138" s="32">
        <f>VLOOKUP($A138,級距!$A:$K,9,FALSE)</f>
        <v>4</v>
      </c>
      <c r="D138" s="32">
        <f>VLOOKUP($A138,級距!$A:$K,10,FALSE)</f>
        <v>3</v>
      </c>
      <c r="E138" s="32">
        <f>VLOOKUP($A138,級距!$A:$K,11,FALSE)</f>
        <v>2</v>
      </c>
      <c r="F138" s="32">
        <f t="shared" si="2"/>
        <v>1</v>
      </c>
    </row>
    <row r="139" spans="1:6">
      <c r="A139" s="68">
        <v>45377</v>
      </c>
      <c r="B139" s="67">
        <v>79375.343999999997</v>
      </c>
      <c r="C139" s="32">
        <f>VLOOKUP($A139,級距!$A:$K,9,FALSE)</f>
        <v>10</v>
      </c>
      <c r="D139" s="32">
        <f>VLOOKUP($A139,級距!$A:$K,10,FALSE)</f>
        <v>3</v>
      </c>
      <c r="E139" s="32">
        <f>VLOOKUP($A139,級距!$A:$K,11,FALSE)</f>
        <v>1</v>
      </c>
      <c r="F139" s="32">
        <f t="shared" si="2"/>
        <v>1</v>
      </c>
    </row>
    <row r="140" spans="1:6">
      <c r="A140" s="68">
        <v>45372</v>
      </c>
      <c r="B140" s="67">
        <v>83152.623999999996</v>
      </c>
      <c r="C140" s="32">
        <f>VLOOKUP($A140,級距!$A:$K,9,FALSE)</f>
        <v>6</v>
      </c>
      <c r="D140" s="32">
        <f>VLOOKUP($A140,級距!$A:$K,10,FALSE)</f>
        <v>10</v>
      </c>
      <c r="E140" s="32">
        <f>VLOOKUP($A140,級距!$A:$K,11,FALSE)</f>
        <v>3</v>
      </c>
      <c r="F140" s="32">
        <f t="shared" si="2"/>
        <v>1</v>
      </c>
    </row>
    <row r="141" spans="1:6">
      <c r="A141" s="68">
        <v>45365</v>
      </c>
      <c r="B141" s="67">
        <v>161037.33600000001</v>
      </c>
      <c r="C141" s="32">
        <f>VLOOKUP($A141,級距!$A:$K,9,FALSE)</f>
        <v>4</v>
      </c>
      <c r="D141" s="32">
        <f>VLOOKUP($A141,級距!$A:$K,10,FALSE)</f>
        <v>3</v>
      </c>
      <c r="E141" s="32">
        <f>VLOOKUP($A141,級距!$A:$K,11,FALSE)</f>
        <v>2</v>
      </c>
      <c r="F141" s="32">
        <f t="shared" si="2"/>
        <v>1</v>
      </c>
    </row>
    <row r="142" spans="1:6">
      <c r="A142" s="68">
        <v>45364</v>
      </c>
      <c r="B142" s="67">
        <v>20727.727999999999</v>
      </c>
      <c r="C142" s="32">
        <f>VLOOKUP($A142,級距!$A:$K,9,FALSE)</f>
        <v>4</v>
      </c>
      <c r="D142" s="32">
        <f>VLOOKUP($A142,級距!$A:$K,10,FALSE)</f>
        <v>4</v>
      </c>
      <c r="E142" s="32">
        <f>VLOOKUP($A142,級距!$A:$K,11,FALSE)</f>
        <v>2</v>
      </c>
      <c r="F142" s="32">
        <f t="shared" si="2"/>
        <v>1</v>
      </c>
    </row>
    <row r="143" spans="1:6">
      <c r="A143" s="68">
        <v>45359</v>
      </c>
      <c r="B143" s="67">
        <v>55546.015999999996</v>
      </c>
      <c r="C143" s="32">
        <f>VLOOKUP($A143,級距!$A:$K,9,FALSE)</f>
        <v>9</v>
      </c>
      <c r="D143" s="32">
        <f>VLOOKUP($A143,級距!$A:$K,10,FALSE)</f>
        <v>4</v>
      </c>
      <c r="E143" s="32">
        <f>VLOOKUP($A143,級距!$A:$K,11,FALSE)</f>
        <v>1</v>
      </c>
      <c r="F143" s="32">
        <f t="shared" si="2"/>
        <v>1</v>
      </c>
    </row>
    <row r="144" spans="1:6">
      <c r="A144" s="68">
        <v>45358</v>
      </c>
      <c r="B144" s="67">
        <v>-36424.272000000004</v>
      </c>
      <c r="C144" s="32">
        <f>VLOOKUP($A144,級距!$A:$K,9,FALSE)</f>
        <v>5</v>
      </c>
      <c r="D144" s="32">
        <f>VLOOKUP($A144,級距!$A:$K,10,FALSE)</f>
        <v>2</v>
      </c>
      <c r="E144" s="32">
        <f>VLOOKUP($A144,級距!$A:$K,11,FALSE)</f>
        <v>2</v>
      </c>
      <c r="F144" s="32">
        <f t="shared" si="2"/>
        <v>1</v>
      </c>
    </row>
    <row r="145" spans="1:6">
      <c r="A145" s="68">
        <v>45357</v>
      </c>
      <c r="B145" s="67">
        <v>-24404.831999999999</v>
      </c>
      <c r="C145" s="32">
        <f>VLOOKUP($A145,級距!$A:$K,9,FALSE)</f>
        <v>7</v>
      </c>
      <c r="D145" s="32">
        <f>VLOOKUP($A145,級距!$A:$K,10,FALSE)</f>
        <v>10</v>
      </c>
      <c r="E145" s="32">
        <f>VLOOKUP($A145,級距!$A:$K,11,FALSE)</f>
        <v>3</v>
      </c>
      <c r="F145" s="32">
        <f t="shared" si="2"/>
        <v>1</v>
      </c>
    </row>
    <row r="146" spans="1:6">
      <c r="A146" s="68">
        <v>45356</v>
      </c>
      <c r="B146" s="67">
        <v>-18985.464</v>
      </c>
      <c r="C146" s="32">
        <f>VLOOKUP($A146,級距!$A:$K,9,FALSE)</f>
        <v>2</v>
      </c>
      <c r="D146" s="32">
        <f>VLOOKUP($A146,級距!$A:$K,10,FALSE)</f>
        <v>3</v>
      </c>
      <c r="E146" s="32">
        <f>VLOOKUP($A146,級距!$A:$K,11,FALSE)</f>
        <v>2</v>
      </c>
      <c r="F146" s="32">
        <f t="shared" si="2"/>
        <v>1</v>
      </c>
    </row>
    <row r="147" spans="1:6">
      <c r="A147" s="68">
        <v>45355</v>
      </c>
      <c r="B147" s="67">
        <v>-26781.504000000001</v>
      </c>
      <c r="C147" s="32">
        <f>VLOOKUP($A147,級距!$A:$K,9,FALSE)</f>
        <v>5</v>
      </c>
      <c r="D147" s="32">
        <f>VLOOKUP($A147,級距!$A:$K,10,FALSE)</f>
        <v>9</v>
      </c>
      <c r="E147" s="32">
        <f>VLOOKUP($A147,級距!$A:$K,11,FALSE)</f>
        <v>3</v>
      </c>
      <c r="F147" s="32">
        <f t="shared" si="2"/>
        <v>1</v>
      </c>
    </row>
    <row r="148" spans="1:6">
      <c r="A148" s="68">
        <v>45349</v>
      </c>
      <c r="B148" s="67">
        <v>41087.544000000002</v>
      </c>
      <c r="C148" s="32">
        <f>VLOOKUP($A148,級距!$A:$K,9,FALSE)</f>
        <v>8</v>
      </c>
      <c r="D148" s="32">
        <f>VLOOKUP($A148,級距!$A:$K,10,FALSE)</f>
        <v>4</v>
      </c>
      <c r="E148" s="32">
        <f>VLOOKUP($A148,級距!$A:$K,11,FALSE)</f>
        <v>2</v>
      </c>
      <c r="F148" s="32">
        <f t="shared" si="2"/>
        <v>1</v>
      </c>
    </row>
    <row r="149" spans="1:6">
      <c r="A149" s="68">
        <v>45337</v>
      </c>
      <c r="B149" s="67">
        <v>-9874.3680000000004</v>
      </c>
      <c r="C149" s="32">
        <f>VLOOKUP($A149,級距!$A:$K,9,FALSE)</f>
        <v>4</v>
      </c>
      <c r="D149" s="32">
        <f>VLOOKUP($A149,級距!$A:$K,10,FALSE)</f>
        <v>5</v>
      </c>
      <c r="E149" s="32">
        <f>VLOOKUP($A149,級距!$A:$K,11,FALSE)</f>
        <v>2</v>
      </c>
      <c r="F149" s="32">
        <f t="shared" si="2"/>
        <v>1</v>
      </c>
    </row>
    <row r="150" spans="1:6">
      <c r="A150" s="68">
        <v>45323</v>
      </c>
      <c r="B150" s="67">
        <v>-68944.464000000007</v>
      </c>
      <c r="C150" s="32">
        <f>VLOOKUP($A150,級距!$A:$K,9,FALSE)</f>
        <v>2</v>
      </c>
      <c r="D150" s="32">
        <f>VLOOKUP($A150,級距!$A:$K,10,FALSE)</f>
        <v>3</v>
      </c>
      <c r="E150" s="32">
        <f>VLOOKUP($A150,級距!$A:$K,11,FALSE)</f>
        <v>2</v>
      </c>
      <c r="F150" s="32">
        <f t="shared" si="2"/>
        <v>1</v>
      </c>
    </row>
    <row r="151" spans="1:6">
      <c r="A151" s="68">
        <v>45322</v>
      </c>
      <c r="B151" s="67">
        <v>11453.088</v>
      </c>
      <c r="C151" s="32">
        <f>VLOOKUP($A151,級距!$A:$K,9,FALSE)</f>
        <v>1</v>
      </c>
      <c r="D151" s="32">
        <f>VLOOKUP($A151,級距!$A:$K,10,FALSE)</f>
        <v>8</v>
      </c>
      <c r="E151" s="32">
        <f>VLOOKUP($A151,級距!$A:$K,11,FALSE)</f>
        <v>3</v>
      </c>
      <c r="F151" s="32">
        <f t="shared" si="2"/>
        <v>1</v>
      </c>
    </row>
    <row r="152" spans="1:6">
      <c r="A152" s="68">
        <v>45316</v>
      </c>
      <c r="B152" s="67">
        <v>-3191.7839999999997</v>
      </c>
      <c r="C152" s="32">
        <f>VLOOKUP($A152,級距!$A:$K,9,FALSE)</f>
        <v>1</v>
      </c>
      <c r="D152" s="32">
        <f>VLOOKUP($A152,級距!$A:$K,10,FALSE)</f>
        <v>3</v>
      </c>
      <c r="E152" s="32">
        <f>VLOOKUP($A152,級距!$A:$K,11,FALSE)</f>
        <v>2</v>
      </c>
      <c r="F152" s="32">
        <f t="shared" si="2"/>
        <v>1</v>
      </c>
    </row>
    <row r="153" spans="1:6">
      <c r="A153" s="68">
        <v>45310</v>
      </c>
      <c r="B153" s="67">
        <v>69368.800000000003</v>
      </c>
      <c r="C153" s="32">
        <f>VLOOKUP($A153,級距!$A:$K,9,FALSE)</f>
        <v>5</v>
      </c>
      <c r="D153" s="32">
        <f>VLOOKUP($A153,級距!$A:$K,10,FALSE)</f>
        <v>8</v>
      </c>
      <c r="E153" s="32">
        <f>VLOOKUP($A153,級距!$A:$K,11,FALSE)</f>
        <v>3</v>
      </c>
      <c r="F153" s="32">
        <f t="shared" si="2"/>
        <v>1</v>
      </c>
    </row>
    <row r="154" spans="1:6">
      <c r="A154" s="68">
        <v>45306</v>
      </c>
      <c r="B154" s="67">
        <v>-54818.312000000005</v>
      </c>
      <c r="C154" s="32">
        <f>VLOOKUP($A154,級距!$A:$K,9,FALSE)</f>
        <v>3</v>
      </c>
      <c r="D154" s="32">
        <f>VLOOKUP($A154,級距!$A:$K,10,FALSE)</f>
        <v>2</v>
      </c>
      <c r="E154" s="32">
        <f>VLOOKUP($A154,級距!$A:$K,11,FALSE)</f>
        <v>2</v>
      </c>
      <c r="F154" s="32">
        <f t="shared" si="2"/>
        <v>1</v>
      </c>
    </row>
    <row r="155" spans="1:6">
      <c r="A155" s="68">
        <v>45302</v>
      </c>
      <c r="B155" s="67">
        <v>-4329.4319999999998</v>
      </c>
      <c r="C155" s="32">
        <f>VLOOKUP($A155,級距!$A:$K,9,FALSE)</f>
        <v>2</v>
      </c>
      <c r="D155" s="32">
        <f>VLOOKUP($A155,級距!$A:$K,10,FALSE)</f>
        <v>7</v>
      </c>
      <c r="E155" s="32">
        <f>VLOOKUP($A155,級距!$A:$K,11,FALSE)</f>
        <v>3</v>
      </c>
      <c r="F155" s="32">
        <f t="shared" si="2"/>
        <v>1</v>
      </c>
    </row>
    <row r="156" spans="1:6">
      <c r="A156" s="68">
        <v>45296</v>
      </c>
      <c r="B156" s="67">
        <v>-16921.727999999999</v>
      </c>
      <c r="C156" s="32">
        <f>VLOOKUP($A156,級距!$A:$K,9,FALSE)</f>
        <v>3</v>
      </c>
      <c r="D156" s="32">
        <f>VLOOKUP($A156,級距!$A:$K,10,FALSE)</f>
        <v>5</v>
      </c>
      <c r="E156" s="32">
        <f>VLOOKUP($A156,級距!$A:$K,11,FALSE)</f>
        <v>2</v>
      </c>
      <c r="F156" s="32">
        <f t="shared" si="2"/>
        <v>1</v>
      </c>
    </row>
    <row r="157" spans="1:6">
      <c r="A157" s="68">
        <v>45293</v>
      </c>
      <c r="B157" s="67">
        <v>29838.240000000002</v>
      </c>
      <c r="C157" s="32">
        <f>VLOOKUP($A157,級距!$A:$K,9,FALSE)</f>
        <v>5</v>
      </c>
      <c r="D157" s="32">
        <f>VLOOKUP($A157,級距!$A:$K,10,FALSE)</f>
        <v>3</v>
      </c>
      <c r="E157" s="32">
        <f>VLOOKUP($A157,級距!$A:$K,11,FALSE)</f>
        <v>2</v>
      </c>
      <c r="F157" s="32">
        <f t="shared" si="2"/>
        <v>1</v>
      </c>
    </row>
    <row r="158" spans="1:6">
      <c r="A158" s="68">
        <v>45266</v>
      </c>
      <c r="B158" s="67">
        <v>3494.1119999999996</v>
      </c>
      <c r="C158" s="32">
        <f>VLOOKUP($A158,級距!$A:$K,9,FALSE)</f>
        <v>2</v>
      </c>
      <c r="D158" s="32">
        <f>VLOOKUP($A158,級距!$A:$K,10,FALSE)</f>
        <v>2</v>
      </c>
      <c r="E158" s="32">
        <f>VLOOKUP($A158,級距!$A:$K,11,FALSE)</f>
        <v>2</v>
      </c>
      <c r="F158" s="32">
        <f t="shared" si="2"/>
        <v>1</v>
      </c>
    </row>
    <row r="159" spans="1:6">
      <c r="A159" s="68">
        <v>45257</v>
      </c>
      <c r="B159" s="67">
        <v>56517.751999999993</v>
      </c>
      <c r="C159" s="32">
        <f>VLOOKUP($A159,級距!$A:$K,9,FALSE)</f>
        <v>7</v>
      </c>
      <c r="D159" s="32">
        <f>VLOOKUP($A159,級距!$A:$K,10,FALSE)</f>
        <v>4</v>
      </c>
      <c r="E159" s="32">
        <f>VLOOKUP($A159,級距!$A:$K,11,FALSE)</f>
        <v>2</v>
      </c>
      <c r="F159" s="32">
        <f t="shared" si="2"/>
        <v>1</v>
      </c>
    </row>
    <row r="160" spans="1:6">
      <c r="A160" s="68">
        <v>45253</v>
      </c>
      <c r="B160" s="67">
        <v>-11073.168</v>
      </c>
      <c r="C160" s="32">
        <f>VLOOKUP($A160,級距!$A:$K,9,FALSE)</f>
        <v>2</v>
      </c>
      <c r="D160" s="32">
        <f>VLOOKUP($A160,級距!$A:$K,10,FALSE)</f>
        <v>3</v>
      </c>
      <c r="E160" s="32">
        <f>VLOOKUP($A160,級距!$A:$K,11,FALSE)</f>
        <v>2</v>
      </c>
      <c r="F160" s="32">
        <f t="shared" si="2"/>
        <v>1</v>
      </c>
    </row>
    <row r="161" spans="1:6">
      <c r="A161" s="68">
        <v>45250</v>
      </c>
      <c r="B161" s="67">
        <v>-16873.632000000001</v>
      </c>
      <c r="C161" s="32">
        <f>VLOOKUP($A161,級距!$A:$K,9,FALSE)</f>
        <v>3</v>
      </c>
      <c r="D161" s="32">
        <f>VLOOKUP($A161,級距!$A:$K,10,FALSE)</f>
        <v>3</v>
      </c>
      <c r="E161" s="32">
        <f>VLOOKUP($A161,級距!$A:$K,11,FALSE)</f>
        <v>2</v>
      </c>
      <c r="F161" s="32">
        <f t="shared" si="2"/>
        <v>1</v>
      </c>
    </row>
    <row r="162" spans="1:6">
      <c r="A162" s="68">
        <v>45223</v>
      </c>
      <c r="B162" s="67">
        <v>94366.535999999993</v>
      </c>
      <c r="C162" s="32">
        <f>VLOOKUP($A162,級距!$A:$K,9,FALSE)</f>
        <v>6</v>
      </c>
      <c r="D162" s="32">
        <f>VLOOKUP($A162,級距!$A:$K,10,FALSE)</f>
        <v>4</v>
      </c>
      <c r="E162" s="32">
        <f>VLOOKUP($A162,級距!$A:$K,11,FALSE)</f>
        <v>2</v>
      </c>
      <c r="F162" s="32">
        <f t="shared" si="2"/>
        <v>1</v>
      </c>
    </row>
    <row r="163" spans="1:6">
      <c r="A163" s="68">
        <v>45218</v>
      </c>
      <c r="B163" s="67">
        <v>-68293.008000000002</v>
      </c>
      <c r="C163" s="32">
        <f>VLOOKUP($A163,級距!$A:$K,9,FALSE)</f>
        <v>3</v>
      </c>
      <c r="D163" s="32">
        <f>VLOOKUP($A163,級距!$A:$K,10,FALSE)</f>
        <v>8</v>
      </c>
      <c r="E163" s="32">
        <f>VLOOKUP($A163,級距!$A:$K,11,FALSE)</f>
        <v>3</v>
      </c>
      <c r="F163" s="32">
        <f t="shared" si="2"/>
        <v>1</v>
      </c>
    </row>
    <row r="164" spans="1:6">
      <c r="A164" s="68">
        <v>45217</v>
      </c>
      <c r="B164" s="67">
        <v>-37739.879999999997</v>
      </c>
      <c r="C164" s="32">
        <f>VLOOKUP($A164,級距!$A:$K,9,FALSE)</f>
        <v>7</v>
      </c>
      <c r="D164" s="32">
        <f>VLOOKUP($A164,級距!$A:$K,10,FALSE)</f>
        <v>9</v>
      </c>
      <c r="E164" s="32">
        <f>VLOOKUP($A164,級距!$A:$K,11,FALSE)</f>
        <v>3</v>
      </c>
      <c r="F164" s="32">
        <f t="shared" si="2"/>
        <v>1</v>
      </c>
    </row>
    <row r="165" spans="1:6">
      <c r="A165" s="68">
        <v>45202</v>
      </c>
      <c r="B165" s="67">
        <v>-10124.472</v>
      </c>
      <c r="C165" s="32">
        <f>VLOOKUP($A165,級距!$A:$K,9,FALSE)</f>
        <v>4</v>
      </c>
      <c r="D165" s="32">
        <f>VLOOKUP($A165,級距!$A:$K,10,FALSE)</f>
        <v>6</v>
      </c>
      <c r="E165" s="32">
        <f>VLOOKUP($A165,級距!$A:$K,11,FALSE)</f>
        <v>2</v>
      </c>
      <c r="F165" s="32">
        <f t="shared" si="2"/>
        <v>1</v>
      </c>
    </row>
    <row r="166" spans="1:6">
      <c r="A166" s="68">
        <v>45196</v>
      </c>
      <c r="B166" s="67">
        <v>-71960.248000000007</v>
      </c>
      <c r="C166" s="32">
        <f>VLOOKUP($A166,級距!$A:$K,9,FALSE)</f>
        <v>2</v>
      </c>
      <c r="D166" s="32">
        <f>VLOOKUP($A166,級距!$A:$K,10,FALSE)</f>
        <v>7</v>
      </c>
      <c r="E166" s="32">
        <f>VLOOKUP($A166,級距!$A:$K,11,FALSE)</f>
        <v>3</v>
      </c>
      <c r="F166" s="32">
        <f t="shared" si="2"/>
        <v>1</v>
      </c>
    </row>
    <row r="167" spans="1:6">
      <c r="A167" s="68">
        <v>45195</v>
      </c>
      <c r="B167" s="67">
        <v>-127534.39200000001</v>
      </c>
      <c r="C167" s="32">
        <f>VLOOKUP($A167,級距!$A:$K,9,FALSE)</f>
        <v>4</v>
      </c>
      <c r="D167" s="32">
        <f>VLOOKUP($A167,級距!$A:$K,10,FALSE)</f>
        <v>7</v>
      </c>
      <c r="E167" s="32">
        <f>VLOOKUP($A167,級距!$A:$K,11,FALSE)</f>
        <v>3</v>
      </c>
      <c r="F167" s="32">
        <f t="shared" si="2"/>
        <v>1</v>
      </c>
    </row>
    <row r="168" spans="1:6">
      <c r="A168" s="68">
        <v>45180</v>
      </c>
      <c r="B168" s="67">
        <v>53486.184000000001</v>
      </c>
      <c r="C168" s="32">
        <f>VLOOKUP($A168,級距!$A:$K,9,FALSE)</f>
        <v>7</v>
      </c>
      <c r="D168" s="32">
        <f>VLOOKUP($A168,級距!$A:$K,10,FALSE)</f>
        <v>7</v>
      </c>
      <c r="E168" s="32">
        <f>VLOOKUP($A168,級距!$A:$K,11,FALSE)</f>
        <v>3</v>
      </c>
      <c r="F168" s="32">
        <f t="shared" si="2"/>
        <v>1</v>
      </c>
    </row>
    <row r="169" spans="1:6">
      <c r="A169" s="68">
        <v>45173</v>
      </c>
      <c r="B169" s="67">
        <v>14387.567999999999</v>
      </c>
      <c r="C169" s="32">
        <f>VLOOKUP($A169,級距!$A:$K,9,FALSE)</f>
        <v>5</v>
      </c>
      <c r="D169" s="32">
        <f>VLOOKUP($A169,級距!$A:$K,10,FALSE)</f>
        <v>8</v>
      </c>
      <c r="E169" s="32">
        <f>VLOOKUP($A169,級距!$A:$K,11,FALSE)</f>
        <v>3</v>
      </c>
      <c r="F169" s="32">
        <f t="shared" si="2"/>
        <v>1</v>
      </c>
    </row>
    <row r="170" spans="1:6">
      <c r="A170" s="68">
        <v>45167</v>
      </c>
      <c r="B170" s="67">
        <v>-8974.0560000000005</v>
      </c>
      <c r="C170" s="32">
        <f>VLOOKUP($A170,級距!$A:$K,9,FALSE)</f>
        <v>5</v>
      </c>
      <c r="D170" s="32">
        <f>VLOOKUP($A170,級距!$A:$K,10,FALSE)</f>
        <v>3</v>
      </c>
      <c r="E170" s="32">
        <f>VLOOKUP($A170,級距!$A:$K,11,FALSE)</f>
        <v>2</v>
      </c>
      <c r="F170" s="32">
        <f t="shared" si="2"/>
        <v>1</v>
      </c>
    </row>
    <row r="171" spans="1:6">
      <c r="A171" s="68">
        <v>45161</v>
      </c>
      <c r="B171" s="67">
        <v>-68318.495999999999</v>
      </c>
      <c r="C171" s="32">
        <f>VLOOKUP($A171,級距!$A:$K,9,FALSE)</f>
        <v>5</v>
      </c>
      <c r="D171" s="32">
        <f>VLOOKUP($A171,級距!$A:$K,10,FALSE)</f>
        <v>9</v>
      </c>
      <c r="E171" s="32">
        <f>VLOOKUP($A171,級距!$A:$K,11,FALSE)</f>
        <v>3</v>
      </c>
      <c r="F171" s="32">
        <f t="shared" si="2"/>
        <v>1</v>
      </c>
    </row>
    <row r="172" spans="1:6">
      <c r="A172" s="68">
        <v>45155</v>
      </c>
      <c r="B172" s="67">
        <v>10832.496000000001</v>
      </c>
      <c r="C172" s="32">
        <f>VLOOKUP($A172,級距!$A:$K,9,FALSE)</f>
        <v>9</v>
      </c>
      <c r="D172" s="32">
        <f>VLOOKUP($A172,級距!$A:$K,10,FALSE)</f>
        <v>7</v>
      </c>
      <c r="E172" s="32">
        <f>VLOOKUP($A172,級距!$A:$K,11,FALSE)</f>
        <v>3</v>
      </c>
      <c r="F172" s="32">
        <f t="shared" si="2"/>
        <v>1</v>
      </c>
    </row>
    <row r="173" spans="1:6">
      <c r="A173" s="68">
        <v>45153</v>
      </c>
      <c r="B173" s="67">
        <v>-43105.968000000001</v>
      </c>
      <c r="C173" s="32">
        <f>VLOOKUP($A173,級距!$A:$K,9,FALSE)</f>
        <v>2</v>
      </c>
      <c r="D173" s="32">
        <f>VLOOKUP($A173,級距!$A:$K,10,FALSE)</f>
        <v>5</v>
      </c>
      <c r="E173" s="32">
        <f>VLOOKUP($A173,級距!$A:$K,11,FALSE)</f>
        <v>2</v>
      </c>
      <c r="F173" s="32">
        <f t="shared" si="2"/>
        <v>1</v>
      </c>
    </row>
    <row r="174" spans="1:6">
      <c r="A174" s="68">
        <v>45149</v>
      </c>
      <c r="B174" s="67">
        <v>-10751.472000000002</v>
      </c>
      <c r="C174" s="32">
        <f>VLOOKUP($A174,級距!$A:$K,9,FALSE)</f>
        <v>5</v>
      </c>
      <c r="D174" s="32">
        <f>VLOOKUP($A174,級距!$A:$K,10,FALSE)</f>
        <v>5</v>
      </c>
      <c r="E174" s="32">
        <f>VLOOKUP($A174,級距!$A:$K,11,FALSE)</f>
        <v>2</v>
      </c>
      <c r="F174" s="32">
        <f t="shared" si="2"/>
        <v>1</v>
      </c>
    </row>
    <row r="175" spans="1:6">
      <c r="A175" s="68">
        <v>45148</v>
      </c>
      <c r="B175" s="67">
        <v>64223.112000000001</v>
      </c>
      <c r="C175" s="32">
        <f>VLOOKUP($A175,級距!$A:$K,9,FALSE)</f>
        <v>7</v>
      </c>
      <c r="D175" s="32">
        <f>VLOOKUP($A175,級距!$A:$K,10,FALSE)</f>
        <v>7</v>
      </c>
      <c r="E175" s="32">
        <f>VLOOKUP($A175,級距!$A:$K,11,FALSE)</f>
        <v>3</v>
      </c>
      <c r="F175" s="32">
        <f t="shared" si="2"/>
        <v>1</v>
      </c>
    </row>
    <row r="176" spans="1:6">
      <c r="A176" s="68">
        <v>45147</v>
      </c>
      <c r="B176" s="67">
        <v>-104202.496</v>
      </c>
      <c r="C176" s="32">
        <f>VLOOKUP($A176,級距!$A:$K,9,FALSE)</f>
        <v>5</v>
      </c>
      <c r="D176" s="32">
        <f>VLOOKUP($A176,級距!$A:$K,10,FALSE)</f>
        <v>3</v>
      </c>
      <c r="E176" s="32">
        <f>VLOOKUP($A176,級距!$A:$K,11,FALSE)</f>
        <v>2</v>
      </c>
      <c r="F176" s="32">
        <f t="shared" si="2"/>
        <v>1</v>
      </c>
    </row>
    <row r="177" spans="1:6">
      <c r="A177" s="68">
        <v>45146</v>
      </c>
      <c r="B177" s="67">
        <v>7643.3999999999969</v>
      </c>
      <c r="C177" s="32">
        <f>VLOOKUP($A177,級距!$A:$K,9,FALSE)</f>
        <v>8</v>
      </c>
      <c r="D177" s="32">
        <f>VLOOKUP($A177,級距!$A:$K,10,FALSE)</f>
        <v>7</v>
      </c>
      <c r="E177" s="32">
        <f>VLOOKUP($A177,級距!$A:$K,11,FALSE)</f>
        <v>3</v>
      </c>
      <c r="F177" s="32">
        <f t="shared" si="2"/>
        <v>1</v>
      </c>
    </row>
    <row r="178" spans="1:6">
      <c r="A178" s="68">
        <v>45140</v>
      </c>
      <c r="B178" s="67">
        <v>56235.551999999996</v>
      </c>
      <c r="C178" s="32">
        <f>VLOOKUP($A178,級距!$A:$K,9,FALSE)</f>
        <v>10</v>
      </c>
      <c r="D178" s="32">
        <f>VLOOKUP($A178,級距!$A:$K,10,FALSE)</f>
        <v>8</v>
      </c>
      <c r="E178" s="32">
        <f>VLOOKUP($A178,級距!$A:$K,11,FALSE)</f>
        <v>4</v>
      </c>
      <c r="F178" s="32">
        <f t="shared" si="2"/>
        <v>1</v>
      </c>
    </row>
    <row r="179" spans="1:6">
      <c r="A179" s="68">
        <v>45138</v>
      </c>
      <c r="B179" s="67">
        <v>22533.256000000001</v>
      </c>
      <c r="C179" s="32">
        <f>VLOOKUP($A179,級距!$A:$K,9,FALSE)</f>
        <v>10</v>
      </c>
      <c r="D179" s="32">
        <f>VLOOKUP($A179,級距!$A:$K,10,FALSE)</f>
        <v>9</v>
      </c>
      <c r="E179" s="32">
        <f>VLOOKUP($A179,級距!$A:$K,11,FALSE)</f>
        <v>4</v>
      </c>
      <c r="F179" s="32">
        <f t="shared" si="2"/>
        <v>1</v>
      </c>
    </row>
    <row r="180" spans="1:6">
      <c r="A180" s="68">
        <v>45135</v>
      </c>
      <c r="B180" s="67">
        <v>10118.519999999999</v>
      </c>
      <c r="C180" s="32">
        <f>VLOOKUP($A180,級距!$A:$K,9,FALSE)</f>
        <v>5</v>
      </c>
      <c r="D180" s="32">
        <f>VLOOKUP($A180,級距!$A:$K,10,FALSE)</f>
        <v>7</v>
      </c>
      <c r="E180" s="32">
        <f>VLOOKUP($A180,級距!$A:$K,11,FALSE)</f>
        <v>3</v>
      </c>
      <c r="F180" s="32">
        <f t="shared" si="2"/>
        <v>1</v>
      </c>
    </row>
    <row r="181" spans="1:6">
      <c r="A181" s="68">
        <v>45131</v>
      </c>
      <c r="B181" s="67">
        <v>-64075.44</v>
      </c>
      <c r="C181" s="32">
        <f>VLOOKUP($A181,級距!$A:$K,9,FALSE)</f>
        <v>5</v>
      </c>
      <c r="D181" s="32">
        <f>VLOOKUP($A181,級距!$A:$K,10,FALSE)</f>
        <v>3</v>
      </c>
      <c r="E181" s="32">
        <f>VLOOKUP($A181,級距!$A:$K,11,FALSE)</f>
        <v>2</v>
      </c>
      <c r="F181" s="32">
        <f t="shared" si="2"/>
        <v>1</v>
      </c>
    </row>
    <row r="182" spans="1:6">
      <c r="A182" s="68">
        <v>45126</v>
      </c>
      <c r="B182" s="67">
        <v>-20609.087999999996</v>
      </c>
      <c r="C182" s="32">
        <f>VLOOKUP($A182,級距!$A:$K,9,FALSE)</f>
        <v>7</v>
      </c>
      <c r="D182" s="32">
        <f>VLOOKUP($A182,級距!$A:$K,10,FALSE)</f>
        <v>8</v>
      </c>
      <c r="E182" s="32">
        <f>VLOOKUP($A182,級距!$A:$K,11,FALSE)</f>
        <v>3</v>
      </c>
      <c r="F182" s="32">
        <f t="shared" si="2"/>
        <v>1</v>
      </c>
    </row>
    <row r="183" spans="1:6">
      <c r="A183" s="68">
        <v>45125</v>
      </c>
      <c r="B183" s="67">
        <v>20916.936000000002</v>
      </c>
      <c r="C183" s="32">
        <f>VLOOKUP($A183,級距!$A:$K,9,FALSE)</f>
        <v>7</v>
      </c>
      <c r="D183" s="32">
        <f>VLOOKUP($A183,級距!$A:$K,10,FALSE)</f>
        <v>5</v>
      </c>
      <c r="E183" s="32">
        <f>VLOOKUP($A183,級距!$A:$K,11,FALSE)</f>
        <v>2</v>
      </c>
      <c r="F183" s="32">
        <f t="shared" si="2"/>
        <v>1</v>
      </c>
    </row>
    <row r="184" spans="1:6">
      <c r="A184" s="68">
        <v>45120</v>
      </c>
      <c r="B184" s="67">
        <v>42135.464</v>
      </c>
      <c r="C184" s="32">
        <f>VLOOKUP($A184,級距!$A:$K,9,FALSE)</f>
        <v>6</v>
      </c>
      <c r="D184" s="32">
        <f>VLOOKUP($A184,級距!$A:$K,10,FALSE)</f>
        <v>3</v>
      </c>
      <c r="E184" s="32">
        <f>VLOOKUP($A184,級距!$A:$K,11,FALSE)</f>
        <v>2</v>
      </c>
      <c r="F184" s="32">
        <f t="shared" si="2"/>
        <v>1</v>
      </c>
    </row>
    <row r="185" spans="1:6">
      <c r="A185" s="68">
        <v>45117</v>
      </c>
      <c r="B185" s="67">
        <v>32410.175999999999</v>
      </c>
      <c r="C185" s="32">
        <f>VLOOKUP($A185,級距!$A:$K,9,FALSE)</f>
        <v>6</v>
      </c>
      <c r="D185" s="32">
        <f>VLOOKUP($A185,級距!$A:$K,10,FALSE)</f>
        <v>7</v>
      </c>
      <c r="E185" s="32">
        <f>VLOOKUP($A185,級距!$A:$K,11,FALSE)</f>
        <v>3</v>
      </c>
      <c r="F185" s="32">
        <f t="shared" si="2"/>
        <v>1</v>
      </c>
    </row>
    <row r="186" spans="1:6">
      <c r="A186" s="68">
        <v>45106</v>
      </c>
      <c r="B186" s="67">
        <v>-3080.4079999999999</v>
      </c>
      <c r="C186" s="32">
        <f>VLOOKUP($A186,級距!$A:$K,9,FALSE)</f>
        <v>8</v>
      </c>
      <c r="D186" s="32">
        <f>VLOOKUP($A186,級距!$A:$K,10,FALSE)</f>
        <v>5</v>
      </c>
      <c r="E186" s="32">
        <f>VLOOKUP($A186,級距!$A:$K,11,FALSE)</f>
        <v>2</v>
      </c>
      <c r="F186" s="32">
        <f t="shared" si="2"/>
        <v>1</v>
      </c>
    </row>
    <row r="187" spans="1:6">
      <c r="A187" s="68">
        <v>45098</v>
      </c>
      <c r="B187" s="67">
        <v>-68554.368000000002</v>
      </c>
      <c r="C187" s="32">
        <f>VLOOKUP($A187,級距!$A:$K,9,FALSE)</f>
        <v>2</v>
      </c>
      <c r="D187" s="32">
        <f>VLOOKUP($A187,級距!$A:$K,10,FALSE)</f>
        <v>7</v>
      </c>
      <c r="E187" s="32">
        <f>VLOOKUP($A187,級距!$A:$K,11,FALSE)</f>
        <v>3</v>
      </c>
      <c r="F187" s="32">
        <f t="shared" si="2"/>
        <v>1</v>
      </c>
    </row>
    <row r="188" spans="1:6">
      <c r="A188" s="68">
        <v>45097</v>
      </c>
      <c r="B188" s="67">
        <v>30392.28</v>
      </c>
      <c r="C188" s="32">
        <f>VLOOKUP($A188,級距!$A:$K,9,FALSE)</f>
        <v>3</v>
      </c>
      <c r="D188" s="32">
        <f>VLOOKUP($A188,級距!$A:$K,10,FALSE)</f>
        <v>2</v>
      </c>
      <c r="E188" s="32">
        <f>VLOOKUP($A188,級距!$A:$K,11,FALSE)</f>
        <v>2</v>
      </c>
      <c r="F188" s="32">
        <f t="shared" si="2"/>
        <v>1</v>
      </c>
    </row>
    <row r="189" spans="1:6">
      <c r="A189" s="68">
        <v>45093</v>
      </c>
      <c r="B189" s="67">
        <v>-68648.544000000009</v>
      </c>
      <c r="C189" s="32">
        <f>VLOOKUP($A189,級距!$A:$K,9,FALSE)</f>
        <v>2</v>
      </c>
      <c r="D189" s="32">
        <f>VLOOKUP($A189,級距!$A:$K,10,FALSE)</f>
        <v>3</v>
      </c>
      <c r="E189" s="32">
        <f>VLOOKUP($A189,級距!$A:$K,11,FALSE)</f>
        <v>2</v>
      </c>
      <c r="F189" s="32">
        <f t="shared" si="2"/>
        <v>1</v>
      </c>
    </row>
    <row r="190" spans="1:6">
      <c r="A190" s="68">
        <v>45092</v>
      </c>
      <c r="B190" s="67">
        <v>14905.56</v>
      </c>
      <c r="C190" s="32">
        <f>VLOOKUP($A190,級距!$A:$K,9,FALSE)</f>
        <v>2</v>
      </c>
      <c r="D190" s="32">
        <f>VLOOKUP($A190,級距!$A:$K,10,FALSE)</f>
        <v>8</v>
      </c>
      <c r="E190" s="32">
        <f>VLOOKUP($A190,級距!$A:$K,11,FALSE)</f>
        <v>3</v>
      </c>
      <c r="F190" s="32">
        <f t="shared" si="2"/>
        <v>1</v>
      </c>
    </row>
    <row r="191" spans="1:6">
      <c r="A191" s="68">
        <v>45071</v>
      </c>
      <c r="B191" s="67">
        <v>-23927.760000000002</v>
      </c>
      <c r="C191" s="32">
        <f>VLOOKUP($A191,級距!$A:$K,9,FALSE)</f>
        <v>2</v>
      </c>
      <c r="D191" s="32">
        <f>VLOOKUP($A191,級距!$A:$K,10,FALSE)</f>
        <v>8</v>
      </c>
      <c r="E191" s="32">
        <f>VLOOKUP($A191,級距!$A:$K,11,FALSE)</f>
        <v>3</v>
      </c>
      <c r="F191" s="32">
        <f t="shared" si="2"/>
        <v>1</v>
      </c>
    </row>
    <row r="192" spans="1:6">
      <c r="A192" s="68">
        <v>45063</v>
      </c>
      <c r="B192" s="67">
        <v>70999.936000000002</v>
      </c>
      <c r="C192" s="32">
        <f>VLOOKUP($A192,級距!$A:$K,9,FALSE)</f>
        <v>9</v>
      </c>
      <c r="D192" s="32">
        <f>VLOOKUP($A192,級距!$A:$K,10,FALSE)</f>
        <v>10</v>
      </c>
      <c r="E192" s="32">
        <f>VLOOKUP($A192,級距!$A:$K,11,FALSE)</f>
        <v>3</v>
      </c>
      <c r="F192" s="32">
        <f t="shared" si="2"/>
        <v>1</v>
      </c>
    </row>
    <row r="193" spans="1:6">
      <c r="A193" s="68">
        <v>45044</v>
      </c>
      <c r="B193" s="67">
        <v>-11833.584000000001</v>
      </c>
      <c r="C193" s="32">
        <f>VLOOKUP($A193,級距!$A:$K,9,FALSE)</f>
        <v>2</v>
      </c>
      <c r="D193" s="32">
        <f>VLOOKUP($A193,級距!$A:$K,10,FALSE)</f>
        <v>6</v>
      </c>
      <c r="E193" s="32">
        <f>VLOOKUP($A193,級距!$A:$K,11,FALSE)</f>
        <v>2</v>
      </c>
      <c r="F193" s="32">
        <f t="shared" si="2"/>
        <v>1</v>
      </c>
    </row>
    <row r="194" spans="1:6">
      <c r="A194" s="68">
        <v>45001</v>
      </c>
      <c r="B194" s="67">
        <v>-67798.368000000002</v>
      </c>
      <c r="C194" s="32">
        <f>VLOOKUP($A194,級距!$A:$K,9,FALSE)</f>
        <v>5</v>
      </c>
      <c r="D194" s="32">
        <f>VLOOKUP($A194,級距!$A:$K,10,FALSE)</f>
        <v>3</v>
      </c>
      <c r="E194" s="32">
        <f>VLOOKUP($A194,級距!$A:$K,11,FALSE)</f>
        <v>2</v>
      </c>
      <c r="F194" s="32">
        <f t="shared" si="2"/>
        <v>1</v>
      </c>
    </row>
    <row r="195" spans="1:6">
      <c r="A195" s="68">
        <v>44999</v>
      </c>
      <c r="B195" s="67">
        <v>-67848.479999999996</v>
      </c>
      <c r="C195" s="32">
        <f>VLOOKUP($A195,級距!$A:$K,9,FALSE)</f>
        <v>3</v>
      </c>
      <c r="D195" s="32">
        <f>VLOOKUP($A195,級距!$A:$K,10,FALSE)</f>
        <v>1</v>
      </c>
      <c r="E195" s="32">
        <f>VLOOKUP($A195,級距!$A:$K,11,FALSE)</f>
        <v>2</v>
      </c>
      <c r="F195" s="32">
        <f t="shared" si="2"/>
        <v>1</v>
      </c>
    </row>
    <row r="196" spans="1:6">
      <c r="A196" s="68">
        <v>44998</v>
      </c>
      <c r="B196" s="67">
        <v>52145.183999999994</v>
      </c>
      <c r="C196" s="32">
        <f>VLOOKUP($A196,級距!$A:$K,9,FALSE)</f>
        <v>7</v>
      </c>
      <c r="D196" s="32">
        <f>VLOOKUP($A196,級距!$A:$K,10,FALSE)</f>
        <v>4</v>
      </c>
      <c r="E196" s="32">
        <f>VLOOKUP($A196,級距!$A:$K,11,FALSE)</f>
        <v>2</v>
      </c>
      <c r="F196" s="32">
        <f t="shared" ref="F196:F259" si="3">IF(A197&lt;&gt;A196,1,0)</f>
        <v>1</v>
      </c>
    </row>
    <row r="197" spans="1:6">
      <c r="A197" s="68">
        <v>44991</v>
      </c>
      <c r="B197" s="67">
        <v>-47987.223999999995</v>
      </c>
      <c r="C197" s="32">
        <f>VLOOKUP($A197,級距!$A:$K,9,FALSE)</f>
        <v>4</v>
      </c>
      <c r="D197" s="32">
        <f>VLOOKUP($A197,級距!$A:$K,10,FALSE)</f>
        <v>4</v>
      </c>
      <c r="E197" s="32">
        <f>VLOOKUP($A197,級距!$A:$K,11,FALSE)</f>
        <v>2</v>
      </c>
      <c r="F197" s="32">
        <f t="shared" si="3"/>
        <v>1</v>
      </c>
    </row>
    <row r="198" spans="1:6">
      <c r="A198" s="68">
        <v>44979</v>
      </c>
      <c r="B198" s="67">
        <v>-67823.423999999999</v>
      </c>
      <c r="C198" s="32">
        <f>VLOOKUP($A198,級距!$A:$K,9,FALSE)</f>
        <v>2</v>
      </c>
      <c r="D198" s="32">
        <f>VLOOKUP($A198,級距!$A:$K,10,FALSE)</f>
        <v>3</v>
      </c>
      <c r="E198" s="32">
        <f>VLOOKUP($A198,級距!$A:$K,11,FALSE)</f>
        <v>2</v>
      </c>
      <c r="F198" s="32">
        <f t="shared" si="3"/>
        <v>1</v>
      </c>
    </row>
    <row r="199" spans="1:6">
      <c r="A199" s="68">
        <v>44970</v>
      </c>
      <c r="B199" s="67">
        <v>-2483.4000000000005</v>
      </c>
      <c r="C199" s="32">
        <f>VLOOKUP($A199,級距!$A:$K,9,FALSE)</f>
        <v>3</v>
      </c>
      <c r="D199" s="32">
        <f>VLOOKUP($A199,級距!$A:$K,10,FALSE)</f>
        <v>2</v>
      </c>
      <c r="E199" s="32">
        <f>VLOOKUP($A199,級距!$A:$K,11,FALSE)</f>
        <v>2</v>
      </c>
      <c r="F199" s="32">
        <f t="shared" si="3"/>
        <v>1</v>
      </c>
    </row>
    <row r="200" spans="1:6">
      <c r="A200" s="68">
        <v>44959</v>
      </c>
      <c r="B200" s="67">
        <v>-9430.9920000000002</v>
      </c>
      <c r="C200" s="32">
        <f>VLOOKUP($A200,級距!$A:$K,9,FALSE)</f>
        <v>4</v>
      </c>
      <c r="D200" s="32">
        <f>VLOOKUP($A200,級距!$A:$K,10,FALSE)</f>
        <v>3</v>
      </c>
      <c r="E200" s="32">
        <f>VLOOKUP($A200,級距!$A:$K,11,FALSE)</f>
        <v>2</v>
      </c>
      <c r="F200" s="32">
        <f t="shared" si="3"/>
        <v>1</v>
      </c>
    </row>
    <row r="201" spans="1:6">
      <c r="A201" s="68">
        <v>44923</v>
      </c>
      <c r="B201" s="67">
        <v>-67307.183999999994</v>
      </c>
      <c r="C201" s="32">
        <f>VLOOKUP($A201,級距!$A:$K,9,FALSE)</f>
        <v>4</v>
      </c>
      <c r="D201" s="32">
        <f>VLOOKUP($A201,級距!$A:$K,10,FALSE)</f>
        <v>7</v>
      </c>
      <c r="E201" s="32">
        <f>VLOOKUP($A201,級距!$A:$K,11,FALSE)</f>
        <v>3</v>
      </c>
      <c r="F201" s="32">
        <f t="shared" si="3"/>
        <v>1</v>
      </c>
    </row>
    <row r="202" spans="1:6">
      <c r="A202" s="68">
        <v>44922</v>
      </c>
      <c r="B202" s="67">
        <v>-42865.103999999999</v>
      </c>
      <c r="C202" s="32">
        <f>VLOOKUP($A202,級距!$A:$K,9,FALSE)</f>
        <v>3</v>
      </c>
      <c r="D202" s="32">
        <f>VLOOKUP($A202,級距!$A:$K,10,FALSE)</f>
        <v>1</v>
      </c>
      <c r="E202" s="32">
        <f>VLOOKUP($A202,級距!$A:$K,11,FALSE)</f>
        <v>2</v>
      </c>
      <c r="F202" s="32">
        <f t="shared" si="3"/>
        <v>1</v>
      </c>
    </row>
    <row r="203" spans="1:6">
      <c r="A203" s="68">
        <v>44915</v>
      </c>
      <c r="B203" s="67">
        <v>62238.815999999999</v>
      </c>
      <c r="C203" s="32">
        <f>VLOOKUP($A203,級距!$A:$K,9,FALSE)</f>
        <v>10</v>
      </c>
      <c r="D203" s="32">
        <f>VLOOKUP($A203,級距!$A:$K,10,FALSE)</f>
        <v>7</v>
      </c>
      <c r="E203" s="32">
        <f>VLOOKUP($A203,級距!$A:$K,11,FALSE)</f>
        <v>4</v>
      </c>
      <c r="F203" s="32">
        <f t="shared" si="3"/>
        <v>1</v>
      </c>
    </row>
    <row r="204" spans="1:6">
      <c r="A204" s="68">
        <v>44909</v>
      </c>
      <c r="B204" s="67">
        <v>103534.53600000001</v>
      </c>
      <c r="C204" s="32">
        <f>VLOOKUP($A204,級距!$A:$K,9,FALSE)</f>
        <v>5</v>
      </c>
      <c r="D204" s="32">
        <f>VLOOKUP($A204,級距!$A:$K,10,FALSE)</f>
        <v>7</v>
      </c>
      <c r="E204" s="32">
        <f>VLOOKUP($A204,級距!$A:$K,11,FALSE)</f>
        <v>3</v>
      </c>
      <c r="F204" s="32">
        <f t="shared" si="3"/>
        <v>1</v>
      </c>
    </row>
    <row r="205" spans="1:6">
      <c r="A205" s="68">
        <v>44908</v>
      </c>
      <c r="B205" s="67">
        <v>1502.2080000000001</v>
      </c>
      <c r="C205" s="32">
        <f>VLOOKUP($A205,級距!$A:$K,9,FALSE)</f>
        <v>7</v>
      </c>
      <c r="D205" s="32">
        <f>VLOOKUP($A205,級距!$A:$K,10,FALSE)</f>
        <v>8</v>
      </c>
      <c r="E205" s="32">
        <f>VLOOKUP($A205,級距!$A:$K,11,FALSE)</f>
        <v>3</v>
      </c>
      <c r="F205" s="32">
        <f t="shared" si="3"/>
        <v>1</v>
      </c>
    </row>
    <row r="206" spans="1:6">
      <c r="A206" s="68">
        <v>44904</v>
      </c>
      <c r="B206" s="67">
        <v>30475.360000000001</v>
      </c>
      <c r="C206" s="32">
        <f>VLOOKUP($A206,級距!$A:$K,9,FALSE)</f>
        <v>5</v>
      </c>
      <c r="D206" s="32">
        <f>VLOOKUP($A206,級距!$A:$K,10,FALSE)</f>
        <v>5</v>
      </c>
      <c r="E206" s="32">
        <f>VLOOKUP($A206,級距!$A:$K,11,FALSE)</f>
        <v>2</v>
      </c>
      <c r="F206" s="32">
        <f t="shared" si="3"/>
        <v>1</v>
      </c>
    </row>
    <row r="207" spans="1:6">
      <c r="A207" s="68">
        <v>44902</v>
      </c>
      <c r="B207" s="67">
        <v>138458.64000000001</v>
      </c>
      <c r="C207" s="32">
        <f>VLOOKUP($A207,級距!$A:$K,9,FALSE)</f>
        <v>7</v>
      </c>
      <c r="D207" s="32">
        <f>VLOOKUP($A207,級距!$A:$K,10,FALSE)</f>
        <v>2</v>
      </c>
      <c r="E207" s="32">
        <f>VLOOKUP($A207,級距!$A:$K,11,FALSE)</f>
        <v>2</v>
      </c>
      <c r="F207" s="32">
        <f t="shared" si="3"/>
        <v>1</v>
      </c>
    </row>
    <row r="208" spans="1:6">
      <c r="A208" s="68">
        <v>44900</v>
      </c>
      <c r="B208" s="67">
        <v>-11393.88</v>
      </c>
      <c r="C208" s="32">
        <f>VLOOKUP($A208,級距!$A:$K,9,FALSE)</f>
        <v>5</v>
      </c>
      <c r="D208" s="32">
        <f>VLOOKUP($A208,級距!$A:$K,10,FALSE)</f>
        <v>3</v>
      </c>
      <c r="E208" s="32">
        <f>VLOOKUP($A208,級距!$A:$K,11,FALSE)</f>
        <v>2</v>
      </c>
      <c r="F208" s="32">
        <f t="shared" si="3"/>
        <v>1</v>
      </c>
    </row>
    <row r="209" spans="1:6">
      <c r="A209" s="68">
        <v>44896</v>
      </c>
      <c r="B209" s="67">
        <v>-24354.024000000001</v>
      </c>
      <c r="C209" s="32">
        <f>VLOOKUP($A209,級距!$A:$K,9,FALSE)</f>
        <v>7</v>
      </c>
      <c r="D209" s="32">
        <f>VLOOKUP($A209,級距!$A:$K,10,FALSE)</f>
        <v>3</v>
      </c>
      <c r="E209" s="32">
        <f>VLOOKUP($A209,級距!$A:$K,11,FALSE)</f>
        <v>2</v>
      </c>
      <c r="F209" s="32">
        <f t="shared" si="3"/>
        <v>1</v>
      </c>
    </row>
    <row r="210" spans="1:6">
      <c r="A210" s="68">
        <v>44895</v>
      </c>
      <c r="B210" s="67">
        <v>66058.752000000008</v>
      </c>
      <c r="C210" s="32">
        <f>VLOOKUP($A210,級距!$A:$K,9,FALSE)</f>
        <v>8</v>
      </c>
      <c r="D210" s="32">
        <f>VLOOKUP($A210,級距!$A:$K,10,FALSE)</f>
        <v>8</v>
      </c>
      <c r="E210" s="32">
        <f>VLOOKUP($A210,級距!$A:$K,11,FALSE)</f>
        <v>3</v>
      </c>
      <c r="F210" s="32">
        <f t="shared" si="3"/>
        <v>1</v>
      </c>
    </row>
    <row r="211" spans="1:6">
      <c r="A211" s="68">
        <v>44894</v>
      </c>
      <c r="B211" s="67">
        <v>187414.288</v>
      </c>
      <c r="C211" s="32">
        <f>VLOOKUP($A211,級距!$A:$K,9,FALSE)</f>
        <v>9</v>
      </c>
      <c r="D211" s="32">
        <f>VLOOKUP($A211,級距!$A:$K,10,FALSE)</f>
        <v>8</v>
      </c>
      <c r="E211" s="32">
        <f>VLOOKUP($A211,級距!$A:$K,11,FALSE)</f>
        <v>3</v>
      </c>
      <c r="F211" s="32">
        <f t="shared" si="3"/>
        <v>1</v>
      </c>
    </row>
    <row r="212" spans="1:6">
      <c r="A212" s="68">
        <v>44893</v>
      </c>
      <c r="B212" s="67">
        <v>-67447.152000000002</v>
      </c>
      <c r="C212" s="32">
        <f>VLOOKUP($A212,級距!$A:$K,9,FALSE)</f>
        <v>5</v>
      </c>
      <c r="D212" s="32">
        <f>VLOOKUP($A212,級距!$A:$K,10,FALSE)</f>
        <v>5</v>
      </c>
      <c r="E212" s="32">
        <f>VLOOKUP($A212,級距!$A:$K,11,FALSE)</f>
        <v>2</v>
      </c>
      <c r="F212" s="32">
        <f t="shared" si="3"/>
        <v>1</v>
      </c>
    </row>
    <row r="213" spans="1:6">
      <c r="A213" s="68">
        <v>44883</v>
      </c>
      <c r="B213" s="67">
        <v>-45793.944000000003</v>
      </c>
      <c r="C213" s="32">
        <f>VLOOKUP($A213,級距!$A:$K,9,FALSE)</f>
        <v>9</v>
      </c>
      <c r="D213" s="32">
        <f>VLOOKUP($A213,級距!$A:$K,10,FALSE)</f>
        <v>4</v>
      </c>
      <c r="E213" s="32">
        <f>VLOOKUP($A213,級距!$A:$K,11,FALSE)</f>
        <v>2</v>
      </c>
      <c r="F213" s="32">
        <f t="shared" si="3"/>
        <v>1</v>
      </c>
    </row>
    <row r="214" spans="1:6">
      <c r="A214" s="68">
        <v>44881</v>
      </c>
      <c r="B214" s="67">
        <v>5319.6560000000009</v>
      </c>
      <c r="C214" s="32">
        <f>VLOOKUP($A214,級距!$A:$K,9,FALSE)</f>
        <v>7</v>
      </c>
      <c r="D214" s="32">
        <f>VLOOKUP($A214,級距!$A:$K,10,FALSE)</f>
        <v>7</v>
      </c>
      <c r="E214" s="32">
        <f>VLOOKUP($A214,級距!$A:$K,11,FALSE)</f>
        <v>3</v>
      </c>
      <c r="F214" s="32">
        <f t="shared" si="3"/>
        <v>1</v>
      </c>
    </row>
    <row r="215" spans="1:6">
      <c r="A215" s="68">
        <v>44880</v>
      </c>
      <c r="B215" s="67">
        <v>33530.92</v>
      </c>
      <c r="C215" s="32">
        <f>VLOOKUP($A215,級距!$A:$K,9,FALSE)</f>
        <v>10</v>
      </c>
      <c r="D215" s="32">
        <f>VLOOKUP($A215,級距!$A:$K,10,FALSE)</f>
        <v>9</v>
      </c>
      <c r="E215" s="32">
        <f>VLOOKUP($A215,級距!$A:$K,11,FALSE)</f>
        <v>4</v>
      </c>
      <c r="F215" s="32">
        <f t="shared" si="3"/>
        <v>1</v>
      </c>
    </row>
    <row r="216" spans="1:6">
      <c r="A216" s="68">
        <v>44876</v>
      </c>
      <c r="B216" s="67">
        <v>-805.77599999999995</v>
      </c>
      <c r="C216" s="32">
        <f>VLOOKUP($A216,級距!$A:$K,9,FALSE)</f>
        <v>6</v>
      </c>
      <c r="D216" s="32">
        <f>VLOOKUP($A216,級距!$A:$K,10,FALSE)</f>
        <v>6</v>
      </c>
      <c r="E216" s="32">
        <f>VLOOKUP($A216,級距!$A:$K,11,FALSE)</f>
        <v>2</v>
      </c>
      <c r="F216" s="32">
        <f t="shared" si="3"/>
        <v>1</v>
      </c>
    </row>
    <row r="217" spans="1:6">
      <c r="A217" s="68">
        <v>44872</v>
      </c>
      <c r="B217" s="67">
        <v>33498.984000000004</v>
      </c>
      <c r="C217" s="32">
        <f>VLOOKUP($A217,級距!$A:$K,9,FALSE)</f>
        <v>7</v>
      </c>
      <c r="D217" s="32">
        <f>VLOOKUP($A217,級距!$A:$K,10,FALSE)</f>
        <v>5</v>
      </c>
      <c r="E217" s="32">
        <f>VLOOKUP($A217,級距!$A:$K,11,FALSE)</f>
        <v>2</v>
      </c>
      <c r="F217" s="32">
        <f t="shared" si="3"/>
        <v>1</v>
      </c>
    </row>
    <row r="218" spans="1:6">
      <c r="A218" s="68">
        <v>44865</v>
      </c>
      <c r="B218" s="67">
        <v>2336.424</v>
      </c>
      <c r="C218" s="32">
        <f>VLOOKUP($A218,級距!$A:$K,9,FALSE)</f>
        <v>7</v>
      </c>
      <c r="D218" s="32">
        <f>VLOOKUP($A218,級距!$A:$K,10,FALSE)</f>
        <v>4</v>
      </c>
      <c r="E218" s="32">
        <f>VLOOKUP($A218,級距!$A:$K,11,FALSE)</f>
        <v>2</v>
      </c>
      <c r="F218" s="32">
        <f t="shared" si="3"/>
        <v>1</v>
      </c>
    </row>
    <row r="219" spans="1:6">
      <c r="A219" s="68">
        <v>44859</v>
      </c>
      <c r="B219" s="67">
        <v>-66717.936000000002</v>
      </c>
      <c r="C219" s="32">
        <f>VLOOKUP($A219,級距!$A:$K,9,FALSE)</f>
        <v>10</v>
      </c>
      <c r="D219" s="32">
        <f>VLOOKUP($A219,級距!$A:$K,10,FALSE)</f>
        <v>8</v>
      </c>
      <c r="E219" s="32">
        <f>VLOOKUP($A219,級距!$A:$K,11,FALSE)</f>
        <v>4</v>
      </c>
      <c r="F219" s="32">
        <f t="shared" si="3"/>
        <v>1</v>
      </c>
    </row>
    <row r="220" spans="1:6">
      <c r="A220" s="68">
        <v>44854</v>
      </c>
      <c r="B220" s="67">
        <v>-20233.943999999996</v>
      </c>
      <c r="C220" s="32">
        <f>VLOOKUP($A220,級距!$A:$K,9,FALSE)</f>
        <v>10</v>
      </c>
      <c r="D220" s="32">
        <f>VLOOKUP($A220,級距!$A:$K,10,FALSE)</f>
        <v>4</v>
      </c>
      <c r="E220" s="32">
        <f>VLOOKUP($A220,級距!$A:$K,11,FALSE)</f>
        <v>1</v>
      </c>
      <c r="F220" s="32">
        <f t="shared" si="3"/>
        <v>1</v>
      </c>
    </row>
    <row r="221" spans="1:6">
      <c r="A221" s="68">
        <v>44853</v>
      </c>
      <c r="B221" s="67">
        <v>-66878.64</v>
      </c>
      <c r="C221" s="32">
        <f>VLOOKUP($A221,級距!$A:$K,9,FALSE)</f>
        <v>8</v>
      </c>
      <c r="D221" s="32">
        <f>VLOOKUP($A221,級距!$A:$K,10,FALSE)</f>
        <v>7</v>
      </c>
      <c r="E221" s="32">
        <f>VLOOKUP($A221,級距!$A:$K,11,FALSE)</f>
        <v>3</v>
      </c>
      <c r="F221" s="32">
        <f t="shared" si="3"/>
        <v>1</v>
      </c>
    </row>
    <row r="222" spans="1:6">
      <c r="A222" s="68">
        <v>44851</v>
      </c>
      <c r="B222" s="67">
        <v>67014.167999999991</v>
      </c>
      <c r="C222" s="32">
        <f>VLOOKUP($A222,級距!$A:$K,9,FALSE)</f>
        <v>8</v>
      </c>
      <c r="D222" s="32">
        <f>VLOOKUP($A222,級距!$A:$K,10,FALSE)</f>
        <v>1</v>
      </c>
      <c r="E222" s="32">
        <f>VLOOKUP($A222,級距!$A:$K,11,FALSE)</f>
        <v>2</v>
      </c>
      <c r="F222" s="32">
        <f t="shared" si="3"/>
        <v>1</v>
      </c>
    </row>
    <row r="223" spans="1:6">
      <c r="A223" s="68">
        <v>44848</v>
      </c>
      <c r="B223" s="67">
        <v>-7163.6320000000014</v>
      </c>
      <c r="C223" s="32">
        <f>VLOOKUP($A223,級距!$A:$K,9,FALSE)</f>
        <v>7</v>
      </c>
      <c r="D223" s="32">
        <f>VLOOKUP($A223,級距!$A:$K,10,FALSE)</f>
        <v>1</v>
      </c>
      <c r="E223" s="32">
        <f>VLOOKUP($A223,級距!$A:$K,11,FALSE)</f>
        <v>2</v>
      </c>
      <c r="F223" s="32">
        <f t="shared" si="3"/>
        <v>1</v>
      </c>
    </row>
    <row r="224" spans="1:6">
      <c r="A224" s="68">
        <v>44847</v>
      </c>
      <c r="B224" s="67">
        <v>72427.488000000012</v>
      </c>
      <c r="C224" s="32">
        <f>VLOOKUP($A224,級距!$A:$K,9,FALSE)</f>
        <v>10</v>
      </c>
      <c r="D224" s="32">
        <f>VLOOKUP($A224,級距!$A:$K,10,FALSE)</f>
        <v>6</v>
      </c>
      <c r="E224" s="32">
        <f>VLOOKUP($A224,級距!$A:$K,11,FALSE)</f>
        <v>1</v>
      </c>
      <c r="F224" s="32">
        <f t="shared" si="3"/>
        <v>1</v>
      </c>
    </row>
    <row r="225" spans="1:6">
      <c r="A225" s="68">
        <v>44846</v>
      </c>
      <c r="B225" s="67">
        <v>15981.183999999996</v>
      </c>
      <c r="C225" s="32">
        <f>VLOOKUP($A225,級距!$A:$K,9,FALSE)</f>
        <v>7</v>
      </c>
      <c r="D225" s="32">
        <f>VLOOKUP($A225,級距!$A:$K,10,FALSE)</f>
        <v>2</v>
      </c>
      <c r="E225" s="32">
        <f>VLOOKUP($A225,級距!$A:$K,11,FALSE)</f>
        <v>2</v>
      </c>
      <c r="F225" s="32">
        <f t="shared" si="3"/>
        <v>1</v>
      </c>
    </row>
    <row r="226" spans="1:6">
      <c r="A226" s="68">
        <v>44837</v>
      </c>
      <c r="B226" s="67">
        <v>-66973.248000000007</v>
      </c>
      <c r="C226" s="32">
        <f>VLOOKUP($A226,級距!$A:$K,9,FALSE)</f>
        <v>9</v>
      </c>
      <c r="D226" s="32">
        <f>VLOOKUP($A226,級距!$A:$K,10,FALSE)</f>
        <v>3</v>
      </c>
      <c r="E226" s="32">
        <f>VLOOKUP($A226,級距!$A:$K,11,FALSE)</f>
        <v>2</v>
      </c>
      <c r="F226" s="32">
        <f t="shared" si="3"/>
        <v>1</v>
      </c>
    </row>
    <row r="227" spans="1:6">
      <c r="A227" s="68">
        <v>44834</v>
      </c>
      <c r="B227" s="67">
        <v>46406.664000000004</v>
      </c>
      <c r="C227" s="32">
        <f>VLOOKUP($A227,級距!$A:$K,9,FALSE)</f>
        <v>6</v>
      </c>
      <c r="D227" s="32">
        <f>VLOOKUP($A227,級距!$A:$K,10,FALSE)</f>
        <v>3</v>
      </c>
      <c r="E227" s="32">
        <f>VLOOKUP($A227,級距!$A:$K,11,FALSE)</f>
        <v>2</v>
      </c>
      <c r="F227" s="32">
        <f t="shared" si="3"/>
        <v>1</v>
      </c>
    </row>
    <row r="228" spans="1:6">
      <c r="A228" s="68">
        <v>44832</v>
      </c>
      <c r="B228" s="67">
        <v>63663.167999999998</v>
      </c>
      <c r="C228" s="32">
        <f>VLOOKUP($A228,級距!$A:$K,9,FALSE)</f>
        <v>10</v>
      </c>
      <c r="D228" s="32">
        <f>VLOOKUP($A228,級距!$A:$K,10,FALSE)</f>
        <v>8</v>
      </c>
      <c r="E228" s="32">
        <f>VLOOKUP($A228,級距!$A:$K,11,FALSE)</f>
        <v>4</v>
      </c>
      <c r="F228" s="32">
        <f t="shared" si="3"/>
        <v>1</v>
      </c>
    </row>
    <row r="229" spans="1:6">
      <c r="A229" s="68">
        <v>44831</v>
      </c>
      <c r="B229" s="67">
        <v>-70083.584000000003</v>
      </c>
      <c r="C229" s="32">
        <f>VLOOKUP($A229,級距!$A:$K,9,FALSE)</f>
        <v>4</v>
      </c>
      <c r="D229" s="32">
        <f>VLOOKUP($A229,級距!$A:$K,10,FALSE)</f>
        <v>2</v>
      </c>
      <c r="E229" s="32">
        <f>VLOOKUP($A229,級距!$A:$K,11,FALSE)</f>
        <v>2</v>
      </c>
      <c r="F229" s="32">
        <f t="shared" si="3"/>
        <v>1</v>
      </c>
    </row>
    <row r="230" spans="1:6">
      <c r="A230" s="68">
        <v>44830</v>
      </c>
      <c r="B230" s="67">
        <v>1215.5039999999999</v>
      </c>
      <c r="C230" s="32">
        <f>VLOOKUP($A230,級距!$A:$K,9,FALSE)</f>
        <v>8</v>
      </c>
      <c r="D230" s="32">
        <f>VLOOKUP($A230,級距!$A:$K,10,FALSE)</f>
        <v>8</v>
      </c>
      <c r="E230" s="32">
        <f>VLOOKUP($A230,級距!$A:$K,11,FALSE)</f>
        <v>3</v>
      </c>
      <c r="F230" s="32">
        <f t="shared" si="3"/>
        <v>1</v>
      </c>
    </row>
    <row r="231" spans="1:6">
      <c r="A231" s="68">
        <v>44827</v>
      </c>
      <c r="B231" s="67">
        <v>-16900.272000000001</v>
      </c>
      <c r="C231" s="32">
        <f>VLOOKUP($A231,級距!$A:$K,9,FALSE)</f>
        <v>7</v>
      </c>
      <c r="D231" s="32">
        <f>VLOOKUP($A231,級距!$A:$K,10,FALSE)</f>
        <v>6</v>
      </c>
      <c r="E231" s="32">
        <f>VLOOKUP($A231,級距!$A:$K,11,FALSE)</f>
        <v>2</v>
      </c>
      <c r="F231" s="32">
        <f t="shared" si="3"/>
        <v>1</v>
      </c>
    </row>
    <row r="232" spans="1:6">
      <c r="A232" s="68">
        <v>44812</v>
      </c>
      <c r="B232" s="67">
        <v>29110.127999999997</v>
      </c>
      <c r="C232" s="32">
        <f>VLOOKUP($A232,級距!$A:$K,9,FALSE)</f>
        <v>5</v>
      </c>
      <c r="D232" s="32">
        <f>VLOOKUP($A232,級距!$A:$K,10,FALSE)</f>
        <v>6</v>
      </c>
      <c r="E232" s="32">
        <f>VLOOKUP($A232,級距!$A:$K,11,FALSE)</f>
        <v>2</v>
      </c>
      <c r="F232" s="32">
        <f t="shared" si="3"/>
        <v>1</v>
      </c>
    </row>
    <row r="233" spans="1:6">
      <c r="A233" s="68">
        <v>44811</v>
      </c>
      <c r="B233" s="67">
        <v>53196.263999999996</v>
      </c>
      <c r="C233" s="32">
        <f>VLOOKUP($A233,級距!$A:$K,9,FALSE)</f>
        <v>4</v>
      </c>
      <c r="D233" s="32">
        <f>VLOOKUP($A233,級距!$A:$K,10,FALSE)</f>
        <v>7</v>
      </c>
      <c r="E233" s="32">
        <f>VLOOKUP($A233,級距!$A:$K,11,FALSE)</f>
        <v>3</v>
      </c>
      <c r="F233" s="32">
        <f t="shared" si="3"/>
        <v>1</v>
      </c>
    </row>
    <row r="234" spans="1:6">
      <c r="A234" s="68">
        <v>44809</v>
      </c>
      <c r="B234" s="67">
        <v>-49503.311999999998</v>
      </c>
      <c r="C234" s="32">
        <f>VLOOKUP($A234,級距!$A:$K,9,FALSE)</f>
        <v>5</v>
      </c>
      <c r="D234" s="32">
        <f>VLOOKUP($A234,級距!$A:$K,10,FALSE)</f>
        <v>2</v>
      </c>
      <c r="E234" s="32">
        <f>VLOOKUP($A234,級距!$A:$K,11,FALSE)</f>
        <v>2</v>
      </c>
      <c r="F234" s="32">
        <f t="shared" si="3"/>
        <v>1</v>
      </c>
    </row>
    <row r="235" spans="1:6">
      <c r="A235" s="68">
        <v>44804</v>
      </c>
      <c r="B235" s="67">
        <v>-67643.28</v>
      </c>
      <c r="C235" s="32">
        <f>VLOOKUP($A235,級距!$A:$K,9,FALSE)</f>
        <v>9</v>
      </c>
      <c r="D235" s="32">
        <f>VLOOKUP($A235,級距!$A:$K,10,FALSE)</f>
        <v>7</v>
      </c>
      <c r="E235" s="32">
        <f>VLOOKUP($A235,級距!$A:$K,11,FALSE)</f>
        <v>4</v>
      </c>
      <c r="F235" s="32">
        <f t="shared" si="3"/>
        <v>1</v>
      </c>
    </row>
    <row r="236" spans="1:6">
      <c r="A236" s="68">
        <v>44782</v>
      </c>
      <c r="B236" s="67">
        <v>-5162.5199999999995</v>
      </c>
      <c r="C236" s="32">
        <f>VLOOKUP($A236,級距!$A:$K,9,FALSE)</f>
        <v>8</v>
      </c>
      <c r="D236" s="32">
        <f>VLOOKUP($A236,級距!$A:$K,10,FALSE)</f>
        <v>6</v>
      </c>
      <c r="E236" s="32">
        <f>VLOOKUP($A236,級距!$A:$K,11,FALSE)</f>
        <v>2</v>
      </c>
      <c r="F236" s="32">
        <f t="shared" si="3"/>
        <v>1</v>
      </c>
    </row>
    <row r="237" spans="1:6">
      <c r="A237" s="68">
        <v>44777</v>
      </c>
      <c r="B237" s="67">
        <v>154222.31999999998</v>
      </c>
      <c r="C237" s="32">
        <f>VLOOKUP($A237,級距!$A:$K,9,FALSE)</f>
        <v>9</v>
      </c>
      <c r="D237" s="32">
        <f>VLOOKUP($A237,級距!$A:$K,10,FALSE)</f>
        <v>2</v>
      </c>
      <c r="E237" s="32">
        <f>VLOOKUP($A237,級距!$A:$K,11,FALSE)</f>
        <v>2</v>
      </c>
      <c r="F237" s="32">
        <f t="shared" si="3"/>
        <v>1</v>
      </c>
    </row>
    <row r="238" spans="1:6">
      <c r="A238" s="68">
        <v>44776</v>
      </c>
      <c r="B238" s="67">
        <v>-67524.48000000001</v>
      </c>
      <c r="C238" s="32">
        <f>VLOOKUP($A238,級距!$A:$K,9,FALSE)</f>
        <v>4</v>
      </c>
      <c r="D238" s="32">
        <f>VLOOKUP($A238,級距!$A:$K,10,FALSE)</f>
        <v>4</v>
      </c>
      <c r="E238" s="32">
        <f>VLOOKUP($A238,級距!$A:$K,11,FALSE)</f>
        <v>2</v>
      </c>
      <c r="F238" s="32">
        <f t="shared" si="3"/>
        <v>1</v>
      </c>
    </row>
    <row r="239" spans="1:6">
      <c r="A239" s="68">
        <v>44775</v>
      </c>
      <c r="B239" s="67">
        <v>-67539.167999999991</v>
      </c>
      <c r="C239" s="32">
        <f>VLOOKUP($A239,級距!$A:$K,9,FALSE)</f>
        <v>7</v>
      </c>
      <c r="D239" s="32">
        <f>VLOOKUP($A239,級距!$A:$K,10,FALSE)</f>
        <v>7</v>
      </c>
      <c r="E239" s="32">
        <f>VLOOKUP($A239,級距!$A:$K,11,FALSE)</f>
        <v>3</v>
      </c>
      <c r="F239" s="32">
        <f t="shared" si="3"/>
        <v>1</v>
      </c>
    </row>
    <row r="240" spans="1:6">
      <c r="A240" s="68">
        <v>44767</v>
      </c>
      <c r="B240" s="67">
        <v>-67574.159999999989</v>
      </c>
      <c r="C240" s="32">
        <f>VLOOKUP($A240,級距!$A:$K,9,FALSE)</f>
        <v>5</v>
      </c>
      <c r="D240" s="32">
        <f>VLOOKUP($A240,級距!$A:$K,10,FALSE)</f>
        <v>3</v>
      </c>
      <c r="E240" s="32">
        <f>VLOOKUP($A240,級距!$A:$K,11,FALSE)</f>
        <v>2</v>
      </c>
      <c r="F240" s="32">
        <f t="shared" si="3"/>
        <v>1</v>
      </c>
    </row>
    <row r="241" spans="1:6">
      <c r="A241" s="68">
        <v>44762</v>
      </c>
      <c r="B241" s="67">
        <v>29097.599999999999</v>
      </c>
      <c r="C241" s="32">
        <f>VLOOKUP($A241,級距!$A:$K,9,FALSE)</f>
        <v>8</v>
      </c>
      <c r="D241" s="32">
        <f>VLOOKUP($A241,級距!$A:$K,10,FALSE)</f>
        <v>7</v>
      </c>
      <c r="E241" s="32">
        <f>VLOOKUP($A241,級距!$A:$K,11,FALSE)</f>
        <v>3</v>
      </c>
      <c r="F241" s="32">
        <f t="shared" si="3"/>
        <v>1</v>
      </c>
    </row>
    <row r="242" spans="1:6">
      <c r="A242" s="68">
        <v>44757</v>
      </c>
      <c r="B242" s="67">
        <v>6316.1760000000004</v>
      </c>
      <c r="C242" s="32">
        <f>VLOOKUP($A242,級距!$A:$K,9,FALSE)</f>
        <v>8</v>
      </c>
      <c r="D242" s="32">
        <f>VLOOKUP($A242,級距!$A:$K,10,FALSE)</f>
        <v>3</v>
      </c>
      <c r="E242" s="32">
        <f>VLOOKUP($A242,級距!$A:$K,11,FALSE)</f>
        <v>2</v>
      </c>
      <c r="F242" s="32">
        <f t="shared" si="3"/>
        <v>1</v>
      </c>
    </row>
    <row r="243" spans="1:6">
      <c r="A243" s="68">
        <v>44756</v>
      </c>
      <c r="B243" s="67">
        <v>190760.448</v>
      </c>
      <c r="C243" s="32">
        <f>VLOOKUP($A243,級距!$A:$K,9,FALSE)</f>
        <v>10</v>
      </c>
      <c r="D243" s="32">
        <f>VLOOKUP($A243,級距!$A:$K,10,FALSE)</f>
        <v>5</v>
      </c>
      <c r="E243" s="32">
        <f>VLOOKUP($A243,級距!$A:$K,11,FALSE)</f>
        <v>1</v>
      </c>
      <c r="F243" s="32">
        <f t="shared" si="3"/>
        <v>1</v>
      </c>
    </row>
    <row r="244" spans="1:6">
      <c r="A244" s="68">
        <v>44754</v>
      </c>
      <c r="B244" s="67">
        <v>-67206.096000000005</v>
      </c>
      <c r="C244" s="32">
        <f>VLOOKUP($A244,級距!$A:$K,9,FALSE)</f>
        <v>10</v>
      </c>
      <c r="D244" s="32">
        <f>VLOOKUP($A244,級距!$A:$K,10,FALSE)</f>
        <v>8</v>
      </c>
      <c r="E244" s="32">
        <f>VLOOKUP($A244,級距!$A:$K,11,FALSE)</f>
        <v>4</v>
      </c>
      <c r="F244" s="32">
        <f t="shared" si="3"/>
        <v>1</v>
      </c>
    </row>
    <row r="245" spans="1:6">
      <c r="A245" s="68">
        <v>44753</v>
      </c>
      <c r="B245" s="67">
        <v>-2671.6559999999999</v>
      </c>
      <c r="C245" s="32">
        <f>VLOOKUP($A245,級距!$A:$K,9,FALSE)</f>
        <v>9</v>
      </c>
      <c r="D245" s="32">
        <f>VLOOKUP($A245,級距!$A:$K,10,FALSE)</f>
        <v>8</v>
      </c>
      <c r="E245" s="32">
        <f>VLOOKUP($A245,級距!$A:$K,11,FALSE)</f>
        <v>4</v>
      </c>
      <c r="F245" s="32">
        <f t="shared" si="3"/>
        <v>1</v>
      </c>
    </row>
    <row r="246" spans="1:6">
      <c r="A246" s="68">
        <v>44750</v>
      </c>
      <c r="B246" s="67">
        <v>-4069.0879999999993</v>
      </c>
      <c r="C246" s="32">
        <f>VLOOKUP($A246,級距!$A:$K,9,FALSE)</f>
        <v>8</v>
      </c>
      <c r="D246" s="32">
        <f>VLOOKUP($A246,級距!$A:$K,10,FALSE)</f>
        <v>3</v>
      </c>
      <c r="E246" s="32">
        <f>VLOOKUP($A246,級距!$A:$K,11,FALSE)</f>
        <v>2</v>
      </c>
      <c r="F246" s="32">
        <f t="shared" si="3"/>
        <v>1</v>
      </c>
    </row>
    <row r="247" spans="1:6">
      <c r="A247" s="68">
        <v>44749</v>
      </c>
      <c r="B247" s="67">
        <v>361765.08</v>
      </c>
      <c r="C247" s="32">
        <f>VLOOKUP($A247,級距!$A:$K,9,FALSE)</f>
        <v>10</v>
      </c>
      <c r="D247" s="32">
        <f>VLOOKUP($A247,級距!$A:$K,10,FALSE)</f>
        <v>3</v>
      </c>
      <c r="E247" s="32">
        <f>VLOOKUP($A247,級距!$A:$K,11,FALSE)</f>
        <v>1</v>
      </c>
      <c r="F247" s="32">
        <f t="shared" si="3"/>
        <v>1</v>
      </c>
    </row>
    <row r="248" spans="1:6">
      <c r="A248" s="68">
        <v>44748</v>
      </c>
      <c r="B248" s="67">
        <v>-47888.232000000004</v>
      </c>
      <c r="C248" s="32">
        <f>VLOOKUP($A248,級距!$A:$K,9,FALSE)</f>
        <v>10</v>
      </c>
      <c r="D248" s="32">
        <f>VLOOKUP($A248,級距!$A:$K,10,FALSE)</f>
        <v>9</v>
      </c>
      <c r="E248" s="32">
        <f>VLOOKUP($A248,級距!$A:$K,11,FALSE)</f>
        <v>4</v>
      </c>
      <c r="F248" s="32">
        <f t="shared" si="3"/>
        <v>1</v>
      </c>
    </row>
    <row r="249" spans="1:6">
      <c r="A249" s="68">
        <v>44747</v>
      </c>
      <c r="B249" s="67">
        <v>106486.50400000002</v>
      </c>
      <c r="C249" s="32">
        <f>VLOOKUP($A249,級距!$A:$K,9,FALSE)</f>
        <v>10</v>
      </c>
      <c r="D249" s="32">
        <f>VLOOKUP($A249,級距!$A:$K,10,FALSE)</f>
        <v>3</v>
      </c>
      <c r="E249" s="32">
        <f>VLOOKUP($A249,級距!$A:$K,11,FALSE)</f>
        <v>1</v>
      </c>
      <c r="F249" s="32">
        <f t="shared" si="3"/>
        <v>1</v>
      </c>
    </row>
    <row r="250" spans="1:6">
      <c r="A250" s="68">
        <v>44746</v>
      </c>
      <c r="B250" s="67">
        <v>-127499.47199999999</v>
      </c>
      <c r="C250" s="32">
        <f>VLOOKUP($A250,級距!$A:$K,9,FALSE)</f>
        <v>10</v>
      </c>
      <c r="D250" s="32">
        <f>VLOOKUP($A250,級距!$A:$K,10,FALSE)</f>
        <v>3</v>
      </c>
      <c r="E250" s="32">
        <f>VLOOKUP($A250,級距!$A:$K,11,FALSE)</f>
        <v>1</v>
      </c>
      <c r="F250" s="32">
        <f t="shared" si="3"/>
        <v>1</v>
      </c>
    </row>
    <row r="251" spans="1:6">
      <c r="A251" s="68">
        <v>44743</v>
      </c>
      <c r="B251" s="67">
        <v>96516.000000000015</v>
      </c>
      <c r="C251" s="32">
        <f>VLOOKUP($A251,級距!$A:$K,9,FALSE)</f>
        <v>10</v>
      </c>
      <c r="D251" s="32">
        <f>VLOOKUP($A251,級距!$A:$K,10,FALSE)</f>
        <v>9</v>
      </c>
      <c r="E251" s="32">
        <f>VLOOKUP($A251,級距!$A:$K,11,FALSE)</f>
        <v>4</v>
      </c>
      <c r="F251" s="32">
        <f t="shared" si="3"/>
        <v>1</v>
      </c>
    </row>
    <row r="252" spans="1:6">
      <c r="A252" s="68">
        <v>44742</v>
      </c>
      <c r="B252" s="67">
        <v>81214.751999999993</v>
      </c>
      <c r="C252" s="32">
        <f>VLOOKUP($A252,級距!$A:$K,9,FALSE)</f>
        <v>10</v>
      </c>
      <c r="D252" s="32">
        <f>VLOOKUP($A252,級距!$A:$K,10,FALSE)</f>
        <v>10</v>
      </c>
      <c r="E252" s="32">
        <f>VLOOKUP($A252,級距!$A:$K,11,FALSE)</f>
        <v>4</v>
      </c>
      <c r="F252" s="32">
        <f t="shared" si="3"/>
        <v>1</v>
      </c>
    </row>
    <row r="253" spans="1:6">
      <c r="A253" s="68">
        <v>44740</v>
      </c>
      <c r="B253" s="67">
        <v>22853.975999999999</v>
      </c>
      <c r="C253" s="32">
        <f>VLOOKUP($A253,級距!$A:$K,9,FALSE)</f>
        <v>7</v>
      </c>
      <c r="D253" s="32">
        <f>VLOOKUP($A253,級距!$A:$K,10,FALSE)</f>
        <v>6</v>
      </c>
      <c r="E253" s="32">
        <f>VLOOKUP($A253,級距!$A:$K,11,FALSE)</f>
        <v>2</v>
      </c>
      <c r="F253" s="32">
        <f t="shared" si="3"/>
        <v>1</v>
      </c>
    </row>
    <row r="254" spans="1:6">
      <c r="A254" s="68">
        <v>44736</v>
      </c>
      <c r="B254" s="67">
        <v>46302.144</v>
      </c>
      <c r="C254" s="32">
        <f>VLOOKUP($A254,級距!$A:$K,9,FALSE)</f>
        <v>7</v>
      </c>
      <c r="D254" s="32">
        <f>VLOOKUP($A254,級距!$A:$K,10,FALSE)</f>
        <v>3</v>
      </c>
      <c r="E254" s="32">
        <f>VLOOKUP($A254,級距!$A:$K,11,FALSE)</f>
        <v>2</v>
      </c>
      <c r="F254" s="32">
        <f t="shared" si="3"/>
        <v>1</v>
      </c>
    </row>
    <row r="255" spans="1:6">
      <c r="A255" s="68">
        <v>44735</v>
      </c>
      <c r="B255" s="67">
        <v>125703</v>
      </c>
      <c r="C255" s="32">
        <f>VLOOKUP($A255,級距!$A:$K,9,FALSE)</f>
        <v>10</v>
      </c>
      <c r="D255" s="32">
        <f>VLOOKUP($A255,級距!$A:$K,10,FALSE)</f>
        <v>4</v>
      </c>
      <c r="E255" s="32">
        <f>VLOOKUP($A255,級距!$A:$K,11,FALSE)</f>
        <v>1</v>
      </c>
      <c r="F255" s="32">
        <f t="shared" si="3"/>
        <v>1</v>
      </c>
    </row>
    <row r="256" spans="1:6">
      <c r="A256" s="68">
        <v>44733</v>
      </c>
      <c r="B256" s="67">
        <v>200400.984</v>
      </c>
      <c r="C256" s="32">
        <f>VLOOKUP($A256,級距!$A:$K,9,FALSE)</f>
        <v>8</v>
      </c>
      <c r="D256" s="32">
        <f>VLOOKUP($A256,級距!$A:$K,10,FALSE)</f>
        <v>7</v>
      </c>
      <c r="E256" s="32">
        <f>VLOOKUP($A256,級距!$A:$K,11,FALSE)</f>
        <v>3</v>
      </c>
      <c r="F256" s="32">
        <f t="shared" si="3"/>
        <v>1</v>
      </c>
    </row>
    <row r="257" spans="1:6">
      <c r="A257" s="68">
        <v>44732</v>
      </c>
      <c r="B257" s="67">
        <v>-67724.928</v>
      </c>
      <c r="C257" s="32">
        <f>VLOOKUP($A257,級距!$A:$K,9,FALSE)</f>
        <v>9</v>
      </c>
      <c r="D257" s="32">
        <f>VLOOKUP($A257,級距!$A:$K,10,FALSE)</f>
        <v>6</v>
      </c>
      <c r="E257" s="32">
        <f>VLOOKUP($A257,級距!$A:$K,11,FALSE)</f>
        <v>2</v>
      </c>
      <c r="F257" s="32">
        <f t="shared" si="3"/>
        <v>1</v>
      </c>
    </row>
    <row r="258" spans="1:6">
      <c r="A258" s="68">
        <v>44728</v>
      </c>
      <c r="B258" s="67">
        <v>153410.304</v>
      </c>
      <c r="C258" s="32">
        <f>VLOOKUP($A258,級距!$A:$K,9,FALSE)</f>
        <v>10</v>
      </c>
      <c r="D258" s="32">
        <f>VLOOKUP($A258,級距!$A:$K,10,FALSE)</f>
        <v>9</v>
      </c>
      <c r="E258" s="32">
        <f>VLOOKUP($A258,級距!$A:$K,11,FALSE)</f>
        <v>4</v>
      </c>
      <c r="F258" s="32">
        <f t="shared" si="3"/>
        <v>1</v>
      </c>
    </row>
    <row r="259" spans="1:6">
      <c r="A259" s="68">
        <v>44726</v>
      </c>
      <c r="B259" s="67">
        <v>6009.0479999999952</v>
      </c>
      <c r="C259" s="32">
        <f>VLOOKUP($A259,級距!$A:$K,9,FALSE)</f>
        <v>8</v>
      </c>
      <c r="D259" s="32">
        <f>VLOOKUP($A259,級距!$A:$K,10,FALSE)</f>
        <v>5</v>
      </c>
      <c r="E259" s="32">
        <f>VLOOKUP($A259,級距!$A:$K,11,FALSE)</f>
        <v>2</v>
      </c>
      <c r="F259" s="32">
        <f t="shared" si="3"/>
        <v>1</v>
      </c>
    </row>
    <row r="260" spans="1:6">
      <c r="A260" s="68">
        <v>44713</v>
      </c>
      <c r="B260" s="67">
        <v>1185.4720000000016</v>
      </c>
      <c r="C260" s="32">
        <f>VLOOKUP($A260,級距!$A:$K,9,FALSE)</f>
        <v>5</v>
      </c>
      <c r="D260" s="32">
        <f>VLOOKUP($A260,級距!$A:$K,10,FALSE)</f>
        <v>3</v>
      </c>
      <c r="E260" s="32">
        <f>VLOOKUP($A260,級距!$A:$K,11,FALSE)</f>
        <v>2</v>
      </c>
      <c r="F260" s="32">
        <f t="shared" ref="F260:F323" si="4">IF(A261&lt;&gt;A260,1,0)</f>
        <v>1</v>
      </c>
    </row>
    <row r="261" spans="1:6">
      <c r="A261" s="68">
        <v>44708</v>
      </c>
      <c r="B261" s="67">
        <v>8464.0320000000011</v>
      </c>
      <c r="C261" s="32">
        <f>VLOOKUP($A261,級距!$A:$K,9,FALSE)</f>
        <v>4</v>
      </c>
      <c r="D261" s="32">
        <f>VLOOKUP($A261,級距!$A:$K,10,FALSE)</f>
        <v>9</v>
      </c>
      <c r="E261" s="32">
        <f>VLOOKUP($A261,級距!$A:$K,11,FALSE)</f>
        <v>3</v>
      </c>
      <c r="F261" s="32">
        <f t="shared" si="4"/>
        <v>1</v>
      </c>
    </row>
    <row r="262" spans="1:6">
      <c r="A262" s="68">
        <v>44701</v>
      </c>
      <c r="B262" s="67">
        <v>26131.439999999999</v>
      </c>
      <c r="C262" s="32">
        <f>VLOOKUP($A262,級距!$A:$K,9,FALSE)</f>
        <v>4</v>
      </c>
      <c r="D262" s="32">
        <f>VLOOKUP($A262,級距!$A:$K,10,FALSE)</f>
        <v>6</v>
      </c>
      <c r="E262" s="32">
        <f>VLOOKUP($A262,級距!$A:$K,11,FALSE)</f>
        <v>2</v>
      </c>
      <c r="F262" s="32">
        <f t="shared" si="4"/>
        <v>1</v>
      </c>
    </row>
    <row r="263" spans="1:6">
      <c r="A263" s="68">
        <v>44700</v>
      </c>
      <c r="B263" s="67">
        <v>-68085.216</v>
      </c>
      <c r="C263" s="32">
        <f>VLOOKUP($A263,級距!$A:$K,9,FALSE)</f>
        <v>4</v>
      </c>
      <c r="D263" s="32">
        <f>VLOOKUP($A263,級距!$A:$K,10,FALSE)</f>
        <v>3</v>
      </c>
      <c r="E263" s="32">
        <f>VLOOKUP($A263,級距!$A:$K,11,FALSE)</f>
        <v>2</v>
      </c>
      <c r="F263" s="32">
        <f t="shared" si="4"/>
        <v>1</v>
      </c>
    </row>
    <row r="264" spans="1:6">
      <c r="A264" s="68">
        <v>44691</v>
      </c>
      <c r="B264" s="67">
        <v>202292.04</v>
      </c>
      <c r="C264" s="32">
        <f>VLOOKUP($A264,級距!$A:$K,9,FALSE)</f>
        <v>10</v>
      </c>
      <c r="D264" s="32">
        <f>VLOOKUP($A264,級距!$A:$K,10,FALSE)</f>
        <v>8</v>
      </c>
      <c r="E264" s="32">
        <f>VLOOKUP($A264,級距!$A:$K,11,FALSE)</f>
        <v>4</v>
      </c>
      <c r="F264" s="32">
        <f t="shared" si="4"/>
        <v>1</v>
      </c>
    </row>
    <row r="265" spans="1:6">
      <c r="A265" s="68">
        <v>44687</v>
      </c>
      <c r="B265" s="67">
        <v>19958.616000000002</v>
      </c>
      <c r="C265" s="32">
        <f>VLOOKUP($A265,級距!$A:$K,9,FALSE)</f>
        <v>2</v>
      </c>
      <c r="D265" s="32">
        <f>VLOOKUP($A265,級距!$A:$K,10,FALSE)</f>
        <v>4</v>
      </c>
      <c r="E265" s="32">
        <f>VLOOKUP($A265,級距!$A:$K,11,FALSE)</f>
        <v>2</v>
      </c>
      <c r="F265" s="32">
        <f t="shared" si="4"/>
        <v>1</v>
      </c>
    </row>
    <row r="266" spans="1:6">
      <c r="A266" s="68">
        <v>44684</v>
      </c>
      <c r="B266" s="67">
        <v>-68324.97600000001</v>
      </c>
      <c r="C266" s="32">
        <f>VLOOKUP($A266,級距!$A:$K,9,FALSE)</f>
        <v>4</v>
      </c>
      <c r="D266" s="32">
        <f>VLOOKUP($A266,級距!$A:$K,10,FALSE)</f>
        <v>2</v>
      </c>
      <c r="E266" s="32">
        <f>VLOOKUP($A266,級距!$A:$K,11,FALSE)</f>
        <v>2</v>
      </c>
      <c r="F266" s="32">
        <f t="shared" si="4"/>
        <v>1</v>
      </c>
    </row>
    <row r="267" spans="1:6">
      <c r="A267" s="68">
        <v>44678</v>
      </c>
      <c r="B267" s="67">
        <v>66765.959999999992</v>
      </c>
      <c r="C267" s="32">
        <f>VLOOKUP($A267,級距!$A:$K,9,FALSE)</f>
        <v>5</v>
      </c>
      <c r="D267" s="32">
        <f>VLOOKUP($A267,級距!$A:$K,10,FALSE)</f>
        <v>4</v>
      </c>
      <c r="E267" s="32">
        <f>VLOOKUP($A267,級距!$A:$K,11,FALSE)</f>
        <v>2</v>
      </c>
      <c r="F267" s="32">
        <f t="shared" si="4"/>
        <v>1</v>
      </c>
    </row>
    <row r="268" spans="1:6">
      <c r="A268" s="68">
        <v>44676</v>
      </c>
      <c r="B268" s="67">
        <v>77423.832000000009</v>
      </c>
      <c r="C268" s="32">
        <f>VLOOKUP($A268,級距!$A:$K,9,FALSE)</f>
        <v>7</v>
      </c>
      <c r="D268" s="32">
        <f>VLOOKUP($A268,級距!$A:$K,10,FALSE)</f>
        <v>6</v>
      </c>
      <c r="E268" s="32">
        <f>VLOOKUP($A268,級距!$A:$K,11,FALSE)</f>
        <v>2</v>
      </c>
      <c r="F268" s="32">
        <f t="shared" si="4"/>
        <v>1</v>
      </c>
    </row>
    <row r="269" spans="1:6">
      <c r="A269" s="68">
        <v>44672</v>
      </c>
      <c r="B269" s="67">
        <v>2334.7200000000003</v>
      </c>
      <c r="C269" s="32">
        <f>VLOOKUP($A269,級距!$A:$K,9,FALSE)</f>
        <v>3</v>
      </c>
      <c r="D269" s="32">
        <f>VLOOKUP($A269,級距!$A:$K,10,FALSE)</f>
        <v>5</v>
      </c>
      <c r="E269" s="32">
        <f>VLOOKUP($A269,級距!$A:$K,11,FALSE)</f>
        <v>2</v>
      </c>
      <c r="F269" s="32">
        <f t="shared" si="4"/>
        <v>1</v>
      </c>
    </row>
    <row r="270" spans="1:6">
      <c r="A270" s="68">
        <v>44670</v>
      </c>
      <c r="B270" s="67">
        <v>-64295.144000000008</v>
      </c>
      <c r="C270" s="32">
        <f>VLOOKUP($A270,級距!$A:$K,9,FALSE)</f>
        <v>3</v>
      </c>
      <c r="D270" s="32">
        <f>VLOOKUP($A270,級距!$A:$K,10,FALSE)</f>
        <v>5</v>
      </c>
      <c r="E270" s="32">
        <f>VLOOKUP($A270,級距!$A:$K,11,FALSE)</f>
        <v>2</v>
      </c>
      <c r="F270" s="32">
        <f t="shared" si="4"/>
        <v>1</v>
      </c>
    </row>
    <row r="271" spans="1:6">
      <c r="A271" s="68">
        <v>44663</v>
      </c>
      <c r="B271" s="67">
        <v>-68563.872000000003</v>
      </c>
      <c r="C271" s="32">
        <f>VLOOKUP($A271,級距!$A:$K,9,FALSE)</f>
        <v>5</v>
      </c>
      <c r="D271" s="32">
        <f>VLOOKUP($A271,級距!$A:$K,10,FALSE)</f>
        <v>3</v>
      </c>
      <c r="E271" s="32">
        <f>VLOOKUP($A271,級距!$A:$K,11,FALSE)</f>
        <v>2</v>
      </c>
      <c r="F271" s="32">
        <f t="shared" si="4"/>
        <v>1</v>
      </c>
    </row>
    <row r="272" spans="1:6">
      <c r="A272" s="68">
        <v>44643</v>
      </c>
      <c r="B272" s="67">
        <v>-16339.367999999999</v>
      </c>
      <c r="C272" s="32">
        <f>VLOOKUP($A272,級距!$A:$K,9,FALSE)</f>
        <v>2</v>
      </c>
      <c r="D272" s="32">
        <f>VLOOKUP($A272,級距!$A:$K,10,FALSE)</f>
        <v>5</v>
      </c>
      <c r="E272" s="32">
        <f>VLOOKUP($A272,級距!$A:$K,11,FALSE)</f>
        <v>2</v>
      </c>
      <c r="F272" s="32">
        <f t="shared" si="4"/>
        <v>1</v>
      </c>
    </row>
    <row r="273" spans="1:6">
      <c r="A273" s="68">
        <v>44636</v>
      </c>
      <c r="B273" s="67">
        <v>64095.671999999999</v>
      </c>
      <c r="C273" s="32">
        <f>VLOOKUP($A273,級距!$A:$K,9,FALSE)</f>
        <v>9</v>
      </c>
      <c r="D273" s="32">
        <f>VLOOKUP($A273,級距!$A:$K,10,FALSE)</f>
        <v>5</v>
      </c>
      <c r="E273" s="32">
        <f>VLOOKUP($A273,級距!$A:$K,11,FALSE)</f>
        <v>2</v>
      </c>
      <c r="F273" s="32">
        <f t="shared" si="4"/>
        <v>1</v>
      </c>
    </row>
    <row r="274" spans="1:6">
      <c r="A274" s="68">
        <v>44635</v>
      </c>
      <c r="B274" s="67">
        <v>-16294.968000000001</v>
      </c>
      <c r="C274" s="32">
        <f>VLOOKUP($A274,級距!$A:$K,9,FALSE)</f>
        <v>10</v>
      </c>
      <c r="D274" s="32">
        <f>VLOOKUP($A274,級距!$A:$K,10,FALSE)</f>
        <v>9</v>
      </c>
      <c r="E274" s="32">
        <f>VLOOKUP($A274,級距!$A:$K,11,FALSE)</f>
        <v>4</v>
      </c>
      <c r="F274" s="32">
        <f t="shared" si="4"/>
        <v>1</v>
      </c>
    </row>
    <row r="275" spans="1:6">
      <c r="A275" s="68">
        <v>44628</v>
      </c>
      <c r="B275" s="67">
        <v>-2525.4239999999982</v>
      </c>
      <c r="C275" s="32">
        <f>VLOOKUP($A275,級距!$A:$K,9,FALSE)</f>
        <v>10</v>
      </c>
      <c r="D275" s="32">
        <f>VLOOKUP($A275,級距!$A:$K,10,FALSE)</f>
        <v>4</v>
      </c>
      <c r="E275" s="32">
        <f>VLOOKUP($A275,級距!$A:$K,11,FALSE)</f>
        <v>1</v>
      </c>
      <c r="F275" s="32">
        <f t="shared" si="4"/>
        <v>1</v>
      </c>
    </row>
    <row r="276" spans="1:6">
      <c r="A276" s="68">
        <v>44627</v>
      </c>
      <c r="B276" s="67">
        <v>-2248.0559999999969</v>
      </c>
      <c r="C276" s="32">
        <f>VLOOKUP($A276,級距!$A:$K,9,FALSE)</f>
        <v>10</v>
      </c>
      <c r="D276" s="32">
        <f>VLOOKUP($A276,級距!$A:$K,10,FALSE)</f>
        <v>9</v>
      </c>
      <c r="E276" s="32">
        <f>VLOOKUP($A276,級距!$A:$K,11,FALSE)</f>
        <v>4</v>
      </c>
      <c r="F276" s="32">
        <f t="shared" si="4"/>
        <v>1</v>
      </c>
    </row>
    <row r="277" spans="1:6">
      <c r="A277" s="68">
        <v>44621</v>
      </c>
      <c r="B277" s="67">
        <v>35504.648000000001</v>
      </c>
      <c r="C277" s="32">
        <f>VLOOKUP($A277,級距!$A:$K,9,FALSE)</f>
        <v>8</v>
      </c>
      <c r="D277" s="32">
        <f>VLOOKUP($A277,級距!$A:$K,10,FALSE)</f>
        <v>7</v>
      </c>
      <c r="E277" s="32">
        <f>VLOOKUP($A277,級距!$A:$K,11,FALSE)</f>
        <v>3</v>
      </c>
      <c r="F277" s="32">
        <f t="shared" si="4"/>
        <v>1</v>
      </c>
    </row>
    <row r="278" spans="1:6">
      <c r="A278" s="68">
        <v>44617</v>
      </c>
      <c r="B278" s="67">
        <v>63813.576000000001</v>
      </c>
      <c r="C278" s="32">
        <f>VLOOKUP($A278,級距!$A:$K,9,FALSE)</f>
        <v>5</v>
      </c>
      <c r="D278" s="32">
        <f>VLOOKUP($A278,級距!$A:$K,10,FALSE)</f>
        <v>3</v>
      </c>
      <c r="E278" s="32">
        <f>VLOOKUP($A278,級距!$A:$K,11,FALSE)</f>
        <v>2</v>
      </c>
      <c r="F278" s="32">
        <f t="shared" si="4"/>
        <v>1</v>
      </c>
    </row>
    <row r="279" spans="1:6">
      <c r="A279" s="68">
        <v>44616</v>
      </c>
      <c r="B279" s="67">
        <v>-128719.368</v>
      </c>
      <c r="C279" s="32">
        <f>VLOOKUP($A279,級距!$A:$K,9,FALSE)</f>
        <v>10</v>
      </c>
      <c r="D279" s="32">
        <f>VLOOKUP($A279,級距!$A:$K,10,FALSE)</f>
        <v>9</v>
      </c>
      <c r="E279" s="32">
        <f>VLOOKUP($A279,級距!$A:$K,11,FALSE)</f>
        <v>4</v>
      </c>
      <c r="F279" s="32">
        <f t="shared" si="4"/>
        <v>1</v>
      </c>
    </row>
    <row r="280" spans="1:6">
      <c r="A280" s="68">
        <v>44614</v>
      </c>
      <c r="B280" s="67">
        <v>-68944.896000000008</v>
      </c>
      <c r="C280" s="32">
        <f>VLOOKUP($A280,級距!$A:$K,9,FALSE)</f>
        <v>9</v>
      </c>
      <c r="D280" s="32">
        <f>VLOOKUP($A280,級距!$A:$K,10,FALSE)</f>
        <v>4</v>
      </c>
      <c r="E280" s="32">
        <f>VLOOKUP($A280,級距!$A:$K,11,FALSE)</f>
        <v>2</v>
      </c>
      <c r="F280" s="32">
        <f t="shared" si="4"/>
        <v>1</v>
      </c>
    </row>
    <row r="281" spans="1:6">
      <c r="A281" s="68">
        <v>44609</v>
      </c>
      <c r="B281" s="67">
        <v>17176.103999999999</v>
      </c>
      <c r="C281" s="32">
        <f>VLOOKUP($A281,級距!$A:$K,9,FALSE)</f>
        <v>4</v>
      </c>
      <c r="D281" s="32">
        <f>VLOOKUP($A281,級距!$A:$K,10,FALSE)</f>
        <v>2</v>
      </c>
      <c r="E281" s="32">
        <f>VLOOKUP($A281,級距!$A:$K,11,FALSE)</f>
        <v>2</v>
      </c>
      <c r="F281" s="32">
        <f t="shared" si="4"/>
        <v>1</v>
      </c>
    </row>
    <row r="282" spans="1:6">
      <c r="A282" s="68">
        <v>44608</v>
      </c>
      <c r="B282" s="67">
        <v>1581.576</v>
      </c>
      <c r="C282" s="32">
        <f>VLOOKUP($A282,級距!$A:$K,9,FALSE)</f>
        <v>1</v>
      </c>
      <c r="D282" s="32">
        <f>VLOOKUP($A282,級距!$A:$K,10,FALSE)</f>
        <v>3</v>
      </c>
      <c r="E282" s="32">
        <f>VLOOKUP($A282,級距!$A:$K,11,FALSE)</f>
        <v>2</v>
      </c>
      <c r="F282" s="32">
        <f t="shared" si="4"/>
        <v>1</v>
      </c>
    </row>
    <row r="283" spans="1:6">
      <c r="A283" s="68">
        <v>44601</v>
      </c>
      <c r="B283" s="67">
        <v>-6814.8240000000005</v>
      </c>
      <c r="C283" s="32">
        <f>VLOOKUP($A283,級距!$A:$K,9,FALSE)</f>
        <v>2</v>
      </c>
      <c r="D283" s="32">
        <f>VLOOKUP($A283,級距!$A:$K,10,FALSE)</f>
        <v>9</v>
      </c>
      <c r="E283" s="32">
        <f>VLOOKUP($A283,級距!$A:$K,11,FALSE)</f>
        <v>3</v>
      </c>
      <c r="F283" s="32">
        <f t="shared" si="4"/>
        <v>1</v>
      </c>
    </row>
    <row r="284" spans="1:6">
      <c r="A284" s="68">
        <v>44581</v>
      </c>
      <c r="B284" s="67">
        <v>-69020.495999999999</v>
      </c>
      <c r="C284" s="32">
        <f>VLOOKUP($A284,級距!$A:$K,9,FALSE)</f>
        <v>5</v>
      </c>
      <c r="D284" s="32">
        <f>VLOOKUP($A284,級距!$A:$K,10,FALSE)</f>
        <v>2</v>
      </c>
      <c r="E284" s="32">
        <f>VLOOKUP($A284,級距!$A:$K,11,FALSE)</f>
        <v>2</v>
      </c>
      <c r="F284" s="32">
        <f t="shared" si="4"/>
        <v>1</v>
      </c>
    </row>
    <row r="285" spans="1:6">
      <c r="A285" s="68">
        <v>44574</v>
      </c>
      <c r="B285" s="67">
        <v>26547.567999999999</v>
      </c>
      <c r="C285" s="32">
        <f>VLOOKUP($A285,級距!$A:$K,9,FALSE)</f>
        <v>2</v>
      </c>
      <c r="D285" s="32">
        <f>VLOOKUP($A285,級距!$A:$K,10,FALSE)</f>
        <v>1</v>
      </c>
      <c r="E285" s="32">
        <f>VLOOKUP($A285,級距!$A:$K,11,FALSE)</f>
        <v>2</v>
      </c>
      <c r="F285" s="32">
        <f t="shared" si="4"/>
        <v>1</v>
      </c>
    </row>
    <row r="286" spans="1:6">
      <c r="A286" s="68">
        <v>44572</v>
      </c>
      <c r="B286" s="67">
        <v>87530.471999999994</v>
      </c>
      <c r="C286" s="32">
        <f>VLOOKUP($A286,級距!$A:$K,9,FALSE)</f>
        <v>5</v>
      </c>
      <c r="D286" s="32">
        <f>VLOOKUP($A286,級距!$A:$K,10,FALSE)</f>
        <v>5</v>
      </c>
      <c r="E286" s="32">
        <f>VLOOKUP($A286,級距!$A:$K,11,FALSE)</f>
        <v>2</v>
      </c>
      <c r="F286" s="32">
        <f t="shared" si="4"/>
        <v>1</v>
      </c>
    </row>
    <row r="287" spans="1:6">
      <c r="A287" s="68">
        <v>44571</v>
      </c>
      <c r="B287" s="67">
        <v>-69073.2</v>
      </c>
      <c r="C287" s="32">
        <f>VLOOKUP($A287,級距!$A:$K,9,FALSE)</f>
        <v>7</v>
      </c>
      <c r="D287" s="32">
        <f>VLOOKUP($A287,級距!$A:$K,10,FALSE)</f>
        <v>8</v>
      </c>
      <c r="E287" s="32">
        <f>VLOOKUP($A287,級距!$A:$K,11,FALSE)</f>
        <v>3</v>
      </c>
      <c r="F287" s="32">
        <f t="shared" si="4"/>
        <v>1</v>
      </c>
    </row>
    <row r="288" spans="1:6">
      <c r="A288" s="68">
        <v>44564</v>
      </c>
      <c r="B288" s="67">
        <v>3538.8640000000009</v>
      </c>
      <c r="C288" s="32">
        <f>VLOOKUP($A288,級距!$A:$K,9,FALSE)</f>
        <v>5</v>
      </c>
      <c r="D288" s="32">
        <f>VLOOKUP($A288,級距!$A:$K,10,FALSE)</f>
        <v>1</v>
      </c>
      <c r="E288" s="32">
        <f>VLOOKUP($A288,級距!$A:$K,11,FALSE)</f>
        <v>2</v>
      </c>
      <c r="F288" s="32">
        <f t="shared" si="4"/>
        <v>1</v>
      </c>
    </row>
    <row r="289" spans="1:6">
      <c r="A289" s="68">
        <v>44557</v>
      </c>
      <c r="B289" s="67">
        <v>12400.584000000001</v>
      </c>
      <c r="C289" s="32">
        <f>VLOOKUP($A289,級距!$A:$K,9,FALSE)</f>
        <v>3</v>
      </c>
      <c r="D289" s="32">
        <f>VLOOKUP($A289,級距!$A:$K,10,FALSE)</f>
        <v>7</v>
      </c>
      <c r="E289" s="32">
        <f>VLOOKUP($A289,級距!$A:$K,11,FALSE)</f>
        <v>3</v>
      </c>
      <c r="F289" s="32">
        <f t="shared" si="4"/>
        <v>1</v>
      </c>
    </row>
    <row r="290" spans="1:6">
      <c r="A290" s="68">
        <v>44551</v>
      </c>
      <c r="B290" s="67">
        <v>208068.15999999997</v>
      </c>
      <c r="C290" s="32">
        <f>VLOOKUP($A290,級距!$A:$K,9,FALSE)</f>
        <v>6</v>
      </c>
      <c r="D290" s="32">
        <f>VLOOKUP($A290,級距!$A:$K,10,FALSE)</f>
        <v>7</v>
      </c>
      <c r="E290" s="32">
        <f>VLOOKUP($A290,級距!$A:$K,11,FALSE)</f>
        <v>3</v>
      </c>
      <c r="F290" s="32">
        <f t="shared" si="4"/>
        <v>1</v>
      </c>
    </row>
    <row r="291" spans="1:6">
      <c r="A291" s="68">
        <v>44550</v>
      </c>
      <c r="B291" s="67">
        <v>9197.52</v>
      </c>
      <c r="C291" s="32">
        <f>VLOOKUP($A291,級距!$A:$K,9,FALSE)</f>
        <v>5</v>
      </c>
      <c r="D291" s="32">
        <f>VLOOKUP($A291,級距!$A:$K,10,FALSE)</f>
        <v>8</v>
      </c>
      <c r="E291" s="32">
        <f>VLOOKUP($A291,級距!$A:$K,11,FALSE)</f>
        <v>3</v>
      </c>
      <c r="F291" s="32">
        <f t="shared" si="4"/>
        <v>1</v>
      </c>
    </row>
    <row r="292" spans="1:6">
      <c r="A292" s="68">
        <v>44546</v>
      </c>
      <c r="B292" s="67">
        <v>8837.8799999999992</v>
      </c>
      <c r="C292" s="32">
        <f>VLOOKUP($A292,級距!$A:$K,9,FALSE)</f>
        <v>3</v>
      </c>
      <c r="D292" s="32">
        <f>VLOOKUP($A292,級距!$A:$K,10,FALSE)</f>
        <v>3</v>
      </c>
      <c r="E292" s="32">
        <f>VLOOKUP($A292,級距!$A:$K,11,FALSE)</f>
        <v>2</v>
      </c>
      <c r="F292" s="32">
        <f t="shared" si="4"/>
        <v>1</v>
      </c>
    </row>
    <row r="293" spans="1:6">
      <c r="A293" s="68">
        <v>44545</v>
      </c>
      <c r="B293" s="67">
        <v>34998</v>
      </c>
      <c r="C293" s="32">
        <f>VLOOKUP($A293,級距!$A:$K,9,FALSE)</f>
        <v>3</v>
      </c>
      <c r="D293" s="32">
        <f>VLOOKUP($A293,級距!$A:$K,10,FALSE)</f>
        <v>4</v>
      </c>
      <c r="E293" s="32">
        <f>VLOOKUP($A293,級距!$A:$K,11,FALSE)</f>
        <v>2</v>
      </c>
      <c r="F293" s="32">
        <f t="shared" si="4"/>
        <v>1</v>
      </c>
    </row>
    <row r="294" spans="1:6">
      <c r="A294" s="68">
        <v>44532</v>
      </c>
      <c r="B294" s="67">
        <v>38559.343999999997</v>
      </c>
      <c r="C294" s="32">
        <f>VLOOKUP($A294,級距!$A:$K,9,FALSE)</f>
        <v>5</v>
      </c>
      <c r="D294" s="32">
        <f>VLOOKUP($A294,級距!$A:$K,10,FALSE)</f>
        <v>7</v>
      </c>
      <c r="E294" s="32">
        <f>VLOOKUP($A294,級距!$A:$K,11,FALSE)</f>
        <v>3</v>
      </c>
      <c r="F294" s="32">
        <f t="shared" si="4"/>
        <v>1</v>
      </c>
    </row>
    <row r="295" spans="1:6">
      <c r="A295" s="68">
        <v>44529</v>
      </c>
      <c r="B295" s="67">
        <v>41402.656000000003</v>
      </c>
      <c r="C295" s="32">
        <f>VLOOKUP($A295,級距!$A:$K,9,FALSE)</f>
        <v>7</v>
      </c>
      <c r="D295" s="32">
        <f>VLOOKUP($A295,級距!$A:$K,10,FALSE)</f>
        <v>3</v>
      </c>
      <c r="E295" s="32">
        <f>VLOOKUP($A295,級距!$A:$K,11,FALSE)</f>
        <v>2</v>
      </c>
      <c r="F295" s="32">
        <f t="shared" si="4"/>
        <v>1</v>
      </c>
    </row>
    <row r="296" spans="1:6">
      <c r="A296" s="68">
        <v>44526</v>
      </c>
      <c r="B296" s="67">
        <v>13747.391999999991</v>
      </c>
      <c r="C296" s="32">
        <f>VLOOKUP($A296,級距!$A:$K,9,FALSE)</f>
        <v>8</v>
      </c>
      <c r="D296" s="32">
        <f>VLOOKUP($A296,級距!$A:$K,10,FALSE)</f>
        <v>8</v>
      </c>
      <c r="E296" s="32">
        <f>VLOOKUP($A296,級距!$A:$K,11,FALSE)</f>
        <v>3</v>
      </c>
      <c r="F296" s="32">
        <f t="shared" si="4"/>
        <v>1</v>
      </c>
    </row>
    <row r="297" spans="1:6">
      <c r="A297" s="68">
        <v>44519</v>
      </c>
      <c r="B297" s="67">
        <v>30627.104000000003</v>
      </c>
      <c r="C297" s="32">
        <f>VLOOKUP($A297,級距!$A:$K,9,FALSE)</f>
        <v>3</v>
      </c>
      <c r="D297" s="32">
        <f>VLOOKUP($A297,級距!$A:$K,10,FALSE)</f>
        <v>6</v>
      </c>
      <c r="E297" s="32">
        <f>VLOOKUP($A297,級距!$A:$K,11,FALSE)</f>
        <v>2</v>
      </c>
      <c r="F297" s="32">
        <f t="shared" si="4"/>
        <v>1</v>
      </c>
    </row>
    <row r="298" spans="1:6">
      <c r="A298" s="68">
        <v>44512</v>
      </c>
      <c r="B298" s="67">
        <v>-64620.928</v>
      </c>
      <c r="C298" s="32">
        <f>VLOOKUP($A298,級距!$A:$K,9,FALSE)</f>
        <v>4</v>
      </c>
      <c r="D298" s="32">
        <f>VLOOKUP($A298,級距!$A:$K,10,FALSE)</f>
        <v>2</v>
      </c>
      <c r="E298" s="32">
        <f>VLOOKUP($A298,級距!$A:$K,11,FALSE)</f>
        <v>2</v>
      </c>
      <c r="F298" s="32">
        <f t="shared" si="4"/>
        <v>1</v>
      </c>
    </row>
    <row r="299" spans="1:6">
      <c r="A299" s="68">
        <v>44505</v>
      </c>
      <c r="B299" s="67">
        <v>42344.184000000001</v>
      </c>
      <c r="C299" s="32">
        <f>VLOOKUP($A299,級距!$A:$K,9,FALSE)</f>
        <v>5</v>
      </c>
      <c r="D299" s="32">
        <f>VLOOKUP($A299,級距!$A:$K,10,FALSE)</f>
        <v>7</v>
      </c>
      <c r="E299" s="32">
        <f>VLOOKUP($A299,級距!$A:$K,11,FALSE)</f>
        <v>3</v>
      </c>
      <c r="F299" s="32">
        <f t="shared" si="4"/>
        <v>1</v>
      </c>
    </row>
    <row r="300" spans="1:6">
      <c r="A300" s="68">
        <v>44502</v>
      </c>
      <c r="B300" s="67">
        <v>-34877.231999999996</v>
      </c>
      <c r="C300" s="32">
        <f>VLOOKUP($A300,級距!$A:$K,9,FALSE)</f>
        <v>8</v>
      </c>
      <c r="D300" s="32">
        <f>VLOOKUP($A300,級距!$A:$K,10,FALSE)</f>
        <v>5</v>
      </c>
      <c r="E300" s="32">
        <f>VLOOKUP($A300,級距!$A:$K,11,FALSE)</f>
        <v>2</v>
      </c>
      <c r="F300" s="32">
        <f t="shared" si="4"/>
        <v>1</v>
      </c>
    </row>
    <row r="301" spans="1:6">
      <c r="A301" s="68">
        <v>44501</v>
      </c>
      <c r="B301" s="67">
        <v>-21057.72</v>
      </c>
      <c r="C301" s="32">
        <f>VLOOKUP($A301,級距!$A:$K,9,FALSE)</f>
        <v>1</v>
      </c>
      <c r="D301" s="32">
        <f>VLOOKUP($A301,級距!$A:$K,10,FALSE)</f>
        <v>4</v>
      </c>
      <c r="E301" s="32">
        <f>VLOOKUP($A301,級距!$A:$K,11,FALSE)</f>
        <v>2</v>
      </c>
      <c r="F301" s="32">
        <f t="shared" si="4"/>
        <v>1</v>
      </c>
    </row>
    <row r="302" spans="1:6">
      <c r="A302" s="68">
        <v>44498</v>
      </c>
      <c r="B302" s="67">
        <v>-8502.24</v>
      </c>
      <c r="C302" s="32">
        <f>VLOOKUP($A302,級距!$A:$K,9,FALSE)</f>
        <v>7</v>
      </c>
      <c r="D302" s="32">
        <f>VLOOKUP($A302,級距!$A:$K,10,FALSE)</f>
        <v>6</v>
      </c>
      <c r="E302" s="32">
        <f>VLOOKUP($A302,級距!$A:$K,11,FALSE)</f>
        <v>2</v>
      </c>
      <c r="F302" s="32">
        <f t="shared" si="4"/>
        <v>1</v>
      </c>
    </row>
    <row r="303" spans="1:6">
      <c r="A303" s="68">
        <v>44494</v>
      </c>
      <c r="B303" s="67">
        <v>-91875.144</v>
      </c>
      <c r="C303" s="32">
        <f>VLOOKUP($A303,級距!$A:$K,9,FALSE)</f>
        <v>6</v>
      </c>
      <c r="D303" s="32">
        <f>VLOOKUP($A303,級距!$A:$K,10,FALSE)</f>
        <v>6</v>
      </c>
      <c r="E303" s="32">
        <f>VLOOKUP($A303,級距!$A:$K,11,FALSE)</f>
        <v>2</v>
      </c>
      <c r="F303" s="32">
        <f t="shared" si="4"/>
        <v>1</v>
      </c>
    </row>
    <row r="304" spans="1:6">
      <c r="A304" s="68">
        <v>44490</v>
      </c>
      <c r="B304" s="67">
        <v>-43841.88</v>
      </c>
      <c r="C304" s="32">
        <f>VLOOKUP($A304,級距!$A:$K,9,FALSE)</f>
        <v>8</v>
      </c>
      <c r="D304" s="32">
        <f>VLOOKUP($A304,級距!$A:$K,10,FALSE)</f>
        <v>3</v>
      </c>
      <c r="E304" s="32">
        <f>VLOOKUP($A304,級距!$A:$K,11,FALSE)</f>
        <v>2</v>
      </c>
      <c r="F304" s="32">
        <f t="shared" si="4"/>
        <v>1</v>
      </c>
    </row>
    <row r="305" spans="1:6">
      <c r="A305" s="68">
        <v>44488</v>
      </c>
      <c r="B305" s="67">
        <v>19942.271999999997</v>
      </c>
      <c r="C305" s="32">
        <f>VLOOKUP($A305,級距!$A:$K,9,FALSE)</f>
        <v>5</v>
      </c>
      <c r="D305" s="32">
        <f>VLOOKUP($A305,級距!$A:$K,10,FALSE)</f>
        <v>6</v>
      </c>
      <c r="E305" s="32">
        <f>VLOOKUP($A305,級距!$A:$K,11,FALSE)</f>
        <v>2</v>
      </c>
      <c r="F305" s="32">
        <f t="shared" si="4"/>
        <v>1</v>
      </c>
    </row>
    <row r="306" spans="1:6">
      <c r="A306" s="68">
        <v>44483</v>
      </c>
      <c r="B306" s="67">
        <v>9802.6079999999984</v>
      </c>
      <c r="C306" s="32">
        <f>VLOOKUP($A306,級距!$A:$K,9,FALSE)</f>
        <v>6</v>
      </c>
      <c r="D306" s="32">
        <f>VLOOKUP($A306,級距!$A:$K,10,FALSE)</f>
        <v>5</v>
      </c>
      <c r="E306" s="32">
        <f>VLOOKUP($A306,級距!$A:$K,11,FALSE)</f>
        <v>2</v>
      </c>
      <c r="F306" s="32">
        <f t="shared" si="4"/>
        <v>1</v>
      </c>
    </row>
    <row r="307" spans="1:6">
      <c r="A307" s="68">
        <v>44481</v>
      </c>
      <c r="B307" s="67">
        <v>-127523.592</v>
      </c>
      <c r="C307" s="32">
        <f>VLOOKUP($A307,級距!$A:$K,9,FALSE)</f>
        <v>7</v>
      </c>
      <c r="D307" s="32">
        <f>VLOOKUP($A307,級距!$A:$K,10,FALSE)</f>
        <v>4</v>
      </c>
      <c r="E307" s="32">
        <f>VLOOKUP($A307,級距!$A:$K,11,FALSE)</f>
        <v>2</v>
      </c>
      <c r="F307" s="32">
        <f t="shared" si="4"/>
        <v>1</v>
      </c>
    </row>
    <row r="308" spans="1:6">
      <c r="A308" s="68">
        <v>44475</v>
      </c>
      <c r="B308" s="67">
        <v>26292.040000000005</v>
      </c>
      <c r="C308" s="32">
        <f>VLOOKUP($A308,級距!$A:$K,9,FALSE)</f>
        <v>8</v>
      </c>
      <c r="D308" s="32">
        <f>VLOOKUP($A308,級距!$A:$K,10,FALSE)</f>
        <v>5</v>
      </c>
      <c r="E308" s="32">
        <f>VLOOKUP($A308,級距!$A:$K,11,FALSE)</f>
        <v>2</v>
      </c>
      <c r="F308" s="32">
        <f t="shared" si="4"/>
        <v>1</v>
      </c>
    </row>
    <row r="309" spans="1:6">
      <c r="A309" s="68">
        <v>44474</v>
      </c>
      <c r="B309" s="67">
        <v>153001.08800000002</v>
      </c>
      <c r="C309" s="32">
        <f>VLOOKUP($A309,級距!$A:$K,9,FALSE)</f>
        <v>10</v>
      </c>
      <c r="D309" s="32">
        <f>VLOOKUP($A309,級距!$A:$K,10,FALSE)</f>
        <v>5</v>
      </c>
      <c r="E309" s="32">
        <f>VLOOKUP($A309,級距!$A:$K,11,FALSE)</f>
        <v>1</v>
      </c>
      <c r="F309" s="32">
        <f t="shared" si="4"/>
        <v>1</v>
      </c>
    </row>
    <row r="310" spans="1:6">
      <c r="A310" s="68">
        <v>44473</v>
      </c>
      <c r="B310" s="67">
        <v>-127568.51999999999</v>
      </c>
      <c r="C310" s="32">
        <f>VLOOKUP($A310,級距!$A:$K,9,FALSE)</f>
        <v>9</v>
      </c>
      <c r="D310" s="32">
        <f>VLOOKUP($A310,級距!$A:$K,10,FALSE)</f>
        <v>8</v>
      </c>
      <c r="E310" s="32">
        <f>VLOOKUP($A310,級距!$A:$K,11,FALSE)</f>
        <v>4</v>
      </c>
      <c r="F310" s="32">
        <f t="shared" si="4"/>
        <v>1</v>
      </c>
    </row>
    <row r="311" spans="1:6">
      <c r="A311" s="68">
        <v>44469</v>
      </c>
      <c r="B311" s="67">
        <v>-127960.34400000001</v>
      </c>
      <c r="C311" s="32">
        <f>VLOOKUP($A311,級距!$A:$K,9,FALSE)</f>
        <v>8</v>
      </c>
      <c r="D311" s="32">
        <f>VLOOKUP($A311,級距!$A:$K,10,FALSE)</f>
        <v>5</v>
      </c>
      <c r="E311" s="32">
        <f>VLOOKUP($A311,級距!$A:$K,11,FALSE)</f>
        <v>2</v>
      </c>
      <c r="F311" s="32">
        <f t="shared" si="4"/>
        <v>1</v>
      </c>
    </row>
    <row r="312" spans="1:6">
      <c r="A312" s="68">
        <v>44466</v>
      </c>
      <c r="B312" s="67">
        <v>-64150.8</v>
      </c>
      <c r="C312" s="32">
        <f>VLOOKUP($A312,級距!$A:$K,9,FALSE)</f>
        <v>2</v>
      </c>
      <c r="D312" s="32">
        <f>VLOOKUP($A312,級距!$A:$K,10,FALSE)</f>
        <v>4</v>
      </c>
      <c r="E312" s="32">
        <f>VLOOKUP($A312,級距!$A:$K,11,FALSE)</f>
        <v>2</v>
      </c>
      <c r="F312" s="32">
        <f t="shared" si="4"/>
        <v>1</v>
      </c>
    </row>
    <row r="313" spans="1:6">
      <c r="A313" s="68">
        <v>44462</v>
      </c>
      <c r="B313" s="67">
        <v>-16260.024000000001</v>
      </c>
      <c r="C313" s="32">
        <f>VLOOKUP($A313,級距!$A:$K,9,FALSE)</f>
        <v>4</v>
      </c>
      <c r="D313" s="32">
        <f>VLOOKUP($A313,級距!$A:$K,10,FALSE)</f>
        <v>5</v>
      </c>
      <c r="E313" s="32">
        <f>VLOOKUP($A313,級距!$A:$K,11,FALSE)</f>
        <v>2</v>
      </c>
      <c r="F313" s="32">
        <f t="shared" si="4"/>
        <v>1</v>
      </c>
    </row>
    <row r="314" spans="1:6">
      <c r="A314" s="68">
        <v>44456</v>
      </c>
      <c r="B314" s="67">
        <v>-68629.103999999992</v>
      </c>
      <c r="C314" s="32">
        <f>VLOOKUP($A314,級距!$A:$K,9,FALSE)</f>
        <v>7</v>
      </c>
      <c r="D314" s="32">
        <f>VLOOKUP($A314,級距!$A:$K,10,FALSE)</f>
        <v>2</v>
      </c>
      <c r="E314" s="32">
        <f>VLOOKUP($A314,級距!$A:$K,11,FALSE)</f>
        <v>2</v>
      </c>
      <c r="F314" s="32">
        <f t="shared" si="4"/>
        <v>1</v>
      </c>
    </row>
    <row r="315" spans="1:6">
      <c r="A315" s="68">
        <v>44454</v>
      </c>
      <c r="B315" s="67">
        <v>103096.792</v>
      </c>
      <c r="C315" s="32">
        <f>VLOOKUP($A315,級距!$A:$K,9,FALSE)</f>
        <v>4</v>
      </c>
      <c r="D315" s="32">
        <f>VLOOKUP($A315,級距!$A:$K,10,FALSE)</f>
        <v>2</v>
      </c>
      <c r="E315" s="32">
        <f>VLOOKUP($A315,級距!$A:$K,11,FALSE)</f>
        <v>2</v>
      </c>
      <c r="F315" s="32">
        <f t="shared" si="4"/>
        <v>1</v>
      </c>
    </row>
    <row r="316" spans="1:6">
      <c r="A316" s="68">
        <v>44449</v>
      </c>
      <c r="B316" s="67">
        <v>16010.344000000001</v>
      </c>
      <c r="C316" s="32">
        <f>VLOOKUP($A316,級距!$A:$K,9,FALSE)</f>
        <v>5</v>
      </c>
      <c r="D316" s="32">
        <f>VLOOKUP($A316,級距!$A:$K,10,FALSE)</f>
        <v>9</v>
      </c>
      <c r="E316" s="32">
        <f>VLOOKUP($A316,級距!$A:$K,11,FALSE)</f>
        <v>3</v>
      </c>
      <c r="F316" s="32">
        <f t="shared" si="4"/>
        <v>1</v>
      </c>
    </row>
    <row r="317" spans="1:6">
      <c r="A317" s="68">
        <v>44445</v>
      </c>
      <c r="B317" s="67">
        <v>21280.696</v>
      </c>
      <c r="C317" s="32">
        <f>VLOOKUP($A317,級距!$A:$K,9,FALSE)</f>
        <v>5</v>
      </c>
      <c r="D317" s="32">
        <f>VLOOKUP($A317,級距!$A:$K,10,FALSE)</f>
        <v>4</v>
      </c>
      <c r="E317" s="32">
        <f>VLOOKUP($A317,級距!$A:$K,11,FALSE)</f>
        <v>2</v>
      </c>
      <c r="F317" s="32">
        <f t="shared" si="4"/>
        <v>1</v>
      </c>
    </row>
    <row r="318" spans="1:6">
      <c r="A318" s="68">
        <v>44441</v>
      </c>
      <c r="B318" s="67">
        <v>14304.911999999998</v>
      </c>
      <c r="C318" s="32">
        <f>VLOOKUP($A318,級距!$A:$K,9,FALSE)</f>
        <v>8</v>
      </c>
      <c r="D318" s="32">
        <f>VLOOKUP($A318,級距!$A:$K,10,FALSE)</f>
        <v>5</v>
      </c>
      <c r="E318" s="32">
        <f>VLOOKUP($A318,級距!$A:$K,11,FALSE)</f>
        <v>2</v>
      </c>
      <c r="F318" s="32">
        <f t="shared" si="4"/>
        <v>1</v>
      </c>
    </row>
    <row r="319" spans="1:6">
      <c r="A319" s="68">
        <v>44440</v>
      </c>
      <c r="B319" s="67">
        <v>-68732.351999999999</v>
      </c>
      <c r="C319" s="32">
        <f>VLOOKUP($A319,級距!$A:$K,9,FALSE)</f>
        <v>3</v>
      </c>
      <c r="D319" s="32">
        <f>VLOOKUP($A319,級距!$A:$K,10,FALSE)</f>
        <v>5</v>
      </c>
      <c r="E319" s="32">
        <f>VLOOKUP($A319,級距!$A:$K,11,FALSE)</f>
        <v>2</v>
      </c>
      <c r="F319" s="32">
        <f t="shared" si="4"/>
        <v>1</v>
      </c>
    </row>
    <row r="320" spans="1:6">
      <c r="A320" s="68">
        <v>44439</v>
      </c>
      <c r="B320" s="67">
        <v>153301.48799999998</v>
      </c>
      <c r="C320" s="32">
        <f>VLOOKUP($A320,級距!$A:$K,9,FALSE)</f>
        <v>9</v>
      </c>
      <c r="D320" s="32">
        <f>VLOOKUP($A320,級距!$A:$K,10,FALSE)</f>
        <v>6</v>
      </c>
      <c r="E320" s="32">
        <f>VLOOKUP($A320,級距!$A:$K,11,FALSE)</f>
        <v>1</v>
      </c>
      <c r="F320" s="32">
        <f t="shared" si="4"/>
        <v>1</v>
      </c>
    </row>
    <row r="321" spans="1:6">
      <c r="A321" s="68">
        <v>44435</v>
      </c>
      <c r="B321" s="67">
        <v>24881.191999999999</v>
      </c>
      <c r="C321" s="32">
        <f>VLOOKUP($A321,級距!$A:$K,9,FALSE)</f>
        <v>9</v>
      </c>
      <c r="D321" s="32">
        <f>VLOOKUP($A321,級距!$A:$K,10,FALSE)</f>
        <v>8</v>
      </c>
      <c r="E321" s="32">
        <f>VLOOKUP($A321,級距!$A:$K,11,FALSE)</f>
        <v>4</v>
      </c>
      <c r="F321" s="32">
        <f t="shared" si="4"/>
        <v>1</v>
      </c>
    </row>
    <row r="322" spans="1:6">
      <c r="A322" s="68">
        <v>44433</v>
      </c>
      <c r="B322" s="67">
        <v>-21033.96</v>
      </c>
      <c r="C322" s="32">
        <f>VLOOKUP($A322,級距!$A:$K,9,FALSE)</f>
        <v>6</v>
      </c>
      <c r="D322" s="32">
        <f>VLOOKUP($A322,級距!$A:$K,10,FALSE)</f>
        <v>9</v>
      </c>
      <c r="E322" s="32">
        <f>VLOOKUP($A322,級距!$A:$K,11,FALSE)</f>
        <v>3</v>
      </c>
      <c r="F322" s="32">
        <f t="shared" si="4"/>
        <v>1</v>
      </c>
    </row>
    <row r="323" spans="1:6">
      <c r="A323" s="68">
        <v>44428</v>
      </c>
      <c r="B323" s="67">
        <v>15937.248</v>
      </c>
      <c r="C323" s="32">
        <f>VLOOKUP($A323,級距!$A:$K,9,FALSE)</f>
        <v>9</v>
      </c>
      <c r="D323" s="32">
        <f>VLOOKUP($A323,級距!$A:$K,10,FALSE)</f>
        <v>4</v>
      </c>
      <c r="E323" s="32">
        <f>VLOOKUP($A323,級距!$A:$K,11,FALSE)</f>
        <v>2</v>
      </c>
      <c r="F323" s="32">
        <f t="shared" si="4"/>
        <v>1</v>
      </c>
    </row>
    <row r="324" spans="1:6">
      <c r="A324" s="68">
        <v>44427</v>
      </c>
      <c r="B324" s="67">
        <v>-2899.4399999999928</v>
      </c>
      <c r="C324" s="32">
        <f>VLOOKUP($A324,級距!$A:$K,9,FALSE)</f>
        <v>10</v>
      </c>
      <c r="D324" s="32">
        <f>VLOOKUP($A324,級距!$A:$K,10,FALSE)</f>
        <v>8</v>
      </c>
      <c r="E324" s="32">
        <f>VLOOKUP($A324,級距!$A:$K,11,FALSE)</f>
        <v>4</v>
      </c>
      <c r="F324" s="32">
        <f t="shared" ref="F324:F387" si="5">IF(A325&lt;&gt;A324,1,0)</f>
        <v>1</v>
      </c>
    </row>
    <row r="325" spans="1:6">
      <c r="A325" s="68">
        <v>44426</v>
      </c>
      <c r="B325" s="67">
        <v>250307.44800000003</v>
      </c>
      <c r="C325" s="32">
        <f>VLOOKUP($A325,級距!$A:$K,9,FALSE)</f>
        <v>10</v>
      </c>
      <c r="D325" s="32">
        <f>VLOOKUP($A325,級距!$A:$K,10,FALSE)</f>
        <v>9</v>
      </c>
      <c r="E325" s="32">
        <f>VLOOKUP($A325,級距!$A:$K,11,FALSE)</f>
        <v>4</v>
      </c>
      <c r="F325" s="32">
        <f t="shared" si="5"/>
        <v>1</v>
      </c>
    </row>
    <row r="326" spans="1:6">
      <c r="A326" s="68">
        <v>44424</v>
      </c>
      <c r="B326" s="67">
        <v>29927.567999999996</v>
      </c>
      <c r="C326" s="32">
        <f>VLOOKUP($A326,級距!$A:$K,9,FALSE)</f>
        <v>5</v>
      </c>
      <c r="D326" s="32">
        <f>VLOOKUP($A326,級距!$A:$K,10,FALSE)</f>
        <v>4</v>
      </c>
      <c r="E326" s="32">
        <f>VLOOKUP($A326,級距!$A:$K,11,FALSE)</f>
        <v>2</v>
      </c>
      <c r="F326" s="32">
        <f t="shared" si="5"/>
        <v>1</v>
      </c>
    </row>
    <row r="327" spans="1:6">
      <c r="A327" s="68">
        <v>44421</v>
      </c>
      <c r="B327" s="67">
        <v>68837.495999999999</v>
      </c>
      <c r="C327" s="32">
        <f>VLOOKUP($A327,級距!$A:$K,9,FALSE)</f>
        <v>8</v>
      </c>
      <c r="D327" s="32">
        <f>VLOOKUP($A327,級距!$A:$K,10,FALSE)</f>
        <v>10</v>
      </c>
      <c r="E327" s="32">
        <f>VLOOKUP($A327,級距!$A:$K,11,FALSE)</f>
        <v>3</v>
      </c>
      <c r="F327" s="32">
        <f t="shared" si="5"/>
        <v>1</v>
      </c>
    </row>
    <row r="328" spans="1:6">
      <c r="A328" s="68">
        <v>44419</v>
      </c>
      <c r="B328" s="67">
        <v>-7422.6240000000016</v>
      </c>
      <c r="C328" s="32">
        <f>VLOOKUP($A328,級距!$A:$K,9,FALSE)</f>
        <v>7</v>
      </c>
      <c r="D328" s="32">
        <f>VLOOKUP($A328,級距!$A:$K,10,FALSE)</f>
        <v>3</v>
      </c>
      <c r="E328" s="32">
        <f>VLOOKUP($A328,級距!$A:$K,11,FALSE)</f>
        <v>2</v>
      </c>
      <c r="F328" s="32">
        <f t="shared" si="5"/>
        <v>1</v>
      </c>
    </row>
    <row r="329" spans="1:6">
      <c r="A329" s="68">
        <v>44410</v>
      </c>
      <c r="B329" s="67">
        <v>65295.767999999996</v>
      </c>
      <c r="C329" s="32">
        <f>VLOOKUP($A329,級距!$A:$K,9,FALSE)</f>
        <v>9</v>
      </c>
      <c r="D329" s="32">
        <f>VLOOKUP($A329,級距!$A:$K,10,FALSE)</f>
        <v>6</v>
      </c>
      <c r="E329" s="32">
        <f>VLOOKUP($A329,級距!$A:$K,11,FALSE)</f>
        <v>2</v>
      </c>
      <c r="F329" s="32">
        <f t="shared" si="5"/>
        <v>1</v>
      </c>
    </row>
    <row r="330" spans="1:6">
      <c r="A330" s="68">
        <v>44405</v>
      </c>
      <c r="B330" s="67">
        <v>66114.144</v>
      </c>
      <c r="C330" s="32">
        <f>VLOOKUP($A330,級距!$A:$K,9,FALSE)</f>
        <v>10</v>
      </c>
      <c r="D330" s="32">
        <f>VLOOKUP($A330,級距!$A:$K,10,FALSE)</f>
        <v>3</v>
      </c>
      <c r="E330" s="32">
        <f>VLOOKUP($A330,級距!$A:$K,11,FALSE)</f>
        <v>1</v>
      </c>
      <c r="F330" s="32">
        <f t="shared" si="5"/>
        <v>1</v>
      </c>
    </row>
    <row r="331" spans="1:6">
      <c r="A331" s="68">
        <v>44404</v>
      </c>
      <c r="B331" s="67">
        <v>-68683.536000000007</v>
      </c>
      <c r="C331" s="32">
        <f>VLOOKUP($A331,級距!$A:$K,9,FALSE)</f>
        <v>5</v>
      </c>
      <c r="D331" s="32">
        <f>VLOOKUP($A331,級距!$A:$K,10,FALSE)</f>
        <v>8</v>
      </c>
      <c r="E331" s="32">
        <f>VLOOKUP($A331,級距!$A:$K,11,FALSE)</f>
        <v>3</v>
      </c>
      <c r="F331" s="32">
        <f t="shared" si="5"/>
        <v>1</v>
      </c>
    </row>
    <row r="332" spans="1:6">
      <c r="A332" s="68">
        <v>44400</v>
      </c>
      <c r="B332" s="67">
        <v>22887.224000000002</v>
      </c>
      <c r="C332" s="32">
        <f>VLOOKUP($A332,級距!$A:$K,9,FALSE)</f>
        <v>5</v>
      </c>
      <c r="D332" s="32">
        <f>VLOOKUP($A332,級距!$A:$K,10,FALSE)</f>
        <v>5</v>
      </c>
      <c r="E332" s="32">
        <f>VLOOKUP($A332,級距!$A:$K,11,FALSE)</f>
        <v>2</v>
      </c>
      <c r="F332" s="32">
        <f t="shared" si="5"/>
        <v>1</v>
      </c>
    </row>
    <row r="333" spans="1:6">
      <c r="A333" s="68">
        <v>44399</v>
      </c>
      <c r="B333" s="67">
        <v>-68759.135999999999</v>
      </c>
      <c r="C333" s="32">
        <f>VLOOKUP($A333,級距!$A:$K,9,FALSE)</f>
        <v>5</v>
      </c>
      <c r="D333" s="32">
        <f>VLOOKUP($A333,級距!$A:$K,10,FALSE)</f>
        <v>2</v>
      </c>
      <c r="E333" s="32">
        <f>VLOOKUP($A333,級距!$A:$K,11,FALSE)</f>
        <v>2</v>
      </c>
      <c r="F333" s="32">
        <f t="shared" si="5"/>
        <v>1</v>
      </c>
    </row>
    <row r="334" spans="1:6">
      <c r="A334" s="68">
        <v>44397</v>
      </c>
      <c r="B334" s="67">
        <v>-68760</v>
      </c>
      <c r="C334" s="32">
        <f>VLOOKUP($A334,級距!$A:$K,9,FALSE)</f>
        <v>7</v>
      </c>
      <c r="D334" s="32">
        <f>VLOOKUP($A334,級距!$A:$K,10,FALSE)</f>
        <v>6</v>
      </c>
      <c r="E334" s="32">
        <f>VLOOKUP($A334,級距!$A:$K,11,FALSE)</f>
        <v>2</v>
      </c>
      <c r="F334" s="32">
        <f t="shared" si="5"/>
        <v>1</v>
      </c>
    </row>
    <row r="335" spans="1:6">
      <c r="A335" s="68">
        <v>44391</v>
      </c>
      <c r="B335" s="67">
        <v>188431.39199999999</v>
      </c>
      <c r="C335" s="32">
        <f>VLOOKUP($A335,級距!$A:$K,9,FALSE)</f>
        <v>5</v>
      </c>
      <c r="D335" s="32">
        <f>VLOOKUP($A335,級距!$A:$K,10,FALSE)</f>
        <v>2</v>
      </c>
      <c r="E335" s="32">
        <f>VLOOKUP($A335,級距!$A:$K,11,FALSE)</f>
        <v>2</v>
      </c>
      <c r="F335" s="32">
        <f t="shared" si="5"/>
        <v>1</v>
      </c>
    </row>
    <row r="336" spans="1:6">
      <c r="A336" s="68">
        <v>44390</v>
      </c>
      <c r="B336" s="67">
        <v>25425.183999999997</v>
      </c>
      <c r="C336" s="32">
        <f>VLOOKUP($A336,級距!$A:$K,9,FALSE)</f>
        <v>5</v>
      </c>
      <c r="D336" s="32">
        <f>VLOOKUP($A336,級距!$A:$K,10,FALSE)</f>
        <v>5</v>
      </c>
      <c r="E336" s="32">
        <f>VLOOKUP($A336,級距!$A:$K,11,FALSE)</f>
        <v>2</v>
      </c>
      <c r="F336" s="32">
        <f t="shared" si="5"/>
        <v>1</v>
      </c>
    </row>
    <row r="337" spans="1:6">
      <c r="A337" s="68">
        <v>44386</v>
      </c>
      <c r="B337" s="67">
        <v>58407.744000000006</v>
      </c>
      <c r="C337" s="32">
        <f>VLOOKUP($A337,級距!$A:$K,9,FALSE)</f>
        <v>5</v>
      </c>
      <c r="D337" s="32">
        <f>VLOOKUP($A337,級距!$A:$K,10,FALSE)</f>
        <v>1</v>
      </c>
      <c r="E337" s="32">
        <f>VLOOKUP($A337,級距!$A:$K,11,FALSE)</f>
        <v>2</v>
      </c>
      <c r="F337" s="32">
        <f t="shared" si="5"/>
        <v>1</v>
      </c>
    </row>
    <row r="338" spans="1:6">
      <c r="A338" s="68">
        <v>44385</v>
      </c>
      <c r="B338" s="67">
        <v>-128734.48800000001</v>
      </c>
      <c r="C338" s="32">
        <f>VLOOKUP($A338,級距!$A:$K,9,FALSE)</f>
        <v>5</v>
      </c>
      <c r="D338" s="32">
        <f>VLOOKUP($A338,級距!$A:$K,10,FALSE)</f>
        <v>3</v>
      </c>
      <c r="E338" s="32">
        <f>VLOOKUP($A338,級距!$A:$K,11,FALSE)</f>
        <v>2</v>
      </c>
      <c r="F338" s="32">
        <f t="shared" si="5"/>
        <v>1</v>
      </c>
    </row>
    <row r="339" spans="1:6">
      <c r="A339" s="68">
        <v>44384</v>
      </c>
      <c r="B339" s="67">
        <v>88326.239999999991</v>
      </c>
      <c r="C339" s="32">
        <f>VLOOKUP($A339,級距!$A:$K,9,FALSE)</f>
        <v>5</v>
      </c>
      <c r="D339" s="32">
        <f>VLOOKUP($A339,級距!$A:$K,10,FALSE)</f>
        <v>1</v>
      </c>
      <c r="E339" s="32">
        <f>VLOOKUP($A339,級距!$A:$K,11,FALSE)</f>
        <v>2</v>
      </c>
      <c r="F339" s="32">
        <f t="shared" si="5"/>
        <v>1</v>
      </c>
    </row>
    <row r="340" spans="1:6">
      <c r="A340" s="68">
        <v>44382</v>
      </c>
      <c r="B340" s="67">
        <v>-13095.856</v>
      </c>
      <c r="C340" s="32">
        <f>VLOOKUP($A340,級距!$A:$K,9,FALSE)</f>
        <v>5</v>
      </c>
      <c r="D340" s="32">
        <f>VLOOKUP($A340,級距!$A:$K,10,FALSE)</f>
        <v>9</v>
      </c>
      <c r="E340" s="32">
        <f>VLOOKUP($A340,級距!$A:$K,11,FALSE)</f>
        <v>3</v>
      </c>
      <c r="F340" s="32">
        <f t="shared" si="5"/>
        <v>1</v>
      </c>
    </row>
    <row r="341" spans="1:6">
      <c r="A341" s="68">
        <v>44379</v>
      </c>
      <c r="B341" s="67">
        <v>-68814.864000000001</v>
      </c>
      <c r="C341" s="32">
        <f>VLOOKUP($A341,級距!$A:$K,9,FALSE)</f>
        <v>3</v>
      </c>
      <c r="D341" s="32">
        <f>VLOOKUP($A341,級距!$A:$K,10,FALSE)</f>
        <v>1</v>
      </c>
      <c r="E341" s="32">
        <f>VLOOKUP($A341,級距!$A:$K,11,FALSE)</f>
        <v>2</v>
      </c>
      <c r="F341" s="32">
        <f t="shared" si="5"/>
        <v>1</v>
      </c>
    </row>
    <row r="342" spans="1:6">
      <c r="A342" s="68">
        <v>44376</v>
      </c>
      <c r="B342" s="67">
        <v>-8523.3119999999999</v>
      </c>
      <c r="C342" s="32">
        <f>VLOOKUP($A342,級距!$A:$K,9,FALSE)</f>
        <v>5</v>
      </c>
      <c r="D342" s="32">
        <f>VLOOKUP($A342,級距!$A:$K,10,FALSE)</f>
        <v>4</v>
      </c>
      <c r="E342" s="32">
        <f>VLOOKUP($A342,級距!$A:$K,11,FALSE)</f>
        <v>2</v>
      </c>
      <c r="F342" s="32">
        <f t="shared" si="5"/>
        <v>1</v>
      </c>
    </row>
    <row r="343" spans="1:6">
      <c r="A343" s="68">
        <v>44371</v>
      </c>
      <c r="B343" s="67">
        <v>-6696.4560000000001</v>
      </c>
      <c r="C343" s="32">
        <f>VLOOKUP($A343,級距!$A:$K,9,FALSE)</f>
        <v>3</v>
      </c>
      <c r="D343" s="32">
        <f>VLOOKUP($A343,級距!$A:$K,10,FALSE)</f>
        <v>3</v>
      </c>
      <c r="E343" s="32">
        <f>VLOOKUP($A343,級距!$A:$K,11,FALSE)</f>
        <v>2</v>
      </c>
      <c r="F343" s="32">
        <f t="shared" si="5"/>
        <v>1</v>
      </c>
    </row>
    <row r="344" spans="1:6">
      <c r="A344" s="68">
        <v>44370</v>
      </c>
      <c r="B344" s="67">
        <v>213964.19999999998</v>
      </c>
      <c r="C344" s="32">
        <f>VLOOKUP($A344,級距!$A:$K,9,FALSE)</f>
        <v>8</v>
      </c>
      <c r="D344" s="32">
        <f>VLOOKUP($A344,級距!$A:$K,10,FALSE)</f>
        <v>7</v>
      </c>
      <c r="E344" s="32">
        <f>VLOOKUP($A344,級距!$A:$K,11,FALSE)</f>
        <v>3</v>
      </c>
      <c r="F344" s="32">
        <f t="shared" si="5"/>
        <v>1</v>
      </c>
    </row>
    <row r="345" spans="1:6">
      <c r="A345" s="68">
        <v>44368</v>
      </c>
      <c r="B345" s="67">
        <v>-68508.144</v>
      </c>
      <c r="C345" s="32">
        <f>VLOOKUP($A345,級距!$A:$K,9,FALSE)</f>
        <v>8</v>
      </c>
      <c r="D345" s="32">
        <f>VLOOKUP($A345,級距!$A:$K,10,FALSE)</f>
        <v>4</v>
      </c>
      <c r="E345" s="32">
        <f>VLOOKUP($A345,級距!$A:$K,11,FALSE)</f>
        <v>2</v>
      </c>
      <c r="F345" s="32">
        <f t="shared" si="5"/>
        <v>1</v>
      </c>
    </row>
    <row r="346" spans="1:6">
      <c r="A346" s="68">
        <v>44365</v>
      </c>
      <c r="B346" s="67">
        <v>-15686.447999999999</v>
      </c>
      <c r="C346" s="32">
        <f>VLOOKUP($A346,級距!$A:$K,9,FALSE)</f>
        <v>2</v>
      </c>
      <c r="D346" s="32">
        <f>VLOOKUP($A346,級距!$A:$K,10,FALSE)</f>
        <v>6</v>
      </c>
      <c r="E346" s="32">
        <f>VLOOKUP($A346,級距!$A:$K,11,FALSE)</f>
        <v>2</v>
      </c>
      <c r="F346" s="32">
        <f t="shared" si="5"/>
        <v>1</v>
      </c>
    </row>
    <row r="347" spans="1:6">
      <c r="A347" s="68">
        <v>44363</v>
      </c>
      <c r="B347" s="67">
        <v>20756.567999999999</v>
      </c>
      <c r="C347" s="32">
        <f>VLOOKUP($A347,級距!$A:$K,9,FALSE)</f>
        <v>10</v>
      </c>
      <c r="D347" s="32">
        <f>VLOOKUP($A347,級距!$A:$K,10,FALSE)</f>
        <v>1</v>
      </c>
      <c r="E347" s="32">
        <f>VLOOKUP($A347,級距!$A:$K,11,FALSE)</f>
        <v>1</v>
      </c>
      <c r="F347" s="32">
        <f t="shared" si="5"/>
        <v>1</v>
      </c>
    </row>
    <row r="348" spans="1:6">
      <c r="A348" s="68">
        <v>44358</v>
      </c>
      <c r="B348" s="67">
        <v>-7279.8240000000005</v>
      </c>
      <c r="C348" s="32">
        <f>VLOOKUP($A348,級距!$A:$K,9,FALSE)</f>
        <v>2</v>
      </c>
      <c r="D348" s="32">
        <f>VLOOKUP($A348,級距!$A:$K,10,FALSE)</f>
        <v>3</v>
      </c>
      <c r="E348" s="32">
        <f>VLOOKUP($A348,級距!$A:$K,11,FALSE)</f>
        <v>2</v>
      </c>
      <c r="F348" s="32">
        <f t="shared" si="5"/>
        <v>1</v>
      </c>
    </row>
    <row r="349" spans="1:6">
      <c r="A349" s="68">
        <v>44357</v>
      </c>
      <c r="B349" s="67">
        <v>13738.968000000001</v>
      </c>
      <c r="C349" s="32">
        <f>VLOOKUP($A349,級距!$A:$K,9,FALSE)</f>
        <v>5</v>
      </c>
      <c r="D349" s="32">
        <f>VLOOKUP($A349,級距!$A:$K,10,FALSE)</f>
        <v>7</v>
      </c>
      <c r="E349" s="32">
        <f>VLOOKUP($A349,級距!$A:$K,11,FALSE)</f>
        <v>3</v>
      </c>
      <c r="F349" s="32">
        <f t="shared" si="5"/>
        <v>1</v>
      </c>
    </row>
    <row r="350" spans="1:6">
      <c r="A350" s="68">
        <v>44355</v>
      </c>
      <c r="B350" s="67">
        <v>-8571.3599999999988</v>
      </c>
      <c r="C350" s="32">
        <f>VLOOKUP($A350,級距!$A:$K,9,FALSE)</f>
        <v>5</v>
      </c>
      <c r="D350" s="32">
        <f>VLOOKUP($A350,級距!$A:$K,10,FALSE)</f>
        <v>6</v>
      </c>
      <c r="E350" s="32">
        <f>VLOOKUP($A350,級距!$A:$K,11,FALSE)</f>
        <v>2</v>
      </c>
      <c r="F350" s="32">
        <f t="shared" si="5"/>
        <v>1</v>
      </c>
    </row>
    <row r="351" spans="1:6">
      <c r="A351" s="68">
        <v>44354</v>
      </c>
      <c r="B351" s="67">
        <v>66447.911999999997</v>
      </c>
      <c r="C351" s="32">
        <f>VLOOKUP($A351,級距!$A:$K,9,FALSE)</f>
        <v>10</v>
      </c>
      <c r="D351" s="32">
        <f>VLOOKUP($A351,級距!$A:$K,10,FALSE)</f>
        <v>3</v>
      </c>
      <c r="E351" s="32">
        <f>VLOOKUP($A351,級距!$A:$K,11,FALSE)</f>
        <v>1</v>
      </c>
      <c r="F351" s="32">
        <f t="shared" si="5"/>
        <v>1</v>
      </c>
    </row>
    <row r="352" spans="1:6">
      <c r="A352" s="68">
        <v>44350</v>
      </c>
      <c r="B352" s="67">
        <v>-17476.439999999999</v>
      </c>
      <c r="C352" s="32">
        <f>VLOOKUP($A352,級距!$A:$K,9,FALSE)</f>
        <v>5</v>
      </c>
      <c r="D352" s="32">
        <f>VLOOKUP($A352,級距!$A:$K,10,FALSE)</f>
        <v>2</v>
      </c>
      <c r="E352" s="32">
        <f>VLOOKUP($A352,級距!$A:$K,11,FALSE)</f>
        <v>2</v>
      </c>
      <c r="F352" s="32">
        <f t="shared" si="5"/>
        <v>1</v>
      </c>
    </row>
    <row r="353" spans="1:6">
      <c r="A353" s="68">
        <v>44349</v>
      </c>
      <c r="B353" s="67">
        <v>-4258.4400000000005</v>
      </c>
      <c r="C353" s="32">
        <f>VLOOKUP($A353,級距!$A:$K,9,FALSE)</f>
        <v>5</v>
      </c>
      <c r="D353" s="32">
        <f>VLOOKUP($A353,級距!$A:$K,10,FALSE)</f>
        <v>5</v>
      </c>
      <c r="E353" s="32">
        <f>VLOOKUP($A353,級距!$A:$K,11,FALSE)</f>
        <v>2</v>
      </c>
      <c r="F353" s="32">
        <f t="shared" si="5"/>
        <v>1</v>
      </c>
    </row>
    <row r="354" spans="1:6">
      <c r="A354" s="68">
        <v>44347</v>
      </c>
      <c r="B354" s="67">
        <v>-58126.320000000007</v>
      </c>
      <c r="C354" s="32">
        <f>VLOOKUP($A354,級距!$A:$K,9,FALSE)</f>
        <v>7</v>
      </c>
      <c r="D354" s="32">
        <f>VLOOKUP($A354,級距!$A:$K,10,FALSE)</f>
        <v>6</v>
      </c>
      <c r="E354" s="32">
        <f>VLOOKUP($A354,級距!$A:$K,11,FALSE)</f>
        <v>2</v>
      </c>
      <c r="F354" s="32">
        <f t="shared" si="5"/>
        <v>1</v>
      </c>
    </row>
    <row r="355" spans="1:6">
      <c r="A355" s="68">
        <v>44344</v>
      </c>
      <c r="B355" s="67">
        <v>52360.799999999996</v>
      </c>
      <c r="C355" s="32">
        <f>VLOOKUP($A355,級距!$A:$K,9,FALSE)</f>
        <v>7</v>
      </c>
      <c r="D355" s="32">
        <f>VLOOKUP($A355,級距!$A:$K,10,FALSE)</f>
        <v>7</v>
      </c>
      <c r="E355" s="32">
        <f>VLOOKUP($A355,級距!$A:$K,11,FALSE)</f>
        <v>3</v>
      </c>
      <c r="F355" s="32">
        <f t="shared" si="5"/>
        <v>1</v>
      </c>
    </row>
    <row r="356" spans="1:6">
      <c r="A356" s="68">
        <v>44342</v>
      </c>
      <c r="B356" s="67">
        <v>-19790.04</v>
      </c>
      <c r="C356" s="32">
        <f>VLOOKUP($A356,級距!$A:$K,9,FALSE)</f>
        <v>5</v>
      </c>
      <c r="D356" s="32">
        <f>VLOOKUP($A356,級距!$A:$K,10,FALSE)</f>
        <v>1</v>
      </c>
      <c r="E356" s="32">
        <f>VLOOKUP($A356,級距!$A:$K,11,FALSE)</f>
        <v>2</v>
      </c>
      <c r="F356" s="32">
        <f t="shared" si="5"/>
        <v>1</v>
      </c>
    </row>
    <row r="357" spans="1:6">
      <c r="A357" s="68">
        <v>44337</v>
      </c>
      <c r="B357" s="67">
        <v>25862.232</v>
      </c>
      <c r="C357" s="32">
        <f>VLOOKUP($A357,級距!$A:$K,9,FALSE)</f>
        <v>10</v>
      </c>
      <c r="D357" s="32">
        <f>VLOOKUP($A357,級距!$A:$K,10,FALSE)</f>
        <v>1</v>
      </c>
      <c r="E357" s="32">
        <f>VLOOKUP($A357,級距!$A:$K,11,FALSE)</f>
        <v>1</v>
      </c>
      <c r="F357" s="32">
        <f t="shared" si="5"/>
        <v>1</v>
      </c>
    </row>
    <row r="358" spans="1:6">
      <c r="A358" s="68">
        <v>44335</v>
      </c>
      <c r="B358" s="67">
        <v>-83673.168000000005</v>
      </c>
      <c r="C358" s="32">
        <f>VLOOKUP($A358,級距!$A:$K,9,FALSE)</f>
        <v>9</v>
      </c>
      <c r="D358" s="32">
        <f>VLOOKUP($A358,級距!$A:$K,10,FALSE)</f>
        <v>1</v>
      </c>
      <c r="E358" s="32">
        <f>VLOOKUP($A358,級距!$A:$K,11,FALSE)</f>
        <v>2</v>
      </c>
      <c r="F358" s="32">
        <f t="shared" si="5"/>
        <v>1</v>
      </c>
    </row>
    <row r="359" spans="1:6">
      <c r="A359" s="68">
        <v>44334</v>
      </c>
      <c r="B359" s="67">
        <v>768915</v>
      </c>
      <c r="C359" s="32">
        <f>VLOOKUP($A359,級距!$A:$K,9,FALSE)</f>
        <v>10</v>
      </c>
      <c r="D359" s="32">
        <f>VLOOKUP($A359,級距!$A:$K,10,FALSE)</f>
        <v>9</v>
      </c>
      <c r="E359" s="32">
        <f>VLOOKUP($A359,級距!$A:$K,11,FALSE)</f>
        <v>4</v>
      </c>
      <c r="F359" s="32">
        <f t="shared" si="5"/>
        <v>1</v>
      </c>
    </row>
    <row r="360" spans="1:6">
      <c r="A360" s="68">
        <v>44333</v>
      </c>
      <c r="B360" s="67">
        <v>-51912.119999999995</v>
      </c>
      <c r="C360" s="32">
        <f>VLOOKUP($A360,級距!$A:$K,9,FALSE)</f>
        <v>10</v>
      </c>
      <c r="D360" s="32">
        <f>VLOOKUP($A360,級距!$A:$K,10,FALSE)</f>
        <v>2</v>
      </c>
      <c r="E360" s="32">
        <f>VLOOKUP($A360,級距!$A:$K,11,FALSE)</f>
        <v>1</v>
      </c>
      <c r="F360" s="32">
        <f t="shared" si="5"/>
        <v>1</v>
      </c>
    </row>
    <row r="361" spans="1:6">
      <c r="A361" s="68">
        <v>44330</v>
      </c>
      <c r="B361" s="67">
        <v>-63025.432000000001</v>
      </c>
      <c r="C361" s="32">
        <f>VLOOKUP($A361,級距!$A:$K,9,FALSE)</f>
        <v>10</v>
      </c>
      <c r="D361" s="32">
        <f>VLOOKUP($A361,級距!$A:$K,10,FALSE)</f>
        <v>1</v>
      </c>
      <c r="E361" s="32">
        <f>VLOOKUP($A361,級距!$A:$K,11,FALSE)</f>
        <v>1</v>
      </c>
      <c r="F361" s="32">
        <f t="shared" si="5"/>
        <v>1</v>
      </c>
    </row>
    <row r="362" spans="1:6">
      <c r="A362" s="68">
        <v>44329</v>
      </c>
      <c r="B362" s="67">
        <v>-54035.472000000002</v>
      </c>
      <c r="C362" s="32">
        <f>VLOOKUP($A362,級距!$A:$K,9,FALSE)</f>
        <v>10</v>
      </c>
      <c r="D362" s="32">
        <f>VLOOKUP($A362,級距!$A:$K,10,FALSE)</f>
        <v>1</v>
      </c>
      <c r="E362" s="32">
        <f>VLOOKUP($A362,級距!$A:$K,11,FALSE)</f>
        <v>1</v>
      </c>
      <c r="F362" s="32">
        <f t="shared" si="5"/>
        <v>1</v>
      </c>
    </row>
    <row r="363" spans="1:6">
      <c r="A363" s="68">
        <v>44328</v>
      </c>
      <c r="B363" s="67">
        <v>2957678.2560000001</v>
      </c>
      <c r="C363" s="32">
        <f>VLOOKUP($A363,級距!$A:$K,9,FALSE)</f>
        <v>10</v>
      </c>
      <c r="D363" s="32">
        <f>VLOOKUP($A363,級距!$A:$K,10,FALSE)</f>
        <v>6</v>
      </c>
      <c r="E363" s="32">
        <f>VLOOKUP($A363,級距!$A:$K,11,FALSE)</f>
        <v>1</v>
      </c>
      <c r="F363" s="32">
        <f t="shared" si="5"/>
        <v>1</v>
      </c>
    </row>
    <row r="364" spans="1:6">
      <c r="A364" s="68">
        <v>44327</v>
      </c>
      <c r="B364" s="67">
        <v>101513.68799999999</v>
      </c>
      <c r="C364" s="32">
        <f>VLOOKUP($A364,級距!$A:$K,9,FALSE)</f>
        <v>10</v>
      </c>
      <c r="D364" s="32">
        <f>VLOOKUP($A364,級距!$A:$K,10,FALSE)</f>
        <v>8</v>
      </c>
      <c r="E364" s="32">
        <f>VLOOKUP($A364,級距!$A:$K,11,FALSE)</f>
        <v>4</v>
      </c>
      <c r="F364" s="32">
        <f t="shared" si="5"/>
        <v>1</v>
      </c>
    </row>
    <row r="365" spans="1:6">
      <c r="A365" s="68">
        <v>44323</v>
      </c>
      <c r="B365" s="67">
        <v>-64519.168000000005</v>
      </c>
      <c r="C365" s="32">
        <f>VLOOKUP($A365,級距!$A:$K,9,FALSE)</f>
        <v>7</v>
      </c>
      <c r="D365" s="32">
        <f>VLOOKUP($A365,級距!$A:$K,10,FALSE)</f>
        <v>8</v>
      </c>
      <c r="E365" s="32">
        <f>VLOOKUP($A365,級距!$A:$K,11,FALSE)</f>
        <v>3</v>
      </c>
      <c r="F365" s="32">
        <f t="shared" si="5"/>
        <v>1</v>
      </c>
    </row>
    <row r="366" spans="1:6">
      <c r="A366" s="68">
        <v>44322</v>
      </c>
      <c r="B366" s="67">
        <v>45377.464</v>
      </c>
      <c r="C366" s="32">
        <f>VLOOKUP($A366,級距!$A:$K,9,FALSE)</f>
        <v>10</v>
      </c>
      <c r="D366" s="32">
        <f>VLOOKUP($A366,級距!$A:$K,10,FALSE)</f>
        <v>2</v>
      </c>
      <c r="E366" s="32">
        <f>VLOOKUP($A366,級距!$A:$K,11,FALSE)</f>
        <v>1</v>
      </c>
      <c r="F366" s="32">
        <f t="shared" si="5"/>
        <v>1</v>
      </c>
    </row>
    <row r="367" spans="1:6">
      <c r="A367" s="68">
        <v>44321</v>
      </c>
      <c r="B367" s="67">
        <v>55733.975999999995</v>
      </c>
      <c r="C367" s="32">
        <f>VLOOKUP($A367,級距!$A:$K,9,FALSE)</f>
        <v>8</v>
      </c>
      <c r="D367" s="32">
        <f>VLOOKUP($A367,級距!$A:$K,10,FALSE)</f>
        <v>3</v>
      </c>
      <c r="E367" s="32">
        <f>VLOOKUP($A367,級距!$A:$K,11,FALSE)</f>
        <v>2</v>
      </c>
      <c r="F367" s="32">
        <f t="shared" si="5"/>
        <v>1</v>
      </c>
    </row>
    <row r="368" spans="1:6">
      <c r="A368" s="68">
        <v>44320</v>
      </c>
      <c r="B368" s="67">
        <v>117134.592</v>
      </c>
      <c r="C368" s="32">
        <f>VLOOKUP($A368,級距!$A:$K,9,FALSE)</f>
        <v>10</v>
      </c>
      <c r="D368" s="32">
        <f>VLOOKUP($A368,級距!$A:$K,10,FALSE)</f>
        <v>6</v>
      </c>
      <c r="E368" s="32">
        <f>VLOOKUP($A368,級距!$A:$K,11,FALSE)</f>
        <v>1</v>
      </c>
      <c r="F368" s="32">
        <f t="shared" si="5"/>
        <v>1</v>
      </c>
    </row>
    <row r="369" spans="1:6">
      <c r="A369" s="68">
        <v>44319</v>
      </c>
      <c r="B369" s="67">
        <v>132624.288</v>
      </c>
      <c r="C369" s="32">
        <f>VLOOKUP($A369,級距!$A:$K,9,FALSE)</f>
        <v>9</v>
      </c>
      <c r="D369" s="32">
        <f>VLOOKUP($A369,級距!$A:$K,10,FALSE)</f>
        <v>9</v>
      </c>
      <c r="E369" s="32">
        <f>VLOOKUP($A369,級距!$A:$K,11,FALSE)</f>
        <v>3</v>
      </c>
      <c r="F369" s="32">
        <f t="shared" si="5"/>
        <v>1</v>
      </c>
    </row>
    <row r="370" spans="1:6">
      <c r="A370" s="68">
        <v>44308</v>
      </c>
      <c r="B370" s="67">
        <v>3618.0559999999987</v>
      </c>
      <c r="C370" s="32">
        <f>VLOOKUP($A370,級距!$A:$K,9,FALSE)</f>
        <v>9</v>
      </c>
      <c r="D370" s="32">
        <f>VLOOKUP($A370,級距!$A:$K,10,FALSE)</f>
        <v>5</v>
      </c>
      <c r="E370" s="32">
        <f>VLOOKUP($A370,級距!$A:$K,11,FALSE)</f>
        <v>1</v>
      </c>
      <c r="F370" s="32">
        <f t="shared" si="5"/>
        <v>1</v>
      </c>
    </row>
    <row r="371" spans="1:6">
      <c r="A371" s="68">
        <v>44301</v>
      </c>
      <c r="B371" s="67">
        <v>62952.072</v>
      </c>
      <c r="C371" s="32">
        <f>VLOOKUP($A371,級距!$A:$K,9,FALSE)</f>
        <v>7</v>
      </c>
      <c r="D371" s="32">
        <f>VLOOKUP($A371,級距!$A:$K,10,FALSE)</f>
        <v>9</v>
      </c>
      <c r="E371" s="32">
        <f>VLOOKUP($A371,級距!$A:$K,11,FALSE)</f>
        <v>3</v>
      </c>
      <c r="F371" s="32">
        <f t="shared" si="5"/>
        <v>1</v>
      </c>
    </row>
    <row r="372" spans="1:6">
      <c r="A372" s="68">
        <v>44300</v>
      </c>
      <c r="B372" s="67">
        <v>59940.096000000005</v>
      </c>
      <c r="C372" s="32">
        <f>VLOOKUP($A372,級距!$A:$K,9,FALSE)</f>
        <v>10</v>
      </c>
      <c r="D372" s="32">
        <f>VLOOKUP($A372,級距!$A:$K,10,FALSE)</f>
        <v>1</v>
      </c>
      <c r="E372" s="32">
        <f>VLOOKUP($A372,級距!$A:$K,11,FALSE)</f>
        <v>1</v>
      </c>
      <c r="F372" s="32">
        <f t="shared" si="5"/>
        <v>1</v>
      </c>
    </row>
    <row r="373" spans="1:6">
      <c r="A373" s="68">
        <v>44299</v>
      </c>
      <c r="B373" s="67">
        <v>27976.384000000002</v>
      </c>
      <c r="C373" s="32">
        <f>VLOOKUP($A373,級距!$A:$K,9,FALSE)</f>
        <v>8</v>
      </c>
      <c r="D373" s="32">
        <f>VLOOKUP($A373,級距!$A:$K,10,FALSE)</f>
        <v>5</v>
      </c>
      <c r="E373" s="32">
        <f>VLOOKUP($A373,級距!$A:$K,11,FALSE)</f>
        <v>2</v>
      </c>
      <c r="F373" s="32">
        <f t="shared" si="5"/>
        <v>1</v>
      </c>
    </row>
    <row r="374" spans="1:6">
      <c r="A374" s="68">
        <v>44295</v>
      </c>
      <c r="B374" s="67">
        <v>30169.016</v>
      </c>
      <c r="C374" s="32">
        <f>VLOOKUP($A374,級距!$A:$K,9,FALSE)</f>
        <v>5</v>
      </c>
      <c r="D374" s="32">
        <f>VLOOKUP($A374,級距!$A:$K,10,FALSE)</f>
        <v>7</v>
      </c>
      <c r="E374" s="32">
        <f>VLOOKUP($A374,級距!$A:$K,11,FALSE)</f>
        <v>3</v>
      </c>
      <c r="F374" s="32">
        <f t="shared" si="5"/>
        <v>1</v>
      </c>
    </row>
    <row r="375" spans="1:6">
      <c r="A375" s="68">
        <v>44292</v>
      </c>
      <c r="B375" s="67">
        <v>-62413.296000000002</v>
      </c>
      <c r="C375" s="32">
        <f>VLOOKUP($A375,級距!$A:$K,9,FALSE)</f>
        <v>4</v>
      </c>
      <c r="D375" s="32">
        <f>VLOOKUP($A375,級距!$A:$K,10,FALSE)</f>
        <v>3</v>
      </c>
      <c r="E375" s="32">
        <f>VLOOKUP($A375,級距!$A:$K,11,FALSE)</f>
        <v>2</v>
      </c>
      <c r="F375" s="32">
        <f t="shared" si="5"/>
        <v>1</v>
      </c>
    </row>
    <row r="376" spans="1:6">
      <c r="A376" s="68">
        <v>44287</v>
      </c>
      <c r="B376" s="67">
        <v>34819.536</v>
      </c>
      <c r="C376" s="32">
        <f>VLOOKUP($A376,級距!$A:$K,9,FALSE)</f>
        <v>3</v>
      </c>
      <c r="D376" s="32">
        <f>VLOOKUP($A376,級距!$A:$K,10,FALSE)</f>
        <v>2</v>
      </c>
      <c r="E376" s="32">
        <f>VLOOKUP($A376,級距!$A:$K,11,FALSE)</f>
        <v>2</v>
      </c>
      <c r="F376" s="32">
        <f t="shared" si="5"/>
        <v>1</v>
      </c>
    </row>
    <row r="377" spans="1:6">
      <c r="A377" s="68">
        <v>44280</v>
      </c>
      <c r="B377" s="67">
        <v>-68110.703999999998</v>
      </c>
      <c r="C377" s="32">
        <f>VLOOKUP($A377,級距!$A:$K,9,FALSE)</f>
        <v>8</v>
      </c>
      <c r="D377" s="32">
        <f>VLOOKUP($A377,級距!$A:$K,10,FALSE)</f>
        <v>7</v>
      </c>
      <c r="E377" s="32">
        <f>VLOOKUP($A377,級距!$A:$K,11,FALSE)</f>
        <v>3</v>
      </c>
      <c r="F377" s="32">
        <f t="shared" si="5"/>
        <v>1</v>
      </c>
    </row>
    <row r="378" spans="1:6">
      <c r="A378" s="68">
        <v>44277</v>
      </c>
      <c r="B378" s="67">
        <v>131659.272</v>
      </c>
      <c r="C378" s="32">
        <f>VLOOKUP($A378,級距!$A:$K,9,FALSE)</f>
        <v>9</v>
      </c>
      <c r="D378" s="32">
        <f>VLOOKUP($A378,級距!$A:$K,10,FALSE)</f>
        <v>5</v>
      </c>
      <c r="E378" s="32">
        <f>VLOOKUP($A378,級距!$A:$K,11,FALSE)</f>
        <v>2</v>
      </c>
      <c r="F378" s="32">
        <f t="shared" si="5"/>
        <v>1</v>
      </c>
    </row>
    <row r="379" spans="1:6">
      <c r="A379" s="68">
        <v>44274</v>
      </c>
      <c r="B379" s="67">
        <v>-3922.4400000000005</v>
      </c>
      <c r="C379" s="32">
        <f>VLOOKUP($A379,級距!$A:$K,9,FALSE)</f>
        <v>5</v>
      </c>
      <c r="D379" s="32">
        <f>VLOOKUP($A379,級距!$A:$K,10,FALSE)</f>
        <v>6</v>
      </c>
      <c r="E379" s="32">
        <f>VLOOKUP($A379,級距!$A:$K,11,FALSE)</f>
        <v>2</v>
      </c>
      <c r="F379" s="32">
        <f t="shared" si="5"/>
        <v>1</v>
      </c>
    </row>
    <row r="380" spans="1:6">
      <c r="A380" s="68">
        <v>44273</v>
      </c>
      <c r="B380" s="67">
        <v>-11658.936</v>
      </c>
      <c r="C380" s="32">
        <f>VLOOKUP($A380,級距!$A:$K,9,FALSE)</f>
        <v>5</v>
      </c>
      <c r="D380" s="32">
        <f>VLOOKUP($A380,級距!$A:$K,10,FALSE)</f>
        <v>1</v>
      </c>
      <c r="E380" s="32">
        <f>VLOOKUP($A380,級距!$A:$K,11,FALSE)</f>
        <v>2</v>
      </c>
      <c r="F380" s="32">
        <f t="shared" si="5"/>
        <v>1</v>
      </c>
    </row>
    <row r="381" spans="1:6">
      <c r="A381" s="68">
        <v>44271</v>
      </c>
      <c r="B381" s="67">
        <v>-31147.199999999997</v>
      </c>
      <c r="C381" s="32">
        <f>VLOOKUP($A381,級距!$A:$K,9,FALSE)</f>
        <v>4</v>
      </c>
      <c r="D381" s="32">
        <f>VLOOKUP($A381,級距!$A:$K,10,FALSE)</f>
        <v>5</v>
      </c>
      <c r="E381" s="32">
        <f>VLOOKUP($A381,級距!$A:$K,11,FALSE)</f>
        <v>2</v>
      </c>
      <c r="F381" s="32">
        <f t="shared" si="5"/>
        <v>1</v>
      </c>
    </row>
    <row r="382" spans="1:6">
      <c r="A382" s="68">
        <v>44266</v>
      </c>
      <c r="B382" s="67">
        <v>100135.95199999999</v>
      </c>
      <c r="C382" s="32">
        <f>VLOOKUP($A382,級距!$A:$K,9,FALSE)</f>
        <v>9</v>
      </c>
      <c r="D382" s="32">
        <f>VLOOKUP($A382,級距!$A:$K,10,FALSE)</f>
        <v>9</v>
      </c>
      <c r="E382" s="32">
        <f>VLOOKUP($A382,級距!$A:$K,11,FALSE)</f>
        <v>3</v>
      </c>
      <c r="F382" s="32">
        <f t="shared" si="5"/>
        <v>1</v>
      </c>
    </row>
    <row r="383" spans="1:6">
      <c r="A383" s="68">
        <v>44264</v>
      </c>
      <c r="B383" s="67">
        <v>-31589.687999999991</v>
      </c>
      <c r="C383" s="32">
        <f>VLOOKUP($A383,級距!$A:$K,9,FALSE)</f>
        <v>8</v>
      </c>
      <c r="D383" s="32">
        <f>VLOOKUP($A383,級距!$A:$K,10,FALSE)</f>
        <v>1</v>
      </c>
      <c r="E383" s="32">
        <f>VLOOKUP($A383,級距!$A:$K,11,FALSE)</f>
        <v>2</v>
      </c>
      <c r="F383" s="32">
        <f t="shared" si="5"/>
        <v>1</v>
      </c>
    </row>
    <row r="384" spans="1:6">
      <c r="A384" s="68">
        <v>44263</v>
      </c>
      <c r="B384" s="67">
        <v>-18735.191999999999</v>
      </c>
      <c r="C384" s="32">
        <f>VLOOKUP($A384,級距!$A:$K,9,FALSE)</f>
        <v>10</v>
      </c>
      <c r="D384" s="32">
        <f>VLOOKUP($A384,級距!$A:$K,10,FALSE)</f>
        <v>5</v>
      </c>
      <c r="E384" s="32">
        <f>VLOOKUP($A384,級距!$A:$K,11,FALSE)</f>
        <v>1</v>
      </c>
      <c r="F384" s="32">
        <f t="shared" si="5"/>
        <v>1</v>
      </c>
    </row>
    <row r="385" spans="1:6">
      <c r="A385" s="68">
        <v>44260</v>
      </c>
      <c r="B385" s="67">
        <v>-68027.759999999995</v>
      </c>
      <c r="C385" s="32">
        <f>VLOOKUP($A385,級距!$A:$K,9,FALSE)</f>
        <v>10</v>
      </c>
      <c r="D385" s="32">
        <f>VLOOKUP($A385,級距!$A:$K,10,FALSE)</f>
        <v>8</v>
      </c>
      <c r="E385" s="32">
        <f>VLOOKUP($A385,級距!$A:$K,11,FALSE)</f>
        <v>4</v>
      </c>
      <c r="F385" s="32">
        <f t="shared" si="5"/>
        <v>1</v>
      </c>
    </row>
    <row r="386" spans="1:6">
      <c r="A386" s="68">
        <v>44259</v>
      </c>
      <c r="B386" s="67">
        <v>76860.600000000006</v>
      </c>
      <c r="C386" s="32">
        <f>VLOOKUP($A386,級距!$A:$K,9,FALSE)</f>
        <v>10</v>
      </c>
      <c r="D386" s="32">
        <f>VLOOKUP($A386,級距!$A:$K,10,FALSE)</f>
        <v>4</v>
      </c>
      <c r="E386" s="32">
        <f>VLOOKUP($A386,級距!$A:$K,11,FALSE)</f>
        <v>1</v>
      </c>
      <c r="F386" s="32">
        <f t="shared" si="5"/>
        <v>1</v>
      </c>
    </row>
    <row r="387" spans="1:6">
      <c r="A387" s="68">
        <v>44258</v>
      </c>
      <c r="B387" s="67">
        <v>190188.31200000001</v>
      </c>
      <c r="C387" s="32">
        <f>VLOOKUP($A387,級距!$A:$K,9,FALSE)</f>
        <v>10</v>
      </c>
      <c r="D387" s="32">
        <f>VLOOKUP($A387,級距!$A:$K,10,FALSE)</f>
        <v>6</v>
      </c>
      <c r="E387" s="32">
        <f>VLOOKUP($A387,級距!$A:$K,11,FALSE)</f>
        <v>1</v>
      </c>
      <c r="F387" s="32">
        <f t="shared" si="5"/>
        <v>1</v>
      </c>
    </row>
    <row r="388" spans="1:6">
      <c r="A388" s="68">
        <v>44257</v>
      </c>
      <c r="B388" s="67">
        <v>45679.296000000002</v>
      </c>
      <c r="C388" s="32">
        <f>VLOOKUP($A388,級距!$A:$K,9,FALSE)</f>
        <v>10</v>
      </c>
      <c r="D388" s="32">
        <f>VLOOKUP($A388,級距!$A:$K,10,FALSE)</f>
        <v>9</v>
      </c>
      <c r="E388" s="32">
        <f>VLOOKUP($A388,級距!$A:$K,11,FALSE)</f>
        <v>4</v>
      </c>
      <c r="F388" s="32">
        <f t="shared" ref="F388:F451" si="6">IF(A389&lt;&gt;A388,1,0)</f>
        <v>1</v>
      </c>
    </row>
    <row r="389" spans="1:6">
      <c r="A389" s="68">
        <v>44253</v>
      </c>
      <c r="B389" s="67">
        <v>72303.12</v>
      </c>
      <c r="C389" s="32">
        <f>VLOOKUP($A389,級距!$A:$K,9,FALSE)</f>
        <v>9</v>
      </c>
      <c r="D389" s="32">
        <f>VLOOKUP($A389,級距!$A:$K,10,FALSE)</f>
        <v>4</v>
      </c>
      <c r="E389" s="32">
        <f>VLOOKUP($A389,級距!$A:$K,11,FALSE)</f>
        <v>2</v>
      </c>
      <c r="F389" s="32">
        <f t="shared" si="6"/>
        <v>1</v>
      </c>
    </row>
    <row r="390" spans="1:6">
      <c r="A390" s="68">
        <v>44251</v>
      </c>
      <c r="B390" s="67">
        <v>-38404.839999999997</v>
      </c>
      <c r="C390" s="32">
        <f>VLOOKUP($A390,級距!$A:$K,9,FALSE)</f>
        <v>9</v>
      </c>
      <c r="D390" s="32">
        <f>VLOOKUP($A390,級距!$A:$K,10,FALSE)</f>
        <v>4</v>
      </c>
      <c r="E390" s="32">
        <f>VLOOKUP($A390,級距!$A:$K,11,FALSE)</f>
        <v>1</v>
      </c>
      <c r="F390" s="32">
        <f t="shared" si="6"/>
        <v>1</v>
      </c>
    </row>
    <row r="391" spans="1:6">
      <c r="A391" s="68">
        <v>44249</v>
      </c>
      <c r="B391" s="67">
        <v>58427.552000000003</v>
      </c>
      <c r="C391" s="32">
        <f>VLOOKUP($A391,級距!$A:$K,9,FALSE)</f>
        <v>8</v>
      </c>
      <c r="D391" s="32">
        <f>VLOOKUP($A391,級距!$A:$K,10,FALSE)</f>
        <v>5</v>
      </c>
      <c r="E391" s="32">
        <f>VLOOKUP($A391,級距!$A:$K,11,FALSE)</f>
        <v>2</v>
      </c>
      <c r="F391" s="32">
        <f t="shared" si="6"/>
        <v>1</v>
      </c>
    </row>
    <row r="392" spans="1:6">
      <c r="A392" s="68">
        <v>44246</v>
      </c>
      <c r="B392" s="67">
        <v>-68196.240000000005</v>
      </c>
      <c r="C392" s="32">
        <f>VLOOKUP($A392,級距!$A:$K,9,FALSE)</f>
        <v>7</v>
      </c>
      <c r="D392" s="32">
        <f>VLOOKUP($A392,級距!$A:$K,10,FALSE)</f>
        <v>1</v>
      </c>
      <c r="E392" s="32">
        <f>VLOOKUP($A392,級距!$A:$K,11,FALSE)</f>
        <v>2</v>
      </c>
      <c r="F392" s="32">
        <f t="shared" si="6"/>
        <v>1</v>
      </c>
    </row>
    <row r="393" spans="1:6">
      <c r="A393" s="68">
        <v>44245</v>
      </c>
      <c r="B393" s="67">
        <v>-52078.392</v>
      </c>
      <c r="C393" s="32">
        <f>VLOOKUP($A393,級距!$A:$K,9,FALSE)</f>
        <v>8</v>
      </c>
      <c r="D393" s="32">
        <f>VLOOKUP($A393,級距!$A:$K,10,FALSE)</f>
        <v>1</v>
      </c>
      <c r="E393" s="32">
        <f>VLOOKUP($A393,級距!$A:$K,11,FALSE)</f>
        <v>2</v>
      </c>
      <c r="F393" s="32">
        <f t="shared" si="6"/>
        <v>1</v>
      </c>
    </row>
    <row r="394" spans="1:6">
      <c r="A394" s="68">
        <v>44244</v>
      </c>
      <c r="B394" s="67">
        <v>-78827.16</v>
      </c>
      <c r="C394" s="32">
        <f>VLOOKUP($A394,級距!$A:$K,9,FALSE)</f>
        <v>8</v>
      </c>
      <c r="D394" s="32">
        <f>VLOOKUP($A394,級距!$A:$K,10,FALSE)</f>
        <v>3</v>
      </c>
      <c r="E394" s="32">
        <f>VLOOKUP($A394,級距!$A:$K,11,FALSE)</f>
        <v>2</v>
      </c>
      <c r="F394" s="32">
        <f t="shared" si="6"/>
        <v>1</v>
      </c>
    </row>
    <row r="395" spans="1:6">
      <c r="A395" s="68">
        <v>44232</v>
      </c>
      <c r="B395" s="67">
        <v>38505.656000000003</v>
      </c>
      <c r="C395" s="32">
        <f>VLOOKUP($A395,級距!$A:$K,9,FALSE)</f>
        <v>8</v>
      </c>
      <c r="D395" s="32">
        <f>VLOOKUP($A395,級距!$A:$K,10,FALSE)</f>
        <v>1</v>
      </c>
      <c r="E395" s="32">
        <f>VLOOKUP($A395,級距!$A:$K,11,FALSE)</f>
        <v>2</v>
      </c>
      <c r="F395" s="32">
        <f t="shared" si="6"/>
        <v>1</v>
      </c>
    </row>
    <row r="396" spans="1:6">
      <c r="A396" s="68">
        <v>44231</v>
      </c>
      <c r="B396" s="67">
        <v>30429.84</v>
      </c>
      <c r="C396" s="32">
        <f>VLOOKUP($A396,級距!$A:$K,9,FALSE)</f>
        <v>8</v>
      </c>
      <c r="D396" s="32">
        <f>VLOOKUP($A396,級距!$A:$K,10,FALSE)</f>
        <v>1</v>
      </c>
      <c r="E396" s="32">
        <f>VLOOKUP($A396,級距!$A:$K,11,FALSE)</f>
        <v>2</v>
      </c>
      <c r="F396" s="32">
        <f t="shared" si="6"/>
        <v>1</v>
      </c>
    </row>
    <row r="397" spans="1:6">
      <c r="A397" s="68">
        <v>44230</v>
      </c>
      <c r="B397" s="67">
        <v>-19672.103999999999</v>
      </c>
      <c r="C397" s="32">
        <f>VLOOKUP($A397,級距!$A:$K,9,FALSE)</f>
        <v>5</v>
      </c>
      <c r="D397" s="32">
        <f>VLOOKUP($A397,級距!$A:$K,10,FALSE)</f>
        <v>6</v>
      </c>
      <c r="E397" s="32">
        <f>VLOOKUP($A397,級距!$A:$K,11,FALSE)</f>
        <v>2</v>
      </c>
      <c r="F397" s="32">
        <f t="shared" si="6"/>
        <v>1</v>
      </c>
    </row>
    <row r="398" spans="1:6">
      <c r="A398" s="68">
        <v>44228</v>
      </c>
      <c r="B398" s="67">
        <v>-67784.112000000008</v>
      </c>
      <c r="C398" s="32">
        <f>VLOOKUP($A398,級距!$A:$K,9,FALSE)</f>
        <v>10</v>
      </c>
      <c r="D398" s="32">
        <f>VLOOKUP($A398,級距!$A:$K,10,FALSE)</f>
        <v>7</v>
      </c>
      <c r="E398" s="32">
        <f>VLOOKUP($A398,級距!$A:$K,11,FALSE)</f>
        <v>4</v>
      </c>
      <c r="F398" s="32">
        <f t="shared" si="6"/>
        <v>1</v>
      </c>
    </row>
    <row r="399" spans="1:6">
      <c r="A399" s="68">
        <v>44225</v>
      </c>
      <c r="B399" s="67">
        <v>51217.607999999993</v>
      </c>
      <c r="C399" s="32">
        <f>VLOOKUP($A399,級距!$A:$K,9,FALSE)</f>
        <v>10</v>
      </c>
      <c r="D399" s="32">
        <f>VLOOKUP($A399,級距!$A:$K,10,FALSE)</f>
        <v>9</v>
      </c>
      <c r="E399" s="32">
        <f>VLOOKUP($A399,級距!$A:$K,11,FALSE)</f>
        <v>4</v>
      </c>
      <c r="F399" s="32">
        <f t="shared" si="6"/>
        <v>1</v>
      </c>
    </row>
    <row r="400" spans="1:6">
      <c r="A400" s="68">
        <v>44223</v>
      </c>
      <c r="B400" s="67">
        <v>64026.527999999998</v>
      </c>
      <c r="C400" s="32">
        <f>VLOOKUP($A400,級距!$A:$K,9,FALSE)</f>
        <v>8</v>
      </c>
      <c r="D400" s="32">
        <f>VLOOKUP($A400,級距!$A:$K,10,FALSE)</f>
        <v>3</v>
      </c>
      <c r="E400" s="32">
        <f>VLOOKUP($A400,級距!$A:$K,11,FALSE)</f>
        <v>2</v>
      </c>
      <c r="F400" s="32">
        <f t="shared" si="6"/>
        <v>1</v>
      </c>
    </row>
    <row r="401" spans="1:6">
      <c r="A401" s="68">
        <v>44222</v>
      </c>
      <c r="B401" s="67">
        <v>145695.024</v>
      </c>
      <c r="C401" s="32">
        <f>VLOOKUP($A401,級距!$A:$K,9,FALSE)</f>
        <v>10</v>
      </c>
      <c r="D401" s="32">
        <f>VLOOKUP($A401,級距!$A:$K,10,FALSE)</f>
        <v>6</v>
      </c>
      <c r="E401" s="32">
        <f>VLOOKUP($A401,級距!$A:$K,11,FALSE)</f>
        <v>1</v>
      </c>
      <c r="F401" s="32">
        <f t="shared" si="6"/>
        <v>1</v>
      </c>
    </row>
    <row r="402" spans="1:6">
      <c r="A402" s="68">
        <v>44221</v>
      </c>
      <c r="B402" s="67">
        <v>84940.488000000012</v>
      </c>
      <c r="C402" s="32">
        <f>VLOOKUP($A402,級距!$A:$K,9,FALSE)</f>
        <v>9</v>
      </c>
      <c r="D402" s="32">
        <f>VLOOKUP($A402,級距!$A:$K,10,FALSE)</f>
        <v>2</v>
      </c>
      <c r="E402" s="32">
        <f>VLOOKUP($A402,級距!$A:$K,11,FALSE)</f>
        <v>2</v>
      </c>
      <c r="F402" s="32">
        <f t="shared" si="6"/>
        <v>1</v>
      </c>
    </row>
    <row r="403" spans="1:6">
      <c r="A403" s="68">
        <v>44217</v>
      </c>
      <c r="B403" s="67">
        <v>38038.504000000001</v>
      </c>
      <c r="C403" s="32">
        <f>VLOOKUP($A403,級距!$A:$K,9,FALSE)</f>
        <v>10</v>
      </c>
      <c r="D403" s="32">
        <f>VLOOKUP($A403,級距!$A:$K,10,FALSE)</f>
        <v>8</v>
      </c>
      <c r="E403" s="32">
        <f>VLOOKUP($A403,級距!$A:$K,11,FALSE)</f>
        <v>4</v>
      </c>
      <c r="F403" s="32">
        <f t="shared" si="6"/>
        <v>1</v>
      </c>
    </row>
    <row r="404" spans="1:6">
      <c r="A404" s="68">
        <v>44216</v>
      </c>
      <c r="B404" s="67">
        <v>-8795.760000000002</v>
      </c>
      <c r="C404" s="32">
        <f>VLOOKUP($A404,級距!$A:$K,9,FALSE)</f>
        <v>8</v>
      </c>
      <c r="D404" s="32">
        <f>VLOOKUP($A404,級距!$A:$K,10,FALSE)</f>
        <v>6</v>
      </c>
      <c r="E404" s="32">
        <f>VLOOKUP($A404,級距!$A:$K,11,FALSE)</f>
        <v>2</v>
      </c>
      <c r="F404" s="32">
        <f t="shared" si="6"/>
        <v>1</v>
      </c>
    </row>
    <row r="405" spans="1:6">
      <c r="A405" s="68">
        <v>44214</v>
      </c>
      <c r="B405" s="67">
        <v>183435.50399999999</v>
      </c>
      <c r="C405" s="32">
        <f>VLOOKUP($A405,級距!$A:$K,9,FALSE)</f>
        <v>10</v>
      </c>
      <c r="D405" s="32">
        <f>VLOOKUP($A405,級距!$A:$K,10,FALSE)</f>
        <v>1</v>
      </c>
      <c r="E405" s="32">
        <f>VLOOKUP($A405,級距!$A:$K,11,FALSE)</f>
        <v>1</v>
      </c>
      <c r="F405" s="32">
        <f t="shared" si="6"/>
        <v>1</v>
      </c>
    </row>
    <row r="406" spans="1:6">
      <c r="A406" s="68">
        <v>44211</v>
      </c>
      <c r="B406" s="67">
        <v>-113450.11199999999</v>
      </c>
      <c r="C406" s="32">
        <f>VLOOKUP($A406,級距!$A:$K,9,FALSE)</f>
        <v>10</v>
      </c>
      <c r="D406" s="32">
        <f>VLOOKUP($A406,級距!$A:$K,10,FALSE)</f>
        <v>8</v>
      </c>
      <c r="E406" s="32">
        <f>VLOOKUP($A406,級距!$A:$K,11,FALSE)</f>
        <v>4</v>
      </c>
      <c r="F406" s="32">
        <f t="shared" si="6"/>
        <v>1</v>
      </c>
    </row>
    <row r="407" spans="1:6">
      <c r="A407" s="68">
        <v>44210</v>
      </c>
      <c r="B407" s="67">
        <v>79027.463999999993</v>
      </c>
      <c r="C407" s="32">
        <f>VLOOKUP($A407,級距!$A:$K,9,FALSE)</f>
        <v>4</v>
      </c>
      <c r="D407" s="32">
        <f>VLOOKUP($A407,級距!$A:$K,10,FALSE)</f>
        <v>2</v>
      </c>
      <c r="E407" s="32">
        <f>VLOOKUP($A407,級距!$A:$K,11,FALSE)</f>
        <v>2</v>
      </c>
      <c r="F407" s="32">
        <f t="shared" si="6"/>
        <v>1</v>
      </c>
    </row>
    <row r="408" spans="1:6">
      <c r="A408" s="68">
        <v>44208</v>
      </c>
      <c r="B408" s="67">
        <v>-62238.336000000003</v>
      </c>
      <c r="C408" s="32">
        <f>VLOOKUP($A408,級距!$A:$K,9,FALSE)</f>
        <v>7</v>
      </c>
      <c r="D408" s="32">
        <f>VLOOKUP($A408,級距!$A:$K,10,FALSE)</f>
        <v>2</v>
      </c>
      <c r="E408" s="32">
        <f>VLOOKUP($A408,級距!$A:$K,11,FALSE)</f>
        <v>2</v>
      </c>
      <c r="F408" s="32">
        <f t="shared" si="6"/>
        <v>1</v>
      </c>
    </row>
    <row r="409" spans="1:6">
      <c r="A409" s="68">
        <v>44207</v>
      </c>
      <c r="B409" s="67">
        <v>40968.576000000001</v>
      </c>
      <c r="C409" s="32">
        <f>VLOOKUP($A409,級距!$A:$K,9,FALSE)</f>
        <v>5</v>
      </c>
      <c r="D409" s="32">
        <f>VLOOKUP($A409,級距!$A:$K,10,FALSE)</f>
        <v>7</v>
      </c>
      <c r="E409" s="32">
        <f>VLOOKUP($A409,級距!$A:$K,11,FALSE)</f>
        <v>3</v>
      </c>
      <c r="F409" s="32">
        <f t="shared" si="6"/>
        <v>1</v>
      </c>
    </row>
    <row r="410" spans="1:6">
      <c r="A410" s="68">
        <v>44204</v>
      </c>
      <c r="B410" s="67">
        <v>-38204.784</v>
      </c>
      <c r="C410" s="32">
        <f>VLOOKUP($A410,級距!$A:$K,9,FALSE)</f>
        <v>7</v>
      </c>
      <c r="D410" s="32">
        <f>VLOOKUP($A410,級距!$A:$K,10,FALSE)</f>
        <v>4</v>
      </c>
      <c r="E410" s="32">
        <f>VLOOKUP($A410,級距!$A:$K,11,FALSE)</f>
        <v>2</v>
      </c>
      <c r="F410" s="32">
        <f t="shared" si="6"/>
        <v>1</v>
      </c>
    </row>
    <row r="411" spans="1:6">
      <c r="A411" s="68">
        <v>44203</v>
      </c>
      <c r="B411" s="67">
        <v>33611.368000000002</v>
      </c>
      <c r="C411" s="32">
        <f>VLOOKUP($A411,級距!$A:$K,9,FALSE)</f>
        <v>8</v>
      </c>
      <c r="D411" s="32">
        <f>VLOOKUP($A411,級距!$A:$K,10,FALSE)</f>
        <v>8</v>
      </c>
      <c r="E411" s="32">
        <f>VLOOKUP($A411,級距!$A:$K,11,FALSE)</f>
        <v>3</v>
      </c>
      <c r="F411" s="32">
        <f t="shared" si="6"/>
        <v>1</v>
      </c>
    </row>
    <row r="412" spans="1:6">
      <c r="A412" s="68">
        <v>44202</v>
      </c>
      <c r="B412" s="67">
        <v>-40537.103999999999</v>
      </c>
      <c r="C412" s="32">
        <f>VLOOKUP($A412,級距!$A:$K,9,FALSE)</f>
        <v>10</v>
      </c>
      <c r="D412" s="32">
        <f>VLOOKUP($A412,級距!$A:$K,10,FALSE)</f>
        <v>4</v>
      </c>
      <c r="E412" s="32">
        <f>VLOOKUP($A412,級距!$A:$K,11,FALSE)</f>
        <v>1</v>
      </c>
      <c r="F412" s="32">
        <f t="shared" si="6"/>
        <v>1</v>
      </c>
    </row>
    <row r="413" spans="1:6">
      <c r="A413" s="68">
        <v>44201</v>
      </c>
      <c r="B413" s="67">
        <v>-67618.656000000003</v>
      </c>
      <c r="C413" s="32">
        <f>VLOOKUP($A413,級距!$A:$K,9,FALSE)</f>
        <v>5</v>
      </c>
      <c r="D413" s="32">
        <f>VLOOKUP($A413,級距!$A:$K,10,FALSE)</f>
        <v>8</v>
      </c>
      <c r="E413" s="32">
        <f>VLOOKUP($A413,級距!$A:$K,11,FALSE)</f>
        <v>3</v>
      </c>
      <c r="F413" s="32">
        <f t="shared" si="6"/>
        <v>1</v>
      </c>
    </row>
    <row r="414" spans="1:6">
      <c r="A414" s="68">
        <v>44194</v>
      </c>
      <c r="B414" s="67">
        <v>-14073.168000000001</v>
      </c>
      <c r="C414" s="32">
        <f>VLOOKUP($A414,級距!$A:$K,9,FALSE)</f>
        <v>2</v>
      </c>
      <c r="D414" s="32">
        <f>VLOOKUP($A414,級距!$A:$K,10,FALSE)</f>
        <v>1</v>
      </c>
      <c r="E414" s="32">
        <f>VLOOKUP($A414,級距!$A:$K,11,FALSE)</f>
        <v>2</v>
      </c>
      <c r="F414" s="32">
        <f t="shared" si="6"/>
        <v>1</v>
      </c>
    </row>
    <row r="415" spans="1:6">
      <c r="A415" s="68">
        <v>44190</v>
      </c>
      <c r="B415" s="67">
        <v>-17655.168000000001</v>
      </c>
      <c r="C415" s="32">
        <f>VLOOKUP($A415,級距!$A:$K,9,FALSE)</f>
        <v>5</v>
      </c>
      <c r="D415" s="32">
        <f>VLOOKUP($A415,級距!$A:$K,10,FALSE)</f>
        <v>2</v>
      </c>
      <c r="E415" s="32">
        <f>VLOOKUP($A415,級距!$A:$K,11,FALSE)</f>
        <v>2</v>
      </c>
      <c r="F415" s="32">
        <f t="shared" si="6"/>
        <v>1</v>
      </c>
    </row>
    <row r="416" spans="1:6">
      <c r="A416" s="68">
        <v>44189</v>
      </c>
      <c r="B416" s="67">
        <v>-39248.976000000002</v>
      </c>
      <c r="C416" s="32">
        <f>VLOOKUP($A416,級距!$A:$K,9,FALSE)</f>
        <v>3</v>
      </c>
      <c r="D416" s="32">
        <f>VLOOKUP($A416,級距!$A:$K,10,FALSE)</f>
        <v>6</v>
      </c>
      <c r="E416" s="32">
        <f>VLOOKUP($A416,級距!$A:$K,11,FALSE)</f>
        <v>2</v>
      </c>
      <c r="F416" s="32">
        <f t="shared" si="6"/>
        <v>1</v>
      </c>
    </row>
    <row r="417" spans="1:6">
      <c r="A417" s="68">
        <v>44188</v>
      </c>
      <c r="B417" s="67">
        <v>-67299.40800000001</v>
      </c>
      <c r="C417" s="32">
        <f>VLOOKUP($A417,級距!$A:$K,9,FALSE)</f>
        <v>5</v>
      </c>
      <c r="D417" s="32">
        <f>VLOOKUP($A417,級距!$A:$K,10,FALSE)</f>
        <v>1</v>
      </c>
      <c r="E417" s="32">
        <f>VLOOKUP($A417,級距!$A:$K,11,FALSE)</f>
        <v>2</v>
      </c>
      <c r="F417" s="32">
        <f t="shared" si="6"/>
        <v>1</v>
      </c>
    </row>
    <row r="418" spans="1:6">
      <c r="A418" s="68">
        <v>44186</v>
      </c>
      <c r="B418" s="67">
        <v>198044.704</v>
      </c>
      <c r="C418" s="32">
        <f>VLOOKUP($A418,級距!$A:$K,9,FALSE)</f>
        <v>10</v>
      </c>
      <c r="D418" s="32">
        <f>VLOOKUP($A418,級距!$A:$K,10,FALSE)</f>
        <v>6</v>
      </c>
      <c r="E418" s="32">
        <f>VLOOKUP($A418,級距!$A:$K,11,FALSE)</f>
        <v>1</v>
      </c>
      <c r="F418" s="32">
        <f t="shared" si="6"/>
        <v>1</v>
      </c>
    </row>
    <row r="419" spans="1:6">
      <c r="A419" s="68">
        <v>44168</v>
      </c>
      <c r="B419" s="67">
        <v>11188.752</v>
      </c>
      <c r="C419" s="32">
        <f>VLOOKUP($A419,級距!$A:$K,9,FALSE)</f>
        <v>5</v>
      </c>
      <c r="D419" s="32">
        <f>VLOOKUP($A419,級距!$A:$K,10,FALSE)</f>
        <v>2</v>
      </c>
      <c r="E419" s="32">
        <f>VLOOKUP($A419,級距!$A:$K,11,FALSE)</f>
        <v>2</v>
      </c>
      <c r="F419" s="32">
        <f t="shared" si="6"/>
        <v>1</v>
      </c>
    </row>
    <row r="420" spans="1:6">
      <c r="A420" s="68">
        <v>44165</v>
      </c>
      <c r="B420" s="67">
        <v>3401.7840000000001</v>
      </c>
      <c r="C420" s="32">
        <f>VLOOKUP($A420,級距!$A:$K,9,FALSE)</f>
        <v>10</v>
      </c>
      <c r="D420" s="32">
        <f>VLOOKUP($A420,級距!$A:$K,10,FALSE)</f>
        <v>6</v>
      </c>
      <c r="E420" s="32">
        <f>VLOOKUP($A420,級距!$A:$K,11,FALSE)</f>
        <v>1</v>
      </c>
      <c r="F420" s="32">
        <f t="shared" si="6"/>
        <v>1</v>
      </c>
    </row>
    <row r="421" spans="1:6">
      <c r="A421" s="68">
        <v>44145</v>
      </c>
      <c r="B421" s="67">
        <v>-18229.608</v>
      </c>
      <c r="C421" s="32">
        <f>VLOOKUP($A421,級距!$A:$K,9,FALSE)</f>
        <v>5</v>
      </c>
      <c r="D421" s="32">
        <f>VLOOKUP($A421,級距!$A:$K,10,FALSE)</f>
        <v>5</v>
      </c>
      <c r="E421" s="32">
        <f>VLOOKUP($A421,級距!$A:$K,11,FALSE)</f>
        <v>2</v>
      </c>
      <c r="F421" s="32">
        <f t="shared" si="6"/>
        <v>1</v>
      </c>
    </row>
    <row r="422" spans="1:6">
      <c r="A422" s="68">
        <v>44144</v>
      </c>
      <c r="B422" s="67">
        <v>-13287.912</v>
      </c>
      <c r="C422" s="32">
        <f>VLOOKUP($A422,級距!$A:$K,9,FALSE)</f>
        <v>5</v>
      </c>
      <c r="D422" s="32">
        <f>VLOOKUP($A422,級距!$A:$K,10,FALSE)</f>
        <v>3</v>
      </c>
      <c r="E422" s="32">
        <f>VLOOKUP($A422,級距!$A:$K,11,FALSE)</f>
        <v>2</v>
      </c>
      <c r="F422" s="32">
        <f t="shared" si="6"/>
        <v>1</v>
      </c>
    </row>
    <row r="423" spans="1:6">
      <c r="A423" s="68">
        <v>44139</v>
      </c>
      <c r="B423" s="67">
        <v>47353.631999999998</v>
      </c>
      <c r="C423" s="32">
        <f>VLOOKUP($A423,級距!$A:$K,9,FALSE)</f>
        <v>9</v>
      </c>
      <c r="D423" s="32">
        <f>VLOOKUP($A423,級距!$A:$K,10,FALSE)</f>
        <v>5</v>
      </c>
      <c r="E423" s="32">
        <f>VLOOKUP($A423,級距!$A:$K,11,FALSE)</f>
        <v>2</v>
      </c>
      <c r="F423" s="32">
        <f t="shared" si="6"/>
        <v>1</v>
      </c>
    </row>
    <row r="424" spans="1:6">
      <c r="A424" s="68">
        <v>44134</v>
      </c>
      <c r="B424" s="67">
        <v>-52199.135999999999</v>
      </c>
      <c r="C424" s="32">
        <f>VLOOKUP($A424,級距!$A:$K,9,FALSE)</f>
        <v>7</v>
      </c>
      <c r="D424" s="32">
        <f>VLOOKUP($A424,級距!$A:$K,10,FALSE)</f>
        <v>9</v>
      </c>
      <c r="E424" s="32">
        <f>VLOOKUP($A424,級距!$A:$K,11,FALSE)</f>
        <v>3</v>
      </c>
      <c r="F424" s="32">
        <f t="shared" si="6"/>
        <v>1</v>
      </c>
    </row>
    <row r="425" spans="1:6">
      <c r="A425" s="68">
        <v>44130</v>
      </c>
      <c r="B425" s="67">
        <v>-67543.543999999994</v>
      </c>
      <c r="C425" s="32">
        <f>VLOOKUP($A425,級距!$A:$K,9,FALSE)</f>
        <v>4</v>
      </c>
      <c r="D425" s="32">
        <f>VLOOKUP($A425,級距!$A:$K,10,FALSE)</f>
        <v>1</v>
      </c>
      <c r="E425" s="32">
        <f>VLOOKUP($A425,級距!$A:$K,11,FALSE)</f>
        <v>2</v>
      </c>
      <c r="F425" s="32">
        <f t="shared" si="6"/>
        <v>1</v>
      </c>
    </row>
    <row r="426" spans="1:6">
      <c r="A426" s="68">
        <v>44119</v>
      </c>
      <c r="B426" s="67">
        <v>62274.216</v>
      </c>
      <c r="C426" s="32">
        <f>VLOOKUP($A426,級距!$A:$K,9,FALSE)</f>
        <v>7</v>
      </c>
      <c r="D426" s="32">
        <f>VLOOKUP($A426,級距!$A:$K,10,FALSE)</f>
        <v>1</v>
      </c>
      <c r="E426" s="32">
        <f>VLOOKUP($A426,級距!$A:$K,11,FALSE)</f>
        <v>2</v>
      </c>
      <c r="F426" s="32">
        <f t="shared" si="6"/>
        <v>1</v>
      </c>
    </row>
    <row r="427" spans="1:6">
      <c r="A427" s="68">
        <v>44117</v>
      </c>
      <c r="B427" s="67">
        <v>25649.952000000001</v>
      </c>
      <c r="C427" s="32">
        <f>VLOOKUP($A427,級距!$A:$K,9,FALSE)</f>
        <v>5</v>
      </c>
      <c r="D427" s="32">
        <f>VLOOKUP($A427,級距!$A:$K,10,FALSE)</f>
        <v>3</v>
      </c>
      <c r="E427" s="32">
        <f>VLOOKUP($A427,級距!$A:$K,11,FALSE)</f>
        <v>2</v>
      </c>
      <c r="F427" s="32">
        <f t="shared" si="6"/>
        <v>1</v>
      </c>
    </row>
    <row r="428" spans="1:6">
      <c r="A428" s="68">
        <v>44099</v>
      </c>
      <c r="B428" s="67">
        <v>-10669.752</v>
      </c>
      <c r="C428" s="32">
        <f>VLOOKUP($A428,級距!$A:$K,9,FALSE)</f>
        <v>8</v>
      </c>
      <c r="D428" s="32">
        <f>VLOOKUP($A428,級距!$A:$K,10,FALSE)</f>
        <v>4</v>
      </c>
      <c r="E428" s="32">
        <f>VLOOKUP($A428,級距!$A:$K,11,FALSE)</f>
        <v>2</v>
      </c>
      <c r="F428" s="32">
        <f t="shared" si="6"/>
        <v>1</v>
      </c>
    </row>
    <row r="429" spans="1:6">
      <c r="A429" s="68">
        <v>44098</v>
      </c>
      <c r="B429" s="67">
        <v>151378.416</v>
      </c>
      <c r="C429" s="32">
        <f>VLOOKUP($A429,級距!$A:$K,9,FALSE)</f>
        <v>10</v>
      </c>
      <c r="D429" s="32">
        <f>VLOOKUP($A429,級距!$A:$K,10,FALSE)</f>
        <v>10</v>
      </c>
      <c r="E429" s="32">
        <f>VLOOKUP($A429,級距!$A:$K,11,FALSE)</f>
        <v>4</v>
      </c>
      <c r="F429" s="32">
        <f t="shared" si="6"/>
        <v>1</v>
      </c>
    </row>
    <row r="430" spans="1:6">
      <c r="A430" s="68">
        <v>44096</v>
      </c>
      <c r="B430" s="67">
        <v>61174.728000000003</v>
      </c>
      <c r="C430" s="32">
        <f>VLOOKUP($A430,級距!$A:$K,9,FALSE)</f>
        <v>8</v>
      </c>
      <c r="D430" s="32">
        <f>VLOOKUP($A430,級距!$A:$K,10,FALSE)</f>
        <v>7</v>
      </c>
      <c r="E430" s="32">
        <f>VLOOKUP($A430,級距!$A:$K,11,FALSE)</f>
        <v>3</v>
      </c>
      <c r="F430" s="32">
        <f t="shared" si="6"/>
        <v>1</v>
      </c>
    </row>
    <row r="431" spans="1:6">
      <c r="A431" s="68">
        <v>44084</v>
      </c>
      <c r="B431" s="67">
        <v>-3627.4320000000002</v>
      </c>
      <c r="C431" s="32">
        <f>VLOOKUP($A431,級距!$A:$K,9,FALSE)</f>
        <v>2</v>
      </c>
      <c r="D431" s="32">
        <f>VLOOKUP($A431,級距!$A:$K,10,FALSE)</f>
        <v>4</v>
      </c>
      <c r="E431" s="32">
        <f>VLOOKUP($A431,級距!$A:$K,11,FALSE)</f>
        <v>2</v>
      </c>
      <c r="F431" s="32">
        <f t="shared" si="6"/>
        <v>1</v>
      </c>
    </row>
    <row r="432" spans="1:6">
      <c r="A432" s="68">
        <v>44077</v>
      </c>
      <c r="B432" s="67">
        <v>-63469.888000000006</v>
      </c>
      <c r="C432" s="32">
        <f>VLOOKUP($A432,級距!$A:$K,9,FALSE)</f>
        <v>6</v>
      </c>
      <c r="D432" s="32">
        <f>VLOOKUP($A432,級距!$A:$K,10,FALSE)</f>
        <v>4</v>
      </c>
      <c r="E432" s="32">
        <f>VLOOKUP($A432,級距!$A:$K,11,FALSE)</f>
        <v>2</v>
      </c>
      <c r="F432" s="32">
        <f t="shared" si="6"/>
        <v>1</v>
      </c>
    </row>
    <row r="433" spans="1:6">
      <c r="A433" s="68">
        <v>44076</v>
      </c>
      <c r="B433" s="67">
        <v>26180.175999999999</v>
      </c>
      <c r="C433" s="32">
        <f>VLOOKUP($A433,級距!$A:$K,9,FALSE)</f>
        <v>8</v>
      </c>
      <c r="D433" s="32">
        <f>VLOOKUP($A433,級距!$A:$K,10,FALSE)</f>
        <v>5</v>
      </c>
      <c r="E433" s="32">
        <f>VLOOKUP($A433,級距!$A:$K,11,FALSE)</f>
        <v>2</v>
      </c>
      <c r="F433" s="32">
        <f t="shared" si="6"/>
        <v>1</v>
      </c>
    </row>
    <row r="434" spans="1:6">
      <c r="A434" s="68">
        <v>44070</v>
      </c>
      <c r="B434" s="67">
        <v>21755.887999999999</v>
      </c>
      <c r="C434" s="32">
        <f>VLOOKUP($A434,級距!$A:$K,9,FALSE)</f>
        <v>8</v>
      </c>
      <c r="D434" s="32">
        <f>VLOOKUP($A434,級距!$A:$K,10,FALSE)</f>
        <v>5</v>
      </c>
      <c r="E434" s="32">
        <f>VLOOKUP($A434,級距!$A:$K,11,FALSE)</f>
        <v>2</v>
      </c>
      <c r="F434" s="32">
        <f t="shared" si="6"/>
        <v>1</v>
      </c>
    </row>
    <row r="435" spans="1:6">
      <c r="A435" s="68">
        <v>44063</v>
      </c>
      <c r="B435" s="67">
        <v>-75006.84</v>
      </c>
      <c r="C435" s="32">
        <f>VLOOKUP($A435,級距!$A:$K,9,FALSE)</f>
        <v>10</v>
      </c>
      <c r="D435" s="32">
        <f>VLOOKUP($A435,級距!$A:$K,10,FALSE)</f>
        <v>7</v>
      </c>
      <c r="E435" s="32">
        <f>VLOOKUP($A435,級距!$A:$K,11,FALSE)</f>
        <v>4</v>
      </c>
      <c r="F435" s="32">
        <f t="shared" si="6"/>
        <v>1</v>
      </c>
    </row>
    <row r="436" spans="1:6">
      <c r="A436" s="68">
        <v>44060</v>
      </c>
      <c r="B436" s="67">
        <v>47498.840000000004</v>
      </c>
      <c r="C436" s="32">
        <f>VLOOKUP($A436,級距!$A:$K,9,FALSE)</f>
        <v>8</v>
      </c>
      <c r="D436" s="32">
        <f>VLOOKUP($A436,級距!$A:$K,10,FALSE)</f>
        <v>10</v>
      </c>
      <c r="E436" s="32">
        <f>VLOOKUP($A436,級距!$A:$K,11,FALSE)</f>
        <v>3</v>
      </c>
      <c r="F436" s="32">
        <f t="shared" si="6"/>
        <v>1</v>
      </c>
    </row>
    <row r="437" spans="1:6">
      <c r="A437" s="68">
        <v>44049</v>
      </c>
      <c r="B437" s="67">
        <v>16553.824000000001</v>
      </c>
      <c r="C437" s="32">
        <f>VLOOKUP($A437,級距!$A:$K,9,FALSE)</f>
        <v>7</v>
      </c>
      <c r="D437" s="32">
        <f>VLOOKUP($A437,級距!$A:$K,10,FALSE)</f>
        <v>2</v>
      </c>
      <c r="E437" s="32">
        <f>VLOOKUP($A437,級距!$A:$K,11,FALSE)</f>
        <v>2</v>
      </c>
      <c r="F437" s="32">
        <f t="shared" si="6"/>
        <v>1</v>
      </c>
    </row>
    <row r="438" spans="1:6">
      <c r="A438" s="68">
        <v>44046</v>
      </c>
      <c r="B438" s="67">
        <v>-66584.016000000003</v>
      </c>
      <c r="C438" s="32">
        <f>VLOOKUP($A438,級距!$A:$K,9,FALSE)</f>
        <v>7</v>
      </c>
      <c r="D438" s="32">
        <f>VLOOKUP($A438,級距!$A:$K,10,FALSE)</f>
        <v>6</v>
      </c>
      <c r="E438" s="32">
        <f>VLOOKUP($A438,級距!$A:$K,11,FALSE)</f>
        <v>2</v>
      </c>
      <c r="F438" s="32">
        <f t="shared" si="6"/>
        <v>1</v>
      </c>
    </row>
    <row r="439" spans="1:6">
      <c r="A439" s="68">
        <v>44043</v>
      </c>
      <c r="B439" s="67">
        <v>-63824.095999999998</v>
      </c>
      <c r="C439" s="32">
        <f>VLOOKUP($A439,級距!$A:$K,9,FALSE)</f>
        <v>5</v>
      </c>
      <c r="D439" s="32">
        <f>VLOOKUP($A439,級距!$A:$K,10,FALSE)</f>
        <v>3</v>
      </c>
      <c r="E439" s="32">
        <f>VLOOKUP($A439,級距!$A:$K,11,FALSE)</f>
        <v>2</v>
      </c>
      <c r="F439" s="32">
        <f t="shared" si="6"/>
        <v>1</v>
      </c>
    </row>
    <row r="440" spans="1:6">
      <c r="A440" s="68">
        <v>44042</v>
      </c>
      <c r="B440" s="67">
        <v>3596.1840000000002</v>
      </c>
      <c r="C440" s="32">
        <f>VLOOKUP($A440,級距!$A:$K,9,FALSE)</f>
        <v>5</v>
      </c>
      <c r="D440" s="32">
        <f>VLOOKUP($A440,級距!$A:$K,10,FALSE)</f>
        <v>2</v>
      </c>
      <c r="E440" s="32">
        <f>VLOOKUP($A440,級距!$A:$K,11,FALSE)</f>
        <v>2</v>
      </c>
      <c r="F440" s="32">
        <f t="shared" si="6"/>
        <v>1</v>
      </c>
    </row>
    <row r="441" spans="1:6">
      <c r="A441" s="68">
        <v>44041</v>
      </c>
      <c r="B441" s="67">
        <v>-79137.792000000001</v>
      </c>
      <c r="C441" s="32">
        <f>VLOOKUP($A441,級距!$A:$K,9,FALSE)</f>
        <v>6</v>
      </c>
      <c r="D441" s="32">
        <f>VLOOKUP($A441,級距!$A:$K,10,FALSE)</f>
        <v>2</v>
      </c>
      <c r="E441" s="32">
        <f>VLOOKUP($A441,級距!$A:$K,11,FALSE)</f>
        <v>2</v>
      </c>
      <c r="F441" s="32">
        <f t="shared" si="6"/>
        <v>1</v>
      </c>
    </row>
    <row r="442" spans="1:6">
      <c r="A442" s="68">
        <v>44040</v>
      </c>
      <c r="B442" s="67">
        <v>-18637.944</v>
      </c>
      <c r="C442" s="32">
        <f>VLOOKUP($A442,級距!$A:$K,9,FALSE)</f>
        <v>10</v>
      </c>
      <c r="D442" s="32">
        <f>VLOOKUP($A442,級距!$A:$K,10,FALSE)</f>
        <v>8</v>
      </c>
      <c r="E442" s="32">
        <f>VLOOKUP($A442,級距!$A:$K,11,FALSE)</f>
        <v>4</v>
      </c>
      <c r="F442" s="32">
        <f t="shared" si="6"/>
        <v>1</v>
      </c>
    </row>
    <row r="443" spans="1:6">
      <c r="A443" s="68">
        <v>44039</v>
      </c>
      <c r="B443" s="67">
        <v>-63600.792000000001</v>
      </c>
      <c r="C443" s="32">
        <f>VLOOKUP($A443,級距!$A:$K,9,FALSE)</f>
        <v>7</v>
      </c>
      <c r="D443" s="32">
        <f>VLOOKUP($A443,級距!$A:$K,10,FALSE)</f>
        <v>6</v>
      </c>
      <c r="E443" s="32">
        <f>VLOOKUP($A443,級距!$A:$K,11,FALSE)</f>
        <v>2</v>
      </c>
      <c r="F443" s="32">
        <f t="shared" si="6"/>
        <v>1</v>
      </c>
    </row>
    <row r="444" spans="1:6">
      <c r="A444" s="68">
        <v>44035</v>
      </c>
      <c r="B444" s="67">
        <v>-43077.96</v>
      </c>
      <c r="C444" s="32">
        <f>VLOOKUP($A444,級距!$A:$K,9,FALSE)</f>
        <v>5</v>
      </c>
      <c r="D444" s="32">
        <f>VLOOKUP($A444,級距!$A:$K,10,FALSE)</f>
        <v>2</v>
      </c>
      <c r="E444" s="32">
        <f>VLOOKUP($A444,級距!$A:$K,11,FALSE)</f>
        <v>2</v>
      </c>
      <c r="F444" s="32">
        <f t="shared" si="6"/>
        <v>1</v>
      </c>
    </row>
    <row r="445" spans="1:6">
      <c r="A445" s="68">
        <v>44032</v>
      </c>
      <c r="B445" s="67">
        <v>7427.4479999999985</v>
      </c>
      <c r="C445" s="32">
        <f>VLOOKUP($A445,級距!$A:$K,9,FALSE)</f>
        <v>8</v>
      </c>
      <c r="D445" s="32">
        <f>VLOOKUP($A445,級距!$A:$K,10,FALSE)</f>
        <v>3</v>
      </c>
      <c r="E445" s="32">
        <f>VLOOKUP($A445,級距!$A:$K,11,FALSE)</f>
        <v>2</v>
      </c>
      <c r="F445" s="32">
        <f t="shared" si="6"/>
        <v>1</v>
      </c>
    </row>
    <row r="446" spans="1:6">
      <c r="A446" s="68">
        <v>44028</v>
      </c>
      <c r="B446" s="67">
        <v>33819.384000000005</v>
      </c>
      <c r="C446" s="32">
        <f>VLOOKUP($A446,級距!$A:$K,9,FALSE)</f>
        <v>7</v>
      </c>
      <c r="D446" s="32">
        <f>VLOOKUP($A446,級距!$A:$K,10,FALSE)</f>
        <v>3</v>
      </c>
      <c r="E446" s="32">
        <f>VLOOKUP($A446,級距!$A:$K,11,FALSE)</f>
        <v>2</v>
      </c>
      <c r="F446" s="32">
        <f t="shared" si="6"/>
        <v>1</v>
      </c>
    </row>
    <row r="447" spans="1:6">
      <c r="A447" s="68">
        <v>44022</v>
      </c>
      <c r="B447" s="67">
        <v>75804.551999999996</v>
      </c>
      <c r="C447" s="32">
        <f>VLOOKUP($A447,級距!$A:$K,9,FALSE)</f>
        <v>9</v>
      </c>
      <c r="D447" s="32">
        <f>VLOOKUP($A447,級距!$A:$K,10,FALSE)</f>
        <v>10</v>
      </c>
      <c r="E447" s="32">
        <f>VLOOKUP($A447,級距!$A:$K,11,FALSE)</f>
        <v>4</v>
      </c>
      <c r="F447" s="32">
        <f t="shared" si="6"/>
        <v>1</v>
      </c>
    </row>
    <row r="448" spans="1:6">
      <c r="A448" s="68">
        <v>44019</v>
      </c>
      <c r="B448" s="67">
        <v>9865.4719999999998</v>
      </c>
      <c r="C448" s="32">
        <f>VLOOKUP($A448,級距!$A:$K,9,FALSE)</f>
        <v>9</v>
      </c>
      <c r="D448" s="32">
        <f>VLOOKUP($A448,級距!$A:$K,10,FALSE)</f>
        <v>7</v>
      </c>
      <c r="E448" s="32">
        <f>VLOOKUP($A448,級距!$A:$K,11,FALSE)</f>
        <v>3</v>
      </c>
      <c r="F448" s="32">
        <f t="shared" si="6"/>
        <v>1</v>
      </c>
    </row>
    <row r="449" spans="1:6">
      <c r="A449" s="68">
        <v>44015</v>
      </c>
      <c r="B449" s="67">
        <v>-9497.8320000000003</v>
      </c>
      <c r="C449" s="32">
        <f>VLOOKUP($A449,級距!$A:$K,9,FALSE)</f>
        <v>4</v>
      </c>
      <c r="D449" s="32">
        <f>VLOOKUP($A449,級距!$A:$K,10,FALSE)</f>
        <v>6</v>
      </c>
      <c r="E449" s="32">
        <f>VLOOKUP($A449,級距!$A:$K,11,FALSE)</f>
        <v>2</v>
      </c>
      <c r="F449" s="32">
        <f t="shared" si="6"/>
        <v>1</v>
      </c>
    </row>
    <row r="450" spans="1:6">
      <c r="A450" s="68">
        <v>44014</v>
      </c>
      <c r="B450" s="67">
        <v>44399.583999999995</v>
      </c>
      <c r="C450" s="32">
        <f>VLOOKUP($A450,級距!$A:$K,9,FALSE)</f>
        <v>7</v>
      </c>
      <c r="D450" s="32">
        <f>VLOOKUP($A450,級距!$A:$K,10,FALSE)</f>
        <v>8</v>
      </c>
      <c r="E450" s="32">
        <f>VLOOKUP($A450,級距!$A:$K,11,FALSE)</f>
        <v>3</v>
      </c>
      <c r="F450" s="32">
        <f t="shared" si="6"/>
        <v>1</v>
      </c>
    </row>
    <row r="451" spans="1:6">
      <c r="A451" s="68">
        <v>43976</v>
      </c>
      <c r="B451" s="67">
        <v>135764.984</v>
      </c>
      <c r="C451" s="32">
        <f>VLOOKUP($A451,級距!$A:$K,9,FALSE)</f>
        <v>9</v>
      </c>
      <c r="D451" s="32">
        <f>VLOOKUP($A451,級距!$A:$K,10,FALSE)</f>
        <v>1</v>
      </c>
      <c r="E451" s="32">
        <f>VLOOKUP($A451,級距!$A:$K,11,FALSE)</f>
        <v>2</v>
      </c>
      <c r="F451" s="32">
        <f t="shared" si="6"/>
        <v>1</v>
      </c>
    </row>
    <row r="452" spans="1:6">
      <c r="A452" s="68">
        <v>43972</v>
      </c>
      <c r="B452" s="67">
        <v>-1573.4880000000001</v>
      </c>
      <c r="C452" s="32">
        <f>VLOOKUP($A452,級距!$A:$K,9,FALSE)</f>
        <v>5</v>
      </c>
      <c r="D452" s="32">
        <f>VLOOKUP($A452,級距!$A:$K,10,FALSE)</f>
        <v>5</v>
      </c>
      <c r="E452" s="32">
        <f>VLOOKUP($A452,級距!$A:$K,11,FALSE)</f>
        <v>2</v>
      </c>
      <c r="F452" s="32">
        <f t="shared" ref="F452:F484" si="7">IF(A453&lt;&gt;A452,1,0)</f>
        <v>1</v>
      </c>
    </row>
    <row r="453" spans="1:6">
      <c r="A453" s="68">
        <v>43965</v>
      </c>
      <c r="B453" s="67">
        <v>13356</v>
      </c>
      <c r="C453" s="32">
        <f>VLOOKUP($A453,級距!$A:$K,9,FALSE)</f>
        <v>7</v>
      </c>
      <c r="D453" s="32">
        <f>VLOOKUP($A453,級距!$A:$K,10,FALSE)</f>
        <v>6</v>
      </c>
      <c r="E453" s="32">
        <f>VLOOKUP($A453,級距!$A:$K,11,FALSE)</f>
        <v>2</v>
      </c>
      <c r="F453" s="32">
        <f t="shared" si="7"/>
        <v>1</v>
      </c>
    </row>
    <row r="454" spans="1:6">
      <c r="A454" s="68">
        <v>43963</v>
      </c>
      <c r="B454" s="67">
        <v>-65894.975999999995</v>
      </c>
      <c r="C454" s="32">
        <f>VLOOKUP($A454,級距!$A:$K,9,FALSE)</f>
        <v>6</v>
      </c>
      <c r="D454" s="32">
        <f>VLOOKUP($A454,級距!$A:$K,10,FALSE)</f>
        <v>3</v>
      </c>
      <c r="E454" s="32">
        <f>VLOOKUP($A454,級距!$A:$K,11,FALSE)</f>
        <v>2</v>
      </c>
      <c r="F454" s="32">
        <f t="shared" si="7"/>
        <v>1</v>
      </c>
    </row>
    <row r="455" spans="1:6">
      <c r="A455" s="68">
        <v>43944</v>
      </c>
      <c r="B455" s="67">
        <v>-10152.864</v>
      </c>
      <c r="C455" s="32">
        <f>VLOOKUP($A455,級距!$A:$K,9,FALSE)</f>
        <v>10</v>
      </c>
      <c r="D455" s="32">
        <f>VLOOKUP($A455,級距!$A:$K,10,FALSE)</f>
        <v>1</v>
      </c>
      <c r="E455" s="32">
        <f>VLOOKUP($A455,級距!$A:$K,11,FALSE)</f>
        <v>1</v>
      </c>
      <c r="F455" s="32">
        <f t="shared" si="7"/>
        <v>1</v>
      </c>
    </row>
    <row r="456" spans="1:6">
      <c r="A456" s="68">
        <v>43942</v>
      </c>
      <c r="B456" s="67">
        <v>179263.08000000002</v>
      </c>
      <c r="C456" s="32">
        <f>VLOOKUP($A456,級距!$A:$K,9,FALSE)</f>
        <v>10</v>
      </c>
      <c r="D456" s="32">
        <f>VLOOKUP($A456,級距!$A:$K,10,FALSE)</f>
        <v>7</v>
      </c>
      <c r="E456" s="32">
        <f>VLOOKUP($A456,級距!$A:$K,11,FALSE)</f>
        <v>4</v>
      </c>
      <c r="F456" s="32">
        <f t="shared" si="7"/>
        <v>1</v>
      </c>
    </row>
    <row r="457" spans="1:6">
      <c r="A457" s="68">
        <v>43941</v>
      </c>
      <c r="B457" s="67">
        <v>-51337.296000000002</v>
      </c>
      <c r="C457" s="32">
        <f>VLOOKUP($A457,級距!$A:$K,9,FALSE)</f>
        <v>5</v>
      </c>
      <c r="D457" s="32">
        <f>VLOOKUP($A457,級距!$A:$K,10,FALSE)</f>
        <v>4</v>
      </c>
      <c r="E457" s="32">
        <f>VLOOKUP($A457,級距!$A:$K,11,FALSE)</f>
        <v>2</v>
      </c>
      <c r="F457" s="32">
        <f t="shared" si="7"/>
        <v>1</v>
      </c>
    </row>
    <row r="458" spans="1:6">
      <c r="A458" s="68">
        <v>43938</v>
      </c>
      <c r="B458" s="67">
        <v>-32113.224000000002</v>
      </c>
      <c r="C458" s="32">
        <f>VLOOKUP($A458,級距!$A:$K,9,FALSE)</f>
        <v>10</v>
      </c>
      <c r="D458" s="32">
        <f>VLOOKUP($A458,級距!$A:$K,10,FALSE)</f>
        <v>1</v>
      </c>
      <c r="E458" s="32">
        <f>VLOOKUP($A458,級距!$A:$K,11,FALSE)</f>
        <v>1</v>
      </c>
      <c r="F458" s="32">
        <f t="shared" si="7"/>
        <v>1</v>
      </c>
    </row>
    <row r="459" spans="1:6">
      <c r="A459" s="68">
        <v>43935</v>
      </c>
      <c r="B459" s="67">
        <v>99535.92</v>
      </c>
      <c r="C459" s="32">
        <f>VLOOKUP($A459,級距!$A:$K,9,FALSE)</f>
        <v>10</v>
      </c>
      <c r="D459" s="32">
        <f>VLOOKUP($A459,級距!$A:$K,10,FALSE)</f>
        <v>9</v>
      </c>
      <c r="E459" s="32">
        <f>VLOOKUP($A459,級距!$A:$K,11,FALSE)</f>
        <v>4</v>
      </c>
      <c r="F459" s="32">
        <f t="shared" si="7"/>
        <v>1</v>
      </c>
    </row>
    <row r="460" spans="1:6">
      <c r="A460" s="68">
        <v>43927</v>
      </c>
      <c r="B460" s="67">
        <v>-72800.73599999999</v>
      </c>
      <c r="C460" s="32">
        <f>VLOOKUP($A460,級距!$A:$K,9,FALSE)</f>
        <v>10</v>
      </c>
      <c r="D460" s="32">
        <f>VLOOKUP($A460,級距!$A:$K,10,FALSE)</f>
        <v>4</v>
      </c>
      <c r="E460" s="32">
        <f>VLOOKUP($A460,級距!$A:$K,11,FALSE)</f>
        <v>1</v>
      </c>
      <c r="F460" s="32">
        <f t="shared" si="7"/>
        <v>1</v>
      </c>
    </row>
    <row r="461" spans="1:6">
      <c r="A461" s="68">
        <v>43921</v>
      </c>
      <c r="B461" s="67">
        <v>-35759.832000000009</v>
      </c>
      <c r="C461" s="32">
        <f>VLOOKUP($A461,級距!$A:$K,9,FALSE)</f>
        <v>10</v>
      </c>
      <c r="D461" s="32">
        <f>VLOOKUP($A461,級距!$A:$K,10,FALSE)</f>
        <v>4</v>
      </c>
      <c r="E461" s="32">
        <f>VLOOKUP($A461,級距!$A:$K,11,FALSE)</f>
        <v>1</v>
      </c>
      <c r="F461" s="32">
        <f t="shared" si="7"/>
        <v>1</v>
      </c>
    </row>
    <row r="462" spans="1:6">
      <c r="A462" s="68">
        <v>43920</v>
      </c>
      <c r="B462" s="67">
        <v>-125161.12800000001</v>
      </c>
      <c r="C462" s="32">
        <f>VLOOKUP($A462,級距!$A:$K,9,FALSE)</f>
        <v>10</v>
      </c>
      <c r="D462" s="32">
        <f>VLOOKUP($A462,級距!$A:$K,10,FALSE)</f>
        <v>7</v>
      </c>
      <c r="E462" s="32">
        <f>VLOOKUP($A462,級距!$A:$K,11,FALSE)</f>
        <v>4</v>
      </c>
      <c r="F462" s="32">
        <f t="shared" si="7"/>
        <v>1</v>
      </c>
    </row>
    <row r="463" spans="1:6">
      <c r="A463" s="68">
        <v>43917</v>
      </c>
      <c r="B463" s="67">
        <v>-8595.3599999999988</v>
      </c>
      <c r="C463" s="32">
        <f>VLOOKUP($A463,級距!$A:$K,9,FALSE)</f>
        <v>10</v>
      </c>
      <c r="D463" s="32">
        <f>VLOOKUP($A463,級距!$A:$K,10,FALSE)</f>
        <v>9</v>
      </c>
      <c r="E463" s="32">
        <f>VLOOKUP($A463,級距!$A:$K,11,FALSE)</f>
        <v>4</v>
      </c>
      <c r="F463" s="32">
        <f t="shared" si="7"/>
        <v>1</v>
      </c>
    </row>
    <row r="464" spans="1:6">
      <c r="A464" s="68">
        <v>43916</v>
      </c>
      <c r="B464" s="67">
        <v>-14768.167999999998</v>
      </c>
      <c r="C464" s="32">
        <f>VLOOKUP($A464,級距!$A:$K,9,FALSE)</f>
        <v>10</v>
      </c>
      <c r="D464" s="32">
        <f>VLOOKUP($A464,級距!$A:$K,10,FALSE)</f>
        <v>2</v>
      </c>
      <c r="E464" s="32">
        <f>VLOOKUP($A464,級距!$A:$K,11,FALSE)</f>
        <v>1</v>
      </c>
      <c r="F464" s="32">
        <f t="shared" si="7"/>
        <v>1</v>
      </c>
    </row>
    <row r="465" spans="1:6">
      <c r="A465" s="68">
        <v>43915</v>
      </c>
      <c r="B465" s="67">
        <v>-30270.344000000005</v>
      </c>
      <c r="C465" s="32">
        <f>VLOOKUP($A465,級距!$A:$K,9,FALSE)</f>
        <v>10</v>
      </c>
      <c r="D465" s="32">
        <f>VLOOKUP($A465,級距!$A:$K,10,FALSE)</f>
        <v>7</v>
      </c>
      <c r="E465" s="32">
        <f>VLOOKUP($A465,級距!$A:$K,11,FALSE)</f>
        <v>4</v>
      </c>
      <c r="F465" s="32">
        <f t="shared" si="7"/>
        <v>1</v>
      </c>
    </row>
    <row r="466" spans="1:6">
      <c r="A466" s="68">
        <v>43914</v>
      </c>
      <c r="B466" s="67">
        <v>-23641.32</v>
      </c>
      <c r="C466" s="32">
        <f>VLOOKUP($A466,級距!$A:$K,9,FALSE)</f>
        <v>10</v>
      </c>
      <c r="D466" s="32">
        <f>VLOOKUP($A466,級距!$A:$K,10,FALSE)</f>
        <v>7</v>
      </c>
      <c r="E466" s="32">
        <f>VLOOKUP($A466,級距!$A:$K,11,FALSE)</f>
        <v>4</v>
      </c>
      <c r="F466" s="32">
        <f t="shared" si="7"/>
        <v>1</v>
      </c>
    </row>
    <row r="467" spans="1:6">
      <c r="A467" s="68">
        <v>43913</v>
      </c>
      <c r="B467" s="67">
        <v>-108959.06400000001</v>
      </c>
      <c r="C467" s="32">
        <f>VLOOKUP($A467,級距!$A:$K,9,FALSE)</f>
        <v>10</v>
      </c>
      <c r="D467" s="32">
        <f>VLOOKUP($A467,級距!$A:$K,10,FALSE)</f>
        <v>3</v>
      </c>
      <c r="E467" s="32">
        <f>VLOOKUP($A467,級距!$A:$K,11,FALSE)</f>
        <v>1</v>
      </c>
      <c r="F467" s="32">
        <f t="shared" si="7"/>
        <v>1</v>
      </c>
    </row>
    <row r="468" spans="1:6">
      <c r="A468" s="68">
        <v>43910</v>
      </c>
      <c r="B468" s="67">
        <v>220785.856</v>
      </c>
      <c r="C468" s="32">
        <f>VLOOKUP($A468,級距!$A:$K,9,FALSE)</f>
        <v>10</v>
      </c>
      <c r="D468" s="32">
        <f>VLOOKUP($A468,級距!$A:$K,10,FALSE)</f>
        <v>8</v>
      </c>
      <c r="E468" s="32">
        <f>VLOOKUP($A468,級距!$A:$K,11,FALSE)</f>
        <v>4</v>
      </c>
      <c r="F468" s="32">
        <f t="shared" si="7"/>
        <v>1</v>
      </c>
    </row>
    <row r="469" spans="1:6">
      <c r="A469" s="68">
        <v>43909</v>
      </c>
      <c r="B469" s="67">
        <v>93378.383999999991</v>
      </c>
      <c r="C469" s="32">
        <f>VLOOKUP($A469,級距!$A:$K,9,FALSE)</f>
        <v>10</v>
      </c>
      <c r="D469" s="32">
        <f>VLOOKUP($A469,級距!$A:$K,10,FALSE)</f>
        <v>8</v>
      </c>
      <c r="E469" s="32">
        <f>VLOOKUP($A469,級距!$A:$K,11,FALSE)</f>
        <v>4</v>
      </c>
      <c r="F469" s="32">
        <f t="shared" si="7"/>
        <v>1</v>
      </c>
    </row>
    <row r="470" spans="1:6">
      <c r="A470" s="68">
        <v>43908</v>
      </c>
      <c r="B470" s="67">
        <v>-124863.04800000001</v>
      </c>
      <c r="C470" s="32">
        <f>VLOOKUP($A470,級距!$A:$K,9,FALSE)</f>
        <v>10</v>
      </c>
      <c r="D470" s="32">
        <f>VLOOKUP($A470,級距!$A:$K,10,FALSE)</f>
        <v>4</v>
      </c>
      <c r="E470" s="32">
        <f>VLOOKUP($A470,級距!$A:$K,11,FALSE)</f>
        <v>1</v>
      </c>
      <c r="F470" s="32">
        <f t="shared" si="7"/>
        <v>1</v>
      </c>
    </row>
    <row r="471" spans="1:6">
      <c r="A471" s="68">
        <v>43907</v>
      </c>
      <c r="B471" s="67">
        <v>-26162.472000000002</v>
      </c>
      <c r="C471" s="32">
        <f>VLOOKUP($A471,級距!$A:$K,9,FALSE)</f>
        <v>10</v>
      </c>
      <c r="D471" s="32">
        <f>VLOOKUP($A471,級距!$A:$K,10,FALSE)</f>
        <v>1</v>
      </c>
      <c r="E471" s="32">
        <f>VLOOKUP($A471,級距!$A:$K,11,FALSE)</f>
        <v>1</v>
      </c>
      <c r="F471" s="32">
        <f t="shared" si="7"/>
        <v>1</v>
      </c>
    </row>
    <row r="472" spans="1:6">
      <c r="A472" s="68">
        <v>43906</v>
      </c>
      <c r="B472" s="67">
        <v>-3053.1600000000026</v>
      </c>
      <c r="C472" s="32">
        <f>VLOOKUP($A472,級距!$A:$K,9,FALSE)</f>
        <v>10</v>
      </c>
      <c r="D472" s="32">
        <f>VLOOKUP($A472,級距!$A:$K,10,FALSE)</f>
        <v>6</v>
      </c>
      <c r="E472" s="32">
        <f>VLOOKUP($A472,級距!$A:$K,11,FALSE)</f>
        <v>1</v>
      </c>
      <c r="F472" s="32">
        <f t="shared" si="7"/>
        <v>1</v>
      </c>
    </row>
    <row r="473" spans="1:6">
      <c r="A473" s="68">
        <v>43903</v>
      </c>
      <c r="B473" s="67">
        <v>-120746.82400000002</v>
      </c>
      <c r="C473" s="32">
        <f>VLOOKUP($A473,級距!$A:$K,9,FALSE)</f>
        <v>10</v>
      </c>
      <c r="D473" s="32">
        <f>VLOOKUP($A473,級距!$A:$K,10,FALSE)</f>
        <v>4</v>
      </c>
      <c r="E473" s="32">
        <f>VLOOKUP($A473,級距!$A:$K,11,FALSE)</f>
        <v>1</v>
      </c>
      <c r="F473" s="32">
        <f t="shared" si="7"/>
        <v>1</v>
      </c>
    </row>
    <row r="474" spans="1:6">
      <c r="A474" s="68">
        <v>43902</v>
      </c>
      <c r="B474" s="67">
        <v>239041.17600000001</v>
      </c>
      <c r="C474" s="32">
        <f>VLOOKUP($A474,級距!$A:$K,9,FALSE)</f>
        <v>10</v>
      </c>
      <c r="D474" s="32">
        <f>VLOOKUP($A474,級距!$A:$K,10,FALSE)</f>
        <v>7</v>
      </c>
      <c r="E474" s="32">
        <f>VLOOKUP($A474,級距!$A:$K,11,FALSE)</f>
        <v>4</v>
      </c>
      <c r="F474" s="32">
        <f t="shared" si="7"/>
        <v>1</v>
      </c>
    </row>
    <row r="475" spans="1:6">
      <c r="A475" s="68">
        <v>43899</v>
      </c>
      <c r="B475" s="67">
        <v>13286.207999999999</v>
      </c>
      <c r="C475" s="32">
        <f>VLOOKUP($A475,級距!$A:$K,9,FALSE)</f>
        <v>9</v>
      </c>
      <c r="D475" s="32">
        <f>VLOOKUP($A475,級距!$A:$K,10,FALSE)</f>
        <v>2</v>
      </c>
      <c r="E475" s="32">
        <f>VLOOKUP($A475,級距!$A:$K,11,FALSE)</f>
        <v>2</v>
      </c>
      <c r="F475" s="32">
        <f t="shared" si="7"/>
        <v>1</v>
      </c>
    </row>
    <row r="476" spans="1:6">
      <c r="A476" s="68">
        <v>43892</v>
      </c>
      <c r="B476" s="67">
        <v>-66018.960000000006</v>
      </c>
      <c r="C476" s="32">
        <f>VLOOKUP($A476,級距!$A:$K,9,FALSE)</f>
        <v>10</v>
      </c>
      <c r="D476" s="32">
        <f>VLOOKUP($A476,級距!$A:$K,10,FALSE)</f>
        <v>6</v>
      </c>
      <c r="E476" s="32">
        <f>VLOOKUP($A476,級距!$A:$K,11,FALSE)</f>
        <v>1</v>
      </c>
      <c r="F476" s="32">
        <f t="shared" si="7"/>
        <v>1</v>
      </c>
    </row>
    <row r="477" spans="1:6">
      <c r="A477" s="68">
        <v>43882</v>
      </c>
      <c r="B477" s="67">
        <v>-66272.112000000008</v>
      </c>
      <c r="C477" s="32">
        <f>VLOOKUP($A477,級距!$A:$K,9,FALSE)</f>
        <v>5</v>
      </c>
      <c r="D477" s="32">
        <f>VLOOKUP($A477,級距!$A:$K,10,FALSE)</f>
        <v>1</v>
      </c>
      <c r="E477" s="32">
        <f>VLOOKUP($A477,級距!$A:$K,11,FALSE)</f>
        <v>2</v>
      </c>
      <c r="F477" s="32">
        <f t="shared" si="7"/>
        <v>1</v>
      </c>
    </row>
    <row r="478" spans="1:6">
      <c r="A478" s="68">
        <v>43881</v>
      </c>
      <c r="B478" s="67">
        <v>4311.8879999999999</v>
      </c>
      <c r="C478" s="32">
        <f>VLOOKUP($A478,級距!$A:$K,9,FALSE)</f>
        <v>7</v>
      </c>
      <c r="D478" s="32">
        <f>VLOOKUP($A478,級距!$A:$K,10,FALSE)</f>
        <v>7</v>
      </c>
      <c r="E478" s="32">
        <f>VLOOKUP($A478,級距!$A:$K,11,FALSE)</f>
        <v>3</v>
      </c>
      <c r="F478" s="32">
        <f t="shared" si="7"/>
        <v>1</v>
      </c>
    </row>
    <row r="479" spans="1:6">
      <c r="A479" s="68">
        <v>43871</v>
      </c>
      <c r="B479" s="67">
        <v>118763.25599999999</v>
      </c>
      <c r="C479" s="32">
        <f>VLOOKUP($A479,級距!$A:$K,9,FALSE)</f>
        <v>9</v>
      </c>
      <c r="D479" s="32">
        <f>VLOOKUP($A479,級距!$A:$K,10,FALSE)</f>
        <v>6</v>
      </c>
      <c r="E479" s="32">
        <f>VLOOKUP($A479,級距!$A:$K,11,FALSE)</f>
        <v>2</v>
      </c>
      <c r="F479" s="32">
        <f t="shared" si="7"/>
        <v>1</v>
      </c>
    </row>
    <row r="480" spans="1:6">
      <c r="A480" s="68">
        <v>43867</v>
      </c>
      <c r="B480" s="67">
        <v>17512.752</v>
      </c>
      <c r="C480" s="32">
        <f>VLOOKUP($A480,級距!$A:$K,9,FALSE)</f>
        <v>5</v>
      </c>
      <c r="D480" s="32">
        <f>VLOOKUP($A480,級距!$A:$K,10,FALSE)</f>
        <v>8</v>
      </c>
      <c r="E480" s="32">
        <f>VLOOKUP($A480,級距!$A:$K,11,FALSE)</f>
        <v>3</v>
      </c>
      <c r="F480" s="32">
        <f t="shared" si="7"/>
        <v>1</v>
      </c>
    </row>
    <row r="481" spans="1:6">
      <c r="A481" s="68">
        <v>43864</v>
      </c>
      <c r="B481" s="67">
        <v>77230.720000000001</v>
      </c>
      <c r="C481" s="32">
        <f>VLOOKUP($A481,級距!$A:$K,9,FALSE)</f>
        <v>10</v>
      </c>
      <c r="D481" s="32">
        <f>VLOOKUP($A481,級距!$A:$K,10,FALSE)</f>
        <v>2</v>
      </c>
      <c r="E481" s="32">
        <f>VLOOKUP($A481,級距!$A:$K,11,FALSE)</f>
        <v>1</v>
      </c>
      <c r="F481" s="32">
        <f t="shared" si="7"/>
        <v>1</v>
      </c>
    </row>
    <row r="482" spans="1:6">
      <c r="A482" s="68">
        <v>43860</v>
      </c>
      <c r="B482" s="67">
        <v>75982.536000000007</v>
      </c>
      <c r="C482" s="32">
        <f>VLOOKUP($A482,級距!$A:$K,9,FALSE)</f>
        <v>10</v>
      </c>
      <c r="D482" s="32">
        <f>VLOOKUP($A482,級距!$A:$K,10,FALSE)</f>
        <v>10</v>
      </c>
      <c r="E482" s="32">
        <f>VLOOKUP($A482,級距!$A:$K,11,FALSE)</f>
        <v>4</v>
      </c>
      <c r="F482" s="32">
        <f t="shared" si="7"/>
        <v>1</v>
      </c>
    </row>
    <row r="483" spans="1:6">
      <c r="A483" s="68">
        <v>43839</v>
      </c>
      <c r="B483" s="67">
        <v>25929.984</v>
      </c>
      <c r="C483" s="32">
        <f>VLOOKUP($A483,級距!$A:$K,9,FALSE)</f>
        <v>5</v>
      </c>
      <c r="D483" s="32">
        <f>VLOOKUP($A483,級距!$A:$K,10,FALSE)</f>
        <v>5</v>
      </c>
      <c r="E483" s="32">
        <f>VLOOKUP($A483,級距!$A:$K,11,FALSE)</f>
        <v>2</v>
      </c>
      <c r="F483" s="32">
        <f t="shared" si="7"/>
        <v>1</v>
      </c>
    </row>
    <row r="484" spans="1:6">
      <c r="A484" s="68">
        <v>43837</v>
      </c>
      <c r="B484" s="67">
        <v>11891.632</v>
      </c>
      <c r="C484" s="32">
        <f>VLOOKUP($A484,級距!$A:$K,9,FALSE)</f>
        <v>8</v>
      </c>
      <c r="D484" s="32">
        <f>VLOOKUP($A484,級距!$A:$K,10,FALSE)</f>
        <v>7</v>
      </c>
      <c r="E484" s="32">
        <f>VLOOKUP($A484,級距!$A:$K,11,FALSE)</f>
        <v>3</v>
      </c>
      <c r="F484" s="32">
        <f t="shared" si="7"/>
        <v>1</v>
      </c>
    </row>
    <row r="485" spans="1:6">
      <c r="A485" s="47"/>
    </row>
    <row r="486" spans="1:6">
      <c r="A486" s="47"/>
    </row>
    <row r="487" spans="1:6">
      <c r="A487" s="47"/>
    </row>
    <row r="488" spans="1:6">
      <c r="A488" s="47"/>
    </row>
    <row r="489" spans="1:6">
      <c r="A489" s="47"/>
    </row>
    <row r="490" spans="1:6">
      <c r="A490" s="47"/>
    </row>
    <row r="491" spans="1:6">
      <c r="A491" s="47"/>
    </row>
    <row r="492" spans="1:6">
      <c r="A492" s="47"/>
    </row>
    <row r="493" spans="1:6">
      <c r="A493" s="47"/>
    </row>
    <row r="494" spans="1:6">
      <c r="A494" s="47"/>
    </row>
    <row r="495" spans="1:6">
      <c r="A495" s="47"/>
    </row>
    <row r="496" spans="1:6">
      <c r="A496" s="47"/>
    </row>
    <row r="497" spans="1:1">
      <c r="A497" s="47"/>
    </row>
    <row r="498" spans="1:1">
      <c r="A498" s="47"/>
    </row>
    <row r="499" spans="1:1">
      <c r="A499" s="47"/>
    </row>
    <row r="500" spans="1:1">
      <c r="A500" s="47"/>
    </row>
    <row r="501" spans="1:1">
      <c r="A501" s="47"/>
    </row>
    <row r="502" spans="1:1">
      <c r="A502" s="47"/>
    </row>
    <row r="503" spans="1:1">
      <c r="A503" s="47"/>
    </row>
    <row r="504" spans="1:1">
      <c r="A504" s="47"/>
    </row>
    <row r="505" spans="1:1">
      <c r="A505" s="47"/>
    </row>
    <row r="506" spans="1:1">
      <c r="A506" s="47"/>
    </row>
    <row r="507" spans="1:1">
      <c r="A507" s="47"/>
    </row>
    <row r="508" spans="1:1">
      <c r="A508" s="47"/>
    </row>
    <row r="509" spans="1:1">
      <c r="A509" s="47"/>
    </row>
    <row r="510" spans="1:1">
      <c r="A510" s="47"/>
    </row>
    <row r="511" spans="1:1">
      <c r="A511" s="47"/>
    </row>
    <row r="512" spans="1:1">
      <c r="A512" s="47"/>
    </row>
    <row r="513" spans="1:1">
      <c r="A513" s="47"/>
    </row>
    <row r="514" spans="1:1">
      <c r="A514" s="47"/>
    </row>
    <row r="515" spans="1:1">
      <c r="A515" s="47"/>
    </row>
    <row r="516" spans="1:1">
      <c r="A516" s="47"/>
    </row>
    <row r="517" spans="1:1">
      <c r="A517" s="47"/>
    </row>
    <row r="518" spans="1:1">
      <c r="A518" s="47"/>
    </row>
    <row r="519" spans="1:1">
      <c r="A519" s="47"/>
    </row>
    <row r="520" spans="1:1">
      <c r="A520" s="47"/>
    </row>
    <row r="521" spans="1:1">
      <c r="A521" s="47"/>
    </row>
    <row r="522" spans="1:1">
      <c r="A522" s="47"/>
    </row>
    <row r="523" spans="1:1">
      <c r="A523" s="47"/>
    </row>
    <row r="524" spans="1:1">
      <c r="A524" s="47"/>
    </row>
    <row r="525" spans="1:1">
      <c r="A525" s="47"/>
    </row>
    <row r="526" spans="1:1">
      <c r="A526" s="47"/>
    </row>
    <row r="527" spans="1:1">
      <c r="A527" s="47"/>
    </row>
    <row r="528" spans="1:1">
      <c r="A528" s="47"/>
    </row>
    <row r="529" spans="1:1">
      <c r="A529" s="47"/>
    </row>
    <row r="530" spans="1:1">
      <c r="A530" s="47"/>
    </row>
    <row r="531" spans="1:1">
      <c r="A531" s="47"/>
    </row>
    <row r="532" spans="1:1">
      <c r="A532" s="47"/>
    </row>
    <row r="533" spans="1:1">
      <c r="A533" s="47"/>
    </row>
    <row r="534" spans="1:1">
      <c r="A534" s="47"/>
    </row>
    <row r="535" spans="1:1">
      <c r="A535" s="47"/>
    </row>
    <row r="536" spans="1:1">
      <c r="A536" s="47"/>
    </row>
    <row r="537" spans="1:1">
      <c r="A537" s="47"/>
    </row>
    <row r="538" spans="1:1">
      <c r="A538" s="47"/>
    </row>
    <row r="539" spans="1:1">
      <c r="A539" s="47"/>
    </row>
    <row r="540" spans="1:1">
      <c r="A540" s="47"/>
    </row>
    <row r="541" spans="1:1">
      <c r="A541" s="47"/>
    </row>
    <row r="542" spans="1:1">
      <c r="A542" s="47"/>
    </row>
    <row r="543" spans="1:1">
      <c r="A543" s="47"/>
    </row>
    <row r="544" spans="1:1">
      <c r="A544" s="47"/>
    </row>
    <row r="545" spans="1:1">
      <c r="A545" s="47"/>
    </row>
    <row r="546" spans="1:1">
      <c r="A546" s="47"/>
    </row>
    <row r="547" spans="1:1">
      <c r="A547" s="47"/>
    </row>
    <row r="548" spans="1:1">
      <c r="A548" s="47"/>
    </row>
    <row r="549" spans="1:1">
      <c r="A549" s="47"/>
    </row>
    <row r="550" spans="1:1">
      <c r="A550" s="47"/>
    </row>
    <row r="551" spans="1:1">
      <c r="A551" s="47"/>
    </row>
    <row r="552" spans="1:1">
      <c r="A552" s="47"/>
    </row>
    <row r="553" spans="1:1">
      <c r="A553" s="47"/>
    </row>
    <row r="554" spans="1:1">
      <c r="A554" s="47"/>
    </row>
    <row r="555" spans="1:1">
      <c r="A555" s="47"/>
    </row>
    <row r="556" spans="1:1">
      <c r="A556" s="47"/>
    </row>
    <row r="557" spans="1:1">
      <c r="A557" s="47"/>
    </row>
    <row r="558" spans="1:1">
      <c r="A558" s="47"/>
    </row>
    <row r="559" spans="1:1">
      <c r="A559" s="47"/>
    </row>
    <row r="560" spans="1:1">
      <c r="A560" s="47"/>
    </row>
    <row r="561" spans="1:1">
      <c r="A561" s="47"/>
    </row>
    <row r="562" spans="1:1">
      <c r="A562" s="47"/>
    </row>
    <row r="563" spans="1:1">
      <c r="A563" s="47"/>
    </row>
    <row r="564" spans="1:1">
      <c r="A564" s="47"/>
    </row>
    <row r="565" spans="1:1">
      <c r="A565" s="47"/>
    </row>
    <row r="566" spans="1:1">
      <c r="A566" s="47"/>
    </row>
    <row r="567" spans="1:1">
      <c r="A567" s="47"/>
    </row>
    <row r="568" spans="1:1">
      <c r="A568" s="47"/>
    </row>
    <row r="569" spans="1:1">
      <c r="A569" s="47"/>
    </row>
    <row r="570" spans="1:1">
      <c r="A570" s="47"/>
    </row>
    <row r="571" spans="1:1">
      <c r="A571" s="47"/>
    </row>
    <row r="572" spans="1:1">
      <c r="A572" s="47"/>
    </row>
    <row r="573" spans="1:1">
      <c r="A573" s="47"/>
    </row>
    <row r="574" spans="1:1">
      <c r="A574" s="47"/>
    </row>
    <row r="575" spans="1:1">
      <c r="A575" s="47"/>
    </row>
    <row r="576" spans="1:1">
      <c r="A576" s="47"/>
    </row>
    <row r="577" spans="1:1">
      <c r="A577" s="47"/>
    </row>
    <row r="578" spans="1:1">
      <c r="A578" s="47"/>
    </row>
    <row r="579" spans="1:1">
      <c r="A579" s="47"/>
    </row>
    <row r="580" spans="1:1">
      <c r="A580" s="47"/>
    </row>
    <row r="581" spans="1:1">
      <c r="A581" s="47"/>
    </row>
    <row r="582" spans="1:1">
      <c r="A582" s="47"/>
    </row>
    <row r="583" spans="1:1">
      <c r="A583" s="47"/>
    </row>
    <row r="584" spans="1:1">
      <c r="A584" s="47"/>
    </row>
    <row r="585" spans="1:1">
      <c r="A585" s="47"/>
    </row>
    <row r="586" spans="1:1">
      <c r="A586" s="47"/>
    </row>
    <row r="587" spans="1:1">
      <c r="A587" s="47"/>
    </row>
    <row r="588" spans="1:1">
      <c r="A588" s="47"/>
    </row>
    <row r="589" spans="1:1">
      <c r="A589" s="47"/>
    </row>
    <row r="590" spans="1:1">
      <c r="A590" s="47"/>
    </row>
    <row r="591" spans="1:1">
      <c r="A591" s="47"/>
    </row>
    <row r="592" spans="1:1">
      <c r="A592" s="47"/>
    </row>
    <row r="593" spans="1:1">
      <c r="A593" s="47"/>
    </row>
    <row r="594" spans="1:1">
      <c r="A594" s="47"/>
    </row>
    <row r="595" spans="1:1">
      <c r="A595" s="47"/>
    </row>
    <row r="596" spans="1:1">
      <c r="A596" s="47"/>
    </row>
    <row r="597" spans="1:1">
      <c r="A597" s="47"/>
    </row>
    <row r="598" spans="1:1">
      <c r="A598" s="47"/>
    </row>
    <row r="599" spans="1:1">
      <c r="A599" s="47"/>
    </row>
    <row r="600" spans="1:1">
      <c r="A600" s="47"/>
    </row>
    <row r="601" spans="1:1">
      <c r="A601" s="47"/>
    </row>
    <row r="602" spans="1:1">
      <c r="A602" s="47"/>
    </row>
    <row r="603" spans="1:1">
      <c r="A603" s="47"/>
    </row>
    <row r="604" spans="1:1">
      <c r="A604" s="47"/>
    </row>
    <row r="605" spans="1:1">
      <c r="A605" s="47"/>
    </row>
    <row r="606" spans="1:1">
      <c r="A606" s="47"/>
    </row>
    <row r="607" spans="1:1">
      <c r="A607" s="47"/>
    </row>
    <row r="608" spans="1:1">
      <c r="A608" s="47"/>
    </row>
    <row r="609" spans="1:1">
      <c r="A609" s="47"/>
    </row>
    <row r="610" spans="1:1">
      <c r="A610" s="47"/>
    </row>
    <row r="611" spans="1:1">
      <c r="A611" s="47"/>
    </row>
    <row r="612" spans="1:1">
      <c r="A612" s="47"/>
    </row>
    <row r="613" spans="1:1">
      <c r="A613" s="47"/>
    </row>
    <row r="614" spans="1:1">
      <c r="A614" s="47"/>
    </row>
    <row r="615" spans="1:1">
      <c r="A615" s="47"/>
    </row>
    <row r="616" spans="1:1">
      <c r="A616" s="47"/>
    </row>
    <row r="617" spans="1:1">
      <c r="A617" s="47"/>
    </row>
    <row r="618" spans="1:1">
      <c r="A618" s="47"/>
    </row>
    <row r="619" spans="1:1">
      <c r="A619" s="47"/>
    </row>
    <row r="620" spans="1:1">
      <c r="A620" s="47"/>
    </row>
    <row r="621" spans="1:1">
      <c r="A621" s="47"/>
    </row>
    <row r="622" spans="1:1">
      <c r="A622" s="47"/>
    </row>
    <row r="623" spans="1:1">
      <c r="A623" s="47"/>
    </row>
    <row r="624" spans="1:1">
      <c r="A624" s="47"/>
    </row>
    <row r="625" spans="1:1">
      <c r="A625" s="47"/>
    </row>
    <row r="626" spans="1:1">
      <c r="A626" s="47"/>
    </row>
    <row r="627" spans="1:1">
      <c r="A627" s="47"/>
    </row>
    <row r="628" spans="1:1">
      <c r="A628" s="47"/>
    </row>
    <row r="629" spans="1:1">
      <c r="A629" s="47"/>
    </row>
    <row r="630" spans="1:1">
      <c r="A630" s="47"/>
    </row>
    <row r="631" spans="1:1">
      <c r="A631" s="47"/>
    </row>
    <row r="632" spans="1:1">
      <c r="A632" s="47"/>
    </row>
    <row r="633" spans="1:1">
      <c r="A633" s="47"/>
    </row>
    <row r="634" spans="1:1">
      <c r="A634" s="47"/>
    </row>
    <row r="635" spans="1:1">
      <c r="A635" s="47"/>
    </row>
    <row r="636" spans="1:1">
      <c r="A636" s="47"/>
    </row>
    <row r="637" spans="1:1">
      <c r="A637" s="47"/>
    </row>
    <row r="638" spans="1:1">
      <c r="A638" s="47"/>
    </row>
    <row r="639" spans="1:1">
      <c r="A639" s="47"/>
    </row>
    <row r="640" spans="1:1">
      <c r="A640" s="47"/>
    </row>
    <row r="641" spans="1:1">
      <c r="A641" s="47"/>
    </row>
    <row r="642" spans="1:1">
      <c r="A642" s="47"/>
    </row>
    <row r="643" spans="1:1">
      <c r="A643" s="47"/>
    </row>
    <row r="644" spans="1:1">
      <c r="A644" s="47"/>
    </row>
    <row r="645" spans="1:1">
      <c r="A645" s="47"/>
    </row>
    <row r="646" spans="1:1">
      <c r="A646" s="47"/>
    </row>
    <row r="647" spans="1:1">
      <c r="A647" s="47"/>
    </row>
    <row r="648" spans="1:1">
      <c r="A648" s="47"/>
    </row>
    <row r="649" spans="1:1">
      <c r="A649" s="47"/>
    </row>
    <row r="650" spans="1:1">
      <c r="A650" s="47"/>
    </row>
    <row r="651" spans="1:1">
      <c r="A651" s="47"/>
    </row>
    <row r="652" spans="1:1">
      <c r="A652" s="47"/>
    </row>
    <row r="653" spans="1:1">
      <c r="A653" s="47"/>
    </row>
    <row r="654" spans="1:1">
      <c r="A654" s="47"/>
    </row>
    <row r="655" spans="1:1">
      <c r="A655" s="47"/>
    </row>
    <row r="656" spans="1:1">
      <c r="A656" s="47"/>
    </row>
    <row r="657" spans="1:1">
      <c r="A657" s="47"/>
    </row>
    <row r="658" spans="1:1">
      <c r="A658" s="47"/>
    </row>
    <row r="659" spans="1:1">
      <c r="A659" s="47"/>
    </row>
    <row r="660" spans="1:1">
      <c r="A660" s="47"/>
    </row>
    <row r="661" spans="1:1">
      <c r="A661" s="47"/>
    </row>
    <row r="662" spans="1:1">
      <c r="A662" s="47"/>
    </row>
    <row r="663" spans="1:1">
      <c r="A663" s="47"/>
    </row>
    <row r="664" spans="1:1">
      <c r="A664" s="47"/>
    </row>
    <row r="665" spans="1:1">
      <c r="A665" s="47"/>
    </row>
    <row r="666" spans="1:1">
      <c r="A666" s="47"/>
    </row>
    <row r="667" spans="1:1">
      <c r="A667" s="47"/>
    </row>
    <row r="668" spans="1:1">
      <c r="A668" s="47"/>
    </row>
    <row r="669" spans="1:1">
      <c r="A669" s="47"/>
    </row>
    <row r="670" spans="1:1">
      <c r="A670" s="47"/>
    </row>
    <row r="671" spans="1:1">
      <c r="A671" s="47"/>
    </row>
    <row r="672" spans="1:1">
      <c r="A672" s="47"/>
    </row>
    <row r="673" spans="1:1">
      <c r="A673" s="47"/>
    </row>
    <row r="674" spans="1:1">
      <c r="A674" s="47"/>
    </row>
    <row r="675" spans="1:1">
      <c r="A675" s="47"/>
    </row>
    <row r="676" spans="1:1">
      <c r="A676" s="47"/>
    </row>
    <row r="677" spans="1:1">
      <c r="A677" s="47"/>
    </row>
    <row r="678" spans="1:1">
      <c r="A678" s="47"/>
    </row>
    <row r="679" spans="1:1">
      <c r="A679" s="47"/>
    </row>
    <row r="680" spans="1:1">
      <c r="A680" s="47"/>
    </row>
    <row r="681" spans="1:1">
      <c r="A681" s="47"/>
    </row>
    <row r="682" spans="1:1">
      <c r="A682" s="47"/>
    </row>
    <row r="683" spans="1:1">
      <c r="A683" s="47"/>
    </row>
    <row r="684" spans="1:1">
      <c r="A684" s="47"/>
    </row>
    <row r="685" spans="1:1">
      <c r="A685" s="47"/>
    </row>
    <row r="686" spans="1:1">
      <c r="A686" s="47"/>
    </row>
    <row r="687" spans="1:1">
      <c r="A687" s="47"/>
    </row>
    <row r="688" spans="1:1">
      <c r="A688" s="47"/>
    </row>
    <row r="689" spans="1:1">
      <c r="A689" s="47"/>
    </row>
    <row r="690" spans="1:1">
      <c r="A690" s="47"/>
    </row>
    <row r="691" spans="1:1">
      <c r="A691" s="47"/>
    </row>
    <row r="692" spans="1:1">
      <c r="A692" s="47"/>
    </row>
    <row r="693" spans="1:1">
      <c r="A693" s="47"/>
    </row>
    <row r="694" spans="1:1">
      <c r="A694" s="47"/>
    </row>
    <row r="695" spans="1:1">
      <c r="A695" s="47"/>
    </row>
    <row r="696" spans="1:1">
      <c r="A696" s="47"/>
    </row>
    <row r="697" spans="1:1">
      <c r="A697" s="47"/>
    </row>
    <row r="698" spans="1:1">
      <c r="A698" s="47"/>
    </row>
    <row r="699" spans="1:1">
      <c r="A699" s="47"/>
    </row>
    <row r="700" spans="1:1">
      <c r="A700" s="47"/>
    </row>
    <row r="701" spans="1:1">
      <c r="A701" s="47"/>
    </row>
    <row r="702" spans="1:1">
      <c r="A702" s="47"/>
    </row>
    <row r="703" spans="1:1">
      <c r="A703" s="47"/>
    </row>
    <row r="704" spans="1:1">
      <c r="A704" s="47"/>
    </row>
    <row r="705" spans="1:1">
      <c r="A705" s="47"/>
    </row>
    <row r="706" spans="1:1">
      <c r="A706" s="47"/>
    </row>
    <row r="707" spans="1:1">
      <c r="A707" s="47"/>
    </row>
    <row r="708" spans="1:1">
      <c r="A708" s="47"/>
    </row>
    <row r="709" spans="1:1">
      <c r="A709" s="47"/>
    </row>
    <row r="710" spans="1:1">
      <c r="A710" s="47"/>
    </row>
    <row r="711" spans="1:1">
      <c r="A711" s="47"/>
    </row>
    <row r="712" spans="1:1">
      <c r="A712" s="47"/>
    </row>
    <row r="713" spans="1:1">
      <c r="A713" s="47"/>
    </row>
    <row r="714" spans="1:1">
      <c r="A714" s="47"/>
    </row>
    <row r="715" spans="1:1">
      <c r="A715" s="47"/>
    </row>
    <row r="716" spans="1:1">
      <c r="A716" s="47"/>
    </row>
    <row r="717" spans="1:1">
      <c r="A717" s="47"/>
    </row>
    <row r="718" spans="1:1">
      <c r="A718" s="47"/>
    </row>
    <row r="719" spans="1:1">
      <c r="A719" s="47"/>
    </row>
    <row r="720" spans="1:1">
      <c r="A720" s="47"/>
    </row>
    <row r="721" spans="1:1">
      <c r="A721" s="47"/>
    </row>
    <row r="722" spans="1:1">
      <c r="A722" s="47"/>
    </row>
    <row r="723" spans="1:1">
      <c r="A723" s="47"/>
    </row>
    <row r="724" spans="1:1">
      <c r="A724" s="47"/>
    </row>
    <row r="725" spans="1:1">
      <c r="A725" s="47"/>
    </row>
    <row r="726" spans="1:1">
      <c r="A726" s="47"/>
    </row>
    <row r="727" spans="1:1">
      <c r="A727" s="47"/>
    </row>
    <row r="728" spans="1:1">
      <c r="A728" s="47"/>
    </row>
    <row r="729" spans="1:1">
      <c r="A729" s="47"/>
    </row>
    <row r="730" spans="1:1">
      <c r="A730" s="47"/>
    </row>
    <row r="731" spans="1:1">
      <c r="A731" s="47"/>
    </row>
    <row r="732" spans="1:1">
      <c r="A732" s="47"/>
    </row>
    <row r="733" spans="1:1">
      <c r="A733" s="47"/>
    </row>
    <row r="734" spans="1:1">
      <c r="A734" s="47"/>
    </row>
    <row r="735" spans="1:1">
      <c r="A735" s="47"/>
    </row>
    <row r="736" spans="1:1">
      <c r="A736" s="47"/>
    </row>
    <row r="737" spans="1:1">
      <c r="A737" s="47"/>
    </row>
    <row r="738" spans="1:1">
      <c r="A738" s="47"/>
    </row>
    <row r="739" spans="1:1">
      <c r="A739" s="47"/>
    </row>
    <row r="740" spans="1:1">
      <c r="A740" s="47"/>
    </row>
    <row r="741" spans="1:1">
      <c r="A741" s="47"/>
    </row>
    <row r="742" spans="1:1">
      <c r="A742" s="47"/>
    </row>
    <row r="743" spans="1:1">
      <c r="A743" s="47"/>
    </row>
    <row r="744" spans="1:1">
      <c r="A744" s="47"/>
    </row>
    <row r="745" spans="1:1">
      <c r="A745" s="47"/>
    </row>
    <row r="746" spans="1:1">
      <c r="A746" s="47"/>
    </row>
    <row r="747" spans="1:1">
      <c r="A747" s="47"/>
    </row>
    <row r="748" spans="1:1">
      <c r="A748" s="47"/>
    </row>
    <row r="749" spans="1:1">
      <c r="A749" s="47"/>
    </row>
    <row r="750" spans="1:1">
      <c r="A750" s="47"/>
    </row>
    <row r="751" spans="1:1">
      <c r="A751" s="47"/>
    </row>
    <row r="752" spans="1:1">
      <c r="A752" s="47"/>
    </row>
    <row r="753" spans="1:1">
      <c r="A753" s="47"/>
    </row>
    <row r="754" spans="1:1">
      <c r="A754" s="47"/>
    </row>
    <row r="755" spans="1:1">
      <c r="A755" s="47"/>
    </row>
    <row r="756" spans="1:1">
      <c r="A756" s="47"/>
    </row>
    <row r="757" spans="1:1">
      <c r="A757" s="47"/>
    </row>
    <row r="758" spans="1:1">
      <c r="A758" s="47"/>
    </row>
    <row r="759" spans="1:1">
      <c r="A759" s="47"/>
    </row>
    <row r="760" spans="1:1">
      <c r="A760" s="47"/>
    </row>
    <row r="761" spans="1:1">
      <c r="A761" s="47"/>
    </row>
    <row r="762" spans="1:1">
      <c r="A762" s="47"/>
    </row>
    <row r="763" spans="1:1">
      <c r="A763" s="47"/>
    </row>
    <row r="764" spans="1:1">
      <c r="A764" s="47"/>
    </row>
    <row r="765" spans="1:1">
      <c r="A765" s="47"/>
    </row>
    <row r="766" spans="1:1">
      <c r="A766" s="47"/>
    </row>
    <row r="767" spans="1:1">
      <c r="A767" s="47"/>
    </row>
    <row r="768" spans="1:1">
      <c r="A768" s="47"/>
    </row>
    <row r="769" spans="1:1">
      <c r="A769" s="47"/>
    </row>
    <row r="770" spans="1:1">
      <c r="A770" s="47"/>
    </row>
    <row r="771" spans="1:1">
      <c r="A771" s="47"/>
    </row>
    <row r="772" spans="1:1">
      <c r="A772" s="47"/>
    </row>
    <row r="773" spans="1:1">
      <c r="A773" s="47"/>
    </row>
    <row r="774" spans="1:1">
      <c r="A774" s="47"/>
    </row>
    <row r="775" spans="1:1">
      <c r="A775" s="47"/>
    </row>
    <row r="776" spans="1:1">
      <c r="A776" s="47"/>
    </row>
    <row r="777" spans="1:1">
      <c r="A777" s="47"/>
    </row>
    <row r="778" spans="1:1">
      <c r="A778" s="47"/>
    </row>
    <row r="779" spans="1:1">
      <c r="A779" s="47"/>
    </row>
    <row r="780" spans="1:1">
      <c r="A780" s="47"/>
    </row>
    <row r="781" spans="1:1">
      <c r="A781" s="47"/>
    </row>
    <row r="782" spans="1:1">
      <c r="A782" s="47"/>
    </row>
    <row r="783" spans="1:1">
      <c r="A783" s="47"/>
    </row>
    <row r="784" spans="1:1">
      <c r="A784" s="47"/>
    </row>
    <row r="785" spans="1:1">
      <c r="A785" s="47"/>
    </row>
    <row r="786" spans="1:1">
      <c r="A786" s="47"/>
    </row>
    <row r="787" spans="1:1">
      <c r="A787" s="47"/>
    </row>
    <row r="788" spans="1:1">
      <c r="A788" s="47"/>
    </row>
    <row r="789" spans="1:1">
      <c r="A789" s="47"/>
    </row>
    <row r="790" spans="1:1">
      <c r="A790" s="47"/>
    </row>
    <row r="791" spans="1:1">
      <c r="A791" s="47"/>
    </row>
    <row r="792" spans="1:1">
      <c r="A792" s="47"/>
    </row>
    <row r="793" spans="1:1">
      <c r="A793" s="47"/>
    </row>
    <row r="794" spans="1:1">
      <c r="A794" s="47"/>
    </row>
    <row r="795" spans="1:1">
      <c r="A795" s="47"/>
    </row>
    <row r="796" spans="1:1">
      <c r="A796" s="47"/>
    </row>
    <row r="797" spans="1:1">
      <c r="A797" s="47"/>
    </row>
    <row r="798" spans="1:1">
      <c r="A798" s="47"/>
    </row>
    <row r="799" spans="1:1">
      <c r="A799" s="47"/>
    </row>
    <row r="800" spans="1:1">
      <c r="A800" s="47"/>
    </row>
    <row r="801" spans="1:1">
      <c r="A801" s="47"/>
    </row>
    <row r="802" spans="1:1">
      <c r="A802" s="47"/>
    </row>
    <row r="803" spans="1:1">
      <c r="A803" s="47"/>
    </row>
    <row r="804" spans="1:1">
      <c r="A804" s="47"/>
    </row>
    <row r="805" spans="1:1">
      <c r="A805" s="47"/>
    </row>
    <row r="806" spans="1:1">
      <c r="A806" s="47"/>
    </row>
    <row r="807" spans="1:1">
      <c r="A807" s="47"/>
    </row>
    <row r="808" spans="1:1">
      <c r="A808" s="47"/>
    </row>
    <row r="809" spans="1:1">
      <c r="A809" s="47"/>
    </row>
    <row r="810" spans="1:1">
      <c r="A810" s="47"/>
    </row>
    <row r="811" spans="1:1">
      <c r="A811" s="47"/>
    </row>
    <row r="812" spans="1:1">
      <c r="A812" s="47"/>
    </row>
    <row r="813" spans="1:1">
      <c r="A813" s="47"/>
    </row>
    <row r="814" spans="1:1">
      <c r="A814" s="47"/>
    </row>
    <row r="815" spans="1:1">
      <c r="A815" s="47"/>
    </row>
    <row r="816" spans="1:1">
      <c r="A816" s="47"/>
    </row>
    <row r="817" spans="1:1">
      <c r="A817" s="47"/>
    </row>
    <row r="818" spans="1:1">
      <c r="A818" s="47"/>
    </row>
    <row r="819" spans="1:1">
      <c r="A819" s="47"/>
    </row>
    <row r="820" spans="1:1">
      <c r="A820" s="47"/>
    </row>
    <row r="821" spans="1:1">
      <c r="A821" s="47"/>
    </row>
    <row r="822" spans="1:1">
      <c r="A822" s="47"/>
    </row>
    <row r="823" spans="1:1">
      <c r="A823" s="47"/>
    </row>
    <row r="824" spans="1:1">
      <c r="A824" s="47"/>
    </row>
    <row r="825" spans="1:1">
      <c r="A825" s="47"/>
    </row>
    <row r="826" spans="1:1">
      <c r="A826" s="47"/>
    </row>
    <row r="827" spans="1:1">
      <c r="A827" s="47"/>
    </row>
    <row r="828" spans="1:1">
      <c r="A828" s="47"/>
    </row>
    <row r="829" spans="1:1">
      <c r="A829" s="47"/>
    </row>
    <row r="830" spans="1:1">
      <c r="A830" s="47"/>
    </row>
    <row r="831" spans="1:1">
      <c r="A831" s="47"/>
    </row>
    <row r="832" spans="1:1">
      <c r="A832" s="47"/>
    </row>
    <row r="833" spans="1:1">
      <c r="A833" s="47"/>
    </row>
    <row r="834" spans="1:1">
      <c r="A834" s="47"/>
    </row>
    <row r="835" spans="1:1">
      <c r="A835" s="47"/>
    </row>
    <row r="836" spans="1:1">
      <c r="A836" s="47"/>
    </row>
    <row r="837" spans="1:1">
      <c r="A837" s="47"/>
    </row>
    <row r="838" spans="1:1">
      <c r="A838" s="47"/>
    </row>
    <row r="839" spans="1:1">
      <c r="A839" s="47"/>
    </row>
    <row r="840" spans="1:1">
      <c r="A840" s="47"/>
    </row>
    <row r="841" spans="1:1">
      <c r="A841" s="47"/>
    </row>
    <row r="842" spans="1:1">
      <c r="A842" s="47"/>
    </row>
    <row r="843" spans="1:1">
      <c r="A843" s="47"/>
    </row>
    <row r="844" spans="1:1">
      <c r="A844" s="47"/>
    </row>
    <row r="845" spans="1:1">
      <c r="A845" s="47"/>
    </row>
    <row r="846" spans="1:1">
      <c r="A846" s="47"/>
    </row>
    <row r="847" spans="1:1">
      <c r="A847" s="47"/>
    </row>
    <row r="848" spans="1:1">
      <c r="A848" s="47"/>
    </row>
    <row r="849" spans="1:1">
      <c r="A849" s="47"/>
    </row>
    <row r="850" spans="1:1">
      <c r="A850" s="47"/>
    </row>
    <row r="851" spans="1:1">
      <c r="A851" s="47"/>
    </row>
    <row r="852" spans="1:1">
      <c r="A852" s="47"/>
    </row>
    <row r="853" spans="1:1">
      <c r="A853" s="47"/>
    </row>
    <row r="854" spans="1:1">
      <c r="A854" s="47"/>
    </row>
    <row r="855" spans="1:1">
      <c r="A855" s="47"/>
    </row>
    <row r="856" spans="1:1">
      <c r="A856" s="47"/>
    </row>
    <row r="857" spans="1:1">
      <c r="A857" s="47"/>
    </row>
    <row r="858" spans="1:1">
      <c r="A858" s="47"/>
    </row>
    <row r="859" spans="1:1">
      <c r="A859" s="47"/>
    </row>
    <row r="860" spans="1:1">
      <c r="A860" s="47"/>
    </row>
    <row r="861" spans="1:1">
      <c r="A861" s="47"/>
    </row>
    <row r="862" spans="1:1">
      <c r="A862" s="47"/>
    </row>
    <row r="863" spans="1:1">
      <c r="A863" s="47"/>
    </row>
    <row r="864" spans="1:1">
      <c r="A864" s="47"/>
    </row>
    <row r="865" spans="1:1">
      <c r="A865" s="47"/>
    </row>
    <row r="866" spans="1:1">
      <c r="A866" s="47"/>
    </row>
    <row r="867" spans="1:1">
      <c r="A867" s="47"/>
    </row>
    <row r="868" spans="1:1">
      <c r="A868" s="47"/>
    </row>
    <row r="869" spans="1:1">
      <c r="A869" s="47"/>
    </row>
    <row r="870" spans="1:1">
      <c r="A870" s="47"/>
    </row>
    <row r="871" spans="1:1">
      <c r="A871" s="47"/>
    </row>
    <row r="872" spans="1:1">
      <c r="A872" s="47"/>
    </row>
    <row r="873" spans="1:1">
      <c r="A873" s="47"/>
    </row>
    <row r="874" spans="1:1">
      <c r="A874" s="47"/>
    </row>
    <row r="875" spans="1:1">
      <c r="A875" s="47"/>
    </row>
    <row r="876" spans="1:1">
      <c r="A876" s="47"/>
    </row>
    <row r="877" spans="1:1">
      <c r="A877" s="47"/>
    </row>
    <row r="878" spans="1:1">
      <c r="A878" s="47"/>
    </row>
    <row r="879" spans="1:1">
      <c r="A879" s="47"/>
    </row>
    <row r="880" spans="1:1">
      <c r="A880" s="47"/>
    </row>
    <row r="881" spans="1:1">
      <c r="A881" s="47"/>
    </row>
    <row r="882" spans="1:1">
      <c r="A882" s="47"/>
    </row>
    <row r="883" spans="1:1">
      <c r="A883" s="47"/>
    </row>
    <row r="884" spans="1:1">
      <c r="A884" s="47"/>
    </row>
    <row r="885" spans="1:1">
      <c r="A885" s="47"/>
    </row>
    <row r="886" spans="1:1">
      <c r="A886" s="47"/>
    </row>
    <row r="887" spans="1:1">
      <c r="A887" s="47"/>
    </row>
    <row r="888" spans="1:1">
      <c r="A888" s="47"/>
    </row>
    <row r="889" spans="1:1">
      <c r="A889" s="47"/>
    </row>
    <row r="890" spans="1:1">
      <c r="A890" s="47"/>
    </row>
    <row r="891" spans="1:1">
      <c r="A891" s="47"/>
    </row>
    <row r="892" spans="1:1">
      <c r="A892" s="47"/>
    </row>
    <row r="893" spans="1:1">
      <c r="A893" s="47"/>
    </row>
    <row r="894" spans="1:1">
      <c r="A894" s="47"/>
    </row>
    <row r="895" spans="1:1">
      <c r="A895" s="47"/>
    </row>
    <row r="896" spans="1:1">
      <c r="A896" s="47"/>
    </row>
    <row r="897" spans="1:1">
      <c r="A897" s="47"/>
    </row>
    <row r="898" spans="1:1">
      <c r="A898" s="47"/>
    </row>
    <row r="899" spans="1:1">
      <c r="A899" s="47"/>
    </row>
    <row r="900" spans="1:1">
      <c r="A900" s="47"/>
    </row>
    <row r="901" spans="1:1">
      <c r="A901" s="47"/>
    </row>
    <row r="902" spans="1:1">
      <c r="A902" s="47"/>
    </row>
    <row r="903" spans="1:1">
      <c r="A903" s="47"/>
    </row>
    <row r="904" spans="1:1">
      <c r="A904" s="47"/>
    </row>
    <row r="905" spans="1:1">
      <c r="A905" s="47"/>
    </row>
    <row r="906" spans="1:1">
      <c r="A906" s="47"/>
    </row>
    <row r="907" spans="1:1">
      <c r="A907" s="47"/>
    </row>
    <row r="908" spans="1:1">
      <c r="A908" s="47"/>
    </row>
    <row r="909" spans="1:1">
      <c r="A909" s="47"/>
    </row>
    <row r="910" spans="1:1">
      <c r="A910" s="47"/>
    </row>
    <row r="911" spans="1:1">
      <c r="A911" s="47"/>
    </row>
    <row r="912" spans="1:1">
      <c r="A912" s="47"/>
    </row>
    <row r="913" spans="1:1">
      <c r="A913" s="47"/>
    </row>
    <row r="914" spans="1:1">
      <c r="A914" s="47"/>
    </row>
    <row r="915" spans="1:1">
      <c r="A915" s="47"/>
    </row>
    <row r="916" spans="1:1">
      <c r="A916" s="47"/>
    </row>
    <row r="917" spans="1:1">
      <c r="A917" s="47"/>
    </row>
    <row r="918" spans="1:1">
      <c r="A918" s="47"/>
    </row>
    <row r="919" spans="1:1">
      <c r="A919" s="47"/>
    </row>
    <row r="920" spans="1:1">
      <c r="A920" s="47"/>
    </row>
    <row r="921" spans="1:1">
      <c r="A921" s="47"/>
    </row>
    <row r="922" spans="1:1">
      <c r="A922" s="47"/>
    </row>
    <row r="923" spans="1:1">
      <c r="A923" s="47"/>
    </row>
    <row r="924" spans="1:1">
      <c r="A924" s="47"/>
    </row>
    <row r="925" spans="1:1">
      <c r="A925" s="47"/>
    </row>
    <row r="926" spans="1:1">
      <c r="A926" s="47"/>
    </row>
    <row r="927" spans="1:1">
      <c r="A927" s="47"/>
    </row>
    <row r="928" spans="1:1">
      <c r="A928" s="47"/>
    </row>
    <row r="929" spans="1:1">
      <c r="A929" s="47"/>
    </row>
    <row r="930" spans="1:1">
      <c r="A930" s="47"/>
    </row>
    <row r="931" spans="1:1">
      <c r="A931" s="47"/>
    </row>
    <row r="932" spans="1:1">
      <c r="A932" s="47"/>
    </row>
    <row r="933" spans="1:1">
      <c r="A933" s="47"/>
    </row>
    <row r="934" spans="1:1">
      <c r="A934" s="47"/>
    </row>
    <row r="935" spans="1:1">
      <c r="A935" s="47"/>
    </row>
    <row r="936" spans="1:1">
      <c r="A936" s="47"/>
    </row>
    <row r="937" spans="1:1">
      <c r="A937" s="47"/>
    </row>
    <row r="938" spans="1:1">
      <c r="A938" s="47"/>
    </row>
    <row r="939" spans="1:1">
      <c r="A939" s="47"/>
    </row>
    <row r="940" spans="1:1">
      <c r="A940" s="47"/>
    </row>
    <row r="941" spans="1:1">
      <c r="A941" s="47"/>
    </row>
    <row r="942" spans="1:1">
      <c r="A942" s="47"/>
    </row>
    <row r="943" spans="1:1">
      <c r="A943" s="47"/>
    </row>
    <row r="944" spans="1:1">
      <c r="A944" s="47"/>
    </row>
    <row r="945" spans="1:1">
      <c r="A945" s="47"/>
    </row>
    <row r="946" spans="1:1">
      <c r="A946" s="47"/>
    </row>
    <row r="947" spans="1:1">
      <c r="A947" s="47"/>
    </row>
    <row r="948" spans="1:1">
      <c r="A948" s="47"/>
    </row>
    <row r="949" spans="1:1">
      <c r="A949" s="47"/>
    </row>
    <row r="950" spans="1:1">
      <c r="A950" s="47"/>
    </row>
    <row r="951" spans="1:1">
      <c r="A951" s="47"/>
    </row>
    <row r="952" spans="1:1">
      <c r="A952" s="47"/>
    </row>
    <row r="953" spans="1:1">
      <c r="A953" s="47"/>
    </row>
    <row r="954" spans="1:1">
      <c r="A954" s="47"/>
    </row>
    <row r="955" spans="1:1">
      <c r="A955" s="47"/>
    </row>
    <row r="956" spans="1:1">
      <c r="A956" s="47"/>
    </row>
    <row r="957" spans="1:1">
      <c r="A957" s="47"/>
    </row>
    <row r="958" spans="1:1">
      <c r="A958" s="47"/>
    </row>
    <row r="959" spans="1:1">
      <c r="A959" s="47"/>
    </row>
    <row r="960" spans="1:1">
      <c r="A960" s="47"/>
    </row>
    <row r="961" spans="1:1">
      <c r="A961" s="47"/>
    </row>
    <row r="962" spans="1:1">
      <c r="A962" s="47"/>
    </row>
    <row r="963" spans="1:1">
      <c r="A963" s="47"/>
    </row>
    <row r="964" spans="1:1">
      <c r="A964" s="47"/>
    </row>
    <row r="965" spans="1:1">
      <c r="A965" s="47"/>
    </row>
    <row r="966" spans="1:1">
      <c r="A966" s="47"/>
    </row>
    <row r="967" spans="1:1">
      <c r="A967" s="47"/>
    </row>
    <row r="968" spans="1:1">
      <c r="A968" s="47"/>
    </row>
    <row r="969" spans="1:1">
      <c r="A969" s="47"/>
    </row>
    <row r="970" spans="1:1">
      <c r="A970" s="47"/>
    </row>
    <row r="971" spans="1:1">
      <c r="A971" s="47"/>
    </row>
    <row r="972" spans="1:1">
      <c r="A972" s="47"/>
    </row>
    <row r="973" spans="1:1">
      <c r="A973" s="47"/>
    </row>
    <row r="974" spans="1:1">
      <c r="A974" s="47"/>
    </row>
    <row r="975" spans="1:1">
      <c r="A975" s="47"/>
    </row>
    <row r="976" spans="1:1">
      <c r="A976" s="47"/>
    </row>
    <row r="977" spans="1:1">
      <c r="A977" s="47"/>
    </row>
    <row r="978" spans="1:1">
      <c r="A978" s="47"/>
    </row>
    <row r="979" spans="1:1">
      <c r="A979" s="47"/>
    </row>
    <row r="980" spans="1:1">
      <c r="A980" s="47"/>
    </row>
    <row r="981" spans="1:1">
      <c r="A981" s="47"/>
    </row>
    <row r="982" spans="1:1">
      <c r="A982" s="47"/>
    </row>
    <row r="983" spans="1:1">
      <c r="A983" s="47"/>
    </row>
    <row r="984" spans="1:1">
      <c r="A984" s="47"/>
    </row>
    <row r="985" spans="1:1">
      <c r="A985" s="47"/>
    </row>
    <row r="986" spans="1:1">
      <c r="A986" s="47"/>
    </row>
    <row r="987" spans="1:1">
      <c r="A987" s="47"/>
    </row>
    <row r="988" spans="1:1">
      <c r="A988" s="47"/>
    </row>
    <row r="989" spans="1:1">
      <c r="A989" s="47"/>
    </row>
    <row r="990" spans="1:1">
      <c r="A990" s="47"/>
    </row>
    <row r="991" spans="1:1">
      <c r="A991" s="47"/>
    </row>
    <row r="992" spans="1:1">
      <c r="A992" s="47"/>
    </row>
    <row r="993" spans="1:1">
      <c r="A993" s="47"/>
    </row>
    <row r="994" spans="1:1">
      <c r="A994" s="47"/>
    </row>
    <row r="995" spans="1:1">
      <c r="A995" s="47"/>
    </row>
    <row r="996" spans="1:1">
      <c r="A996" s="47"/>
    </row>
    <row r="997" spans="1:1">
      <c r="A997" s="47"/>
    </row>
    <row r="998" spans="1:1">
      <c r="A998" s="47"/>
    </row>
    <row r="999" spans="1:1">
      <c r="A999" s="47"/>
    </row>
    <row r="1000" spans="1:1">
      <c r="A1000" s="47"/>
    </row>
    <row r="1001" spans="1:1">
      <c r="A1001" s="47"/>
    </row>
    <row r="1002" spans="1:1">
      <c r="A1002" s="47"/>
    </row>
    <row r="1003" spans="1:1">
      <c r="A1003" s="47"/>
    </row>
    <row r="1004" spans="1:1">
      <c r="A1004" s="47"/>
    </row>
    <row r="1005" spans="1:1">
      <c r="A1005" s="47"/>
    </row>
    <row r="1006" spans="1:1">
      <c r="A1006" s="47"/>
    </row>
    <row r="1007" spans="1:1">
      <c r="A1007" s="47"/>
    </row>
    <row r="1008" spans="1:1">
      <c r="A1008" s="47"/>
    </row>
    <row r="1009" spans="1:1">
      <c r="A1009" s="47"/>
    </row>
    <row r="1010" spans="1:1">
      <c r="A1010" s="47"/>
    </row>
    <row r="1011" spans="1:1">
      <c r="A1011" s="47"/>
    </row>
    <row r="1012" spans="1:1">
      <c r="A1012" s="47"/>
    </row>
    <row r="1013" spans="1:1">
      <c r="A1013" s="47"/>
    </row>
    <row r="1014" spans="1:1">
      <c r="A1014" s="47"/>
    </row>
    <row r="1015" spans="1:1">
      <c r="A1015" s="47"/>
    </row>
    <row r="1016" spans="1:1">
      <c r="A1016" s="47"/>
    </row>
    <row r="1017" spans="1:1">
      <c r="A1017" s="47"/>
    </row>
    <row r="1018" spans="1:1">
      <c r="A1018" s="47"/>
    </row>
    <row r="1019" spans="1:1">
      <c r="A1019" s="47"/>
    </row>
    <row r="1020" spans="1:1">
      <c r="A1020" s="47"/>
    </row>
    <row r="1021" spans="1:1">
      <c r="A1021" s="47"/>
    </row>
    <row r="1022" spans="1:1">
      <c r="A1022" s="47"/>
    </row>
    <row r="1023" spans="1:1">
      <c r="A1023" s="47"/>
    </row>
    <row r="1024" spans="1:1">
      <c r="A1024" s="47"/>
    </row>
    <row r="1025" spans="1:1">
      <c r="A1025" s="47"/>
    </row>
    <row r="1026" spans="1:1">
      <c r="A1026" s="47"/>
    </row>
    <row r="1027" spans="1:1">
      <c r="A1027" s="47"/>
    </row>
    <row r="1028" spans="1:1">
      <c r="A1028" s="47"/>
    </row>
    <row r="1029" spans="1:1">
      <c r="A1029" s="47"/>
    </row>
    <row r="1030" spans="1:1">
      <c r="A1030" s="47"/>
    </row>
    <row r="1031" spans="1:1">
      <c r="A1031" s="47"/>
    </row>
    <row r="1032" spans="1:1">
      <c r="A1032" s="47"/>
    </row>
    <row r="1033" spans="1:1">
      <c r="A1033" s="47"/>
    </row>
    <row r="1034" spans="1:1">
      <c r="A1034" s="47"/>
    </row>
    <row r="1035" spans="1:1">
      <c r="A1035" s="47"/>
    </row>
    <row r="1036" spans="1:1">
      <c r="A1036" s="47"/>
    </row>
    <row r="1037" spans="1:1">
      <c r="A1037" s="47"/>
    </row>
    <row r="1038" spans="1:1">
      <c r="A1038" s="47"/>
    </row>
    <row r="1039" spans="1:1">
      <c r="A1039" s="47"/>
    </row>
    <row r="1040" spans="1:1">
      <c r="A1040" s="47"/>
    </row>
    <row r="1041" spans="1:1">
      <c r="A1041" s="47"/>
    </row>
    <row r="1042" spans="1:1">
      <c r="A1042" s="47"/>
    </row>
    <row r="1043" spans="1:1">
      <c r="A1043" s="47"/>
    </row>
    <row r="1044" spans="1:1">
      <c r="A1044" s="47"/>
    </row>
    <row r="1045" spans="1:1">
      <c r="A1045" s="47"/>
    </row>
    <row r="1046" spans="1:1">
      <c r="A1046" s="47"/>
    </row>
    <row r="1047" spans="1:1">
      <c r="A1047" s="47"/>
    </row>
    <row r="1048" spans="1:1">
      <c r="A1048" s="47"/>
    </row>
    <row r="1049" spans="1:1">
      <c r="A1049" s="47"/>
    </row>
    <row r="1050" spans="1:1">
      <c r="A1050" s="47"/>
    </row>
    <row r="1051" spans="1:1">
      <c r="A1051" s="47"/>
    </row>
    <row r="1052" spans="1:1">
      <c r="A1052" s="47"/>
    </row>
    <row r="1053" spans="1:1">
      <c r="A1053" s="47"/>
    </row>
    <row r="1054" spans="1:1">
      <c r="A1054" s="47"/>
    </row>
    <row r="1055" spans="1:1">
      <c r="A1055" s="47"/>
    </row>
    <row r="1056" spans="1:1">
      <c r="A1056" s="47"/>
    </row>
    <row r="1057" spans="1:1">
      <c r="A1057" s="47"/>
    </row>
    <row r="1058" spans="1:1">
      <c r="A1058" s="47"/>
    </row>
    <row r="1059" spans="1:1">
      <c r="A1059" s="47"/>
    </row>
    <row r="1060" spans="1:1">
      <c r="A1060" s="47"/>
    </row>
    <row r="1061" spans="1:1">
      <c r="A1061" s="47"/>
    </row>
    <row r="1062" spans="1:1">
      <c r="A1062" s="47"/>
    </row>
    <row r="1063" spans="1:1">
      <c r="A1063" s="47"/>
    </row>
    <row r="1064" spans="1:1">
      <c r="A1064" s="47"/>
    </row>
    <row r="1065" spans="1:1">
      <c r="A1065" s="47"/>
    </row>
    <row r="1066" spans="1:1">
      <c r="A1066" s="47"/>
    </row>
    <row r="1067" spans="1:1">
      <c r="A1067" s="47"/>
    </row>
    <row r="1068" spans="1:1">
      <c r="A1068" s="47"/>
    </row>
    <row r="1069" spans="1:1">
      <c r="A1069" s="47"/>
    </row>
    <row r="1070" spans="1:1">
      <c r="A1070" s="47"/>
    </row>
    <row r="1071" spans="1:1">
      <c r="A1071" s="47"/>
    </row>
    <row r="1072" spans="1:1">
      <c r="A1072" s="47"/>
    </row>
    <row r="1073" spans="1:1">
      <c r="A1073" s="47"/>
    </row>
    <row r="1074" spans="1:1">
      <c r="A1074" s="47"/>
    </row>
    <row r="1075" spans="1:1">
      <c r="A1075" s="47"/>
    </row>
    <row r="1076" spans="1:1">
      <c r="A1076" s="47"/>
    </row>
    <row r="1077" spans="1:1">
      <c r="A1077" s="47"/>
    </row>
    <row r="1078" spans="1:1">
      <c r="A1078" s="47"/>
    </row>
    <row r="1079" spans="1:1">
      <c r="A1079" s="47"/>
    </row>
    <row r="1080" spans="1:1">
      <c r="A1080" s="47"/>
    </row>
    <row r="1081" spans="1:1">
      <c r="A1081" s="47"/>
    </row>
    <row r="1082" spans="1:1">
      <c r="A1082" s="47"/>
    </row>
    <row r="1083" spans="1:1">
      <c r="A1083" s="47"/>
    </row>
    <row r="1084" spans="1:1">
      <c r="A1084" s="47"/>
    </row>
    <row r="1085" spans="1:1">
      <c r="A1085" s="47"/>
    </row>
    <row r="1086" spans="1:1">
      <c r="A1086" s="47"/>
    </row>
    <row r="1087" spans="1:1">
      <c r="A1087" s="47"/>
    </row>
    <row r="1088" spans="1:1">
      <c r="A1088" s="47"/>
    </row>
    <row r="1089" spans="1:1">
      <c r="A1089" s="47"/>
    </row>
    <row r="1090" spans="1:1">
      <c r="A1090" s="47"/>
    </row>
    <row r="1091" spans="1:1">
      <c r="A1091" s="47"/>
    </row>
    <row r="1092" spans="1:1">
      <c r="A1092" s="47"/>
    </row>
    <row r="1093" spans="1:1">
      <c r="A1093" s="47"/>
    </row>
    <row r="1094" spans="1:1">
      <c r="A1094" s="47"/>
    </row>
    <row r="1095" spans="1:1">
      <c r="A1095" s="47"/>
    </row>
    <row r="1096" spans="1:1">
      <c r="A1096" s="47"/>
    </row>
    <row r="1097" spans="1:1">
      <c r="A1097" s="47"/>
    </row>
    <row r="1098" spans="1:1">
      <c r="A1098" s="47"/>
    </row>
    <row r="1099" spans="1:1">
      <c r="A1099" s="47"/>
    </row>
    <row r="1100" spans="1:1">
      <c r="A1100" s="47"/>
    </row>
    <row r="1101" spans="1:1">
      <c r="A1101" s="47"/>
    </row>
    <row r="1102" spans="1:1">
      <c r="A1102" s="47"/>
    </row>
    <row r="1103" spans="1:1">
      <c r="A1103" s="47"/>
    </row>
    <row r="1104" spans="1:1">
      <c r="A1104" s="47"/>
    </row>
    <row r="1105" spans="1:1">
      <c r="A1105" s="47"/>
    </row>
    <row r="1106" spans="1:1">
      <c r="A1106" s="47"/>
    </row>
    <row r="1107" spans="1:1">
      <c r="A1107" s="47"/>
    </row>
    <row r="1108" spans="1:1">
      <c r="A1108" s="47"/>
    </row>
    <row r="1109" spans="1:1">
      <c r="A1109" s="47"/>
    </row>
    <row r="1110" spans="1:1">
      <c r="A1110" s="47"/>
    </row>
    <row r="1111" spans="1:1">
      <c r="A1111" s="47"/>
    </row>
    <row r="1112" spans="1:1">
      <c r="A1112" s="47"/>
    </row>
    <row r="1113" spans="1:1">
      <c r="A1113" s="47"/>
    </row>
    <row r="1114" spans="1:1">
      <c r="A1114" s="47"/>
    </row>
    <row r="1115" spans="1:1">
      <c r="A1115" s="47"/>
    </row>
    <row r="1116" spans="1:1">
      <c r="A1116" s="47"/>
    </row>
    <row r="1117" spans="1:1">
      <c r="A1117" s="47"/>
    </row>
    <row r="1118" spans="1:1">
      <c r="A1118" s="47"/>
    </row>
    <row r="1119" spans="1:1">
      <c r="A1119" s="47"/>
    </row>
    <row r="1120" spans="1:1">
      <c r="A1120" s="47"/>
    </row>
    <row r="1121" spans="1:1">
      <c r="A1121" s="47"/>
    </row>
    <row r="1122" spans="1:1">
      <c r="A1122" s="47"/>
    </row>
    <row r="1123" spans="1:1">
      <c r="A1123" s="47"/>
    </row>
    <row r="1124" spans="1:1">
      <c r="A1124" s="47"/>
    </row>
    <row r="1125" spans="1:1">
      <c r="A1125" s="47"/>
    </row>
    <row r="1126" spans="1:1">
      <c r="A1126" s="47"/>
    </row>
    <row r="1127" spans="1:1">
      <c r="A1127" s="47"/>
    </row>
    <row r="1128" spans="1:1">
      <c r="A1128" s="47"/>
    </row>
    <row r="1129" spans="1:1">
      <c r="A1129" s="47"/>
    </row>
    <row r="1130" spans="1:1">
      <c r="A1130" s="47"/>
    </row>
    <row r="1131" spans="1:1">
      <c r="A1131" s="47"/>
    </row>
    <row r="1132" spans="1:1">
      <c r="A1132" s="47"/>
    </row>
    <row r="1133" spans="1:1">
      <c r="A1133" s="47"/>
    </row>
    <row r="1134" spans="1:1">
      <c r="A1134" s="47"/>
    </row>
    <row r="1135" spans="1:1">
      <c r="A1135" s="47"/>
    </row>
    <row r="1136" spans="1:1">
      <c r="A1136" s="47"/>
    </row>
    <row r="1137" spans="1:1">
      <c r="A1137" s="47"/>
    </row>
    <row r="1138" spans="1:1">
      <c r="A1138" s="47"/>
    </row>
    <row r="1139" spans="1:1">
      <c r="A1139" s="47"/>
    </row>
    <row r="1140" spans="1:1">
      <c r="A1140" s="47"/>
    </row>
    <row r="1141" spans="1:1">
      <c r="A1141" s="47"/>
    </row>
    <row r="1142" spans="1:1">
      <c r="A1142" s="47"/>
    </row>
    <row r="1143" spans="1:1">
      <c r="A1143" s="47"/>
    </row>
    <row r="1144" spans="1:1">
      <c r="A1144" s="47"/>
    </row>
    <row r="1145" spans="1:1">
      <c r="A1145" s="47"/>
    </row>
    <row r="1146" spans="1:1">
      <c r="A1146" s="47"/>
    </row>
    <row r="1147" spans="1:1">
      <c r="A1147" s="47"/>
    </row>
    <row r="1148" spans="1:1">
      <c r="A1148" s="47"/>
    </row>
    <row r="1149" spans="1:1">
      <c r="A1149" s="47"/>
    </row>
    <row r="1150" spans="1:1">
      <c r="A1150" s="47"/>
    </row>
    <row r="1151" spans="1:1">
      <c r="A1151" s="47"/>
    </row>
    <row r="1152" spans="1:1">
      <c r="A1152" s="47"/>
    </row>
    <row r="1153" spans="1:1">
      <c r="A1153" s="47"/>
    </row>
    <row r="1154" spans="1:1">
      <c r="A1154" s="47"/>
    </row>
    <row r="1155" spans="1:1">
      <c r="A1155" s="47"/>
    </row>
    <row r="1156" spans="1:1">
      <c r="A1156" s="47"/>
    </row>
    <row r="1157" spans="1:1">
      <c r="A1157" s="47"/>
    </row>
    <row r="1158" spans="1:1">
      <c r="A1158" s="47"/>
    </row>
    <row r="1159" spans="1:1">
      <c r="A1159" s="47"/>
    </row>
    <row r="1160" spans="1:1">
      <c r="A1160" s="47"/>
    </row>
    <row r="1161" spans="1:1">
      <c r="A1161" s="47"/>
    </row>
    <row r="1162" spans="1:1">
      <c r="A1162" s="47"/>
    </row>
    <row r="1163" spans="1:1">
      <c r="A1163" s="47"/>
    </row>
    <row r="1164" spans="1:1">
      <c r="A1164" s="47"/>
    </row>
    <row r="1165" spans="1:1">
      <c r="A1165" s="47"/>
    </row>
    <row r="1166" spans="1:1">
      <c r="A1166" s="47"/>
    </row>
    <row r="1167" spans="1:1">
      <c r="A1167" s="47"/>
    </row>
    <row r="1168" spans="1:1">
      <c r="A1168" s="47"/>
    </row>
    <row r="1169" spans="1:1">
      <c r="A1169" s="47"/>
    </row>
    <row r="1170" spans="1:1">
      <c r="A1170" s="47"/>
    </row>
    <row r="1171" spans="1:1">
      <c r="A1171" s="47"/>
    </row>
    <row r="1172" spans="1:1">
      <c r="A1172" s="47"/>
    </row>
    <row r="1173" spans="1:1">
      <c r="A1173" s="47"/>
    </row>
    <row r="1174" spans="1:1">
      <c r="A1174" s="47"/>
    </row>
    <row r="1175" spans="1:1">
      <c r="A1175" s="47"/>
    </row>
    <row r="1176" spans="1:1">
      <c r="A1176" s="47"/>
    </row>
    <row r="1177" spans="1:1">
      <c r="A1177" s="47"/>
    </row>
    <row r="1178" spans="1:1">
      <c r="A1178" s="47"/>
    </row>
    <row r="1179" spans="1:1">
      <c r="A1179" s="47"/>
    </row>
    <row r="1180" spans="1:1">
      <c r="A1180" s="47"/>
    </row>
    <row r="1181" spans="1:1">
      <c r="A1181" s="47"/>
    </row>
    <row r="1182" spans="1:1">
      <c r="A1182" s="47"/>
    </row>
    <row r="1183" spans="1:1">
      <c r="A1183" s="47"/>
    </row>
    <row r="1184" spans="1:1">
      <c r="A1184" s="47"/>
    </row>
    <row r="1185" spans="1:1">
      <c r="A1185" s="47"/>
    </row>
    <row r="1186" spans="1:1">
      <c r="A1186" s="47"/>
    </row>
    <row r="1187" spans="1:1">
      <c r="A1187" s="47"/>
    </row>
    <row r="1188" spans="1:1">
      <c r="A1188" s="47"/>
    </row>
    <row r="1189" spans="1:1">
      <c r="A1189" s="47"/>
    </row>
    <row r="1190" spans="1:1">
      <c r="A1190" s="47"/>
    </row>
    <row r="1191" spans="1:1">
      <c r="A1191" s="47"/>
    </row>
    <row r="1192" spans="1:1">
      <c r="A1192" s="47"/>
    </row>
    <row r="1193" spans="1:1">
      <c r="A1193" s="47"/>
    </row>
    <row r="1194" spans="1:1">
      <c r="A1194" s="47"/>
    </row>
    <row r="1195" spans="1:1">
      <c r="A1195" s="47"/>
    </row>
    <row r="1196" spans="1:1">
      <c r="A1196" s="47"/>
    </row>
    <row r="1197" spans="1:1">
      <c r="A1197" s="47"/>
    </row>
    <row r="1198" spans="1:1">
      <c r="A1198" s="47"/>
    </row>
    <row r="1199" spans="1:1">
      <c r="A1199" s="47"/>
    </row>
    <row r="1200" spans="1:1">
      <c r="A1200" s="47"/>
    </row>
    <row r="1201" spans="1:1">
      <c r="A1201" s="47"/>
    </row>
    <row r="1202" spans="1:1">
      <c r="A1202" s="47"/>
    </row>
    <row r="1203" spans="1:1">
      <c r="A1203" s="47"/>
    </row>
    <row r="1204" spans="1:1">
      <c r="A1204" s="47"/>
    </row>
    <row r="1205" spans="1:1">
      <c r="A1205" s="47"/>
    </row>
    <row r="1206" spans="1:1">
      <c r="A1206" s="47"/>
    </row>
    <row r="1207" spans="1:1">
      <c r="A1207" s="47"/>
    </row>
    <row r="1208" spans="1:1">
      <c r="A1208" s="47"/>
    </row>
    <row r="1209" spans="1:1">
      <c r="A1209" s="47"/>
    </row>
    <row r="1210" spans="1:1">
      <c r="A1210" s="47"/>
    </row>
    <row r="1211" spans="1:1">
      <c r="A1211" s="47"/>
    </row>
    <row r="1212" spans="1:1">
      <c r="A1212" s="47"/>
    </row>
    <row r="1213" spans="1:1">
      <c r="A1213" s="47"/>
    </row>
    <row r="1214" spans="1:1">
      <c r="A1214" s="47"/>
    </row>
    <row r="1215" spans="1:1">
      <c r="A1215" s="47"/>
    </row>
    <row r="1216" spans="1:1">
      <c r="A1216" s="47"/>
    </row>
    <row r="1217" spans="1:1">
      <c r="A1217" s="47"/>
    </row>
    <row r="1218" spans="1:1">
      <c r="A1218" s="47"/>
    </row>
    <row r="1219" spans="1:1">
      <c r="A1219" s="47"/>
    </row>
    <row r="1220" spans="1:1">
      <c r="A1220" s="47"/>
    </row>
    <row r="1221" spans="1:1">
      <c r="A1221" s="47"/>
    </row>
    <row r="1222" spans="1:1">
      <c r="A1222" s="47"/>
    </row>
    <row r="1223" spans="1:1">
      <c r="A1223" s="47"/>
    </row>
    <row r="1224" spans="1:1">
      <c r="A1224" s="47"/>
    </row>
    <row r="1225" spans="1:1">
      <c r="A1225" s="47"/>
    </row>
    <row r="1226" spans="1:1">
      <c r="A1226" s="47"/>
    </row>
    <row r="1227" spans="1:1">
      <c r="A1227" s="47"/>
    </row>
    <row r="1228" spans="1:1">
      <c r="A1228" s="47"/>
    </row>
    <row r="1229" spans="1:1">
      <c r="A1229" s="47"/>
    </row>
    <row r="1230" spans="1:1">
      <c r="A1230" s="47"/>
    </row>
    <row r="1231" spans="1:1">
      <c r="A1231" s="47"/>
    </row>
    <row r="1232" spans="1:1">
      <c r="A1232" s="47"/>
    </row>
    <row r="1233" spans="1:1">
      <c r="A1233" s="47"/>
    </row>
    <row r="1234" spans="1:1">
      <c r="A1234" s="47"/>
    </row>
    <row r="1235" spans="1:1">
      <c r="A1235" s="47"/>
    </row>
    <row r="1236" spans="1:1">
      <c r="A1236" s="47"/>
    </row>
    <row r="1237" spans="1:1">
      <c r="A1237" s="47"/>
    </row>
    <row r="1238" spans="1:1">
      <c r="A1238" s="47"/>
    </row>
    <row r="1239" spans="1:1">
      <c r="A1239" s="47"/>
    </row>
    <row r="1240" spans="1:1">
      <c r="A1240" s="47"/>
    </row>
    <row r="1241" spans="1:1">
      <c r="A1241" s="47"/>
    </row>
    <row r="1242" spans="1:1">
      <c r="A1242" s="47"/>
    </row>
    <row r="1243" spans="1:1">
      <c r="A1243" s="47"/>
    </row>
    <row r="1244" spans="1:1">
      <c r="A1244" s="47"/>
    </row>
    <row r="1245" spans="1:1">
      <c r="A1245" s="47"/>
    </row>
    <row r="1246" spans="1:1">
      <c r="A1246" s="47"/>
    </row>
    <row r="1247" spans="1:1">
      <c r="A1247" s="47"/>
    </row>
    <row r="1248" spans="1:1">
      <c r="A1248" s="47"/>
    </row>
    <row r="1249" spans="1:1">
      <c r="A1249" s="47"/>
    </row>
    <row r="1250" spans="1:1">
      <c r="A1250" s="47"/>
    </row>
    <row r="1251" spans="1:1">
      <c r="A1251" s="47"/>
    </row>
    <row r="1252" spans="1:1">
      <c r="A1252" s="47"/>
    </row>
    <row r="1253" spans="1:1">
      <c r="A1253" s="47"/>
    </row>
    <row r="1254" spans="1:1">
      <c r="A1254" s="47"/>
    </row>
    <row r="1255" spans="1:1">
      <c r="A1255" s="47"/>
    </row>
    <row r="1256" spans="1:1">
      <c r="A1256" s="47"/>
    </row>
    <row r="1257" spans="1:1">
      <c r="A1257" s="47"/>
    </row>
    <row r="1258" spans="1:1">
      <c r="A1258" s="47"/>
    </row>
    <row r="1259" spans="1:1">
      <c r="A1259" s="47"/>
    </row>
    <row r="1260" spans="1:1">
      <c r="A1260" s="47"/>
    </row>
    <row r="1261" spans="1:1">
      <c r="A1261" s="47"/>
    </row>
    <row r="1262" spans="1:1">
      <c r="A1262" s="47"/>
    </row>
    <row r="1263" spans="1:1">
      <c r="A1263" s="47"/>
    </row>
    <row r="1264" spans="1:1">
      <c r="A1264" s="47"/>
    </row>
    <row r="1265" spans="1:1">
      <c r="A1265" s="47"/>
    </row>
    <row r="1266" spans="1:1">
      <c r="A1266" s="47"/>
    </row>
    <row r="1267" spans="1:1">
      <c r="A1267" s="47"/>
    </row>
    <row r="1268" spans="1:1">
      <c r="A1268" s="47"/>
    </row>
    <row r="1269" spans="1:1">
      <c r="A1269" s="47"/>
    </row>
    <row r="1270" spans="1:1">
      <c r="A1270" s="47"/>
    </row>
    <row r="1271" spans="1:1">
      <c r="A1271" s="47"/>
    </row>
    <row r="1272" spans="1:1">
      <c r="A1272" s="47"/>
    </row>
    <row r="1273" spans="1:1">
      <c r="A1273" s="47"/>
    </row>
    <row r="1274" spans="1:1">
      <c r="A1274" s="47"/>
    </row>
    <row r="1275" spans="1:1">
      <c r="A1275" s="47"/>
    </row>
    <row r="1276" spans="1:1">
      <c r="A1276" s="47"/>
    </row>
    <row r="1277" spans="1:1">
      <c r="A1277" s="47"/>
    </row>
    <row r="1278" spans="1:1">
      <c r="A1278" s="47"/>
    </row>
    <row r="1279" spans="1:1">
      <c r="A1279" s="47"/>
    </row>
    <row r="1280" spans="1:1">
      <c r="A1280" s="47"/>
    </row>
    <row r="1281" spans="1:1">
      <c r="A1281" s="47"/>
    </row>
    <row r="1282" spans="1:1">
      <c r="A1282" s="47"/>
    </row>
    <row r="1283" spans="1:1">
      <c r="A1283" s="47"/>
    </row>
    <row r="1284" spans="1:1">
      <c r="A1284" s="47"/>
    </row>
    <row r="1285" spans="1:1">
      <c r="A1285" s="47"/>
    </row>
    <row r="1286" spans="1:1">
      <c r="A1286" s="47"/>
    </row>
    <row r="1287" spans="1:1">
      <c r="A1287" s="47"/>
    </row>
    <row r="1288" spans="1:1">
      <c r="A1288" s="47"/>
    </row>
    <row r="1289" spans="1:1">
      <c r="A1289" s="47"/>
    </row>
    <row r="1290" spans="1:1">
      <c r="A1290" s="47"/>
    </row>
    <row r="1291" spans="1:1">
      <c r="A1291" s="47"/>
    </row>
    <row r="1292" spans="1:1">
      <c r="A1292" s="47"/>
    </row>
    <row r="1293" spans="1:1">
      <c r="A1293" s="47"/>
    </row>
    <row r="1294" spans="1:1">
      <c r="A1294" s="47"/>
    </row>
    <row r="1295" spans="1:1">
      <c r="A1295" s="47"/>
    </row>
    <row r="1296" spans="1:1">
      <c r="A1296" s="47"/>
    </row>
    <row r="1297" spans="1:1">
      <c r="A1297" s="47"/>
    </row>
    <row r="1298" spans="1:1">
      <c r="A1298" s="47"/>
    </row>
    <row r="1299" spans="1:1">
      <c r="A1299" s="47"/>
    </row>
    <row r="1300" spans="1:1">
      <c r="A1300" s="47"/>
    </row>
    <row r="1301" spans="1:1">
      <c r="A1301" s="47"/>
    </row>
    <row r="1302" spans="1:1">
      <c r="A1302" s="47"/>
    </row>
    <row r="1303" spans="1:1">
      <c r="A1303" s="47"/>
    </row>
    <row r="1304" spans="1:1">
      <c r="A1304" s="47"/>
    </row>
    <row r="1305" spans="1:1">
      <c r="A1305" s="47"/>
    </row>
    <row r="1306" spans="1:1">
      <c r="A1306" s="47"/>
    </row>
    <row r="1307" spans="1:1">
      <c r="A1307" s="47"/>
    </row>
    <row r="1308" spans="1:1">
      <c r="A1308" s="47"/>
    </row>
    <row r="1309" spans="1:1">
      <c r="A1309" s="47"/>
    </row>
    <row r="1310" spans="1:1">
      <c r="A1310" s="47"/>
    </row>
    <row r="1311" spans="1:1">
      <c r="A1311" s="47"/>
    </row>
    <row r="1312" spans="1:1">
      <c r="A1312" s="47"/>
    </row>
    <row r="1313" spans="1:1">
      <c r="A1313" s="47"/>
    </row>
    <row r="1314" spans="1:1">
      <c r="A1314" s="47"/>
    </row>
    <row r="1315" spans="1:1">
      <c r="A1315" s="47"/>
    </row>
    <row r="1316" spans="1:1">
      <c r="A1316" s="47"/>
    </row>
    <row r="1317" spans="1:1">
      <c r="A1317" s="47"/>
    </row>
    <row r="1318" spans="1:1">
      <c r="A1318" s="47"/>
    </row>
    <row r="1319" spans="1:1">
      <c r="A1319" s="47"/>
    </row>
    <row r="1320" spans="1:1">
      <c r="A1320" s="47"/>
    </row>
    <row r="1321" spans="1:1">
      <c r="A1321" s="47"/>
    </row>
    <row r="1322" spans="1:1">
      <c r="A1322" s="47"/>
    </row>
    <row r="1323" spans="1:1">
      <c r="A1323" s="47"/>
    </row>
    <row r="1324" spans="1:1">
      <c r="A1324" s="47"/>
    </row>
    <row r="1325" spans="1:1">
      <c r="A1325" s="47"/>
    </row>
    <row r="1326" spans="1:1">
      <c r="A1326" s="47"/>
    </row>
    <row r="1327" spans="1:1">
      <c r="A1327" s="47"/>
    </row>
    <row r="1328" spans="1:1">
      <c r="A1328" s="47"/>
    </row>
    <row r="1329" spans="1:1">
      <c r="A1329" s="47"/>
    </row>
    <row r="1330" spans="1:1">
      <c r="A1330" s="47"/>
    </row>
    <row r="1331" spans="1:1">
      <c r="A1331" s="47"/>
    </row>
    <row r="1332" spans="1:1">
      <c r="A1332" s="47"/>
    </row>
    <row r="1333" spans="1:1">
      <c r="A1333" s="47"/>
    </row>
    <row r="1334" spans="1:1">
      <c r="A1334" s="47"/>
    </row>
    <row r="1335" spans="1:1">
      <c r="A1335" s="47"/>
    </row>
    <row r="1336" spans="1:1">
      <c r="A1336" s="47"/>
    </row>
    <row r="1337" spans="1:1">
      <c r="A1337" s="47"/>
    </row>
    <row r="1338" spans="1:1">
      <c r="A1338" s="47"/>
    </row>
    <row r="1339" spans="1:1">
      <c r="A1339" s="47"/>
    </row>
    <row r="1340" spans="1:1">
      <c r="A1340" s="47"/>
    </row>
    <row r="1341" spans="1:1">
      <c r="A1341" s="47"/>
    </row>
    <row r="1342" spans="1:1">
      <c r="A1342" s="47"/>
    </row>
    <row r="1343" spans="1:1">
      <c r="A1343" s="47"/>
    </row>
    <row r="1344" spans="1:1">
      <c r="A1344" s="47"/>
    </row>
    <row r="1345" spans="1:1">
      <c r="A1345" s="47"/>
    </row>
    <row r="1346" spans="1:1">
      <c r="A1346" s="47"/>
    </row>
    <row r="1347" spans="1:1">
      <c r="A1347" s="47"/>
    </row>
    <row r="1348" spans="1:1">
      <c r="A1348" s="47"/>
    </row>
    <row r="1349" spans="1:1">
      <c r="A1349" s="47"/>
    </row>
    <row r="1350" spans="1:1">
      <c r="A1350" s="47"/>
    </row>
    <row r="1351" spans="1:1">
      <c r="A1351" s="47"/>
    </row>
    <row r="1352" spans="1:1">
      <c r="A1352" s="47"/>
    </row>
    <row r="1353" spans="1:1">
      <c r="A1353" s="47"/>
    </row>
    <row r="1354" spans="1:1">
      <c r="A1354" s="47"/>
    </row>
    <row r="1355" spans="1:1">
      <c r="A1355" s="47"/>
    </row>
    <row r="1356" spans="1:1">
      <c r="A1356" s="47"/>
    </row>
    <row r="1357" spans="1:1">
      <c r="A1357" s="47"/>
    </row>
    <row r="1358" spans="1:1">
      <c r="A1358" s="47"/>
    </row>
    <row r="1359" spans="1:1">
      <c r="A1359" s="47"/>
    </row>
    <row r="1360" spans="1:1">
      <c r="A1360" s="47"/>
    </row>
    <row r="1361" spans="1:1">
      <c r="A1361" s="47"/>
    </row>
    <row r="1362" spans="1:1">
      <c r="A1362" s="47"/>
    </row>
    <row r="1363" spans="1:1">
      <c r="A1363" s="47"/>
    </row>
    <row r="1364" spans="1:1">
      <c r="A1364" s="47"/>
    </row>
    <row r="1365" spans="1:1">
      <c r="A1365" s="47"/>
    </row>
    <row r="1366" spans="1:1">
      <c r="A1366" s="47"/>
    </row>
    <row r="1367" spans="1:1">
      <c r="A1367" s="47"/>
    </row>
    <row r="1368" spans="1:1">
      <c r="A1368" s="47"/>
    </row>
    <row r="1369" spans="1:1">
      <c r="A1369" s="47"/>
    </row>
    <row r="1370" spans="1:1">
      <c r="A1370" s="47"/>
    </row>
    <row r="1371" spans="1:1">
      <c r="A1371" s="47"/>
    </row>
    <row r="1372" spans="1:1">
      <c r="A1372" s="47"/>
    </row>
    <row r="4446" spans="1:1" ht="18.75">
      <c r="A4446" s="48"/>
    </row>
    <row r="4463" spans="1:1" ht="18.75">
      <c r="A4463" s="48"/>
    </row>
    <row r="4466" spans="1:1">
      <c r="A4466" s="49"/>
    </row>
    <row r="4467" spans="1:1">
      <c r="A4467" s="49"/>
    </row>
    <row r="4468" spans="1:1">
      <c r="A4468" s="49"/>
    </row>
    <row r="4469" spans="1:1">
      <c r="A4469" s="49"/>
    </row>
    <row r="4470" spans="1:1">
      <c r="A4470" s="49"/>
    </row>
    <row r="4471" spans="1:1">
      <c r="A4471" s="49"/>
    </row>
    <row r="4472" spans="1:1">
      <c r="A4472" s="49"/>
    </row>
    <row r="4473" spans="1:1">
      <c r="A4473" s="49"/>
    </row>
    <row r="4474" spans="1:1">
      <c r="A4474" s="49"/>
    </row>
    <row r="4475" spans="1:1">
      <c r="A4475" s="49"/>
    </row>
    <row r="4476" spans="1:1">
      <c r="A4476" s="49"/>
    </row>
    <row r="4477" spans="1:1">
      <c r="A4477" s="49"/>
    </row>
    <row r="4478" spans="1:1">
      <c r="A4478" s="49"/>
    </row>
    <row r="4479" spans="1:1">
      <c r="A4479" s="49"/>
    </row>
    <row r="4480" spans="1:1">
      <c r="A4480" s="49"/>
    </row>
    <row r="4481" spans="1:1">
      <c r="A4481" s="49"/>
    </row>
    <row r="4482" spans="1:1">
      <c r="A4482" s="49"/>
    </row>
    <row r="4483" spans="1:1">
      <c r="A4483" s="49"/>
    </row>
    <row r="4484" spans="1:1">
      <c r="A4484" s="49"/>
    </row>
    <row r="4485" spans="1:1">
      <c r="A4485" s="49"/>
    </row>
    <row r="4486" spans="1:1">
      <c r="A4486" s="49"/>
    </row>
    <row r="4487" spans="1:1">
      <c r="A4487" s="49"/>
    </row>
    <row r="4488" spans="1:1">
      <c r="A4488" s="49"/>
    </row>
    <row r="4489" spans="1:1">
      <c r="A4489" s="49"/>
    </row>
    <row r="4490" spans="1:1">
      <c r="A4490" s="49"/>
    </row>
    <row r="4491" spans="1:1">
      <c r="A4491" s="49"/>
    </row>
    <row r="4492" spans="1:1">
      <c r="A4492" s="49"/>
    </row>
    <row r="4493" spans="1:1">
      <c r="A4493" s="49"/>
    </row>
    <row r="4494" spans="1:1">
      <c r="A4494" s="49"/>
    </row>
    <row r="4495" spans="1:1">
      <c r="A4495" s="49"/>
    </row>
    <row r="4496" spans="1:1">
      <c r="A4496" s="49"/>
    </row>
    <row r="4497" spans="1:1">
      <c r="A4497" s="49"/>
    </row>
    <row r="4498" spans="1:1">
      <c r="A4498" s="49"/>
    </row>
    <row r="4499" spans="1:1">
      <c r="A4499" s="49"/>
    </row>
    <row r="4500" spans="1:1">
      <c r="A4500" s="49"/>
    </row>
    <row r="4501" spans="1:1">
      <c r="A4501" s="49"/>
    </row>
    <row r="4502" spans="1:1">
      <c r="A4502" s="49"/>
    </row>
    <row r="4503" spans="1:1">
      <c r="A4503" s="49"/>
    </row>
    <row r="4504" spans="1:1">
      <c r="A4504" s="49"/>
    </row>
    <row r="4505" spans="1:1">
      <c r="A4505" s="49"/>
    </row>
    <row r="4506" spans="1:1">
      <c r="A4506" s="49"/>
    </row>
    <row r="4507" spans="1:1">
      <c r="A4507" s="49"/>
    </row>
    <row r="4508" spans="1:1">
      <c r="A4508" s="49"/>
    </row>
    <row r="4509" spans="1:1">
      <c r="A4509" s="49"/>
    </row>
    <row r="4510" spans="1:1">
      <c r="A4510" s="49"/>
    </row>
    <row r="4511" spans="1:1">
      <c r="A4511" s="49"/>
    </row>
    <row r="4512" spans="1:1">
      <c r="A4512" s="49"/>
    </row>
    <row r="4513" spans="1:1">
      <c r="A4513" s="49"/>
    </row>
    <row r="4514" spans="1:1">
      <c r="A4514" s="49"/>
    </row>
    <row r="4515" spans="1:1">
      <c r="A4515" s="49"/>
    </row>
    <row r="4516" spans="1:1">
      <c r="A4516" s="49"/>
    </row>
    <row r="4517" spans="1:1">
      <c r="A4517" s="49"/>
    </row>
    <row r="4518" spans="1:1">
      <c r="A4518" s="49"/>
    </row>
    <row r="4519" spans="1:1">
      <c r="A4519" s="49"/>
    </row>
    <row r="4520" spans="1:1">
      <c r="A4520" s="49"/>
    </row>
    <row r="4521" spans="1:1">
      <c r="A4521" s="49"/>
    </row>
    <row r="4522" spans="1:1">
      <c r="A4522" s="49"/>
    </row>
    <row r="4523" spans="1:1">
      <c r="A4523" s="49"/>
    </row>
    <row r="4524" spans="1:1">
      <c r="A4524" s="49"/>
    </row>
    <row r="4525" spans="1:1">
      <c r="A4525" s="49"/>
    </row>
    <row r="4526" spans="1:1">
      <c r="A4526" s="49"/>
    </row>
    <row r="4527" spans="1:1">
      <c r="A4527" s="49"/>
    </row>
    <row r="4528" spans="1:1">
      <c r="A4528" s="49"/>
    </row>
    <row r="4529" spans="1:1">
      <c r="A4529" s="49"/>
    </row>
    <row r="4530" spans="1:1">
      <c r="A4530" s="49"/>
    </row>
    <row r="4531" spans="1:1">
      <c r="A4531" s="49"/>
    </row>
    <row r="4532" spans="1:1">
      <c r="A4532" s="49"/>
    </row>
    <row r="4533" spans="1:1">
      <c r="A4533" s="49"/>
    </row>
    <row r="4534" spans="1:1">
      <c r="A4534" s="49"/>
    </row>
    <row r="4535" spans="1:1">
      <c r="A4535" s="49"/>
    </row>
    <row r="4536" spans="1:1">
      <c r="A4536" s="49"/>
    </row>
    <row r="4537" spans="1:1">
      <c r="A4537" s="49"/>
    </row>
    <row r="4538" spans="1:1">
      <c r="A4538" s="49"/>
    </row>
    <row r="4539" spans="1:1">
      <c r="A4539" s="49"/>
    </row>
    <row r="4540" spans="1:1">
      <c r="A4540" s="49"/>
    </row>
    <row r="4541" spans="1:1">
      <c r="A4541" s="49"/>
    </row>
    <row r="4542" spans="1:1">
      <c r="A4542" s="49"/>
    </row>
    <row r="4543" spans="1:1">
      <c r="A4543" s="49"/>
    </row>
    <row r="4544" spans="1:1">
      <c r="A4544" s="49"/>
    </row>
    <row r="4545" spans="1:1">
      <c r="A4545" s="49"/>
    </row>
    <row r="4546" spans="1:1">
      <c r="A4546" s="49"/>
    </row>
    <row r="4547" spans="1:1">
      <c r="A4547" s="49"/>
    </row>
    <row r="4548" spans="1:1">
      <c r="A4548" s="49"/>
    </row>
    <row r="4549" spans="1:1">
      <c r="A4549" s="49"/>
    </row>
    <row r="4550" spans="1:1">
      <c r="A4550" s="49"/>
    </row>
    <row r="4551" spans="1:1">
      <c r="A4551" s="49"/>
    </row>
    <row r="4552" spans="1:1">
      <c r="A4552" s="49"/>
    </row>
    <row r="4553" spans="1:1">
      <c r="A4553" s="49"/>
    </row>
    <row r="4554" spans="1:1">
      <c r="A4554" s="49"/>
    </row>
    <row r="4555" spans="1:1">
      <c r="A4555" s="49"/>
    </row>
    <row r="4556" spans="1:1">
      <c r="A4556" s="49"/>
    </row>
    <row r="4557" spans="1:1">
      <c r="A4557" s="49"/>
    </row>
    <row r="4558" spans="1:1">
      <c r="A4558" s="49"/>
    </row>
    <row r="4559" spans="1:1">
      <c r="A4559" s="49"/>
    </row>
    <row r="4560" spans="1:1">
      <c r="A4560" s="49"/>
    </row>
    <row r="4561" spans="1:1">
      <c r="A4561" s="49"/>
    </row>
    <row r="4562" spans="1:1">
      <c r="A4562" s="49"/>
    </row>
    <row r="4563" spans="1:1">
      <c r="A4563" s="49"/>
    </row>
    <row r="4564" spans="1:1">
      <c r="A4564" s="49"/>
    </row>
    <row r="4565" spans="1:1">
      <c r="A4565" s="49"/>
    </row>
    <row r="4566" spans="1:1">
      <c r="A4566" s="49"/>
    </row>
    <row r="4567" spans="1:1">
      <c r="A4567" s="49"/>
    </row>
    <row r="4568" spans="1:1">
      <c r="A4568" s="49"/>
    </row>
    <row r="4569" spans="1:1">
      <c r="A4569" s="49"/>
    </row>
    <row r="4570" spans="1:1">
      <c r="A4570" s="49"/>
    </row>
    <row r="4571" spans="1:1">
      <c r="A4571" s="49"/>
    </row>
    <row r="4572" spans="1:1">
      <c r="A4572" s="49"/>
    </row>
    <row r="4573" spans="1:1">
      <c r="A4573" s="49"/>
    </row>
    <row r="4574" spans="1:1">
      <c r="A4574" s="49"/>
    </row>
    <row r="4575" spans="1:1">
      <c r="A4575" s="49"/>
    </row>
    <row r="4576" spans="1:1">
      <c r="A4576" s="49"/>
    </row>
    <row r="4577" spans="1:1">
      <c r="A4577" s="49"/>
    </row>
    <row r="4578" spans="1:1">
      <c r="A4578" s="49"/>
    </row>
    <row r="4579" spans="1:1">
      <c r="A4579" s="49"/>
    </row>
    <row r="4580" spans="1:1">
      <c r="A4580" s="49"/>
    </row>
    <row r="4581" spans="1:1">
      <c r="A4581" s="49"/>
    </row>
    <row r="4582" spans="1:1">
      <c r="A4582" s="49"/>
    </row>
    <row r="4583" spans="1:1">
      <c r="A4583" s="49"/>
    </row>
    <row r="4584" spans="1:1">
      <c r="A4584" s="49"/>
    </row>
    <row r="4587" spans="1:1" ht="18.75">
      <c r="A4587" s="48"/>
    </row>
    <row r="4711" spans="1:1" ht="18.75">
      <c r="A4711" s="48"/>
    </row>
    <row r="4726" spans="1:1" ht="18.75">
      <c r="A4726" s="48"/>
    </row>
    <row r="4741" spans="1:1" ht="18.75">
      <c r="A4741" s="48"/>
    </row>
    <row r="4793" spans="1:1" ht="18.75">
      <c r="A4793" s="48"/>
    </row>
    <row r="4845" spans="1:1" ht="18.75">
      <c r="A4845" s="48"/>
    </row>
    <row r="4897" spans="1:1" ht="18.75">
      <c r="A4897" s="48"/>
    </row>
    <row r="4949" spans="1:1" ht="18.75">
      <c r="A4949" s="48"/>
    </row>
    <row r="5001" spans="1:1" ht="18.75">
      <c r="A5001" s="48"/>
    </row>
    <row r="5053" spans="1:1" ht="18.75">
      <c r="A5053" s="48"/>
    </row>
  </sheetData>
  <phoneticPr fontId="2" type="noConversion"/>
  <conditionalFormatting sqref="B1:B1048576">
    <cfRule type="top10" dxfId="23" priority="1" bottom="1" rank="1"/>
    <cfRule type="top10" dxfId="22" priority="2" rank="1"/>
    <cfRule type="cellIs" dxfId="21" priority="3" operator="lessThan">
      <formula>-120000</formula>
    </cfRule>
    <cfRule type="cellIs" dxfId="20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2399-408B-41E0-AE09-772DE827931B}">
  <dimension ref="A1:O5053"/>
  <sheetViews>
    <sheetView workbookViewId="0">
      <selection activeCell="C589" sqref="C589:F617"/>
    </sheetView>
  </sheetViews>
  <sheetFormatPr defaultRowHeight="16.5"/>
  <cols>
    <col min="1" max="1" width="15.625" style="32" customWidth="1"/>
    <col min="2" max="2" width="20.625" style="46" customWidth="1"/>
    <col min="3" max="3" width="14.75" style="32" customWidth="1"/>
    <col min="4" max="4" width="13.875" style="32" customWidth="1"/>
    <col min="5" max="6" width="9" style="32"/>
    <col min="7" max="7" width="13.875" style="33" bestFit="1" customWidth="1"/>
    <col min="8" max="8" width="12.625" style="33" bestFit="1" customWidth="1"/>
    <col min="9" max="9" width="11.75" style="33" bestFit="1" customWidth="1"/>
    <col min="10" max="10" width="12" style="33" customWidth="1"/>
    <col min="11" max="11" width="10.125" style="33" bestFit="1" customWidth="1"/>
    <col min="12" max="12" width="21.375" style="33" bestFit="1" customWidth="1"/>
    <col min="13" max="16384" width="9" style="31"/>
  </cols>
  <sheetData>
    <row r="1" spans="1:15">
      <c r="A1" s="32" t="s">
        <v>24</v>
      </c>
      <c r="B1" s="46" t="s">
        <v>25</v>
      </c>
      <c r="C1" s="32" t="s">
        <v>9</v>
      </c>
      <c r="D1" s="32" t="s">
        <v>10</v>
      </c>
      <c r="E1" s="32" t="s">
        <v>11</v>
      </c>
    </row>
    <row r="2" spans="1:15">
      <c r="A2" s="47">
        <v>45666</v>
      </c>
      <c r="B2" s="46">
        <v>50667.12</v>
      </c>
      <c r="C2" s="32">
        <f>VLOOKUP($A2,級距!$A:$K,9,FALSE)</f>
        <v>8</v>
      </c>
      <c r="D2" s="32">
        <f>VLOOKUP($A2,級距!$A:$K,10,FALSE)</f>
        <v>5</v>
      </c>
      <c r="E2" s="32">
        <f>VLOOKUP($A2,級距!$A:$K,11,FALSE)</f>
        <v>2</v>
      </c>
      <c r="F2" s="32">
        <f>IF(A3&lt;&gt;A2,1,0)</f>
        <v>1</v>
      </c>
      <c r="G2" s="36" t="s">
        <v>12</v>
      </c>
      <c r="H2" s="3">
        <f>MAX(B2:B800)</f>
        <v>1037410.944</v>
      </c>
      <c r="I2" s="50">
        <f>ABS(H2/H3)</f>
        <v>8.2114089223306745</v>
      </c>
      <c r="J2" s="36"/>
      <c r="K2" s="36"/>
      <c r="O2" s="42" t="s">
        <v>40</v>
      </c>
    </row>
    <row r="3" spans="1:15">
      <c r="A3" s="47">
        <v>45665</v>
      </c>
      <c r="B3" s="46">
        <v>14620.464</v>
      </c>
      <c r="C3" s="32">
        <f>VLOOKUP($A3,級距!$A:$K,9,FALSE)</f>
        <v>4</v>
      </c>
      <c r="D3" s="32">
        <f>VLOOKUP($A3,級距!$A:$K,10,FALSE)</f>
        <v>5</v>
      </c>
      <c r="E3" s="32">
        <f>VLOOKUP($A3,級距!$A:$K,11,FALSE)</f>
        <v>2</v>
      </c>
      <c r="F3" s="32">
        <f>IF(A4&lt;&gt;A3,1,0)</f>
        <v>1</v>
      </c>
      <c r="G3" s="36" t="s">
        <v>13</v>
      </c>
      <c r="H3" s="3">
        <f>MIN(B2:B800)</f>
        <v>-126337.75199999999</v>
      </c>
      <c r="I3" s="36"/>
      <c r="J3" s="36"/>
      <c r="K3" s="36"/>
    </row>
    <row r="4" spans="1:15">
      <c r="A4" s="47">
        <v>45664</v>
      </c>
      <c r="B4" s="46">
        <v>-4022.0880000000002</v>
      </c>
      <c r="C4" s="32">
        <f>VLOOKUP($A4,級距!$A:$K,9,FALSE)</f>
        <v>5</v>
      </c>
      <c r="D4" s="32">
        <f>VLOOKUP($A4,級距!$A:$K,10,FALSE)</f>
        <v>8</v>
      </c>
      <c r="E4" s="32">
        <f>VLOOKUP($A4,級距!$A:$K,11,FALSE)</f>
        <v>3</v>
      </c>
      <c r="F4" s="32">
        <f t="shared" ref="F4:F67" si="0">IF(A5&lt;&gt;A4,1,0)</f>
        <v>1</v>
      </c>
      <c r="G4" s="36" t="s">
        <v>11</v>
      </c>
      <c r="H4" s="36">
        <v>1</v>
      </c>
      <c r="I4" s="36">
        <v>2</v>
      </c>
      <c r="J4" s="36">
        <v>3</v>
      </c>
      <c r="K4" s="36">
        <v>4</v>
      </c>
      <c r="L4" s="34" t="s">
        <v>21</v>
      </c>
      <c r="O4" s="31" t="s">
        <v>20</v>
      </c>
    </row>
    <row r="5" spans="1:15">
      <c r="A5" s="47">
        <v>45659</v>
      </c>
      <c r="B5" s="46">
        <v>-25498.344000000001</v>
      </c>
      <c r="C5" s="32">
        <f>VLOOKUP($A5,級距!$A:$K,9,FALSE)</f>
        <v>7</v>
      </c>
      <c r="D5" s="32">
        <f>VLOOKUP($A5,級距!$A:$K,10,FALSE)</f>
        <v>4</v>
      </c>
      <c r="E5" s="32">
        <f>VLOOKUP($A5,級距!$A:$K,11,FALSE)</f>
        <v>2</v>
      </c>
      <c r="F5" s="32">
        <f t="shared" si="0"/>
        <v>1</v>
      </c>
      <c r="G5" s="36" t="s">
        <v>14</v>
      </c>
      <c r="H5" s="37">
        <f>COUNTIF($E$2:$E$800,H$4)/COUNT($E$2:$E$800)</f>
        <v>6.3032367972742753E-2</v>
      </c>
      <c r="I5" s="37">
        <f>COUNTIF($E$2:$E$800,I$4)/COUNT($E$2:$E$800)</f>
        <v>0.50766609880749569</v>
      </c>
      <c r="J5" s="37">
        <f>COUNTIF($E$2:$E$800,J$4)/COUNT($E$2:$E$800)</f>
        <v>0.33049403747870526</v>
      </c>
      <c r="K5" s="37">
        <f>COUNTIF($E$2:$E$800,K$4)/COUNT($E$2:$E$800)</f>
        <v>9.8807495741056212E-2</v>
      </c>
      <c r="O5" s="31" t="s">
        <v>41</v>
      </c>
    </row>
    <row r="6" spans="1:15">
      <c r="A6" s="47">
        <v>45657</v>
      </c>
      <c r="B6" s="46">
        <v>-79848.384000000005</v>
      </c>
      <c r="C6" s="32">
        <f>VLOOKUP($A6,級距!$A:$K,9,FALSE)</f>
        <v>2</v>
      </c>
      <c r="D6" s="32">
        <f>VLOOKUP($A6,級距!$A:$K,10,FALSE)</f>
        <v>3</v>
      </c>
      <c r="E6" s="32">
        <f>VLOOKUP($A6,級距!$A:$K,11,FALSE)</f>
        <v>2</v>
      </c>
      <c r="F6" s="32">
        <f t="shared" si="0"/>
        <v>1</v>
      </c>
      <c r="G6" s="36" t="s">
        <v>15</v>
      </c>
      <c r="H6" s="3">
        <f>SUMIF($E$2:$E$800,H$4,$B$2:$B$800)</f>
        <v>387067.15199999989</v>
      </c>
      <c r="I6" s="3">
        <f>SUMIF($E$2:$E$800,I$4,$B$2:$B$800)</f>
        <v>-6567311.8959999941</v>
      </c>
      <c r="J6" s="3">
        <f>SUMIF($E$2:$E$800,J$4,$B$2:$B$800)</f>
        <v>3862183.0160000003</v>
      </c>
      <c r="K6" s="3">
        <f>SUMIF($E$2:$E$800,K$4,$B$2:$B$800)</f>
        <v>6152192.2879999997</v>
      </c>
      <c r="L6" s="7">
        <f>SUM(H6:K6)</f>
        <v>3834130.5600000056</v>
      </c>
      <c r="O6" s="31" t="s">
        <v>42</v>
      </c>
    </row>
    <row r="7" spans="1:15">
      <c r="A7" s="47">
        <v>45649</v>
      </c>
      <c r="B7" s="46">
        <v>6540.3680000000004</v>
      </c>
      <c r="C7" s="32">
        <f>VLOOKUP($A7,級距!$A:$K,9,FALSE)</f>
        <v>8</v>
      </c>
      <c r="D7" s="32">
        <f>VLOOKUP($A7,級距!$A:$K,10,FALSE)</f>
        <v>10</v>
      </c>
      <c r="E7" s="32">
        <f>VLOOKUP($A7,級距!$A:$K,11,FALSE)</f>
        <v>3</v>
      </c>
      <c r="F7" s="32">
        <f t="shared" si="0"/>
        <v>1</v>
      </c>
      <c r="G7" s="38" t="s">
        <v>16</v>
      </c>
      <c r="H7" s="39">
        <f>COUNTIFS($B$2:$B$800,"&gt;0",$E$2:$E$800,H$4)/COUNTIF($E$2:$E$800,H$4)</f>
        <v>0.45945945945945948</v>
      </c>
      <c r="I7" s="39">
        <f>COUNTIFS($B$2:$B$800,"&gt;0",$E$2:$E$800,I$4)/COUNTIF($E$2:$E$800,I$4)</f>
        <v>0.3087248322147651</v>
      </c>
      <c r="J7" s="39">
        <f>COUNTIFS($B$2:$B$800,"&gt;0",$E$2:$E$800,J$4)/COUNTIF($E$2:$E$800,J$4)</f>
        <v>0.62886597938144329</v>
      </c>
      <c r="K7" s="39">
        <f>COUNTIFS($B$2:$B$800,"&gt;0",$E$2:$E$800,K$4)/COUNTIF($E$2:$E$800,K$4)</f>
        <v>0.74137931034482762</v>
      </c>
      <c r="L7" s="43">
        <f>COUNTIFS($B$2:$B$800,"&gt;0")/COUNT($B$2:$B$800)</f>
        <v>0.46678023850085176</v>
      </c>
      <c r="O7" s="31" t="s">
        <v>23</v>
      </c>
    </row>
    <row r="8" spans="1:15">
      <c r="A8" s="47">
        <v>45644</v>
      </c>
      <c r="B8" s="46">
        <v>-66603.839999999997</v>
      </c>
      <c r="C8" s="32">
        <f>VLOOKUP($A8,級距!$A:$K,9,FALSE)</f>
        <v>7</v>
      </c>
      <c r="D8" s="32">
        <f>VLOOKUP($A8,級距!$A:$K,10,FALSE)</f>
        <v>6</v>
      </c>
      <c r="E8" s="32">
        <f>VLOOKUP($A8,級距!$A:$K,11,FALSE)</f>
        <v>2</v>
      </c>
      <c r="F8" s="32">
        <f t="shared" si="0"/>
        <v>1</v>
      </c>
      <c r="G8" s="38" t="s">
        <v>17</v>
      </c>
      <c r="H8" s="40">
        <f>AVERAGEIFS($B$2:$B$800,$B$2:$B$800,"&gt;0",$E$2:$E$800,H$4)/MAX(1,-AVERAGEIFS($B$2:$B$800,$B$2:$B$800,"&lt;0",$E$2:$E$800,H$4))</f>
        <v>1.5526255810909999</v>
      </c>
      <c r="I8" s="40">
        <f>AVERAGEIFS($B$2:$B$800,$B$2:$B$800,"&gt;0",$E$2:$E$800,I$4)/MAX(1,-AVERAGEIFS($B$2:$B$800,$B$2:$B$800,"&lt;0",$E$2:$E$800,I$4))</f>
        <v>0.78558180531292932</v>
      </c>
      <c r="J8" s="40">
        <f>AVERAGEIFS($B$2:$B$800,$B$2:$B$800,"&gt;0",$E$2:$E$800,J$4)/MAX(1,-AVERAGEIFS($B$2:$B$800,$B$2:$B$800,"&lt;0",$E$2:$E$800,J$4))</f>
        <v>1.3934883731117913</v>
      </c>
      <c r="K8" s="40">
        <f>AVERAGEIFS($B$2:$B$800,$B$2:$B$800,"&gt;0",$E$2:$E$800,K$4)/MAX(2,-AVERAGEIFS($B$2:$B$800,$B$2:$B$800,"&lt;0",$E$2:$E$800,K$4))</f>
        <v>4.0814016449766788</v>
      </c>
      <c r="L8" s="44">
        <f>AVERAGEIFS($B$2:$B$800,$B$2:$B$800,"&gt;0")/MAX(2,-AVERAGEIFS($B$2:$B$800,$B$2:$B$800,"&lt;0"))</f>
        <v>1.4394852881129454</v>
      </c>
      <c r="O8" s="31" t="s">
        <v>43</v>
      </c>
    </row>
    <row r="9" spans="1:15">
      <c r="A9" s="47">
        <v>45642</v>
      </c>
      <c r="B9" s="46">
        <v>40583.792000000001</v>
      </c>
      <c r="C9" s="32">
        <f>VLOOKUP($A9,級距!$A:$K,9,FALSE)</f>
        <v>8</v>
      </c>
      <c r="D9" s="32">
        <f>VLOOKUP($A9,級距!$A:$K,10,FALSE)</f>
        <v>8</v>
      </c>
      <c r="E9" s="32">
        <f>VLOOKUP($A9,級距!$A:$K,11,FALSE)</f>
        <v>3</v>
      </c>
      <c r="F9" s="32">
        <f t="shared" si="0"/>
        <v>1</v>
      </c>
      <c r="G9" s="38" t="s">
        <v>18</v>
      </c>
      <c r="H9" s="4">
        <f>H8*H7-(1-H7)</f>
        <v>0.17282796969045944</v>
      </c>
      <c r="I9" s="4">
        <f>I8*I7-(1-I7)</f>
        <v>-0.44874655674902852</v>
      </c>
      <c r="J9" s="4">
        <f>J8*J7-(1-J7)</f>
        <v>0.50518340989504396</v>
      </c>
      <c r="K9" s="4">
        <f>K8*K7-(1-K7)</f>
        <v>2.767246047137883</v>
      </c>
      <c r="L9" s="45">
        <f>L8*L7-(1-L7)</f>
        <v>0.13870352460467972</v>
      </c>
      <c r="O9" s="31" t="s">
        <v>45</v>
      </c>
    </row>
    <row r="10" spans="1:15">
      <c r="A10" s="47">
        <v>45638</v>
      </c>
      <c r="B10" s="46">
        <v>-43821.152000000002</v>
      </c>
      <c r="C10" s="32">
        <f>VLOOKUP($A10,級距!$A:$K,9,FALSE)</f>
        <v>4</v>
      </c>
      <c r="D10" s="32">
        <f>VLOOKUP($A10,級距!$A:$K,10,FALSE)</f>
        <v>5</v>
      </c>
      <c r="E10" s="32">
        <f>VLOOKUP($A10,級距!$A:$K,11,FALSE)</f>
        <v>2</v>
      </c>
      <c r="F10" s="32">
        <f t="shared" si="0"/>
        <v>1</v>
      </c>
      <c r="G10" s="41" t="s">
        <v>19</v>
      </c>
      <c r="H10" s="53">
        <f>SUM(F2:F800)/COUNT([2]級距!A2:A1342)</f>
        <v>0.43805970149253731</v>
      </c>
      <c r="I10" s="36"/>
      <c r="J10" s="36"/>
      <c r="K10" s="36"/>
      <c r="O10" s="31" t="s">
        <v>44</v>
      </c>
    </row>
    <row r="11" spans="1:15">
      <c r="A11" s="47">
        <v>45637</v>
      </c>
      <c r="B11" s="46">
        <v>25485.792000000001</v>
      </c>
      <c r="C11" s="32">
        <f>VLOOKUP($A11,級距!$A:$K,9,FALSE)</f>
        <v>5</v>
      </c>
      <c r="D11" s="32">
        <f>VLOOKUP($A11,級距!$A:$K,10,FALSE)</f>
        <v>2</v>
      </c>
      <c r="E11" s="32">
        <f>VLOOKUP($A11,級距!$A:$K,11,FALSE)</f>
        <v>2</v>
      </c>
      <c r="F11" s="32">
        <f t="shared" si="0"/>
        <v>1</v>
      </c>
      <c r="G11" s="51" t="s">
        <v>29</v>
      </c>
      <c r="H11" s="45">
        <f>AVERAGEIF($B$2:$B$800,"&lt;0")</f>
        <v>-47091.367156549502</v>
      </c>
      <c r="I11" s="34"/>
      <c r="J11" s="34"/>
      <c r="K11" s="34"/>
    </row>
    <row r="12" spans="1:15">
      <c r="A12" s="47">
        <v>45636</v>
      </c>
      <c r="B12" s="46">
        <v>6875.8320000000003</v>
      </c>
      <c r="C12" s="32">
        <f>VLOOKUP($A12,級距!$A:$K,9,FALSE)</f>
        <v>7</v>
      </c>
      <c r="D12" s="32">
        <f>VLOOKUP($A12,級距!$A:$K,10,FALSE)</f>
        <v>5</v>
      </c>
      <c r="E12" s="32">
        <f>VLOOKUP($A12,級距!$A:$K,11,FALSE)</f>
        <v>2</v>
      </c>
      <c r="F12" s="32">
        <f t="shared" si="0"/>
        <v>1</v>
      </c>
      <c r="G12" s="51" t="s">
        <v>30</v>
      </c>
      <c r="H12" s="52">
        <f>AVERAGEIF($B$2:$B$800,"&gt;0")</f>
        <v>67787.330218978153</v>
      </c>
      <c r="I12" s="34"/>
      <c r="J12" s="34"/>
      <c r="K12" s="34"/>
    </row>
    <row r="13" spans="1:15">
      <c r="A13" s="47">
        <v>45632</v>
      </c>
      <c r="B13" s="46">
        <v>-23826.815999999999</v>
      </c>
      <c r="C13" s="32">
        <f>VLOOKUP($A13,級距!$A:$K,9,FALSE)</f>
        <v>5</v>
      </c>
      <c r="D13" s="32">
        <f>VLOOKUP($A13,級距!$A:$K,10,FALSE)</f>
        <v>7</v>
      </c>
      <c r="E13" s="32">
        <f>VLOOKUP($A13,級距!$A:$K,11,FALSE)</f>
        <v>3</v>
      </c>
      <c r="F13" s="32">
        <f t="shared" si="0"/>
        <v>1</v>
      </c>
      <c r="G13" s="33" t="s">
        <v>32</v>
      </c>
      <c r="H13" s="35">
        <f xml:space="preserve"> COUNTIF(B1:B508,"&lt;-120000")/COUNT(B1:B508)</f>
        <v>1.7751479289940829E-2</v>
      </c>
    </row>
    <row r="14" spans="1:15">
      <c r="A14" s="47">
        <v>45631</v>
      </c>
      <c r="B14" s="46">
        <v>-71263.008000000002</v>
      </c>
      <c r="C14" s="32">
        <f>VLOOKUP($A14,級距!$A:$K,9,FALSE)</f>
        <v>1</v>
      </c>
      <c r="D14" s="32">
        <f>VLOOKUP($A14,級距!$A:$K,10,FALSE)</f>
        <v>1</v>
      </c>
      <c r="E14" s="32">
        <f>VLOOKUP($A14,級距!$A:$K,11,FALSE)</f>
        <v>2</v>
      </c>
      <c r="F14" s="32">
        <f t="shared" si="0"/>
        <v>1</v>
      </c>
    </row>
    <row r="15" spans="1:15">
      <c r="A15" s="47">
        <v>45630</v>
      </c>
      <c r="B15" s="46">
        <v>89553.983999999997</v>
      </c>
      <c r="C15" s="32">
        <f>VLOOKUP($A15,級距!$A:$K,9,FALSE)</f>
        <v>5</v>
      </c>
      <c r="D15" s="32">
        <f>VLOOKUP($A15,級距!$A:$K,10,FALSE)</f>
        <v>5</v>
      </c>
      <c r="E15" s="32">
        <f>VLOOKUP($A15,級距!$A:$K,11,FALSE)</f>
        <v>2</v>
      </c>
      <c r="F15" s="32">
        <f t="shared" si="0"/>
        <v>1</v>
      </c>
    </row>
    <row r="16" spans="1:15">
      <c r="A16" s="47">
        <v>45628</v>
      </c>
      <c r="B16" s="46">
        <v>77154.088000000003</v>
      </c>
      <c r="C16" s="32">
        <f>VLOOKUP($A16,級距!$A:$K,9,FALSE)</f>
        <v>8</v>
      </c>
      <c r="D16" s="32">
        <f>VLOOKUP($A16,級距!$A:$K,10,FALSE)</f>
        <v>10</v>
      </c>
      <c r="E16" s="32">
        <f>VLOOKUP($A16,級距!$A:$K,11,FALSE)</f>
        <v>3</v>
      </c>
      <c r="F16" s="32">
        <f t="shared" si="0"/>
        <v>1</v>
      </c>
    </row>
    <row r="17" spans="1:11">
      <c r="A17" s="47">
        <v>45624</v>
      </c>
      <c r="B17" s="46">
        <v>-66386.975999999995</v>
      </c>
      <c r="C17" s="32">
        <f>VLOOKUP($A17,級距!$A:$K,9,FALSE)</f>
        <v>6</v>
      </c>
      <c r="D17" s="32">
        <f>VLOOKUP($A17,級距!$A:$K,10,FALSE)</f>
        <v>2</v>
      </c>
      <c r="E17" s="32">
        <f>VLOOKUP($A17,級距!$A:$K,11,FALSE)</f>
        <v>2</v>
      </c>
      <c r="F17" s="32">
        <f t="shared" si="0"/>
        <v>1</v>
      </c>
      <c r="G17" s="21"/>
      <c r="H17" s="22">
        <f>[2]級距!Q2</f>
        <v>1</v>
      </c>
      <c r="I17" s="22">
        <f>[2]級距!R2</f>
        <v>2</v>
      </c>
      <c r="J17" s="22">
        <f>[2]級距!S2</f>
        <v>3</v>
      </c>
      <c r="K17" s="23">
        <f>[2]級距!T2</f>
        <v>4</v>
      </c>
    </row>
    <row r="18" spans="1:11">
      <c r="A18" s="47">
        <v>45623</v>
      </c>
      <c r="B18" s="46">
        <v>30970.008000000002</v>
      </c>
      <c r="C18" s="32">
        <f>VLOOKUP($A18,級距!$A:$K,9,FALSE)</f>
        <v>8</v>
      </c>
      <c r="D18" s="32">
        <f>VLOOKUP($A18,級距!$A:$K,10,FALSE)</f>
        <v>8</v>
      </c>
      <c r="E18" s="32">
        <f>VLOOKUP($A18,級距!$A:$K,11,FALSE)</f>
        <v>3</v>
      </c>
      <c r="F18" s="32">
        <f t="shared" si="0"/>
        <v>1</v>
      </c>
      <c r="G18" s="24">
        <f>[2]級距!P3</f>
        <v>2024</v>
      </c>
      <c r="H18" s="25">
        <f>[2]級距!Q3</f>
        <v>5.3921568627450983E-2</v>
      </c>
      <c r="I18" s="25">
        <f>[2]級距!R3</f>
        <v>0.56372549019607843</v>
      </c>
      <c r="J18" s="25">
        <f>[2]級距!S3</f>
        <v>0.30882352941176472</v>
      </c>
      <c r="K18" s="26">
        <f>[2]級距!T3</f>
        <v>7.3529411764705885E-2</v>
      </c>
    </row>
    <row r="19" spans="1:11">
      <c r="A19" s="47">
        <v>45622</v>
      </c>
      <c r="B19" s="46">
        <v>-66531.551999999996</v>
      </c>
      <c r="C19" s="32">
        <f>VLOOKUP($A19,級距!$A:$K,9,FALSE)</f>
        <v>5</v>
      </c>
      <c r="D19" s="32">
        <f>VLOOKUP($A19,級距!$A:$K,10,FALSE)</f>
        <v>4</v>
      </c>
      <c r="E19" s="32">
        <f>VLOOKUP($A19,級距!$A:$K,11,FALSE)</f>
        <v>2</v>
      </c>
      <c r="F19" s="32">
        <f t="shared" si="0"/>
        <v>1</v>
      </c>
      <c r="G19" s="24">
        <f>[2]級距!P4</f>
        <v>2023</v>
      </c>
      <c r="H19" s="25">
        <f>[2]級距!Q4</f>
        <v>0</v>
      </c>
      <c r="I19" s="25">
        <f>[2]級距!R4</f>
        <v>0.58995815899581594</v>
      </c>
      <c r="J19" s="25">
        <f>[2]級距!S4</f>
        <v>0.39330543933054396</v>
      </c>
      <c r="K19" s="26">
        <f>[2]級距!T4</f>
        <v>1.6736401673640166E-2</v>
      </c>
    </row>
    <row r="20" spans="1:11">
      <c r="A20" s="47">
        <v>45621</v>
      </c>
      <c r="B20" s="46">
        <v>2183.3119999999999</v>
      </c>
      <c r="C20" s="32">
        <f>VLOOKUP($A20,級距!$A:$K,9,FALSE)</f>
        <v>6</v>
      </c>
      <c r="D20" s="32">
        <f>VLOOKUP($A20,級距!$A:$K,10,FALSE)</f>
        <v>7</v>
      </c>
      <c r="E20" s="32">
        <f>VLOOKUP($A20,級距!$A:$K,11,FALSE)</f>
        <v>3</v>
      </c>
      <c r="F20" s="32">
        <f t="shared" si="0"/>
        <v>1</v>
      </c>
      <c r="G20" s="24">
        <f>[2]級距!P5</f>
        <v>2022</v>
      </c>
      <c r="H20" s="25">
        <f>[2]級距!Q5</f>
        <v>4.065040650406504E-2</v>
      </c>
      <c r="I20" s="25">
        <f>[2]級距!R5</f>
        <v>0.59756097560975607</v>
      </c>
      <c r="J20" s="25">
        <f>[2]級距!S5</f>
        <v>0.2886178861788618</v>
      </c>
      <c r="K20" s="26">
        <f>[2]級距!T5</f>
        <v>7.3170731707317069E-2</v>
      </c>
    </row>
    <row r="21" spans="1:11">
      <c r="A21" s="47">
        <v>45618</v>
      </c>
      <c r="B21" s="46">
        <v>-65512.32</v>
      </c>
      <c r="C21" s="32">
        <f>VLOOKUP($A21,級距!$A:$K,9,FALSE)</f>
        <v>7</v>
      </c>
      <c r="D21" s="32">
        <f>VLOOKUP($A21,級距!$A:$K,10,FALSE)</f>
        <v>8</v>
      </c>
      <c r="E21" s="32">
        <f>VLOOKUP($A21,級距!$A:$K,11,FALSE)</f>
        <v>3</v>
      </c>
      <c r="F21" s="32">
        <f t="shared" si="0"/>
        <v>1</v>
      </c>
      <c r="G21" s="24">
        <f>[2]級距!P6</f>
        <v>2021</v>
      </c>
      <c r="H21" s="25">
        <f>[2]級距!Q6</f>
        <v>9.0163934426229511E-2</v>
      </c>
      <c r="I21" s="25">
        <f>[2]級距!R6</f>
        <v>0.57377049180327866</v>
      </c>
      <c r="J21" s="25">
        <f>[2]級距!S6</f>
        <v>0.26639344262295084</v>
      </c>
      <c r="K21" s="26">
        <f>[2]級距!T6</f>
        <v>6.9672131147540978E-2</v>
      </c>
    </row>
    <row r="22" spans="1:11">
      <c r="A22" s="47">
        <v>45614</v>
      </c>
      <c r="B22" s="46">
        <v>-10166.719999999999</v>
      </c>
      <c r="C22" s="32">
        <f>VLOOKUP($A22,級距!$A:$K,9,FALSE)</f>
        <v>5</v>
      </c>
      <c r="D22" s="32">
        <f>VLOOKUP($A22,級距!$A:$K,10,FALSE)</f>
        <v>4</v>
      </c>
      <c r="E22" s="32">
        <f>VLOOKUP($A22,級距!$A:$K,11,FALSE)</f>
        <v>2</v>
      </c>
      <c r="F22" s="32">
        <f t="shared" si="0"/>
        <v>1</v>
      </c>
      <c r="G22" s="24">
        <f>[2]級距!P7</f>
        <v>2020</v>
      </c>
      <c r="H22" s="25">
        <f>[2]級距!Q7</f>
        <v>6.5573770491803282E-2</v>
      </c>
      <c r="I22" s="25">
        <f>[2]級距!R7</f>
        <v>0.60245901639344257</v>
      </c>
      <c r="J22" s="25">
        <f>[2]級距!S7</f>
        <v>0.22950819672131148</v>
      </c>
      <c r="K22" s="26">
        <f>[2]級距!T7</f>
        <v>0.10245901639344263</v>
      </c>
    </row>
    <row r="23" spans="1:11">
      <c r="A23" s="47">
        <v>45611</v>
      </c>
      <c r="B23" s="46">
        <v>-62191.872000000003</v>
      </c>
      <c r="C23" s="32">
        <f>VLOOKUP($A23,級距!$A:$K,9,FALSE)</f>
        <v>5</v>
      </c>
      <c r="D23" s="32">
        <f>VLOOKUP($A23,級距!$A:$K,10,FALSE)</f>
        <v>2</v>
      </c>
      <c r="E23" s="32">
        <f>VLOOKUP($A23,級距!$A:$K,11,FALSE)</f>
        <v>2</v>
      </c>
      <c r="F23" s="32">
        <f t="shared" si="0"/>
        <v>1</v>
      </c>
      <c r="G23" s="27">
        <f>[2]級距!P8</f>
        <v>2019</v>
      </c>
      <c r="H23" s="28">
        <f>[2]級距!Q8</f>
        <v>1.1695906432748537E-2</v>
      </c>
      <c r="I23" s="28">
        <f>[2]級距!R8</f>
        <v>0.63157894736842102</v>
      </c>
      <c r="J23" s="28">
        <f>[2]級距!S8</f>
        <v>0.33918128654970758</v>
      </c>
      <c r="K23" s="29">
        <f>[2]級距!T8</f>
        <v>5.8479532163742687E-3</v>
      </c>
    </row>
    <row r="24" spans="1:11">
      <c r="A24" s="47">
        <v>45610</v>
      </c>
      <c r="B24" s="46">
        <v>-63261.887999999999</v>
      </c>
      <c r="C24" s="32">
        <f>VLOOKUP($A24,級距!$A:$K,9,FALSE)</f>
        <v>7</v>
      </c>
      <c r="D24" s="32">
        <f>VLOOKUP($A24,級距!$A:$K,10,FALSE)</f>
        <v>4</v>
      </c>
      <c r="E24" s="32">
        <f>VLOOKUP($A24,級距!$A:$K,11,FALSE)</f>
        <v>2</v>
      </c>
      <c r="F24" s="32">
        <f t="shared" si="0"/>
        <v>1</v>
      </c>
    </row>
    <row r="25" spans="1:11">
      <c r="A25" s="47">
        <v>45608</v>
      </c>
      <c r="B25" s="46">
        <v>-62222.495999999999</v>
      </c>
      <c r="C25" s="32">
        <f>VLOOKUP($A25,級距!$A:$K,9,FALSE)</f>
        <v>9</v>
      </c>
      <c r="D25" s="32">
        <f>VLOOKUP($A25,級距!$A:$K,10,FALSE)</f>
        <v>4</v>
      </c>
      <c r="E25" s="32">
        <f>VLOOKUP($A25,級距!$A:$K,11,FALSE)</f>
        <v>2</v>
      </c>
      <c r="F25" s="32">
        <f t="shared" si="0"/>
        <v>1</v>
      </c>
    </row>
    <row r="26" spans="1:11">
      <c r="A26" s="47">
        <v>45607</v>
      </c>
      <c r="B26" s="46">
        <v>-4713.192</v>
      </c>
      <c r="C26" s="32">
        <f>VLOOKUP($A26,級距!$A:$K,9,FALSE)</f>
        <v>7</v>
      </c>
      <c r="D26" s="32">
        <f>VLOOKUP($A26,級距!$A:$K,10,FALSE)</f>
        <v>1</v>
      </c>
      <c r="E26" s="32">
        <f>VLOOKUP($A26,級距!$A:$K,11,FALSE)</f>
        <v>2</v>
      </c>
      <c r="F26" s="32">
        <f t="shared" si="0"/>
        <v>1</v>
      </c>
      <c r="I26" s="33" t="s">
        <v>39</v>
      </c>
    </row>
    <row r="27" spans="1:11">
      <c r="A27" s="47">
        <v>45602</v>
      </c>
      <c r="B27" s="46">
        <v>-63365.856</v>
      </c>
      <c r="C27" s="32">
        <f>VLOOKUP($A27,級距!$A:$K,9,FALSE)</f>
        <v>9</v>
      </c>
      <c r="D27" s="32">
        <f>VLOOKUP($A27,級距!$A:$K,10,FALSE)</f>
        <v>2</v>
      </c>
      <c r="E27" s="32">
        <f>VLOOKUP($A27,級距!$A:$K,11,FALSE)</f>
        <v>2</v>
      </c>
      <c r="F27" s="32">
        <f t="shared" si="0"/>
        <v>1</v>
      </c>
    </row>
    <row r="28" spans="1:11">
      <c r="A28" s="47">
        <v>45597</v>
      </c>
      <c r="B28" s="46">
        <v>75944.448000000004</v>
      </c>
      <c r="C28" s="32">
        <f>VLOOKUP($A28,級距!$A:$K,9,FALSE)</f>
        <v>10</v>
      </c>
      <c r="D28" s="32">
        <f>VLOOKUP($A28,級距!$A:$K,10,FALSE)</f>
        <v>7</v>
      </c>
      <c r="E28" s="32">
        <f>VLOOKUP($A28,級距!$A:$K,11,FALSE)</f>
        <v>4</v>
      </c>
      <c r="F28" s="32">
        <f t="shared" si="0"/>
        <v>1</v>
      </c>
    </row>
    <row r="29" spans="1:11">
      <c r="A29" s="47">
        <v>45594</v>
      </c>
      <c r="B29" s="46">
        <v>119932.368</v>
      </c>
      <c r="C29" s="32">
        <f>VLOOKUP($A29,級距!$A:$K,9,FALSE)</f>
        <v>10</v>
      </c>
      <c r="D29" s="32">
        <f>VLOOKUP($A29,級距!$A:$K,10,FALSE)</f>
        <v>4</v>
      </c>
      <c r="E29" s="32">
        <f>VLOOKUP($A29,級距!$A:$K,11,FALSE)</f>
        <v>1</v>
      </c>
      <c r="F29" s="32">
        <f t="shared" si="0"/>
        <v>1</v>
      </c>
    </row>
    <row r="30" spans="1:11">
      <c r="A30" s="47">
        <v>45593</v>
      </c>
      <c r="B30" s="46">
        <v>26136.720000000001</v>
      </c>
      <c r="C30" s="32">
        <f>VLOOKUP($A30,級距!$A:$K,9,FALSE)</f>
        <v>9</v>
      </c>
      <c r="D30" s="32">
        <f>VLOOKUP($A30,級距!$A:$K,10,FALSE)</f>
        <v>8</v>
      </c>
      <c r="E30" s="32">
        <f>VLOOKUP($A30,級距!$A:$K,11,FALSE)</f>
        <v>4</v>
      </c>
      <c r="F30" s="32">
        <f t="shared" si="0"/>
        <v>1</v>
      </c>
    </row>
    <row r="31" spans="1:11">
      <c r="A31" s="47">
        <v>45589</v>
      </c>
      <c r="B31" s="46">
        <v>-48390.031999999999</v>
      </c>
      <c r="C31" s="32">
        <f>VLOOKUP($A31,級距!$A:$K,9,FALSE)</f>
        <v>5</v>
      </c>
      <c r="D31" s="32">
        <f>VLOOKUP($A31,級距!$A:$K,10,FALSE)</f>
        <v>4</v>
      </c>
      <c r="E31" s="32">
        <f>VLOOKUP($A31,級距!$A:$K,11,FALSE)</f>
        <v>2</v>
      </c>
      <c r="F31" s="32">
        <f t="shared" si="0"/>
        <v>1</v>
      </c>
    </row>
    <row r="32" spans="1:11">
      <c r="A32" s="47">
        <v>45583</v>
      </c>
      <c r="B32" s="46">
        <v>71794.343999999997</v>
      </c>
      <c r="C32" s="32">
        <f>VLOOKUP($A32,級距!$A:$K,9,FALSE)</f>
        <v>7</v>
      </c>
      <c r="D32" s="32">
        <f>VLOOKUP($A32,級距!$A:$K,10,FALSE)</f>
        <v>6</v>
      </c>
      <c r="E32" s="32">
        <f>VLOOKUP($A32,級距!$A:$K,11,FALSE)</f>
        <v>2</v>
      </c>
      <c r="F32" s="32">
        <f t="shared" si="0"/>
        <v>1</v>
      </c>
    </row>
    <row r="33" spans="1:6">
      <c r="A33" s="47">
        <v>45581</v>
      </c>
      <c r="B33" s="46">
        <v>94445.68</v>
      </c>
      <c r="C33" s="32">
        <f>VLOOKUP($A33,級距!$A:$K,9,FALSE)</f>
        <v>8</v>
      </c>
      <c r="D33" s="32">
        <f>VLOOKUP($A33,級距!$A:$K,10,FALSE)</f>
        <v>3</v>
      </c>
      <c r="E33" s="32">
        <f>VLOOKUP($A33,級距!$A:$K,11,FALSE)</f>
        <v>2</v>
      </c>
      <c r="F33" s="32">
        <f t="shared" si="0"/>
        <v>1</v>
      </c>
    </row>
    <row r="34" spans="1:6">
      <c r="A34" s="47">
        <v>45574</v>
      </c>
      <c r="B34" s="46">
        <v>-63276.432000000001</v>
      </c>
      <c r="C34" s="32">
        <f>VLOOKUP($A34,級距!$A:$K,9,FALSE)</f>
        <v>5</v>
      </c>
      <c r="D34" s="32">
        <f>VLOOKUP($A34,級距!$A:$K,10,FALSE)</f>
        <v>4</v>
      </c>
      <c r="E34" s="32">
        <f>VLOOKUP($A34,級距!$A:$K,11,FALSE)</f>
        <v>2</v>
      </c>
      <c r="F34" s="32">
        <f t="shared" si="0"/>
        <v>1</v>
      </c>
    </row>
    <row r="35" spans="1:6">
      <c r="A35" s="47">
        <v>45573</v>
      </c>
      <c r="B35" s="46">
        <v>59961.968000000001</v>
      </c>
      <c r="C35" s="32">
        <f>VLOOKUP($A35,級距!$A:$K,9,FALSE)</f>
        <v>5</v>
      </c>
      <c r="D35" s="32">
        <f>VLOOKUP($A35,級距!$A:$K,10,FALSE)</f>
        <v>2</v>
      </c>
      <c r="E35" s="32">
        <f>VLOOKUP($A35,級距!$A:$K,11,FALSE)</f>
        <v>2</v>
      </c>
      <c r="F35" s="32">
        <f t="shared" si="0"/>
        <v>1</v>
      </c>
    </row>
    <row r="36" spans="1:6">
      <c r="A36" s="47">
        <v>45572</v>
      </c>
      <c r="B36" s="46">
        <v>-75274.368000000002</v>
      </c>
      <c r="C36" s="32">
        <f>VLOOKUP($A36,級距!$A:$K,9,FALSE)</f>
        <v>6</v>
      </c>
      <c r="D36" s="32">
        <f>VLOOKUP($A36,級距!$A:$K,10,FALSE)</f>
        <v>8</v>
      </c>
      <c r="E36" s="32">
        <f>VLOOKUP($A36,級距!$A:$K,11,FALSE)</f>
        <v>3</v>
      </c>
      <c r="F36" s="32">
        <f t="shared" si="0"/>
        <v>1</v>
      </c>
    </row>
    <row r="37" spans="1:6">
      <c r="A37" s="47">
        <v>45565</v>
      </c>
      <c r="B37" s="46">
        <v>121112.68799999999</v>
      </c>
      <c r="C37" s="32">
        <f>VLOOKUP($A37,級距!$A:$K,9,FALSE)</f>
        <v>10</v>
      </c>
      <c r="D37" s="32">
        <f>VLOOKUP($A37,級距!$A:$K,10,FALSE)</f>
        <v>9</v>
      </c>
      <c r="E37" s="32">
        <f>VLOOKUP($A37,級距!$A:$K,11,FALSE)</f>
        <v>4</v>
      </c>
      <c r="F37" s="32">
        <f t="shared" si="0"/>
        <v>1</v>
      </c>
    </row>
    <row r="38" spans="1:6">
      <c r="A38" s="47">
        <v>45560</v>
      </c>
      <c r="B38" s="46">
        <v>-66558.623999999996</v>
      </c>
      <c r="C38" s="32">
        <f>VLOOKUP($A38,級距!$A:$K,9,FALSE)</f>
        <v>1</v>
      </c>
      <c r="D38" s="32">
        <f>VLOOKUP($A38,級距!$A:$K,10,FALSE)</f>
        <v>4</v>
      </c>
      <c r="E38" s="32">
        <f>VLOOKUP($A38,級距!$A:$K,11,FALSE)</f>
        <v>2</v>
      </c>
      <c r="F38" s="32">
        <f t="shared" si="0"/>
        <v>1</v>
      </c>
    </row>
    <row r="39" spans="1:6">
      <c r="A39" s="47">
        <v>45559</v>
      </c>
      <c r="B39" s="46">
        <v>-43739.311999999998</v>
      </c>
      <c r="C39" s="32">
        <f>VLOOKUP($A39,級距!$A:$K,9,FALSE)</f>
        <v>8</v>
      </c>
      <c r="D39" s="32">
        <f>VLOOKUP($A39,級距!$A:$K,10,FALSE)</f>
        <v>6</v>
      </c>
      <c r="E39" s="32">
        <f>VLOOKUP($A39,級距!$A:$K,11,FALSE)</f>
        <v>2</v>
      </c>
      <c r="F39" s="32">
        <f t="shared" si="0"/>
        <v>1</v>
      </c>
    </row>
    <row r="40" spans="1:6">
      <c r="A40" s="47">
        <v>45555</v>
      </c>
      <c r="B40" s="46">
        <v>-60152.336000000003</v>
      </c>
      <c r="C40" s="32">
        <f>VLOOKUP($A40,級距!$A:$K,9,FALSE)</f>
        <v>5</v>
      </c>
      <c r="D40" s="32">
        <f>VLOOKUP($A40,級距!$A:$K,10,FALSE)</f>
        <v>6</v>
      </c>
      <c r="E40" s="32">
        <f>VLOOKUP($A40,級距!$A:$K,11,FALSE)</f>
        <v>2</v>
      </c>
      <c r="F40" s="32">
        <f t="shared" si="0"/>
        <v>1</v>
      </c>
    </row>
    <row r="41" spans="1:6">
      <c r="A41" s="47">
        <v>45554</v>
      </c>
      <c r="B41" s="46">
        <v>52636.968000000001</v>
      </c>
      <c r="C41" s="32">
        <f>VLOOKUP($A41,級距!$A:$K,9,FALSE)</f>
        <v>10</v>
      </c>
      <c r="D41" s="32">
        <f>VLOOKUP($A41,級距!$A:$K,10,FALSE)</f>
        <v>8</v>
      </c>
      <c r="E41" s="32">
        <f>VLOOKUP($A41,級距!$A:$K,11,FALSE)</f>
        <v>4</v>
      </c>
      <c r="F41" s="32">
        <f t="shared" si="0"/>
        <v>1</v>
      </c>
    </row>
    <row r="42" spans="1:6">
      <c r="A42" s="47">
        <v>45553</v>
      </c>
      <c r="B42" s="46">
        <v>49203.423999999999</v>
      </c>
      <c r="C42" s="32">
        <f>VLOOKUP($A42,級距!$A:$K,9,FALSE)</f>
        <v>8</v>
      </c>
      <c r="D42" s="32">
        <f>VLOOKUP($A42,級距!$A:$K,10,FALSE)</f>
        <v>4</v>
      </c>
      <c r="E42" s="32">
        <f>VLOOKUP($A42,級距!$A:$K,11,FALSE)</f>
        <v>2</v>
      </c>
      <c r="F42" s="32">
        <f t="shared" si="0"/>
        <v>1</v>
      </c>
    </row>
    <row r="43" spans="1:6">
      <c r="A43" s="47">
        <v>45547</v>
      </c>
      <c r="B43" s="46">
        <v>-62073.696000000004</v>
      </c>
      <c r="C43" s="32">
        <f>VLOOKUP($A43,級距!$A:$K,9,FALSE)</f>
        <v>8</v>
      </c>
      <c r="D43" s="32">
        <f>VLOOKUP($A43,級距!$A:$K,10,FALSE)</f>
        <v>4</v>
      </c>
      <c r="E43" s="32">
        <f>VLOOKUP($A43,級距!$A:$K,11,FALSE)</f>
        <v>2</v>
      </c>
      <c r="F43" s="32">
        <f t="shared" si="0"/>
        <v>1</v>
      </c>
    </row>
    <row r="44" spans="1:6">
      <c r="A44" s="47">
        <v>45541</v>
      </c>
      <c r="B44" s="46">
        <v>-63037.392</v>
      </c>
      <c r="C44" s="32">
        <f>VLOOKUP($A44,級距!$A:$K,9,FALSE)</f>
        <v>10</v>
      </c>
      <c r="D44" s="32">
        <f>VLOOKUP($A44,級距!$A:$K,10,FALSE)</f>
        <v>3</v>
      </c>
      <c r="E44" s="32">
        <f>VLOOKUP($A44,級距!$A:$K,11,FALSE)</f>
        <v>1</v>
      </c>
      <c r="F44" s="32">
        <f t="shared" si="0"/>
        <v>1</v>
      </c>
    </row>
    <row r="45" spans="1:6">
      <c r="A45" s="47">
        <v>45540</v>
      </c>
      <c r="B45" s="46">
        <v>93866.76</v>
      </c>
      <c r="C45" s="32">
        <f>VLOOKUP($A45,級距!$A:$K,9,FALSE)</f>
        <v>9</v>
      </c>
      <c r="D45" s="32">
        <f>VLOOKUP($A45,級距!$A:$K,10,FALSE)</f>
        <v>4</v>
      </c>
      <c r="E45" s="32">
        <f>VLOOKUP($A45,級距!$A:$K,11,FALSE)</f>
        <v>1</v>
      </c>
      <c r="F45" s="32">
        <f t="shared" si="0"/>
        <v>1</v>
      </c>
    </row>
    <row r="46" spans="1:6">
      <c r="A46" s="47">
        <v>45539</v>
      </c>
      <c r="B46" s="46">
        <v>-122054.992</v>
      </c>
      <c r="C46" s="32">
        <f>VLOOKUP($A46,級距!$A:$K,9,FALSE)</f>
        <v>10</v>
      </c>
      <c r="D46" s="32">
        <f>VLOOKUP($A46,級距!$A:$K,10,FALSE)</f>
        <v>6</v>
      </c>
      <c r="E46" s="32">
        <f>VLOOKUP($A46,級距!$A:$K,11,FALSE)</f>
        <v>1</v>
      </c>
      <c r="F46" s="32">
        <f t="shared" si="0"/>
        <v>1</v>
      </c>
    </row>
    <row r="47" spans="1:6">
      <c r="A47" s="47">
        <v>45538</v>
      </c>
      <c r="B47" s="46">
        <v>-79096.703999999998</v>
      </c>
      <c r="C47" s="32">
        <f>VLOOKUP($A47,級距!$A:$K,9,FALSE)</f>
        <v>8</v>
      </c>
      <c r="D47" s="32">
        <f>VLOOKUP($A47,級距!$A:$K,10,FALSE)</f>
        <v>5</v>
      </c>
      <c r="E47" s="32">
        <f>VLOOKUP($A47,級距!$A:$K,11,FALSE)</f>
        <v>2</v>
      </c>
      <c r="F47" s="32">
        <f t="shared" si="0"/>
        <v>1</v>
      </c>
    </row>
    <row r="48" spans="1:6">
      <c r="A48" s="47">
        <v>45530</v>
      </c>
      <c r="B48" s="46">
        <v>19005.432000000001</v>
      </c>
      <c r="C48" s="32">
        <f>VLOOKUP($A48,級距!$A:$K,9,FALSE)</f>
        <v>8</v>
      </c>
      <c r="D48" s="32">
        <f>VLOOKUP($A48,級距!$A:$K,10,FALSE)</f>
        <v>1</v>
      </c>
      <c r="E48" s="32">
        <f>VLOOKUP($A48,級距!$A:$K,11,FALSE)</f>
        <v>2</v>
      </c>
      <c r="F48" s="32">
        <f t="shared" si="0"/>
        <v>1</v>
      </c>
    </row>
    <row r="49" spans="1:6">
      <c r="A49" s="47">
        <v>45526</v>
      </c>
      <c r="B49" s="46">
        <v>-5500.808</v>
      </c>
      <c r="C49" s="32">
        <f>VLOOKUP($A49,級距!$A:$K,9,FALSE)</f>
        <v>5</v>
      </c>
      <c r="D49" s="32">
        <f>VLOOKUP($A49,級距!$A:$K,10,FALSE)</f>
        <v>6</v>
      </c>
      <c r="E49" s="32">
        <f>VLOOKUP($A49,級距!$A:$K,11,FALSE)</f>
        <v>2</v>
      </c>
      <c r="F49" s="32">
        <f t="shared" si="0"/>
        <v>1</v>
      </c>
    </row>
    <row r="50" spans="1:6">
      <c r="A50" s="47">
        <v>45525</v>
      </c>
      <c r="B50" s="46">
        <v>-36540.32</v>
      </c>
      <c r="C50" s="32">
        <f>VLOOKUP($A50,級距!$A:$K,9,FALSE)</f>
        <v>4</v>
      </c>
      <c r="D50" s="32">
        <f>VLOOKUP($A50,級距!$A:$K,10,FALSE)</f>
        <v>6</v>
      </c>
      <c r="E50" s="32">
        <f>VLOOKUP($A50,級距!$A:$K,11,FALSE)</f>
        <v>2</v>
      </c>
      <c r="F50" s="32">
        <f t="shared" si="0"/>
        <v>1</v>
      </c>
    </row>
    <row r="51" spans="1:6">
      <c r="A51" s="47">
        <v>45523</v>
      </c>
      <c r="B51" s="46">
        <v>-65391.839999999997</v>
      </c>
      <c r="C51" s="32">
        <f>VLOOKUP($A51,級距!$A:$K,9,FALSE)</f>
        <v>4</v>
      </c>
      <c r="D51" s="32">
        <f>VLOOKUP($A51,級距!$A:$K,10,FALSE)</f>
        <v>2</v>
      </c>
      <c r="E51" s="32">
        <f>VLOOKUP($A51,級距!$A:$K,11,FALSE)</f>
        <v>2</v>
      </c>
      <c r="F51" s="32">
        <f t="shared" si="0"/>
        <v>1</v>
      </c>
    </row>
    <row r="52" spans="1:6">
      <c r="A52" s="47">
        <v>45520</v>
      </c>
      <c r="B52" s="46">
        <v>-65365.68</v>
      </c>
      <c r="C52" s="32">
        <f>VLOOKUP($A52,級距!$A:$K,9,FALSE)</f>
        <v>3</v>
      </c>
      <c r="D52" s="32">
        <f>VLOOKUP($A52,級距!$A:$K,10,FALSE)</f>
        <v>3</v>
      </c>
      <c r="E52" s="32">
        <f>VLOOKUP($A52,級距!$A:$K,11,FALSE)</f>
        <v>2</v>
      </c>
      <c r="F52" s="32">
        <f t="shared" si="0"/>
        <v>1</v>
      </c>
    </row>
    <row r="53" spans="1:6">
      <c r="A53" s="47">
        <v>45518</v>
      </c>
      <c r="B53" s="46">
        <v>-14508.592000000001</v>
      </c>
      <c r="C53" s="32">
        <f>VLOOKUP($A53,級距!$A:$K,9,FALSE)</f>
        <v>5</v>
      </c>
      <c r="D53" s="32">
        <f>VLOOKUP($A53,級距!$A:$K,10,FALSE)</f>
        <v>6</v>
      </c>
      <c r="E53" s="32">
        <f>VLOOKUP($A53,級距!$A:$K,11,FALSE)</f>
        <v>2</v>
      </c>
      <c r="F53" s="32">
        <f t="shared" si="0"/>
        <v>1</v>
      </c>
    </row>
    <row r="54" spans="1:6">
      <c r="A54" s="47">
        <v>45513</v>
      </c>
      <c r="B54" s="46">
        <v>-65549.728000000003</v>
      </c>
      <c r="C54" s="32">
        <f>VLOOKUP($A54,級距!$A:$K,9,FALSE)</f>
        <v>10</v>
      </c>
      <c r="D54" s="32">
        <f>VLOOKUP($A54,級距!$A:$K,10,FALSE)</f>
        <v>4</v>
      </c>
      <c r="E54" s="32">
        <f>VLOOKUP($A54,級距!$A:$K,11,FALSE)</f>
        <v>1</v>
      </c>
      <c r="F54" s="32">
        <f t="shared" si="0"/>
        <v>1</v>
      </c>
    </row>
    <row r="55" spans="1:6">
      <c r="A55" s="47">
        <v>45509</v>
      </c>
      <c r="B55" s="46">
        <v>67366.872000000003</v>
      </c>
      <c r="C55" s="32">
        <f>VLOOKUP($A55,級距!$A:$K,9,FALSE)</f>
        <v>10</v>
      </c>
      <c r="D55" s="32">
        <f>VLOOKUP($A55,級距!$A:$K,10,FALSE)</f>
        <v>10</v>
      </c>
      <c r="E55" s="32">
        <f>VLOOKUP($A55,級距!$A:$K,11,FALSE)</f>
        <v>4</v>
      </c>
      <c r="F55" s="32">
        <f t="shared" si="0"/>
        <v>1</v>
      </c>
    </row>
    <row r="56" spans="1:6">
      <c r="A56" s="47">
        <v>45506</v>
      </c>
      <c r="B56" s="46">
        <v>9520.6880000000001</v>
      </c>
      <c r="C56" s="32">
        <f>VLOOKUP($A56,級距!$A:$K,9,FALSE)</f>
        <v>10</v>
      </c>
      <c r="D56" s="32">
        <f>VLOOKUP($A56,級距!$A:$K,10,FALSE)</f>
        <v>8</v>
      </c>
      <c r="E56" s="32">
        <f>VLOOKUP($A56,級距!$A:$K,11,FALSE)</f>
        <v>4</v>
      </c>
      <c r="F56" s="32">
        <f t="shared" si="0"/>
        <v>1</v>
      </c>
    </row>
    <row r="57" spans="1:6">
      <c r="A57" s="47">
        <v>45504</v>
      </c>
      <c r="B57" s="46">
        <v>-65353.440000000002</v>
      </c>
      <c r="C57" s="32">
        <f>VLOOKUP($A57,級距!$A:$K,9,FALSE)</f>
        <v>8</v>
      </c>
      <c r="D57" s="32">
        <f>VLOOKUP($A57,級距!$A:$K,10,FALSE)</f>
        <v>8</v>
      </c>
      <c r="E57" s="32">
        <f>VLOOKUP($A57,級距!$A:$K,11,FALSE)</f>
        <v>3</v>
      </c>
      <c r="F57" s="32">
        <f t="shared" si="0"/>
        <v>1</v>
      </c>
    </row>
    <row r="58" spans="1:6">
      <c r="A58" s="47">
        <v>45495</v>
      </c>
      <c r="B58" s="46">
        <v>-56076.192000000003</v>
      </c>
      <c r="C58" s="32">
        <f>VLOOKUP($A58,級距!$A:$K,9,FALSE)</f>
        <v>10</v>
      </c>
      <c r="D58" s="32">
        <f>VLOOKUP($A58,級距!$A:$K,10,FALSE)</f>
        <v>7</v>
      </c>
      <c r="E58" s="32">
        <f>VLOOKUP($A58,級距!$A:$K,11,FALSE)</f>
        <v>4</v>
      </c>
      <c r="F58" s="32">
        <f t="shared" si="0"/>
        <v>1</v>
      </c>
    </row>
    <row r="59" spans="1:6">
      <c r="A59" s="47">
        <v>45492</v>
      </c>
      <c r="B59" s="46">
        <v>-43510.063999999998</v>
      </c>
      <c r="C59" s="32">
        <f>VLOOKUP($A59,級距!$A:$K,9,FALSE)</f>
        <v>8</v>
      </c>
      <c r="D59" s="32">
        <f>VLOOKUP($A59,級距!$A:$K,10,FALSE)</f>
        <v>8</v>
      </c>
      <c r="E59" s="32">
        <f>VLOOKUP($A59,級距!$A:$K,11,FALSE)</f>
        <v>3</v>
      </c>
      <c r="F59" s="32">
        <f t="shared" si="0"/>
        <v>1</v>
      </c>
    </row>
    <row r="60" spans="1:6">
      <c r="A60" s="47">
        <v>45491</v>
      </c>
      <c r="B60" s="46">
        <v>-125950.488</v>
      </c>
      <c r="C60" s="32">
        <f>VLOOKUP($A60,級距!$A:$K,9,FALSE)</f>
        <v>7</v>
      </c>
      <c r="D60" s="32">
        <f>VLOOKUP($A60,級距!$A:$K,10,FALSE)</f>
        <v>4</v>
      </c>
      <c r="E60" s="32">
        <f>VLOOKUP($A60,級距!$A:$K,11,FALSE)</f>
        <v>2</v>
      </c>
      <c r="F60" s="32">
        <f t="shared" si="0"/>
        <v>1</v>
      </c>
    </row>
    <row r="61" spans="1:6">
      <c r="A61" s="47">
        <v>45490</v>
      </c>
      <c r="B61" s="46">
        <v>-5072.848</v>
      </c>
      <c r="C61" s="32">
        <f>VLOOKUP($A61,級距!$A:$K,9,FALSE)</f>
        <v>8</v>
      </c>
      <c r="D61" s="32">
        <f>VLOOKUP($A61,級距!$A:$K,10,FALSE)</f>
        <v>9</v>
      </c>
      <c r="E61" s="32">
        <f>VLOOKUP($A61,級距!$A:$K,11,FALSE)</f>
        <v>3</v>
      </c>
      <c r="F61" s="32">
        <f t="shared" si="0"/>
        <v>1</v>
      </c>
    </row>
    <row r="62" spans="1:6">
      <c r="A62" s="47">
        <v>45488</v>
      </c>
      <c r="B62" s="46">
        <v>-62289.408000000003</v>
      </c>
      <c r="C62" s="32">
        <f>VLOOKUP($A62,級距!$A:$K,9,FALSE)</f>
        <v>8</v>
      </c>
      <c r="D62" s="32">
        <f>VLOOKUP($A62,級距!$A:$K,10,FALSE)</f>
        <v>7</v>
      </c>
      <c r="E62" s="32">
        <f>VLOOKUP($A62,級距!$A:$K,11,FALSE)</f>
        <v>3</v>
      </c>
      <c r="F62" s="32">
        <f t="shared" si="0"/>
        <v>1</v>
      </c>
    </row>
    <row r="63" spans="1:6">
      <c r="A63" s="47">
        <v>45484</v>
      </c>
      <c r="B63" s="46">
        <v>-126337.75199999999</v>
      </c>
      <c r="C63" s="32">
        <f>VLOOKUP($A63,級距!$A:$K,9,FALSE)</f>
        <v>5</v>
      </c>
      <c r="D63" s="32">
        <f>VLOOKUP($A63,級距!$A:$K,10,FALSE)</f>
        <v>5</v>
      </c>
      <c r="E63" s="32">
        <f>VLOOKUP($A63,級距!$A:$K,11,FALSE)</f>
        <v>2</v>
      </c>
      <c r="F63" s="32">
        <f t="shared" si="0"/>
        <v>1</v>
      </c>
    </row>
    <row r="64" spans="1:6">
      <c r="A64" s="47">
        <v>45481</v>
      </c>
      <c r="B64" s="46">
        <v>159537.35999999999</v>
      </c>
      <c r="C64" s="32">
        <f>VLOOKUP($A64,級距!$A:$K,9,FALSE)</f>
        <v>10</v>
      </c>
      <c r="D64" s="32">
        <f>VLOOKUP($A64,級距!$A:$K,10,FALSE)</f>
        <v>8</v>
      </c>
      <c r="E64" s="32">
        <f>VLOOKUP($A64,級距!$A:$K,11,FALSE)</f>
        <v>4</v>
      </c>
      <c r="F64" s="32">
        <f t="shared" si="0"/>
        <v>1</v>
      </c>
    </row>
    <row r="65" spans="1:6">
      <c r="A65" s="47">
        <v>45471</v>
      </c>
      <c r="B65" s="46">
        <v>-18144.655999999999</v>
      </c>
      <c r="C65" s="32">
        <f>VLOOKUP($A65,級距!$A:$K,9,FALSE)</f>
        <v>8</v>
      </c>
      <c r="D65" s="32">
        <f>VLOOKUP($A65,級距!$A:$K,10,FALSE)</f>
        <v>3</v>
      </c>
      <c r="E65" s="32">
        <f>VLOOKUP($A65,級距!$A:$K,11,FALSE)</f>
        <v>2</v>
      </c>
      <c r="F65" s="32">
        <f t="shared" si="0"/>
        <v>1</v>
      </c>
    </row>
    <row r="66" spans="1:6">
      <c r="A66" s="47">
        <v>45468</v>
      </c>
      <c r="B66" s="46">
        <v>-125676.984</v>
      </c>
      <c r="C66" s="32">
        <f>VLOOKUP($A66,級距!$A:$K,9,FALSE)</f>
        <v>8</v>
      </c>
      <c r="D66" s="32">
        <f>VLOOKUP($A66,級距!$A:$K,10,FALSE)</f>
        <v>4</v>
      </c>
      <c r="E66" s="32">
        <f>VLOOKUP($A66,級距!$A:$K,11,FALSE)</f>
        <v>2</v>
      </c>
      <c r="F66" s="32">
        <f t="shared" si="0"/>
        <v>1</v>
      </c>
    </row>
    <row r="67" spans="1:6">
      <c r="A67" s="47">
        <v>45467</v>
      </c>
      <c r="B67" s="46">
        <v>-122201.584</v>
      </c>
      <c r="C67" s="32">
        <f>VLOOKUP($A67,級距!$A:$K,9,FALSE)</f>
        <v>8</v>
      </c>
      <c r="D67" s="32">
        <f>VLOOKUP($A67,級距!$A:$K,10,FALSE)</f>
        <v>9</v>
      </c>
      <c r="E67" s="32">
        <f>VLOOKUP($A67,級距!$A:$K,11,FALSE)</f>
        <v>3</v>
      </c>
      <c r="F67" s="32">
        <f t="shared" si="0"/>
        <v>1</v>
      </c>
    </row>
    <row r="68" spans="1:6">
      <c r="A68" s="47">
        <v>45463</v>
      </c>
      <c r="B68" s="46">
        <v>19359.168000000001</v>
      </c>
      <c r="C68" s="32">
        <f>VLOOKUP($A68,級距!$A:$K,9,FALSE)</f>
        <v>6</v>
      </c>
      <c r="D68" s="32">
        <f>VLOOKUP($A68,級距!$A:$K,10,FALSE)</f>
        <v>9</v>
      </c>
      <c r="E68" s="32">
        <f>VLOOKUP($A68,級距!$A:$K,11,FALSE)</f>
        <v>3</v>
      </c>
      <c r="F68" s="32">
        <f t="shared" ref="F68:F131" si="1">IF(A69&lt;&gt;A68,1,0)</f>
        <v>1</v>
      </c>
    </row>
    <row r="69" spans="1:6">
      <c r="A69" s="47">
        <v>45462</v>
      </c>
      <c r="B69" s="46">
        <v>5852.28</v>
      </c>
      <c r="C69" s="32">
        <f>VLOOKUP($A69,級距!$A:$K,9,FALSE)</f>
        <v>8</v>
      </c>
      <c r="D69" s="32">
        <f>VLOOKUP($A69,級距!$A:$K,10,FALSE)</f>
        <v>8</v>
      </c>
      <c r="E69" s="32">
        <f>VLOOKUP($A69,級距!$A:$K,11,FALSE)</f>
        <v>3</v>
      </c>
      <c r="F69" s="32">
        <f t="shared" si="1"/>
        <v>1</v>
      </c>
    </row>
    <row r="70" spans="1:6">
      <c r="A70" s="47">
        <v>45461</v>
      </c>
      <c r="B70" s="46">
        <v>-10985.824000000001</v>
      </c>
      <c r="C70" s="32">
        <f>VLOOKUP($A70,級距!$A:$K,9,FALSE)</f>
        <v>2</v>
      </c>
      <c r="D70" s="32">
        <f>VLOOKUP($A70,級距!$A:$K,10,FALSE)</f>
        <v>5</v>
      </c>
      <c r="E70" s="32">
        <f>VLOOKUP($A70,級距!$A:$K,11,FALSE)</f>
        <v>2</v>
      </c>
      <c r="F70" s="32">
        <f t="shared" si="1"/>
        <v>1</v>
      </c>
    </row>
    <row r="71" spans="1:6">
      <c r="A71" s="47">
        <v>45456</v>
      </c>
      <c r="B71" s="46">
        <v>-21761.504000000001</v>
      </c>
      <c r="C71" s="32">
        <f>VLOOKUP($A71,級距!$A:$K,9,FALSE)</f>
        <v>6</v>
      </c>
      <c r="D71" s="32">
        <f>VLOOKUP($A71,級距!$A:$K,10,FALSE)</f>
        <v>1</v>
      </c>
      <c r="E71" s="32">
        <f>VLOOKUP($A71,級距!$A:$K,11,FALSE)</f>
        <v>2</v>
      </c>
      <c r="F71" s="32">
        <f t="shared" si="1"/>
        <v>1</v>
      </c>
    </row>
    <row r="72" spans="1:6">
      <c r="A72" s="47">
        <v>45448</v>
      </c>
      <c r="B72" s="46">
        <v>-66135.839999999997</v>
      </c>
      <c r="C72" s="32">
        <f>VLOOKUP($A72,級距!$A:$K,9,FALSE)</f>
        <v>7</v>
      </c>
      <c r="D72" s="32">
        <f>VLOOKUP($A72,級距!$A:$K,10,FALSE)</f>
        <v>5</v>
      </c>
      <c r="E72" s="32">
        <f>VLOOKUP($A72,級距!$A:$K,11,FALSE)</f>
        <v>2</v>
      </c>
      <c r="F72" s="32">
        <f t="shared" si="1"/>
        <v>1</v>
      </c>
    </row>
    <row r="73" spans="1:6">
      <c r="A73" s="47">
        <v>45447</v>
      </c>
      <c r="B73" s="46">
        <v>-48252.936000000002</v>
      </c>
      <c r="C73" s="32">
        <f>VLOOKUP($A73,級距!$A:$K,9,FALSE)</f>
        <v>7</v>
      </c>
      <c r="D73" s="32">
        <f>VLOOKUP($A73,級距!$A:$K,10,FALSE)</f>
        <v>9</v>
      </c>
      <c r="E73" s="32">
        <f>VLOOKUP($A73,級距!$A:$K,11,FALSE)</f>
        <v>3</v>
      </c>
      <c r="F73" s="32">
        <f t="shared" si="1"/>
        <v>1</v>
      </c>
    </row>
    <row r="74" spans="1:6">
      <c r="A74" s="47">
        <v>45446</v>
      </c>
      <c r="B74" s="46">
        <v>6325.0079999999998</v>
      </c>
      <c r="C74" s="32">
        <f>VLOOKUP($A74,級距!$A:$K,9,FALSE)</f>
        <v>7</v>
      </c>
      <c r="D74" s="32">
        <f>VLOOKUP($A74,級距!$A:$K,10,FALSE)</f>
        <v>7</v>
      </c>
      <c r="E74" s="32">
        <f>VLOOKUP($A74,級距!$A:$K,11,FALSE)</f>
        <v>3</v>
      </c>
      <c r="F74" s="32">
        <f t="shared" si="1"/>
        <v>1</v>
      </c>
    </row>
    <row r="75" spans="1:6">
      <c r="A75" s="47">
        <v>45443</v>
      </c>
      <c r="B75" s="46">
        <v>-8480.6640000000007</v>
      </c>
      <c r="C75" s="32">
        <f>VLOOKUP($A75,級距!$A:$K,9,FALSE)</f>
        <v>8</v>
      </c>
      <c r="D75" s="32">
        <f>VLOOKUP($A75,級距!$A:$K,10,FALSE)</f>
        <v>7</v>
      </c>
      <c r="E75" s="32">
        <f>VLOOKUP($A75,級距!$A:$K,11,FALSE)</f>
        <v>3</v>
      </c>
      <c r="F75" s="32">
        <f t="shared" si="1"/>
        <v>1</v>
      </c>
    </row>
    <row r="76" spans="1:6">
      <c r="A76" s="47">
        <v>45442</v>
      </c>
      <c r="B76" s="46">
        <v>-69946.368000000002</v>
      </c>
      <c r="C76" s="32">
        <f>VLOOKUP($A76,級距!$A:$K,9,FALSE)</f>
        <v>4</v>
      </c>
      <c r="D76" s="32">
        <f>VLOOKUP($A76,級距!$A:$K,10,FALSE)</f>
        <v>7</v>
      </c>
      <c r="E76" s="32">
        <f>VLOOKUP($A76,級距!$A:$K,11,FALSE)</f>
        <v>3</v>
      </c>
      <c r="F76" s="32">
        <f t="shared" si="1"/>
        <v>1</v>
      </c>
    </row>
    <row r="77" spans="1:6">
      <c r="A77" s="47">
        <v>45441</v>
      </c>
      <c r="B77" s="46">
        <v>64248.671999999999</v>
      </c>
      <c r="C77" s="32">
        <f>VLOOKUP($A77,級距!$A:$K,9,FALSE)</f>
        <v>4</v>
      </c>
      <c r="D77" s="32">
        <f>VLOOKUP($A77,級距!$A:$K,10,FALSE)</f>
        <v>8</v>
      </c>
      <c r="E77" s="32">
        <f>VLOOKUP($A77,級距!$A:$K,11,FALSE)</f>
        <v>3</v>
      </c>
      <c r="F77" s="32">
        <f t="shared" si="1"/>
        <v>1</v>
      </c>
    </row>
    <row r="78" spans="1:6">
      <c r="A78" s="47">
        <v>45440</v>
      </c>
      <c r="B78" s="46">
        <v>9730.2000000000007</v>
      </c>
      <c r="C78" s="32">
        <f>VLOOKUP($A78,級距!$A:$K,9,FALSE)</f>
        <v>2</v>
      </c>
      <c r="D78" s="32">
        <f>VLOOKUP($A78,級距!$A:$K,10,FALSE)</f>
        <v>5</v>
      </c>
      <c r="E78" s="32">
        <f>VLOOKUP($A78,級距!$A:$K,11,FALSE)</f>
        <v>2</v>
      </c>
      <c r="F78" s="32">
        <f t="shared" si="1"/>
        <v>1</v>
      </c>
    </row>
    <row r="79" spans="1:6">
      <c r="A79" s="47">
        <v>45439</v>
      </c>
      <c r="B79" s="46">
        <v>-37787.784</v>
      </c>
      <c r="C79" s="32">
        <f>VLOOKUP($A79,級距!$A:$K,9,FALSE)</f>
        <v>6</v>
      </c>
      <c r="D79" s="32">
        <f>VLOOKUP($A79,級距!$A:$K,10,FALSE)</f>
        <v>8</v>
      </c>
      <c r="E79" s="32">
        <f>VLOOKUP($A79,級距!$A:$K,11,FALSE)</f>
        <v>3</v>
      </c>
      <c r="F79" s="32">
        <f t="shared" si="1"/>
        <v>1</v>
      </c>
    </row>
    <row r="80" spans="1:6">
      <c r="A80" s="47">
        <v>45434</v>
      </c>
      <c r="B80" s="46">
        <v>142138.74400000001</v>
      </c>
      <c r="C80" s="32">
        <f>VLOOKUP($A80,級距!$A:$K,9,FALSE)</f>
        <v>8</v>
      </c>
      <c r="D80" s="32">
        <f>VLOOKUP($A80,級距!$A:$K,10,FALSE)</f>
        <v>9</v>
      </c>
      <c r="E80" s="32">
        <f>VLOOKUP($A80,級距!$A:$K,11,FALSE)</f>
        <v>3</v>
      </c>
      <c r="F80" s="32">
        <f t="shared" si="1"/>
        <v>1</v>
      </c>
    </row>
    <row r="81" spans="1:6">
      <c r="A81" s="47">
        <v>45432</v>
      </c>
      <c r="B81" s="46">
        <v>-14045.183999999999</v>
      </c>
      <c r="C81" s="32">
        <f>VLOOKUP($A81,級距!$A:$K,9,FALSE)</f>
        <v>8</v>
      </c>
      <c r="D81" s="32">
        <f>VLOOKUP($A81,級距!$A:$K,10,FALSE)</f>
        <v>5</v>
      </c>
      <c r="E81" s="32">
        <f>VLOOKUP($A81,級距!$A:$K,11,FALSE)</f>
        <v>2</v>
      </c>
      <c r="F81" s="32">
        <f t="shared" si="1"/>
        <v>1</v>
      </c>
    </row>
    <row r="82" spans="1:6">
      <c r="A82" s="47">
        <v>45429</v>
      </c>
      <c r="B82" s="46">
        <v>-4044.848</v>
      </c>
      <c r="C82" s="32">
        <f>VLOOKUP($A82,級距!$A:$K,9,FALSE)</f>
        <v>1</v>
      </c>
      <c r="D82" s="32">
        <f>VLOOKUP($A82,級距!$A:$K,10,FALSE)</f>
        <v>3</v>
      </c>
      <c r="E82" s="32">
        <f>VLOOKUP($A82,級距!$A:$K,11,FALSE)</f>
        <v>2</v>
      </c>
      <c r="F82" s="32">
        <f t="shared" si="1"/>
        <v>1</v>
      </c>
    </row>
    <row r="83" spans="1:6">
      <c r="A83" s="47">
        <v>45428</v>
      </c>
      <c r="B83" s="46">
        <v>-75239.168000000005</v>
      </c>
      <c r="C83" s="32">
        <f>VLOOKUP($A83,級距!$A:$K,9,FALSE)</f>
        <v>5</v>
      </c>
      <c r="D83" s="32">
        <f>VLOOKUP($A83,級距!$A:$K,10,FALSE)</f>
        <v>5</v>
      </c>
      <c r="E83" s="32">
        <f>VLOOKUP($A83,級距!$A:$K,11,FALSE)</f>
        <v>2</v>
      </c>
      <c r="F83" s="32">
        <f t="shared" si="1"/>
        <v>1</v>
      </c>
    </row>
    <row r="84" spans="1:6">
      <c r="A84" s="47">
        <v>45426</v>
      </c>
      <c r="B84" s="46">
        <v>18961.919999999998</v>
      </c>
      <c r="C84" s="32">
        <f>VLOOKUP($A84,級距!$A:$K,9,FALSE)</f>
        <v>2</v>
      </c>
      <c r="D84" s="32">
        <f>VLOOKUP($A84,級距!$A:$K,10,FALSE)</f>
        <v>9</v>
      </c>
      <c r="E84" s="32">
        <f>VLOOKUP($A84,級距!$A:$K,11,FALSE)</f>
        <v>3</v>
      </c>
      <c r="F84" s="32">
        <f t="shared" si="1"/>
        <v>1</v>
      </c>
    </row>
    <row r="85" spans="1:6">
      <c r="A85" s="47">
        <v>45415</v>
      </c>
      <c r="B85" s="46">
        <v>-1135.8</v>
      </c>
      <c r="C85" s="32">
        <f>VLOOKUP($A85,級距!$A:$K,9,FALSE)</f>
        <v>8</v>
      </c>
      <c r="D85" s="32">
        <f>VLOOKUP($A85,級距!$A:$K,10,FALSE)</f>
        <v>6</v>
      </c>
      <c r="E85" s="32">
        <f>VLOOKUP($A85,級距!$A:$K,11,FALSE)</f>
        <v>2</v>
      </c>
      <c r="F85" s="32">
        <f t="shared" si="1"/>
        <v>1</v>
      </c>
    </row>
    <row r="86" spans="1:6">
      <c r="A86" s="47">
        <v>45411</v>
      </c>
      <c r="B86" s="46">
        <v>-70024.032000000007</v>
      </c>
      <c r="C86" s="32">
        <f>VLOOKUP($A86,級距!$A:$K,9,FALSE)</f>
        <v>7</v>
      </c>
      <c r="D86" s="32">
        <f>VLOOKUP($A86,級距!$A:$K,10,FALSE)</f>
        <v>9</v>
      </c>
      <c r="E86" s="32">
        <f>VLOOKUP($A86,級距!$A:$K,11,FALSE)</f>
        <v>3</v>
      </c>
      <c r="F86" s="32">
        <f t="shared" si="1"/>
        <v>1</v>
      </c>
    </row>
    <row r="87" spans="1:6">
      <c r="A87" s="47">
        <v>45408</v>
      </c>
      <c r="B87" s="46">
        <v>20859.024000000001</v>
      </c>
      <c r="C87" s="32">
        <f>VLOOKUP($A87,級距!$A:$K,9,FALSE)</f>
        <v>5</v>
      </c>
      <c r="D87" s="32">
        <f>VLOOKUP($A87,級距!$A:$K,10,FALSE)</f>
        <v>3</v>
      </c>
      <c r="E87" s="32">
        <f>VLOOKUP($A87,級距!$A:$K,11,FALSE)</f>
        <v>2</v>
      </c>
      <c r="F87" s="32">
        <f t="shared" si="1"/>
        <v>1</v>
      </c>
    </row>
    <row r="88" spans="1:6">
      <c r="A88" s="47">
        <v>45406</v>
      </c>
      <c r="B88" s="46">
        <v>9681.1360000000004</v>
      </c>
      <c r="C88" s="32">
        <f>VLOOKUP($A88,級距!$A:$K,9,FALSE)</f>
        <v>8</v>
      </c>
      <c r="D88" s="32">
        <f>VLOOKUP($A88,級距!$A:$K,10,FALSE)</f>
        <v>9</v>
      </c>
      <c r="E88" s="32">
        <f>VLOOKUP($A88,級距!$A:$K,11,FALSE)</f>
        <v>3</v>
      </c>
      <c r="F88" s="32">
        <f t="shared" si="1"/>
        <v>1</v>
      </c>
    </row>
    <row r="89" spans="1:6">
      <c r="A89" s="47">
        <v>45401</v>
      </c>
      <c r="B89" s="46">
        <v>398996.16</v>
      </c>
      <c r="C89" s="32">
        <f>VLOOKUP($A89,級距!$A:$K,9,FALSE)</f>
        <v>10</v>
      </c>
      <c r="D89" s="32">
        <f>VLOOKUP($A89,級距!$A:$K,10,FALSE)</f>
        <v>5</v>
      </c>
      <c r="E89" s="32">
        <f>VLOOKUP($A89,級距!$A:$K,11,FALSE)</f>
        <v>1</v>
      </c>
      <c r="F89" s="32">
        <f t="shared" si="1"/>
        <v>1</v>
      </c>
    </row>
    <row r="90" spans="1:6">
      <c r="A90" s="47">
        <v>45398</v>
      </c>
      <c r="B90" s="46">
        <v>-15388.848</v>
      </c>
      <c r="C90" s="32">
        <f>VLOOKUP($A90,級距!$A:$K,9,FALSE)</f>
        <v>10</v>
      </c>
      <c r="D90" s="32">
        <f>VLOOKUP($A90,級距!$A:$K,10,FALSE)</f>
        <v>7</v>
      </c>
      <c r="E90" s="32">
        <f>VLOOKUP($A90,級距!$A:$K,11,FALSE)</f>
        <v>4</v>
      </c>
      <c r="F90" s="32">
        <f t="shared" si="1"/>
        <v>1</v>
      </c>
    </row>
    <row r="91" spans="1:6">
      <c r="A91" s="47">
        <v>45397</v>
      </c>
      <c r="B91" s="46">
        <v>-78896.016000000003</v>
      </c>
      <c r="C91" s="32">
        <f>VLOOKUP($A91,級距!$A:$K,9,FALSE)</f>
        <v>2</v>
      </c>
      <c r="D91" s="32">
        <f>VLOOKUP($A91,級距!$A:$K,10,FALSE)</f>
        <v>3</v>
      </c>
      <c r="E91" s="32">
        <f>VLOOKUP($A91,級距!$A:$K,11,FALSE)</f>
        <v>2</v>
      </c>
      <c r="F91" s="32">
        <f t="shared" si="1"/>
        <v>1</v>
      </c>
    </row>
    <row r="92" spans="1:6">
      <c r="A92" s="47">
        <v>45394</v>
      </c>
      <c r="B92" s="46">
        <v>10004.544</v>
      </c>
      <c r="C92" s="32">
        <f>VLOOKUP($A92,級距!$A:$K,9,FALSE)</f>
        <v>2</v>
      </c>
      <c r="D92" s="32">
        <f>VLOOKUP($A92,級距!$A:$K,10,FALSE)</f>
        <v>1</v>
      </c>
      <c r="E92" s="32">
        <f>VLOOKUP($A92,級距!$A:$K,11,FALSE)</f>
        <v>2</v>
      </c>
      <c r="F92" s="32">
        <f t="shared" si="1"/>
        <v>1</v>
      </c>
    </row>
    <row r="93" spans="1:6">
      <c r="A93" s="47">
        <v>45393</v>
      </c>
      <c r="B93" s="46">
        <v>-55182.455999999998</v>
      </c>
      <c r="C93" s="32">
        <f>VLOOKUP($A93,級距!$A:$K,9,FALSE)</f>
        <v>1</v>
      </c>
      <c r="D93" s="32">
        <f>VLOOKUP($A93,級距!$A:$K,10,FALSE)</f>
        <v>5</v>
      </c>
      <c r="E93" s="32">
        <f>VLOOKUP($A93,級距!$A:$K,11,FALSE)</f>
        <v>2</v>
      </c>
      <c r="F93" s="32">
        <f t="shared" si="1"/>
        <v>1</v>
      </c>
    </row>
    <row r="94" spans="1:6">
      <c r="A94" s="47">
        <v>45391</v>
      </c>
      <c r="B94" s="46">
        <v>88005.623999999996</v>
      </c>
      <c r="C94" s="32">
        <f>VLOOKUP($A94,級距!$A:$K,9,FALSE)</f>
        <v>9</v>
      </c>
      <c r="D94" s="32">
        <f>VLOOKUP($A94,級距!$A:$K,10,FALSE)</f>
        <v>10</v>
      </c>
      <c r="E94" s="32">
        <f>VLOOKUP($A94,級距!$A:$K,11,FALSE)</f>
        <v>3</v>
      </c>
      <c r="F94" s="32">
        <f t="shared" si="1"/>
        <v>1</v>
      </c>
    </row>
    <row r="95" spans="1:6">
      <c r="A95" s="47">
        <v>45390</v>
      </c>
      <c r="B95" s="46">
        <v>92313.911999999997</v>
      </c>
      <c r="C95" s="32">
        <f>VLOOKUP($A95,級距!$A:$K,9,FALSE)</f>
        <v>2</v>
      </c>
      <c r="D95" s="32">
        <f>VLOOKUP($A95,級距!$A:$K,10,FALSE)</f>
        <v>4</v>
      </c>
      <c r="E95" s="32">
        <f>VLOOKUP($A95,級距!$A:$K,11,FALSE)</f>
        <v>2</v>
      </c>
      <c r="F95" s="32">
        <f t="shared" si="1"/>
        <v>1</v>
      </c>
    </row>
    <row r="96" spans="1:6">
      <c r="A96" s="47">
        <v>45385</v>
      </c>
      <c r="B96" s="46">
        <v>-59855.040000000001</v>
      </c>
      <c r="C96" s="32">
        <f>VLOOKUP($A96,級距!$A:$K,9,FALSE)</f>
        <v>2</v>
      </c>
      <c r="D96" s="32">
        <f>VLOOKUP($A96,級距!$A:$K,10,FALSE)</f>
        <v>2</v>
      </c>
      <c r="E96" s="32">
        <f>VLOOKUP($A96,級距!$A:$K,11,FALSE)</f>
        <v>2</v>
      </c>
      <c r="F96" s="32">
        <f t="shared" si="1"/>
        <v>1</v>
      </c>
    </row>
    <row r="97" spans="1:6">
      <c r="A97" s="47">
        <v>45384</v>
      </c>
      <c r="B97" s="46">
        <v>93834.224000000002</v>
      </c>
      <c r="C97" s="32">
        <f>VLOOKUP($A97,級距!$A:$K,9,FALSE)</f>
        <v>4</v>
      </c>
      <c r="D97" s="32">
        <f>VLOOKUP($A97,級距!$A:$K,10,FALSE)</f>
        <v>10</v>
      </c>
      <c r="E97" s="32">
        <f>VLOOKUP($A97,級距!$A:$K,11,FALSE)</f>
        <v>3</v>
      </c>
      <c r="F97" s="32">
        <f t="shared" si="1"/>
        <v>1</v>
      </c>
    </row>
    <row r="98" spans="1:6">
      <c r="A98" s="47">
        <v>45377</v>
      </c>
      <c r="B98" s="46">
        <v>-83317.695999999996</v>
      </c>
      <c r="C98" s="32">
        <f>VLOOKUP($A98,級距!$A:$K,9,FALSE)</f>
        <v>10</v>
      </c>
      <c r="D98" s="32">
        <f>VLOOKUP($A98,級距!$A:$K,10,FALSE)</f>
        <v>3</v>
      </c>
      <c r="E98" s="32">
        <f>VLOOKUP($A98,級距!$A:$K,11,FALSE)</f>
        <v>1</v>
      </c>
      <c r="F98" s="32">
        <f t="shared" si="1"/>
        <v>1</v>
      </c>
    </row>
    <row r="99" spans="1:6">
      <c r="A99" s="47">
        <v>45372</v>
      </c>
      <c r="B99" s="46">
        <v>23168.560000000001</v>
      </c>
      <c r="C99" s="32">
        <f>VLOOKUP($A99,級距!$A:$K,9,FALSE)</f>
        <v>6</v>
      </c>
      <c r="D99" s="32">
        <f>VLOOKUP($A99,級距!$A:$K,10,FALSE)</f>
        <v>10</v>
      </c>
      <c r="E99" s="32">
        <f>VLOOKUP($A99,級距!$A:$K,11,FALSE)</f>
        <v>3</v>
      </c>
      <c r="F99" s="32">
        <f t="shared" si="1"/>
        <v>1</v>
      </c>
    </row>
    <row r="100" spans="1:6">
      <c r="A100" s="47">
        <v>45366</v>
      </c>
      <c r="B100" s="46">
        <v>-1897.248</v>
      </c>
      <c r="C100" s="32">
        <f>VLOOKUP($A100,級距!$A:$K,9,FALSE)</f>
        <v>3</v>
      </c>
      <c r="D100" s="32">
        <f>VLOOKUP($A100,級距!$A:$K,10,FALSE)</f>
        <v>7</v>
      </c>
      <c r="E100" s="32">
        <f>VLOOKUP($A100,級距!$A:$K,11,FALSE)</f>
        <v>3</v>
      </c>
      <c r="F100" s="32">
        <f t="shared" si="1"/>
        <v>1</v>
      </c>
    </row>
    <row r="101" spans="1:6">
      <c r="A101" s="47">
        <v>45364</v>
      </c>
      <c r="B101" s="46">
        <v>-56881.584000000003</v>
      </c>
      <c r="C101" s="32">
        <f>VLOOKUP($A101,級距!$A:$K,9,FALSE)</f>
        <v>4</v>
      </c>
      <c r="D101" s="32">
        <f>VLOOKUP($A101,級距!$A:$K,10,FALSE)</f>
        <v>4</v>
      </c>
      <c r="E101" s="32">
        <f>VLOOKUP($A101,級距!$A:$K,11,FALSE)</f>
        <v>2</v>
      </c>
      <c r="F101" s="32">
        <f t="shared" si="1"/>
        <v>1</v>
      </c>
    </row>
    <row r="102" spans="1:6">
      <c r="A102" s="47">
        <v>45363</v>
      </c>
      <c r="B102" s="46">
        <v>65827.288</v>
      </c>
      <c r="C102" s="32">
        <f>VLOOKUP($A102,級距!$A:$K,9,FALSE)</f>
        <v>7</v>
      </c>
      <c r="D102" s="32">
        <f>VLOOKUP($A102,級距!$A:$K,10,FALSE)</f>
        <v>10</v>
      </c>
      <c r="E102" s="32">
        <f>VLOOKUP($A102,級距!$A:$K,11,FALSE)</f>
        <v>3</v>
      </c>
      <c r="F102" s="32">
        <f t="shared" si="1"/>
        <v>1</v>
      </c>
    </row>
    <row r="103" spans="1:6">
      <c r="A103" s="47">
        <v>45358</v>
      </c>
      <c r="B103" s="46">
        <v>-61889.567999999999</v>
      </c>
      <c r="C103" s="32">
        <f>VLOOKUP($A103,級距!$A:$K,9,FALSE)</f>
        <v>5</v>
      </c>
      <c r="D103" s="32">
        <f>VLOOKUP($A103,級距!$A:$K,10,FALSE)</f>
        <v>2</v>
      </c>
      <c r="E103" s="32">
        <f>VLOOKUP($A103,級距!$A:$K,11,FALSE)</f>
        <v>2</v>
      </c>
      <c r="F103" s="32">
        <f t="shared" si="1"/>
        <v>1</v>
      </c>
    </row>
    <row r="104" spans="1:6">
      <c r="A104" s="47">
        <v>45357</v>
      </c>
      <c r="B104" s="46">
        <v>-26290.655999999999</v>
      </c>
      <c r="C104" s="32">
        <f>VLOOKUP($A104,級距!$A:$K,9,FALSE)</f>
        <v>7</v>
      </c>
      <c r="D104" s="32">
        <f>VLOOKUP($A104,級距!$A:$K,10,FALSE)</f>
        <v>10</v>
      </c>
      <c r="E104" s="32">
        <f>VLOOKUP($A104,級距!$A:$K,11,FALSE)</f>
        <v>3</v>
      </c>
      <c r="F104" s="32">
        <f t="shared" si="1"/>
        <v>1</v>
      </c>
    </row>
    <row r="105" spans="1:6">
      <c r="A105" s="47">
        <v>45356</v>
      </c>
      <c r="B105" s="46">
        <v>-114225.712</v>
      </c>
      <c r="C105" s="32">
        <f>VLOOKUP($A105,級距!$A:$K,9,FALSE)</f>
        <v>2</v>
      </c>
      <c r="D105" s="32">
        <f>VLOOKUP($A105,級距!$A:$K,10,FALSE)</f>
        <v>3</v>
      </c>
      <c r="E105" s="32">
        <f>VLOOKUP($A105,級距!$A:$K,11,FALSE)</f>
        <v>2</v>
      </c>
      <c r="F105" s="32">
        <f t="shared" si="1"/>
        <v>1</v>
      </c>
    </row>
    <row r="106" spans="1:6">
      <c r="A106" s="47">
        <v>45355</v>
      </c>
      <c r="B106" s="46">
        <v>39752.383999999998</v>
      </c>
      <c r="C106" s="32">
        <f>VLOOKUP($A106,級距!$A:$K,9,FALSE)</f>
        <v>5</v>
      </c>
      <c r="D106" s="32">
        <f>VLOOKUP($A106,級距!$A:$K,10,FALSE)</f>
        <v>9</v>
      </c>
      <c r="E106" s="32">
        <f>VLOOKUP($A106,級距!$A:$K,11,FALSE)</f>
        <v>3</v>
      </c>
      <c r="F106" s="32">
        <f t="shared" si="1"/>
        <v>1</v>
      </c>
    </row>
    <row r="107" spans="1:6">
      <c r="A107" s="47">
        <v>45349</v>
      </c>
      <c r="B107" s="46">
        <v>-53972.048000000003</v>
      </c>
      <c r="C107" s="32">
        <f>VLOOKUP($A107,級距!$A:$K,9,FALSE)</f>
        <v>8</v>
      </c>
      <c r="D107" s="32">
        <f>VLOOKUP($A107,級距!$A:$K,10,FALSE)</f>
        <v>4</v>
      </c>
      <c r="E107" s="32">
        <f>VLOOKUP($A107,級距!$A:$K,11,FALSE)</f>
        <v>2</v>
      </c>
      <c r="F107" s="32">
        <f t="shared" si="1"/>
        <v>1</v>
      </c>
    </row>
    <row r="108" spans="1:6">
      <c r="A108" s="47">
        <v>45338</v>
      </c>
      <c r="B108" s="46">
        <v>-49485.48</v>
      </c>
      <c r="C108" s="32">
        <f>VLOOKUP($A108,級距!$A:$K,9,FALSE)</f>
        <v>1</v>
      </c>
      <c r="D108" s="32">
        <f>VLOOKUP($A108,級距!$A:$K,10,FALSE)</f>
        <v>6</v>
      </c>
      <c r="E108" s="32">
        <f>VLOOKUP($A108,級距!$A:$K,11,FALSE)</f>
        <v>2</v>
      </c>
      <c r="F108" s="32">
        <f t="shared" si="1"/>
        <v>1</v>
      </c>
    </row>
    <row r="109" spans="1:6">
      <c r="A109" s="47">
        <v>45323</v>
      </c>
      <c r="B109" s="46">
        <v>-53583.144</v>
      </c>
      <c r="C109" s="32">
        <f>VLOOKUP($A109,級距!$A:$K,9,FALSE)</f>
        <v>2</v>
      </c>
      <c r="D109" s="32">
        <f>VLOOKUP($A109,級距!$A:$K,10,FALSE)</f>
        <v>3</v>
      </c>
      <c r="E109" s="32">
        <f>VLOOKUP($A109,級距!$A:$K,11,FALSE)</f>
        <v>2</v>
      </c>
      <c r="F109" s="32">
        <f t="shared" si="1"/>
        <v>1</v>
      </c>
    </row>
    <row r="110" spans="1:6">
      <c r="A110" s="47">
        <v>45322</v>
      </c>
      <c r="B110" s="46">
        <v>11218.296</v>
      </c>
      <c r="C110" s="32">
        <f>VLOOKUP($A110,級距!$A:$K,9,FALSE)</f>
        <v>1</v>
      </c>
      <c r="D110" s="32">
        <f>VLOOKUP($A110,級距!$A:$K,10,FALSE)</f>
        <v>8</v>
      </c>
      <c r="E110" s="32">
        <f>VLOOKUP($A110,級距!$A:$K,11,FALSE)</f>
        <v>3</v>
      </c>
      <c r="F110" s="32">
        <f t="shared" si="1"/>
        <v>1</v>
      </c>
    </row>
    <row r="111" spans="1:6">
      <c r="A111" s="47">
        <v>45320</v>
      </c>
      <c r="B111" s="46">
        <v>-16826.759999999998</v>
      </c>
      <c r="C111" s="32">
        <f>VLOOKUP($A111,級距!$A:$K,9,FALSE)</f>
        <v>4</v>
      </c>
      <c r="D111" s="32">
        <f>VLOOKUP($A111,級距!$A:$K,10,FALSE)</f>
        <v>7</v>
      </c>
      <c r="E111" s="32">
        <f>VLOOKUP($A111,級距!$A:$K,11,FALSE)</f>
        <v>3</v>
      </c>
      <c r="F111" s="32">
        <f t="shared" si="1"/>
        <v>1</v>
      </c>
    </row>
    <row r="112" spans="1:6">
      <c r="A112" s="47">
        <v>45310</v>
      </c>
      <c r="B112" s="46">
        <v>42171.815999999999</v>
      </c>
      <c r="C112" s="32">
        <f>VLOOKUP($A112,級距!$A:$K,9,FALSE)</f>
        <v>5</v>
      </c>
      <c r="D112" s="32">
        <f>VLOOKUP($A112,級距!$A:$K,10,FALSE)</f>
        <v>8</v>
      </c>
      <c r="E112" s="32">
        <f>VLOOKUP($A112,級距!$A:$K,11,FALSE)</f>
        <v>3</v>
      </c>
      <c r="F112" s="32">
        <f t="shared" si="1"/>
        <v>1</v>
      </c>
    </row>
    <row r="113" spans="1:6">
      <c r="A113" s="47">
        <v>45308</v>
      </c>
      <c r="B113" s="46">
        <v>-6173.4719999999998</v>
      </c>
      <c r="C113" s="32">
        <f>VLOOKUP($A113,級距!$A:$K,9,FALSE)</f>
        <v>5</v>
      </c>
      <c r="D113" s="32">
        <f>VLOOKUP($A113,級距!$A:$K,10,FALSE)</f>
        <v>8</v>
      </c>
      <c r="E113" s="32">
        <f>VLOOKUP($A113,級距!$A:$K,11,FALSE)</f>
        <v>3</v>
      </c>
      <c r="F113" s="32">
        <f t="shared" si="1"/>
        <v>1</v>
      </c>
    </row>
    <row r="114" spans="1:6">
      <c r="A114" s="47">
        <v>45307</v>
      </c>
      <c r="B114" s="46">
        <v>-4468.3360000000002</v>
      </c>
      <c r="C114" s="32">
        <f>VLOOKUP($A114,級距!$A:$K,9,FALSE)</f>
        <v>5</v>
      </c>
      <c r="D114" s="32">
        <f>VLOOKUP($A114,級距!$A:$K,10,FALSE)</f>
        <v>9</v>
      </c>
      <c r="E114" s="32">
        <f>VLOOKUP($A114,級距!$A:$K,11,FALSE)</f>
        <v>3</v>
      </c>
      <c r="F114" s="32">
        <f t="shared" si="1"/>
        <v>1</v>
      </c>
    </row>
    <row r="115" spans="1:6">
      <c r="A115" s="47">
        <v>45299</v>
      </c>
      <c r="B115" s="46">
        <v>-67785.304000000004</v>
      </c>
      <c r="C115" s="32">
        <f>VLOOKUP($A115,級距!$A:$K,9,FALSE)</f>
        <v>3</v>
      </c>
      <c r="D115" s="32">
        <f>VLOOKUP($A115,級距!$A:$K,10,FALSE)</f>
        <v>2</v>
      </c>
      <c r="E115" s="32">
        <f>VLOOKUP($A115,級距!$A:$K,11,FALSE)</f>
        <v>2</v>
      </c>
      <c r="F115" s="32">
        <f t="shared" si="1"/>
        <v>1</v>
      </c>
    </row>
    <row r="116" spans="1:6">
      <c r="A116" s="47">
        <v>45294</v>
      </c>
      <c r="B116" s="46">
        <v>254815.63200000001</v>
      </c>
      <c r="C116" s="32">
        <f>VLOOKUP($A116,級距!$A:$K,9,FALSE)</f>
        <v>4</v>
      </c>
      <c r="D116" s="32">
        <f>VLOOKUP($A116,級距!$A:$K,10,FALSE)</f>
        <v>8</v>
      </c>
      <c r="E116" s="32">
        <f>VLOOKUP($A116,級距!$A:$K,11,FALSE)</f>
        <v>3</v>
      </c>
      <c r="F116" s="32">
        <f t="shared" si="1"/>
        <v>1</v>
      </c>
    </row>
    <row r="117" spans="1:6">
      <c r="A117" s="47">
        <v>45293</v>
      </c>
      <c r="B117" s="46">
        <v>10291.487999999999</v>
      </c>
      <c r="C117" s="32">
        <f>VLOOKUP($A117,級距!$A:$K,9,FALSE)</f>
        <v>5</v>
      </c>
      <c r="D117" s="32">
        <f>VLOOKUP($A117,級距!$A:$K,10,FALSE)</f>
        <v>3</v>
      </c>
      <c r="E117" s="32">
        <f>VLOOKUP($A117,級距!$A:$K,11,FALSE)</f>
        <v>2</v>
      </c>
      <c r="F117" s="32">
        <f t="shared" si="1"/>
        <v>1</v>
      </c>
    </row>
    <row r="118" spans="1:6">
      <c r="A118" s="47">
        <v>45286</v>
      </c>
      <c r="B118" s="46">
        <v>-6255.68</v>
      </c>
      <c r="C118" s="32">
        <f>VLOOKUP($A118,級距!$A:$K,9,FALSE)</f>
        <v>1</v>
      </c>
      <c r="D118" s="32">
        <f>VLOOKUP($A118,級距!$A:$K,10,FALSE)</f>
        <v>8</v>
      </c>
      <c r="E118" s="32">
        <f>VLOOKUP($A118,級距!$A:$K,11,FALSE)</f>
        <v>3</v>
      </c>
      <c r="F118" s="32">
        <f t="shared" si="1"/>
        <v>1</v>
      </c>
    </row>
    <row r="119" spans="1:6">
      <c r="A119" s="47">
        <v>45281</v>
      </c>
      <c r="B119" s="46">
        <v>-6724.8239999999996</v>
      </c>
      <c r="C119" s="32">
        <f>VLOOKUP($A119,級距!$A:$K,9,FALSE)</f>
        <v>3</v>
      </c>
      <c r="D119" s="32">
        <f>VLOOKUP($A119,級距!$A:$K,10,FALSE)</f>
        <v>7</v>
      </c>
      <c r="E119" s="32">
        <f>VLOOKUP($A119,級距!$A:$K,11,FALSE)</f>
        <v>3</v>
      </c>
      <c r="F119" s="32">
        <f t="shared" si="1"/>
        <v>1</v>
      </c>
    </row>
    <row r="120" spans="1:6">
      <c r="A120" s="47">
        <v>45279</v>
      </c>
      <c r="B120" s="46">
        <v>23871.072</v>
      </c>
      <c r="C120" s="32">
        <f>VLOOKUP($A120,級距!$A:$K,9,FALSE)</f>
        <v>2</v>
      </c>
      <c r="D120" s="32">
        <f>VLOOKUP($A120,級距!$A:$K,10,FALSE)</f>
        <v>2</v>
      </c>
      <c r="E120" s="32">
        <f>VLOOKUP($A120,級距!$A:$K,11,FALSE)</f>
        <v>2</v>
      </c>
      <c r="F120" s="32">
        <f t="shared" si="1"/>
        <v>1</v>
      </c>
    </row>
    <row r="121" spans="1:6">
      <c r="A121" s="47">
        <v>45278</v>
      </c>
      <c r="B121" s="46">
        <v>-4891.3280000000004</v>
      </c>
      <c r="C121" s="32">
        <f>VLOOKUP($A121,級距!$A:$K,9,FALSE)</f>
        <v>1</v>
      </c>
      <c r="D121" s="32">
        <f>VLOOKUP($A121,級距!$A:$K,10,FALSE)</f>
        <v>2</v>
      </c>
      <c r="E121" s="32">
        <f>VLOOKUP($A121,級距!$A:$K,11,FALSE)</f>
        <v>2</v>
      </c>
      <c r="F121" s="32">
        <f t="shared" si="1"/>
        <v>1</v>
      </c>
    </row>
    <row r="122" spans="1:6">
      <c r="A122" s="47">
        <v>45274</v>
      </c>
      <c r="B122" s="46">
        <v>-18895.216</v>
      </c>
      <c r="C122" s="32">
        <f>VLOOKUP($A122,級距!$A:$K,9,FALSE)</f>
        <v>1</v>
      </c>
      <c r="D122" s="32">
        <f>VLOOKUP($A122,級距!$A:$K,10,FALSE)</f>
        <v>7</v>
      </c>
      <c r="E122" s="32">
        <f>VLOOKUP($A122,級距!$A:$K,11,FALSE)</f>
        <v>3</v>
      </c>
      <c r="F122" s="32">
        <f t="shared" si="1"/>
        <v>1</v>
      </c>
    </row>
    <row r="123" spans="1:6">
      <c r="A123" s="47">
        <v>45268</v>
      </c>
      <c r="B123" s="46">
        <v>-26073.616000000002</v>
      </c>
      <c r="C123" s="32">
        <f>VLOOKUP($A123,級距!$A:$K,9,FALSE)</f>
        <v>2</v>
      </c>
      <c r="D123" s="32">
        <f>VLOOKUP($A123,級距!$A:$K,10,FALSE)</f>
        <v>3</v>
      </c>
      <c r="E123" s="32">
        <f>VLOOKUP($A123,級距!$A:$K,11,FALSE)</f>
        <v>2</v>
      </c>
      <c r="F123" s="32">
        <f t="shared" si="1"/>
        <v>1</v>
      </c>
    </row>
    <row r="124" spans="1:6">
      <c r="A124" s="47">
        <v>45266</v>
      </c>
      <c r="B124" s="46">
        <v>-7180.2</v>
      </c>
      <c r="C124" s="32">
        <f>VLOOKUP($A124,級距!$A:$K,9,FALSE)</f>
        <v>2</v>
      </c>
      <c r="D124" s="32">
        <f>VLOOKUP($A124,級距!$A:$K,10,FALSE)</f>
        <v>2</v>
      </c>
      <c r="E124" s="32">
        <f>VLOOKUP($A124,級距!$A:$K,11,FALSE)</f>
        <v>2</v>
      </c>
      <c r="F124" s="32">
        <f t="shared" si="1"/>
        <v>1</v>
      </c>
    </row>
    <row r="125" spans="1:6">
      <c r="A125" s="47">
        <v>45265</v>
      </c>
      <c r="B125" s="46">
        <v>-68058.983999999997</v>
      </c>
      <c r="C125" s="32">
        <f>VLOOKUP($A125,級距!$A:$K,9,FALSE)</f>
        <v>1</v>
      </c>
      <c r="D125" s="32">
        <f>VLOOKUP($A125,級距!$A:$K,10,FALSE)</f>
        <v>3</v>
      </c>
      <c r="E125" s="32">
        <f>VLOOKUP($A125,級距!$A:$K,11,FALSE)</f>
        <v>2</v>
      </c>
      <c r="F125" s="32">
        <f t="shared" si="1"/>
        <v>1</v>
      </c>
    </row>
    <row r="126" spans="1:6">
      <c r="A126" s="47">
        <v>45261</v>
      </c>
      <c r="B126" s="46">
        <v>1927.5360000000001</v>
      </c>
      <c r="C126" s="32">
        <f>VLOOKUP($A126,級距!$A:$K,9,FALSE)</f>
        <v>5</v>
      </c>
      <c r="D126" s="32">
        <f>VLOOKUP($A126,級距!$A:$K,10,FALSE)</f>
        <v>5</v>
      </c>
      <c r="E126" s="32">
        <f>VLOOKUP($A126,級距!$A:$K,11,FALSE)</f>
        <v>2</v>
      </c>
      <c r="F126" s="32">
        <f t="shared" si="1"/>
        <v>1</v>
      </c>
    </row>
    <row r="127" spans="1:6">
      <c r="A127" s="47">
        <v>45260</v>
      </c>
      <c r="B127" s="46">
        <v>-64987.872000000003</v>
      </c>
      <c r="C127" s="32">
        <f>VLOOKUP($A127,級距!$A:$K,9,FALSE)</f>
        <v>2</v>
      </c>
      <c r="D127" s="32">
        <f>VLOOKUP($A127,級距!$A:$K,10,FALSE)</f>
        <v>1</v>
      </c>
      <c r="E127" s="32">
        <f>VLOOKUP($A127,級距!$A:$K,11,FALSE)</f>
        <v>2</v>
      </c>
      <c r="F127" s="32">
        <f t="shared" si="1"/>
        <v>1</v>
      </c>
    </row>
    <row r="128" spans="1:6">
      <c r="A128" s="47">
        <v>45257</v>
      </c>
      <c r="B128" s="46">
        <v>1719.096</v>
      </c>
      <c r="C128" s="32">
        <f>VLOOKUP($A128,級距!$A:$K,9,FALSE)</f>
        <v>7</v>
      </c>
      <c r="D128" s="32">
        <f>VLOOKUP($A128,級距!$A:$K,10,FALSE)</f>
        <v>4</v>
      </c>
      <c r="E128" s="32">
        <f>VLOOKUP($A128,級距!$A:$K,11,FALSE)</f>
        <v>2</v>
      </c>
      <c r="F128" s="32">
        <f t="shared" si="1"/>
        <v>1</v>
      </c>
    </row>
    <row r="129" spans="1:6">
      <c r="A129" s="47">
        <v>45251</v>
      </c>
      <c r="B129" s="46">
        <v>136314.88</v>
      </c>
      <c r="C129" s="32">
        <f>VLOOKUP($A129,級距!$A:$K,9,FALSE)</f>
        <v>4</v>
      </c>
      <c r="D129" s="32">
        <f>VLOOKUP($A129,級距!$A:$K,10,FALSE)</f>
        <v>10</v>
      </c>
      <c r="E129" s="32">
        <f>VLOOKUP($A129,級距!$A:$K,11,FALSE)</f>
        <v>3</v>
      </c>
      <c r="F129" s="32">
        <f t="shared" si="1"/>
        <v>1</v>
      </c>
    </row>
    <row r="130" spans="1:6">
      <c r="A130" s="47">
        <v>45245</v>
      </c>
      <c r="B130" s="46">
        <v>11554.8</v>
      </c>
      <c r="C130" s="32">
        <f>VLOOKUP($A130,級距!$A:$K,9,FALSE)</f>
        <v>3</v>
      </c>
      <c r="D130" s="32">
        <f>VLOOKUP($A130,級距!$A:$K,10,FALSE)</f>
        <v>4</v>
      </c>
      <c r="E130" s="32">
        <f>VLOOKUP($A130,級距!$A:$K,11,FALSE)</f>
        <v>2</v>
      </c>
      <c r="F130" s="32">
        <f t="shared" si="1"/>
        <v>1</v>
      </c>
    </row>
    <row r="131" spans="1:6">
      <c r="A131" s="47">
        <v>45233</v>
      </c>
      <c r="B131" s="46">
        <v>-18577.511999999999</v>
      </c>
      <c r="C131" s="32">
        <f>VLOOKUP($A131,級距!$A:$K,9,FALSE)</f>
        <v>1</v>
      </c>
      <c r="D131" s="32">
        <f>VLOOKUP($A131,級距!$A:$K,10,FALSE)</f>
        <v>3</v>
      </c>
      <c r="E131" s="32">
        <f>VLOOKUP($A131,級距!$A:$K,11,FALSE)</f>
        <v>2</v>
      </c>
      <c r="F131" s="32">
        <f t="shared" si="1"/>
        <v>1</v>
      </c>
    </row>
    <row r="132" spans="1:6">
      <c r="A132" s="47">
        <v>45232</v>
      </c>
      <c r="B132" s="46">
        <v>125175.512</v>
      </c>
      <c r="C132" s="32">
        <f>VLOOKUP($A132,級距!$A:$K,9,FALSE)</f>
        <v>5</v>
      </c>
      <c r="D132" s="32">
        <f>VLOOKUP($A132,級距!$A:$K,10,FALSE)</f>
        <v>9</v>
      </c>
      <c r="E132" s="32">
        <f>VLOOKUP($A132,級距!$A:$K,11,FALSE)</f>
        <v>3</v>
      </c>
      <c r="F132" s="32">
        <f t="shared" ref="F132:F195" si="2">IF(A133&lt;&gt;A132,1,0)</f>
        <v>1</v>
      </c>
    </row>
    <row r="133" spans="1:6">
      <c r="A133" s="47">
        <v>45230</v>
      </c>
      <c r="B133" s="46">
        <v>52292.04</v>
      </c>
      <c r="C133" s="32">
        <f>VLOOKUP($A133,級距!$A:$K,9,FALSE)</f>
        <v>8</v>
      </c>
      <c r="D133" s="32">
        <f>VLOOKUP($A133,級距!$A:$K,10,FALSE)</f>
        <v>9</v>
      </c>
      <c r="E133" s="32">
        <f>VLOOKUP($A133,級距!$A:$K,11,FALSE)</f>
        <v>3</v>
      </c>
      <c r="F133" s="32">
        <f t="shared" si="2"/>
        <v>1</v>
      </c>
    </row>
    <row r="134" spans="1:6">
      <c r="A134" s="47">
        <v>45226</v>
      </c>
      <c r="B134" s="46">
        <v>-63877.68</v>
      </c>
      <c r="C134" s="32">
        <f>VLOOKUP($A134,級距!$A:$K,9,FALSE)</f>
        <v>1</v>
      </c>
      <c r="D134" s="32">
        <f>VLOOKUP($A134,級距!$A:$K,10,FALSE)</f>
        <v>2</v>
      </c>
      <c r="E134" s="32">
        <f>VLOOKUP($A134,級距!$A:$K,11,FALSE)</f>
        <v>2</v>
      </c>
      <c r="F134" s="32">
        <f t="shared" si="2"/>
        <v>1</v>
      </c>
    </row>
    <row r="135" spans="1:6">
      <c r="A135" s="47">
        <v>45219</v>
      </c>
      <c r="B135" s="46">
        <v>-85915.728000000003</v>
      </c>
      <c r="C135" s="32">
        <f>VLOOKUP($A135,級距!$A:$K,9,FALSE)</f>
        <v>7</v>
      </c>
      <c r="D135" s="32">
        <f>VLOOKUP($A135,級距!$A:$K,10,FALSE)</f>
        <v>2</v>
      </c>
      <c r="E135" s="32">
        <f>VLOOKUP($A135,級距!$A:$K,11,FALSE)</f>
        <v>2</v>
      </c>
      <c r="F135" s="32">
        <f t="shared" si="2"/>
        <v>1</v>
      </c>
    </row>
    <row r="136" spans="1:6">
      <c r="A136" s="47">
        <v>45217</v>
      </c>
      <c r="B136" s="46">
        <v>109878.36</v>
      </c>
      <c r="C136" s="32">
        <f>VLOOKUP($A136,級距!$A:$K,9,FALSE)</f>
        <v>7</v>
      </c>
      <c r="D136" s="32">
        <f>VLOOKUP($A136,級距!$A:$K,10,FALSE)</f>
        <v>9</v>
      </c>
      <c r="E136" s="32">
        <f>VLOOKUP($A136,級距!$A:$K,11,FALSE)</f>
        <v>3</v>
      </c>
      <c r="F136" s="32">
        <f t="shared" si="2"/>
        <v>1</v>
      </c>
    </row>
    <row r="137" spans="1:6">
      <c r="A137" s="47">
        <v>45215</v>
      </c>
      <c r="B137" s="46">
        <v>10805.28</v>
      </c>
      <c r="C137" s="32">
        <f>VLOOKUP($A137,級距!$A:$K,9,FALSE)</f>
        <v>1</v>
      </c>
      <c r="D137" s="32">
        <f>VLOOKUP($A137,級距!$A:$K,10,FALSE)</f>
        <v>2</v>
      </c>
      <c r="E137" s="32">
        <f>VLOOKUP($A137,級距!$A:$K,11,FALSE)</f>
        <v>2</v>
      </c>
      <c r="F137" s="32">
        <f t="shared" si="2"/>
        <v>1</v>
      </c>
    </row>
    <row r="138" spans="1:6">
      <c r="A138" s="47">
        <v>45211</v>
      </c>
      <c r="B138" s="46">
        <v>28724.256000000001</v>
      </c>
      <c r="C138" s="32">
        <f>VLOOKUP($A138,級距!$A:$K,9,FALSE)</f>
        <v>3</v>
      </c>
      <c r="D138" s="32">
        <f>VLOOKUP($A138,級距!$A:$K,10,FALSE)</f>
        <v>7</v>
      </c>
      <c r="E138" s="32">
        <f>VLOOKUP($A138,級距!$A:$K,11,FALSE)</f>
        <v>3</v>
      </c>
      <c r="F138" s="32">
        <f t="shared" si="2"/>
        <v>1</v>
      </c>
    </row>
    <row r="139" spans="1:6">
      <c r="A139" s="47">
        <v>45210</v>
      </c>
      <c r="B139" s="46">
        <v>23594.736000000001</v>
      </c>
      <c r="C139" s="32">
        <f>VLOOKUP($A139,級距!$A:$K,9,FALSE)</f>
        <v>5</v>
      </c>
      <c r="D139" s="32">
        <f>VLOOKUP($A139,級距!$A:$K,10,FALSE)</f>
        <v>7</v>
      </c>
      <c r="E139" s="32">
        <f>VLOOKUP($A139,級距!$A:$K,11,FALSE)</f>
        <v>3</v>
      </c>
      <c r="F139" s="32">
        <f t="shared" si="2"/>
        <v>1</v>
      </c>
    </row>
    <row r="140" spans="1:6">
      <c r="A140" s="47">
        <v>45205</v>
      </c>
      <c r="B140" s="46">
        <v>-6787.12</v>
      </c>
      <c r="C140" s="32">
        <f>VLOOKUP($A140,級距!$A:$K,9,FALSE)</f>
        <v>1</v>
      </c>
      <c r="D140" s="32">
        <f>VLOOKUP($A140,級距!$A:$K,10,FALSE)</f>
        <v>7</v>
      </c>
      <c r="E140" s="32">
        <f>VLOOKUP($A140,級距!$A:$K,11,FALSE)</f>
        <v>3</v>
      </c>
      <c r="F140" s="32">
        <f t="shared" si="2"/>
        <v>1</v>
      </c>
    </row>
    <row r="141" spans="1:6">
      <c r="A141" s="47">
        <v>45204</v>
      </c>
      <c r="B141" s="46">
        <v>128194.512</v>
      </c>
      <c r="C141" s="32">
        <f>VLOOKUP($A141,級距!$A:$K,9,FALSE)</f>
        <v>7</v>
      </c>
      <c r="D141" s="32">
        <f>VLOOKUP($A141,級距!$A:$K,10,FALSE)</f>
        <v>8</v>
      </c>
      <c r="E141" s="32">
        <f>VLOOKUP($A141,級距!$A:$K,11,FALSE)</f>
        <v>3</v>
      </c>
      <c r="F141" s="32">
        <f t="shared" si="2"/>
        <v>1</v>
      </c>
    </row>
    <row r="142" spans="1:6">
      <c r="A142" s="47">
        <v>45203</v>
      </c>
      <c r="B142" s="46">
        <v>-83992.823999999993</v>
      </c>
      <c r="C142" s="32">
        <f>VLOOKUP($A142,級距!$A:$K,9,FALSE)</f>
        <v>3</v>
      </c>
      <c r="D142" s="32">
        <f>VLOOKUP($A142,級距!$A:$K,10,FALSE)</f>
        <v>4</v>
      </c>
      <c r="E142" s="32">
        <f>VLOOKUP($A142,級距!$A:$K,11,FALSE)</f>
        <v>2</v>
      </c>
      <c r="F142" s="32">
        <f t="shared" si="2"/>
        <v>1</v>
      </c>
    </row>
    <row r="143" spans="1:6">
      <c r="A143" s="47">
        <v>45201</v>
      </c>
      <c r="B143" s="46">
        <v>46022.720000000001</v>
      </c>
      <c r="C143" s="32">
        <f>VLOOKUP($A143,級距!$A:$K,9,FALSE)</f>
        <v>2</v>
      </c>
      <c r="D143" s="32">
        <f>VLOOKUP($A143,級距!$A:$K,10,FALSE)</f>
        <v>3</v>
      </c>
      <c r="E143" s="32">
        <f>VLOOKUP($A143,級距!$A:$K,11,FALSE)</f>
        <v>2</v>
      </c>
      <c r="F143" s="32">
        <f t="shared" si="2"/>
        <v>1</v>
      </c>
    </row>
    <row r="144" spans="1:6">
      <c r="A144" s="47">
        <v>45197</v>
      </c>
      <c r="B144" s="46">
        <v>-40757.279999999999</v>
      </c>
      <c r="C144" s="32">
        <f>VLOOKUP($A144,級距!$A:$K,9,FALSE)</f>
        <v>4</v>
      </c>
      <c r="D144" s="32">
        <f>VLOOKUP($A144,級距!$A:$K,10,FALSE)</f>
        <v>2</v>
      </c>
      <c r="E144" s="32">
        <f>VLOOKUP($A144,級距!$A:$K,11,FALSE)</f>
        <v>2</v>
      </c>
      <c r="F144" s="32">
        <f t="shared" si="2"/>
        <v>1</v>
      </c>
    </row>
    <row r="145" spans="1:6">
      <c r="A145" s="47">
        <v>45195</v>
      </c>
      <c r="B145" s="46">
        <v>22253.16</v>
      </c>
      <c r="C145" s="32">
        <f>VLOOKUP($A145,級距!$A:$K,9,FALSE)</f>
        <v>4</v>
      </c>
      <c r="D145" s="32">
        <f>VLOOKUP($A145,級距!$A:$K,10,FALSE)</f>
        <v>7</v>
      </c>
      <c r="E145" s="32">
        <f>VLOOKUP($A145,級距!$A:$K,11,FALSE)</f>
        <v>3</v>
      </c>
      <c r="F145" s="32">
        <f t="shared" si="2"/>
        <v>1</v>
      </c>
    </row>
    <row r="146" spans="1:6">
      <c r="A146" s="47">
        <v>45194</v>
      </c>
      <c r="B146" s="46">
        <v>25327.024000000001</v>
      </c>
      <c r="C146" s="32">
        <f>VLOOKUP($A146,級距!$A:$K,9,FALSE)</f>
        <v>5</v>
      </c>
      <c r="D146" s="32">
        <f>VLOOKUP($A146,級距!$A:$K,10,FALSE)</f>
        <v>8</v>
      </c>
      <c r="E146" s="32">
        <f>VLOOKUP($A146,級距!$A:$K,11,FALSE)</f>
        <v>3</v>
      </c>
      <c r="F146" s="32">
        <f t="shared" si="2"/>
        <v>1</v>
      </c>
    </row>
    <row r="147" spans="1:6">
      <c r="A147" s="47">
        <v>45190</v>
      </c>
      <c r="B147" s="46">
        <v>353622.68800000002</v>
      </c>
      <c r="C147" s="32">
        <f>VLOOKUP($A147,級距!$A:$K,9,FALSE)</f>
        <v>7</v>
      </c>
      <c r="D147" s="32">
        <f>VLOOKUP($A147,級距!$A:$K,10,FALSE)</f>
        <v>9</v>
      </c>
      <c r="E147" s="32">
        <f>VLOOKUP($A147,級距!$A:$K,11,FALSE)</f>
        <v>3</v>
      </c>
      <c r="F147" s="32">
        <f t="shared" si="2"/>
        <v>1</v>
      </c>
    </row>
    <row r="148" spans="1:6">
      <c r="A148" s="47">
        <v>45183</v>
      </c>
      <c r="B148" s="46">
        <v>219071.856</v>
      </c>
      <c r="C148" s="32">
        <f>VLOOKUP($A148,級距!$A:$K,9,FALSE)</f>
        <v>5</v>
      </c>
      <c r="D148" s="32">
        <f>VLOOKUP($A148,級距!$A:$K,10,FALSE)</f>
        <v>10</v>
      </c>
      <c r="E148" s="32">
        <f>VLOOKUP($A148,級距!$A:$K,11,FALSE)</f>
        <v>3</v>
      </c>
      <c r="F148" s="32">
        <f t="shared" si="2"/>
        <v>1</v>
      </c>
    </row>
    <row r="149" spans="1:6">
      <c r="A149" s="47">
        <v>45177</v>
      </c>
      <c r="B149" s="46">
        <v>98276.744000000006</v>
      </c>
      <c r="C149" s="32">
        <f>VLOOKUP($A149,級距!$A:$K,9,FALSE)</f>
        <v>2</v>
      </c>
      <c r="D149" s="32">
        <f>VLOOKUP($A149,級距!$A:$K,10,FALSE)</f>
        <v>7</v>
      </c>
      <c r="E149" s="32">
        <f>VLOOKUP($A149,級距!$A:$K,11,FALSE)</f>
        <v>3</v>
      </c>
      <c r="F149" s="32">
        <f t="shared" si="2"/>
        <v>1</v>
      </c>
    </row>
    <row r="150" spans="1:6">
      <c r="A150" s="47">
        <v>45163</v>
      </c>
      <c r="B150" s="46">
        <v>7242.8159999999998</v>
      </c>
      <c r="C150" s="32">
        <f>VLOOKUP($A150,級距!$A:$K,9,FALSE)</f>
        <v>5</v>
      </c>
      <c r="D150" s="32">
        <f>VLOOKUP($A150,級距!$A:$K,10,FALSE)</f>
        <v>8</v>
      </c>
      <c r="E150" s="32">
        <f>VLOOKUP($A150,級距!$A:$K,11,FALSE)</f>
        <v>3</v>
      </c>
      <c r="F150" s="32">
        <f t="shared" si="2"/>
        <v>1</v>
      </c>
    </row>
    <row r="151" spans="1:6">
      <c r="A151" s="47">
        <v>45155</v>
      </c>
      <c r="B151" s="46">
        <v>45108.504000000001</v>
      </c>
      <c r="C151" s="32">
        <f>VLOOKUP($A151,級距!$A:$K,9,FALSE)</f>
        <v>9</v>
      </c>
      <c r="D151" s="32">
        <f>VLOOKUP($A151,級距!$A:$K,10,FALSE)</f>
        <v>7</v>
      </c>
      <c r="E151" s="32">
        <f>VLOOKUP($A151,級距!$A:$K,11,FALSE)</f>
        <v>3</v>
      </c>
      <c r="F151" s="32">
        <f t="shared" si="2"/>
        <v>1</v>
      </c>
    </row>
    <row r="152" spans="1:6">
      <c r="A152" s="47">
        <v>45152</v>
      </c>
      <c r="B152" s="46">
        <v>40428.527999999998</v>
      </c>
      <c r="C152" s="32">
        <f>VLOOKUP($A152,級距!$A:$K,9,FALSE)</f>
        <v>8</v>
      </c>
      <c r="D152" s="32">
        <f>VLOOKUP($A152,級距!$A:$K,10,FALSE)</f>
        <v>8</v>
      </c>
      <c r="E152" s="32">
        <f>VLOOKUP($A152,級距!$A:$K,11,FALSE)</f>
        <v>3</v>
      </c>
      <c r="F152" s="32">
        <f t="shared" si="2"/>
        <v>1</v>
      </c>
    </row>
    <row r="153" spans="1:6">
      <c r="A153" s="47">
        <v>45148</v>
      </c>
      <c r="B153" s="46">
        <v>-4399.4080000000004</v>
      </c>
      <c r="C153" s="32">
        <f>VLOOKUP($A153,級距!$A:$K,9,FALSE)</f>
        <v>7</v>
      </c>
      <c r="D153" s="32">
        <f>VLOOKUP($A153,級距!$A:$K,10,FALSE)</f>
        <v>7</v>
      </c>
      <c r="E153" s="32">
        <f>VLOOKUP($A153,級距!$A:$K,11,FALSE)</f>
        <v>3</v>
      </c>
      <c r="F153" s="32">
        <f t="shared" si="2"/>
        <v>1</v>
      </c>
    </row>
    <row r="154" spans="1:6">
      <c r="A154" s="47">
        <v>45146</v>
      </c>
      <c r="B154" s="46">
        <v>-37222.512000000002</v>
      </c>
      <c r="C154" s="32">
        <f>VLOOKUP($A154,級距!$A:$K,9,FALSE)</f>
        <v>8</v>
      </c>
      <c r="D154" s="32">
        <f>VLOOKUP($A154,級距!$A:$K,10,FALSE)</f>
        <v>7</v>
      </c>
      <c r="E154" s="32">
        <f>VLOOKUP($A154,級距!$A:$K,11,FALSE)</f>
        <v>3</v>
      </c>
      <c r="F154" s="32">
        <f t="shared" si="2"/>
        <v>1</v>
      </c>
    </row>
    <row r="155" spans="1:6">
      <c r="A155" s="47">
        <v>45140</v>
      </c>
      <c r="B155" s="46">
        <v>52140.184000000001</v>
      </c>
      <c r="C155" s="32">
        <f>VLOOKUP($A155,級距!$A:$K,9,FALSE)</f>
        <v>10</v>
      </c>
      <c r="D155" s="32">
        <f>VLOOKUP($A155,級距!$A:$K,10,FALSE)</f>
        <v>8</v>
      </c>
      <c r="E155" s="32">
        <f>VLOOKUP($A155,級距!$A:$K,11,FALSE)</f>
        <v>4</v>
      </c>
      <c r="F155" s="32">
        <f t="shared" si="2"/>
        <v>1</v>
      </c>
    </row>
    <row r="156" spans="1:6">
      <c r="A156" s="47">
        <v>45138</v>
      </c>
      <c r="B156" s="46">
        <v>-7859.16</v>
      </c>
      <c r="C156" s="32">
        <f>VLOOKUP($A156,級距!$A:$K,9,FALSE)</f>
        <v>10</v>
      </c>
      <c r="D156" s="32">
        <f>VLOOKUP($A156,級距!$A:$K,10,FALSE)</f>
        <v>9</v>
      </c>
      <c r="E156" s="32">
        <f>VLOOKUP($A156,級距!$A:$K,11,FALSE)</f>
        <v>4</v>
      </c>
      <c r="F156" s="32">
        <f t="shared" si="2"/>
        <v>1</v>
      </c>
    </row>
    <row r="157" spans="1:6">
      <c r="A157" s="47">
        <v>45135</v>
      </c>
      <c r="B157" s="46">
        <v>-3143.48</v>
      </c>
      <c r="C157" s="32">
        <f>VLOOKUP($A157,級距!$A:$K,9,FALSE)</f>
        <v>5</v>
      </c>
      <c r="D157" s="32">
        <f>VLOOKUP($A157,級距!$A:$K,10,FALSE)</f>
        <v>7</v>
      </c>
      <c r="E157" s="32">
        <f>VLOOKUP($A157,級距!$A:$K,11,FALSE)</f>
        <v>3</v>
      </c>
      <c r="F157" s="32">
        <f t="shared" si="2"/>
        <v>1</v>
      </c>
    </row>
    <row r="158" spans="1:6">
      <c r="A158" s="47">
        <v>45132</v>
      </c>
      <c r="B158" s="46">
        <v>16079.175999999999</v>
      </c>
      <c r="C158" s="32">
        <f>VLOOKUP($A158,級距!$A:$K,9,FALSE)</f>
        <v>5</v>
      </c>
      <c r="D158" s="32">
        <f>VLOOKUP($A158,級距!$A:$K,10,FALSE)</f>
        <v>6</v>
      </c>
      <c r="E158" s="32">
        <f>VLOOKUP($A158,級距!$A:$K,11,FALSE)</f>
        <v>2</v>
      </c>
      <c r="F158" s="32">
        <f t="shared" si="2"/>
        <v>1</v>
      </c>
    </row>
    <row r="159" spans="1:6">
      <c r="A159" s="47">
        <v>45128</v>
      </c>
      <c r="B159" s="46">
        <v>-60057.824000000001</v>
      </c>
      <c r="C159" s="32">
        <f>VLOOKUP($A159,級距!$A:$K,9,FALSE)</f>
        <v>5</v>
      </c>
      <c r="D159" s="32">
        <f>VLOOKUP($A159,級距!$A:$K,10,FALSE)</f>
        <v>6</v>
      </c>
      <c r="E159" s="32">
        <f>VLOOKUP($A159,級距!$A:$K,11,FALSE)</f>
        <v>2</v>
      </c>
      <c r="F159" s="32">
        <f t="shared" si="2"/>
        <v>1</v>
      </c>
    </row>
    <row r="160" spans="1:6">
      <c r="A160" s="47">
        <v>45126</v>
      </c>
      <c r="B160" s="46">
        <v>5161.9040000000005</v>
      </c>
      <c r="C160" s="32">
        <f>VLOOKUP($A160,級距!$A:$K,9,FALSE)</f>
        <v>7</v>
      </c>
      <c r="D160" s="32">
        <f>VLOOKUP($A160,級距!$A:$K,10,FALSE)</f>
        <v>8</v>
      </c>
      <c r="E160" s="32">
        <f>VLOOKUP($A160,級距!$A:$K,11,FALSE)</f>
        <v>3</v>
      </c>
      <c r="F160" s="32">
        <f t="shared" si="2"/>
        <v>1</v>
      </c>
    </row>
    <row r="161" spans="1:6">
      <c r="A161" s="47">
        <v>45125</v>
      </c>
      <c r="B161" s="46">
        <v>-38464.447999999997</v>
      </c>
      <c r="C161" s="32">
        <f>VLOOKUP($A161,級距!$A:$K,9,FALSE)</f>
        <v>7</v>
      </c>
      <c r="D161" s="32">
        <f>VLOOKUP($A161,級距!$A:$K,10,FALSE)</f>
        <v>5</v>
      </c>
      <c r="E161" s="32">
        <f>VLOOKUP($A161,級距!$A:$K,11,FALSE)</f>
        <v>2</v>
      </c>
      <c r="F161" s="32">
        <f t="shared" si="2"/>
        <v>1</v>
      </c>
    </row>
    <row r="162" spans="1:6">
      <c r="A162" s="47">
        <v>45121</v>
      </c>
      <c r="B162" s="46">
        <v>9070.76</v>
      </c>
      <c r="C162" s="32">
        <f>VLOOKUP($A162,級距!$A:$K,9,FALSE)</f>
        <v>5</v>
      </c>
      <c r="D162" s="32">
        <f>VLOOKUP($A162,級距!$A:$K,10,FALSE)</f>
        <v>5</v>
      </c>
      <c r="E162" s="32">
        <f>VLOOKUP($A162,級距!$A:$K,11,FALSE)</f>
        <v>2</v>
      </c>
      <c r="F162" s="32">
        <f t="shared" si="2"/>
        <v>1</v>
      </c>
    </row>
    <row r="163" spans="1:6">
      <c r="A163" s="47">
        <v>45120</v>
      </c>
      <c r="B163" s="46">
        <v>15880.88</v>
      </c>
      <c r="C163" s="32">
        <f>VLOOKUP($A163,級距!$A:$K,9,FALSE)</f>
        <v>6</v>
      </c>
      <c r="D163" s="32">
        <f>VLOOKUP($A163,級距!$A:$K,10,FALSE)</f>
        <v>3</v>
      </c>
      <c r="E163" s="32">
        <f>VLOOKUP($A163,級距!$A:$K,11,FALSE)</f>
        <v>2</v>
      </c>
      <c r="F163" s="32">
        <f t="shared" si="2"/>
        <v>1</v>
      </c>
    </row>
    <row r="164" spans="1:6">
      <c r="A164" s="47">
        <v>45119</v>
      </c>
      <c r="B164" s="46">
        <v>-35.76</v>
      </c>
      <c r="C164" s="32">
        <f>VLOOKUP($A164,級距!$A:$K,9,FALSE)</f>
        <v>2</v>
      </c>
      <c r="D164" s="32">
        <f>VLOOKUP($A164,級距!$A:$K,10,FALSE)</f>
        <v>5</v>
      </c>
      <c r="E164" s="32">
        <f>VLOOKUP($A164,級距!$A:$K,11,FALSE)</f>
        <v>2</v>
      </c>
      <c r="F164" s="32">
        <f t="shared" si="2"/>
        <v>1</v>
      </c>
    </row>
    <row r="165" spans="1:6">
      <c r="A165" s="47">
        <v>45118</v>
      </c>
      <c r="B165" s="46">
        <v>50735.023999999998</v>
      </c>
      <c r="C165" s="32">
        <f>VLOOKUP($A165,級距!$A:$K,9,FALSE)</f>
        <v>4</v>
      </c>
      <c r="D165" s="32">
        <f>VLOOKUP($A165,級距!$A:$K,10,FALSE)</f>
        <v>9</v>
      </c>
      <c r="E165" s="32">
        <f>VLOOKUP($A165,級距!$A:$K,11,FALSE)</f>
        <v>3</v>
      </c>
      <c r="F165" s="32">
        <f t="shared" si="2"/>
        <v>1</v>
      </c>
    </row>
    <row r="166" spans="1:6">
      <c r="A166" s="47">
        <v>45113</v>
      </c>
      <c r="B166" s="46">
        <v>29192.432000000001</v>
      </c>
      <c r="C166" s="32">
        <f>VLOOKUP($A166,級距!$A:$K,9,FALSE)</f>
        <v>7</v>
      </c>
      <c r="D166" s="32">
        <f>VLOOKUP($A166,級距!$A:$K,10,FALSE)</f>
        <v>9</v>
      </c>
      <c r="E166" s="32">
        <f>VLOOKUP($A166,級距!$A:$K,11,FALSE)</f>
        <v>3</v>
      </c>
      <c r="F166" s="32">
        <f t="shared" si="2"/>
        <v>1</v>
      </c>
    </row>
    <row r="167" spans="1:6">
      <c r="A167" s="47">
        <v>45111</v>
      </c>
      <c r="B167" s="46">
        <v>30227.544000000002</v>
      </c>
      <c r="C167" s="32">
        <f>VLOOKUP($A167,級距!$A:$K,9,FALSE)</f>
        <v>3</v>
      </c>
      <c r="D167" s="32">
        <f>VLOOKUP($A167,級距!$A:$K,10,FALSE)</f>
        <v>7</v>
      </c>
      <c r="E167" s="32">
        <f>VLOOKUP($A167,級距!$A:$K,11,FALSE)</f>
        <v>3</v>
      </c>
      <c r="F167" s="32">
        <f t="shared" si="2"/>
        <v>1</v>
      </c>
    </row>
    <row r="168" spans="1:6">
      <c r="A168" s="47">
        <v>45110</v>
      </c>
      <c r="B168" s="46">
        <v>169787.66399999999</v>
      </c>
      <c r="C168" s="32">
        <f>VLOOKUP($A168,級距!$A:$K,9,FALSE)</f>
        <v>4</v>
      </c>
      <c r="D168" s="32">
        <f>VLOOKUP($A168,級距!$A:$K,10,FALSE)</f>
        <v>10</v>
      </c>
      <c r="E168" s="32">
        <f>VLOOKUP($A168,級距!$A:$K,11,FALSE)</f>
        <v>3</v>
      </c>
      <c r="F168" s="32">
        <f t="shared" si="2"/>
        <v>1</v>
      </c>
    </row>
    <row r="169" spans="1:6">
      <c r="A169" s="47">
        <v>45106</v>
      </c>
      <c r="B169" s="46">
        <v>15586.096</v>
      </c>
      <c r="C169" s="32">
        <f>VLOOKUP($A169,級距!$A:$K,9,FALSE)</f>
        <v>8</v>
      </c>
      <c r="D169" s="32">
        <f>VLOOKUP($A169,級距!$A:$K,10,FALSE)</f>
        <v>5</v>
      </c>
      <c r="E169" s="32">
        <f>VLOOKUP($A169,級距!$A:$K,11,FALSE)</f>
        <v>2</v>
      </c>
      <c r="F169" s="32">
        <f t="shared" si="2"/>
        <v>1</v>
      </c>
    </row>
    <row r="170" spans="1:6">
      <c r="A170" s="47">
        <v>45104</v>
      </c>
      <c r="B170" s="46">
        <v>-7209.4080000000004</v>
      </c>
      <c r="C170" s="32">
        <f>VLOOKUP($A170,級距!$A:$K,9,FALSE)</f>
        <v>4</v>
      </c>
      <c r="D170" s="32">
        <f>VLOOKUP($A170,級距!$A:$K,10,FALSE)</f>
        <v>5</v>
      </c>
      <c r="E170" s="32">
        <f>VLOOKUP($A170,級距!$A:$K,11,FALSE)</f>
        <v>2</v>
      </c>
      <c r="F170" s="32">
        <f t="shared" si="2"/>
        <v>1</v>
      </c>
    </row>
    <row r="171" spans="1:6">
      <c r="A171" s="47">
        <v>45097</v>
      </c>
      <c r="B171" s="46">
        <v>-75999.024000000005</v>
      </c>
      <c r="C171" s="32">
        <f>VLOOKUP($A171,級距!$A:$K,9,FALSE)</f>
        <v>3</v>
      </c>
      <c r="D171" s="32">
        <f>VLOOKUP($A171,級距!$A:$K,10,FALSE)</f>
        <v>2</v>
      </c>
      <c r="E171" s="32">
        <f>VLOOKUP($A171,級距!$A:$K,11,FALSE)</f>
        <v>2</v>
      </c>
      <c r="F171" s="32">
        <f t="shared" si="2"/>
        <v>1</v>
      </c>
    </row>
    <row r="172" spans="1:6">
      <c r="A172" s="47">
        <v>45092</v>
      </c>
      <c r="B172" s="46">
        <v>35850.879999999997</v>
      </c>
      <c r="C172" s="32">
        <f>VLOOKUP($A172,級距!$A:$K,9,FALSE)</f>
        <v>2</v>
      </c>
      <c r="D172" s="32">
        <f>VLOOKUP($A172,級距!$A:$K,10,FALSE)</f>
        <v>8</v>
      </c>
      <c r="E172" s="32">
        <f>VLOOKUP($A172,級距!$A:$K,11,FALSE)</f>
        <v>3</v>
      </c>
      <c r="F172" s="32">
        <f t="shared" si="2"/>
        <v>1</v>
      </c>
    </row>
    <row r="173" spans="1:6">
      <c r="A173" s="47">
        <v>45090</v>
      </c>
      <c r="B173" s="46">
        <v>-11254.175999999999</v>
      </c>
      <c r="C173" s="32">
        <f>VLOOKUP($A173,級距!$A:$K,9,FALSE)</f>
        <v>5</v>
      </c>
      <c r="D173" s="32">
        <f>VLOOKUP($A173,級距!$A:$K,10,FALSE)</f>
        <v>7</v>
      </c>
      <c r="E173" s="32">
        <f>VLOOKUP($A173,級距!$A:$K,11,FALSE)</f>
        <v>3</v>
      </c>
      <c r="F173" s="32">
        <f t="shared" si="2"/>
        <v>1</v>
      </c>
    </row>
    <row r="174" spans="1:6">
      <c r="A174" s="47">
        <v>45084</v>
      </c>
      <c r="B174" s="46">
        <v>-5622.3040000000001</v>
      </c>
      <c r="C174" s="32">
        <f>VLOOKUP($A174,級距!$A:$K,9,FALSE)</f>
        <v>4</v>
      </c>
      <c r="D174" s="32">
        <f>VLOOKUP($A174,級距!$A:$K,10,FALSE)</f>
        <v>8</v>
      </c>
      <c r="E174" s="32">
        <f>VLOOKUP($A174,級距!$A:$K,11,FALSE)</f>
        <v>3</v>
      </c>
      <c r="F174" s="32">
        <f t="shared" si="2"/>
        <v>1</v>
      </c>
    </row>
    <row r="175" spans="1:6">
      <c r="A175" s="47">
        <v>45082</v>
      </c>
      <c r="B175" s="46">
        <v>-59405.88</v>
      </c>
      <c r="C175" s="32">
        <f>VLOOKUP($A175,級距!$A:$K,9,FALSE)</f>
        <v>2</v>
      </c>
      <c r="D175" s="32">
        <f>VLOOKUP($A175,級距!$A:$K,10,FALSE)</f>
        <v>7</v>
      </c>
      <c r="E175" s="32">
        <f>VLOOKUP($A175,級距!$A:$K,11,FALSE)</f>
        <v>3</v>
      </c>
      <c r="F175" s="32">
        <f t="shared" si="2"/>
        <v>1</v>
      </c>
    </row>
    <row r="176" spans="1:6">
      <c r="A176" s="47">
        <v>45079</v>
      </c>
      <c r="B176" s="46">
        <v>100191.60799999999</v>
      </c>
      <c r="C176" s="32">
        <f>VLOOKUP($A176,級距!$A:$K,9,FALSE)</f>
        <v>5</v>
      </c>
      <c r="D176" s="32">
        <f>VLOOKUP($A176,級距!$A:$K,10,FALSE)</f>
        <v>8</v>
      </c>
      <c r="E176" s="32">
        <f>VLOOKUP($A176,級距!$A:$K,11,FALSE)</f>
        <v>3</v>
      </c>
      <c r="F176" s="32">
        <f t="shared" si="2"/>
        <v>1</v>
      </c>
    </row>
    <row r="177" spans="1:6">
      <c r="A177" s="47">
        <v>45072</v>
      </c>
      <c r="B177" s="46">
        <v>-71216.600000000006</v>
      </c>
      <c r="C177" s="32">
        <f>VLOOKUP($A177,級距!$A:$K,9,FALSE)</f>
        <v>2</v>
      </c>
      <c r="D177" s="32">
        <f>VLOOKUP($A177,級距!$A:$K,10,FALSE)</f>
        <v>7</v>
      </c>
      <c r="E177" s="32">
        <f>VLOOKUP($A177,級距!$A:$K,11,FALSE)</f>
        <v>3</v>
      </c>
      <c r="F177" s="32">
        <f t="shared" si="2"/>
        <v>1</v>
      </c>
    </row>
    <row r="178" spans="1:6">
      <c r="A178" s="47">
        <v>45070</v>
      </c>
      <c r="B178" s="46">
        <v>1291.104</v>
      </c>
      <c r="C178" s="32">
        <f>VLOOKUP($A178,級距!$A:$K,9,FALSE)</f>
        <v>1</v>
      </c>
      <c r="D178" s="32">
        <f>VLOOKUP($A178,級距!$A:$K,10,FALSE)</f>
        <v>2</v>
      </c>
      <c r="E178" s="32">
        <f>VLOOKUP($A178,級距!$A:$K,11,FALSE)</f>
        <v>2</v>
      </c>
      <c r="F178" s="32">
        <f t="shared" si="2"/>
        <v>1</v>
      </c>
    </row>
    <row r="179" spans="1:6">
      <c r="A179" s="47">
        <v>45064</v>
      </c>
      <c r="B179" s="46">
        <v>-5542.9120000000003</v>
      </c>
      <c r="C179" s="32">
        <f>VLOOKUP($A179,級距!$A:$K,9,FALSE)</f>
        <v>3</v>
      </c>
      <c r="D179" s="32">
        <f>VLOOKUP($A179,級距!$A:$K,10,FALSE)</f>
        <v>4</v>
      </c>
      <c r="E179" s="32">
        <f>VLOOKUP($A179,級距!$A:$K,11,FALSE)</f>
        <v>2</v>
      </c>
      <c r="F179" s="32">
        <f t="shared" si="2"/>
        <v>1</v>
      </c>
    </row>
    <row r="180" spans="1:6">
      <c r="A180" s="47">
        <v>45063</v>
      </c>
      <c r="B180" s="46">
        <v>-12811.32</v>
      </c>
      <c r="C180" s="32">
        <f>VLOOKUP($A180,級距!$A:$K,9,FALSE)</f>
        <v>9</v>
      </c>
      <c r="D180" s="32">
        <f>VLOOKUP($A180,級距!$A:$K,10,FALSE)</f>
        <v>10</v>
      </c>
      <c r="E180" s="32">
        <f>VLOOKUP($A180,級距!$A:$K,11,FALSE)</f>
        <v>3</v>
      </c>
      <c r="F180" s="32">
        <f t="shared" si="2"/>
        <v>1</v>
      </c>
    </row>
    <row r="181" spans="1:6">
      <c r="A181" s="47">
        <v>45062</v>
      </c>
      <c r="B181" s="46">
        <v>-22060.871999999999</v>
      </c>
      <c r="C181" s="32">
        <f>VLOOKUP($A181,級距!$A:$K,9,FALSE)</f>
        <v>4</v>
      </c>
      <c r="D181" s="32">
        <f>VLOOKUP($A181,級距!$A:$K,10,FALSE)</f>
        <v>7</v>
      </c>
      <c r="E181" s="32">
        <f>VLOOKUP($A181,級距!$A:$K,11,FALSE)</f>
        <v>3</v>
      </c>
      <c r="F181" s="32">
        <f t="shared" si="2"/>
        <v>1</v>
      </c>
    </row>
    <row r="182" spans="1:6">
      <c r="A182" s="47">
        <v>45058</v>
      </c>
      <c r="B182" s="46">
        <v>23282.04</v>
      </c>
      <c r="C182" s="32">
        <f>VLOOKUP($A182,級距!$A:$K,9,FALSE)</f>
        <v>4</v>
      </c>
      <c r="D182" s="32">
        <f>VLOOKUP($A182,級距!$A:$K,10,FALSE)</f>
        <v>5</v>
      </c>
      <c r="E182" s="32">
        <f>VLOOKUP($A182,級距!$A:$K,11,FALSE)</f>
        <v>2</v>
      </c>
      <c r="F182" s="32">
        <f t="shared" si="2"/>
        <v>1</v>
      </c>
    </row>
    <row r="183" spans="1:6">
      <c r="A183" s="47">
        <v>45057</v>
      </c>
      <c r="B183" s="46">
        <v>-10038.84</v>
      </c>
      <c r="C183" s="32">
        <f>VLOOKUP($A183,級距!$A:$K,9,FALSE)</f>
        <v>5</v>
      </c>
      <c r="D183" s="32">
        <f>VLOOKUP($A183,級距!$A:$K,10,FALSE)</f>
        <v>9</v>
      </c>
      <c r="E183" s="32">
        <f>VLOOKUP($A183,級距!$A:$K,11,FALSE)</f>
        <v>3</v>
      </c>
      <c r="F183" s="32">
        <f t="shared" si="2"/>
        <v>1</v>
      </c>
    </row>
    <row r="184" spans="1:6">
      <c r="A184" s="47">
        <v>45051</v>
      </c>
      <c r="B184" s="46">
        <v>10895.92</v>
      </c>
      <c r="C184" s="32">
        <f>VLOOKUP($A184,級距!$A:$K,9,FALSE)</f>
        <v>3</v>
      </c>
      <c r="D184" s="32">
        <f>VLOOKUP($A184,級距!$A:$K,10,FALSE)</f>
        <v>4</v>
      </c>
      <c r="E184" s="32">
        <f>VLOOKUP($A184,級距!$A:$K,11,FALSE)</f>
        <v>2</v>
      </c>
      <c r="F184" s="32">
        <f t="shared" si="2"/>
        <v>1</v>
      </c>
    </row>
    <row r="185" spans="1:6">
      <c r="A185" s="47">
        <v>45043</v>
      </c>
      <c r="B185" s="46">
        <v>-71160.800000000003</v>
      </c>
      <c r="C185" s="32">
        <f>VLOOKUP($A185,級距!$A:$K,9,FALSE)</f>
        <v>5</v>
      </c>
      <c r="D185" s="32">
        <f>VLOOKUP($A185,級距!$A:$K,10,FALSE)</f>
        <v>6</v>
      </c>
      <c r="E185" s="32">
        <f>VLOOKUP($A185,級距!$A:$K,11,FALSE)</f>
        <v>2</v>
      </c>
      <c r="F185" s="32">
        <f t="shared" si="2"/>
        <v>1</v>
      </c>
    </row>
    <row r="186" spans="1:6">
      <c r="A186" s="47">
        <v>45041</v>
      </c>
      <c r="B186" s="46">
        <v>700575.86399999994</v>
      </c>
      <c r="C186" s="32">
        <f>VLOOKUP($A186,級距!$A:$K,9,FALSE)</f>
        <v>9</v>
      </c>
      <c r="D186" s="32">
        <f>VLOOKUP($A186,級距!$A:$K,10,FALSE)</f>
        <v>9</v>
      </c>
      <c r="E186" s="32">
        <f>VLOOKUP($A186,級距!$A:$K,11,FALSE)</f>
        <v>4</v>
      </c>
      <c r="F186" s="32">
        <f t="shared" si="2"/>
        <v>1</v>
      </c>
    </row>
    <row r="187" spans="1:6">
      <c r="A187" s="47">
        <v>45040</v>
      </c>
      <c r="B187" s="46">
        <v>46852.088000000003</v>
      </c>
      <c r="C187" s="32">
        <f>VLOOKUP($A187,級距!$A:$K,9,FALSE)</f>
        <v>3</v>
      </c>
      <c r="D187" s="32">
        <f>VLOOKUP($A187,級距!$A:$K,10,FALSE)</f>
        <v>7</v>
      </c>
      <c r="E187" s="32">
        <f>VLOOKUP($A187,級距!$A:$K,11,FALSE)</f>
        <v>3</v>
      </c>
      <c r="F187" s="32">
        <f t="shared" si="2"/>
        <v>1</v>
      </c>
    </row>
    <row r="188" spans="1:6">
      <c r="A188" s="47">
        <v>45037</v>
      </c>
      <c r="B188" s="46">
        <v>-12302.352000000001</v>
      </c>
      <c r="C188" s="32">
        <f>VLOOKUP($A188,級距!$A:$K,9,FALSE)</f>
        <v>5</v>
      </c>
      <c r="D188" s="32">
        <f>VLOOKUP($A188,級距!$A:$K,10,FALSE)</f>
        <v>9</v>
      </c>
      <c r="E188" s="32">
        <f>VLOOKUP($A188,級距!$A:$K,11,FALSE)</f>
        <v>3</v>
      </c>
      <c r="F188" s="32">
        <f t="shared" si="2"/>
        <v>1</v>
      </c>
    </row>
    <row r="189" spans="1:6">
      <c r="A189" s="47">
        <v>45036</v>
      </c>
      <c r="B189" s="46">
        <v>-124301.408</v>
      </c>
      <c r="C189" s="32">
        <f>VLOOKUP($A189,級距!$A:$K,9,FALSE)</f>
        <v>3</v>
      </c>
      <c r="D189" s="32">
        <f>VLOOKUP($A189,級距!$A:$K,10,FALSE)</f>
        <v>1</v>
      </c>
      <c r="E189" s="32">
        <f>VLOOKUP($A189,級距!$A:$K,11,FALSE)</f>
        <v>2</v>
      </c>
      <c r="F189" s="32">
        <f t="shared" si="2"/>
        <v>1</v>
      </c>
    </row>
    <row r="190" spans="1:6">
      <c r="A190" s="47">
        <v>45030</v>
      </c>
      <c r="B190" s="46">
        <v>14177.76</v>
      </c>
      <c r="C190" s="32">
        <f>VLOOKUP($A190,級距!$A:$K,9,FALSE)</f>
        <v>4</v>
      </c>
      <c r="D190" s="32">
        <f>VLOOKUP($A190,級距!$A:$K,10,FALSE)</f>
        <v>5</v>
      </c>
      <c r="E190" s="32">
        <f>VLOOKUP($A190,級距!$A:$K,11,FALSE)</f>
        <v>2</v>
      </c>
      <c r="F190" s="32">
        <f t="shared" si="2"/>
        <v>1</v>
      </c>
    </row>
    <row r="191" spans="1:6">
      <c r="A191" s="47">
        <v>45022</v>
      </c>
      <c r="B191" s="46">
        <v>-67994.928</v>
      </c>
      <c r="C191" s="32">
        <f>VLOOKUP($A191,級距!$A:$K,9,FALSE)</f>
        <v>1</v>
      </c>
      <c r="D191" s="32">
        <f>VLOOKUP($A191,級距!$A:$K,10,FALSE)</f>
        <v>3</v>
      </c>
      <c r="E191" s="32">
        <f>VLOOKUP($A191,級距!$A:$K,11,FALSE)</f>
        <v>2</v>
      </c>
      <c r="F191" s="32">
        <f t="shared" si="2"/>
        <v>1</v>
      </c>
    </row>
    <row r="192" spans="1:6">
      <c r="A192" s="47">
        <v>45013</v>
      </c>
      <c r="B192" s="46">
        <v>187261.584</v>
      </c>
      <c r="C192" s="32">
        <f>VLOOKUP($A192,級距!$A:$K,9,FALSE)</f>
        <v>5</v>
      </c>
      <c r="D192" s="32">
        <f>VLOOKUP($A192,級距!$A:$K,10,FALSE)</f>
        <v>8</v>
      </c>
      <c r="E192" s="32">
        <f>VLOOKUP($A192,級距!$A:$K,11,FALSE)</f>
        <v>3</v>
      </c>
      <c r="F192" s="32">
        <f t="shared" si="2"/>
        <v>1</v>
      </c>
    </row>
    <row r="193" spans="1:6">
      <c r="A193" s="47">
        <v>45009</v>
      </c>
      <c r="B193" s="46">
        <v>12931.415999999999</v>
      </c>
      <c r="C193" s="32">
        <f>VLOOKUP($A193,級距!$A:$K,9,FALSE)</f>
        <v>3</v>
      </c>
      <c r="D193" s="32">
        <f>VLOOKUP($A193,級距!$A:$K,10,FALSE)</f>
        <v>3</v>
      </c>
      <c r="E193" s="32">
        <f>VLOOKUP($A193,級距!$A:$K,11,FALSE)</f>
        <v>2</v>
      </c>
      <c r="F193" s="32">
        <f t="shared" si="2"/>
        <v>1</v>
      </c>
    </row>
    <row r="194" spans="1:6">
      <c r="A194" s="47">
        <v>45007</v>
      </c>
      <c r="B194" s="46">
        <v>124153.75199999999</v>
      </c>
      <c r="C194" s="32">
        <f>VLOOKUP($A194,級距!$A:$K,9,FALSE)</f>
        <v>5</v>
      </c>
      <c r="D194" s="32">
        <f>VLOOKUP($A194,級距!$A:$K,10,FALSE)</f>
        <v>8</v>
      </c>
      <c r="E194" s="32">
        <f>VLOOKUP($A194,級距!$A:$K,11,FALSE)</f>
        <v>3</v>
      </c>
      <c r="F194" s="32">
        <f t="shared" si="2"/>
        <v>1</v>
      </c>
    </row>
    <row r="195" spans="1:6">
      <c r="A195" s="47">
        <v>45002</v>
      </c>
      <c r="B195" s="46">
        <v>10309.040000000001</v>
      </c>
      <c r="C195" s="32">
        <f>VLOOKUP($A195,級距!$A:$K,9,FALSE)</f>
        <v>3</v>
      </c>
      <c r="D195" s="32">
        <f>VLOOKUP($A195,級距!$A:$K,10,FALSE)</f>
        <v>8</v>
      </c>
      <c r="E195" s="32">
        <f>VLOOKUP($A195,級距!$A:$K,11,FALSE)</f>
        <v>3</v>
      </c>
      <c r="F195" s="32">
        <f t="shared" si="2"/>
        <v>1</v>
      </c>
    </row>
    <row r="196" spans="1:6">
      <c r="A196" s="47">
        <v>45001</v>
      </c>
      <c r="B196" s="46">
        <v>-65720.464000000007</v>
      </c>
      <c r="C196" s="32">
        <f>VLOOKUP($A196,級距!$A:$K,9,FALSE)</f>
        <v>5</v>
      </c>
      <c r="D196" s="32">
        <f>VLOOKUP($A196,級距!$A:$K,10,FALSE)</f>
        <v>3</v>
      </c>
      <c r="E196" s="32">
        <f>VLOOKUP($A196,級距!$A:$K,11,FALSE)</f>
        <v>2</v>
      </c>
      <c r="F196" s="32">
        <f t="shared" ref="F196:F259" si="3">IF(A197&lt;&gt;A196,1,0)</f>
        <v>1</v>
      </c>
    </row>
    <row r="197" spans="1:6">
      <c r="A197" s="47">
        <v>45000</v>
      </c>
      <c r="B197" s="46">
        <v>-72569.032000000007</v>
      </c>
      <c r="C197" s="32">
        <f>VLOOKUP($A197,級距!$A:$K,9,FALSE)</f>
        <v>4</v>
      </c>
      <c r="D197" s="32">
        <f>VLOOKUP($A197,級距!$A:$K,10,FALSE)</f>
        <v>6</v>
      </c>
      <c r="E197" s="32">
        <f>VLOOKUP($A197,級距!$A:$K,11,FALSE)</f>
        <v>2</v>
      </c>
      <c r="F197" s="32">
        <f t="shared" si="3"/>
        <v>1</v>
      </c>
    </row>
    <row r="198" spans="1:6">
      <c r="A198" s="47">
        <v>44995</v>
      </c>
      <c r="B198" s="46">
        <v>18110.416000000001</v>
      </c>
      <c r="C198" s="32">
        <f>VLOOKUP($A198,級距!$A:$K,9,FALSE)</f>
        <v>5</v>
      </c>
      <c r="D198" s="32">
        <f>VLOOKUP($A198,級距!$A:$K,10,FALSE)</f>
        <v>8</v>
      </c>
      <c r="E198" s="32">
        <f>VLOOKUP($A198,級距!$A:$K,11,FALSE)</f>
        <v>3</v>
      </c>
      <c r="F198" s="32">
        <f t="shared" si="3"/>
        <v>1</v>
      </c>
    </row>
    <row r="199" spans="1:6">
      <c r="A199" s="47">
        <v>44992</v>
      </c>
      <c r="B199" s="46">
        <v>687.024</v>
      </c>
      <c r="C199" s="32">
        <f>VLOOKUP($A199,級距!$A:$K,9,FALSE)</f>
        <v>4</v>
      </c>
      <c r="D199" s="32">
        <f>VLOOKUP($A199,級距!$A:$K,10,FALSE)</f>
        <v>7</v>
      </c>
      <c r="E199" s="32">
        <f>VLOOKUP($A199,級距!$A:$K,11,FALSE)</f>
        <v>3</v>
      </c>
      <c r="F199" s="32">
        <f t="shared" si="3"/>
        <v>1</v>
      </c>
    </row>
    <row r="200" spans="1:6">
      <c r="A200" s="47">
        <v>44986</v>
      </c>
      <c r="B200" s="46">
        <v>98633.448000000004</v>
      </c>
      <c r="C200" s="32">
        <f>VLOOKUP($A200,級距!$A:$K,9,FALSE)</f>
        <v>8</v>
      </c>
      <c r="D200" s="32">
        <f>VLOOKUP($A200,級距!$A:$K,10,FALSE)</f>
        <v>8</v>
      </c>
      <c r="E200" s="32">
        <f>VLOOKUP($A200,級距!$A:$K,11,FALSE)</f>
        <v>3</v>
      </c>
      <c r="F200" s="32">
        <f t="shared" si="3"/>
        <v>1</v>
      </c>
    </row>
    <row r="201" spans="1:6">
      <c r="A201" s="47">
        <v>44980</v>
      </c>
      <c r="B201" s="46">
        <v>117568.6</v>
      </c>
      <c r="C201" s="32">
        <f>VLOOKUP($A201,級距!$A:$K,9,FALSE)</f>
        <v>8</v>
      </c>
      <c r="D201" s="32">
        <f>VLOOKUP($A201,級距!$A:$K,10,FALSE)</f>
        <v>8</v>
      </c>
      <c r="E201" s="32">
        <f>VLOOKUP($A201,級距!$A:$K,11,FALSE)</f>
        <v>3</v>
      </c>
      <c r="F201" s="32">
        <f t="shared" si="3"/>
        <v>1</v>
      </c>
    </row>
    <row r="202" spans="1:6">
      <c r="A202" s="47">
        <v>44979</v>
      </c>
      <c r="B202" s="46">
        <v>-47343.040000000001</v>
      </c>
      <c r="C202" s="32">
        <f>VLOOKUP($A202,級距!$A:$K,9,FALSE)</f>
        <v>2</v>
      </c>
      <c r="D202" s="32">
        <f>VLOOKUP($A202,級距!$A:$K,10,FALSE)</f>
        <v>3</v>
      </c>
      <c r="E202" s="32">
        <f>VLOOKUP($A202,級距!$A:$K,11,FALSE)</f>
        <v>2</v>
      </c>
      <c r="F202" s="32">
        <f t="shared" si="3"/>
        <v>1</v>
      </c>
    </row>
    <row r="203" spans="1:6">
      <c r="A203" s="47">
        <v>44977</v>
      </c>
      <c r="B203" s="46">
        <v>50642.504000000001</v>
      </c>
      <c r="C203" s="32">
        <f>VLOOKUP($A203,級距!$A:$K,9,FALSE)</f>
        <v>7</v>
      </c>
      <c r="D203" s="32">
        <f>VLOOKUP($A203,級距!$A:$K,10,FALSE)</f>
        <v>8</v>
      </c>
      <c r="E203" s="32">
        <f>VLOOKUP($A203,級距!$A:$K,11,FALSE)</f>
        <v>3</v>
      </c>
      <c r="F203" s="32">
        <f t="shared" si="3"/>
        <v>1</v>
      </c>
    </row>
    <row r="204" spans="1:6">
      <c r="A204" s="47">
        <v>44972</v>
      </c>
      <c r="B204" s="46">
        <v>26119.536</v>
      </c>
      <c r="C204" s="32">
        <f>VLOOKUP($A204,級距!$A:$K,9,FALSE)</f>
        <v>5</v>
      </c>
      <c r="D204" s="32">
        <f>VLOOKUP($A204,級距!$A:$K,10,FALSE)</f>
        <v>7</v>
      </c>
      <c r="E204" s="32">
        <f>VLOOKUP($A204,級距!$A:$K,11,FALSE)</f>
        <v>3</v>
      </c>
      <c r="F204" s="32">
        <f t="shared" si="3"/>
        <v>1</v>
      </c>
    </row>
    <row r="205" spans="1:6">
      <c r="A205" s="47">
        <v>44970</v>
      </c>
      <c r="B205" s="46">
        <v>-64452.767999999996</v>
      </c>
      <c r="C205" s="32">
        <f>VLOOKUP($A205,級距!$A:$K,9,FALSE)</f>
        <v>3</v>
      </c>
      <c r="D205" s="32">
        <f>VLOOKUP($A205,級距!$A:$K,10,FALSE)</f>
        <v>2</v>
      </c>
      <c r="E205" s="32">
        <f>VLOOKUP($A205,級距!$A:$K,11,FALSE)</f>
        <v>2</v>
      </c>
      <c r="F205" s="32">
        <f t="shared" si="3"/>
        <v>1</v>
      </c>
    </row>
    <row r="206" spans="1:6">
      <c r="A206" s="47">
        <v>44965</v>
      </c>
      <c r="B206" s="46">
        <v>30258.16</v>
      </c>
      <c r="C206" s="32">
        <f>VLOOKUP($A206,級距!$A:$K,9,FALSE)</f>
        <v>5</v>
      </c>
      <c r="D206" s="32">
        <f>VLOOKUP($A206,級距!$A:$K,10,FALSE)</f>
        <v>9</v>
      </c>
      <c r="E206" s="32">
        <f>VLOOKUP($A206,級距!$A:$K,11,FALSE)</f>
        <v>3</v>
      </c>
      <c r="F206" s="32">
        <f t="shared" si="3"/>
        <v>1</v>
      </c>
    </row>
    <row r="207" spans="1:6">
      <c r="A207" s="47">
        <v>44963</v>
      </c>
      <c r="B207" s="46">
        <v>16978.511999999999</v>
      </c>
      <c r="C207" s="32">
        <f>VLOOKUP($A207,級距!$A:$K,9,FALSE)</f>
        <v>3</v>
      </c>
      <c r="D207" s="32">
        <f>VLOOKUP($A207,級距!$A:$K,10,FALSE)</f>
        <v>9</v>
      </c>
      <c r="E207" s="32">
        <f>VLOOKUP($A207,級距!$A:$K,11,FALSE)</f>
        <v>3</v>
      </c>
      <c r="F207" s="32">
        <f t="shared" si="3"/>
        <v>1</v>
      </c>
    </row>
    <row r="208" spans="1:6">
      <c r="A208" s="47">
        <v>44960</v>
      </c>
      <c r="B208" s="46">
        <v>-9294.384</v>
      </c>
      <c r="C208" s="32">
        <f>VLOOKUP($A208,級距!$A:$K,9,FALSE)</f>
        <v>4</v>
      </c>
      <c r="D208" s="32">
        <f>VLOOKUP($A208,級距!$A:$K,10,FALSE)</f>
        <v>1</v>
      </c>
      <c r="E208" s="32">
        <f>VLOOKUP($A208,級距!$A:$K,11,FALSE)</f>
        <v>2</v>
      </c>
      <c r="F208" s="32">
        <f t="shared" si="3"/>
        <v>1</v>
      </c>
    </row>
    <row r="209" spans="1:6">
      <c r="A209" s="47">
        <v>44959</v>
      </c>
      <c r="B209" s="46">
        <v>12325.2</v>
      </c>
      <c r="C209" s="32">
        <f>VLOOKUP($A209,級距!$A:$K,9,FALSE)</f>
        <v>4</v>
      </c>
      <c r="D209" s="32">
        <f>VLOOKUP($A209,級距!$A:$K,10,FALSE)</f>
        <v>3</v>
      </c>
      <c r="E209" s="32">
        <f>VLOOKUP($A209,級距!$A:$K,11,FALSE)</f>
        <v>2</v>
      </c>
      <c r="F209" s="32">
        <f t="shared" si="3"/>
        <v>1</v>
      </c>
    </row>
    <row r="210" spans="1:6">
      <c r="A210" s="47">
        <v>44939</v>
      </c>
      <c r="B210" s="46">
        <v>58050.392</v>
      </c>
      <c r="C210" s="32">
        <f>VLOOKUP($A210,級距!$A:$K,9,FALSE)</f>
        <v>7</v>
      </c>
      <c r="D210" s="32">
        <f>VLOOKUP($A210,級距!$A:$K,10,FALSE)</f>
        <v>9</v>
      </c>
      <c r="E210" s="32">
        <f>VLOOKUP($A210,級距!$A:$K,11,FALSE)</f>
        <v>3</v>
      </c>
      <c r="F210" s="32">
        <f t="shared" si="3"/>
        <v>1</v>
      </c>
    </row>
    <row r="211" spans="1:6">
      <c r="A211" s="47">
        <v>44935</v>
      </c>
      <c r="B211" s="46">
        <v>-18418.8</v>
      </c>
      <c r="C211" s="32">
        <f>VLOOKUP($A211,級距!$A:$K,9,FALSE)</f>
        <v>7</v>
      </c>
      <c r="D211" s="32">
        <f>VLOOKUP($A211,級距!$A:$K,10,FALSE)</f>
        <v>9</v>
      </c>
      <c r="E211" s="32">
        <f>VLOOKUP($A211,級距!$A:$K,11,FALSE)</f>
        <v>3</v>
      </c>
      <c r="F211" s="32">
        <f t="shared" si="3"/>
        <v>1</v>
      </c>
    </row>
    <row r="212" spans="1:6">
      <c r="A212" s="47">
        <v>44932</v>
      </c>
      <c r="B212" s="46">
        <v>-9448.56</v>
      </c>
      <c r="C212" s="32">
        <f>VLOOKUP($A212,級距!$A:$K,9,FALSE)</f>
        <v>4</v>
      </c>
      <c r="D212" s="32">
        <f>VLOOKUP($A212,級距!$A:$K,10,FALSE)</f>
        <v>7</v>
      </c>
      <c r="E212" s="32">
        <f>VLOOKUP($A212,級距!$A:$K,11,FALSE)</f>
        <v>3</v>
      </c>
      <c r="F212" s="32">
        <f t="shared" si="3"/>
        <v>1</v>
      </c>
    </row>
    <row r="213" spans="1:6">
      <c r="A213" s="47">
        <v>44931</v>
      </c>
      <c r="B213" s="46">
        <v>-31374</v>
      </c>
      <c r="C213" s="32">
        <f>VLOOKUP($A213,級距!$A:$K,9,FALSE)</f>
        <v>5</v>
      </c>
      <c r="D213" s="32">
        <f>VLOOKUP($A213,級距!$A:$K,10,FALSE)</f>
        <v>3</v>
      </c>
      <c r="E213" s="32">
        <f>VLOOKUP($A213,級距!$A:$K,11,FALSE)</f>
        <v>2</v>
      </c>
      <c r="F213" s="32">
        <f t="shared" si="3"/>
        <v>1</v>
      </c>
    </row>
    <row r="214" spans="1:6">
      <c r="A214" s="47">
        <v>44929</v>
      </c>
      <c r="B214" s="46">
        <v>-41513.008000000002</v>
      </c>
      <c r="C214" s="32">
        <f>VLOOKUP($A214,級距!$A:$K,9,FALSE)</f>
        <v>10</v>
      </c>
      <c r="D214" s="32">
        <f>VLOOKUP($A214,級距!$A:$K,10,FALSE)</f>
        <v>7</v>
      </c>
      <c r="E214" s="32">
        <f>VLOOKUP($A214,級距!$A:$K,11,FALSE)</f>
        <v>4</v>
      </c>
      <c r="F214" s="32">
        <f t="shared" si="3"/>
        <v>1</v>
      </c>
    </row>
    <row r="215" spans="1:6">
      <c r="A215" s="47">
        <v>44925</v>
      </c>
      <c r="B215" s="46">
        <v>-63403.199999999997</v>
      </c>
      <c r="C215" s="32">
        <f>VLOOKUP($A215,級距!$A:$K,9,FALSE)</f>
        <v>2</v>
      </c>
      <c r="D215" s="32">
        <f>VLOOKUP($A215,級距!$A:$K,10,FALSE)</f>
        <v>7</v>
      </c>
      <c r="E215" s="32">
        <f>VLOOKUP($A215,級距!$A:$K,11,FALSE)</f>
        <v>3</v>
      </c>
      <c r="F215" s="32">
        <f t="shared" si="3"/>
        <v>1</v>
      </c>
    </row>
    <row r="216" spans="1:6">
      <c r="A216" s="47">
        <v>44924</v>
      </c>
      <c r="B216" s="46">
        <v>-58414.991999999998</v>
      </c>
      <c r="C216" s="32">
        <f>VLOOKUP($A216,級距!$A:$K,9,FALSE)</f>
        <v>5</v>
      </c>
      <c r="D216" s="32">
        <f>VLOOKUP($A216,級距!$A:$K,10,FALSE)</f>
        <v>6</v>
      </c>
      <c r="E216" s="32">
        <f>VLOOKUP($A216,級距!$A:$K,11,FALSE)</f>
        <v>2</v>
      </c>
      <c r="F216" s="32">
        <f t="shared" si="3"/>
        <v>1</v>
      </c>
    </row>
    <row r="217" spans="1:6">
      <c r="A217" s="47">
        <v>44918</v>
      </c>
      <c r="B217" s="46">
        <v>-44411.48</v>
      </c>
      <c r="C217" s="32">
        <f>VLOOKUP($A217,級距!$A:$K,9,FALSE)</f>
        <v>3</v>
      </c>
      <c r="D217" s="32">
        <f>VLOOKUP($A217,級距!$A:$K,10,FALSE)</f>
        <v>2</v>
      </c>
      <c r="E217" s="32">
        <f>VLOOKUP($A217,級距!$A:$K,11,FALSE)</f>
        <v>2</v>
      </c>
      <c r="F217" s="32">
        <f t="shared" si="3"/>
        <v>1</v>
      </c>
    </row>
    <row r="218" spans="1:6">
      <c r="A218" s="47">
        <v>44917</v>
      </c>
      <c r="B218" s="46">
        <v>-13470.647999999999</v>
      </c>
      <c r="C218" s="32">
        <f>VLOOKUP($A218,級距!$A:$K,9,FALSE)</f>
        <v>3</v>
      </c>
      <c r="D218" s="32">
        <f>VLOOKUP($A218,級距!$A:$K,10,FALSE)</f>
        <v>6</v>
      </c>
      <c r="E218" s="32">
        <f>VLOOKUP($A218,級距!$A:$K,11,FALSE)</f>
        <v>2</v>
      </c>
      <c r="F218" s="32">
        <f t="shared" si="3"/>
        <v>1</v>
      </c>
    </row>
    <row r="219" spans="1:6">
      <c r="A219" s="47">
        <v>44915</v>
      </c>
      <c r="B219" s="46">
        <v>24638.128000000001</v>
      </c>
      <c r="C219" s="32">
        <f>VLOOKUP($A219,級距!$A:$K,9,FALSE)</f>
        <v>10</v>
      </c>
      <c r="D219" s="32">
        <f>VLOOKUP($A219,級距!$A:$K,10,FALSE)</f>
        <v>7</v>
      </c>
      <c r="E219" s="32">
        <f>VLOOKUP($A219,級距!$A:$K,11,FALSE)</f>
        <v>4</v>
      </c>
      <c r="F219" s="32">
        <f t="shared" si="3"/>
        <v>1</v>
      </c>
    </row>
    <row r="220" spans="1:6">
      <c r="A220" s="47">
        <v>44911</v>
      </c>
      <c r="B220" s="46">
        <v>-54473.4</v>
      </c>
      <c r="C220" s="32">
        <f>VLOOKUP($A220,級距!$A:$K,9,FALSE)</f>
        <v>5</v>
      </c>
      <c r="D220" s="32">
        <f>VLOOKUP($A220,級距!$A:$K,10,FALSE)</f>
        <v>2</v>
      </c>
      <c r="E220" s="32">
        <f>VLOOKUP($A220,級距!$A:$K,11,FALSE)</f>
        <v>2</v>
      </c>
      <c r="F220" s="32">
        <f t="shared" si="3"/>
        <v>1</v>
      </c>
    </row>
    <row r="221" spans="1:6">
      <c r="A221" s="47">
        <v>44910</v>
      </c>
      <c r="B221" s="46">
        <v>-9813.7440000000006</v>
      </c>
      <c r="C221" s="32">
        <f>VLOOKUP($A221,級距!$A:$K,9,FALSE)</f>
        <v>5</v>
      </c>
      <c r="D221" s="32">
        <f>VLOOKUP($A221,級距!$A:$K,10,FALSE)</f>
        <v>4</v>
      </c>
      <c r="E221" s="32">
        <f>VLOOKUP($A221,級距!$A:$K,11,FALSE)</f>
        <v>2</v>
      </c>
      <c r="F221" s="32">
        <f t="shared" si="3"/>
        <v>1</v>
      </c>
    </row>
    <row r="222" spans="1:6">
      <c r="A222" s="47">
        <v>44909</v>
      </c>
      <c r="B222" s="46">
        <v>-67535.712</v>
      </c>
      <c r="C222" s="32">
        <f>VLOOKUP($A222,級距!$A:$K,9,FALSE)</f>
        <v>5</v>
      </c>
      <c r="D222" s="32">
        <f>VLOOKUP($A222,級距!$A:$K,10,FALSE)</f>
        <v>7</v>
      </c>
      <c r="E222" s="32">
        <f>VLOOKUP($A222,級距!$A:$K,11,FALSE)</f>
        <v>3</v>
      </c>
      <c r="F222" s="32">
        <f t="shared" si="3"/>
        <v>1</v>
      </c>
    </row>
    <row r="223" spans="1:6">
      <c r="A223" s="47">
        <v>44907</v>
      </c>
      <c r="B223" s="46">
        <v>30905.88</v>
      </c>
      <c r="C223" s="32">
        <f>VLOOKUP($A223,級距!$A:$K,9,FALSE)</f>
        <v>5</v>
      </c>
      <c r="D223" s="32">
        <f>VLOOKUP($A223,級距!$A:$K,10,FALSE)</f>
        <v>5</v>
      </c>
      <c r="E223" s="32">
        <f>VLOOKUP($A223,級距!$A:$K,11,FALSE)</f>
        <v>2</v>
      </c>
      <c r="F223" s="32">
        <f t="shared" si="3"/>
        <v>1</v>
      </c>
    </row>
    <row r="224" spans="1:6">
      <c r="A224" s="47">
        <v>44904</v>
      </c>
      <c r="B224" s="46">
        <v>15791.248</v>
      </c>
      <c r="C224" s="32">
        <f>VLOOKUP($A224,級距!$A:$K,9,FALSE)</f>
        <v>5</v>
      </c>
      <c r="D224" s="32">
        <f>VLOOKUP($A224,級距!$A:$K,10,FALSE)</f>
        <v>5</v>
      </c>
      <c r="E224" s="32">
        <f>VLOOKUP($A224,級距!$A:$K,11,FALSE)</f>
        <v>2</v>
      </c>
      <c r="F224" s="32">
        <f t="shared" si="3"/>
        <v>1</v>
      </c>
    </row>
    <row r="225" spans="1:6">
      <c r="A225" s="47">
        <v>44903</v>
      </c>
      <c r="B225" s="46">
        <v>-53723.44</v>
      </c>
      <c r="C225" s="32">
        <f>VLOOKUP($A225,級距!$A:$K,9,FALSE)</f>
        <v>5</v>
      </c>
      <c r="D225" s="32">
        <f>VLOOKUP($A225,級距!$A:$K,10,FALSE)</f>
        <v>5</v>
      </c>
      <c r="E225" s="32">
        <f>VLOOKUP($A225,級距!$A:$K,11,FALSE)</f>
        <v>2</v>
      </c>
      <c r="F225" s="32">
        <f t="shared" si="3"/>
        <v>1</v>
      </c>
    </row>
    <row r="226" spans="1:6">
      <c r="A226" s="47">
        <v>44901</v>
      </c>
      <c r="B226" s="46">
        <v>11377.472</v>
      </c>
      <c r="C226" s="32">
        <f>VLOOKUP($A226,級距!$A:$K,9,FALSE)</f>
        <v>8</v>
      </c>
      <c r="D226" s="32">
        <f>VLOOKUP($A226,級距!$A:$K,10,FALSE)</f>
        <v>9</v>
      </c>
      <c r="E226" s="32">
        <f>VLOOKUP($A226,級距!$A:$K,11,FALSE)</f>
        <v>3</v>
      </c>
      <c r="F226" s="32">
        <f t="shared" si="3"/>
        <v>1</v>
      </c>
    </row>
    <row r="227" spans="1:6">
      <c r="A227" s="47">
        <v>44900</v>
      </c>
      <c r="B227" s="46">
        <v>-34637.264000000003</v>
      </c>
      <c r="C227" s="32">
        <f>VLOOKUP($A227,級距!$A:$K,9,FALSE)</f>
        <v>5</v>
      </c>
      <c r="D227" s="32">
        <f>VLOOKUP($A227,級距!$A:$K,10,FALSE)</f>
        <v>3</v>
      </c>
      <c r="E227" s="32">
        <f>VLOOKUP($A227,級距!$A:$K,11,FALSE)</f>
        <v>2</v>
      </c>
      <c r="F227" s="32">
        <f t="shared" si="3"/>
        <v>1</v>
      </c>
    </row>
    <row r="228" spans="1:6">
      <c r="A228" s="47">
        <v>44896</v>
      </c>
      <c r="B228" s="46">
        <v>-79051.376000000004</v>
      </c>
      <c r="C228" s="32">
        <f>VLOOKUP($A228,級距!$A:$K,9,FALSE)</f>
        <v>7</v>
      </c>
      <c r="D228" s="32">
        <f>VLOOKUP($A228,級距!$A:$K,10,FALSE)</f>
        <v>3</v>
      </c>
      <c r="E228" s="32">
        <f>VLOOKUP($A228,級距!$A:$K,11,FALSE)</f>
        <v>2</v>
      </c>
      <c r="F228" s="32">
        <f t="shared" si="3"/>
        <v>1</v>
      </c>
    </row>
    <row r="229" spans="1:6">
      <c r="A229" s="47">
        <v>44895</v>
      </c>
      <c r="B229" s="46">
        <v>156870.49600000001</v>
      </c>
      <c r="C229" s="32">
        <f>VLOOKUP($A229,級距!$A:$K,9,FALSE)</f>
        <v>8</v>
      </c>
      <c r="D229" s="32">
        <f>VLOOKUP($A229,級距!$A:$K,10,FALSE)</f>
        <v>8</v>
      </c>
      <c r="E229" s="32">
        <f>VLOOKUP($A229,級距!$A:$K,11,FALSE)</f>
        <v>3</v>
      </c>
      <c r="F229" s="32">
        <f t="shared" si="3"/>
        <v>1</v>
      </c>
    </row>
    <row r="230" spans="1:6">
      <c r="A230" s="47">
        <v>44889</v>
      </c>
      <c r="B230" s="46">
        <v>59255.567999999999</v>
      </c>
      <c r="C230" s="32">
        <f>VLOOKUP($A230,級距!$A:$K,9,FALSE)</f>
        <v>4</v>
      </c>
      <c r="D230" s="32">
        <f>VLOOKUP($A230,級距!$A:$K,10,FALSE)</f>
        <v>7</v>
      </c>
      <c r="E230" s="32">
        <f>VLOOKUP($A230,級距!$A:$K,11,FALSE)</f>
        <v>3</v>
      </c>
      <c r="F230" s="32">
        <f t="shared" si="3"/>
        <v>1</v>
      </c>
    </row>
    <row r="231" spans="1:6">
      <c r="A231" s="47">
        <v>44880</v>
      </c>
      <c r="B231" s="46">
        <v>95757.055999999997</v>
      </c>
      <c r="C231" s="32">
        <f>VLOOKUP($A231,級距!$A:$K,9,FALSE)</f>
        <v>10</v>
      </c>
      <c r="D231" s="32">
        <f>VLOOKUP($A231,級距!$A:$K,10,FALSE)</f>
        <v>9</v>
      </c>
      <c r="E231" s="32">
        <f>VLOOKUP($A231,級距!$A:$K,11,FALSE)</f>
        <v>4</v>
      </c>
      <c r="F231" s="32">
        <f t="shared" si="3"/>
        <v>1</v>
      </c>
    </row>
    <row r="232" spans="1:6">
      <c r="A232" s="47">
        <v>44879</v>
      </c>
      <c r="B232" s="46">
        <v>-58399.48</v>
      </c>
      <c r="C232" s="32">
        <f>VLOOKUP($A232,級距!$A:$K,9,FALSE)</f>
        <v>3</v>
      </c>
      <c r="D232" s="32">
        <f>VLOOKUP($A232,級距!$A:$K,10,FALSE)</f>
        <v>3</v>
      </c>
      <c r="E232" s="32">
        <f>VLOOKUP($A232,級距!$A:$K,11,FALSE)</f>
        <v>2</v>
      </c>
      <c r="F232" s="32">
        <f t="shared" si="3"/>
        <v>1</v>
      </c>
    </row>
    <row r="233" spans="1:6">
      <c r="A233" s="47">
        <v>44876</v>
      </c>
      <c r="B233" s="46">
        <v>-56140.784</v>
      </c>
      <c r="C233" s="32">
        <f>VLOOKUP($A233,級距!$A:$K,9,FALSE)</f>
        <v>6</v>
      </c>
      <c r="D233" s="32">
        <f>VLOOKUP($A233,級距!$A:$K,10,FALSE)</f>
        <v>6</v>
      </c>
      <c r="E233" s="32">
        <f>VLOOKUP($A233,級距!$A:$K,11,FALSE)</f>
        <v>2</v>
      </c>
      <c r="F233" s="32">
        <f t="shared" si="3"/>
        <v>1</v>
      </c>
    </row>
    <row r="234" spans="1:6">
      <c r="A234" s="47">
        <v>44874</v>
      </c>
      <c r="B234" s="46">
        <v>219026.78400000001</v>
      </c>
      <c r="C234" s="32">
        <f>VLOOKUP($A234,級距!$A:$K,9,FALSE)</f>
        <v>7</v>
      </c>
      <c r="D234" s="32">
        <f>VLOOKUP($A234,級距!$A:$K,10,FALSE)</f>
        <v>8</v>
      </c>
      <c r="E234" s="32">
        <f>VLOOKUP($A234,級距!$A:$K,11,FALSE)</f>
        <v>3</v>
      </c>
      <c r="F234" s="32">
        <f t="shared" si="3"/>
        <v>1</v>
      </c>
    </row>
    <row r="235" spans="1:6">
      <c r="A235" s="47">
        <v>44873</v>
      </c>
      <c r="B235" s="46">
        <v>12836.616</v>
      </c>
      <c r="C235" s="32">
        <f>VLOOKUP($A235,級距!$A:$K,9,FALSE)</f>
        <v>2</v>
      </c>
      <c r="D235" s="32">
        <f>VLOOKUP($A235,級距!$A:$K,10,FALSE)</f>
        <v>3</v>
      </c>
      <c r="E235" s="32">
        <f>VLOOKUP($A235,級距!$A:$K,11,FALSE)</f>
        <v>2</v>
      </c>
      <c r="F235" s="32">
        <f t="shared" si="3"/>
        <v>1</v>
      </c>
    </row>
    <row r="236" spans="1:6">
      <c r="A236" s="47">
        <v>44872</v>
      </c>
      <c r="B236" s="46">
        <v>39569.055999999997</v>
      </c>
      <c r="C236" s="32">
        <f>VLOOKUP($A236,級距!$A:$K,9,FALSE)</f>
        <v>7</v>
      </c>
      <c r="D236" s="32">
        <f>VLOOKUP($A236,級距!$A:$K,10,FALSE)</f>
        <v>5</v>
      </c>
      <c r="E236" s="32">
        <f>VLOOKUP($A236,級距!$A:$K,11,FALSE)</f>
        <v>2</v>
      </c>
      <c r="F236" s="32">
        <f t="shared" si="3"/>
        <v>1</v>
      </c>
    </row>
    <row r="237" spans="1:6">
      <c r="A237" s="47">
        <v>44865</v>
      </c>
      <c r="B237" s="46">
        <v>14754.976000000001</v>
      </c>
      <c r="C237" s="32">
        <f>VLOOKUP($A237,級距!$A:$K,9,FALSE)</f>
        <v>7</v>
      </c>
      <c r="D237" s="32">
        <f>VLOOKUP($A237,級距!$A:$K,10,FALSE)</f>
        <v>4</v>
      </c>
      <c r="E237" s="32">
        <f>VLOOKUP($A237,級距!$A:$K,11,FALSE)</f>
        <v>2</v>
      </c>
      <c r="F237" s="32">
        <f t="shared" si="3"/>
        <v>1</v>
      </c>
    </row>
    <row r="238" spans="1:6">
      <c r="A238" s="47">
        <v>44862</v>
      </c>
      <c r="B238" s="46">
        <v>-6038.6639999999998</v>
      </c>
      <c r="C238" s="32">
        <f>VLOOKUP($A238,級距!$A:$K,9,FALSE)</f>
        <v>7</v>
      </c>
      <c r="D238" s="32">
        <f>VLOOKUP($A238,級距!$A:$K,10,FALSE)</f>
        <v>6</v>
      </c>
      <c r="E238" s="32">
        <f>VLOOKUP($A238,級距!$A:$K,11,FALSE)</f>
        <v>2</v>
      </c>
      <c r="F238" s="32">
        <f t="shared" si="3"/>
        <v>1</v>
      </c>
    </row>
    <row r="239" spans="1:6">
      <c r="A239" s="47">
        <v>44861</v>
      </c>
      <c r="B239" s="46">
        <v>5956.32</v>
      </c>
      <c r="C239" s="32">
        <f>VLOOKUP($A239,級距!$A:$K,9,FALSE)</f>
        <v>4</v>
      </c>
      <c r="D239" s="32">
        <f>VLOOKUP($A239,級距!$A:$K,10,FALSE)</f>
        <v>7</v>
      </c>
      <c r="E239" s="32">
        <f>VLOOKUP($A239,級距!$A:$K,11,FALSE)</f>
        <v>3</v>
      </c>
      <c r="F239" s="32">
        <f t="shared" si="3"/>
        <v>1</v>
      </c>
    </row>
    <row r="240" spans="1:6">
      <c r="A240" s="47">
        <v>44859</v>
      </c>
      <c r="B240" s="46">
        <v>-28388.351999999999</v>
      </c>
      <c r="C240" s="32">
        <f>VLOOKUP($A240,級距!$A:$K,9,FALSE)</f>
        <v>10</v>
      </c>
      <c r="D240" s="32">
        <f>VLOOKUP($A240,級距!$A:$K,10,FALSE)</f>
        <v>8</v>
      </c>
      <c r="E240" s="32">
        <f>VLOOKUP($A240,級距!$A:$K,11,FALSE)</f>
        <v>4</v>
      </c>
      <c r="F240" s="32">
        <f t="shared" si="3"/>
        <v>1</v>
      </c>
    </row>
    <row r="241" spans="1:6">
      <c r="A241" s="47">
        <v>44854</v>
      </c>
      <c r="B241" s="46">
        <v>-70980.288</v>
      </c>
      <c r="C241" s="32">
        <f>VLOOKUP($A241,級距!$A:$K,9,FALSE)</f>
        <v>10</v>
      </c>
      <c r="D241" s="32">
        <f>VLOOKUP($A241,級距!$A:$K,10,FALSE)</f>
        <v>4</v>
      </c>
      <c r="E241" s="32">
        <f>VLOOKUP($A241,級距!$A:$K,11,FALSE)</f>
        <v>1</v>
      </c>
      <c r="F241" s="32">
        <f t="shared" si="3"/>
        <v>1</v>
      </c>
    </row>
    <row r="242" spans="1:6">
      <c r="A242" s="47">
        <v>44851</v>
      </c>
      <c r="B242" s="46">
        <v>30761.504000000001</v>
      </c>
      <c r="C242" s="32">
        <f>VLOOKUP($A242,級距!$A:$K,9,FALSE)</f>
        <v>8</v>
      </c>
      <c r="D242" s="32">
        <f>VLOOKUP($A242,級距!$A:$K,10,FALSE)</f>
        <v>1</v>
      </c>
      <c r="E242" s="32">
        <f>VLOOKUP($A242,級距!$A:$K,11,FALSE)</f>
        <v>2</v>
      </c>
      <c r="F242" s="32">
        <f t="shared" si="3"/>
        <v>1</v>
      </c>
    </row>
    <row r="243" spans="1:6">
      <c r="A243" s="47">
        <v>44848</v>
      </c>
      <c r="B243" s="46">
        <v>-85947.687999999995</v>
      </c>
      <c r="C243" s="32">
        <f>VLOOKUP($A243,級距!$A:$K,9,FALSE)</f>
        <v>7</v>
      </c>
      <c r="D243" s="32">
        <f>VLOOKUP($A243,級距!$A:$K,10,FALSE)</f>
        <v>1</v>
      </c>
      <c r="E243" s="32">
        <f>VLOOKUP($A243,級距!$A:$K,11,FALSE)</f>
        <v>2</v>
      </c>
      <c r="F243" s="32">
        <f t="shared" si="3"/>
        <v>1</v>
      </c>
    </row>
    <row r="244" spans="1:6">
      <c r="A244" s="47">
        <v>44847</v>
      </c>
      <c r="B244" s="46">
        <v>22744.488000000001</v>
      </c>
      <c r="C244" s="32">
        <f>VLOOKUP($A244,級距!$A:$K,9,FALSE)</f>
        <v>10</v>
      </c>
      <c r="D244" s="32">
        <f>VLOOKUP($A244,級距!$A:$K,10,FALSE)</f>
        <v>6</v>
      </c>
      <c r="E244" s="32">
        <f>VLOOKUP($A244,級距!$A:$K,11,FALSE)</f>
        <v>1</v>
      </c>
      <c r="F244" s="32">
        <f t="shared" si="3"/>
        <v>1</v>
      </c>
    </row>
    <row r="245" spans="1:6">
      <c r="A245" s="47">
        <v>44846</v>
      </c>
      <c r="B245" s="46">
        <v>-61877.760000000002</v>
      </c>
      <c r="C245" s="32">
        <f>VLOOKUP($A245,級距!$A:$K,9,FALSE)</f>
        <v>7</v>
      </c>
      <c r="D245" s="32">
        <f>VLOOKUP($A245,級距!$A:$K,10,FALSE)</f>
        <v>2</v>
      </c>
      <c r="E245" s="32">
        <f>VLOOKUP($A245,級距!$A:$K,11,FALSE)</f>
        <v>2</v>
      </c>
      <c r="F245" s="32">
        <f t="shared" si="3"/>
        <v>1</v>
      </c>
    </row>
    <row r="246" spans="1:6">
      <c r="A246" s="47">
        <v>44845</v>
      </c>
      <c r="B246" s="46">
        <v>11300.64</v>
      </c>
      <c r="C246" s="32">
        <f>VLOOKUP($A246,級距!$A:$K,9,FALSE)</f>
        <v>8</v>
      </c>
      <c r="D246" s="32">
        <f>VLOOKUP($A246,級距!$A:$K,10,FALSE)</f>
        <v>8</v>
      </c>
      <c r="E246" s="32">
        <f>VLOOKUP($A246,級距!$A:$K,11,FALSE)</f>
        <v>3</v>
      </c>
      <c r="F246" s="32">
        <f t="shared" si="3"/>
        <v>1</v>
      </c>
    </row>
    <row r="247" spans="1:6">
      <c r="A247" s="47">
        <v>44841</v>
      </c>
      <c r="B247" s="46">
        <v>-49742.232000000004</v>
      </c>
      <c r="C247" s="32">
        <f>VLOOKUP($A247,級距!$A:$K,9,FALSE)</f>
        <v>5</v>
      </c>
      <c r="D247" s="32">
        <f>VLOOKUP($A247,級距!$A:$K,10,FALSE)</f>
        <v>7</v>
      </c>
      <c r="E247" s="32">
        <f>VLOOKUP($A247,級距!$A:$K,11,FALSE)</f>
        <v>3</v>
      </c>
      <c r="F247" s="32">
        <f t="shared" si="3"/>
        <v>1</v>
      </c>
    </row>
    <row r="248" spans="1:6">
      <c r="A248" s="47">
        <v>44839</v>
      </c>
      <c r="B248" s="46">
        <v>81284.088000000003</v>
      </c>
      <c r="C248" s="32">
        <f>VLOOKUP($A248,級距!$A:$K,9,FALSE)</f>
        <v>6</v>
      </c>
      <c r="D248" s="32">
        <f>VLOOKUP($A248,級距!$A:$K,10,FALSE)</f>
        <v>5</v>
      </c>
      <c r="E248" s="32">
        <f>VLOOKUP($A248,級距!$A:$K,11,FALSE)</f>
        <v>2</v>
      </c>
      <c r="F248" s="32">
        <f t="shared" si="3"/>
        <v>1</v>
      </c>
    </row>
    <row r="249" spans="1:6">
      <c r="A249" s="47">
        <v>44834</v>
      </c>
      <c r="B249" s="46">
        <v>-57722.328000000001</v>
      </c>
      <c r="C249" s="32">
        <f>VLOOKUP($A249,級距!$A:$K,9,FALSE)</f>
        <v>6</v>
      </c>
      <c r="D249" s="32">
        <f>VLOOKUP($A249,級距!$A:$K,10,FALSE)</f>
        <v>3</v>
      </c>
      <c r="E249" s="32">
        <f>VLOOKUP($A249,級距!$A:$K,11,FALSE)</f>
        <v>2</v>
      </c>
      <c r="F249" s="32">
        <f t="shared" si="3"/>
        <v>1</v>
      </c>
    </row>
    <row r="250" spans="1:6">
      <c r="A250" s="47">
        <v>44832</v>
      </c>
      <c r="B250" s="46">
        <v>35678.472000000002</v>
      </c>
      <c r="C250" s="32">
        <f>VLOOKUP($A250,級距!$A:$K,9,FALSE)</f>
        <v>10</v>
      </c>
      <c r="D250" s="32">
        <f>VLOOKUP($A250,級距!$A:$K,10,FALSE)</f>
        <v>8</v>
      </c>
      <c r="E250" s="32">
        <f>VLOOKUP($A250,級距!$A:$K,11,FALSE)</f>
        <v>4</v>
      </c>
      <c r="F250" s="32">
        <f t="shared" si="3"/>
        <v>1</v>
      </c>
    </row>
    <row r="251" spans="1:6">
      <c r="A251" s="47">
        <v>44830</v>
      </c>
      <c r="B251" s="46">
        <v>24270.016</v>
      </c>
      <c r="C251" s="32">
        <f>VLOOKUP($A251,級距!$A:$K,9,FALSE)</f>
        <v>8</v>
      </c>
      <c r="D251" s="32">
        <f>VLOOKUP($A251,級距!$A:$K,10,FALSE)</f>
        <v>8</v>
      </c>
      <c r="E251" s="32">
        <f>VLOOKUP($A251,級距!$A:$K,11,FALSE)</f>
        <v>3</v>
      </c>
      <c r="F251" s="32">
        <f t="shared" si="3"/>
        <v>1</v>
      </c>
    </row>
    <row r="252" spans="1:6">
      <c r="A252" s="47">
        <v>44826</v>
      </c>
      <c r="B252" s="46">
        <v>-32563.392</v>
      </c>
      <c r="C252" s="32">
        <f>VLOOKUP($A252,級距!$A:$K,9,FALSE)</f>
        <v>5</v>
      </c>
      <c r="D252" s="32">
        <f>VLOOKUP($A252,級距!$A:$K,10,FALSE)</f>
        <v>2</v>
      </c>
      <c r="E252" s="32">
        <f>VLOOKUP($A252,級距!$A:$K,11,FALSE)</f>
        <v>2</v>
      </c>
      <c r="F252" s="32">
        <f t="shared" si="3"/>
        <v>1</v>
      </c>
    </row>
    <row r="253" spans="1:6">
      <c r="A253" s="47">
        <v>44825</v>
      </c>
      <c r="B253" s="46">
        <v>-72475.008000000002</v>
      </c>
      <c r="C253" s="32">
        <f>VLOOKUP($A253,級距!$A:$K,9,FALSE)</f>
        <v>4</v>
      </c>
      <c r="D253" s="32">
        <f>VLOOKUP($A253,級距!$A:$K,10,FALSE)</f>
        <v>6</v>
      </c>
      <c r="E253" s="32">
        <f>VLOOKUP($A253,級距!$A:$K,11,FALSE)</f>
        <v>2</v>
      </c>
      <c r="F253" s="32">
        <f t="shared" si="3"/>
        <v>1</v>
      </c>
    </row>
    <row r="254" spans="1:6">
      <c r="A254" s="47">
        <v>44823</v>
      </c>
      <c r="B254" s="46">
        <v>15813.712</v>
      </c>
      <c r="C254" s="32">
        <f>VLOOKUP($A254,級距!$A:$K,9,FALSE)</f>
        <v>6</v>
      </c>
      <c r="D254" s="32">
        <f>VLOOKUP($A254,級距!$A:$K,10,FALSE)</f>
        <v>8</v>
      </c>
      <c r="E254" s="32">
        <f>VLOOKUP($A254,級距!$A:$K,11,FALSE)</f>
        <v>3</v>
      </c>
      <c r="F254" s="32">
        <f t="shared" si="3"/>
        <v>1</v>
      </c>
    </row>
    <row r="255" spans="1:6">
      <c r="A255" s="47">
        <v>44820</v>
      </c>
      <c r="B255" s="46">
        <v>-14685.335999999999</v>
      </c>
      <c r="C255" s="32">
        <f>VLOOKUP($A255,級距!$A:$K,9,FALSE)</f>
        <v>1</v>
      </c>
      <c r="D255" s="32">
        <f>VLOOKUP($A255,級距!$A:$K,10,FALSE)</f>
        <v>3</v>
      </c>
      <c r="E255" s="32">
        <f>VLOOKUP($A255,級距!$A:$K,11,FALSE)</f>
        <v>2</v>
      </c>
      <c r="F255" s="32">
        <f t="shared" si="3"/>
        <v>1</v>
      </c>
    </row>
    <row r="256" spans="1:6">
      <c r="A256" s="47">
        <v>44819</v>
      </c>
      <c r="B256" s="46">
        <v>49479.32</v>
      </c>
      <c r="C256" s="32">
        <f>VLOOKUP($A256,級距!$A:$K,9,FALSE)</f>
        <v>5</v>
      </c>
      <c r="D256" s="32">
        <f>VLOOKUP($A256,級距!$A:$K,10,FALSE)</f>
        <v>5</v>
      </c>
      <c r="E256" s="32">
        <f>VLOOKUP($A256,級距!$A:$K,11,FALSE)</f>
        <v>2</v>
      </c>
      <c r="F256" s="32">
        <f t="shared" si="3"/>
        <v>1</v>
      </c>
    </row>
    <row r="257" spans="1:6">
      <c r="A257" s="47">
        <v>44818</v>
      </c>
      <c r="B257" s="46">
        <v>-14202.848</v>
      </c>
      <c r="C257" s="32">
        <f>VLOOKUP($A257,級距!$A:$K,9,FALSE)</f>
        <v>7</v>
      </c>
      <c r="D257" s="32">
        <f>VLOOKUP($A257,級距!$A:$K,10,FALSE)</f>
        <v>7</v>
      </c>
      <c r="E257" s="32">
        <f>VLOOKUP($A257,級距!$A:$K,11,FALSE)</f>
        <v>3</v>
      </c>
      <c r="F257" s="32">
        <f t="shared" si="3"/>
        <v>1</v>
      </c>
    </row>
    <row r="258" spans="1:6">
      <c r="A258" s="47">
        <v>44817</v>
      </c>
      <c r="B258" s="46">
        <v>-67638.096000000005</v>
      </c>
      <c r="C258" s="32">
        <f>VLOOKUP($A258,級距!$A:$K,9,FALSE)</f>
        <v>2</v>
      </c>
      <c r="D258" s="32">
        <f>VLOOKUP($A258,級距!$A:$K,10,FALSE)</f>
        <v>1</v>
      </c>
      <c r="E258" s="32">
        <f>VLOOKUP($A258,級距!$A:$K,11,FALSE)</f>
        <v>2</v>
      </c>
      <c r="F258" s="32">
        <f t="shared" si="3"/>
        <v>1</v>
      </c>
    </row>
    <row r="259" spans="1:6">
      <c r="A259" s="47">
        <v>44811</v>
      </c>
      <c r="B259" s="46">
        <v>39929.567999999999</v>
      </c>
      <c r="C259" s="32">
        <f>VLOOKUP($A259,級距!$A:$K,9,FALSE)</f>
        <v>4</v>
      </c>
      <c r="D259" s="32">
        <f>VLOOKUP($A259,級距!$A:$K,10,FALSE)</f>
        <v>7</v>
      </c>
      <c r="E259" s="32">
        <f>VLOOKUP($A259,級距!$A:$K,11,FALSE)</f>
        <v>3</v>
      </c>
      <c r="F259" s="32">
        <f t="shared" si="3"/>
        <v>1</v>
      </c>
    </row>
    <row r="260" spans="1:6">
      <c r="A260" s="47">
        <v>44810</v>
      </c>
      <c r="B260" s="46">
        <v>-67571.135999999999</v>
      </c>
      <c r="C260" s="32">
        <f>VLOOKUP($A260,級距!$A:$K,9,FALSE)</f>
        <v>8</v>
      </c>
      <c r="D260" s="32">
        <f>VLOOKUP($A260,級距!$A:$K,10,FALSE)</f>
        <v>4</v>
      </c>
      <c r="E260" s="32">
        <f>VLOOKUP($A260,級距!$A:$K,11,FALSE)</f>
        <v>2</v>
      </c>
      <c r="F260" s="32">
        <f t="shared" ref="F260:F323" si="4">IF(A261&lt;&gt;A260,1,0)</f>
        <v>1</v>
      </c>
    </row>
    <row r="261" spans="1:6">
      <c r="A261" s="47">
        <v>44806</v>
      </c>
      <c r="B261" s="46">
        <v>30295.871999999999</v>
      </c>
      <c r="C261" s="32">
        <f>VLOOKUP($A261,級距!$A:$K,9,FALSE)</f>
        <v>7</v>
      </c>
      <c r="D261" s="32">
        <f>VLOOKUP($A261,級距!$A:$K,10,FALSE)</f>
        <v>10</v>
      </c>
      <c r="E261" s="32">
        <f>VLOOKUP($A261,級距!$A:$K,11,FALSE)</f>
        <v>3</v>
      </c>
      <c r="F261" s="32">
        <f t="shared" si="4"/>
        <v>1</v>
      </c>
    </row>
    <row r="262" spans="1:6">
      <c r="A262" s="47">
        <v>44805</v>
      </c>
      <c r="B262" s="46">
        <v>-67562.063999999998</v>
      </c>
      <c r="C262" s="32">
        <f>VLOOKUP($A262,級距!$A:$K,9,FALSE)</f>
        <v>5</v>
      </c>
      <c r="D262" s="32">
        <f>VLOOKUP($A262,級距!$A:$K,10,FALSE)</f>
        <v>7</v>
      </c>
      <c r="E262" s="32">
        <f>VLOOKUP($A262,級距!$A:$K,11,FALSE)</f>
        <v>3</v>
      </c>
      <c r="F262" s="32">
        <f t="shared" si="4"/>
        <v>1</v>
      </c>
    </row>
    <row r="263" spans="1:6">
      <c r="A263" s="47">
        <v>44804</v>
      </c>
      <c r="B263" s="46">
        <v>13758.464</v>
      </c>
      <c r="C263" s="32">
        <f>VLOOKUP($A263,級距!$A:$K,9,FALSE)</f>
        <v>9</v>
      </c>
      <c r="D263" s="32">
        <f>VLOOKUP($A263,級距!$A:$K,10,FALSE)</f>
        <v>7</v>
      </c>
      <c r="E263" s="32">
        <f>VLOOKUP($A263,級距!$A:$K,11,FALSE)</f>
        <v>4</v>
      </c>
      <c r="F263" s="32">
        <f t="shared" si="4"/>
        <v>1</v>
      </c>
    </row>
    <row r="264" spans="1:6">
      <c r="A264" s="47">
        <v>44802</v>
      </c>
      <c r="B264" s="46">
        <v>-44850.192000000003</v>
      </c>
      <c r="C264" s="32">
        <f>VLOOKUP($A264,級距!$A:$K,9,FALSE)</f>
        <v>5</v>
      </c>
      <c r="D264" s="32">
        <f>VLOOKUP($A264,級距!$A:$K,10,FALSE)</f>
        <v>2</v>
      </c>
      <c r="E264" s="32">
        <f>VLOOKUP($A264,級距!$A:$K,11,FALSE)</f>
        <v>2</v>
      </c>
      <c r="F264" s="32">
        <f t="shared" si="4"/>
        <v>1</v>
      </c>
    </row>
    <row r="265" spans="1:6">
      <c r="A265" s="47">
        <v>44799</v>
      </c>
      <c r="B265" s="46">
        <v>-18266.975999999999</v>
      </c>
      <c r="C265" s="32">
        <f>VLOOKUP($A265,級距!$A:$K,9,FALSE)</f>
        <v>1</v>
      </c>
      <c r="D265" s="32">
        <f>VLOOKUP($A265,級距!$A:$K,10,FALSE)</f>
        <v>4</v>
      </c>
      <c r="E265" s="32">
        <f>VLOOKUP($A265,級距!$A:$K,11,FALSE)</f>
        <v>2</v>
      </c>
      <c r="F265" s="32">
        <f t="shared" si="4"/>
        <v>1</v>
      </c>
    </row>
    <row r="266" spans="1:6">
      <c r="A266" s="47">
        <v>44792</v>
      </c>
      <c r="B266" s="46">
        <v>4255.6639999999998</v>
      </c>
      <c r="C266" s="32">
        <f>VLOOKUP($A266,級距!$A:$K,9,FALSE)</f>
        <v>4</v>
      </c>
      <c r="D266" s="32">
        <f>VLOOKUP($A266,級距!$A:$K,10,FALSE)</f>
        <v>4</v>
      </c>
      <c r="E266" s="32">
        <f>VLOOKUP($A266,級距!$A:$K,11,FALSE)</f>
        <v>2</v>
      </c>
      <c r="F266" s="32">
        <f t="shared" si="4"/>
        <v>1</v>
      </c>
    </row>
    <row r="267" spans="1:6">
      <c r="A267" s="47">
        <v>44791</v>
      </c>
      <c r="B267" s="46">
        <v>61715.616000000002</v>
      </c>
      <c r="C267" s="32">
        <f>VLOOKUP($A267,級距!$A:$K,9,FALSE)</f>
        <v>2</v>
      </c>
      <c r="D267" s="32">
        <f>VLOOKUP($A267,級距!$A:$K,10,FALSE)</f>
        <v>7</v>
      </c>
      <c r="E267" s="32">
        <f>VLOOKUP($A267,級距!$A:$K,11,FALSE)</f>
        <v>3</v>
      </c>
      <c r="F267" s="32">
        <f t="shared" si="4"/>
        <v>1</v>
      </c>
    </row>
    <row r="268" spans="1:6">
      <c r="A268" s="47">
        <v>44788</v>
      </c>
      <c r="B268" s="46">
        <v>13301</v>
      </c>
      <c r="C268" s="32">
        <f>VLOOKUP($A268,級距!$A:$K,9,FALSE)</f>
        <v>3</v>
      </c>
      <c r="D268" s="32">
        <f>VLOOKUP($A268,級距!$A:$K,10,FALSE)</f>
        <v>2</v>
      </c>
      <c r="E268" s="32">
        <f>VLOOKUP($A268,級距!$A:$K,11,FALSE)</f>
        <v>2</v>
      </c>
      <c r="F268" s="32">
        <f t="shared" si="4"/>
        <v>1</v>
      </c>
    </row>
    <row r="269" spans="1:6">
      <c r="A269" s="47">
        <v>44785</v>
      </c>
      <c r="B269" s="46">
        <v>-16807.536</v>
      </c>
      <c r="C269" s="32">
        <f>VLOOKUP($A269,級距!$A:$K,9,FALSE)</f>
        <v>2</v>
      </c>
      <c r="D269" s="32">
        <f>VLOOKUP($A269,級距!$A:$K,10,FALSE)</f>
        <v>4</v>
      </c>
      <c r="E269" s="32">
        <f>VLOOKUP($A269,級距!$A:$K,11,FALSE)</f>
        <v>2</v>
      </c>
      <c r="F269" s="32">
        <f t="shared" si="4"/>
        <v>1</v>
      </c>
    </row>
    <row r="270" spans="1:6">
      <c r="A270" s="47">
        <v>44778</v>
      </c>
      <c r="B270" s="46">
        <v>28165.856</v>
      </c>
      <c r="C270" s="32">
        <f>VLOOKUP($A270,級距!$A:$K,9,FALSE)</f>
        <v>9</v>
      </c>
      <c r="D270" s="32">
        <f>VLOOKUP($A270,級距!$A:$K,10,FALSE)</f>
        <v>10</v>
      </c>
      <c r="E270" s="32">
        <f>VLOOKUP($A270,級距!$A:$K,11,FALSE)</f>
        <v>3</v>
      </c>
      <c r="F270" s="32">
        <f t="shared" si="4"/>
        <v>1</v>
      </c>
    </row>
    <row r="271" spans="1:6">
      <c r="A271" s="47">
        <v>44777</v>
      </c>
      <c r="B271" s="46">
        <v>-98980.008000000002</v>
      </c>
      <c r="C271" s="32">
        <f>VLOOKUP($A271,級距!$A:$K,9,FALSE)</f>
        <v>9</v>
      </c>
      <c r="D271" s="32">
        <f>VLOOKUP($A271,級距!$A:$K,10,FALSE)</f>
        <v>2</v>
      </c>
      <c r="E271" s="32">
        <f>VLOOKUP($A271,級距!$A:$K,11,FALSE)</f>
        <v>2</v>
      </c>
      <c r="F271" s="32">
        <f t="shared" si="4"/>
        <v>1</v>
      </c>
    </row>
    <row r="272" spans="1:6">
      <c r="A272" s="47">
        <v>44775</v>
      </c>
      <c r="B272" s="46">
        <v>-31749.344000000001</v>
      </c>
      <c r="C272" s="32">
        <f>VLOOKUP($A272,級距!$A:$K,9,FALSE)</f>
        <v>7</v>
      </c>
      <c r="D272" s="32">
        <f>VLOOKUP($A272,級距!$A:$K,10,FALSE)</f>
        <v>7</v>
      </c>
      <c r="E272" s="32">
        <f>VLOOKUP($A272,級距!$A:$K,11,FALSE)</f>
        <v>3</v>
      </c>
      <c r="F272" s="32">
        <f t="shared" si="4"/>
        <v>1</v>
      </c>
    </row>
    <row r="273" spans="1:6">
      <c r="A273" s="47">
        <v>44770</v>
      </c>
      <c r="B273" s="46">
        <v>24531.552</v>
      </c>
      <c r="C273" s="32">
        <f>VLOOKUP($A273,級距!$A:$K,9,FALSE)</f>
        <v>5</v>
      </c>
      <c r="D273" s="32">
        <f>VLOOKUP($A273,級距!$A:$K,10,FALSE)</f>
        <v>6</v>
      </c>
      <c r="E273" s="32">
        <f>VLOOKUP($A273,級距!$A:$K,11,FALSE)</f>
        <v>2</v>
      </c>
      <c r="F273" s="32">
        <f t="shared" si="4"/>
        <v>1</v>
      </c>
    </row>
    <row r="274" spans="1:6">
      <c r="A274" s="47">
        <v>44769</v>
      </c>
      <c r="B274" s="46">
        <v>4595.5680000000002</v>
      </c>
      <c r="C274" s="32">
        <f>VLOOKUP($A274,級距!$A:$K,9,FALSE)</f>
        <v>7</v>
      </c>
      <c r="D274" s="32">
        <f>VLOOKUP($A274,級距!$A:$K,10,FALSE)</f>
        <v>7</v>
      </c>
      <c r="E274" s="32">
        <f>VLOOKUP($A274,級距!$A:$K,11,FALSE)</f>
        <v>3</v>
      </c>
      <c r="F274" s="32">
        <f t="shared" si="4"/>
        <v>1</v>
      </c>
    </row>
    <row r="275" spans="1:6">
      <c r="A275" s="47">
        <v>44757</v>
      </c>
      <c r="B275" s="46">
        <v>-59347.44</v>
      </c>
      <c r="C275" s="32">
        <f>VLOOKUP($A275,級距!$A:$K,9,FALSE)</f>
        <v>8</v>
      </c>
      <c r="D275" s="32">
        <f>VLOOKUP($A275,級距!$A:$K,10,FALSE)</f>
        <v>3</v>
      </c>
      <c r="E275" s="32">
        <f>VLOOKUP($A275,級距!$A:$K,11,FALSE)</f>
        <v>2</v>
      </c>
      <c r="F275" s="32">
        <f t="shared" si="4"/>
        <v>1</v>
      </c>
    </row>
    <row r="276" spans="1:6">
      <c r="A276" s="47">
        <v>44754</v>
      </c>
      <c r="B276" s="46">
        <v>117048.848</v>
      </c>
      <c r="C276" s="32">
        <f>VLOOKUP($A276,級距!$A:$K,9,FALSE)</f>
        <v>10</v>
      </c>
      <c r="D276" s="32">
        <f>VLOOKUP($A276,級距!$A:$K,10,FALSE)</f>
        <v>8</v>
      </c>
      <c r="E276" s="32">
        <f>VLOOKUP($A276,級距!$A:$K,11,FALSE)</f>
        <v>4</v>
      </c>
      <c r="F276" s="32">
        <f t="shared" si="4"/>
        <v>1</v>
      </c>
    </row>
    <row r="277" spans="1:6">
      <c r="A277" s="47">
        <v>44753</v>
      </c>
      <c r="B277" s="46">
        <v>-6970.0159999999996</v>
      </c>
      <c r="C277" s="32">
        <f>VLOOKUP($A277,級距!$A:$K,9,FALSE)</f>
        <v>9</v>
      </c>
      <c r="D277" s="32">
        <f>VLOOKUP($A277,級距!$A:$K,10,FALSE)</f>
        <v>8</v>
      </c>
      <c r="E277" s="32">
        <f>VLOOKUP($A277,級距!$A:$K,11,FALSE)</f>
        <v>4</v>
      </c>
      <c r="F277" s="32">
        <f t="shared" si="4"/>
        <v>1</v>
      </c>
    </row>
    <row r="278" spans="1:6">
      <c r="A278" s="47">
        <v>44749</v>
      </c>
      <c r="B278" s="46">
        <v>-69607.304000000004</v>
      </c>
      <c r="C278" s="32">
        <f>VLOOKUP($A278,級距!$A:$K,9,FALSE)</f>
        <v>10</v>
      </c>
      <c r="D278" s="32">
        <f>VLOOKUP($A278,級距!$A:$K,10,FALSE)</f>
        <v>3</v>
      </c>
      <c r="E278" s="32">
        <f>VLOOKUP($A278,級距!$A:$K,11,FALSE)</f>
        <v>1</v>
      </c>
      <c r="F278" s="32">
        <f t="shared" si="4"/>
        <v>1</v>
      </c>
    </row>
    <row r="279" spans="1:6">
      <c r="A279" s="47">
        <v>44748</v>
      </c>
      <c r="B279" s="46">
        <v>41194.944000000003</v>
      </c>
      <c r="C279" s="32">
        <f>VLOOKUP($A279,級距!$A:$K,9,FALSE)</f>
        <v>10</v>
      </c>
      <c r="D279" s="32">
        <f>VLOOKUP($A279,級距!$A:$K,10,FALSE)</f>
        <v>9</v>
      </c>
      <c r="E279" s="32">
        <f>VLOOKUP($A279,級距!$A:$K,11,FALSE)</f>
        <v>4</v>
      </c>
      <c r="F279" s="32">
        <f t="shared" si="4"/>
        <v>1</v>
      </c>
    </row>
    <row r="280" spans="1:6">
      <c r="A280" s="47">
        <v>44747</v>
      </c>
      <c r="B280" s="46">
        <v>-62023.775999999998</v>
      </c>
      <c r="C280" s="32">
        <f>VLOOKUP($A280,級距!$A:$K,9,FALSE)</f>
        <v>10</v>
      </c>
      <c r="D280" s="32">
        <f>VLOOKUP($A280,級距!$A:$K,10,FALSE)</f>
        <v>3</v>
      </c>
      <c r="E280" s="32">
        <f>VLOOKUP($A280,級距!$A:$K,11,FALSE)</f>
        <v>1</v>
      </c>
      <c r="F280" s="32">
        <f t="shared" si="4"/>
        <v>1</v>
      </c>
    </row>
    <row r="281" spans="1:6">
      <c r="A281" s="47">
        <v>44743</v>
      </c>
      <c r="B281" s="46">
        <v>405040.92800000001</v>
      </c>
      <c r="C281" s="32">
        <f>VLOOKUP($A281,級距!$A:$K,9,FALSE)</f>
        <v>10</v>
      </c>
      <c r="D281" s="32">
        <f>VLOOKUP($A281,級距!$A:$K,10,FALSE)</f>
        <v>9</v>
      </c>
      <c r="E281" s="32">
        <f>VLOOKUP($A281,級距!$A:$K,11,FALSE)</f>
        <v>4</v>
      </c>
      <c r="F281" s="32">
        <f t="shared" si="4"/>
        <v>1</v>
      </c>
    </row>
    <row r="282" spans="1:6">
      <c r="A282" s="47">
        <v>44742</v>
      </c>
      <c r="B282" s="46">
        <v>41674.303999999996</v>
      </c>
      <c r="C282" s="32">
        <f>VLOOKUP($A282,級距!$A:$K,9,FALSE)</f>
        <v>10</v>
      </c>
      <c r="D282" s="32">
        <f>VLOOKUP($A282,級距!$A:$K,10,FALSE)</f>
        <v>10</v>
      </c>
      <c r="E282" s="32">
        <f>VLOOKUP($A282,級距!$A:$K,11,FALSE)</f>
        <v>4</v>
      </c>
      <c r="F282" s="32">
        <f t="shared" si="4"/>
        <v>1</v>
      </c>
    </row>
    <row r="283" spans="1:6">
      <c r="A283" s="47">
        <v>44741</v>
      </c>
      <c r="B283" s="46">
        <v>-11847.103999999999</v>
      </c>
      <c r="C283" s="32">
        <f>VLOOKUP($A283,級距!$A:$K,9,FALSE)</f>
        <v>4</v>
      </c>
      <c r="D283" s="32">
        <f>VLOOKUP($A283,級距!$A:$K,10,FALSE)</f>
        <v>1</v>
      </c>
      <c r="E283" s="32">
        <f>VLOOKUP($A283,級距!$A:$K,11,FALSE)</f>
        <v>2</v>
      </c>
      <c r="F283" s="32">
        <f t="shared" si="4"/>
        <v>1</v>
      </c>
    </row>
    <row r="284" spans="1:6">
      <c r="A284" s="47">
        <v>44740</v>
      </c>
      <c r="B284" s="46">
        <v>-74297.808000000005</v>
      </c>
      <c r="C284" s="32">
        <f>VLOOKUP($A284,級距!$A:$K,9,FALSE)</f>
        <v>7</v>
      </c>
      <c r="D284" s="32">
        <f>VLOOKUP($A284,級距!$A:$K,10,FALSE)</f>
        <v>6</v>
      </c>
      <c r="E284" s="32">
        <f>VLOOKUP($A284,級距!$A:$K,11,FALSE)</f>
        <v>2</v>
      </c>
      <c r="F284" s="32">
        <f t="shared" si="4"/>
        <v>1</v>
      </c>
    </row>
    <row r="285" spans="1:6">
      <c r="A285" s="47">
        <v>44739</v>
      </c>
      <c r="B285" s="46">
        <v>77525.695999999996</v>
      </c>
      <c r="C285" s="32">
        <f>VLOOKUP($A285,級距!$A:$K,9,FALSE)</f>
        <v>7</v>
      </c>
      <c r="D285" s="32">
        <f>VLOOKUP($A285,級距!$A:$K,10,FALSE)</f>
        <v>4</v>
      </c>
      <c r="E285" s="32">
        <f>VLOOKUP($A285,級距!$A:$K,11,FALSE)</f>
        <v>2</v>
      </c>
      <c r="F285" s="32">
        <f t="shared" si="4"/>
        <v>1</v>
      </c>
    </row>
    <row r="286" spans="1:6">
      <c r="A286" s="47">
        <v>44735</v>
      </c>
      <c r="B286" s="46">
        <v>-79191.456000000006</v>
      </c>
      <c r="C286" s="32">
        <f>VLOOKUP($A286,級距!$A:$K,9,FALSE)</f>
        <v>10</v>
      </c>
      <c r="D286" s="32">
        <f>VLOOKUP($A286,級距!$A:$K,10,FALSE)</f>
        <v>4</v>
      </c>
      <c r="E286" s="32">
        <f>VLOOKUP($A286,級距!$A:$K,11,FALSE)</f>
        <v>1</v>
      </c>
      <c r="F286" s="32">
        <f t="shared" si="4"/>
        <v>1</v>
      </c>
    </row>
    <row r="287" spans="1:6">
      <c r="A287" s="47">
        <v>44734</v>
      </c>
      <c r="B287" s="46">
        <v>223399.53599999999</v>
      </c>
      <c r="C287" s="32">
        <f>VLOOKUP($A287,級距!$A:$K,9,FALSE)</f>
        <v>10</v>
      </c>
      <c r="D287" s="32">
        <f>VLOOKUP($A287,級距!$A:$K,10,FALSE)</f>
        <v>10</v>
      </c>
      <c r="E287" s="32">
        <f>VLOOKUP($A287,級距!$A:$K,11,FALSE)</f>
        <v>4</v>
      </c>
      <c r="F287" s="32">
        <f t="shared" si="4"/>
        <v>1</v>
      </c>
    </row>
    <row r="288" spans="1:6">
      <c r="A288" s="47">
        <v>44732</v>
      </c>
      <c r="B288" s="46">
        <v>32032.008000000002</v>
      </c>
      <c r="C288" s="32">
        <f>VLOOKUP($A288,級距!$A:$K,9,FALSE)</f>
        <v>9</v>
      </c>
      <c r="D288" s="32">
        <f>VLOOKUP($A288,級距!$A:$K,10,FALSE)</f>
        <v>6</v>
      </c>
      <c r="E288" s="32">
        <f>VLOOKUP($A288,級距!$A:$K,11,FALSE)</f>
        <v>2</v>
      </c>
      <c r="F288" s="32">
        <f t="shared" si="4"/>
        <v>1</v>
      </c>
    </row>
    <row r="289" spans="1:6">
      <c r="A289" s="47">
        <v>44726</v>
      </c>
      <c r="B289" s="46">
        <v>-64583.807999999997</v>
      </c>
      <c r="C289" s="32">
        <f>VLOOKUP($A289,級距!$A:$K,9,FALSE)</f>
        <v>8</v>
      </c>
      <c r="D289" s="32">
        <f>VLOOKUP($A289,級距!$A:$K,10,FALSE)</f>
        <v>5</v>
      </c>
      <c r="E289" s="32">
        <f>VLOOKUP($A289,級距!$A:$K,11,FALSE)</f>
        <v>2</v>
      </c>
      <c r="F289" s="32">
        <f t="shared" si="4"/>
        <v>1</v>
      </c>
    </row>
    <row r="290" spans="1:6">
      <c r="A290" s="47">
        <v>44725</v>
      </c>
      <c r="B290" s="46">
        <v>13260.976000000001</v>
      </c>
      <c r="C290" s="32">
        <f>VLOOKUP($A290,級距!$A:$K,9,FALSE)</f>
        <v>3</v>
      </c>
      <c r="D290" s="32">
        <f>VLOOKUP($A290,級距!$A:$K,10,FALSE)</f>
        <v>5</v>
      </c>
      <c r="E290" s="32">
        <f>VLOOKUP($A290,級距!$A:$K,11,FALSE)</f>
        <v>2</v>
      </c>
      <c r="F290" s="32">
        <f t="shared" si="4"/>
        <v>1</v>
      </c>
    </row>
    <row r="291" spans="1:6">
      <c r="A291" s="47">
        <v>44722</v>
      </c>
      <c r="B291" s="46">
        <v>-59456.752</v>
      </c>
      <c r="C291" s="32">
        <f>VLOOKUP($A291,級距!$A:$K,9,FALSE)</f>
        <v>4</v>
      </c>
      <c r="D291" s="32">
        <f>VLOOKUP($A291,級距!$A:$K,10,FALSE)</f>
        <v>7</v>
      </c>
      <c r="E291" s="32">
        <f>VLOOKUP($A291,級距!$A:$K,11,FALSE)</f>
        <v>3</v>
      </c>
      <c r="F291" s="32">
        <f t="shared" si="4"/>
        <v>1</v>
      </c>
    </row>
    <row r="292" spans="1:6">
      <c r="A292" s="47">
        <v>44720</v>
      </c>
      <c r="B292" s="46">
        <v>-3781.192</v>
      </c>
      <c r="C292" s="32">
        <f>VLOOKUP($A292,級距!$A:$K,9,FALSE)</f>
        <v>4</v>
      </c>
      <c r="D292" s="32">
        <f>VLOOKUP($A292,級距!$A:$K,10,FALSE)</f>
        <v>7</v>
      </c>
      <c r="E292" s="32">
        <f>VLOOKUP($A292,級距!$A:$K,11,FALSE)</f>
        <v>3</v>
      </c>
      <c r="F292" s="32">
        <f t="shared" si="4"/>
        <v>1</v>
      </c>
    </row>
    <row r="293" spans="1:6">
      <c r="A293" s="47">
        <v>44719</v>
      </c>
      <c r="B293" s="46">
        <v>1830.2639999999999</v>
      </c>
      <c r="C293" s="32">
        <f>VLOOKUP($A293,級距!$A:$K,9,FALSE)</f>
        <v>3</v>
      </c>
      <c r="D293" s="32">
        <f>VLOOKUP($A293,級距!$A:$K,10,FALSE)</f>
        <v>5</v>
      </c>
      <c r="E293" s="32">
        <f>VLOOKUP($A293,級距!$A:$K,11,FALSE)</f>
        <v>2</v>
      </c>
      <c r="F293" s="32">
        <f t="shared" si="4"/>
        <v>1</v>
      </c>
    </row>
    <row r="294" spans="1:6">
      <c r="A294" s="47">
        <v>44718</v>
      </c>
      <c r="B294" s="46">
        <v>-64753.440000000002</v>
      </c>
      <c r="C294" s="32">
        <f>VLOOKUP($A294,級距!$A:$K,9,FALSE)</f>
        <v>5</v>
      </c>
      <c r="D294" s="32">
        <f>VLOOKUP($A294,級距!$A:$K,10,FALSE)</f>
        <v>1</v>
      </c>
      <c r="E294" s="32">
        <f>VLOOKUP($A294,級距!$A:$K,11,FALSE)</f>
        <v>2</v>
      </c>
      <c r="F294" s="32">
        <f t="shared" si="4"/>
        <v>1</v>
      </c>
    </row>
    <row r="295" spans="1:6">
      <c r="A295" s="47">
        <v>44712</v>
      </c>
      <c r="B295" s="46">
        <v>-13361.175999999999</v>
      </c>
      <c r="C295" s="32">
        <f>VLOOKUP($A295,級距!$A:$K,9,FALSE)</f>
        <v>8</v>
      </c>
      <c r="D295" s="32">
        <f>VLOOKUP($A295,級距!$A:$K,10,FALSE)</f>
        <v>8</v>
      </c>
      <c r="E295" s="32">
        <f>VLOOKUP($A295,級距!$A:$K,11,FALSE)</f>
        <v>3</v>
      </c>
      <c r="F295" s="32">
        <f t="shared" si="4"/>
        <v>1</v>
      </c>
    </row>
    <row r="296" spans="1:6">
      <c r="A296" s="47">
        <v>44711</v>
      </c>
      <c r="B296" s="46">
        <v>9823.6080000000002</v>
      </c>
      <c r="C296" s="32">
        <f>VLOOKUP($A296,級距!$A:$K,9,FALSE)</f>
        <v>6</v>
      </c>
      <c r="D296" s="32">
        <f>VLOOKUP($A296,級距!$A:$K,10,FALSE)</f>
        <v>9</v>
      </c>
      <c r="E296" s="32">
        <f>VLOOKUP($A296,級距!$A:$K,11,FALSE)</f>
        <v>3</v>
      </c>
      <c r="F296" s="32">
        <f t="shared" si="4"/>
        <v>1</v>
      </c>
    </row>
    <row r="297" spans="1:6">
      <c r="A297" s="47">
        <v>44708</v>
      </c>
      <c r="B297" s="46">
        <v>-745.72</v>
      </c>
      <c r="C297" s="32">
        <f>VLOOKUP($A297,級距!$A:$K,9,FALSE)</f>
        <v>4</v>
      </c>
      <c r="D297" s="32">
        <f>VLOOKUP($A297,級距!$A:$K,10,FALSE)</f>
        <v>9</v>
      </c>
      <c r="E297" s="32">
        <f>VLOOKUP($A297,級距!$A:$K,11,FALSE)</f>
        <v>3</v>
      </c>
      <c r="F297" s="32">
        <f t="shared" si="4"/>
        <v>1</v>
      </c>
    </row>
    <row r="298" spans="1:6">
      <c r="A298" s="47">
        <v>44705</v>
      </c>
      <c r="B298" s="46">
        <v>94164.767999999996</v>
      </c>
      <c r="C298" s="32">
        <f>VLOOKUP($A298,級距!$A:$K,9,FALSE)</f>
        <v>8</v>
      </c>
      <c r="D298" s="32">
        <f>VLOOKUP($A298,級距!$A:$K,10,FALSE)</f>
        <v>9</v>
      </c>
      <c r="E298" s="32">
        <f>VLOOKUP($A298,級距!$A:$K,11,FALSE)</f>
        <v>3</v>
      </c>
      <c r="F298" s="32">
        <f t="shared" si="4"/>
        <v>1</v>
      </c>
    </row>
    <row r="299" spans="1:6">
      <c r="A299" s="47">
        <v>44701</v>
      </c>
      <c r="B299" s="46">
        <v>19252.768</v>
      </c>
      <c r="C299" s="32">
        <f>VLOOKUP($A299,級距!$A:$K,9,FALSE)</f>
        <v>4</v>
      </c>
      <c r="D299" s="32">
        <f>VLOOKUP($A299,級距!$A:$K,10,FALSE)</f>
        <v>6</v>
      </c>
      <c r="E299" s="32">
        <f>VLOOKUP($A299,級距!$A:$K,11,FALSE)</f>
        <v>2</v>
      </c>
      <c r="F299" s="32">
        <f t="shared" si="4"/>
        <v>1</v>
      </c>
    </row>
    <row r="300" spans="1:6">
      <c r="A300" s="47">
        <v>44700</v>
      </c>
      <c r="B300" s="46">
        <v>-66855.12</v>
      </c>
      <c r="C300" s="32">
        <f>VLOOKUP($A300,級距!$A:$K,9,FALSE)</f>
        <v>4</v>
      </c>
      <c r="D300" s="32">
        <f>VLOOKUP($A300,級距!$A:$K,10,FALSE)</f>
        <v>3</v>
      </c>
      <c r="E300" s="32">
        <f>VLOOKUP($A300,級距!$A:$K,11,FALSE)</f>
        <v>2</v>
      </c>
      <c r="F300" s="32">
        <f t="shared" si="4"/>
        <v>1</v>
      </c>
    </row>
    <row r="301" spans="1:6">
      <c r="A301" s="47">
        <v>44699</v>
      </c>
      <c r="B301" s="46">
        <v>4268.28</v>
      </c>
      <c r="C301" s="32">
        <f>VLOOKUP($A301,級距!$A:$K,9,FALSE)</f>
        <v>5</v>
      </c>
      <c r="D301" s="32">
        <f>VLOOKUP($A301,級距!$A:$K,10,FALSE)</f>
        <v>8</v>
      </c>
      <c r="E301" s="32">
        <f>VLOOKUP($A301,級距!$A:$K,11,FALSE)</f>
        <v>3</v>
      </c>
      <c r="F301" s="32">
        <f t="shared" si="4"/>
        <v>1</v>
      </c>
    </row>
    <row r="302" spans="1:6">
      <c r="A302" s="47">
        <v>44697</v>
      </c>
      <c r="B302" s="46">
        <v>357985.75199999998</v>
      </c>
      <c r="C302" s="32">
        <f>VLOOKUP($A302,級距!$A:$K,9,FALSE)</f>
        <v>7</v>
      </c>
      <c r="D302" s="32">
        <f>VLOOKUP($A302,級距!$A:$K,10,FALSE)</f>
        <v>4</v>
      </c>
      <c r="E302" s="32">
        <f>VLOOKUP($A302,級距!$A:$K,11,FALSE)</f>
        <v>2</v>
      </c>
      <c r="F302" s="32">
        <f t="shared" si="4"/>
        <v>1</v>
      </c>
    </row>
    <row r="303" spans="1:6">
      <c r="A303" s="47">
        <v>44693</v>
      </c>
      <c r="B303" s="46">
        <v>13286.992</v>
      </c>
      <c r="C303" s="32">
        <f>VLOOKUP($A303,級距!$A:$K,9,FALSE)</f>
        <v>9</v>
      </c>
      <c r="D303" s="32">
        <f>VLOOKUP($A303,級距!$A:$K,10,FALSE)</f>
        <v>6</v>
      </c>
      <c r="E303" s="32">
        <f>VLOOKUP($A303,級距!$A:$K,11,FALSE)</f>
        <v>2</v>
      </c>
      <c r="F303" s="32">
        <f t="shared" si="4"/>
        <v>1</v>
      </c>
    </row>
    <row r="304" spans="1:6">
      <c r="A304" s="47">
        <v>44692</v>
      </c>
      <c r="B304" s="46">
        <v>-72773.551999999996</v>
      </c>
      <c r="C304" s="32">
        <f>VLOOKUP($A304,級距!$A:$K,9,FALSE)</f>
        <v>5</v>
      </c>
      <c r="D304" s="32">
        <f>VLOOKUP($A304,級距!$A:$K,10,FALSE)</f>
        <v>2</v>
      </c>
      <c r="E304" s="32">
        <f>VLOOKUP($A304,級距!$A:$K,11,FALSE)</f>
        <v>2</v>
      </c>
      <c r="F304" s="32">
        <f t="shared" si="4"/>
        <v>1</v>
      </c>
    </row>
    <row r="305" spans="1:6">
      <c r="A305" s="47">
        <v>44691</v>
      </c>
      <c r="B305" s="46">
        <v>5438.7439999999997</v>
      </c>
      <c r="C305" s="32">
        <f>VLOOKUP($A305,級距!$A:$K,9,FALSE)</f>
        <v>10</v>
      </c>
      <c r="D305" s="32">
        <f>VLOOKUP($A305,級距!$A:$K,10,FALSE)</f>
        <v>8</v>
      </c>
      <c r="E305" s="32">
        <f>VLOOKUP($A305,級距!$A:$K,11,FALSE)</f>
        <v>4</v>
      </c>
      <c r="F305" s="32">
        <f t="shared" si="4"/>
        <v>1</v>
      </c>
    </row>
    <row r="306" spans="1:6">
      <c r="A306" s="47">
        <v>44690</v>
      </c>
      <c r="B306" s="46">
        <v>41485.127999999997</v>
      </c>
      <c r="C306" s="32">
        <f>VLOOKUP($A306,級距!$A:$K,9,FALSE)</f>
        <v>5</v>
      </c>
      <c r="D306" s="32">
        <f>VLOOKUP($A306,級距!$A:$K,10,FALSE)</f>
        <v>8</v>
      </c>
      <c r="E306" s="32">
        <f>VLOOKUP($A306,級距!$A:$K,11,FALSE)</f>
        <v>3</v>
      </c>
      <c r="F306" s="32">
        <f t="shared" si="4"/>
        <v>1</v>
      </c>
    </row>
    <row r="307" spans="1:6">
      <c r="A307" s="47">
        <v>44687</v>
      </c>
      <c r="B307" s="46">
        <v>1230.2560000000001</v>
      </c>
      <c r="C307" s="32">
        <f>VLOOKUP($A307,級距!$A:$K,9,FALSE)</f>
        <v>2</v>
      </c>
      <c r="D307" s="32">
        <f>VLOOKUP($A307,級距!$A:$K,10,FALSE)</f>
        <v>4</v>
      </c>
      <c r="E307" s="32">
        <f>VLOOKUP($A307,級距!$A:$K,11,FALSE)</f>
        <v>2</v>
      </c>
      <c r="F307" s="32">
        <f t="shared" si="4"/>
        <v>1</v>
      </c>
    </row>
    <row r="308" spans="1:6">
      <c r="A308" s="47">
        <v>44680</v>
      </c>
      <c r="B308" s="46">
        <v>-5187.12</v>
      </c>
      <c r="C308" s="32">
        <f>VLOOKUP($A308,級距!$A:$K,9,FALSE)</f>
        <v>4</v>
      </c>
      <c r="D308" s="32">
        <f>VLOOKUP($A308,級距!$A:$K,10,FALSE)</f>
        <v>2</v>
      </c>
      <c r="E308" s="32">
        <f>VLOOKUP($A308,級距!$A:$K,11,FALSE)</f>
        <v>2</v>
      </c>
      <c r="F308" s="32">
        <f t="shared" si="4"/>
        <v>1</v>
      </c>
    </row>
    <row r="309" spans="1:6">
      <c r="A309" s="47">
        <v>44679</v>
      </c>
      <c r="B309" s="46">
        <v>-17206.808000000001</v>
      </c>
      <c r="C309" s="32">
        <f>VLOOKUP($A309,級距!$A:$K,9,FALSE)</f>
        <v>6</v>
      </c>
      <c r="D309" s="32">
        <f>VLOOKUP($A309,級距!$A:$K,10,FALSE)</f>
        <v>4</v>
      </c>
      <c r="E309" s="32">
        <f>VLOOKUP($A309,級距!$A:$K,11,FALSE)</f>
        <v>2</v>
      </c>
      <c r="F309" s="32">
        <f t="shared" si="4"/>
        <v>1</v>
      </c>
    </row>
    <row r="310" spans="1:6">
      <c r="A310" s="47">
        <v>44678</v>
      </c>
      <c r="B310" s="46">
        <v>-34746.048000000003</v>
      </c>
      <c r="C310" s="32">
        <f>VLOOKUP($A310,級距!$A:$K,9,FALSE)</f>
        <v>5</v>
      </c>
      <c r="D310" s="32">
        <f>VLOOKUP($A310,級距!$A:$K,10,FALSE)</f>
        <v>4</v>
      </c>
      <c r="E310" s="32">
        <f>VLOOKUP($A310,級距!$A:$K,11,FALSE)</f>
        <v>2</v>
      </c>
      <c r="F310" s="32">
        <f t="shared" si="4"/>
        <v>1</v>
      </c>
    </row>
    <row r="311" spans="1:6">
      <c r="A311" s="47">
        <v>44676</v>
      </c>
      <c r="B311" s="46">
        <v>466878.48</v>
      </c>
      <c r="C311" s="32">
        <f>VLOOKUP($A311,級距!$A:$K,9,FALSE)</f>
        <v>7</v>
      </c>
      <c r="D311" s="32">
        <f>VLOOKUP($A311,級距!$A:$K,10,FALSE)</f>
        <v>6</v>
      </c>
      <c r="E311" s="32">
        <f>VLOOKUP($A311,級距!$A:$K,11,FALSE)</f>
        <v>2</v>
      </c>
      <c r="F311" s="32">
        <f t="shared" si="4"/>
        <v>1</v>
      </c>
    </row>
    <row r="312" spans="1:6">
      <c r="A312" s="47">
        <v>44673</v>
      </c>
      <c r="B312" s="46">
        <v>4770.88</v>
      </c>
      <c r="C312" s="32">
        <f>VLOOKUP($A312,級距!$A:$K,9,FALSE)</f>
        <v>5</v>
      </c>
      <c r="D312" s="32">
        <f>VLOOKUP($A312,級距!$A:$K,10,FALSE)</f>
        <v>8</v>
      </c>
      <c r="E312" s="32">
        <f>VLOOKUP($A312,級距!$A:$K,11,FALSE)</f>
        <v>3</v>
      </c>
      <c r="F312" s="32">
        <f t="shared" si="4"/>
        <v>1</v>
      </c>
    </row>
    <row r="313" spans="1:6">
      <c r="A313" s="47">
        <v>44670</v>
      </c>
      <c r="B313" s="46">
        <v>-64093.440000000002</v>
      </c>
      <c r="C313" s="32">
        <f>VLOOKUP($A313,級距!$A:$K,9,FALSE)</f>
        <v>3</v>
      </c>
      <c r="D313" s="32">
        <f>VLOOKUP($A313,級距!$A:$K,10,FALSE)</f>
        <v>5</v>
      </c>
      <c r="E313" s="32">
        <f>VLOOKUP($A313,級距!$A:$K,11,FALSE)</f>
        <v>2</v>
      </c>
      <c r="F313" s="32">
        <f t="shared" si="4"/>
        <v>1</v>
      </c>
    </row>
    <row r="314" spans="1:6">
      <c r="A314" s="47">
        <v>44666</v>
      </c>
      <c r="B314" s="46">
        <v>-67967.399999999994</v>
      </c>
      <c r="C314" s="32">
        <f>VLOOKUP($A314,級距!$A:$K,9,FALSE)</f>
        <v>5</v>
      </c>
      <c r="D314" s="32">
        <f>VLOOKUP($A314,級距!$A:$K,10,FALSE)</f>
        <v>8</v>
      </c>
      <c r="E314" s="32">
        <f>VLOOKUP($A314,級距!$A:$K,11,FALSE)</f>
        <v>3</v>
      </c>
      <c r="F314" s="32">
        <f t="shared" si="4"/>
        <v>1</v>
      </c>
    </row>
    <row r="315" spans="1:6">
      <c r="A315" s="47">
        <v>44664</v>
      </c>
      <c r="B315" s="46">
        <v>34345.919999999998</v>
      </c>
      <c r="C315" s="32">
        <f>VLOOKUP($A315,級距!$A:$K,9,FALSE)</f>
        <v>8</v>
      </c>
      <c r="D315" s="32">
        <f>VLOOKUP($A315,級距!$A:$K,10,FALSE)</f>
        <v>10</v>
      </c>
      <c r="E315" s="32">
        <f>VLOOKUP($A315,級距!$A:$K,11,FALSE)</f>
        <v>3</v>
      </c>
      <c r="F315" s="32">
        <f t="shared" si="4"/>
        <v>1</v>
      </c>
    </row>
    <row r="316" spans="1:6">
      <c r="A316" s="47">
        <v>44663</v>
      </c>
      <c r="B316" s="46">
        <v>-64883.040000000001</v>
      </c>
      <c r="C316" s="32">
        <f>VLOOKUP($A316,級距!$A:$K,9,FALSE)</f>
        <v>5</v>
      </c>
      <c r="D316" s="32">
        <f>VLOOKUP($A316,級距!$A:$K,10,FALSE)</f>
        <v>3</v>
      </c>
      <c r="E316" s="32">
        <f>VLOOKUP($A316,級距!$A:$K,11,FALSE)</f>
        <v>2</v>
      </c>
      <c r="F316" s="32">
        <f t="shared" si="4"/>
        <v>1</v>
      </c>
    </row>
    <row r="317" spans="1:6">
      <c r="A317" s="47">
        <v>44662</v>
      </c>
      <c r="B317" s="46">
        <v>281108.33600000001</v>
      </c>
      <c r="C317" s="32">
        <f>VLOOKUP($A317,級距!$A:$K,9,FALSE)</f>
        <v>9</v>
      </c>
      <c r="D317" s="32">
        <f>VLOOKUP($A317,級距!$A:$K,10,FALSE)</f>
        <v>6</v>
      </c>
      <c r="E317" s="32">
        <f>VLOOKUP($A317,級距!$A:$K,11,FALSE)</f>
        <v>1</v>
      </c>
      <c r="F317" s="32">
        <f t="shared" si="4"/>
        <v>1</v>
      </c>
    </row>
    <row r="318" spans="1:6">
      <c r="A318" s="47">
        <v>44658</v>
      </c>
      <c r="B318" s="46">
        <v>14315.424000000001</v>
      </c>
      <c r="C318" s="32">
        <f>VLOOKUP($A318,級距!$A:$K,9,FALSE)</f>
        <v>8</v>
      </c>
      <c r="D318" s="32">
        <f>VLOOKUP($A318,級距!$A:$K,10,FALSE)</f>
        <v>8</v>
      </c>
      <c r="E318" s="32">
        <f>VLOOKUP($A318,級距!$A:$K,11,FALSE)</f>
        <v>3</v>
      </c>
      <c r="F318" s="32">
        <f t="shared" si="4"/>
        <v>1</v>
      </c>
    </row>
    <row r="319" spans="1:6">
      <c r="A319" s="47">
        <v>44657</v>
      </c>
      <c r="B319" s="46">
        <v>-43670.351999999999</v>
      </c>
      <c r="C319" s="32">
        <f>VLOOKUP($A319,級距!$A:$K,9,FALSE)</f>
        <v>5</v>
      </c>
      <c r="D319" s="32">
        <f>VLOOKUP($A319,級距!$A:$K,10,FALSE)</f>
        <v>4</v>
      </c>
      <c r="E319" s="32">
        <f>VLOOKUP($A319,級距!$A:$K,11,FALSE)</f>
        <v>2</v>
      </c>
      <c r="F319" s="32">
        <f t="shared" si="4"/>
        <v>1</v>
      </c>
    </row>
    <row r="320" spans="1:6">
      <c r="A320" s="47">
        <v>44652</v>
      </c>
      <c r="B320" s="46">
        <v>-1206.3599999999999</v>
      </c>
      <c r="C320" s="32">
        <f>VLOOKUP($A320,級距!$A:$K,9,FALSE)</f>
        <v>4</v>
      </c>
      <c r="D320" s="32">
        <f>VLOOKUP($A320,級距!$A:$K,10,FALSE)</f>
        <v>6</v>
      </c>
      <c r="E320" s="32">
        <f>VLOOKUP($A320,級距!$A:$K,11,FALSE)</f>
        <v>2</v>
      </c>
      <c r="F320" s="32">
        <f t="shared" si="4"/>
        <v>1</v>
      </c>
    </row>
    <row r="321" spans="1:6">
      <c r="A321" s="47">
        <v>44648</v>
      </c>
      <c r="B321" s="46">
        <v>-40071.648000000001</v>
      </c>
      <c r="C321" s="32">
        <f>VLOOKUP($A321,級距!$A:$K,9,FALSE)</f>
        <v>7</v>
      </c>
      <c r="D321" s="32">
        <f>VLOOKUP($A321,級距!$A:$K,10,FALSE)</f>
        <v>4</v>
      </c>
      <c r="E321" s="32">
        <f>VLOOKUP($A321,級距!$A:$K,11,FALSE)</f>
        <v>2</v>
      </c>
      <c r="F321" s="32">
        <f t="shared" si="4"/>
        <v>1</v>
      </c>
    </row>
    <row r="322" spans="1:6">
      <c r="A322" s="47">
        <v>44644</v>
      </c>
      <c r="B322" s="46">
        <v>-43332.383999999998</v>
      </c>
      <c r="C322" s="32">
        <f>VLOOKUP($A322,級距!$A:$K,9,FALSE)</f>
        <v>3</v>
      </c>
      <c r="D322" s="32">
        <f>VLOOKUP($A322,級距!$A:$K,10,FALSE)</f>
        <v>8</v>
      </c>
      <c r="E322" s="32">
        <f>VLOOKUP($A322,級距!$A:$K,11,FALSE)</f>
        <v>3</v>
      </c>
      <c r="F322" s="32">
        <f t="shared" si="4"/>
        <v>1</v>
      </c>
    </row>
    <row r="323" spans="1:6">
      <c r="A323" s="47">
        <v>44643</v>
      </c>
      <c r="B323" s="46">
        <v>44751.16</v>
      </c>
      <c r="C323" s="32">
        <f>VLOOKUP($A323,級距!$A:$K,9,FALSE)</f>
        <v>2</v>
      </c>
      <c r="D323" s="32">
        <f>VLOOKUP($A323,級距!$A:$K,10,FALSE)</f>
        <v>5</v>
      </c>
      <c r="E323" s="32">
        <f>VLOOKUP($A323,級距!$A:$K,11,FALSE)</f>
        <v>2</v>
      </c>
      <c r="F323" s="32">
        <f t="shared" si="4"/>
        <v>1</v>
      </c>
    </row>
    <row r="324" spans="1:6">
      <c r="A324" s="47">
        <v>44637</v>
      </c>
      <c r="B324" s="46">
        <v>11029.28</v>
      </c>
      <c r="C324" s="32">
        <f>VLOOKUP($A324,級距!$A:$K,9,FALSE)</f>
        <v>6</v>
      </c>
      <c r="D324" s="32">
        <f>VLOOKUP($A324,級距!$A:$K,10,FALSE)</f>
        <v>6</v>
      </c>
      <c r="E324" s="32">
        <f>VLOOKUP($A324,級距!$A:$K,11,FALSE)</f>
        <v>2</v>
      </c>
      <c r="F324" s="32">
        <f t="shared" ref="F324:F387" si="5">IF(A325&lt;&gt;A324,1,0)</f>
        <v>1</v>
      </c>
    </row>
    <row r="325" spans="1:6">
      <c r="A325" s="47">
        <v>44636</v>
      </c>
      <c r="B325" s="46">
        <v>-64865.184000000001</v>
      </c>
      <c r="C325" s="32">
        <f>VLOOKUP($A325,級距!$A:$K,9,FALSE)</f>
        <v>9</v>
      </c>
      <c r="D325" s="32">
        <f>VLOOKUP($A325,級距!$A:$K,10,FALSE)</f>
        <v>5</v>
      </c>
      <c r="E325" s="32">
        <f>VLOOKUP($A325,級距!$A:$K,11,FALSE)</f>
        <v>2</v>
      </c>
      <c r="F325" s="32">
        <f t="shared" si="5"/>
        <v>1</v>
      </c>
    </row>
    <row r="326" spans="1:6">
      <c r="A326" s="47">
        <v>44635</v>
      </c>
      <c r="B326" s="46">
        <v>46373.088000000003</v>
      </c>
      <c r="C326" s="32">
        <f>VLOOKUP($A326,級距!$A:$K,9,FALSE)</f>
        <v>10</v>
      </c>
      <c r="D326" s="32">
        <f>VLOOKUP($A326,級距!$A:$K,10,FALSE)</f>
        <v>9</v>
      </c>
      <c r="E326" s="32">
        <f>VLOOKUP($A326,級距!$A:$K,11,FALSE)</f>
        <v>4</v>
      </c>
      <c r="F326" s="32">
        <f t="shared" si="5"/>
        <v>1</v>
      </c>
    </row>
    <row r="327" spans="1:6">
      <c r="A327" s="47">
        <v>44634</v>
      </c>
      <c r="B327" s="46">
        <v>-64953.023999999998</v>
      </c>
      <c r="C327" s="32">
        <f>VLOOKUP($A327,級距!$A:$K,9,FALSE)</f>
        <v>6</v>
      </c>
      <c r="D327" s="32">
        <f>VLOOKUP($A327,級距!$A:$K,10,FALSE)</f>
        <v>3</v>
      </c>
      <c r="E327" s="32">
        <f>VLOOKUP($A327,級距!$A:$K,11,FALSE)</f>
        <v>2</v>
      </c>
      <c r="F327" s="32">
        <f t="shared" si="5"/>
        <v>1</v>
      </c>
    </row>
    <row r="328" spans="1:6">
      <c r="A328" s="47">
        <v>44630</v>
      </c>
      <c r="B328" s="46">
        <v>141298.17600000001</v>
      </c>
      <c r="C328" s="32">
        <f>VLOOKUP($A328,級距!$A:$K,9,FALSE)</f>
        <v>5</v>
      </c>
      <c r="D328" s="32">
        <f>VLOOKUP($A328,級距!$A:$K,10,FALSE)</f>
        <v>8</v>
      </c>
      <c r="E328" s="32">
        <f>VLOOKUP($A328,級距!$A:$K,11,FALSE)</f>
        <v>3</v>
      </c>
      <c r="F328" s="32">
        <f t="shared" si="5"/>
        <v>1</v>
      </c>
    </row>
    <row r="329" spans="1:6">
      <c r="A329" s="47">
        <v>44628</v>
      </c>
      <c r="B329" s="46">
        <v>-51654.8</v>
      </c>
      <c r="C329" s="32">
        <f>VLOOKUP($A329,級距!$A:$K,9,FALSE)</f>
        <v>10</v>
      </c>
      <c r="D329" s="32">
        <f>VLOOKUP($A329,級距!$A:$K,10,FALSE)</f>
        <v>4</v>
      </c>
      <c r="E329" s="32">
        <f>VLOOKUP($A329,級距!$A:$K,11,FALSE)</f>
        <v>1</v>
      </c>
      <c r="F329" s="32">
        <f t="shared" si="5"/>
        <v>1</v>
      </c>
    </row>
    <row r="330" spans="1:6">
      <c r="A330" s="47">
        <v>44627</v>
      </c>
      <c r="B330" s="46">
        <v>573950.52800000005</v>
      </c>
      <c r="C330" s="32">
        <f>VLOOKUP($A330,級距!$A:$K,9,FALSE)</f>
        <v>10</v>
      </c>
      <c r="D330" s="32">
        <f>VLOOKUP($A330,級距!$A:$K,10,FALSE)</f>
        <v>9</v>
      </c>
      <c r="E330" s="32">
        <f>VLOOKUP($A330,級距!$A:$K,11,FALSE)</f>
        <v>4</v>
      </c>
      <c r="F330" s="32">
        <f t="shared" si="5"/>
        <v>1</v>
      </c>
    </row>
    <row r="331" spans="1:6">
      <c r="A331" s="47">
        <v>44616</v>
      </c>
      <c r="B331" s="46">
        <v>84865.567999999999</v>
      </c>
      <c r="C331" s="32">
        <f>VLOOKUP($A331,級距!$A:$K,9,FALSE)</f>
        <v>10</v>
      </c>
      <c r="D331" s="32">
        <f>VLOOKUP($A331,級距!$A:$K,10,FALSE)</f>
        <v>9</v>
      </c>
      <c r="E331" s="32">
        <f>VLOOKUP($A331,級距!$A:$K,11,FALSE)</f>
        <v>4</v>
      </c>
      <c r="F331" s="32">
        <f t="shared" si="5"/>
        <v>1</v>
      </c>
    </row>
    <row r="332" spans="1:6">
      <c r="A332" s="47">
        <v>44614</v>
      </c>
      <c r="B332" s="46">
        <v>-43747.656000000003</v>
      </c>
      <c r="C332" s="32">
        <f>VLOOKUP($A332,級距!$A:$K,9,FALSE)</f>
        <v>9</v>
      </c>
      <c r="D332" s="32">
        <f>VLOOKUP($A332,級距!$A:$K,10,FALSE)</f>
        <v>4</v>
      </c>
      <c r="E332" s="32">
        <f>VLOOKUP($A332,級距!$A:$K,11,FALSE)</f>
        <v>2</v>
      </c>
      <c r="F332" s="32">
        <f t="shared" si="5"/>
        <v>1</v>
      </c>
    </row>
    <row r="333" spans="1:6">
      <c r="A333" s="47">
        <v>44608</v>
      </c>
      <c r="B333" s="46">
        <v>-64359.839999999997</v>
      </c>
      <c r="C333" s="32">
        <f>VLOOKUP($A333,級距!$A:$K,9,FALSE)</f>
        <v>1</v>
      </c>
      <c r="D333" s="32">
        <f>VLOOKUP($A333,級距!$A:$K,10,FALSE)</f>
        <v>3</v>
      </c>
      <c r="E333" s="32">
        <f>VLOOKUP($A333,級距!$A:$K,11,FALSE)</f>
        <v>2</v>
      </c>
      <c r="F333" s="32">
        <f t="shared" si="5"/>
        <v>1</v>
      </c>
    </row>
    <row r="334" spans="1:6">
      <c r="A334" s="47">
        <v>44606</v>
      </c>
      <c r="B334" s="46">
        <v>-83342.831999999995</v>
      </c>
      <c r="C334" s="32">
        <f>VLOOKUP($A334,級距!$A:$K,9,FALSE)</f>
        <v>5</v>
      </c>
      <c r="D334" s="32">
        <f>VLOOKUP($A334,級距!$A:$K,10,FALSE)</f>
        <v>7</v>
      </c>
      <c r="E334" s="32">
        <f>VLOOKUP($A334,級距!$A:$K,11,FALSE)</f>
        <v>3</v>
      </c>
      <c r="F334" s="32">
        <f t="shared" si="5"/>
        <v>1</v>
      </c>
    </row>
    <row r="335" spans="1:6">
      <c r="A335" s="47">
        <v>44602</v>
      </c>
      <c r="B335" s="46">
        <v>3971.4960000000001</v>
      </c>
      <c r="C335" s="32">
        <f>VLOOKUP($A335,級距!$A:$K,9,FALSE)</f>
        <v>5</v>
      </c>
      <c r="D335" s="32">
        <f>VLOOKUP($A335,級距!$A:$K,10,FALSE)</f>
        <v>6</v>
      </c>
      <c r="E335" s="32">
        <f>VLOOKUP($A335,級距!$A:$K,11,FALSE)</f>
        <v>2</v>
      </c>
      <c r="F335" s="32">
        <f t="shared" si="5"/>
        <v>1</v>
      </c>
    </row>
    <row r="336" spans="1:6">
      <c r="A336" s="47">
        <v>44601</v>
      </c>
      <c r="B336" s="46">
        <v>-54356.36</v>
      </c>
      <c r="C336" s="32">
        <f>VLOOKUP($A336,級距!$A:$K,9,FALSE)</f>
        <v>2</v>
      </c>
      <c r="D336" s="32">
        <f>VLOOKUP($A336,級距!$A:$K,10,FALSE)</f>
        <v>9</v>
      </c>
      <c r="E336" s="32">
        <f>VLOOKUP($A336,級距!$A:$K,11,FALSE)</f>
        <v>3</v>
      </c>
      <c r="F336" s="32">
        <f t="shared" si="5"/>
        <v>1</v>
      </c>
    </row>
    <row r="337" spans="1:6">
      <c r="A337" s="47">
        <v>44600</v>
      </c>
      <c r="B337" s="46">
        <v>21673.759999999998</v>
      </c>
      <c r="C337" s="32">
        <f>VLOOKUP($A337,級距!$A:$K,9,FALSE)</f>
        <v>2</v>
      </c>
      <c r="D337" s="32">
        <f>VLOOKUP($A337,級距!$A:$K,10,FALSE)</f>
        <v>2</v>
      </c>
      <c r="E337" s="32">
        <f>VLOOKUP($A337,級距!$A:$K,11,FALSE)</f>
        <v>2</v>
      </c>
      <c r="F337" s="32">
        <f t="shared" si="5"/>
        <v>1</v>
      </c>
    </row>
    <row r="338" spans="1:6">
      <c r="A338" s="47">
        <v>44599</v>
      </c>
      <c r="B338" s="46">
        <v>-64271.28</v>
      </c>
      <c r="C338" s="32">
        <f>VLOOKUP($A338,級距!$A:$K,9,FALSE)</f>
        <v>6</v>
      </c>
      <c r="D338" s="32">
        <f>VLOOKUP($A338,級距!$A:$K,10,FALSE)</f>
        <v>5</v>
      </c>
      <c r="E338" s="32">
        <f>VLOOKUP($A338,級距!$A:$K,11,FALSE)</f>
        <v>2</v>
      </c>
      <c r="F338" s="32">
        <f t="shared" si="5"/>
        <v>1</v>
      </c>
    </row>
    <row r="339" spans="1:6">
      <c r="A339" s="47">
        <v>44586</v>
      </c>
      <c r="B339" s="46">
        <v>-67644.384000000005</v>
      </c>
      <c r="C339" s="32">
        <f>VLOOKUP($A339,級距!$A:$K,9,FALSE)</f>
        <v>7</v>
      </c>
      <c r="D339" s="32">
        <f>VLOOKUP($A339,級距!$A:$K,10,FALSE)</f>
        <v>6</v>
      </c>
      <c r="E339" s="32">
        <f>VLOOKUP($A339,級距!$A:$K,11,FALSE)</f>
        <v>2</v>
      </c>
      <c r="F339" s="32">
        <f t="shared" si="5"/>
        <v>1</v>
      </c>
    </row>
    <row r="340" spans="1:6">
      <c r="A340" s="47">
        <v>44585</v>
      </c>
      <c r="B340" s="46">
        <v>24431.112000000001</v>
      </c>
      <c r="C340" s="32">
        <f>VLOOKUP($A340,級距!$A:$K,9,FALSE)</f>
        <v>8</v>
      </c>
      <c r="D340" s="32">
        <f>VLOOKUP($A340,級距!$A:$K,10,FALSE)</f>
        <v>9</v>
      </c>
      <c r="E340" s="32">
        <f>VLOOKUP($A340,級距!$A:$K,11,FALSE)</f>
        <v>3</v>
      </c>
      <c r="F340" s="32">
        <f t="shared" si="5"/>
        <v>1</v>
      </c>
    </row>
    <row r="341" spans="1:6">
      <c r="A341" s="47">
        <v>44582</v>
      </c>
      <c r="B341" s="46">
        <v>33421.392</v>
      </c>
      <c r="C341" s="32">
        <f>VLOOKUP($A341,級距!$A:$K,9,FALSE)</f>
        <v>6</v>
      </c>
      <c r="D341" s="32">
        <f>VLOOKUP($A341,級距!$A:$K,10,FALSE)</f>
        <v>7</v>
      </c>
      <c r="E341" s="32">
        <f>VLOOKUP($A341,級距!$A:$K,11,FALSE)</f>
        <v>3</v>
      </c>
      <c r="F341" s="32">
        <f t="shared" si="5"/>
        <v>1</v>
      </c>
    </row>
    <row r="342" spans="1:6">
      <c r="A342" s="47">
        <v>44580</v>
      </c>
      <c r="B342" s="46">
        <v>-62626.847999999998</v>
      </c>
      <c r="C342" s="32">
        <f>VLOOKUP($A342,級距!$A:$K,9,FALSE)</f>
        <v>3</v>
      </c>
      <c r="D342" s="32">
        <f>VLOOKUP($A342,級距!$A:$K,10,FALSE)</f>
        <v>4</v>
      </c>
      <c r="E342" s="32">
        <f>VLOOKUP($A342,級距!$A:$K,11,FALSE)</f>
        <v>2</v>
      </c>
      <c r="F342" s="32">
        <f t="shared" si="5"/>
        <v>1</v>
      </c>
    </row>
    <row r="343" spans="1:6">
      <c r="A343" s="47">
        <v>44575</v>
      </c>
      <c r="B343" s="46">
        <v>11043.968000000001</v>
      </c>
      <c r="C343" s="32">
        <f>VLOOKUP($A343,級距!$A:$K,9,FALSE)</f>
        <v>9</v>
      </c>
      <c r="D343" s="32">
        <f>VLOOKUP($A343,級距!$A:$K,10,FALSE)</f>
        <v>6</v>
      </c>
      <c r="E343" s="32">
        <f>VLOOKUP($A343,級距!$A:$K,11,FALSE)</f>
        <v>1</v>
      </c>
      <c r="F343" s="32">
        <f t="shared" si="5"/>
        <v>1</v>
      </c>
    </row>
    <row r="344" spans="1:6">
      <c r="A344" s="47">
        <v>44572</v>
      </c>
      <c r="B344" s="46">
        <v>-69093.936000000002</v>
      </c>
      <c r="C344" s="32">
        <f>VLOOKUP($A344,級距!$A:$K,9,FALSE)</f>
        <v>5</v>
      </c>
      <c r="D344" s="32">
        <f>VLOOKUP($A344,級距!$A:$K,10,FALSE)</f>
        <v>5</v>
      </c>
      <c r="E344" s="32">
        <f>VLOOKUP($A344,級距!$A:$K,11,FALSE)</f>
        <v>2</v>
      </c>
      <c r="F344" s="32">
        <f t="shared" si="5"/>
        <v>1</v>
      </c>
    </row>
    <row r="345" spans="1:6">
      <c r="A345" s="47">
        <v>44571</v>
      </c>
      <c r="B345" s="46">
        <v>59184.455999999998</v>
      </c>
      <c r="C345" s="32">
        <f>VLOOKUP($A345,級距!$A:$K,9,FALSE)</f>
        <v>7</v>
      </c>
      <c r="D345" s="32">
        <f>VLOOKUP($A345,級距!$A:$K,10,FALSE)</f>
        <v>8</v>
      </c>
      <c r="E345" s="32">
        <f>VLOOKUP($A345,級距!$A:$K,11,FALSE)</f>
        <v>3</v>
      </c>
      <c r="F345" s="32">
        <f t="shared" si="5"/>
        <v>1</v>
      </c>
    </row>
    <row r="346" spans="1:6">
      <c r="A346" s="47">
        <v>44568</v>
      </c>
      <c r="B346" s="46">
        <v>22581.504000000001</v>
      </c>
      <c r="C346" s="32">
        <f>VLOOKUP($A346,級距!$A:$K,9,FALSE)</f>
        <v>10</v>
      </c>
      <c r="D346" s="32">
        <f>VLOOKUP($A346,級距!$A:$K,10,FALSE)</f>
        <v>9</v>
      </c>
      <c r="E346" s="32">
        <f>VLOOKUP($A346,級距!$A:$K,11,FALSE)</f>
        <v>4</v>
      </c>
      <c r="F346" s="32">
        <f t="shared" si="5"/>
        <v>1</v>
      </c>
    </row>
    <row r="347" spans="1:6">
      <c r="A347" s="47">
        <v>44567</v>
      </c>
      <c r="B347" s="46">
        <v>-49572.552000000003</v>
      </c>
      <c r="C347" s="32">
        <f>VLOOKUP($A347,級距!$A:$K,9,FALSE)</f>
        <v>5</v>
      </c>
      <c r="D347" s="32">
        <f>VLOOKUP($A347,級距!$A:$K,10,FALSE)</f>
        <v>1</v>
      </c>
      <c r="E347" s="32">
        <f>VLOOKUP($A347,級距!$A:$K,11,FALSE)</f>
        <v>2</v>
      </c>
      <c r="F347" s="32">
        <f t="shared" si="5"/>
        <v>1</v>
      </c>
    </row>
    <row r="348" spans="1:6">
      <c r="A348" s="47">
        <v>44565</v>
      </c>
      <c r="B348" s="46">
        <v>70373.343999999997</v>
      </c>
      <c r="C348" s="32">
        <f>VLOOKUP($A348,級距!$A:$K,9,FALSE)</f>
        <v>4</v>
      </c>
      <c r="D348" s="32">
        <f>VLOOKUP($A348,級距!$A:$K,10,FALSE)</f>
        <v>10</v>
      </c>
      <c r="E348" s="32">
        <f>VLOOKUP($A348,級距!$A:$K,11,FALSE)</f>
        <v>3</v>
      </c>
      <c r="F348" s="32">
        <f t="shared" si="5"/>
        <v>1</v>
      </c>
    </row>
    <row r="349" spans="1:6">
      <c r="A349" s="47">
        <v>44564</v>
      </c>
      <c r="B349" s="46">
        <v>-62637.36</v>
      </c>
      <c r="C349" s="32">
        <f>VLOOKUP($A349,級距!$A:$K,9,FALSE)</f>
        <v>5</v>
      </c>
      <c r="D349" s="32">
        <f>VLOOKUP($A349,級距!$A:$K,10,FALSE)</f>
        <v>1</v>
      </c>
      <c r="E349" s="32">
        <f>VLOOKUP($A349,級距!$A:$K,11,FALSE)</f>
        <v>2</v>
      </c>
      <c r="F349" s="32">
        <f t="shared" si="5"/>
        <v>1</v>
      </c>
    </row>
    <row r="350" spans="1:6">
      <c r="A350" s="47">
        <v>44559</v>
      </c>
      <c r="B350" s="46">
        <v>-6579.4</v>
      </c>
      <c r="C350" s="32">
        <f>VLOOKUP($A350,級距!$A:$K,9,FALSE)</f>
        <v>1</v>
      </c>
      <c r="D350" s="32">
        <f>VLOOKUP($A350,級距!$A:$K,10,FALSE)</f>
        <v>9</v>
      </c>
      <c r="E350" s="32">
        <f>VLOOKUP($A350,級距!$A:$K,11,FALSE)</f>
        <v>3</v>
      </c>
      <c r="F350" s="32">
        <f t="shared" si="5"/>
        <v>1</v>
      </c>
    </row>
    <row r="351" spans="1:6">
      <c r="A351" s="47">
        <v>44558</v>
      </c>
      <c r="B351" s="46">
        <v>67105.008000000002</v>
      </c>
      <c r="C351" s="32">
        <f>VLOOKUP($A351,級距!$A:$K,9,FALSE)</f>
        <v>1</v>
      </c>
      <c r="D351" s="32">
        <f>VLOOKUP($A351,級距!$A:$K,10,FALSE)</f>
        <v>9</v>
      </c>
      <c r="E351" s="32">
        <f>VLOOKUP($A351,級距!$A:$K,11,FALSE)</f>
        <v>3</v>
      </c>
      <c r="F351" s="32">
        <f t="shared" si="5"/>
        <v>1</v>
      </c>
    </row>
    <row r="352" spans="1:6">
      <c r="A352" s="47">
        <v>44551</v>
      </c>
      <c r="B352" s="46">
        <v>28734.84</v>
      </c>
      <c r="C352" s="32">
        <f>VLOOKUP($A352,級距!$A:$K,9,FALSE)</f>
        <v>6</v>
      </c>
      <c r="D352" s="32">
        <f>VLOOKUP($A352,級距!$A:$K,10,FALSE)</f>
        <v>7</v>
      </c>
      <c r="E352" s="32">
        <f>VLOOKUP($A352,級距!$A:$K,11,FALSE)</f>
        <v>3</v>
      </c>
      <c r="F352" s="32">
        <f t="shared" si="5"/>
        <v>1</v>
      </c>
    </row>
    <row r="353" spans="1:6">
      <c r="A353" s="47">
        <v>44550</v>
      </c>
      <c r="B353" s="46">
        <v>-12734.04</v>
      </c>
      <c r="C353" s="32">
        <f>VLOOKUP($A353,級距!$A:$K,9,FALSE)</f>
        <v>5</v>
      </c>
      <c r="D353" s="32">
        <f>VLOOKUP($A353,級距!$A:$K,10,FALSE)</f>
        <v>8</v>
      </c>
      <c r="E353" s="32">
        <f>VLOOKUP($A353,級距!$A:$K,11,FALSE)</f>
        <v>3</v>
      </c>
      <c r="F353" s="32">
        <f t="shared" si="5"/>
        <v>1</v>
      </c>
    </row>
    <row r="354" spans="1:6">
      <c r="A354" s="47">
        <v>44544</v>
      </c>
      <c r="B354" s="46">
        <v>52662.864000000001</v>
      </c>
      <c r="C354" s="32">
        <f>VLOOKUP($A354,級距!$A:$K,9,FALSE)</f>
        <v>4</v>
      </c>
      <c r="D354" s="32">
        <f>VLOOKUP($A354,級距!$A:$K,10,FALSE)</f>
        <v>6</v>
      </c>
      <c r="E354" s="32">
        <f>VLOOKUP($A354,級距!$A:$K,11,FALSE)</f>
        <v>2</v>
      </c>
      <c r="F354" s="32">
        <f t="shared" si="5"/>
        <v>1</v>
      </c>
    </row>
    <row r="355" spans="1:6">
      <c r="A355" s="47">
        <v>44540</v>
      </c>
      <c r="B355" s="46">
        <v>-32109.567999999999</v>
      </c>
      <c r="C355" s="32">
        <f>VLOOKUP($A355,級距!$A:$K,9,FALSE)</f>
        <v>2</v>
      </c>
      <c r="D355" s="32">
        <f>VLOOKUP($A355,級距!$A:$K,10,FALSE)</f>
        <v>1</v>
      </c>
      <c r="E355" s="32">
        <f>VLOOKUP($A355,級距!$A:$K,11,FALSE)</f>
        <v>2</v>
      </c>
      <c r="F355" s="32">
        <f t="shared" si="5"/>
        <v>1</v>
      </c>
    </row>
    <row r="356" spans="1:6">
      <c r="A356" s="47">
        <v>44533</v>
      </c>
      <c r="B356" s="46">
        <v>-73707.191999999995</v>
      </c>
      <c r="C356" s="32">
        <f>VLOOKUP($A356,級距!$A:$K,9,FALSE)</f>
        <v>2</v>
      </c>
      <c r="D356" s="32">
        <f>VLOOKUP($A356,級距!$A:$K,10,FALSE)</f>
        <v>1</v>
      </c>
      <c r="E356" s="32">
        <f>VLOOKUP($A356,級距!$A:$K,11,FALSE)</f>
        <v>2</v>
      </c>
      <c r="F356" s="32">
        <f t="shared" si="5"/>
        <v>1</v>
      </c>
    </row>
    <row r="357" spans="1:6">
      <c r="A357" s="47">
        <v>44531</v>
      </c>
      <c r="B357" s="46">
        <v>7114.5280000000002</v>
      </c>
      <c r="C357" s="32">
        <f>VLOOKUP($A357,級距!$A:$K,9,FALSE)</f>
        <v>8</v>
      </c>
      <c r="D357" s="32">
        <f>VLOOKUP($A357,級距!$A:$K,10,FALSE)</f>
        <v>9</v>
      </c>
      <c r="E357" s="32">
        <f>VLOOKUP($A357,級距!$A:$K,11,FALSE)</f>
        <v>3</v>
      </c>
      <c r="F357" s="32">
        <f t="shared" si="5"/>
        <v>1</v>
      </c>
    </row>
    <row r="358" spans="1:6">
      <c r="A358" s="47">
        <v>44530</v>
      </c>
      <c r="B358" s="46">
        <v>-64191.6</v>
      </c>
      <c r="C358" s="32">
        <f>VLOOKUP($A358,級距!$A:$K,9,FALSE)</f>
        <v>7</v>
      </c>
      <c r="D358" s="32">
        <f>VLOOKUP($A358,級距!$A:$K,10,FALSE)</f>
        <v>5</v>
      </c>
      <c r="E358" s="32">
        <f>VLOOKUP($A358,級距!$A:$K,11,FALSE)</f>
        <v>2</v>
      </c>
      <c r="F358" s="32">
        <f t="shared" si="5"/>
        <v>1</v>
      </c>
    </row>
    <row r="359" spans="1:6">
      <c r="A359" s="47">
        <v>44529</v>
      </c>
      <c r="B359" s="46">
        <v>-64966.559999999998</v>
      </c>
      <c r="C359" s="32">
        <f>VLOOKUP($A359,級距!$A:$K,9,FALSE)</f>
        <v>7</v>
      </c>
      <c r="D359" s="32">
        <f>VLOOKUP($A359,級距!$A:$K,10,FALSE)</f>
        <v>3</v>
      </c>
      <c r="E359" s="32">
        <f>VLOOKUP($A359,級距!$A:$K,11,FALSE)</f>
        <v>2</v>
      </c>
      <c r="F359" s="32">
        <f t="shared" si="5"/>
        <v>1</v>
      </c>
    </row>
    <row r="360" spans="1:6">
      <c r="A360" s="47">
        <v>44526</v>
      </c>
      <c r="B360" s="46">
        <v>35931.904000000002</v>
      </c>
      <c r="C360" s="32">
        <f>VLOOKUP($A360,級距!$A:$K,9,FALSE)</f>
        <v>8</v>
      </c>
      <c r="D360" s="32">
        <f>VLOOKUP($A360,級距!$A:$K,10,FALSE)</f>
        <v>8</v>
      </c>
      <c r="E360" s="32">
        <f>VLOOKUP($A360,級距!$A:$K,11,FALSE)</f>
        <v>3</v>
      </c>
      <c r="F360" s="32">
        <f t="shared" si="5"/>
        <v>1</v>
      </c>
    </row>
    <row r="361" spans="1:6">
      <c r="A361" s="47">
        <v>44523</v>
      </c>
      <c r="B361" s="46">
        <v>-58883.055999999997</v>
      </c>
      <c r="C361" s="32">
        <f>VLOOKUP($A361,級距!$A:$K,9,FALSE)</f>
        <v>3</v>
      </c>
      <c r="D361" s="32">
        <f>VLOOKUP($A361,級距!$A:$K,10,FALSE)</f>
        <v>9</v>
      </c>
      <c r="E361" s="32">
        <f>VLOOKUP($A361,級距!$A:$K,11,FALSE)</f>
        <v>3</v>
      </c>
      <c r="F361" s="32">
        <f t="shared" si="5"/>
        <v>1</v>
      </c>
    </row>
    <row r="362" spans="1:6">
      <c r="A362" s="47">
        <v>44518</v>
      </c>
      <c r="B362" s="46">
        <v>16347.232</v>
      </c>
      <c r="C362" s="32">
        <f>VLOOKUP($A362,級距!$A:$K,9,FALSE)</f>
        <v>1</v>
      </c>
      <c r="D362" s="32">
        <f>VLOOKUP($A362,級距!$A:$K,10,FALSE)</f>
        <v>9</v>
      </c>
      <c r="E362" s="32">
        <f>VLOOKUP($A362,級距!$A:$K,11,FALSE)</f>
        <v>3</v>
      </c>
      <c r="F362" s="32">
        <f t="shared" si="5"/>
        <v>1</v>
      </c>
    </row>
    <row r="363" spans="1:6">
      <c r="A363" s="47">
        <v>44517</v>
      </c>
      <c r="B363" s="46">
        <v>14229.088</v>
      </c>
      <c r="C363" s="32">
        <f>VLOOKUP($A363,級距!$A:$K,9,FALSE)</f>
        <v>1</v>
      </c>
      <c r="D363" s="32">
        <f>VLOOKUP($A363,級距!$A:$K,10,FALSE)</f>
        <v>2</v>
      </c>
      <c r="E363" s="32">
        <f>VLOOKUP($A363,級距!$A:$K,11,FALSE)</f>
        <v>2</v>
      </c>
      <c r="F363" s="32">
        <f t="shared" si="5"/>
        <v>1</v>
      </c>
    </row>
    <row r="364" spans="1:6">
      <c r="A364" s="47">
        <v>44515</v>
      </c>
      <c r="B364" s="46">
        <v>-25939.08</v>
      </c>
      <c r="C364" s="32">
        <f>VLOOKUP($A364,級距!$A:$K,9,FALSE)</f>
        <v>1</v>
      </c>
      <c r="D364" s="32">
        <f>VLOOKUP($A364,級距!$A:$K,10,FALSE)</f>
        <v>5</v>
      </c>
      <c r="E364" s="32">
        <f>VLOOKUP($A364,級距!$A:$K,11,FALSE)</f>
        <v>2</v>
      </c>
      <c r="F364" s="32">
        <f t="shared" si="5"/>
        <v>1</v>
      </c>
    </row>
    <row r="365" spans="1:6">
      <c r="A365" s="47">
        <v>44512</v>
      </c>
      <c r="B365" s="46">
        <v>40995.72</v>
      </c>
      <c r="C365" s="32">
        <f>VLOOKUP($A365,級距!$A:$K,9,FALSE)</f>
        <v>4</v>
      </c>
      <c r="D365" s="32">
        <f>VLOOKUP($A365,級距!$A:$K,10,FALSE)</f>
        <v>2</v>
      </c>
      <c r="E365" s="32">
        <f>VLOOKUP($A365,級距!$A:$K,11,FALSE)</f>
        <v>2</v>
      </c>
      <c r="F365" s="32">
        <f t="shared" si="5"/>
        <v>1</v>
      </c>
    </row>
    <row r="366" spans="1:6">
      <c r="A366" s="47">
        <v>44511</v>
      </c>
      <c r="B366" s="46">
        <v>-43219.983999999997</v>
      </c>
      <c r="C366" s="32">
        <f>VLOOKUP($A366,級距!$A:$K,9,FALSE)</f>
        <v>3</v>
      </c>
      <c r="D366" s="32">
        <f>VLOOKUP($A366,級距!$A:$K,10,FALSE)</f>
        <v>3</v>
      </c>
      <c r="E366" s="32">
        <f>VLOOKUP($A366,級距!$A:$K,11,FALSE)</f>
        <v>2</v>
      </c>
      <c r="F366" s="32">
        <f t="shared" si="5"/>
        <v>1</v>
      </c>
    </row>
    <row r="367" spans="1:6">
      <c r="A367" s="47">
        <v>44509</v>
      </c>
      <c r="B367" s="46">
        <v>26788.6</v>
      </c>
      <c r="C367" s="32">
        <f>VLOOKUP($A367,級距!$A:$K,9,FALSE)</f>
        <v>2</v>
      </c>
      <c r="D367" s="32">
        <f>VLOOKUP($A367,級距!$A:$K,10,FALSE)</f>
        <v>5</v>
      </c>
      <c r="E367" s="32">
        <f>VLOOKUP($A367,級距!$A:$K,11,FALSE)</f>
        <v>2</v>
      </c>
      <c r="F367" s="32">
        <f t="shared" si="5"/>
        <v>1</v>
      </c>
    </row>
    <row r="368" spans="1:6">
      <c r="A368" s="47">
        <v>44502</v>
      </c>
      <c r="B368" s="46">
        <v>-58120.56</v>
      </c>
      <c r="C368" s="32">
        <f>VLOOKUP($A368,級距!$A:$K,9,FALSE)</f>
        <v>8</v>
      </c>
      <c r="D368" s="32">
        <f>VLOOKUP($A368,級距!$A:$K,10,FALSE)</f>
        <v>5</v>
      </c>
      <c r="E368" s="32">
        <f>VLOOKUP($A368,級距!$A:$K,11,FALSE)</f>
        <v>2</v>
      </c>
      <c r="F368" s="32">
        <f t="shared" si="5"/>
        <v>1</v>
      </c>
    </row>
    <row r="369" spans="1:6">
      <c r="A369" s="47">
        <v>44495</v>
      </c>
      <c r="B369" s="46">
        <v>-75163.72</v>
      </c>
      <c r="C369" s="32">
        <f>VLOOKUP($A369,級距!$A:$K,9,FALSE)</f>
        <v>3</v>
      </c>
      <c r="D369" s="32">
        <f>VLOOKUP($A369,級距!$A:$K,10,FALSE)</f>
        <v>6</v>
      </c>
      <c r="E369" s="32">
        <f>VLOOKUP($A369,級距!$A:$K,11,FALSE)</f>
        <v>2</v>
      </c>
      <c r="F369" s="32">
        <f t="shared" si="5"/>
        <v>1</v>
      </c>
    </row>
    <row r="370" spans="1:6">
      <c r="A370" s="47">
        <v>44494</v>
      </c>
      <c r="B370" s="46">
        <v>-19833.527999999998</v>
      </c>
      <c r="C370" s="32">
        <f>VLOOKUP($A370,級距!$A:$K,9,FALSE)</f>
        <v>6</v>
      </c>
      <c r="D370" s="32">
        <f>VLOOKUP($A370,級距!$A:$K,10,FALSE)</f>
        <v>6</v>
      </c>
      <c r="E370" s="32">
        <f>VLOOKUP($A370,級距!$A:$K,11,FALSE)</f>
        <v>2</v>
      </c>
      <c r="F370" s="32">
        <f t="shared" si="5"/>
        <v>1</v>
      </c>
    </row>
    <row r="371" spans="1:6">
      <c r="A371" s="47">
        <v>44490</v>
      </c>
      <c r="B371" s="46">
        <v>-56843.552000000003</v>
      </c>
      <c r="C371" s="32">
        <f>VLOOKUP($A371,級距!$A:$K,9,FALSE)</f>
        <v>8</v>
      </c>
      <c r="D371" s="32">
        <f>VLOOKUP($A371,級距!$A:$K,10,FALSE)</f>
        <v>3</v>
      </c>
      <c r="E371" s="32">
        <f>VLOOKUP($A371,級距!$A:$K,11,FALSE)</f>
        <v>2</v>
      </c>
      <c r="F371" s="32">
        <f t="shared" si="5"/>
        <v>1</v>
      </c>
    </row>
    <row r="372" spans="1:6">
      <c r="A372" s="47">
        <v>44488</v>
      </c>
      <c r="B372" s="46">
        <v>-9058.52</v>
      </c>
      <c r="C372" s="32">
        <f>VLOOKUP($A372,級距!$A:$K,9,FALSE)</f>
        <v>5</v>
      </c>
      <c r="D372" s="32">
        <f>VLOOKUP($A372,級距!$A:$K,10,FALSE)</f>
        <v>6</v>
      </c>
      <c r="E372" s="32">
        <f>VLOOKUP($A372,級距!$A:$K,11,FALSE)</f>
        <v>2</v>
      </c>
      <c r="F372" s="32">
        <f t="shared" si="5"/>
        <v>1</v>
      </c>
    </row>
    <row r="373" spans="1:6">
      <c r="A373" s="47">
        <v>44487</v>
      </c>
      <c r="B373" s="46">
        <v>-26414.335999999999</v>
      </c>
      <c r="C373" s="32">
        <f>VLOOKUP($A373,級距!$A:$K,9,FALSE)</f>
        <v>5</v>
      </c>
      <c r="D373" s="32">
        <f>VLOOKUP($A373,級距!$A:$K,10,FALSE)</f>
        <v>5</v>
      </c>
      <c r="E373" s="32">
        <f>VLOOKUP($A373,級距!$A:$K,11,FALSE)</f>
        <v>2</v>
      </c>
      <c r="F373" s="32">
        <f t="shared" si="5"/>
        <v>1</v>
      </c>
    </row>
    <row r="374" spans="1:6">
      <c r="A374" s="47">
        <v>44481</v>
      </c>
      <c r="B374" s="46">
        <v>-62353.824000000001</v>
      </c>
      <c r="C374" s="32">
        <f>VLOOKUP($A374,級距!$A:$K,9,FALSE)</f>
        <v>7</v>
      </c>
      <c r="D374" s="32">
        <f>VLOOKUP($A374,級距!$A:$K,10,FALSE)</f>
        <v>4</v>
      </c>
      <c r="E374" s="32">
        <f>VLOOKUP($A374,級距!$A:$K,11,FALSE)</f>
        <v>2</v>
      </c>
      <c r="F374" s="32">
        <f t="shared" si="5"/>
        <v>1</v>
      </c>
    </row>
    <row r="375" spans="1:6">
      <c r="A375" s="47">
        <v>44476</v>
      </c>
      <c r="B375" s="46">
        <v>83990.415999999997</v>
      </c>
      <c r="C375" s="32">
        <f>VLOOKUP($A375,級距!$A:$K,9,FALSE)</f>
        <v>8</v>
      </c>
      <c r="D375" s="32">
        <f>VLOOKUP($A375,級距!$A:$K,10,FALSE)</f>
        <v>8</v>
      </c>
      <c r="E375" s="32">
        <f>VLOOKUP($A375,級距!$A:$K,11,FALSE)</f>
        <v>3</v>
      </c>
      <c r="F375" s="32">
        <f t="shared" si="5"/>
        <v>1</v>
      </c>
    </row>
    <row r="376" spans="1:6">
      <c r="A376" s="47">
        <v>44473</v>
      </c>
      <c r="B376" s="46">
        <v>36040.127999999997</v>
      </c>
      <c r="C376" s="32">
        <f>VLOOKUP($A376,級距!$A:$K,9,FALSE)</f>
        <v>9</v>
      </c>
      <c r="D376" s="32">
        <f>VLOOKUP($A376,級距!$A:$K,10,FALSE)</f>
        <v>8</v>
      </c>
      <c r="E376" s="32">
        <f>VLOOKUP($A376,級距!$A:$K,11,FALSE)</f>
        <v>4</v>
      </c>
      <c r="F376" s="32">
        <f t="shared" si="5"/>
        <v>1</v>
      </c>
    </row>
    <row r="377" spans="1:6">
      <c r="A377" s="47">
        <v>44470</v>
      </c>
      <c r="B377" s="46">
        <v>1028167.08</v>
      </c>
      <c r="C377" s="32">
        <f>VLOOKUP($A377,級距!$A:$K,9,FALSE)</f>
        <v>10</v>
      </c>
      <c r="D377" s="32">
        <f>VLOOKUP($A377,級距!$A:$K,10,FALSE)</f>
        <v>8</v>
      </c>
      <c r="E377" s="32">
        <f>VLOOKUP($A377,級距!$A:$K,11,FALSE)</f>
        <v>4</v>
      </c>
      <c r="F377" s="32">
        <f t="shared" si="5"/>
        <v>1</v>
      </c>
    </row>
    <row r="378" spans="1:6">
      <c r="A378" s="47">
        <v>44468</v>
      </c>
      <c r="B378" s="46">
        <v>3577.3440000000001</v>
      </c>
      <c r="C378" s="32">
        <f>VLOOKUP($A378,級距!$A:$K,9,FALSE)</f>
        <v>5</v>
      </c>
      <c r="D378" s="32">
        <f>VLOOKUP($A378,級距!$A:$K,10,FALSE)</f>
        <v>6</v>
      </c>
      <c r="E378" s="32">
        <f>VLOOKUP($A378,級距!$A:$K,11,FALSE)</f>
        <v>2</v>
      </c>
      <c r="F378" s="32">
        <f t="shared" si="5"/>
        <v>1</v>
      </c>
    </row>
    <row r="379" spans="1:6">
      <c r="A379" s="47">
        <v>44467</v>
      </c>
      <c r="B379" s="46">
        <v>-68583.744000000006</v>
      </c>
      <c r="C379" s="32">
        <f>VLOOKUP($A379,級距!$A:$K,9,FALSE)</f>
        <v>3</v>
      </c>
      <c r="D379" s="32">
        <f>VLOOKUP($A379,級距!$A:$K,10,FALSE)</f>
        <v>1</v>
      </c>
      <c r="E379" s="32">
        <f>VLOOKUP($A379,級距!$A:$K,11,FALSE)</f>
        <v>2</v>
      </c>
      <c r="F379" s="32">
        <f t="shared" si="5"/>
        <v>1</v>
      </c>
    </row>
    <row r="380" spans="1:6">
      <c r="A380" s="47">
        <v>44463</v>
      </c>
      <c r="B380" s="46">
        <v>83755.631999999998</v>
      </c>
      <c r="C380" s="32">
        <f>VLOOKUP($A380,級距!$A:$K,9,FALSE)</f>
        <v>2</v>
      </c>
      <c r="D380" s="32">
        <f>VLOOKUP($A380,級距!$A:$K,10,FALSE)</f>
        <v>6</v>
      </c>
      <c r="E380" s="32">
        <f>VLOOKUP($A380,級距!$A:$K,11,FALSE)</f>
        <v>2</v>
      </c>
      <c r="F380" s="32">
        <f t="shared" si="5"/>
        <v>1</v>
      </c>
    </row>
    <row r="381" spans="1:6">
      <c r="A381" s="47">
        <v>44462</v>
      </c>
      <c r="B381" s="46">
        <v>28608.047999999999</v>
      </c>
      <c r="C381" s="32">
        <f>VLOOKUP($A381,級距!$A:$K,9,FALSE)</f>
        <v>4</v>
      </c>
      <c r="D381" s="32">
        <f>VLOOKUP($A381,級距!$A:$K,10,FALSE)</f>
        <v>5</v>
      </c>
      <c r="E381" s="32">
        <f>VLOOKUP($A381,級距!$A:$K,11,FALSE)</f>
        <v>2</v>
      </c>
      <c r="F381" s="32">
        <f t="shared" si="5"/>
        <v>1</v>
      </c>
    </row>
    <row r="382" spans="1:6">
      <c r="A382" s="47">
        <v>44455</v>
      </c>
      <c r="B382" s="46">
        <v>7720.9679999999998</v>
      </c>
      <c r="C382" s="32">
        <f>VLOOKUP($A382,級距!$A:$K,9,FALSE)</f>
        <v>5</v>
      </c>
      <c r="D382" s="32">
        <f>VLOOKUP($A382,級距!$A:$K,10,FALSE)</f>
        <v>6</v>
      </c>
      <c r="E382" s="32">
        <f>VLOOKUP($A382,級距!$A:$K,11,FALSE)</f>
        <v>2</v>
      </c>
      <c r="F382" s="32">
        <f t="shared" si="5"/>
        <v>1</v>
      </c>
    </row>
    <row r="383" spans="1:6">
      <c r="A383" s="47">
        <v>44454</v>
      </c>
      <c r="B383" s="46">
        <v>-123019.24800000001</v>
      </c>
      <c r="C383" s="32">
        <f>VLOOKUP($A383,級距!$A:$K,9,FALSE)</f>
        <v>4</v>
      </c>
      <c r="D383" s="32">
        <f>VLOOKUP($A383,級距!$A:$K,10,FALSE)</f>
        <v>2</v>
      </c>
      <c r="E383" s="32">
        <f>VLOOKUP($A383,級距!$A:$K,11,FALSE)</f>
        <v>2</v>
      </c>
      <c r="F383" s="32">
        <f t="shared" si="5"/>
        <v>1</v>
      </c>
    </row>
    <row r="384" spans="1:6">
      <c r="A384" s="47">
        <v>44449</v>
      </c>
      <c r="B384" s="46">
        <v>218705.28</v>
      </c>
      <c r="C384" s="32">
        <f>VLOOKUP($A384,級距!$A:$K,9,FALSE)</f>
        <v>5</v>
      </c>
      <c r="D384" s="32">
        <f>VLOOKUP($A384,級距!$A:$K,10,FALSE)</f>
        <v>9</v>
      </c>
      <c r="E384" s="32">
        <f>VLOOKUP($A384,級距!$A:$K,11,FALSE)</f>
        <v>3</v>
      </c>
      <c r="F384" s="32">
        <f t="shared" si="5"/>
        <v>1</v>
      </c>
    </row>
    <row r="385" spans="1:6">
      <c r="A385" s="47">
        <v>44447</v>
      </c>
      <c r="B385" s="46">
        <v>36359.016000000003</v>
      </c>
      <c r="C385" s="32">
        <f>VLOOKUP($A385,級距!$A:$K,9,FALSE)</f>
        <v>8</v>
      </c>
      <c r="D385" s="32">
        <f>VLOOKUP($A385,級距!$A:$K,10,FALSE)</f>
        <v>6</v>
      </c>
      <c r="E385" s="32">
        <f>VLOOKUP($A385,級距!$A:$K,11,FALSE)</f>
        <v>2</v>
      </c>
      <c r="F385" s="32">
        <f t="shared" si="5"/>
        <v>1</v>
      </c>
    </row>
    <row r="386" spans="1:6">
      <c r="A386" s="47">
        <v>44446</v>
      </c>
      <c r="B386" s="46">
        <v>-62507.76</v>
      </c>
      <c r="C386" s="32">
        <f>VLOOKUP($A386,級距!$A:$K,9,FALSE)</f>
        <v>5</v>
      </c>
      <c r="D386" s="32">
        <f>VLOOKUP($A386,級距!$A:$K,10,FALSE)</f>
        <v>6</v>
      </c>
      <c r="E386" s="32">
        <f>VLOOKUP($A386,級距!$A:$K,11,FALSE)</f>
        <v>2</v>
      </c>
      <c r="F386" s="32">
        <f t="shared" si="5"/>
        <v>1</v>
      </c>
    </row>
    <row r="387" spans="1:6">
      <c r="A387" s="47">
        <v>44445</v>
      </c>
      <c r="B387" s="46">
        <v>-62526.192000000003</v>
      </c>
      <c r="C387" s="32">
        <f>VLOOKUP($A387,級距!$A:$K,9,FALSE)</f>
        <v>5</v>
      </c>
      <c r="D387" s="32">
        <f>VLOOKUP($A387,級距!$A:$K,10,FALSE)</f>
        <v>4</v>
      </c>
      <c r="E387" s="32">
        <f>VLOOKUP($A387,級距!$A:$K,11,FALSE)</f>
        <v>2</v>
      </c>
      <c r="F387" s="32">
        <f t="shared" si="5"/>
        <v>1</v>
      </c>
    </row>
    <row r="388" spans="1:6">
      <c r="A388" s="47">
        <v>44442</v>
      </c>
      <c r="B388" s="46">
        <v>12795.8</v>
      </c>
      <c r="C388" s="32">
        <f>VLOOKUP($A388,級距!$A:$K,9,FALSE)</f>
        <v>5</v>
      </c>
      <c r="D388" s="32">
        <f>VLOOKUP($A388,級距!$A:$K,10,FALSE)</f>
        <v>4</v>
      </c>
      <c r="E388" s="32">
        <f>VLOOKUP($A388,級距!$A:$K,11,FALSE)</f>
        <v>2</v>
      </c>
      <c r="F388" s="32">
        <f t="shared" ref="F388:F451" si="6">IF(A389&lt;&gt;A388,1,0)</f>
        <v>1</v>
      </c>
    </row>
    <row r="389" spans="1:6">
      <c r="A389" s="47">
        <v>44441</v>
      </c>
      <c r="B389" s="46">
        <v>-4462.384</v>
      </c>
      <c r="C389" s="32">
        <f>VLOOKUP($A389,級距!$A:$K,9,FALSE)</f>
        <v>8</v>
      </c>
      <c r="D389" s="32">
        <f>VLOOKUP($A389,級距!$A:$K,10,FALSE)</f>
        <v>5</v>
      </c>
      <c r="E389" s="32">
        <f>VLOOKUP($A389,級距!$A:$K,11,FALSE)</f>
        <v>2</v>
      </c>
      <c r="F389" s="32">
        <f t="shared" si="6"/>
        <v>1</v>
      </c>
    </row>
    <row r="390" spans="1:6">
      <c r="A390" s="47">
        <v>44440</v>
      </c>
      <c r="B390" s="46">
        <v>-8516.5439999999999</v>
      </c>
      <c r="C390" s="32">
        <f>VLOOKUP($A390,級距!$A:$K,9,FALSE)</f>
        <v>3</v>
      </c>
      <c r="D390" s="32">
        <f>VLOOKUP($A390,級距!$A:$K,10,FALSE)</f>
        <v>5</v>
      </c>
      <c r="E390" s="32">
        <f>VLOOKUP($A390,級距!$A:$K,11,FALSE)</f>
        <v>2</v>
      </c>
      <c r="F390" s="32">
        <f t="shared" si="6"/>
        <v>1</v>
      </c>
    </row>
    <row r="391" spans="1:6">
      <c r="A391" s="47">
        <v>44439</v>
      </c>
      <c r="B391" s="46">
        <v>6529.1760000000004</v>
      </c>
      <c r="C391" s="32">
        <f>VLOOKUP($A391,級距!$A:$K,9,FALSE)</f>
        <v>9</v>
      </c>
      <c r="D391" s="32">
        <f>VLOOKUP($A391,級距!$A:$K,10,FALSE)</f>
        <v>6</v>
      </c>
      <c r="E391" s="32">
        <f>VLOOKUP($A391,級距!$A:$K,11,FALSE)</f>
        <v>1</v>
      </c>
      <c r="F391" s="32">
        <f t="shared" si="6"/>
        <v>1</v>
      </c>
    </row>
    <row r="392" spans="1:6">
      <c r="A392" s="47">
        <v>44433</v>
      </c>
      <c r="B392" s="46">
        <v>-70145.679999999993</v>
      </c>
      <c r="C392" s="32">
        <f>VLOOKUP($A392,級距!$A:$K,9,FALSE)</f>
        <v>6</v>
      </c>
      <c r="D392" s="32">
        <f>VLOOKUP($A392,級距!$A:$K,10,FALSE)</f>
        <v>9</v>
      </c>
      <c r="E392" s="32">
        <f>VLOOKUP($A392,級距!$A:$K,11,FALSE)</f>
        <v>3</v>
      </c>
      <c r="F392" s="32">
        <f t="shared" si="6"/>
        <v>1</v>
      </c>
    </row>
    <row r="393" spans="1:6">
      <c r="A393" s="47">
        <v>44431</v>
      </c>
      <c r="B393" s="46">
        <v>72802.224000000002</v>
      </c>
      <c r="C393" s="32">
        <f>VLOOKUP($A393,級距!$A:$K,9,FALSE)</f>
        <v>10</v>
      </c>
      <c r="D393" s="32">
        <f>VLOOKUP($A393,級距!$A:$K,10,FALSE)</f>
        <v>8</v>
      </c>
      <c r="E393" s="32">
        <f>VLOOKUP($A393,級距!$A:$K,11,FALSE)</f>
        <v>4</v>
      </c>
      <c r="F393" s="32">
        <f t="shared" si="6"/>
        <v>1</v>
      </c>
    </row>
    <row r="394" spans="1:6">
      <c r="A394" s="47">
        <v>44428</v>
      </c>
      <c r="B394" s="46">
        <v>-67599.767999999996</v>
      </c>
      <c r="C394" s="32">
        <f>VLOOKUP($A394,級距!$A:$K,9,FALSE)</f>
        <v>9</v>
      </c>
      <c r="D394" s="32">
        <f>VLOOKUP($A394,級距!$A:$K,10,FALSE)</f>
        <v>4</v>
      </c>
      <c r="E394" s="32">
        <f>VLOOKUP($A394,級距!$A:$K,11,FALSE)</f>
        <v>2</v>
      </c>
      <c r="F394" s="32">
        <f t="shared" si="6"/>
        <v>1</v>
      </c>
    </row>
    <row r="395" spans="1:6">
      <c r="A395" s="47">
        <v>44426</v>
      </c>
      <c r="B395" s="46">
        <v>156672.64799999999</v>
      </c>
      <c r="C395" s="32">
        <f>VLOOKUP($A395,級距!$A:$K,9,FALSE)</f>
        <v>10</v>
      </c>
      <c r="D395" s="32">
        <f>VLOOKUP($A395,級距!$A:$K,10,FALSE)</f>
        <v>9</v>
      </c>
      <c r="E395" s="32">
        <f>VLOOKUP($A395,級距!$A:$K,11,FALSE)</f>
        <v>4</v>
      </c>
      <c r="F395" s="32">
        <f t="shared" si="6"/>
        <v>1</v>
      </c>
    </row>
    <row r="396" spans="1:6">
      <c r="A396" s="47">
        <v>44425</v>
      </c>
      <c r="B396" s="46">
        <v>19794.696</v>
      </c>
      <c r="C396" s="32">
        <f>VLOOKUP($A396,級距!$A:$K,9,FALSE)</f>
        <v>9</v>
      </c>
      <c r="D396" s="32">
        <f>VLOOKUP($A396,級距!$A:$K,10,FALSE)</f>
        <v>10</v>
      </c>
      <c r="E396" s="32">
        <f>VLOOKUP($A396,級距!$A:$K,11,FALSE)</f>
        <v>3</v>
      </c>
      <c r="F396" s="32">
        <f t="shared" si="6"/>
        <v>1</v>
      </c>
    </row>
    <row r="397" spans="1:6">
      <c r="A397" s="47">
        <v>44424</v>
      </c>
      <c r="B397" s="46">
        <v>-61617.504000000001</v>
      </c>
      <c r="C397" s="32">
        <f>VLOOKUP($A397,級距!$A:$K,9,FALSE)</f>
        <v>5</v>
      </c>
      <c r="D397" s="32">
        <f>VLOOKUP($A397,級距!$A:$K,10,FALSE)</f>
        <v>4</v>
      </c>
      <c r="E397" s="32">
        <f>VLOOKUP($A397,級距!$A:$K,11,FALSE)</f>
        <v>2</v>
      </c>
      <c r="F397" s="32">
        <f t="shared" si="6"/>
        <v>1</v>
      </c>
    </row>
    <row r="398" spans="1:6">
      <c r="A398" s="47">
        <v>44421</v>
      </c>
      <c r="B398" s="46">
        <v>-74691.168000000005</v>
      </c>
      <c r="C398" s="32">
        <f>VLOOKUP($A398,級距!$A:$K,9,FALSE)</f>
        <v>8</v>
      </c>
      <c r="D398" s="32">
        <f>VLOOKUP($A398,級距!$A:$K,10,FALSE)</f>
        <v>10</v>
      </c>
      <c r="E398" s="32">
        <f>VLOOKUP($A398,級距!$A:$K,11,FALSE)</f>
        <v>3</v>
      </c>
      <c r="F398" s="32">
        <f t="shared" si="6"/>
        <v>1</v>
      </c>
    </row>
    <row r="399" spans="1:6">
      <c r="A399" s="47">
        <v>44419</v>
      </c>
      <c r="B399" s="46">
        <v>13956.72</v>
      </c>
      <c r="C399" s="32">
        <f>VLOOKUP($A399,級距!$A:$K,9,FALSE)</f>
        <v>7</v>
      </c>
      <c r="D399" s="32">
        <f>VLOOKUP($A399,級距!$A:$K,10,FALSE)</f>
        <v>3</v>
      </c>
      <c r="E399" s="32">
        <f>VLOOKUP($A399,級距!$A:$K,11,FALSE)</f>
        <v>2</v>
      </c>
      <c r="F399" s="32">
        <f t="shared" si="6"/>
        <v>1</v>
      </c>
    </row>
    <row r="400" spans="1:6">
      <c r="A400" s="47">
        <v>44417</v>
      </c>
      <c r="B400" s="46">
        <v>-61662.911999999997</v>
      </c>
      <c r="C400" s="32">
        <f>VLOOKUP($A400,級距!$A:$K,9,FALSE)</f>
        <v>7</v>
      </c>
      <c r="D400" s="32">
        <f>VLOOKUP($A400,級距!$A:$K,10,FALSE)</f>
        <v>2</v>
      </c>
      <c r="E400" s="32">
        <f>VLOOKUP($A400,級距!$A:$K,11,FALSE)</f>
        <v>2</v>
      </c>
      <c r="F400" s="32">
        <f t="shared" si="6"/>
        <v>1</v>
      </c>
    </row>
    <row r="401" spans="1:6">
      <c r="A401" s="47">
        <v>44414</v>
      </c>
      <c r="B401" s="46">
        <v>-62507.184000000001</v>
      </c>
      <c r="C401" s="32">
        <f>VLOOKUP($A401,級距!$A:$K,9,FALSE)</f>
        <v>6</v>
      </c>
      <c r="D401" s="32">
        <f>VLOOKUP($A401,級距!$A:$K,10,FALSE)</f>
        <v>6</v>
      </c>
      <c r="E401" s="32">
        <f>VLOOKUP($A401,級距!$A:$K,11,FALSE)</f>
        <v>2</v>
      </c>
      <c r="F401" s="32">
        <f t="shared" si="6"/>
        <v>1</v>
      </c>
    </row>
    <row r="402" spans="1:6">
      <c r="A402" s="47">
        <v>44412</v>
      </c>
      <c r="B402" s="46">
        <v>-63977.928</v>
      </c>
      <c r="C402" s="32">
        <f>VLOOKUP($A402,級距!$A:$K,9,FALSE)</f>
        <v>2</v>
      </c>
      <c r="D402" s="32">
        <f>VLOOKUP($A402,級距!$A:$K,10,FALSE)</f>
        <v>7</v>
      </c>
      <c r="E402" s="32">
        <f>VLOOKUP($A402,級距!$A:$K,11,FALSE)</f>
        <v>3</v>
      </c>
      <c r="F402" s="32">
        <f t="shared" si="6"/>
        <v>1</v>
      </c>
    </row>
    <row r="403" spans="1:6">
      <c r="A403" s="47">
        <v>44405</v>
      </c>
      <c r="B403" s="46">
        <v>21549.407999999999</v>
      </c>
      <c r="C403" s="32">
        <f>VLOOKUP($A403,級距!$A:$K,9,FALSE)</f>
        <v>10</v>
      </c>
      <c r="D403" s="32">
        <f>VLOOKUP($A403,級距!$A:$K,10,FALSE)</f>
        <v>3</v>
      </c>
      <c r="E403" s="32">
        <f>VLOOKUP($A403,級距!$A:$K,11,FALSE)</f>
        <v>1</v>
      </c>
      <c r="F403" s="32">
        <f t="shared" si="6"/>
        <v>1</v>
      </c>
    </row>
    <row r="404" spans="1:6">
      <c r="A404" s="47">
        <v>44404</v>
      </c>
      <c r="B404" s="46">
        <v>23926.223999999998</v>
      </c>
      <c r="C404" s="32">
        <f>VLOOKUP($A404,級距!$A:$K,9,FALSE)</f>
        <v>5</v>
      </c>
      <c r="D404" s="32">
        <f>VLOOKUP($A404,級距!$A:$K,10,FALSE)</f>
        <v>8</v>
      </c>
      <c r="E404" s="32">
        <f>VLOOKUP($A404,級距!$A:$K,11,FALSE)</f>
        <v>3</v>
      </c>
      <c r="F404" s="32">
        <f t="shared" si="6"/>
        <v>1</v>
      </c>
    </row>
    <row r="405" spans="1:6">
      <c r="A405" s="47">
        <v>44403</v>
      </c>
      <c r="B405" s="46">
        <v>27939.392</v>
      </c>
      <c r="C405" s="32">
        <f>VLOOKUP($A405,級距!$A:$K,9,FALSE)</f>
        <v>8</v>
      </c>
      <c r="D405" s="32">
        <f>VLOOKUP($A405,級距!$A:$K,10,FALSE)</f>
        <v>10</v>
      </c>
      <c r="E405" s="32">
        <f>VLOOKUP($A405,級距!$A:$K,11,FALSE)</f>
        <v>3</v>
      </c>
      <c r="F405" s="32">
        <f t="shared" si="6"/>
        <v>1</v>
      </c>
    </row>
    <row r="406" spans="1:6">
      <c r="A406" s="47">
        <v>44400</v>
      </c>
      <c r="B406" s="46">
        <v>-64201.68</v>
      </c>
      <c r="C406" s="32">
        <f>VLOOKUP($A406,級距!$A:$K,9,FALSE)</f>
        <v>5</v>
      </c>
      <c r="D406" s="32">
        <f>VLOOKUP($A406,級距!$A:$K,10,FALSE)</f>
        <v>5</v>
      </c>
      <c r="E406" s="32">
        <f>VLOOKUP($A406,級距!$A:$K,11,FALSE)</f>
        <v>2</v>
      </c>
      <c r="F406" s="32">
        <f t="shared" si="6"/>
        <v>1</v>
      </c>
    </row>
    <row r="407" spans="1:6">
      <c r="A407" s="47">
        <v>44398</v>
      </c>
      <c r="B407" s="46">
        <v>-78421.088000000003</v>
      </c>
      <c r="C407" s="32">
        <f>VLOOKUP($A407,級距!$A:$K,9,FALSE)</f>
        <v>9</v>
      </c>
      <c r="D407" s="32">
        <f>VLOOKUP($A407,級距!$A:$K,10,FALSE)</f>
        <v>8</v>
      </c>
      <c r="E407" s="32">
        <f>VLOOKUP($A407,級距!$A:$K,11,FALSE)</f>
        <v>3</v>
      </c>
      <c r="F407" s="32">
        <f t="shared" si="6"/>
        <v>1</v>
      </c>
    </row>
    <row r="408" spans="1:6">
      <c r="A408" s="47">
        <v>44397</v>
      </c>
      <c r="B408" s="46">
        <v>283658.83199999999</v>
      </c>
      <c r="C408" s="32">
        <f>VLOOKUP($A408,級距!$A:$K,9,FALSE)</f>
        <v>7</v>
      </c>
      <c r="D408" s="32">
        <f>VLOOKUP($A408,級距!$A:$K,10,FALSE)</f>
        <v>6</v>
      </c>
      <c r="E408" s="32">
        <f>VLOOKUP($A408,級距!$A:$K,11,FALSE)</f>
        <v>2</v>
      </c>
      <c r="F408" s="32">
        <f t="shared" si="6"/>
        <v>1</v>
      </c>
    </row>
    <row r="409" spans="1:6">
      <c r="A409" s="47">
        <v>44396</v>
      </c>
      <c r="B409" s="46">
        <v>10302.335999999999</v>
      </c>
      <c r="C409" s="32">
        <f>VLOOKUP($A409,級距!$A:$K,9,FALSE)</f>
        <v>5</v>
      </c>
      <c r="D409" s="32">
        <f>VLOOKUP($A409,級距!$A:$K,10,FALSE)</f>
        <v>5</v>
      </c>
      <c r="E409" s="32">
        <f>VLOOKUP($A409,級距!$A:$K,11,FALSE)</f>
        <v>2</v>
      </c>
      <c r="F409" s="32">
        <f t="shared" si="6"/>
        <v>1</v>
      </c>
    </row>
    <row r="410" spans="1:6">
      <c r="A410" s="47">
        <v>44393</v>
      </c>
      <c r="B410" s="46">
        <v>-34967.232000000004</v>
      </c>
      <c r="C410" s="32">
        <f>VLOOKUP($A410,級距!$A:$K,9,FALSE)</f>
        <v>4</v>
      </c>
      <c r="D410" s="32">
        <f>VLOOKUP($A410,級距!$A:$K,10,FALSE)</f>
        <v>7</v>
      </c>
      <c r="E410" s="32">
        <f>VLOOKUP($A410,級距!$A:$K,11,FALSE)</f>
        <v>3</v>
      </c>
      <c r="F410" s="32">
        <f t="shared" si="6"/>
        <v>1</v>
      </c>
    </row>
    <row r="411" spans="1:6">
      <c r="A411" s="47">
        <v>44392</v>
      </c>
      <c r="B411" s="46">
        <v>38681.08</v>
      </c>
      <c r="C411" s="32">
        <f>VLOOKUP($A411,級距!$A:$K,9,FALSE)</f>
        <v>5</v>
      </c>
      <c r="D411" s="32">
        <f>VLOOKUP($A411,級距!$A:$K,10,FALSE)</f>
        <v>6</v>
      </c>
      <c r="E411" s="32">
        <f>VLOOKUP($A411,級距!$A:$K,11,FALSE)</f>
        <v>2</v>
      </c>
      <c r="F411" s="32">
        <f t="shared" si="6"/>
        <v>1</v>
      </c>
    </row>
    <row r="412" spans="1:6">
      <c r="A412" s="47">
        <v>44391</v>
      </c>
      <c r="B412" s="46">
        <v>-17708.8</v>
      </c>
      <c r="C412" s="32">
        <f>VLOOKUP($A412,級距!$A:$K,9,FALSE)</f>
        <v>5</v>
      </c>
      <c r="D412" s="32">
        <f>VLOOKUP($A412,級距!$A:$K,10,FALSE)</f>
        <v>2</v>
      </c>
      <c r="E412" s="32">
        <f>VLOOKUP($A412,級距!$A:$K,11,FALSE)</f>
        <v>2</v>
      </c>
      <c r="F412" s="32">
        <f t="shared" si="6"/>
        <v>1</v>
      </c>
    </row>
    <row r="413" spans="1:6">
      <c r="A413" s="47">
        <v>44389</v>
      </c>
      <c r="B413" s="46">
        <v>-64298.879999999997</v>
      </c>
      <c r="C413" s="32">
        <f>VLOOKUP($A413,級距!$A:$K,9,FALSE)</f>
        <v>5</v>
      </c>
      <c r="D413" s="32">
        <f>VLOOKUP($A413,級距!$A:$K,10,FALSE)</f>
        <v>2</v>
      </c>
      <c r="E413" s="32">
        <f>VLOOKUP($A413,級距!$A:$K,11,FALSE)</f>
        <v>2</v>
      </c>
      <c r="F413" s="32">
        <f t="shared" si="6"/>
        <v>1</v>
      </c>
    </row>
    <row r="414" spans="1:6">
      <c r="A414" s="47">
        <v>44386</v>
      </c>
      <c r="B414" s="46">
        <v>-21287.824000000001</v>
      </c>
      <c r="C414" s="32">
        <f>VLOOKUP($A414,級距!$A:$K,9,FALSE)</f>
        <v>5</v>
      </c>
      <c r="D414" s="32">
        <f>VLOOKUP($A414,級距!$A:$K,10,FALSE)</f>
        <v>1</v>
      </c>
      <c r="E414" s="32">
        <f>VLOOKUP($A414,級距!$A:$K,11,FALSE)</f>
        <v>2</v>
      </c>
      <c r="F414" s="32">
        <f t="shared" si="6"/>
        <v>1</v>
      </c>
    </row>
    <row r="415" spans="1:6">
      <c r="A415" s="47">
        <v>44385</v>
      </c>
      <c r="B415" s="46">
        <v>-65105.375999999997</v>
      </c>
      <c r="C415" s="32">
        <f>VLOOKUP($A415,級距!$A:$K,9,FALSE)</f>
        <v>5</v>
      </c>
      <c r="D415" s="32">
        <f>VLOOKUP($A415,級距!$A:$K,10,FALSE)</f>
        <v>3</v>
      </c>
      <c r="E415" s="32">
        <f>VLOOKUP($A415,級距!$A:$K,11,FALSE)</f>
        <v>2</v>
      </c>
      <c r="F415" s="32">
        <f t="shared" si="6"/>
        <v>1</v>
      </c>
    </row>
    <row r="416" spans="1:6">
      <c r="A416" s="47">
        <v>44384</v>
      </c>
      <c r="B416" s="46">
        <v>33426.720000000001</v>
      </c>
      <c r="C416" s="32">
        <f>VLOOKUP($A416,級距!$A:$K,9,FALSE)</f>
        <v>5</v>
      </c>
      <c r="D416" s="32">
        <f>VLOOKUP($A416,級距!$A:$K,10,FALSE)</f>
        <v>1</v>
      </c>
      <c r="E416" s="32">
        <f>VLOOKUP($A416,級距!$A:$K,11,FALSE)</f>
        <v>2</v>
      </c>
      <c r="F416" s="32">
        <f t="shared" si="6"/>
        <v>1</v>
      </c>
    </row>
    <row r="417" spans="1:6">
      <c r="A417" s="47">
        <v>44382</v>
      </c>
      <c r="B417" s="46">
        <v>73715.520000000004</v>
      </c>
      <c r="C417" s="32">
        <f>VLOOKUP($A417,級距!$A:$K,9,FALSE)</f>
        <v>5</v>
      </c>
      <c r="D417" s="32">
        <f>VLOOKUP($A417,級距!$A:$K,10,FALSE)</f>
        <v>9</v>
      </c>
      <c r="E417" s="32">
        <f>VLOOKUP($A417,級距!$A:$K,11,FALSE)</f>
        <v>3</v>
      </c>
      <c r="F417" s="32">
        <f t="shared" si="6"/>
        <v>1</v>
      </c>
    </row>
    <row r="418" spans="1:6">
      <c r="A418" s="47">
        <v>44377</v>
      </c>
      <c r="B418" s="46">
        <v>61016.048000000003</v>
      </c>
      <c r="C418" s="32">
        <f>VLOOKUP($A418,級距!$A:$K,9,FALSE)</f>
        <v>5</v>
      </c>
      <c r="D418" s="32">
        <f>VLOOKUP($A418,級距!$A:$K,10,FALSE)</f>
        <v>6</v>
      </c>
      <c r="E418" s="32">
        <f>VLOOKUP($A418,級距!$A:$K,11,FALSE)</f>
        <v>2</v>
      </c>
      <c r="F418" s="32">
        <f t="shared" si="6"/>
        <v>1</v>
      </c>
    </row>
    <row r="419" spans="1:6">
      <c r="A419" s="47">
        <v>44372</v>
      </c>
      <c r="B419" s="46">
        <v>139896.50399999999</v>
      </c>
      <c r="C419" s="32">
        <f>VLOOKUP($A419,級距!$A:$K,9,FALSE)</f>
        <v>5</v>
      </c>
      <c r="D419" s="32">
        <f>VLOOKUP($A419,級距!$A:$K,10,FALSE)</f>
        <v>2</v>
      </c>
      <c r="E419" s="32">
        <f>VLOOKUP($A419,級距!$A:$K,11,FALSE)</f>
        <v>2</v>
      </c>
      <c r="F419" s="32">
        <f t="shared" si="6"/>
        <v>1</v>
      </c>
    </row>
    <row r="420" spans="1:6">
      <c r="A420" s="47">
        <v>44364</v>
      </c>
      <c r="B420" s="46">
        <v>76095.055999999997</v>
      </c>
      <c r="C420" s="32">
        <f>VLOOKUP($A420,級距!$A:$K,9,FALSE)</f>
        <v>8</v>
      </c>
      <c r="D420" s="32">
        <f>VLOOKUP($A420,級距!$A:$K,10,FALSE)</f>
        <v>9</v>
      </c>
      <c r="E420" s="32">
        <f>VLOOKUP($A420,級距!$A:$K,11,FALSE)</f>
        <v>3</v>
      </c>
      <c r="F420" s="32">
        <f t="shared" si="6"/>
        <v>1</v>
      </c>
    </row>
    <row r="421" spans="1:6">
      <c r="A421" s="47">
        <v>44362</v>
      </c>
      <c r="B421" s="46">
        <v>-59867.576000000001</v>
      </c>
      <c r="C421" s="32">
        <f>VLOOKUP($A421,級距!$A:$K,9,FALSE)</f>
        <v>3</v>
      </c>
      <c r="D421" s="32">
        <f>VLOOKUP($A421,級距!$A:$K,10,FALSE)</f>
        <v>7</v>
      </c>
      <c r="E421" s="32">
        <f>VLOOKUP($A421,級距!$A:$K,11,FALSE)</f>
        <v>3</v>
      </c>
      <c r="F421" s="32">
        <f t="shared" si="6"/>
        <v>1</v>
      </c>
    </row>
    <row r="422" spans="1:6">
      <c r="A422" s="47">
        <v>44358</v>
      </c>
      <c r="B422" s="46">
        <v>11142.848</v>
      </c>
      <c r="C422" s="32">
        <f>VLOOKUP($A422,級距!$A:$K,9,FALSE)</f>
        <v>2</v>
      </c>
      <c r="D422" s="32">
        <f>VLOOKUP($A422,級距!$A:$K,10,FALSE)</f>
        <v>3</v>
      </c>
      <c r="E422" s="32">
        <f>VLOOKUP($A422,級距!$A:$K,11,FALSE)</f>
        <v>2</v>
      </c>
      <c r="F422" s="32">
        <f t="shared" si="6"/>
        <v>1</v>
      </c>
    </row>
    <row r="423" spans="1:6">
      <c r="A423" s="47">
        <v>44357</v>
      </c>
      <c r="B423" s="46">
        <v>-64112.160000000003</v>
      </c>
      <c r="C423" s="32">
        <f>VLOOKUP($A423,級距!$A:$K,9,FALSE)</f>
        <v>5</v>
      </c>
      <c r="D423" s="32">
        <f>VLOOKUP($A423,級距!$A:$K,10,FALSE)</f>
        <v>7</v>
      </c>
      <c r="E423" s="32">
        <f>VLOOKUP($A423,級距!$A:$K,11,FALSE)</f>
        <v>3</v>
      </c>
      <c r="F423" s="32">
        <f t="shared" si="6"/>
        <v>1</v>
      </c>
    </row>
    <row r="424" spans="1:6">
      <c r="A424" s="47">
        <v>44356</v>
      </c>
      <c r="B424" s="46">
        <v>-26438.351999999999</v>
      </c>
      <c r="C424" s="32">
        <f>VLOOKUP($A424,級距!$A:$K,9,FALSE)</f>
        <v>5</v>
      </c>
      <c r="D424" s="32">
        <f>VLOOKUP($A424,級距!$A:$K,10,FALSE)</f>
        <v>2</v>
      </c>
      <c r="E424" s="32">
        <f>VLOOKUP($A424,級距!$A:$K,11,FALSE)</f>
        <v>2</v>
      </c>
      <c r="F424" s="32">
        <f t="shared" si="6"/>
        <v>1</v>
      </c>
    </row>
    <row r="425" spans="1:6">
      <c r="A425" s="47">
        <v>44344</v>
      </c>
      <c r="B425" s="46">
        <v>36956.839999999997</v>
      </c>
      <c r="C425" s="32">
        <f>VLOOKUP($A425,級距!$A:$K,9,FALSE)</f>
        <v>7</v>
      </c>
      <c r="D425" s="32">
        <f>VLOOKUP($A425,級距!$A:$K,10,FALSE)</f>
        <v>7</v>
      </c>
      <c r="E425" s="32">
        <f>VLOOKUP($A425,級距!$A:$K,11,FALSE)</f>
        <v>3</v>
      </c>
      <c r="F425" s="32">
        <f t="shared" si="6"/>
        <v>1</v>
      </c>
    </row>
    <row r="426" spans="1:6">
      <c r="A426" s="47">
        <v>44341</v>
      </c>
      <c r="B426" s="46">
        <v>-63981.84</v>
      </c>
      <c r="C426" s="32">
        <f>VLOOKUP($A426,級距!$A:$K,9,FALSE)</f>
        <v>6</v>
      </c>
      <c r="D426" s="32">
        <f>VLOOKUP($A426,級距!$A:$K,10,FALSE)</f>
        <v>7</v>
      </c>
      <c r="E426" s="32">
        <f>VLOOKUP($A426,級距!$A:$K,11,FALSE)</f>
        <v>3</v>
      </c>
      <c r="F426" s="32">
        <f t="shared" si="6"/>
        <v>1</v>
      </c>
    </row>
    <row r="427" spans="1:6">
      <c r="A427" s="47">
        <v>44337</v>
      </c>
      <c r="B427" s="46">
        <v>-103122.88</v>
      </c>
      <c r="C427" s="32">
        <f>VLOOKUP($A427,級距!$A:$K,9,FALSE)</f>
        <v>10</v>
      </c>
      <c r="D427" s="32">
        <f>VLOOKUP($A427,級距!$A:$K,10,FALSE)</f>
        <v>1</v>
      </c>
      <c r="E427" s="32">
        <f>VLOOKUP($A427,級距!$A:$K,11,FALSE)</f>
        <v>1</v>
      </c>
      <c r="F427" s="32">
        <f t="shared" si="6"/>
        <v>1</v>
      </c>
    </row>
    <row r="428" spans="1:6">
      <c r="A428" s="47">
        <v>44336</v>
      </c>
      <c r="B428" s="46">
        <v>-62296.800000000003</v>
      </c>
      <c r="C428" s="32">
        <f>VLOOKUP($A428,級距!$A:$K,9,FALSE)</f>
        <v>8</v>
      </c>
      <c r="D428" s="32">
        <f>VLOOKUP($A428,級距!$A:$K,10,FALSE)</f>
        <v>4</v>
      </c>
      <c r="E428" s="32">
        <f>VLOOKUP($A428,級距!$A:$K,11,FALSE)</f>
        <v>2</v>
      </c>
      <c r="F428" s="32">
        <f t="shared" si="6"/>
        <v>1</v>
      </c>
    </row>
    <row r="429" spans="1:6">
      <c r="A429" s="47">
        <v>44335</v>
      </c>
      <c r="B429" s="46">
        <v>-68182.847999999998</v>
      </c>
      <c r="C429" s="32">
        <f>VLOOKUP($A429,級距!$A:$K,9,FALSE)</f>
        <v>9</v>
      </c>
      <c r="D429" s="32">
        <f>VLOOKUP($A429,級距!$A:$K,10,FALSE)</f>
        <v>1</v>
      </c>
      <c r="E429" s="32">
        <f>VLOOKUP($A429,級距!$A:$K,11,FALSE)</f>
        <v>2</v>
      </c>
      <c r="F429" s="32">
        <f t="shared" si="6"/>
        <v>1</v>
      </c>
    </row>
    <row r="430" spans="1:6">
      <c r="A430" s="47">
        <v>44334</v>
      </c>
      <c r="B430" s="46">
        <v>196860.33600000001</v>
      </c>
      <c r="C430" s="32">
        <f>VLOOKUP($A430,級距!$A:$K,9,FALSE)</f>
        <v>10</v>
      </c>
      <c r="D430" s="32">
        <f>VLOOKUP($A430,級距!$A:$K,10,FALSE)</f>
        <v>9</v>
      </c>
      <c r="E430" s="32">
        <f>VLOOKUP($A430,級距!$A:$K,11,FALSE)</f>
        <v>4</v>
      </c>
      <c r="F430" s="32">
        <f t="shared" si="6"/>
        <v>1</v>
      </c>
    </row>
    <row r="431" spans="1:6">
      <c r="A431" s="47">
        <v>44328</v>
      </c>
      <c r="B431" s="46">
        <v>59421.144</v>
      </c>
      <c r="C431" s="32">
        <f>VLOOKUP($A431,級距!$A:$K,9,FALSE)</f>
        <v>10</v>
      </c>
      <c r="D431" s="32">
        <f>VLOOKUP($A431,級距!$A:$K,10,FALSE)</f>
        <v>6</v>
      </c>
      <c r="E431" s="32">
        <f>VLOOKUP($A431,級距!$A:$K,11,FALSE)</f>
        <v>1</v>
      </c>
      <c r="F431" s="32">
        <f t="shared" si="6"/>
        <v>1</v>
      </c>
    </row>
    <row r="432" spans="1:6">
      <c r="A432" s="47">
        <v>44327</v>
      </c>
      <c r="B432" s="46">
        <v>-9420.84</v>
      </c>
      <c r="C432" s="32">
        <f>VLOOKUP($A432,級距!$A:$K,9,FALSE)</f>
        <v>10</v>
      </c>
      <c r="D432" s="32">
        <f>VLOOKUP($A432,級距!$A:$K,10,FALSE)</f>
        <v>8</v>
      </c>
      <c r="E432" s="32">
        <f>VLOOKUP($A432,級距!$A:$K,11,FALSE)</f>
        <v>4</v>
      </c>
      <c r="F432" s="32">
        <f t="shared" si="6"/>
        <v>1</v>
      </c>
    </row>
    <row r="433" spans="1:6">
      <c r="A433" s="47">
        <v>44323</v>
      </c>
      <c r="B433" s="46">
        <v>10743.856</v>
      </c>
      <c r="C433" s="32">
        <f>VLOOKUP($A433,級距!$A:$K,9,FALSE)</f>
        <v>7</v>
      </c>
      <c r="D433" s="32">
        <f>VLOOKUP($A433,級距!$A:$K,10,FALSE)</f>
        <v>8</v>
      </c>
      <c r="E433" s="32">
        <f>VLOOKUP($A433,級距!$A:$K,11,FALSE)</f>
        <v>3</v>
      </c>
      <c r="F433" s="32">
        <f t="shared" si="6"/>
        <v>1</v>
      </c>
    </row>
    <row r="434" spans="1:6">
      <c r="A434" s="47">
        <v>44322</v>
      </c>
      <c r="B434" s="46">
        <v>-122656.4</v>
      </c>
      <c r="C434" s="32">
        <f>VLOOKUP($A434,級距!$A:$K,9,FALSE)</f>
        <v>10</v>
      </c>
      <c r="D434" s="32">
        <f>VLOOKUP($A434,級距!$A:$K,10,FALSE)</f>
        <v>2</v>
      </c>
      <c r="E434" s="32">
        <f>VLOOKUP($A434,級距!$A:$K,11,FALSE)</f>
        <v>1</v>
      </c>
      <c r="F434" s="32">
        <f t="shared" si="6"/>
        <v>1</v>
      </c>
    </row>
    <row r="435" spans="1:6">
      <c r="A435" s="47">
        <v>44320</v>
      </c>
      <c r="B435" s="46">
        <v>287346.8</v>
      </c>
      <c r="C435" s="32">
        <f>VLOOKUP($A435,級距!$A:$K,9,FALSE)</f>
        <v>10</v>
      </c>
      <c r="D435" s="32">
        <f>VLOOKUP($A435,級距!$A:$K,10,FALSE)</f>
        <v>6</v>
      </c>
      <c r="E435" s="32">
        <f>VLOOKUP($A435,級距!$A:$K,11,FALSE)</f>
        <v>1</v>
      </c>
      <c r="F435" s="32">
        <f t="shared" si="6"/>
        <v>1</v>
      </c>
    </row>
    <row r="436" spans="1:6">
      <c r="A436" s="47">
        <v>44319</v>
      </c>
      <c r="B436" s="46">
        <v>56501.911999999997</v>
      </c>
      <c r="C436" s="32">
        <f>VLOOKUP($A436,級距!$A:$K,9,FALSE)</f>
        <v>9</v>
      </c>
      <c r="D436" s="32">
        <f>VLOOKUP($A436,級距!$A:$K,10,FALSE)</f>
        <v>9</v>
      </c>
      <c r="E436" s="32">
        <f>VLOOKUP($A436,級距!$A:$K,11,FALSE)</f>
        <v>3</v>
      </c>
      <c r="F436" s="32">
        <f t="shared" si="6"/>
        <v>1</v>
      </c>
    </row>
    <row r="437" spans="1:6">
      <c r="A437" s="47">
        <v>44315</v>
      </c>
      <c r="B437" s="46">
        <v>-62541.167999999998</v>
      </c>
      <c r="C437" s="32">
        <f>VLOOKUP($A437,級距!$A:$K,9,FALSE)</f>
        <v>5</v>
      </c>
      <c r="D437" s="32">
        <f>VLOOKUP($A437,級距!$A:$K,10,FALSE)</f>
        <v>1</v>
      </c>
      <c r="E437" s="32">
        <f>VLOOKUP($A437,級距!$A:$K,11,FALSE)</f>
        <v>2</v>
      </c>
      <c r="F437" s="32">
        <f t="shared" si="6"/>
        <v>1</v>
      </c>
    </row>
    <row r="438" spans="1:6">
      <c r="A438" s="47">
        <v>44312</v>
      </c>
      <c r="B438" s="46">
        <v>-43367.24</v>
      </c>
      <c r="C438" s="32">
        <f>VLOOKUP($A438,級距!$A:$K,9,FALSE)</f>
        <v>7</v>
      </c>
      <c r="D438" s="32">
        <f>VLOOKUP($A438,級距!$A:$K,10,FALSE)</f>
        <v>10</v>
      </c>
      <c r="E438" s="32">
        <f>VLOOKUP($A438,級距!$A:$K,11,FALSE)</f>
        <v>3</v>
      </c>
      <c r="F438" s="32">
        <f t="shared" si="6"/>
        <v>1</v>
      </c>
    </row>
    <row r="439" spans="1:6">
      <c r="A439" s="47">
        <v>44308</v>
      </c>
      <c r="B439" s="46">
        <v>-64923.648000000001</v>
      </c>
      <c r="C439" s="32">
        <f>VLOOKUP($A439,級距!$A:$K,9,FALSE)</f>
        <v>9</v>
      </c>
      <c r="D439" s="32">
        <f>VLOOKUP($A439,級距!$A:$K,10,FALSE)</f>
        <v>5</v>
      </c>
      <c r="E439" s="32">
        <f>VLOOKUP($A439,級距!$A:$K,11,FALSE)</f>
        <v>1</v>
      </c>
      <c r="F439" s="32">
        <f t="shared" si="6"/>
        <v>1</v>
      </c>
    </row>
    <row r="440" spans="1:6">
      <c r="A440" s="47">
        <v>44307</v>
      </c>
      <c r="B440" s="46">
        <v>6755.4719999999998</v>
      </c>
      <c r="C440" s="32">
        <f>VLOOKUP($A440,級距!$A:$K,9,FALSE)</f>
        <v>2</v>
      </c>
      <c r="D440" s="32">
        <f>VLOOKUP($A440,級距!$A:$K,10,FALSE)</f>
        <v>1</v>
      </c>
      <c r="E440" s="32">
        <f>VLOOKUP($A440,級距!$A:$K,11,FALSE)</f>
        <v>2</v>
      </c>
      <c r="F440" s="32">
        <f t="shared" si="6"/>
        <v>1</v>
      </c>
    </row>
    <row r="441" spans="1:6">
      <c r="A441" s="47">
        <v>44306</v>
      </c>
      <c r="B441" s="46">
        <v>-68667.551999999996</v>
      </c>
      <c r="C441" s="32">
        <f>VLOOKUP($A441,級距!$A:$K,9,FALSE)</f>
        <v>2</v>
      </c>
      <c r="D441" s="32">
        <f>VLOOKUP($A441,級距!$A:$K,10,FALSE)</f>
        <v>7</v>
      </c>
      <c r="E441" s="32">
        <f>VLOOKUP($A441,級距!$A:$K,11,FALSE)</f>
        <v>3</v>
      </c>
      <c r="F441" s="32">
        <f t="shared" si="6"/>
        <v>1</v>
      </c>
    </row>
    <row r="442" spans="1:6">
      <c r="A442" s="47">
        <v>44305</v>
      </c>
      <c r="B442" s="46">
        <v>62780.184000000001</v>
      </c>
      <c r="C442" s="32">
        <f>VLOOKUP($A442,級距!$A:$K,9,FALSE)</f>
        <v>5</v>
      </c>
      <c r="D442" s="32">
        <f>VLOOKUP($A442,級距!$A:$K,10,FALSE)</f>
        <v>9</v>
      </c>
      <c r="E442" s="32">
        <f>VLOOKUP($A442,級距!$A:$K,11,FALSE)</f>
        <v>3</v>
      </c>
      <c r="F442" s="32">
        <f t="shared" si="6"/>
        <v>1</v>
      </c>
    </row>
    <row r="443" spans="1:6">
      <c r="A443" s="47">
        <v>44302</v>
      </c>
      <c r="B443" s="46">
        <v>15470.592000000001</v>
      </c>
      <c r="C443" s="32">
        <f>VLOOKUP($A443,級距!$A:$K,9,FALSE)</f>
        <v>5</v>
      </c>
      <c r="D443" s="32">
        <f>VLOOKUP($A443,級距!$A:$K,10,FALSE)</f>
        <v>6</v>
      </c>
      <c r="E443" s="32">
        <f>VLOOKUP($A443,級距!$A:$K,11,FALSE)</f>
        <v>2</v>
      </c>
      <c r="F443" s="32">
        <f t="shared" si="6"/>
        <v>1</v>
      </c>
    </row>
    <row r="444" spans="1:6">
      <c r="A444" s="47">
        <v>44301</v>
      </c>
      <c r="B444" s="46">
        <v>52922.52</v>
      </c>
      <c r="C444" s="32">
        <f>VLOOKUP($A444,級距!$A:$K,9,FALSE)</f>
        <v>7</v>
      </c>
      <c r="D444" s="32">
        <f>VLOOKUP($A444,級距!$A:$K,10,FALSE)</f>
        <v>9</v>
      </c>
      <c r="E444" s="32">
        <f>VLOOKUP($A444,級距!$A:$K,11,FALSE)</f>
        <v>3</v>
      </c>
      <c r="F444" s="32">
        <f t="shared" si="6"/>
        <v>1</v>
      </c>
    </row>
    <row r="445" spans="1:6">
      <c r="A445" s="47">
        <v>44300</v>
      </c>
      <c r="B445" s="46">
        <v>46601.48</v>
      </c>
      <c r="C445" s="32">
        <f>VLOOKUP($A445,級距!$A:$K,9,FALSE)</f>
        <v>10</v>
      </c>
      <c r="D445" s="32">
        <f>VLOOKUP($A445,級距!$A:$K,10,FALSE)</f>
        <v>1</v>
      </c>
      <c r="E445" s="32">
        <f>VLOOKUP($A445,級距!$A:$K,11,FALSE)</f>
        <v>1</v>
      </c>
      <c r="F445" s="32">
        <f t="shared" si="6"/>
        <v>1</v>
      </c>
    </row>
    <row r="446" spans="1:6">
      <c r="A446" s="47">
        <v>44299</v>
      </c>
      <c r="B446" s="46">
        <v>-68550.047999999995</v>
      </c>
      <c r="C446" s="32">
        <f>VLOOKUP($A446,級距!$A:$K,9,FALSE)</f>
        <v>8</v>
      </c>
      <c r="D446" s="32">
        <f>VLOOKUP($A446,級距!$A:$K,10,FALSE)</f>
        <v>5</v>
      </c>
      <c r="E446" s="32">
        <f>VLOOKUP($A446,級距!$A:$K,11,FALSE)</f>
        <v>2</v>
      </c>
      <c r="F446" s="32">
        <f t="shared" si="6"/>
        <v>1</v>
      </c>
    </row>
    <row r="447" spans="1:6">
      <c r="A447" s="47">
        <v>44294</v>
      </c>
      <c r="B447" s="46">
        <v>73759.343999999997</v>
      </c>
      <c r="C447" s="32">
        <f>VLOOKUP($A447,級距!$A:$K,9,FALSE)</f>
        <v>8</v>
      </c>
      <c r="D447" s="32">
        <f>VLOOKUP($A447,級距!$A:$K,10,FALSE)</f>
        <v>9</v>
      </c>
      <c r="E447" s="32">
        <f>VLOOKUP($A447,級距!$A:$K,11,FALSE)</f>
        <v>3</v>
      </c>
      <c r="F447" s="32">
        <f t="shared" si="6"/>
        <v>1</v>
      </c>
    </row>
    <row r="448" spans="1:6">
      <c r="A448" s="47">
        <v>44284</v>
      </c>
      <c r="B448" s="46">
        <v>11625.263999999999</v>
      </c>
      <c r="C448" s="32">
        <f>VLOOKUP($A448,級距!$A:$K,9,FALSE)</f>
        <v>4</v>
      </c>
      <c r="D448" s="32">
        <f>VLOOKUP($A448,級距!$A:$K,10,FALSE)</f>
        <v>4</v>
      </c>
      <c r="E448" s="32">
        <f>VLOOKUP($A448,級距!$A:$K,11,FALSE)</f>
        <v>2</v>
      </c>
      <c r="F448" s="32">
        <f t="shared" si="6"/>
        <v>1</v>
      </c>
    </row>
    <row r="449" spans="1:6">
      <c r="A449" s="47">
        <v>44280</v>
      </c>
      <c r="B449" s="46">
        <v>-49930.383999999998</v>
      </c>
      <c r="C449" s="32">
        <f>VLOOKUP($A449,級距!$A:$K,9,FALSE)</f>
        <v>8</v>
      </c>
      <c r="D449" s="32">
        <f>VLOOKUP($A449,級距!$A:$K,10,FALSE)</f>
        <v>7</v>
      </c>
      <c r="E449" s="32">
        <f>VLOOKUP($A449,級距!$A:$K,11,FALSE)</f>
        <v>3</v>
      </c>
      <c r="F449" s="32">
        <f t="shared" si="6"/>
        <v>1</v>
      </c>
    </row>
    <row r="450" spans="1:6">
      <c r="A450" s="47">
        <v>44279</v>
      </c>
      <c r="B450" s="46">
        <v>-32737.248</v>
      </c>
      <c r="C450" s="32">
        <f>VLOOKUP($A450,級距!$A:$K,9,FALSE)</f>
        <v>3</v>
      </c>
      <c r="D450" s="32">
        <f>VLOOKUP($A450,級距!$A:$K,10,FALSE)</f>
        <v>3</v>
      </c>
      <c r="E450" s="32">
        <f>VLOOKUP($A450,級距!$A:$K,11,FALSE)</f>
        <v>2</v>
      </c>
      <c r="F450" s="32">
        <f t="shared" si="6"/>
        <v>1</v>
      </c>
    </row>
    <row r="451" spans="1:6">
      <c r="A451" s="47">
        <v>44274</v>
      </c>
      <c r="B451" s="46">
        <v>-45441.919999999998</v>
      </c>
      <c r="C451" s="32">
        <f>VLOOKUP($A451,級距!$A:$K,9,FALSE)</f>
        <v>5</v>
      </c>
      <c r="D451" s="32">
        <f>VLOOKUP($A451,級距!$A:$K,10,FALSE)</f>
        <v>6</v>
      </c>
      <c r="E451" s="32">
        <f>VLOOKUP($A451,級距!$A:$K,11,FALSE)</f>
        <v>2</v>
      </c>
      <c r="F451" s="32">
        <f t="shared" si="6"/>
        <v>1</v>
      </c>
    </row>
    <row r="452" spans="1:6">
      <c r="A452" s="47">
        <v>44273</v>
      </c>
      <c r="B452" s="46">
        <v>-61565.951999999997</v>
      </c>
      <c r="C452" s="32">
        <f>VLOOKUP($A452,級距!$A:$K,9,FALSE)</f>
        <v>5</v>
      </c>
      <c r="D452" s="32">
        <f>VLOOKUP($A452,級距!$A:$K,10,FALSE)</f>
        <v>1</v>
      </c>
      <c r="E452" s="32">
        <f>VLOOKUP($A452,級距!$A:$K,11,FALSE)</f>
        <v>2</v>
      </c>
      <c r="F452" s="32">
        <f t="shared" ref="F452:F515" si="7">IF(A453&lt;&gt;A452,1,0)</f>
        <v>1</v>
      </c>
    </row>
    <row r="453" spans="1:6">
      <c r="A453" s="47">
        <v>44272</v>
      </c>
      <c r="B453" s="46">
        <v>-56860.487999999998</v>
      </c>
      <c r="C453" s="32">
        <f>VLOOKUP($A453,級距!$A:$K,9,FALSE)</f>
        <v>5</v>
      </c>
      <c r="D453" s="32">
        <f>VLOOKUP($A453,級距!$A:$K,10,FALSE)</f>
        <v>8</v>
      </c>
      <c r="E453" s="32">
        <f>VLOOKUP($A453,級距!$A:$K,11,FALSE)</f>
        <v>3</v>
      </c>
      <c r="F453" s="32">
        <f t="shared" si="7"/>
        <v>1</v>
      </c>
    </row>
    <row r="454" spans="1:6">
      <c r="A454" s="47">
        <v>44271</v>
      </c>
      <c r="B454" s="46">
        <v>-68222.592000000004</v>
      </c>
      <c r="C454" s="32">
        <f>VLOOKUP($A454,級距!$A:$K,9,FALSE)</f>
        <v>4</v>
      </c>
      <c r="D454" s="32">
        <f>VLOOKUP($A454,級距!$A:$K,10,FALSE)</f>
        <v>5</v>
      </c>
      <c r="E454" s="32">
        <f>VLOOKUP($A454,級距!$A:$K,11,FALSE)</f>
        <v>2</v>
      </c>
      <c r="F454" s="32">
        <f t="shared" si="7"/>
        <v>1</v>
      </c>
    </row>
    <row r="455" spans="1:6">
      <c r="A455" s="47">
        <v>44266</v>
      </c>
      <c r="B455" s="46">
        <v>146677.77600000001</v>
      </c>
      <c r="C455" s="32">
        <f>VLOOKUP($A455,級距!$A:$K,9,FALSE)</f>
        <v>9</v>
      </c>
      <c r="D455" s="32">
        <f>VLOOKUP($A455,級距!$A:$K,10,FALSE)</f>
        <v>9</v>
      </c>
      <c r="E455" s="32">
        <f>VLOOKUP($A455,級距!$A:$K,11,FALSE)</f>
        <v>3</v>
      </c>
      <c r="F455" s="32">
        <f t="shared" si="7"/>
        <v>1</v>
      </c>
    </row>
    <row r="456" spans="1:6">
      <c r="A456" s="47">
        <v>44260</v>
      </c>
      <c r="B456" s="46">
        <v>30729.047999999999</v>
      </c>
      <c r="C456" s="32">
        <f>VLOOKUP($A456,級距!$A:$K,9,FALSE)</f>
        <v>10</v>
      </c>
      <c r="D456" s="32">
        <f>VLOOKUP($A456,級距!$A:$K,10,FALSE)</f>
        <v>8</v>
      </c>
      <c r="E456" s="32">
        <f>VLOOKUP($A456,級距!$A:$K,11,FALSE)</f>
        <v>4</v>
      </c>
      <c r="F456" s="32">
        <f t="shared" si="7"/>
        <v>1</v>
      </c>
    </row>
    <row r="457" spans="1:6">
      <c r="A457" s="47">
        <v>44259</v>
      </c>
      <c r="B457" s="46">
        <v>10920.768</v>
      </c>
      <c r="C457" s="32">
        <f>VLOOKUP($A457,級距!$A:$K,9,FALSE)</f>
        <v>10</v>
      </c>
      <c r="D457" s="32">
        <f>VLOOKUP($A457,級距!$A:$K,10,FALSE)</f>
        <v>4</v>
      </c>
      <c r="E457" s="32">
        <f>VLOOKUP($A457,級距!$A:$K,11,FALSE)</f>
        <v>1</v>
      </c>
      <c r="F457" s="32">
        <f t="shared" si="7"/>
        <v>1</v>
      </c>
    </row>
    <row r="458" spans="1:6">
      <c r="A458" s="47">
        <v>44253</v>
      </c>
      <c r="B458" s="46">
        <v>-19590.36</v>
      </c>
      <c r="C458" s="32">
        <f>VLOOKUP($A458,級距!$A:$K,9,FALSE)</f>
        <v>9</v>
      </c>
      <c r="D458" s="32">
        <f>VLOOKUP($A458,級距!$A:$K,10,FALSE)</f>
        <v>4</v>
      </c>
      <c r="E458" s="32">
        <f>VLOOKUP($A458,級距!$A:$K,11,FALSE)</f>
        <v>2</v>
      </c>
      <c r="F458" s="32">
        <f t="shared" si="7"/>
        <v>1</v>
      </c>
    </row>
    <row r="459" spans="1:6">
      <c r="A459" s="47">
        <v>44251</v>
      </c>
      <c r="B459" s="46">
        <v>-35789.616000000002</v>
      </c>
      <c r="C459" s="32">
        <f>VLOOKUP($A459,級距!$A:$K,9,FALSE)</f>
        <v>9</v>
      </c>
      <c r="D459" s="32">
        <f>VLOOKUP($A459,級距!$A:$K,10,FALSE)</f>
        <v>4</v>
      </c>
      <c r="E459" s="32">
        <f>VLOOKUP($A459,級距!$A:$K,11,FALSE)</f>
        <v>1</v>
      </c>
      <c r="F459" s="32">
        <f t="shared" si="7"/>
        <v>1</v>
      </c>
    </row>
    <row r="460" spans="1:6">
      <c r="A460" s="47">
        <v>44249</v>
      </c>
      <c r="B460" s="46">
        <v>-52753.599999999999</v>
      </c>
      <c r="C460" s="32">
        <f>VLOOKUP($A460,級距!$A:$K,9,FALSE)</f>
        <v>8</v>
      </c>
      <c r="D460" s="32">
        <f>VLOOKUP($A460,級距!$A:$K,10,FALSE)</f>
        <v>5</v>
      </c>
      <c r="E460" s="32">
        <f>VLOOKUP($A460,級距!$A:$K,11,FALSE)</f>
        <v>2</v>
      </c>
      <c r="F460" s="32">
        <f t="shared" si="7"/>
        <v>1</v>
      </c>
    </row>
    <row r="461" spans="1:6">
      <c r="A461" s="47">
        <v>44246</v>
      </c>
      <c r="B461" s="46">
        <v>-46894.68</v>
      </c>
      <c r="C461" s="32">
        <f>VLOOKUP($A461,級距!$A:$K,9,FALSE)</f>
        <v>7</v>
      </c>
      <c r="D461" s="32">
        <f>VLOOKUP($A461,級距!$A:$K,10,FALSE)</f>
        <v>1</v>
      </c>
      <c r="E461" s="32">
        <f>VLOOKUP($A461,級距!$A:$K,11,FALSE)</f>
        <v>2</v>
      </c>
      <c r="F461" s="32">
        <f t="shared" si="7"/>
        <v>1</v>
      </c>
    </row>
    <row r="462" spans="1:6">
      <c r="A462" s="47">
        <v>44245</v>
      </c>
      <c r="B462" s="46">
        <v>-63950.16</v>
      </c>
      <c r="C462" s="32">
        <f>VLOOKUP($A462,級距!$A:$K,9,FALSE)</f>
        <v>8</v>
      </c>
      <c r="D462" s="32">
        <f>VLOOKUP($A462,級距!$A:$K,10,FALSE)</f>
        <v>1</v>
      </c>
      <c r="E462" s="32">
        <f>VLOOKUP($A462,級距!$A:$K,11,FALSE)</f>
        <v>2</v>
      </c>
      <c r="F462" s="32">
        <f t="shared" si="7"/>
        <v>1</v>
      </c>
    </row>
    <row r="463" spans="1:6">
      <c r="A463" s="47">
        <v>44232</v>
      </c>
      <c r="B463" s="46">
        <v>-63818.64</v>
      </c>
      <c r="C463" s="32">
        <f>VLOOKUP($A463,級距!$A:$K,9,FALSE)</f>
        <v>8</v>
      </c>
      <c r="D463" s="32">
        <f>VLOOKUP($A463,級距!$A:$K,10,FALSE)</f>
        <v>1</v>
      </c>
      <c r="E463" s="32">
        <f>VLOOKUP($A463,級距!$A:$K,11,FALSE)</f>
        <v>2</v>
      </c>
      <c r="F463" s="32">
        <f t="shared" si="7"/>
        <v>1</v>
      </c>
    </row>
    <row r="464" spans="1:6">
      <c r="A464" s="47">
        <v>44231</v>
      </c>
      <c r="B464" s="46">
        <v>-67935.744000000006</v>
      </c>
      <c r="C464" s="32">
        <f>VLOOKUP($A464,級距!$A:$K,9,FALSE)</f>
        <v>8</v>
      </c>
      <c r="D464" s="32">
        <f>VLOOKUP($A464,級距!$A:$K,10,FALSE)</f>
        <v>1</v>
      </c>
      <c r="E464" s="32">
        <f>VLOOKUP($A464,級距!$A:$K,11,FALSE)</f>
        <v>2</v>
      </c>
      <c r="F464" s="32">
        <f t="shared" si="7"/>
        <v>1</v>
      </c>
    </row>
    <row r="465" spans="1:6">
      <c r="A465" s="47">
        <v>44229</v>
      </c>
      <c r="B465" s="46">
        <v>158546.61600000001</v>
      </c>
      <c r="C465" s="32">
        <f>VLOOKUP($A465,級距!$A:$K,9,FALSE)</f>
        <v>10</v>
      </c>
      <c r="D465" s="32">
        <f>VLOOKUP($A465,級距!$A:$K,10,FALSE)</f>
        <v>8</v>
      </c>
      <c r="E465" s="32">
        <f>VLOOKUP($A465,級距!$A:$K,11,FALSE)</f>
        <v>4</v>
      </c>
      <c r="F465" s="32">
        <f t="shared" si="7"/>
        <v>1</v>
      </c>
    </row>
    <row r="466" spans="1:6">
      <c r="A466" s="47">
        <v>44225</v>
      </c>
      <c r="B466" s="46">
        <v>51999.624000000003</v>
      </c>
      <c r="C466" s="32">
        <f>VLOOKUP($A466,級距!$A:$K,9,FALSE)</f>
        <v>10</v>
      </c>
      <c r="D466" s="32">
        <f>VLOOKUP($A466,級距!$A:$K,10,FALSE)</f>
        <v>9</v>
      </c>
      <c r="E466" s="32">
        <f>VLOOKUP($A466,級距!$A:$K,11,FALSE)</f>
        <v>4</v>
      </c>
      <c r="F466" s="32">
        <f t="shared" si="7"/>
        <v>1</v>
      </c>
    </row>
    <row r="467" spans="1:6">
      <c r="A467" s="47">
        <v>44222</v>
      </c>
      <c r="B467" s="46">
        <v>-1379.28</v>
      </c>
      <c r="C467" s="32">
        <f>VLOOKUP($A467,級距!$A:$K,9,FALSE)</f>
        <v>10</v>
      </c>
      <c r="D467" s="32">
        <f>VLOOKUP($A467,級距!$A:$K,10,FALSE)</f>
        <v>6</v>
      </c>
      <c r="E467" s="32">
        <f>VLOOKUP($A467,級距!$A:$K,11,FALSE)</f>
        <v>1</v>
      </c>
      <c r="F467" s="32">
        <f t="shared" si="7"/>
        <v>1</v>
      </c>
    </row>
    <row r="468" spans="1:6">
      <c r="A468" s="47">
        <v>44221</v>
      </c>
      <c r="B468" s="46">
        <v>-64540.896000000001</v>
      </c>
      <c r="C468" s="32">
        <f>VLOOKUP($A468,級距!$A:$K,9,FALSE)</f>
        <v>9</v>
      </c>
      <c r="D468" s="32">
        <f>VLOOKUP($A468,級距!$A:$K,10,FALSE)</f>
        <v>2</v>
      </c>
      <c r="E468" s="32">
        <f>VLOOKUP($A468,級距!$A:$K,11,FALSE)</f>
        <v>2</v>
      </c>
      <c r="F468" s="32">
        <f t="shared" si="7"/>
        <v>1</v>
      </c>
    </row>
    <row r="469" spans="1:6">
      <c r="A469" s="47">
        <v>44217</v>
      </c>
      <c r="B469" s="46">
        <v>289119.8</v>
      </c>
      <c r="C469" s="32">
        <f>VLOOKUP($A469,級距!$A:$K,9,FALSE)</f>
        <v>10</v>
      </c>
      <c r="D469" s="32">
        <f>VLOOKUP($A469,級距!$A:$K,10,FALSE)</f>
        <v>8</v>
      </c>
      <c r="E469" s="32">
        <f>VLOOKUP($A469,級距!$A:$K,11,FALSE)</f>
        <v>4</v>
      </c>
      <c r="F469" s="32">
        <f t="shared" si="7"/>
        <v>1</v>
      </c>
    </row>
    <row r="470" spans="1:6">
      <c r="A470" s="47">
        <v>44215</v>
      </c>
      <c r="B470" s="46">
        <v>-123804.928</v>
      </c>
      <c r="C470" s="32">
        <f>VLOOKUP($A470,級距!$A:$K,9,FALSE)</f>
        <v>8</v>
      </c>
      <c r="D470" s="32">
        <f>VLOOKUP($A470,級距!$A:$K,10,FALSE)</f>
        <v>8</v>
      </c>
      <c r="E470" s="32">
        <f>VLOOKUP($A470,級距!$A:$K,11,FALSE)</f>
        <v>3</v>
      </c>
      <c r="F470" s="32">
        <f t="shared" si="7"/>
        <v>1</v>
      </c>
    </row>
    <row r="471" spans="1:6">
      <c r="A471" s="47">
        <v>44211</v>
      </c>
      <c r="B471" s="46">
        <v>-45781.584000000003</v>
      </c>
      <c r="C471" s="32">
        <f>VLOOKUP($A471,級距!$A:$K,9,FALSE)</f>
        <v>10</v>
      </c>
      <c r="D471" s="32">
        <f>VLOOKUP($A471,級距!$A:$K,10,FALSE)</f>
        <v>8</v>
      </c>
      <c r="E471" s="32">
        <f>VLOOKUP($A471,級距!$A:$K,11,FALSE)</f>
        <v>4</v>
      </c>
      <c r="F471" s="32">
        <f t="shared" si="7"/>
        <v>1</v>
      </c>
    </row>
    <row r="472" spans="1:6">
      <c r="A472" s="47">
        <v>44209</v>
      </c>
      <c r="B472" s="46">
        <v>261463.712</v>
      </c>
      <c r="C472" s="32">
        <f>VLOOKUP($A472,級距!$A:$K,9,FALSE)</f>
        <v>8</v>
      </c>
      <c r="D472" s="32">
        <f>VLOOKUP($A472,級距!$A:$K,10,FALSE)</f>
        <v>9</v>
      </c>
      <c r="E472" s="32">
        <f>VLOOKUP($A472,級距!$A:$K,11,FALSE)</f>
        <v>3</v>
      </c>
      <c r="F472" s="32">
        <f t="shared" si="7"/>
        <v>1</v>
      </c>
    </row>
    <row r="473" spans="1:6">
      <c r="A473" s="47">
        <v>44204</v>
      </c>
      <c r="B473" s="46">
        <v>4917.8559999999998</v>
      </c>
      <c r="C473" s="32">
        <f>VLOOKUP($A473,級距!$A:$K,9,FALSE)</f>
        <v>7</v>
      </c>
      <c r="D473" s="32">
        <f>VLOOKUP($A473,級距!$A:$K,10,FALSE)</f>
        <v>4</v>
      </c>
      <c r="E473" s="32">
        <f>VLOOKUP($A473,級距!$A:$K,11,FALSE)</f>
        <v>2</v>
      </c>
      <c r="F473" s="32">
        <f t="shared" si="7"/>
        <v>1</v>
      </c>
    </row>
    <row r="474" spans="1:6">
      <c r="A474" s="47">
        <v>44202</v>
      </c>
      <c r="B474" s="46">
        <v>-5834.0959999999995</v>
      </c>
      <c r="C474" s="32">
        <f>VLOOKUP($A474,級距!$A:$K,9,FALSE)</f>
        <v>10</v>
      </c>
      <c r="D474" s="32">
        <f>VLOOKUP($A474,級距!$A:$K,10,FALSE)</f>
        <v>4</v>
      </c>
      <c r="E474" s="32">
        <f>VLOOKUP($A474,級距!$A:$K,11,FALSE)</f>
        <v>1</v>
      </c>
      <c r="F474" s="32">
        <f t="shared" si="7"/>
        <v>1</v>
      </c>
    </row>
    <row r="475" spans="1:6">
      <c r="A475" s="47">
        <v>44200</v>
      </c>
      <c r="B475" s="46">
        <v>-40041.872000000003</v>
      </c>
      <c r="C475" s="32">
        <f>VLOOKUP($A475,級距!$A:$K,9,FALSE)</f>
        <v>10</v>
      </c>
      <c r="D475" s="32">
        <f>VLOOKUP($A475,級距!$A:$K,10,FALSE)</f>
        <v>9</v>
      </c>
      <c r="E475" s="32">
        <f>VLOOKUP($A475,級距!$A:$K,11,FALSE)</f>
        <v>4</v>
      </c>
      <c r="F475" s="32">
        <f t="shared" si="7"/>
        <v>1</v>
      </c>
    </row>
    <row r="476" spans="1:6">
      <c r="A476" s="47">
        <v>44195</v>
      </c>
      <c r="B476" s="46">
        <v>14112.072</v>
      </c>
      <c r="C476" s="32">
        <f>VLOOKUP($A476,級距!$A:$K,9,FALSE)</f>
        <v>8</v>
      </c>
      <c r="D476" s="32">
        <f>VLOOKUP($A476,級距!$A:$K,10,FALSE)</f>
        <v>10</v>
      </c>
      <c r="E476" s="32">
        <f>VLOOKUP($A476,級距!$A:$K,11,FALSE)</f>
        <v>3</v>
      </c>
      <c r="F476" s="32">
        <f t="shared" si="7"/>
        <v>1</v>
      </c>
    </row>
    <row r="477" spans="1:6">
      <c r="A477" s="47">
        <v>44193</v>
      </c>
      <c r="B477" s="46">
        <v>8721.6479999999992</v>
      </c>
      <c r="C477" s="32">
        <f>VLOOKUP($A477,級距!$A:$K,9,FALSE)</f>
        <v>4</v>
      </c>
      <c r="D477" s="32">
        <f>VLOOKUP($A477,級距!$A:$K,10,FALSE)</f>
        <v>9</v>
      </c>
      <c r="E477" s="32">
        <f>VLOOKUP($A477,級距!$A:$K,11,FALSE)</f>
        <v>3</v>
      </c>
      <c r="F477" s="32">
        <f t="shared" si="7"/>
        <v>1</v>
      </c>
    </row>
    <row r="478" spans="1:6">
      <c r="A478" s="47">
        <v>44190</v>
      </c>
      <c r="B478" s="46">
        <v>12943.896000000001</v>
      </c>
      <c r="C478" s="32">
        <f>VLOOKUP($A478,級距!$A:$K,9,FALSE)</f>
        <v>5</v>
      </c>
      <c r="D478" s="32">
        <f>VLOOKUP($A478,級距!$A:$K,10,FALSE)</f>
        <v>2</v>
      </c>
      <c r="E478" s="32">
        <f>VLOOKUP($A478,級距!$A:$K,11,FALSE)</f>
        <v>2</v>
      </c>
      <c r="F478" s="32">
        <f t="shared" si="7"/>
        <v>1</v>
      </c>
    </row>
    <row r="479" spans="1:6">
      <c r="A479" s="47">
        <v>44189</v>
      </c>
      <c r="B479" s="46">
        <v>-6415.8</v>
      </c>
      <c r="C479" s="32">
        <f>VLOOKUP($A479,級距!$A:$K,9,FALSE)</f>
        <v>3</v>
      </c>
      <c r="D479" s="32">
        <f>VLOOKUP($A479,級距!$A:$K,10,FALSE)</f>
        <v>6</v>
      </c>
      <c r="E479" s="32">
        <f>VLOOKUP($A479,級距!$A:$K,11,FALSE)</f>
        <v>2</v>
      </c>
      <c r="F479" s="32">
        <f t="shared" si="7"/>
        <v>1</v>
      </c>
    </row>
    <row r="480" spans="1:6">
      <c r="A480" s="47">
        <v>44176</v>
      </c>
      <c r="B480" s="46">
        <v>-30963.488000000001</v>
      </c>
      <c r="C480" s="32">
        <f>VLOOKUP($A480,級距!$A:$K,9,FALSE)</f>
        <v>9</v>
      </c>
      <c r="D480" s="32">
        <f>VLOOKUP($A480,級距!$A:$K,10,FALSE)</f>
        <v>3</v>
      </c>
      <c r="E480" s="32">
        <f>VLOOKUP($A480,級距!$A:$K,11,FALSE)</f>
        <v>2</v>
      </c>
      <c r="F480" s="32">
        <f t="shared" si="7"/>
        <v>1</v>
      </c>
    </row>
    <row r="481" spans="1:6">
      <c r="A481" s="47">
        <v>44175</v>
      </c>
      <c r="B481" s="46">
        <v>-74700.191999999995</v>
      </c>
      <c r="C481" s="32">
        <f>VLOOKUP($A481,級距!$A:$K,9,FALSE)</f>
        <v>5</v>
      </c>
      <c r="D481" s="32">
        <f>VLOOKUP($A481,級距!$A:$K,10,FALSE)</f>
        <v>2</v>
      </c>
      <c r="E481" s="32">
        <f>VLOOKUP($A481,級距!$A:$K,11,FALSE)</f>
        <v>2</v>
      </c>
      <c r="F481" s="32">
        <f t="shared" si="7"/>
        <v>1</v>
      </c>
    </row>
    <row r="482" spans="1:6">
      <c r="A482" s="47">
        <v>44174</v>
      </c>
      <c r="B482" s="46">
        <v>-64137.48</v>
      </c>
      <c r="C482" s="32">
        <f>VLOOKUP($A482,級距!$A:$K,9,FALSE)</f>
        <v>2</v>
      </c>
      <c r="D482" s="32">
        <f>VLOOKUP($A482,級距!$A:$K,10,FALSE)</f>
        <v>3</v>
      </c>
      <c r="E482" s="32">
        <f>VLOOKUP($A482,級距!$A:$K,11,FALSE)</f>
        <v>2</v>
      </c>
      <c r="F482" s="32">
        <f t="shared" si="7"/>
        <v>1</v>
      </c>
    </row>
    <row r="483" spans="1:6">
      <c r="A483" s="47">
        <v>44173</v>
      </c>
      <c r="B483" s="46">
        <v>45780.92</v>
      </c>
      <c r="C483" s="32">
        <f>VLOOKUP($A483,級距!$A:$K,9,FALSE)</f>
        <v>7</v>
      </c>
      <c r="D483" s="32">
        <f>VLOOKUP($A483,級距!$A:$K,10,FALSE)</f>
        <v>8</v>
      </c>
      <c r="E483" s="32">
        <f>VLOOKUP($A483,級距!$A:$K,11,FALSE)</f>
        <v>3</v>
      </c>
      <c r="F483" s="32">
        <f t="shared" si="7"/>
        <v>1</v>
      </c>
    </row>
    <row r="484" spans="1:6">
      <c r="A484" s="47">
        <v>44172</v>
      </c>
      <c r="B484" s="46">
        <v>-44045.807999999997</v>
      </c>
      <c r="C484" s="32">
        <f>VLOOKUP($A484,級距!$A:$K,9,FALSE)</f>
        <v>5</v>
      </c>
      <c r="D484" s="32">
        <f>VLOOKUP($A484,級距!$A:$K,10,FALSE)</f>
        <v>3</v>
      </c>
      <c r="E484" s="32">
        <f>VLOOKUP($A484,級距!$A:$K,11,FALSE)</f>
        <v>2</v>
      </c>
      <c r="F484" s="32">
        <f t="shared" si="7"/>
        <v>1</v>
      </c>
    </row>
    <row r="485" spans="1:6">
      <c r="A485" s="47">
        <v>44169</v>
      </c>
      <c r="B485" s="46">
        <v>1843.808</v>
      </c>
      <c r="C485" s="32">
        <f>VLOOKUP($A485,級距!$A:$K,9,FALSE)</f>
        <v>5</v>
      </c>
      <c r="D485" s="32">
        <f>VLOOKUP($A485,級距!$A:$K,10,FALSE)</f>
        <v>9</v>
      </c>
      <c r="E485" s="32">
        <f>VLOOKUP($A485,級距!$A:$K,11,FALSE)</f>
        <v>3</v>
      </c>
      <c r="F485" s="32">
        <f t="shared" si="7"/>
        <v>1</v>
      </c>
    </row>
    <row r="486" spans="1:6">
      <c r="A486" s="47">
        <v>44168</v>
      </c>
      <c r="B486" s="46">
        <v>-52032</v>
      </c>
      <c r="C486" s="32">
        <f>VLOOKUP($A486,級距!$A:$K,9,FALSE)</f>
        <v>5</v>
      </c>
      <c r="D486" s="32">
        <f>VLOOKUP($A486,級距!$A:$K,10,FALSE)</f>
        <v>2</v>
      </c>
      <c r="E486" s="32">
        <f>VLOOKUP($A486,級距!$A:$K,11,FALSE)</f>
        <v>2</v>
      </c>
      <c r="F486" s="32">
        <f t="shared" si="7"/>
        <v>1</v>
      </c>
    </row>
    <row r="487" spans="1:6">
      <c r="A487" s="47">
        <v>44167</v>
      </c>
      <c r="B487" s="46">
        <v>4259.0720000000001</v>
      </c>
      <c r="C487" s="32">
        <f>VLOOKUP($A487,級距!$A:$K,9,FALSE)</f>
        <v>4</v>
      </c>
      <c r="D487" s="32">
        <f>VLOOKUP($A487,級距!$A:$K,10,FALSE)</f>
        <v>2</v>
      </c>
      <c r="E487" s="32">
        <f>VLOOKUP($A487,級距!$A:$K,11,FALSE)</f>
        <v>2</v>
      </c>
      <c r="F487" s="32">
        <f t="shared" si="7"/>
        <v>1</v>
      </c>
    </row>
    <row r="488" spans="1:6">
      <c r="A488" s="47">
        <v>44162</v>
      </c>
      <c r="B488" s="46">
        <v>-2390.5439999999999</v>
      </c>
      <c r="C488" s="32">
        <f>VLOOKUP($A488,級距!$A:$K,9,FALSE)</f>
        <v>5</v>
      </c>
      <c r="D488" s="32">
        <f>VLOOKUP($A488,級距!$A:$K,10,FALSE)</f>
        <v>8</v>
      </c>
      <c r="E488" s="32">
        <f>VLOOKUP($A488,級距!$A:$K,11,FALSE)</f>
        <v>3</v>
      </c>
      <c r="F488" s="32">
        <f t="shared" si="7"/>
        <v>1</v>
      </c>
    </row>
    <row r="489" spans="1:6">
      <c r="A489" s="47">
        <v>44160</v>
      </c>
      <c r="B489" s="46">
        <v>23823.96</v>
      </c>
      <c r="C489" s="32">
        <f>VLOOKUP($A489,級距!$A:$K,9,FALSE)</f>
        <v>8</v>
      </c>
      <c r="D489" s="32">
        <f>VLOOKUP($A489,級距!$A:$K,10,FALSE)</f>
        <v>9</v>
      </c>
      <c r="E489" s="32">
        <f>VLOOKUP($A489,級距!$A:$K,11,FALSE)</f>
        <v>3</v>
      </c>
      <c r="F489" s="32">
        <f t="shared" si="7"/>
        <v>1</v>
      </c>
    </row>
    <row r="490" spans="1:6">
      <c r="A490" s="47">
        <v>44158</v>
      </c>
      <c r="B490" s="46">
        <v>-4932.8159999999998</v>
      </c>
      <c r="C490" s="32">
        <f>VLOOKUP($A490,級距!$A:$K,9,FALSE)</f>
        <v>5</v>
      </c>
      <c r="D490" s="32">
        <f>VLOOKUP($A490,級距!$A:$K,10,FALSE)</f>
        <v>6</v>
      </c>
      <c r="E490" s="32">
        <f>VLOOKUP($A490,級距!$A:$K,11,FALSE)</f>
        <v>2</v>
      </c>
      <c r="F490" s="32">
        <f t="shared" si="7"/>
        <v>1</v>
      </c>
    </row>
    <row r="491" spans="1:6">
      <c r="A491" s="47">
        <v>44153</v>
      </c>
      <c r="B491" s="46">
        <v>-69233.759999999995</v>
      </c>
      <c r="C491" s="32">
        <f>VLOOKUP($A491,級距!$A:$K,9,FALSE)</f>
        <v>7</v>
      </c>
      <c r="D491" s="32">
        <f>VLOOKUP($A491,級距!$A:$K,10,FALSE)</f>
        <v>8</v>
      </c>
      <c r="E491" s="32">
        <f>VLOOKUP($A491,級距!$A:$K,11,FALSE)</f>
        <v>3</v>
      </c>
      <c r="F491" s="32">
        <f t="shared" si="7"/>
        <v>1</v>
      </c>
    </row>
    <row r="492" spans="1:6">
      <c r="A492" s="47">
        <v>44151</v>
      </c>
      <c r="B492" s="46">
        <v>11247.936</v>
      </c>
      <c r="C492" s="32">
        <f>VLOOKUP($A492,級距!$A:$K,9,FALSE)</f>
        <v>7</v>
      </c>
      <c r="D492" s="32">
        <f>VLOOKUP($A492,級距!$A:$K,10,FALSE)</f>
        <v>10</v>
      </c>
      <c r="E492" s="32">
        <f>VLOOKUP($A492,級距!$A:$K,11,FALSE)</f>
        <v>3</v>
      </c>
      <c r="F492" s="32">
        <f t="shared" si="7"/>
        <v>1</v>
      </c>
    </row>
    <row r="493" spans="1:6">
      <c r="A493" s="47">
        <v>44146</v>
      </c>
      <c r="B493" s="46">
        <v>15826.84</v>
      </c>
      <c r="C493" s="32">
        <f>VLOOKUP($A493,級距!$A:$K,9,FALSE)</f>
        <v>8</v>
      </c>
      <c r="D493" s="32">
        <f>VLOOKUP($A493,級距!$A:$K,10,FALSE)</f>
        <v>8</v>
      </c>
      <c r="E493" s="32">
        <f>VLOOKUP($A493,級距!$A:$K,11,FALSE)</f>
        <v>3</v>
      </c>
      <c r="F493" s="32">
        <f t="shared" si="7"/>
        <v>1</v>
      </c>
    </row>
    <row r="494" spans="1:6">
      <c r="A494" s="47">
        <v>44144</v>
      </c>
      <c r="B494" s="46">
        <v>-33257.983999999997</v>
      </c>
      <c r="C494" s="32">
        <f>VLOOKUP($A494,級距!$A:$K,9,FALSE)</f>
        <v>5</v>
      </c>
      <c r="D494" s="32">
        <f>VLOOKUP($A494,級距!$A:$K,10,FALSE)</f>
        <v>3</v>
      </c>
      <c r="E494" s="32">
        <f>VLOOKUP($A494,級距!$A:$K,11,FALSE)</f>
        <v>2</v>
      </c>
      <c r="F494" s="32">
        <f t="shared" si="7"/>
        <v>1</v>
      </c>
    </row>
    <row r="495" spans="1:6">
      <c r="A495" s="47">
        <v>44139</v>
      </c>
      <c r="B495" s="46">
        <v>-67390.368000000002</v>
      </c>
      <c r="C495" s="32">
        <f>VLOOKUP($A495,級距!$A:$K,9,FALSE)</f>
        <v>9</v>
      </c>
      <c r="D495" s="32">
        <f>VLOOKUP($A495,級距!$A:$K,10,FALSE)</f>
        <v>5</v>
      </c>
      <c r="E495" s="32">
        <f>VLOOKUP($A495,級距!$A:$K,11,FALSE)</f>
        <v>2</v>
      </c>
      <c r="F495" s="32">
        <f t="shared" si="7"/>
        <v>1</v>
      </c>
    </row>
    <row r="496" spans="1:6">
      <c r="A496" s="47">
        <v>44134</v>
      </c>
      <c r="B496" s="46">
        <v>24602.16</v>
      </c>
      <c r="C496" s="32">
        <f>VLOOKUP($A496,級距!$A:$K,9,FALSE)</f>
        <v>7</v>
      </c>
      <c r="D496" s="32">
        <f>VLOOKUP($A496,級距!$A:$K,10,FALSE)</f>
        <v>9</v>
      </c>
      <c r="E496" s="32">
        <f>VLOOKUP($A496,級距!$A:$K,11,FALSE)</f>
        <v>3</v>
      </c>
      <c r="F496" s="32">
        <f t="shared" si="7"/>
        <v>1</v>
      </c>
    </row>
    <row r="497" spans="1:6">
      <c r="A497" s="47">
        <v>44133</v>
      </c>
      <c r="B497" s="46">
        <v>-38407.343999999997</v>
      </c>
      <c r="C497" s="32">
        <f>VLOOKUP($A497,級距!$A:$K,9,FALSE)</f>
        <v>5</v>
      </c>
      <c r="D497" s="32">
        <f>VLOOKUP($A497,級距!$A:$K,10,FALSE)</f>
        <v>1</v>
      </c>
      <c r="E497" s="32">
        <f>VLOOKUP($A497,級距!$A:$K,11,FALSE)</f>
        <v>2</v>
      </c>
      <c r="F497" s="32">
        <f t="shared" si="7"/>
        <v>1</v>
      </c>
    </row>
    <row r="498" spans="1:6">
      <c r="A498" s="47">
        <v>44131</v>
      </c>
      <c r="B498" s="46">
        <v>-66125.784</v>
      </c>
      <c r="C498" s="32">
        <f>VLOOKUP($A498,級距!$A:$K,9,FALSE)</f>
        <v>1</v>
      </c>
      <c r="D498" s="32">
        <f>VLOOKUP($A498,級距!$A:$K,10,FALSE)</f>
        <v>3</v>
      </c>
      <c r="E498" s="32">
        <f>VLOOKUP($A498,級距!$A:$K,11,FALSE)</f>
        <v>2</v>
      </c>
      <c r="F498" s="32">
        <f t="shared" si="7"/>
        <v>1</v>
      </c>
    </row>
    <row r="499" spans="1:6">
      <c r="A499" s="47">
        <v>44123</v>
      </c>
      <c r="B499" s="46">
        <v>8362.56</v>
      </c>
      <c r="C499" s="32">
        <f>VLOOKUP($A499,級距!$A:$K,9,FALSE)</f>
        <v>5</v>
      </c>
      <c r="D499" s="32">
        <f>VLOOKUP($A499,級距!$A:$K,10,FALSE)</f>
        <v>9</v>
      </c>
      <c r="E499" s="32">
        <f>VLOOKUP($A499,級距!$A:$K,11,FALSE)</f>
        <v>3</v>
      </c>
      <c r="F499" s="32">
        <f t="shared" si="7"/>
        <v>1</v>
      </c>
    </row>
    <row r="500" spans="1:6">
      <c r="A500" s="47">
        <v>44119</v>
      </c>
      <c r="B500" s="46">
        <v>-23443.344000000001</v>
      </c>
      <c r="C500" s="32">
        <f>VLOOKUP($A500,級距!$A:$K,9,FALSE)</f>
        <v>7</v>
      </c>
      <c r="D500" s="32">
        <f>VLOOKUP($A500,級距!$A:$K,10,FALSE)</f>
        <v>1</v>
      </c>
      <c r="E500" s="32">
        <f>VLOOKUP($A500,級距!$A:$K,11,FALSE)</f>
        <v>2</v>
      </c>
      <c r="F500" s="32">
        <f t="shared" si="7"/>
        <v>1</v>
      </c>
    </row>
    <row r="501" spans="1:6">
      <c r="A501" s="47">
        <v>44117</v>
      </c>
      <c r="B501" s="46">
        <v>-54654.144</v>
      </c>
      <c r="C501" s="32">
        <f>VLOOKUP($A501,級距!$A:$K,9,FALSE)</f>
        <v>5</v>
      </c>
      <c r="D501" s="32">
        <f>VLOOKUP($A501,級距!$A:$K,10,FALSE)</f>
        <v>3</v>
      </c>
      <c r="E501" s="32">
        <f>VLOOKUP($A501,級距!$A:$K,11,FALSE)</f>
        <v>2</v>
      </c>
      <c r="F501" s="32">
        <f t="shared" si="7"/>
        <v>1</v>
      </c>
    </row>
    <row r="502" spans="1:6">
      <c r="A502" s="47">
        <v>44111</v>
      </c>
      <c r="B502" s="46">
        <v>15239.704</v>
      </c>
      <c r="C502" s="32">
        <f>VLOOKUP($A502,級距!$A:$K,9,FALSE)</f>
        <v>6</v>
      </c>
      <c r="D502" s="32">
        <f>VLOOKUP($A502,級距!$A:$K,10,FALSE)</f>
        <v>9</v>
      </c>
      <c r="E502" s="32">
        <f>VLOOKUP($A502,級距!$A:$K,11,FALSE)</f>
        <v>3</v>
      </c>
      <c r="F502" s="32">
        <f t="shared" si="7"/>
        <v>1</v>
      </c>
    </row>
    <row r="503" spans="1:6">
      <c r="A503" s="47">
        <v>44109</v>
      </c>
      <c r="B503" s="46">
        <v>-59020.88</v>
      </c>
      <c r="C503" s="32">
        <f>VLOOKUP($A503,級距!$A:$K,9,FALSE)</f>
        <v>5</v>
      </c>
      <c r="D503" s="32">
        <f>VLOOKUP($A503,級距!$A:$K,10,FALSE)</f>
        <v>4</v>
      </c>
      <c r="E503" s="32">
        <f>VLOOKUP($A503,級距!$A:$K,11,FALSE)</f>
        <v>2</v>
      </c>
      <c r="F503" s="32">
        <f t="shared" si="7"/>
        <v>1</v>
      </c>
    </row>
    <row r="504" spans="1:6">
      <c r="A504" s="47">
        <v>44104</v>
      </c>
      <c r="B504" s="46">
        <v>-17201.248</v>
      </c>
      <c r="C504" s="32">
        <f>VLOOKUP($A504,級距!$A:$K,9,FALSE)</f>
        <v>4</v>
      </c>
      <c r="D504" s="32">
        <f>VLOOKUP($A504,級距!$A:$K,10,FALSE)</f>
        <v>2</v>
      </c>
      <c r="E504" s="32">
        <f>VLOOKUP($A504,級距!$A:$K,11,FALSE)</f>
        <v>2</v>
      </c>
      <c r="F504" s="32">
        <f t="shared" si="7"/>
        <v>1</v>
      </c>
    </row>
    <row r="505" spans="1:6">
      <c r="A505" s="47">
        <v>44103</v>
      </c>
      <c r="B505" s="46">
        <v>-69794.600000000006</v>
      </c>
      <c r="C505" s="32">
        <f>VLOOKUP($A505,級距!$A:$K,9,FALSE)</f>
        <v>5</v>
      </c>
      <c r="D505" s="32">
        <f>VLOOKUP($A505,級距!$A:$K,10,FALSE)</f>
        <v>5</v>
      </c>
      <c r="E505" s="32">
        <f>VLOOKUP($A505,級距!$A:$K,11,FALSE)</f>
        <v>2</v>
      </c>
      <c r="F505" s="32">
        <f t="shared" si="7"/>
        <v>1</v>
      </c>
    </row>
    <row r="506" spans="1:6">
      <c r="A506" s="47">
        <v>44102</v>
      </c>
      <c r="B506" s="46">
        <v>1213.0319999999999</v>
      </c>
      <c r="C506" s="32">
        <f>VLOOKUP($A506,級距!$A:$K,9,FALSE)</f>
        <v>8</v>
      </c>
      <c r="D506" s="32">
        <f>VLOOKUP($A506,級距!$A:$K,10,FALSE)</f>
        <v>8</v>
      </c>
      <c r="E506" s="32">
        <f>VLOOKUP($A506,級距!$A:$K,11,FALSE)</f>
        <v>3</v>
      </c>
      <c r="F506" s="32">
        <f t="shared" si="7"/>
        <v>1</v>
      </c>
    </row>
    <row r="507" spans="1:6">
      <c r="A507" s="47">
        <v>44098</v>
      </c>
      <c r="B507" s="46">
        <v>49275.311999999998</v>
      </c>
      <c r="C507" s="32">
        <f>VLOOKUP($A507,級距!$A:$K,9,FALSE)</f>
        <v>10</v>
      </c>
      <c r="D507" s="32">
        <f>VLOOKUP($A507,級距!$A:$K,10,FALSE)</f>
        <v>10</v>
      </c>
      <c r="E507" s="32">
        <f>VLOOKUP($A507,級距!$A:$K,11,FALSE)</f>
        <v>4</v>
      </c>
      <c r="F507" s="32">
        <f t="shared" si="7"/>
        <v>1</v>
      </c>
    </row>
    <row r="508" spans="1:6">
      <c r="A508" s="47">
        <v>44096</v>
      </c>
      <c r="B508" s="46">
        <v>4796.616</v>
      </c>
      <c r="C508" s="32">
        <f>VLOOKUP($A508,級距!$A:$K,9,FALSE)</f>
        <v>8</v>
      </c>
      <c r="D508" s="32">
        <f>VLOOKUP($A508,級距!$A:$K,10,FALSE)</f>
        <v>7</v>
      </c>
      <c r="E508" s="32">
        <f>VLOOKUP($A508,級距!$A:$K,11,FALSE)</f>
        <v>3</v>
      </c>
      <c r="F508" s="32">
        <f t="shared" si="7"/>
        <v>1</v>
      </c>
    </row>
    <row r="509" spans="1:6">
      <c r="A509" s="47">
        <v>44095</v>
      </c>
      <c r="B509" s="46">
        <v>4171.6319999999996</v>
      </c>
      <c r="C509" s="32">
        <f>VLOOKUP($A509,級距!$A:$K,9,FALSE)</f>
        <v>9</v>
      </c>
      <c r="D509" s="32">
        <f>VLOOKUP($A509,級距!$A:$K,10,FALSE)</f>
        <v>8</v>
      </c>
      <c r="E509" s="32">
        <f>VLOOKUP($A509,級距!$A:$K,11,FALSE)</f>
        <v>3</v>
      </c>
      <c r="F509" s="32">
        <f t="shared" si="7"/>
        <v>1</v>
      </c>
    </row>
    <row r="510" spans="1:6">
      <c r="A510" s="47">
        <v>44090</v>
      </c>
      <c r="B510" s="46">
        <v>1139.5920000000001</v>
      </c>
      <c r="C510" s="32">
        <f>VLOOKUP($A510,級距!$A:$K,9,FALSE)</f>
        <v>4</v>
      </c>
      <c r="D510" s="32">
        <f>VLOOKUP($A510,級距!$A:$K,10,FALSE)</f>
        <v>2</v>
      </c>
      <c r="E510" s="32">
        <f>VLOOKUP($A510,級距!$A:$K,11,FALSE)</f>
        <v>2</v>
      </c>
      <c r="F510" s="32">
        <f t="shared" si="7"/>
        <v>1</v>
      </c>
    </row>
    <row r="511" spans="1:6">
      <c r="A511" s="47">
        <v>44089</v>
      </c>
      <c r="B511" s="46">
        <v>12305.16</v>
      </c>
      <c r="C511" s="32">
        <f>VLOOKUP($A511,級距!$A:$K,9,FALSE)</f>
        <v>3</v>
      </c>
      <c r="D511" s="32">
        <f>VLOOKUP($A511,級距!$A:$K,10,FALSE)</f>
        <v>8</v>
      </c>
      <c r="E511" s="32">
        <f>VLOOKUP($A511,級距!$A:$K,11,FALSE)</f>
        <v>3</v>
      </c>
      <c r="F511" s="32">
        <f t="shared" si="7"/>
        <v>1</v>
      </c>
    </row>
    <row r="512" spans="1:6">
      <c r="A512" s="47">
        <v>44088</v>
      </c>
      <c r="B512" s="46">
        <v>18833.8</v>
      </c>
      <c r="C512" s="32">
        <f>VLOOKUP($A512,級距!$A:$K,9,FALSE)</f>
        <v>5</v>
      </c>
      <c r="D512" s="32">
        <f>VLOOKUP($A512,級距!$A:$K,10,FALSE)</f>
        <v>8</v>
      </c>
      <c r="E512" s="32">
        <f>VLOOKUP($A512,級距!$A:$K,11,FALSE)</f>
        <v>3</v>
      </c>
      <c r="F512" s="32">
        <f t="shared" si="7"/>
        <v>1</v>
      </c>
    </row>
    <row r="513" spans="1:6">
      <c r="A513" s="47">
        <v>44083</v>
      </c>
      <c r="B513" s="46">
        <v>-52208.256000000001</v>
      </c>
      <c r="C513" s="32">
        <f>VLOOKUP($A513,級距!$A:$K,9,FALSE)</f>
        <v>7</v>
      </c>
      <c r="D513" s="32">
        <f>VLOOKUP($A513,級距!$A:$K,10,FALSE)</f>
        <v>4</v>
      </c>
      <c r="E513" s="32">
        <f>VLOOKUP($A513,級距!$A:$K,11,FALSE)</f>
        <v>2</v>
      </c>
      <c r="F513" s="32">
        <f t="shared" si="7"/>
        <v>1</v>
      </c>
    </row>
    <row r="514" spans="1:6">
      <c r="A514" s="47">
        <v>44077</v>
      </c>
      <c r="B514" s="46">
        <v>8368.0319999999992</v>
      </c>
      <c r="C514" s="32">
        <f>VLOOKUP($A514,級距!$A:$K,9,FALSE)</f>
        <v>6</v>
      </c>
      <c r="D514" s="32">
        <f>VLOOKUP($A514,級距!$A:$K,10,FALSE)</f>
        <v>4</v>
      </c>
      <c r="E514" s="32">
        <f>VLOOKUP($A514,級距!$A:$K,11,FALSE)</f>
        <v>2</v>
      </c>
      <c r="F514" s="32">
        <f t="shared" si="7"/>
        <v>1</v>
      </c>
    </row>
    <row r="515" spans="1:6">
      <c r="A515" s="47">
        <v>44074</v>
      </c>
      <c r="B515" s="46">
        <v>-46824.671999999999</v>
      </c>
      <c r="C515" s="32">
        <f>VLOOKUP($A515,級距!$A:$K,9,FALSE)</f>
        <v>10</v>
      </c>
      <c r="D515" s="32">
        <f>VLOOKUP($A515,級距!$A:$K,10,FALSE)</f>
        <v>8</v>
      </c>
      <c r="E515" s="32">
        <f>VLOOKUP($A515,級距!$A:$K,11,FALSE)</f>
        <v>4</v>
      </c>
      <c r="F515" s="32">
        <f t="shared" si="7"/>
        <v>1</v>
      </c>
    </row>
    <row r="516" spans="1:6">
      <c r="A516" s="47">
        <v>44070</v>
      </c>
      <c r="B516" s="46">
        <v>-30033.887999999999</v>
      </c>
      <c r="C516" s="32">
        <f>VLOOKUP($A516,級距!$A:$K,9,FALSE)</f>
        <v>8</v>
      </c>
      <c r="D516" s="32">
        <f>VLOOKUP($A516,級距!$A:$K,10,FALSE)</f>
        <v>5</v>
      </c>
      <c r="E516" s="32">
        <f>VLOOKUP($A516,級距!$A:$K,11,FALSE)</f>
        <v>2</v>
      </c>
      <c r="F516" s="32">
        <f t="shared" ref="F516:F579" si="8">IF(A517&lt;&gt;A516,1,0)</f>
        <v>1</v>
      </c>
    </row>
    <row r="517" spans="1:6">
      <c r="A517" s="47">
        <v>44068</v>
      </c>
      <c r="B517" s="46">
        <v>-66671.712</v>
      </c>
      <c r="C517" s="32">
        <f>VLOOKUP($A517,級距!$A:$K,9,FALSE)</f>
        <v>6</v>
      </c>
      <c r="D517" s="32">
        <f>VLOOKUP($A517,級距!$A:$K,10,FALSE)</f>
        <v>6</v>
      </c>
      <c r="E517" s="32">
        <f>VLOOKUP($A517,級距!$A:$K,11,FALSE)</f>
        <v>2</v>
      </c>
      <c r="F517" s="32">
        <f t="shared" si="8"/>
        <v>1</v>
      </c>
    </row>
    <row r="518" spans="1:6">
      <c r="A518" s="47">
        <v>44063</v>
      </c>
      <c r="B518" s="46">
        <v>1037410.944</v>
      </c>
      <c r="C518" s="32">
        <f>VLOOKUP($A518,級距!$A:$K,9,FALSE)</f>
        <v>10</v>
      </c>
      <c r="D518" s="32">
        <f>VLOOKUP($A518,級距!$A:$K,10,FALSE)</f>
        <v>7</v>
      </c>
      <c r="E518" s="32">
        <f>VLOOKUP($A518,級距!$A:$K,11,FALSE)</f>
        <v>4</v>
      </c>
      <c r="F518" s="32">
        <f t="shared" si="8"/>
        <v>1</v>
      </c>
    </row>
    <row r="519" spans="1:6">
      <c r="A519" s="47">
        <v>44062</v>
      </c>
      <c r="B519" s="46">
        <v>6769.6639999999998</v>
      </c>
      <c r="C519" s="32">
        <f>VLOOKUP($A519,級距!$A:$K,9,FALSE)</f>
        <v>7</v>
      </c>
      <c r="D519" s="32">
        <f>VLOOKUP($A519,級距!$A:$K,10,FALSE)</f>
        <v>6</v>
      </c>
      <c r="E519" s="32">
        <f>VLOOKUP($A519,級距!$A:$K,11,FALSE)</f>
        <v>2</v>
      </c>
      <c r="F519" s="32">
        <f t="shared" si="8"/>
        <v>1</v>
      </c>
    </row>
    <row r="520" spans="1:6">
      <c r="A520" s="47">
        <v>44055</v>
      </c>
      <c r="B520" s="46">
        <v>-10809.12</v>
      </c>
      <c r="C520" s="32">
        <f>VLOOKUP($A520,級距!$A:$K,9,FALSE)</f>
        <v>5</v>
      </c>
      <c r="D520" s="32">
        <f>VLOOKUP($A520,級距!$A:$K,10,FALSE)</f>
        <v>4</v>
      </c>
      <c r="E520" s="32">
        <f>VLOOKUP($A520,級距!$A:$K,11,FALSE)</f>
        <v>2</v>
      </c>
      <c r="F520" s="32">
        <f t="shared" si="8"/>
        <v>1</v>
      </c>
    </row>
    <row r="521" spans="1:6">
      <c r="A521" s="47">
        <v>44053</v>
      </c>
      <c r="B521" s="46">
        <v>-3651.48</v>
      </c>
      <c r="C521" s="32">
        <f>VLOOKUP($A521,級距!$A:$K,9,FALSE)</f>
        <v>8</v>
      </c>
      <c r="D521" s="32">
        <f>VLOOKUP($A521,級距!$A:$K,10,FALSE)</f>
        <v>5</v>
      </c>
      <c r="E521" s="32">
        <f>VLOOKUP($A521,級距!$A:$K,11,FALSE)</f>
        <v>2</v>
      </c>
      <c r="F521" s="32">
        <f t="shared" si="8"/>
        <v>1</v>
      </c>
    </row>
    <row r="522" spans="1:6">
      <c r="A522" s="47">
        <v>44049</v>
      </c>
      <c r="B522" s="46">
        <v>8369.76</v>
      </c>
      <c r="C522" s="32">
        <f>VLOOKUP($A522,級距!$A:$K,9,FALSE)</f>
        <v>7</v>
      </c>
      <c r="D522" s="32">
        <f>VLOOKUP($A522,級距!$A:$K,10,FALSE)</f>
        <v>2</v>
      </c>
      <c r="E522" s="32">
        <f>VLOOKUP($A522,級距!$A:$K,11,FALSE)</f>
        <v>2</v>
      </c>
      <c r="F522" s="32">
        <f t="shared" si="8"/>
        <v>1</v>
      </c>
    </row>
    <row r="523" spans="1:6">
      <c r="A523" s="47">
        <v>44048</v>
      </c>
      <c r="B523" s="46">
        <v>-10053.64</v>
      </c>
      <c r="C523" s="32">
        <f>VLOOKUP($A523,級距!$A:$K,9,FALSE)</f>
        <v>3</v>
      </c>
      <c r="D523" s="32">
        <f>VLOOKUP($A523,級距!$A:$K,10,FALSE)</f>
        <v>5</v>
      </c>
      <c r="E523" s="32">
        <f>VLOOKUP($A523,級距!$A:$K,11,FALSE)</f>
        <v>2</v>
      </c>
      <c r="F523" s="32">
        <f t="shared" si="8"/>
        <v>1</v>
      </c>
    </row>
    <row r="524" spans="1:6">
      <c r="A524" s="47">
        <v>44046</v>
      </c>
      <c r="B524" s="46">
        <v>-13189.415999999999</v>
      </c>
      <c r="C524" s="32">
        <f>VLOOKUP($A524,級距!$A:$K,9,FALSE)</f>
        <v>7</v>
      </c>
      <c r="D524" s="32">
        <f>VLOOKUP($A524,級距!$A:$K,10,FALSE)</f>
        <v>6</v>
      </c>
      <c r="E524" s="32">
        <f>VLOOKUP($A524,級距!$A:$K,11,FALSE)</f>
        <v>2</v>
      </c>
      <c r="F524" s="32">
        <f t="shared" si="8"/>
        <v>1</v>
      </c>
    </row>
    <row r="525" spans="1:6">
      <c r="A525" s="47">
        <v>44040</v>
      </c>
      <c r="B525" s="46">
        <v>-42665.663999999997</v>
      </c>
      <c r="C525" s="32">
        <f>VLOOKUP($A525,級距!$A:$K,9,FALSE)</f>
        <v>10</v>
      </c>
      <c r="D525" s="32">
        <f>VLOOKUP($A525,級距!$A:$K,10,FALSE)</f>
        <v>8</v>
      </c>
      <c r="E525" s="32">
        <f>VLOOKUP($A525,級距!$A:$K,11,FALSE)</f>
        <v>4</v>
      </c>
      <c r="F525" s="32">
        <f t="shared" si="8"/>
        <v>1</v>
      </c>
    </row>
    <row r="526" spans="1:6">
      <c r="A526" s="47">
        <v>44039</v>
      </c>
      <c r="B526" s="46">
        <v>-63008.160000000003</v>
      </c>
      <c r="C526" s="32">
        <f>VLOOKUP($A526,級距!$A:$K,9,FALSE)</f>
        <v>7</v>
      </c>
      <c r="D526" s="32">
        <f>VLOOKUP($A526,級距!$A:$K,10,FALSE)</f>
        <v>6</v>
      </c>
      <c r="E526" s="32">
        <f>VLOOKUP($A526,級距!$A:$K,11,FALSE)</f>
        <v>2</v>
      </c>
      <c r="F526" s="32">
        <f t="shared" si="8"/>
        <v>1</v>
      </c>
    </row>
    <row r="527" spans="1:6">
      <c r="A527" s="47">
        <v>44036</v>
      </c>
      <c r="B527" s="46">
        <v>9097.4159999999993</v>
      </c>
      <c r="C527" s="32">
        <f>VLOOKUP($A527,級距!$A:$K,9,FALSE)</f>
        <v>9</v>
      </c>
      <c r="D527" s="32">
        <f>VLOOKUP($A527,級距!$A:$K,10,FALSE)</f>
        <v>4</v>
      </c>
      <c r="E527" s="32">
        <f>VLOOKUP($A527,級距!$A:$K,11,FALSE)</f>
        <v>1</v>
      </c>
      <c r="F527" s="32">
        <f t="shared" si="8"/>
        <v>1</v>
      </c>
    </row>
    <row r="528" spans="1:6">
      <c r="A528" s="47">
        <v>44033</v>
      </c>
      <c r="B528" s="46">
        <v>47866.095999999998</v>
      </c>
      <c r="C528" s="32">
        <f>VLOOKUP($A528,級距!$A:$K,9,FALSE)</f>
        <v>9</v>
      </c>
      <c r="D528" s="32">
        <f>VLOOKUP($A528,級距!$A:$K,10,FALSE)</f>
        <v>9</v>
      </c>
      <c r="E528" s="32">
        <f>VLOOKUP($A528,級距!$A:$K,11,FALSE)</f>
        <v>3</v>
      </c>
      <c r="F528" s="32">
        <f t="shared" si="8"/>
        <v>1</v>
      </c>
    </row>
    <row r="529" spans="1:6">
      <c r="A529" s="47">
        <v>44028</v>
      </c>
      <c r="B529" s="46">
        <v>11652.415999999999</v>
      </c>
      <c r="C529" s="32">
        <f>VLOOKUP($A529,級距!$A:$K,9,FALSE)</f>
        <v>7</v>
      </c>
      <c r="D529" s="32">
        <f>VLOOKUP($A529,級距!$A:$K,10,FALSE)</f>
        <v>3</v>
      </c>
      <c r="E529" s="32">
        <f>VLOOKUP($A529,級距!$A:$K,11,FALSE)</f>
        <v>2</v>
      </c>
      <c r="F529" s="32">
        <f t="shared" si="8"/>
        <v>1</v>
      </c>
    </row>
    <row r="530" spans="1:6">
      <c r="A530" s="47">
        <v>44027</v>
      </c>
      <c r="B530" s="46">
        <v>-2343.768</v>
      </c>
      <c r="C530" s="32">
        <f>VLOOKUP($A530,級距!$A:$K,9,FALSE)</f>
        <v>8</v>
      </c>
      <c r="D530" s="32">
        <f>VLOOKUP($A530,級距!$A:$K,10,FALSE)</f>
        <v>5</v>
      </c>
      <c r="E530" s="32">
        <f>VLOOKUP($A530,級距!$A:$K,11,FALSE)</f>
        <v>2</v>
      </c>
      <c r="F530" s="32">
        <f t="shared" si="8"/>
        <v>1</v>
      </c>
    </row>
    <row r="531" spans="1:6">
      <c r="A531" s="47">
        <v>44019</v>
      </c>
      <c r="B531" s="46">
        <v>-62916.72</v>
      </c>
      <c r="C531" s="32">
        <f>VLOOKUP($A531,級距!$A:$K,9,FALSE)</f>
        <v>9</v>
      </c>
      <c r="D531" s="32">
        <f>VLOOKUP($A531,級距!$A:$K,10,FALSE)</f>
        <v>7</v>
      </c>
      <c r="E531" s="32">
        <f>VLOOKUP($A531,級距!$A:$K,11,FALSE)</f>
        <v>3</v>
      </c>
      <c r="F531" s="32">
        <f t="shared" si="8"/>
        <v>1</v>
      </c>
    </row>
    <row r="532" spans="1:6">
      <c r="A532" s="47">
        <v>44018</v>
      </c>
      <c r="B532" s="46">
        <v>73515.024000000005</v>
      </c>
      <c r="C532" s="32">
        <f>VLOOKUP($A532,級距!$A:$K,9,FALSE)</f>
        <v>8</v>
      </c>
      <c r="D532" s="32">
        <f>VLOOKUP($A532,級距!$A:$K,10,FALSE)</f>
        <v>9</v>
      </c>
      <c r="E532" s="32">
        <f>VLOOKUP($A532,級距!$A:$K,11,FALSE)</f>
        <v>3</v>
      </c>
      <c r="F532" s="32">
        <f t="shared" si="8"/>
        <v>1</v>
      </c>
    </row>
    <row r="533" spans="1:6">
      <c r="A533" s="47">
        <v>44015</v>
      </c>
      <c r="B533" s="46">
        <v>-20331.36</v>
      </c>
      <c r="C533" s="32">
        <f>VLOOKUP($A533,級距!$A:$K,9,FALSE)</f>
        <v>4</v>
      </c>
      <c r="D533" s="32">
        <f>VLOOKUP($A533,級距!$A:$K,10,FALSE)</f>
        <v>6</v>
      </c>
      <c r="E533" s="32">
        <f>VLOOKUP($A533,級距!$A:$K,11,FALSE)</f>
        <v>2</v>
      </c>
      <c r="F533" s="32">
        <f t="shared" si="8"/>
        <v>1</v>
      </c>
    </row>
    <row r="534" spans="1:6">
      <c r="A534" s="47">
        <v>44014</v>
      </c>
      <c r="B534" s="46">
        <v>1991.232</v>
      </c>
      <c r="C534" s="32">
        <f>VLOOKUP($A534,級距!$A:$K,9,FALSE)</f>
        <v>7</v>
      </c>
      <c r="D534" s="32">
        <f>VLOOKUP($A534,級距!$A:$K,10,FALSE)</f>
        <v>8</v>
      </c>
      <c r="E534" s="32">
        <f>VLOOKUP($A534,級距!$A:$K,11,FALSE)</f>
        <v>3</v>
      </c>
      <c r="F534" s="32">
        <f t="shared" si="8"/>
        <v>1</v>
      </c>
    </row>
    <row r="535" spans="1:6">
      <c r="A535" s="47">
        <v>44013</v>
      </c>
      <c r="B535" s="46">
        <v>-62779.68</v>
      </c>
      <c r="C535" s="32">
        <f>VLOOKUP($A535,級距!$A:$K,9,FALSE)</f>
        <v>7</v>
      </c>
      <c r="D535" s="32">
        <f>VLOOKUP($A535,級距!$A:$K,10,FALSE)</f>
        <v>5</v>
      </c>
      <c r="E535" s="32">
        <f>VLOOKUP($A535,級距!$A:$K,11,FALSE)</f>
        <v>2</v>
      </c>
      <c r="F535" s="32">
        <f t="shared" si="8"/>
        <v>1</v>
      </c>
    </row>
    <row r="536" spans="1:6">
      <c r="A536" s="47">
        <v>44011</v>
      </c>
      <c r="B536" s="46">
        <v>-12689.647999999999</v>
      </c>
      <c r="C536" s="32">
        <f>VLOOKUP($A536,級距!$A:$K,9,FALSE)</f>
        <v>7</v>
      </c>
      <c r="D536" s="32">
        <f>VLOOKUP($A536,級距!$A:$K,10,FALSE)</f>
        <v>3</v>
      </c>
      <c r="E536" s="32">
        <f>VLOOKUP($A536,級距!$A:$K,11,FALSE)</f>
        <v>2</v>
      </c>
      <c r="F536" s="32">
        <f t="shared" si="8"/>
        <v>1</v>
      </c>
    </row>
    <row r="537" spans="1:6">
      <c r="A537" s="47">
        <v>44005</v>
      </c>
      <c r="B537" s="46">
        <v>-61644.624000000003</v>
      </c>
      <c r="C537" s="32">
        <f>VLOOKUP($A537,級距!$A:$K,9,FALSE)</f>
        <v>9</v>
      </c>
      <c r="D537" s="32">
        <f>VLOOKUP($A537,級距!$A:$K,10,FALSE)</f>
        <v>2</v>
      </c>
      <c r="E537" s="32">
        <f>VLOOKUP($A537,級距!$A:$K,11,FALSE)</f>
        <v>2</v>
      </c>
      <c r="F537" s="32">
        <f t="shared" si="8"/>
        <v>1</v>
      </c>
    </row>
    <row r="538" spans="1:6">
      <c r="A538" s="47">
        <v>43999</v>
      </c>
      <c r="B538" s="46">
        <v>-7635.84</v>
      </c>
      <c r="C538" s="32">
        <f>VLOOKUP($A538,級距!$A:$K,9,FALSE)</f>
        <v>4</v>
      </c>
      <c r="D538" s="32">
        <f>VLOOKUP($A538,級距!$A:$K,10,FALSE)</f>
        <v>5</v>
      </c>
      <c r="E538" s="32">
        <f>VLOOKUP($A538,級距!$A:$K,11,FALSE)</f>
        <v>2</v>
      </c>
      <c r="F538" s="32">
        <f t="shared" si="8"/>
        <v>1</v>
      </c>
    </row>
    <row r="539" spans="1:6">
      <c r="A539" s="47">
        <v>43998</v>
      </c>
      <c r="B539" s="46">
        <v>5296.2879999999996</v>
      </c>
      <c r="C539" s="32">
        <f>VLOOKUP($A539,級距!$A:$K,9,FALSE)</f>
        <v>6</v>
      </c>
      <c r="D539" s="32">
        <f>VLOOKUP($A539,級距!$A:$K,10,FALSE)</f>
        <v>6</v>
      </c>
      <c r="E539" s="32">
        <f>VLOOKUP($A539,級距!$A:$K,11,FALSE)</f>
        <v>2</v>
      </c>
      <c r="F539" s="32">
        <f t="shared" si="8"/>
        <v>1</v>
      </c>
    </row>
    <row r="540" spans="1:6">
      <c r="A540" s="47">
        <v>43997</v>
      </c>
      <c r="B540" s="46">
        <v>-66134.304000000004</v>
      </c>
      <c r="C540" s="32">
        <f>VLOOKUP($A540,級距!$A:$K,9,FALSE)</f>
        <v>10</v>
      </c>
      <c r="D540" s="32">
        <f>VLOOKUP($A540,級距!$A:$K,10,FALSE)</f>
        <v>6</v>
      </c>
      <c r="E540" s="32">
        <f>VLOOKUP($A540,級距!$A:$K,11,FALSE)</f>
        <v>1</v>
      </c>
      <c r="F540" s="32">
        <f t="shared" si="8"/>
        <v>1</v>
      </c>
    </row>
    <row r="541" spans="1:6">
      <c r="A541" s="47">
        <v>43994</v>
      </c>
      <c r="B541" s="46">
        <v>-48721.983999999997</v>
      </c>
      <c r="C541" s="32">
        <f>VLOOKUP($A541,級距!$A:$K,9,FALSE)</f>
        <v>8</v>
      </c>
      <c r="D541" s="32">
        <f>VLOOKUP($A541,級距!$A:$K,10,FALSE)</f>
        <v>4</v>
      </c>
      <c r="E541" s="32">
        <f>VLOOKUP($A541,級距!$A:$K,11,FALSE)</f>
        <v>2</v>
      </c>
      <c r="F541" s="32">
        <f t="shared" si="8"/>
        <v>1</v>
      </c>
    </row>
    <row r="542" spans="1:6">
      <c r="A542" s="47">
        <v>43993</v>
      </c>
      <c r="B542" s="46">
        <v>22893.504000000001</v>
      </c>
      <c r="C542" s="32">
        <f>VLOOKUP($A542,級距!$A:$K,9,FALSE)</f>
        <v>10</v>
      </c>
      <c r="D542" s="32">
        <f>VLOOKUP($A542,級距!$A:$K,10,FALSE)</f>
        <v>8</v>
      </c>
      <c r="E542" s="32">
        <f>VLOOKUP($A542,級距!$A:$K,11,FALSE)</f>
        <v>4</v>
      </c>
      <c r="F542" s="32">
        <f t="shared" si="8"/>
        <v>1</v>
      </c>
    </row>
    <row r="543" spans="1:6">
      <c r="A543" s="47">
        <v>43987</v>
      </c>
      <c r="B543" s="46">
        <v>-902.52</v>
      </c>
      <c r="C543" s="32">
        <f>VLOOKUP($A543,級距!$A:$K,9,FALSE)</f>
        <v>4</v>
      </c>
      <c r="D543" s="32">
        <f>VLOOKUP($A543,級距!$A:$K,10,FALSE)</f>
        <v>7</v>
      </c>
      <c r="E543" s="32">
        <f>VLOOKUP($A543,級距!$A:$K,11,FALSE)</f>
        <v>3</v>
      </c>
      <c r="F543" s="32">
        <f t="shared" si="8"/>
        <v>1</v>
      </c>
    </row>
    <row r="544" spans="1:6">
      <c r="A544" s="47">
        <v>43986</v>
      </c>
      <c r="B544" s="46">
        <v>39508.752</v>
      </c>
      <c r="C544" s="32">
        <f>VLOOKUP($A544,級距!$A:$K,9,FALSE)</f>
        <v>5</v>
      </c>
      <c r="D544" s="32">
        <f>VLOOKUP($A544,級距!$A:$K,10,FALSE)</f>
        <v>6</v>
      </c>
      <c r="E544" s="32">
        <f>VLOOKUP($A544,級距!$A:$K,11,FALSE)</f>
        <v>2</v>
      </c>
      <c r="F544" s="32">
        <f t="shared" si="8"/>
        <v>1</v>
      </c>
    </row>
    <row r="545" spans="1:6">
      <c r="A545" s="47">
        <v>43985</v>
      </c>
      <c r="B545" s="46">
        <v>-46402.52</v>
      </c>
      <c r="C545" s="32">
        <f>VLOOKUP($A545,級距!$A:$K,9,FALSE)</f>
        <v>4</v>
      </c>
      <c r="D545" s="32">
        <f>VLOOKUP($A545,級距!$A:$K,10,FALSE)</f>
        <v>4</v>
      </c>
      <c r="E545" s="32">
        <f>VLOOKUP($A545,級距!$A:$K,11,FALSE)</f>
        <v>2</v>
      </c>
      <c r="F545" s="32">
        <f t="shared" si="8"/>
        <v>1</v>
      </c>
    </row>
    <row r="546" spans="1:6">
      <c r="A546" s="47">
        <v>43980</v>
      </c>
      <c r="B546" s="46">
        <v>-39443.232000000004</v>
      </c>
      <c r="C546" s="32">
        <f>VLOOKUP($A546,級距!$A:$K,9,FALSE)</f>
        <v>7</v>
      </c>
      <c r="D546" s="32">
        <f>VLOOKUP($A546,級距!$A:$K,10,FALSE)</f>
        <v>3</v>
      </c>
      <c r="E546" s="32">
        <f>VLOOKUP($A546,級距!$A:$K,11,FALSE)</f>
        <v>2</v>
      </c>
      <c r="F546" s="32">
        <f t="shared" si="8"/>
        <v>1</v>
      </c>
    </row>
    <row r="547" spans="1:6">
      <c r="A547" s="47">
        <v>43979</v>
      </c>
      <c r="B547" s="46">
        <v>-41536.896000000001</v>
      </c>
      <c r="C547" s="32">
        <f>VLOOKUP($A547,級距!$A:$K,9,FALSE)</f>
        <v>10</v>
      </c>
      <c r="D547" s="32">
        <f>VLOOKUP($A547,級距!$A:$K,10,FALSE)</f>
        <v>8</v>
      </c>
      <c r="E547" s="32">
        <f>VLOOKUP($A547,級距!$A:$K,11,FALSE)</f>
        <v>4</v>
      </c>
      <c r="F547" s="32">
        <f t="shared" si="8"/>
        <v>1</v>
      </c>
    </row>
    <row r="548" spans="1:6">
      <c r="A548" s="47">
        <v>43977</v>
      </c>
      <c r="B548" s="46">
        <v>11347.216</v>
      </c>
      <c r="C548" s="32">
        <f>VLOOKUP($A548,級距!$A:$K,9,FALSE)</f>
        <v>7</v>
      </c>
      <c r="D548" s="32">
        <f>VLOOKUP($A548,級距!$A:$K,10,FALSE)</f>
        <v>7</v>
      </c>
      <c r="E548" s="32">
        <f>VLOOKUP($A548,級距!$A:$K,11,FALSE)</f>
        <v>3</v>
      </c>
      <c r="F548" s="32">
        <f t="shared" si="8"/>
        <v>1</v>
      </c>
    </row>
    <row r="549" spans="1:6">
      <c r="A549" s="47">
        <v>43976</v>
      </c>
      <c r="B549" s="46">
        <v>-63084.192000000003</v>
      </c>
      <c r="C549" s="32">
        <f>VLOOKUP($A549,級距!$A:$K,9,FALSE)</f>
        <v>9</v>
      </c>
      <c r="D549" s="32">
        <f>VLOOKUP($A549,級距!$A:$K,10,FALSE)</f>
        <v>1</v>
      </c>
      <c r="E549" s="32">
        <f>VLOOKUP($A549,級距!$A:$K,11,FALSE)</f>
        <v>2</v>
      </c>
      <c r="F549" s="32">
        <f t="shared" si="8"/>
        <v>1</v>
      </c>
    </row>
    <row r="550" spans="1:6">
      <c r="A550" s="47">
        <v>43972</v>
      </c>
      <c r="B550" s="46">
        <v>53169.864000000001</v>
      </c>
      <c r="C550" s="32">
        <f>VLOOKUP($A550,級距!$A:$K,9,FALSE)</f>
        <v>5</v>
      </c>
      <c r="D550" s="32">
        <f>VLOOKUP($A550,級距!$A:$K,10,FALSE)</f>
        <v>5</v>
      </c>
      <c r="E550" s="32">
        <f>VLOOKUP($A550,級距!$A:$K,11,FALSE)</f>
        <v>2</v>
      </c>
      <c r="F550" s="32">
        <f t="shared" si="8"/>
        <v>1</v>
      </c>
    </row>
    <row r="551" spans="1:6">
      <c r="A551" s="47">
        <v>43963</v>
      </c>
      <c r="B551" s="46">
        <v>-25040.448</v>
      </c>
      <c r="C551" s="32">
        <f>VLOOKUP($A551,級距!$A:$K,9,FALSE)</f>
        <v>6</v>
      </c>
      <c r="D551" s="32">
        <f>VLOOKUP($A551,級距!$A:$K,10,FALSE)</f>
        <v>3</v>
      </c>
      <c r="E551" s="32">
        <f>VLOOKUP($A551,級距!$A:$K,11,FALSE)</f>
        <v>2</v>
      </c>
      <c r="F551" s="32">
        <f t="shared" si="8"/>
        <v>1</v>
      </c>
    </row>
    <row r="552" spans="1:6">
      <c r="A552" s="47">
        <v>43959</v>
      </c>
      <c r="B552" s="46">
        <v>-29848.031999999999</v>
      </c>
      <c r="C552" s="32">
        <f>VLOOKUP($A552,級距!$A:$K,9,FALSE)</f>
        <v>5</v>
      </c>
      <c r="D552" s="32">
        <f>VLOOKUP($A552,級距!$A:$K,10,FALSE)</f>
        <v>1</v>
      </c>
      <c r="E552" s="32">
        <f>VLOOKUP($A552,級距!$A:$K,11,FALSE)</f>
        <v>2</v>
      </c>
      <c r="F552" s="32">
        <f t="shared" si="8"/>
        <v>1</v>
      </c>
    </row>
    <row r="553" spans="1:6">
      <c r="A553" s="47">
        <v>43958</v>
      </c>
      <c r="B553" s="46">
        <v>-35598.839999999997</v>
      </c>
      <c r="C553" s="32">
        <f>VLOOKUP($A553,級距!$A:$K,9,FALSE)</f>
        <v>8</v>
      </c>
      <c r="D553" s="32">
        <f>VLOOKUP($A553,級距!$A:$K,10,FALSE)</f>
        <v>6</v>
      </c>
      <c r="E553" s="32">
        <f>VLOOKUP($A553,級距!$A:$K,11,FALSE)</f>
        <v>2</v>
      </c>
      <c r="F553" s="32">
        <f t="shared" si="8"/>
        <v>1</v>
      </c>
    </row>
    <row r="554" spans="1:6">
      <c r="A554" s="47">
        <v>43956</v>
      </c>
      <c r="B554" s="46">
        <v>-62574.96</v>
      </c>
      <c r="C554" s="32">
        <f>VLOOKUP($A554,級距!$A:$K,9,FALSE)</f>
        <v>7</v>
      </c>
      <c r="D554" s="32">
        <f>VLOOKUP($A554,級距!$A:$K,10,FALSE)</f>
        <v>1</v>
      </c>
      <c r="E554" s="32">
        <f>VLOOKUP($A554,級距!$A:$K,11,FALSE)</f>
        <v>2</v>
      </c>
      <c r="F554" s="32">
        <f t="shared" si="8"/>
        <v>1</v>
      </c>
    </row>
    <row r="555" spans="1:6">
      <c r="A555" s="47">
        <v>43955</v>
      </c>
      <c r="B555" s="46">
        <v>-29022.592000000001</v>
      </c>
      <c r="C555" s="32">
        <f>VLOOKUP($A555,級距!$A:$K,9,FALSE)</f>
        <v>10</v>
      </c>
      <c r="D555" s="32">
        <f>VLOOKUP($A555,級距!$A:$K,10,FALSE)</f>
        <v>4</v>
      </c>
      <c r="E555" s="32">
        <f>VLOOKUP($A555,級距!$A:$K,11,FALSE)</f>
        <v>1</v>
      </c>
      <c r="F555" s="32">
        <f t="shared" si="8"/>
        <v>1</v>
      </c>
    </row>
    <row r="556" spans="1:6">
      <c r="A556" s="47">
        <v>43951</v>
      </c>
      <c r="B556" s="46">
        <v>15377.808000000001</v>
      </c>
      <c r="C556" s="32">
        <f>VLOOKUP($A556,級距!$A:$K,9,FALSE)</f>
        <v>8</v>
      </c>
      <c r="D556" s="32">
        <f>VLOOKUP($A556,級距!$A:$K,10,FALSE)</f>
        <v>8</v>
      </c>
      <c r="E556" s="32">
        <f>VLOOKUP($A556,級距!$A:$K,11,FALSE)</f>
        <v>3</v>
      </c>
      <c r="F556" s="32">
        <f t="shared" si="8"/>
        <v>1</v>
      </c>
    </row>
    <row r="557" spans="1:6">
      <c r="A557" s="47">
        <v>43950</v>
      </c>
      <c r="B557" s="46">
        <v>164953.35999999999</v>
      </c>
      <c r="C557" s="32">
        <f>VLOOKUP($A557,級距!$A:$K,9,FALSE)</f>
        <v>7</v>
      </c>
      <c r="D557" s="32">
        <f>VLOOKUP($A557,級距!$A:$K,10,FALSE)</f>
        <v>4</v>
      </c>
      <c r="E557" s="32">
        <f>VLOOKUP($A557,級距!$A:$K,11,FALSE)</f>
        <v>2</v>
      </c>
      <c r="F557" s="32">
        <f t="shared" si="8"/>
        <v>1</v>
      </c>
    </row>
    <row r="558" spans="1:6">
      <c r="A558" s="47">
        <v>43948</v>
      </c>
      <c r="B558" s="46">
        <v>68965.623999999996</v>
      </c>
      <c r="C558" s="32">
        <f>VLOOKUP($A558,級距!$A:$K,9,FALSE)</f>
        <v>10</v>
      </c>
      <c r="D558" s="32">
        <f>VLOOKUP($A558,級距!$A:$K,10,FALSE)</f>
        <v>9</v>
      </c>
      <c r="E558" s="32">
        <f>VLOOKUP($A558,級距!$A:$K,11,FALSE)</f>
        <v>4</v>
      </c>
      <c r="F558" s="32">
        <f t="shared" si="8"/>
        <v>1</v>
      </c>
    </row>
    <row r="559" spans="1:6">
      <c r="A559" s="47">
        <v>43944</v>
      </c>
      <c r="B559" s="46">
        <v>77857.695999999996</v>
      </c>
      <c r="C559" s="32">
        <f>VLOOKUP($A559,級距!$A:$K,9,FALSE)</f>
        <v>10</v>
      </c>
      <c r="D559" s="32">
        <f>VLOOKUP($A559,級距!$A:$K,10,FALSE)</f>
        <v>1</v>
      </c>
      <c r="E559" s="32">
        <f>VLOOKUP($A559,級距!$A:$K,11,FALSE)</f>
        <v>1</v>
      </c>
      <c r="F559" s="32">
        <f t="shared" si="8"/>
        <v>1</v>
      </c>
    </row>
    <row r="560" spans="1:6">
      <c r="A560" s="47">
        <v>43942</v>
      </c>
      <c r="B560" s="46">
        <v>425.26400000000001</v>
      </c>
      <c r="C560" s="32">
        <f>VLOOKUP($A560,級距!$A:$K,9,FALSE)</f>
        <v>10</v>
      </c>
      <c r="D560" s="32">
        <f>VLOOKUP($A560,級距!$A:$K,10,FALSE)</f>
        <v>7</v>
      </c>
      <c r="E560" s="32">
        <f>VLOOKUP($A560,級距!$A:$K,11,FALSE)</f>
        <v>4</v>
      </c>
      <c r="F560" s="32">
        <f t="shared" si="8"/>
        <v>1</v>
      </c>
    </row>
    <row r="561" spans="1:6">
      <c r="A561" s="47">
        <v>43938</v>
      </c>
      <c r="B561" s="46">
        <v>-30668.984</v>
      </c>
      <c r="C561" s="32">
        <f>VLOOKUP($A561,級距!$A:$K,9,FALSE)</f>
        <v>10</v>
      </c>
      <c r="D561" s="32">
        <f>VLOOKUP($A561,級距!$A:$K,10,FALSE)</f>
        <v>1</v>
      </c>
      <c r="E561" s="32">
        <f>VLOOKUP($A561,級距!$A:$K,11,FALSE)</f>
        <v>1</v>
      </c>
      <c r="F561" s="32">
        <f t="shared" si="8"/>
        <v>1</v>
      </c>
    </row>
    <row r="562" spans="1:6">
      <c r="A562" s="47">
        <v>43935</v>
      </c>
      <c r="B562" s="46">
        <v>90939.92</v>
      </c>
      <c r="C562" s="32">
        <f>VLOOKUP($A562,級距!$A:$K,9,FALSE)</f>
        <v>10</v>
      </c>
      <c r="D562" s="32">
        <f>VLOOKUP($A562,級距!$A:$K,10,FALSE)</f>
        <v>9</v>
      </c>
      <c r="E562" s="32">
        <f>VLOOKUP($A562,級距!$A:$K,11,FALSE)</f>
        <v>4</v>
      </c>
      <c r="F562" s="32">
        <f t="shared" si="8"/>
        <v>1</v>
      </c>
    </row>
    <row r="563" spans="1:6">
      <c r="A563" s="47">
        <v>43929</v>
      </c>
      <c r="B563" s="46">
        <v>31034.712</v>
      </c>
      <c r="C563" s="32">
        <f>VLOOKUP($A563,級距!$A:$K,9,FALSE)</f>
        <v>9</v>
      </c>
      <c r="D563" s="32">
        <f>VLOOKUP($A563,級距!$A:$K,10,FALSE)</f>
        <v>10</v>
      </c>
      <c r="E563" s="32">
        <f>VLOOKUP($A563,級距!$A:$K,11,FALSE)</f>
        <v>4</v>
      </c>
      <c r="F563" s="32">
        <f t="shared" si="8"/>
        <v>1</v>
      </c>
    </row>
    <row r="564" spans="1:6">
      <c r="A564" s="47">
        <v>43928</v>
      </c>
      <c r="B564" s="46">
        <v>7944.0479999999998</v>
      </c>
      <c r="C564" s="32">
        <f>VLOOKUP($A564,級距!$A:$K,9,FALSE)</f>
        <v>8</v>
      </c>
      <c r="D564" s="32">
        <f>VLOOKUP($A564,級距!$A:$K,10,FALSE)</f>
        <v>3</v>
      </c>
      <c r="E564" s="32">
        <f>VLOOKUP($A564,級距!$A:$K,11,FALSE)</f>
        <v>2</v>
      </c>
      <c r="F564" s="32">
        <f t="shared" si="8"/>
        <v>1</v>
      </c>
    </row>
    <row r="565" spans="1:6">
      <c r="A565" s="47">
        <v>43921</v>
      </c>
      <c r="B565" s="46">
        <v>8218.7520000000004</v>
      </c>
      <c r="C565" s="32">
        <f>VLOOKUP($A565,級距!$A:$K,9,FALSE)</f>
        <v>10</v>
      </c>
      <c r="D565" s="32">
        <f>VLOOKUP($A565,級距!$A:$K,10,FALSE)</f>
        <v>4</v>
      </c>
      <c r="E565" s="32">
        <f>VLOOKUP($A565,級距!$A:$K,11,FALSE)</f>
        <v>1</v>
      </c>
      <c r="F565" s="32">
        <f t="shared" si="8"/>
        <v>1</v>
      </c>
    </row>
    <row r="566" spans="1:6">
      <c r="A566" s="47">
        <v>43920</v>
      </c>
      <c r="B566" s="46">
        <v>-70424.255999999994</v>
      </c>
      <c r="C566" s="32">
        <f>VLOOKUP($A566,級距!$A:$K,9,FALSE)</f>
        <v>10</v>
      </c>
      <c r="D566" s="32">
        <f>VLOOKUP($A566,級距!$A:$K,10,FALSE)</f>
        <v>7</v>
      </c>
      <c r="E566" s="32">
        <f>VLOOKUP($A566,級距!$A:$K,11,FALSE)</f>
        <v>4</v>
      </c>
      <c r="F566" s="32">
        <f t="shared" si="8"/>
        <v>1</v>
      </c>
    </row>
    <row r="567" spans="1:6">
      <c r="A567" s="47">
        <v>43917</v>
      </c>
      <c r="B567" s="46">
        <v>39868.127999999997</v>
      </c>
      <c r="C567" s="32">
        <f>VLOOKUP($A567,級距!$A:$K,9,FALSE)</f>
        <v>10</v>
      </c>
      <c r="D567" s="32">
        <f>VLOOKUP($A567,級距!$A:$K,10,FALSE)</f>
        <v>9</v>
      </c>
      <c r="E567" s="32">
        <f>VLOOKUP($A567,級距!$A:$K,11,FALSE)</f>
        <v>4</v>
      </c>
      <c r="F567" s="32">
        <f t="shared" si="8"/>
        <v>1</v>
      </c>
    </row>
    <row r="568" spans="1:6">
      <c r="A568" s="47">
        <v>43915</v>
      </c>
      <c r="B568" s="46">
        <v>-41186.303999999996</v>
      </c>
      <c r="C568" s="32">
        <f>VLOOKUP($A568,級距!$A:$K,9,FALSE)</f>
        <v>10</v>
      </c>
      <c r="D568" s="32">
        <f>VLOOKUP($A568,級距!$A:$K,10,FALSE)</f>
        <v>7</v>
      </c>
      <c r="E568" s="32">
        <f>VLOOKUP($A568,級距!$A:$K,11,FALSE)</f>
        <v>4</v>
      </c>
      <c r="F568" s="32">
        <f t="shared" si="8"/>
        <v>1</v>
      </c>
    </row>
    <row r="569" spans="1:6">
      <c r="A569" s="47">
        <v>43914</v>
      </c>
      <c r="B569" s="46">
        <v>93192.072</v>
      </c>
      <c r="C569" s="32">
        <f>VLOOKUP($A569,級距!$A:$K,9,FALSE)</f>
        <v>10</v>
      </c>
      <c r="D569" s="32">
        <f>VLOOKUP($A569,級距!$A:$K,10,FALSE)</f>
        <v>7</v>
      </c>
      <c r="E569" s="32">
        <f>VLOOKUP($A569,級距!$A:$K,11,FALSE)</f>
        <v>4</v>
      </c>
      <c r="F569" s="32">
        <f t="shared" si="8"/>
        <v>1</v>
      </c>
    </row>
    <row r="570" spans="1:6">
      <c r="A570" s="47">
        <v>43910</v>
      </c>
      <c r="B570" s="46">
        <v>24942.423999999999</v>
      </c>
      <c r="C570" s="32">
        <f>VLOOKUP($A570,級距!$A:$K,9,FALSE)</f>
        <v>10</v>
      </c>
      <c r="D570" s="32">
        <f>VLOOKUP($A570,級距!$A:$K,10,FALSE)</f>
        <v>8</v>
      </c>
      <c r="E570" s="32">
        <f>VLOOKUP($A570,級距!$A:$K,11,FALSE)</f>
        <v>4</v>
      </c>
      <c r="F570" s="32">
        <f t="shared" si="8"/>
        <v>1</v>
      </c>
    </row>
    <row r="571" spans="1:6">
      <c r="A571" s="47">
        <v>43909</v>
      </c>
      <c r="B571" s="46">
        <v>-80892.607999999993</v>
      </c>
      <c r="C571" s="32">
        <f>VLOOKUP($A571,級距!$A:$K,9,FALSE)</f>
        <v>10</v>
      </c>
      <c r="D571" s="32">
        <f>VLOOKUP($A571,級距!$A:$K,10,FALSE)</f>
        <v>8</v>
      </c>
      <c r="E571" s="32">
        <f>VLOOKUP($A571,級距!$A:$K,11,FALSE)</f>
        <v>4</v>
      </c>
      <c r="F571" s="32">
        <f t="shared" si="8"/>
        <v>1</v>
      </c>
    </row>
    <row r="572" spans="1:6">
      <c r="A572" s="47">
        <v>43908</v>
      </c>
      <c r="B572" s="46">
        <v>90954.64</v>
      </c>
      <c r="C572" s="32">
        <f>VLOOKUP($A572,級距!$A:$K,9,FALSE)</f>
        <v>10</v>
      </c>
      <c r="D572" s="32">
        <f>VLOOKUP($A572,級距!$A:$K,10,FALSE)</f>
        <v>4</v>
      </c>
      <c r="E572" s="32">
        <f>VLOOKUP($A572,級距!$A:$K,11,FALSE)</f>
        <v>1</v>
      </c>
      <c r="F572" s="32">
        <f t="shared" si="8"/>
        <v>1</v>
      </c>
    </row>
    <row r="573" spans="1:6">
      <c r="A573" s="47">
        <v>43907</v>
      </c>
      <c r="B573" s="46">
        <v>51477.487999999998</v>
      </c>
      <c r="C573" s="32">
        <f>VLOOKUP($A573,級距!$A:$K,9,FALSE)</f>
        <v>10</v>
      </c>
      <c r="D573" s="32">
        <f>VLOOKUP($A573,級距!$A:$K,10,FALSE)</f>
        <v>1</v>
      </c>
      <c r="E573" s="32">
        <f>VLOOKUP($A573,級距!$A:$K,11,FALSE)</f>
        <v>1</v>
      </c>
      <c r="F573" s="32">
        <f t="shared" si="8"/>
        <v>1</v>
      </c>
    </row>
    <row r="574" spans="1:6">
      <c r="A574" s="47">
        <v>43903</v>
      </c>
      <c r="B574" s="46">
        <v>-64707.96</v>
      </c>
      <c r="C574" s="32">
        <f>VLOOKUP($A574,級距!$A:$K,9,FALSE)</f>
        <v>10</v>
      </c>
      <c r="D574" s="32">
        <f>VLOOKUP($A574,級距!$A:$K,10,FALSE)</f>
        <v>4</v>
      </c>
      <c r="E574" s="32">
        <f>VLOOKUP($A574,級距!$A:$K,11,FALSE)</f>
        <v>1</v>
      </c>
      <c r="F574" s="32">
        <f t="shared" si="8"/>
        <v>1</v>
      </c>
    </row>
    <row r="575" spans="1:6">
      <c r="A575" s="47">
        <v>43902</v>
      </c>
      <c r="B575" s="46">
        <v>250905.24799999999</v>
      </c>
      <c r="C575" s="32">
        <f>VLOOKUP($A575,級距!$A:$K,9,FALSE)</f>
        <v>10</v>
      </c>
      <c r="D575" s="32">
        <f>VLOOKUP($A575,級距!$A:$K,10,FALSE)</f>
        <v>7</v>
      </c>
      <c r="E575" s="32">
        <f>VLOOKUP($A575,級距!$A:$K,11,FALSE)</f>
        <v>4</v>
      </c>
      <c r="F575" s="32">
        <f t="shared" si="8"/>
        <v>1</v>
      </c>
    </row>
    <row r="576" spans="1:6">
      <c r="A576" s="47">
        <v>43899</v>
      </c>
      <c r="B576" s="46">
        <v>-61581.552000000003</v>
      </c>
      <c r="C576" s="32">
        <f>VLOOKUP($A576,級距!$A:$K,9,FALSE)</f>
        <v>9</v>
      </c>
      <c r="D576" s="32">
        <f>VLOOKUP($A576,級距!$A:$K,10,FALSE)</f>
        <v>2</v>
      </c>
      <c r="E576" s="32">
        <f>VLOOKUP($A576,級距!$A:$K,11,FALSE)</f>
        <v>2</v>
      </c>
      <c r="F576" s="32">
        <f t="shared" si="8"/>
        <v>1</v>
      </c>
    </row>
    <row r="577" spans="1:6">
      <c r="A577" s="47">
        <v>43896</v>
      </c>
      <c r="B577" s="46">
        <v>55568.864000000001</v>
      </c>
      <c r="C577" s="32">
        <f>VLOOKUP($A577,級距!$A:$K,9,FALSE)</f>
        <v>8</v>
      </c>
      <c r="D577" s="32">
        <f>VLOOKUP($A577,級距!$A:$K,10,FALSE)</f>
        <v>9</v>
      </c>
      <c r="E577" s="32">
        <f>VLOOKUP($A577,級距!$A:$K,11,FALSE)</f>
        <v>3</v>
      </c>
      <c r="F577" s="32">
        <f t="shared" si="8"/>
        <v>1</v>
      </c>
    </row>
    <row r="578" spans="1:6">
      <c r="A578" s="47">
        <v>43893</v>
      </c>
      <c r="B578" s="46">
        <v>-62713.919999999998</v>
      </c>
      <c r="C578" s="32">
        <f>VLOOKUP($A578,級距!$A:$K,9,FALSE)</f>
        <v>4</v>
      </c>
      <c r="D578" s="32">
        <f>VLOOKUP($A578,級距!$A:$K,10,FALSE)</f>
        <v>2</v>
      </c>
      <c r="E578" s="32">
        <f>VLOOKUP($A578,級距!$A:$K,11,FALSE)</f>
        <v>2</v>
      </c>
      <c r="F578" s="32">
        <f t="shared" si="8"/>
        <v>1</v>
      </c>
    </row>
    <row r="579" spans="1:6">
      <c r="A579" s="47">
        <v>43892</v>
      </c>
      <c r="B579" s="46">
        <v>-18942.504000000001</v>
      </c>
      <c r="C579" s="32">
        <f>VLOOKUP($A579,級距!$A:$K,9,FALSE)</f>
        <v>10</v>
      </c>
      <c r="D579" s="32">
        <f>VLOOKUP($A579,級距!$A:$K,10,FALSE)</f>
        <v>6</v>
      </c>
      <c r="E579" s="32">
        <f>VLOOKUP($A579,級距!$A:$K,11,FALSE)</f>
        <v>1</v>
      </c>
      <c r="F579" s="32">
        <f t="shared" si="8"/>
        <v>1</v>
      </c>
    </row>
    <row r="580" spans="1:6">
      <c r="A580" s="47">
        <v>43882</v>
      </c>
      <c r="B580" s="46">
        <v>-19679.903999999999</v>
      </c>
      <c r="C580" s="32">
        <f>VLOOKUP($A580,級距!$A:$K,9,FALSE)</f>
        <v>5</v>
      </c>
      <c r="D580" s="32">
        <f>VLOOKUP($A580,級距!$A:$K,10,FALSE)</f>
        <v>1</v>
      </c>
      <c r="E580" s="32">
        <f>VLOOKUP($A580,級距!$A:$K,11,FALSE)</f>
        <v>2</v>
      </c>
      <c r="F580" s="32">
        <f t="shared" ref="F580:F588" si="9">IF(A581&lt;&gt;A580,1,0)</f>
        <v>1</v>
      </c>
    </row>
    <row r="581" spans="1:6">
      <c r="A581" s="47">
        <v>43880</v>
      </c>
      <c r="B581" s="46">
        <v>5174</v>
      </c>
      <c r="C581" s="32">
        <f>VLOOKUP($A581,級距!$A:$K,9,FALSE)</f>
        <v>8</v>
      </c>
      <c r="D581" s="32">
        <f>VLOOKUP($A581,級距!$A:$K,10,FALSE)</f>
        <v>5</v>
      </c>
      <c r="E581" s="32">
        <f>VLOOKUP($A581,級距!$A:$K,11,FALSE)</f>
        <v>2</v>
      </c>
      <c r="F581" s="32">
        <f t="shared" si="9"/>
        <v>1</v>
      </c>
    </row>
    <row r="582" spans="1:6">
      <c r="A582" s="47">
        <v>43875</v>
      </c>
      <c r="B582" s="46">
        <v>-13935.584000000001</v>
      </c>
      <c r="C582" s="32">
        <f>VLOOKUP($A582,級距!$A:$K,9,FALSE)</f>
        <v>4</v>
      </c>
      <c r="D582" s="32">
        <f>VLOOKUP($A582,級距!$A:$K,10,FALSE)</f>
        <v>6</v>
      </c>
      <c r="E582" s="32">
        <f>VLOOKUP($A582,級距!$A:$K,11,FALSE)</f>
        <v>2</v>
      </c>
      <c r="F582" s="32">
        <f t="shared" si="9"/>
        <v>1</v>
      </c>
    </row>
    <row r="583" spans="1:6">
      <c r="A583" s="47">
        <v>43873</v>
      </c>
      <c r="B583" s="46">
        <v>-5930.3040000000001</v>
      </c>
      <c r="C583" s="32">
        <f>VLOOKUP($A583,級距!$A:$K,9,FALSE)</f>
        <v>7</v>
      </c>
      <c r="D583" s="32">
        <f>VLOOKUP($A583,級距!$A:$K,10,FALSE)</f>
        <v>8</v>
      </c>
      <c r="E583" s="32">
        <f>VLOOKUP($A583,級距!$A:$K,11,FALSE)</f>
        <v>3</v>
      </c>
      <c r="F583" s="32">
        <f t="shared" si="9"/>
        <v>1</v>
      </c>
    </row>
    <row r="584" spans="1:6">
      <c r="A584" s="47">
        <v>43872</v>
      </c>
      <c r="B584" s="46">
        <v>19756.128000000001</v>
      </c>
      <c r="C584" s="32">
        <f>VLOOKUP($A584,級距!$A:$K,9,FALSE)</f>
        <v>2</v>
      </c>
      <c r="D584" s="32">
        <f>VLOOKUP($A584,級距!$A:$K,10,FALSE)</f>
        <v>6</v>
      </c>
      <c r="E584" s="32">
        <f>VLOOKUP($A584,級距!$A:$K,11,FALSE)</f>
        <v>2</v>
      </c>
      <c r="F584" s="32">
        <f t="shared" si="9"/>
        <v>1</v>
      </c>
    </row>
    <row r="585" spans="1:6">
      <c r="A585" s="47">
        <v>43871</v>
      </c>
      <c r="B585" s="46">
        <v>27293.360000000001</v>
      </c>
      <c r="C585" s="32">
        <f>VLOOKUP($A585,級距!$A:$K,9,FALSE)</f>
        <v>9</v>
      </c>
      <c r="D585" s="32">
        <f>VLOOKUP($A585,級距!$A:$K,10,FALSE)</f>
        <v>6</v>
      </c>
      <c r="E585" s="32">
        <f>VLOOKUP($A585,級距!$A:$K,11,FALSE)</f>
        <v>2</v>
      </c>
      <c r="F585" s="32">
        <f t="shared" si="9"/>
        <v>1</v>
      </c>
    </row>
    <row r="586" spans="1:6">
      <c r="A586" s="47">
        <v>43868</v>
      </c>
      <c r="B586" s="46">
        <v>-71236.656000000003</v>
      </c>
      <c r="C586" s="32">
        <f>VLOOKUP($A586,級距!$A:$K,9,FALSE)</f>
        <v>4</v>
      </c>
      <c r="D586" s="32">
        <f>VLOOKUP($A586,級距!$A:$K,10,FALSE)</f>
        <v>7</v>
      </c>
      <c r="E586" s="32">
        <f>VLOOKUP($A586,級距!$A:$K,11,FALSE)</f>
        <v>3</v>
      </c>
      <c r="F586" s="32">
        <f t="shared" si="9"/>
        <v>1</v>
      </c>
    </row>
    <row r="587" spans="1:6">
      <c r="A587" s="47">
        <v>43867</v>
      </c>
      <c r="B587" s="46">
        <v>36263.279999999999</v>
      </c>
      <c r="C587" s="32">
        <f>VLOOKUP($A587,級距!$A:$K,9,FALSE)</f>
        <v>5</v>
      </c>
      <c r="D587" s="32">
        <f>VLOOKUP($A587,級距!$A:$K,10,FALSE)</f>
        <v>8</v>
      </c>
      <c r="E587" s="32">
        <f>VLOOKUP($A587,級距!$A:$K,11,FALSE)</f>
        <v>3</v>
      </c>
      <c r="F587" s="32">
        <f t="shared" si="9"/>
        <v>1</v>
      </c>
    </row>
    <row r="588" spans="1:6">
      <c r="A588" s="47">
        <v>43866</v>
      </c>
      <c r="B588" s="46">
        <v>-30706.304</v>
      </c>
      <c r="C588" s="32">
        <f>VLOOKUP($A588,級距!$A:$K,9,FALSE)</f>
        <v>7</v>
      </c>
      <c r="D588" s="32">
        <f>VLOOKUP($A588,級距!$A:$K,10,FALSE)</f>
        <v>5</v>
      </c>
      <c r="E588" s="32">
        <f>VLOOKUP($A588,級距!$A:$K,11,FALSE)</f>
        <v>2</v>
      </c>
      <c r="F588" s="32">
        <f t="shared" si="9"/>
        <v>1</v>
      </c>
    </row>
    <row r="589" spans="1:6">
      <c r="A589" s="47"/>
    </row>
    <row r="590" spans="1:6">
      <c r="A590" s="47"/>
    </row>
    <row r="591" spans="1:6">
      <c r="A591" s="47"/>
    </row>
    <row r="592" spans="1:6">
      <c r="A592" s="47"/>
    </row>
    <row r="593" spans="1:1">
      <c r="A593" s="47"/>
    </row>
    <row r="594" spans="1:1">
      <c r="A594" s="47"/>
    </row>
    <row r="595" spans="1:1">
      <c r="A595" s="47"/>
    </row>
    <row r="596" spans="1:1">
      <c r="A596" s="47"/>
    </row>
    <row r="597" spans="1:1">
      <c r="A597" s="47"/>
    </row>
    <row r="598" spans="1:1">
      <c r="A598" s="47"/>
    </row>
    <row r="599" spans="1:1">
      <c r="A599" s="47"/>
    </row>
    <row r="600" spans="1:1">
      <c r="A600" s="47"/>
    </row>
    <row r="601" spans="1:1">
      <c r="A601" s="47"/>
    </row>
    <row r="602" spans="1:1">
      <c r="A602" s="47"/>
    </row>
    <row r="603" spans="1:1">
      <c r="A603" s="47"/>
    </row>
    <row r="604" spans="1:1">
      <c r="A604" s="47"/>
    </row>
    <row r="605" spans="1:1">
      <c r="A605" s="47"/>
    </row>
    <row r="606" spans="1:1">
      <c r="A606" s="47"/>
    </row>
    <row r="607" spans="1:1">
      <c r="A607" s="47"/>
    </row>
    <row r="608" spans="1:1">
      <c r="A608" s="47"/>
    </row>
    <row r="609" spans="1:1">
      <c r="A609" s="47"/>
    </row>
    <row r="610" spans="1:1">
      <c r="A610" s="47"/>
    </row>
    <row r="611" spans="1:1">
      <c r="A611" s="47"/>
    </row>
    <row r="612" spans="1:1">
      <c r="A612" s="47"/>
    </row>
    <row r="613" spans="1:1">
      <c r="A613" s="47"/>
    </row>
    <row r="614" spans="1:1">
      <c r="A614" s="47"/>
    </row>
    <row r="615" spans="1:1">
      <c r="A615" s="47"/>
    </row>
    <row r="616" spans="1:1">
      <c r="A616" s="47"/>
    </row>
    <row r="617" spans="1:1">
      <c r="A617" s="47"/>
    </row>
    <row r="618" spans="1:1">
      <c r="A618" s="47"/>
    </row>
    <row r="619" spans="1:1">
      <c r="A619" s="47"/>
    </row>
    <row r="620" spans="1:1">
      <c r="A620" s="47"/>
    </row>
    <row r="621" spans="1:1">
      <c r="A621" s="47"/>
    </row>
    <row r="622" spans="1:1">
      <c r="A622" s="47"/>
    </row>
    <row r="623" spans="1:1">
      <c r="A623" s="47"/>
    </row>
    <row r="624" spans="1:1">
      <c r="A624" s="47"/>
    </row>
    <row r="625" spans="1:1">
      <c r="A625" s="47"/>
    </row>
    <row r="626" spans="1:1">
      <c r="A626" s="47"/>
    </row>
    <row r="627" spans="1:1">
      <c r="A627" s="47"/>
    </row>
    <row r="628" spans="1:1">
      <c r="A628" s="47"/>
    </row>
    <row r="629" spans="1:1">
      <c r="A629" s="47"/>
    </row>
    <row r="630" spans="1:1">
      <c r="A630" s="47"/>
    </row>
    <row r="631" spans="1:1">
      <c r="A631" s="47"/>
    </row>
    <row r="632" spans="1:1">
      <c r="A632" s="47"/>
    </row>
    <row r="633" spans="1:1">
      <c r="A633" s="47"/>
    </row>
    <row r="634" spans="1:1">
      <c r="A634" s="47"/>
    </row>
    <row r="635" spans="1:1">
      <c r="A635" s="47"/>
    </row>
    <row r="636" spans="1:1">
      <c r="A636" s="47"/>
    </row>
    <row r="637" spans="1:1">
      <c r="A637" s="47"/>
    </row>
    <row r="638" spans="1:1">
      <c r="A638" s="47"/>
    </row>
    <row r="639" spans="1:1">
      <c r="A639" s="47"/>
    </row>
    <row r="640" spans="1:1">
      <c r="A640" s="47"/>
    </row>
    <row r="641" spans="1:1">
      <c r="A641" s="47"/>
    </row>
    <row r="642" spans="1:1">
      <c r="A642" s="47"/>
    </row>
    <row r="643" spans="1:1">
      <c r="A643" s="47"/>
    </row>
    <row r="644" spans="1:1">
      <c r="A644" s="47"/>
    </row>
    <row r="645" spans="1:1">
      <c r="A645" s="47"/>
    </row>
    <row r="646" spans="1:1">
      <c r="A646" s="47"/>
    </row>
    <row r="647" spans="1:1">
      <c r="A647" s="47"/>
    </row>
    <row r="648" spans="1:1">
      <c r="A648" s="47"/>
    </row>
    <row r="649" spans="1:1">
      <c r="A649" s="47"/>
    </row>
    <row r="650" spans="1:1">
      <c r="A650" s="47"/>
    </row>
    <row r="651" spans="1:1">
      <c r="A651" s="47"/>
    </row>
    <row r="652" spans="1:1">
      <c r="A652" s="47"/>
    </row>
    <row r="653" spans="1:1">
      <c r="A653" s="47"/>
    </row>
    <row r="654" spans="1:1">
      <c r="A654" s="47"/>
    </row>
    <row r="655" spans="1:1">
      <c r="A655" s="47"/>
    </row>
    <row r="656" spans="1:1">
      <c r="A656" s="47"/>
    </row>
    <row r="657" spans="1:1">
      <c r="A657" s="47"/>
    </row>
    <row r="658" spans="1:1">
      <c r="A658" s="47"/>
    </row>
    <row r="659" spans="1:1">
      <c r="A659" s="47"/>
    </row>
    <row r="660" spans="1:1">
      <c r="A660" s="47"/>
    </row>
    <row r="661" spans="1:1">
      <c r="A661" s="47"/>
    </row>
    <row r="662" spans="1:1">
      <c r="A662" s="47"/>
    </row>
    <row r="663" spans="1:1">
      <c r="A663" s="47"/>
    </row>
    <row r="664" spans="1:1">
      <c r="A664" s="47"/>
    </row>
    <row r="665" spans="1:1">
      <c r="A665" s="47"/>
    </row>
    <row r="666" spans="1:1">
      <c r="A666" s="47"/>
    </row>
    <row r="667" spans="1:1">
      <c r="A667" s="47"/>
    </row>
    <row r="668" spans="1:1">
      <c r="A668" s="47"/>
    </row>
    <row r="669" spans="1:1">
      <c r="A669" s="47"/>
    </row>
    <row r="670" spans="1:1">
      <c r="A670" s="47"/>
    </row>
    <row r="671" spans="1:1">
      <c r="A671" s="47"/>
    </row>
    <row r="672" spans="1:1">
      <c r="A672" s="47"/>
    </row>
    <row r="673" spans="1:1">
      <c r="A673" s="47"/>
    </row>
    <row r="674" spans="1:1">
      <c r="A674" s="47"/>
    </row>
    <row r="675" spans="1:1">
      <c r="A675" s="47"/>
    </row>
    <row r="676" spans="1:1">
      <c r="A676" s="47"/>
    </row>
    <row r="677" spans="1:1">
      <c r="A677" s="47"/>
    </row>
    <row r="678" spans="1:1">
      <c r="A678" s="47"/>
    </row>
    <row r="679" spans="1:1">
      <c r="A679" s="47"/>
    </row>
    <row r="680" spans="1:1">
      <c r="A680" s="47"/>
    </row>
    <row r="681" spans="1:1">
      <c r="A681" s="47"/>
    </row>
    <row r="682" spans="1:1">
      <c r="A682" s="47"/>
    </row>
    <row r="683" spans="1:1">
      <c r="A683" s="47"/>
    </row>
    <row r="684" spans="1:1">
      <c r="A684" s="47"/>
    </row>
    <row r="685" spans="1:1">
      <c r="A685" s="47"/>
    </row>
    <row r="686" spans="1:1">
      <c r="A686" s="47"/>
    </row>
    <row r="687" spans="1:1">
      <c r="A687" s="47"/>
    </row>
    <row r="688" spans="1:1">
      <c r="A688" s="47"/>
    </row>
    <row r="689" spans="1:1">
      <c r="A689" s="47"/>
    </row>
    <row r="690" spans="1:1">
      <c r="A690" s="47"/>
    </row>
    <row r="691" spans="1:1">
      <c r="A691" s="47"/>
    </row>
    <row r="692" spans="1:1">
      <c r="A692" s="47"/>
    </row>
    <row r="693" spans="1:1">
      <c r="A693" s="47"/>
    </row>
    <row r="694" spans="1:1">
      <c r="A694" s="47"/>
    </row>
    <row r="695" spans="1:1">
      <c r="A695" s="47"/>
    </row>
    <row r="696" spans="1:1">
      <c r="A696" s="47"/>
    </row>
    <row r="697" spans="1:1">
      <c r="A697" s="47"/>
    </row>
    <row r="698" spans="1:1">
      <c r="A698" s="47"/>
    </row>
    <row r="699" spans="1:1">
      <c r="A699" s="47"/>
    </row>
    <row r="700" spans="1:1">
      <c r="A700" s="47"/>
    </row>
    <row r="701" spans="1:1">
      <c r="A701" s="47"/>
    </row>
    <row r="702" spans="1:1">
      <c r="A702" s="47"/>
    </row>
    <row r="703" spans="1:1">
      <c r="A703" s="47"/>
    </row>
    <row r="704" spans="1:1">
      <c r="A704" s="47"/>
    </row>
    <row r="705" spans="1:1">
      <c r="A705" s="47"/>
    </row>
    <row r="706" spans="1:1">
      <c r="A706" s="47"/>
    </row>
    <row r="707" spans="1:1">
      <c r="A707" s="47"/>
    </row>
    <row r="708" spans="1:1">
      <c r="A708" s="47"/>
    </row>
    <row r="709" spans="1:1">
      <c r="A709" s="47"/>
    </row>
    <row r="710" spans="1:1">
      <c r="A710" s="47"/>
    </row>
    <row r="711" spans="1:1">
      <c r="A711" s="47"/>
    </row>
    <row r="712" spans="1:1">
      <c r="A712" s="47"/>
    </row>
    <row r="713" spans="1:1">
      <c r="A713" s="47"/>
    </row>
    <row r="714" spans="1:1">
      <c r="A714" s="47"/>
    </row>
    <row r="715" spans="1:1">
      <c r="A715" s="47"/>
    </row>
    <row r="716" spans="1:1">
      <c r="A716" s="47"/>
    </row>
    <row r="717" spans="1:1">
      <c r="A717" s="47"/>
    </row>
    <row r="718" spans="1:1">
      <c r="A718" s="47"/>
    </row>
    <row r="719" spans="1:1">
      <c r="A719" s="47"/>
    </row>
    <row r="720" spans="1:1">
      <c r="A720" s="47"/>
    </row>
    <row r="721" spans="1:1">
      <c r="A721" s="47"/>
    </row>
    <row r="722" spans="1:1">
      <c r="A722" s="47"/>
    </row>
    <row r="723" spans="1:1">
      <c r="A723" s="47"/>
    </row>
    <row r="724" spans="1:1">
      <c r="A724" s="47"/>
    </row>
    <row r="725" spans="1:1">
      <c r="A725" s="47"/>
    </row>
    <row r="726" spans="1:1">
      <c r="A726" s="47"/>
    </row>
    <row r="727" spans="1:1">
      <c r="A727" s="47"/>
    </row>
    <row r="728" spans="1:1">
      <c r="A728" s="47"/>
    </row>
    <row r="729" spans="1:1">
      <c r="A729" s="47"/>
    </row>
    <row r="730" spans="1:1">
      <c r="A730" s="47"/>
    </row>
    <row r="731" spans="1:1">
      <c r="A731" s="47"/>
    </row>
    <row r="732" spans="1:1">
      <c r="A732" s="47"/>
    </row>
    <row r="733" spans="1:1">
      <c r="A733" s="47"/>
    </row>
    <row r="734" spans="1:1">
      <c r="A734" s="47"/>
    </row>
    <row r="735" spans="1:1">
      <c r="A735" s="47"/>
    </row>
    <row r="736" spans="1:1">
      <c r="A736" s="47"/>
    </row>
    <row r="737" spans="1:1">
      <c r="A737" s="47"/>
    </row>
    <row r="738" spans="1:1">
      <c r="A738" s="47"/>
    </row>
    <row r="739" spans="1:1">
      <c r="A739" s="47"/>
    </row>
    <row r="740" spans="1:1">
      <c r="A740" s="47"/>
    </row>
    <row r="741" spans="1:1">
      <c r="A741" s="47"/>
    </row>
    <row r="742" spans="1:1">
      <c r="A742" s="47"/>
    </row>
    <row r="743" spans="1:1">
      <c r="A743" s="47"/>
    </row>
    <row r="744" spans="1:1">
      <c r="A744" s="47"/>
    </row>
    <row r="745" spans="1:1">
      <c r="A745" s="47"/>
    </row>
    <row r="746" spans="1:1">
      <c r="A746" s="47"/>
    </row>
    <row r="747" spans="1:1">
      <c r="A747" s="47"/>
    </row>
    <row r="748" spans="1:1">
      <c r="A748" s="47"/>
    </row>
    <row r="749" spans="1:1">
      <c r="A749" s="47"/>
    </row>
    <row r="750" spans="1:1">
      <c r="A750" s="47"/>
    </row>
    <row r="751" spans="1:1">
      <c r="A751" s="47"/>
    </row>
    <row r="752" spans="1:1">
      <c r="A752" s="47"/>
    </row>
    <row r="753" spans="1:1">
      <c r="A753" s="47"/>
    </row>
    <row r="754" spans="1:1">
      <c r="A754" s="47"/>
    </row>
    <row r="755" spans="1:1">
      <c r="A755" s="47"/>
    </row>
    <row r="756" spans="1:1">
      <c r="A756" s="47"/>
    </row>
    <row r="757" spans="1:1">
      <c r="A757" s="47"/>
    </row>
    <row r="758" spans="1:1">
      <c r="A758" s="47"/>
    </row>
    <row r="759" spans="1:1">
      <c r="A759" s="47"/>
    </row>
    <row r="760" spans="1:1">
      <c r="A760" s="47"/>
    </row>
    <row r="761" spans="1:1">
      <c r="A761" s="47"/>
    </row>
    <row r="762" spans="1:1">
      <c r="A762" s="47"/>
    </row>
    <row r="763" spans="1:1">
      <c r="A763" s="47"/>
    </row>
    <row r="764" spans="1:1">
      <c r="A764" s="47"/>
    </row>
    <row r="765" spans="1:1">
      <c r="A765" s="47"/>
    </row>
    <row r="766" spans="1:1">
      <c r="A766" s="47"/>
    </row>
    <row r="767" spans="1:1">
      <c r="A767" s="47"/>
    </row>
    <row r="768" spans="1:1">
      <c r="A768" s="47"/>
    </row>
    <row r="769" spans="1:1">
      <c r="A769" s="47"/>
    </row>
    <row r="770" spans="1:1">
      <c r="A770" s="47"/>
    </row>
    <row r="771" spans="1:1">
      <c r="A771" s="47"/>
    </row>
    <row r="772" spans="1:1">
      <c r="A772" s="47"/>
    </row>
    <row r="773" spans="1:1">
      <c r="A773" s="47"/>
    </row>
    <row r="774" spans="1:1">
      <c r="A774" s="47"/>
    </row>
    <row r="775" spans="1:1">
      <c r="A775" s="47"/>
    </row>
    <row r="776" spans="1:1">
      <c r="A776" s="47"/>
    </row>
    <row r="777" spans="1:1">
      <c r="A777" s="47"/>
    </row>
    <row r="778" spans="1:1">
      <c r="A778" s="47"/>
    </row>
    <row r="779" spans="1:1">
      <c r="A779" s="47"/>
    </row>
    <row r="780" spans="1:1">
      <c r="A780" s="47"/>
    </row>
    <row r="781" spans="1:1">
      <c r="A781" s="47"/>
    </row>
    <row r="782" spans="1:1">
      <c r="A782" s="47"/>
    </row>
    <row r="783" spans="1:1">
      <c r="A783" s="47"/>
    </row>
    <row r="784" spans="1:1">
      <c r="A784" s="47"/>
    </row>
    <row r="785" spans="1:1">
      <c r="A785" s="47"/>
    </row>
    <row r="786" spans="1:1">
      <c r="A786" s="47"/>
    </row>
    <row r="787" spans="1:1">
      <c r="A787" s="47"/>
    </row>
    <row r="788" spans="1:1">
      <c r="A788" s="47"/>
    </row>
    <row r="789" spans="1:1">
      <c r="A789" s="47"/>
    </row>
    <row r="790" spans="1:1">
      <c r="A790" s="47"/>
    </row>
    <row r="791" spans="1:1">
      <c r="A791" s="47"/>
    </row>
    <row r="792" spans="1:1">
      <c r="A792" s="47"/>
    </row>
    <row r="793" spans="1:1">
      <c r="A793" s="47"/>
    </row>
    <row r="794" spans="1:1">
      <c r="A794" s="47"/>
    </row>
    <row r="795" spans="1:1">
      <c r="A795" s="47"/>
    </row>
    <row r="796" spans="1:1">
      <c r="A796" s="47"/>
    </row>
    <row r="797" spans="1:1">
      <c r="A797" s="47"/>
    </row>
    <row r="798" spans="1:1">
      <c r="A798" s="47"/>
    </row>
    <row r="799" spans="1:1">
      <c r="A799" s="47"/>
    </row>
    <row r="800" spans="1:1">
      <c r="A800" s="47"/>
    </row>
    <row r="801" spans="1:1">
      <c r="A801" s="47"/>
    </row>
    <row r="802" spans="1:1">
      <c r="A802" s="47"/>
    </row>
    <row r="803" spans="1:1">
      <c r="A803" s="47"/>
    </row>
    <row r="804" spans="1:1">
      <c r="A804" s="47"/>
    </row>
    <row r="805" spans="1:1">
      <c r="A805" s="47"/>
    </row>
    <row r="806" spans="1:1">
      <c r="A806" s="47"/>
    </row>
    <row r="807" spans="1:1">
      <c r="A807" s="47"/>
    </row>
    <row r="808" spans="1:1">
      <c r="A808" s="47"/>
    </row>
    <row r="809" spans="1:1">
      <c r="A809" s="47"/>
    </row>
    <row r="810" spans="1:1">
      <c r="A810" s="47"/>
    </row>
    <row r="811" spans="1:1">
      <c r="A811" s="47"/>
    </row>
    <row r="812" spans="1:1">
      <c r="A812" s="47"/>
    </row>
    <row r="813" spans="1:1">
      <c r="A813" s="47"/>
    </row>
    <row r="814" spans="1:1">
      <c r="A814" s="47"/>
    </row>
    <row r="815" spans="1:1">
      <c r="A815" s="47"/>
    </row>
    <row r="816" spans="1:1">
      <c r="A816" s="47"/>
    </row>
    <row r="817" spans="1:1">
      <c r="A817" s="47"/>
    </row>
    <row r="818" spans="1:1">
      <c r="A818" s="47"/>
    </row>
    <row r="819" spans="1:1">
      <c r="A819" s="47"/>
    </row>
    <row r="820" spans="1:1">
      <c r="A820" s="47"/>
    </row>
    <row r="821" spans="1:1">
      <c r="A821" s="47"/>
    </row>
    <row r="822" spans="1:1">
      <c r="A822" s="47"/>
    </row>
    <row r="823" spans="1:1">
      <c r="A823" s="47"/>
    </row>
    <row r="824" spans="1:1">
      <c r="A824" s="47"/>
    </row>
    <row r="825" spans="1:1">
      <c r="A825" s="47"/>
    </row>
    <row r="826" spans="1:1">
      <c r="A826" s="47"/>
    </row>
    <row r="827" spans="1:1">
      <c r="A827" s="47"/>
    </row>
    <row r="828" spans="1:1">
      <c r="A828" s="47"/>
    </row>
    <row r="829" spans="1:1">
      <c r="A829" s="47"/>
    </row>
    <row r="830" spans="1:1">
      <c r="A830" s="47"/>
    </row>
    <row r="831" spans="1:1">
      <c r="A831" s="47"/>
    </row>
    <row r="832" spans="1:1">
      <c r="A832" s="47"/>
    </row>
    <row r="833" spans="1:1">
      <c r="A833" s="47"/>
    </row>
    <row r="834" spans="1:1">
      <c r="A834" s="47"/>
    </row>
    <row r="835" spans="1:1">
      <c r="A835" s="47"/>
    </row>
    <row r="836" spans="1:1">
      <c r="A836" s="47"/>
    </row>
    <row r="837" spans="1:1">
      <c r="A837" s="47"/>
    </row>
    <row r="838" spans="1:1">
      <c r="A838" s="47"/>
    </row>
    <row r="839" spans="1:1">
      <c r="A839" s="47"/>
    </row>
    <row r="840" spans="1:1">
      <c r="A840" s="47"/>
    </row>
    <row r="841" spans="1:1">
      <c r="A841" s="47"/>
    </row>
    <row r="842" spans="1:1">
      <c r="A842" s="47"/>
    </row>
    <row r="843" spans="1:1">
      <c r="A843" s="47"/>
    </row>
    <row r="844" spans="1:1">
      <c r="A844" s="47"/>
    </row>
    <row r="845" spans="1:1">
      <c r="A845" s="47"/>
    </row>
    <row r="846" spans="1:1">
      <c r="A846" s="47"/>
    </row>
    <row r="847" spans="1:1">
      <c r="A847" s="47"/>
    </row>
    <row r="848" spans="1:1">
      <c r="A848" s="47"/>
    </row>
    <row r="849" spans="1:1">
      <c r="A849" s="47"/>
    </row>
    <row r="850" spans="1:1">
      <c r="A850" s="47"/>
    </row>
    <row r="851" spans="1:1">
      <c r="A851" s="47"/>
    </row>
    <row r="852" spans="1:1">
      <c r="A852" s="47"/>
    </row>
    <row r="853" spans="1:1">
      <c r="A853" s="47"/>
    </row>
    <row r="854" spans="1:1">
      <c r="A854" s="47"/>
    </row>
    <row r="855" spans="1:1">
      <c r="A855" s="47"/>
    </row>
    <row r="856" spans="1:1">
      <c r="A856" s="47"/>
    </row>
    <row r="857" spans="1:1">
      <c r="A857" s="47"/>
    </row>
    <row r="858" spans="1:1">
      <c r="A858" s="47"/>
    </row>
    <row r="859" spans="1:1">
      <c r="A859" s="47"/>
    </row>
    <row r="860" spans="1:1">
      <c r="A860" s="47"/>
    </row>
    <row r="861" spans="1:1">
      <c r="A861" s="47"/>
    </row>
    <row r="862" spans="1:1">
      <c r="A862" s="47"/>
    </row>
    <row r="863" spans="1:1">
      <c r="A863" s="47"/>
    </row>
    <row r="864" spans="1:1">
      <c r="A864" s="47"/>
    </row>
    <row r="865" spans="1:1">
      <c r="A865" s="47"/>
    </row>
    <row r="866" spans="1:1">
      <c r="A866" s="47"/>
    </row>
    <row r="867" spans="1:1">
      <c r="A867" s="47"/>
    </row>
    <row r="868" spans="1:1">
      <c r="A868" s="47"/>
    </row>
    <row r="869" spans="1:1">
      <c r="A869" s="47"/>
    </row>
    <row r="870" spans="1:1">
      <c r="A870" s="47"/>
    </row>
    <row r="871" spans="1:1">
      <c r="A871" s="47"/>
    </row>
    <row r="872" spans="1:1">
      <c r="A872" s="47"/>
    </row>
    <row r="873" spans="1:1">
      <c r="A873" s="47"/>
    </row>
    <row r="874" spans="1:1">
      <c r="A874" s="47"/>
    </row>
    <row r="875" spans="1:1">
      <c r="A875" s="47"/>
    </row>
    <row r="876" spans="1:1">
      <c r="A876" s="47"/>
    </row>
    <row r="877" spans="1:1">
      <c r="A877" s="47"/>
    </row>
    <row r="878" spans="1:1">
      <c r="A878" s="47"/>
    </row>
    <row r="879" spans="1:1">
      <c r="A879" s="47"/>
    </row>
    <row r="880" spans="1:1">
      <c r="A880" s="47"/>
    </row>
    <row r="881" spans="1:1">
      <c r="A881" s="47"/>
    </row>
    <row r="882" spans="1:1">
      <c r="A882" s="47"/>
    </row>
    <row r="883" spans="1:1">
      <c r="A883" s="47"/>
    </row>
    <row r="884" spans="1:1">
      <c r="A884" s="47"/>
    </row>
    <row r="885" spans="1:1">
      <c r="A885" s="47"/>
    </row>
    <row r="886" spans="1:1">
      <c r="A886" s="47"/>
    </row>
    <row r="887" spans="1:1">
      <c r="A887" s="47"/>
    </row>
    <row r="888" spans="1:1">
      <c r="A888" s="47"/>
    </row>
    <row r="889" spans="1:1">
      <c r="A889" s="47"/>
    </row>
    <row r="890" spans="1:1">
      <c r="A890" s="47"/>
    </row>
    <row r="891" spans="1:1">
      <c r="A891" s="47"/>
    </row>
    <row r="892" spans="1:1">
      <c r="A892" s="47"/>
    </row>
    <row r="893" spans="1:1">
      <c r="A893" s="47"/>
    </row>
    <row r="894" spans="1:1">
      <c r="A894" s="47"/>
    </row>
    <row r="895" spans="1:1">
      <c r="A895" s="47"/>
    </row>
    <row r="896" spans="1:1">
      <c r="A896" s="47"/>
    </row>
    <row r="897" spans="1:1">
      <c r="A897" s="47"/>
    </row>
    <row r="898" spans="1:1">
      <c r="A898" s="47"/>
    </row>
    <row r="899" spans="1:1">
      <c r="A899" s="47"/>
    </row>
    <row r="900" spans="1:1">
      <c r="A900" s="47"/>
    </row>
    <row r="901" spans="1:1">
      <c r="A901" s="47"/>
    </row>
    <row r="902" spans="1:1">
      <c r="A902" s="47"/>
    </row>
    <row r="903" spans="1:1">
      <c r="A903" s="47"/>
    </row>
    <row r="904" spans="1:1">
      <c r="A904" s="47"/>
    </row>
    <row r="905" spans="1:1">
      <c r="A905" s="47"/>
    </row>
    <row r="906" spans="1:1">
      <c r="A906" s="47"/>
    </row>
    <row r="907" spans="1:1">
      <c r="A907" s="47"/>
    </row>
    <row r="908" spans="1:1">
      <c r="A908" s="47"/>
    </row>
    <row r="909" spans="1:1">
      <c r="A909" s="47"/>
    </row>
    <row r="910" spans="1:1">
      <c r="A910" s="47"/>
    </row>
    <row r="911" spans="1:1">
      <c r="A911" s="47"/>
    </row>
    <row r="912" spans="1:1">
      <c r="A912" s="47"/>
    </row>
    <row r="913" spans="1:1">
      <c r="A913" s="47"/>
    </row>
    <row r="914" spans="1:1">
      <c r="A914" s="47"/>
    </row>
    <row r="915" spans="1:1">
      <c r="A915" s="47"/>
    </row>
    <row r="916" spans="1:1">
      <c r="A916" s="47"/>
    </row>
    <row r="917" spans="1:1">
      <c r="A917" s="47"/>
    </row>
    <row r="918" spans="1:1">
      <c r="A918" s="47"/>
    </row>
    <row r="919" spans="1:1">
      <c r="A919" s="47"/>
    </row>
    <row r="920" spans="1:1">
      <c r="A920" s="47"/>
    </row>
    <row r="921" spans="1:1">
      <c r="A921" s="47"/>
    </row>
    <row r="922" spans="1:1">
      <c r="A922" s="47"/>
    </row>
    <row r="923" spans="1:1">
      <c r="A923" s="47"/>
    </row>
    <row r="924" spans="1:1">
      <c r="A924" s="47"/>
    </row>
    <row r="925" spans="1:1">
      <c r="A925" s="47"/>
    </row>
    <row r="926" spans="1:1">
      <c r="A926" s="47"/>
    </row>
    <row r="927" spans="1:1">
      <c r="A927" s="47"/>
    </row>
    <row r="928" spans="1:1">
      <c r="A928" s="47"/>
    </row>
    <row r="929" spans="1:1">
      <c r="A929" s="47"/>
    </row>
    <row r="930" spans="1:1">
      <c r="A930" s="47"/>
    </row>
    <row r="931" spans="1:1">
      <c r="A931" s="47"/>
    </row>
    <row r="932" spans="1:1">
      <c r="A932" s="47"/>
    </row>
    <row r="933" spans="1:1">
      <c r="A933" s="47"/>
    </row>
    <row r="934" spans="1:1">
      <c r="A934" s="47"/>
    </row>
    <row r="935" spans="1:1">
      <c r="A935" s="47"/>
    </row>
    <row r="936" spans="1:1">
      <c r="A936" s="47"/>
    </row>
    <row r="937" spans="1:1">
      <c r="A937" s="47"/>
    </row>
    <row r="938" spans="1:1">
      <c r="A938" s="47"/>
    </row>
    <row r="939" spans="1:1">
      <c r="A939" s="47"/>
    </row>
    <row r="940" spans="1:1">
      <c r="A940" s="47"/>
    </row>
    <row r="941" spans="1:1">
      <c r="A941" s="47"/>
    </row>
    <row r="942" spans="1:1">
      <c r="A942" s="47"/>
    </row>
    <row r="943" spans="1:1">
      <c r="A943" s="47"/>
    </row>
    <row r="944" spans="1:1">
      <c r="A944" s="47"/>
    </row>
    <row r="945" spans="1:1">
      <c r="A945" s="47"/>
    </row>
    <row r="946" spans="1:1">
      <c r="A946" s="47"/>
    </row>
    <row r="947" spans="1:1">
      <c r="A947" s="47"/>
    </row>
    <row r="948" spans="1:1">
      <c r="A948" s="47"/>
    </row>
    <row r="949" spans="1:1">
      <c r="A949" s="47"/>
    </row>
    <row r="950" spans="1:1">
      <c r="A950" s="47"/>
    </row>
    <row r="951" spans="1:1">
      <c r="A951" s="47"/>
    </row>
    <row r="952" spans="1:1">
      <c r="A952" s="47"/>
    </row>
    <row r="953" spans="1:1">
      <c r="A953" s="47"/>
    </row>
    <row r="954" spans="1:1">
      <c r="A954" s="47"/>
    </row>
    <row r="955" spans="1:1">
      <c r="A955" s="47"/>
    </row>
    <row r="956" spans="1:1">
      <c r="A956" s="47"/>
    </row>
    <row r="957" spans="1:1">
      <c r="A957" s="47"/>
    </row>
    <row r="958" spans="1:1">
      <c r="A958" s="47"/>
    </row>
    <row r="959" spans="1:1">
      <c r="A959" s="47"/>
    </row>
    <row r="960" spans="1:1">
      <c r="A960" s="47"/>
    </row>
    <row r="961" spans="1:1">
      <c r="A961" s="47"/>
    </row>
    <row r="962" spans="1:1">
      <c r="A962" s="47"/>
    </row>
    <row r="963" spans="1:1">
      <c r="A963" s="47"/>
    </row>
    <row r="964" spans="1:1">
      <c r="A964" s="47"/>
    </row>
    <row r="965" spans="1:1">
      <c r="A965" s="47"/>
    </row>
    <row r="966" spans="1:1">
      <c r="A966" s="47"/>
    </row>
    <row r="967" spans="1:1">
      <c r="A967" s="47"/>
    </row>
    <row r="968" spans="1:1">
      <c r="A968" s="47"/>
    </row>
    <row r="969" spans="1:1">
      <c r="A969" s="47"/>
    </row>
    <row r="970" spans="1:1">
      <c r="A970" s="47"/>
    </row>
    <row r="971" spans="1:1">
      <c r="A971" s="47"/>
    </row>
    <row r="972" spans="1:1">
      <c r="A972" s="47"/>
    </row>
    <row r="973" spans="1:1">
      <c r="A973" s="47"/>
    </row>
    <row r="974" spans="1:1">
      <c r="A974" s="47"/>
    </row>
    <row r="975" spans="1:1">
      <c r="A975" s="47"/>
    </row>
    <row r="976" spans="1:1">
      <c r="A976" s="47"/>
    </row>
    <row r="977" spans="1:1">
      <c r="A977" s="47"/>
    </row>
    <row r="978" spans="1:1">
      <c r="A978" s="47"/>
    </row>
    <row r="979" spans="1:1">
      <c r="A979" s="47"/>
    </row>
    <row r="980" spans="1:1">
      <c r="A980" s="47"/>
    </row>
    <row r="981" spans="1:1">
      <c r="A981" s="47"/>
    </row>
    <row r="982" spans="1:1">
      <c r="A982" s="47"/>
    </row>
    <row r="983" spans="1:1">
      <c r="A983" s="47"/>
    </row>
    <row r="984" spans="1:1">
      <c r="A984" s="47"/>
    </row>
    <row r="985" spans="1:1">
      <c r="A985" s="47"/>
    </row>
    <row r="986" spans="1:1">
      <c r="A986" s="47"/>
    </row>
    <row r="987" spans="1:1">
      <c r="A987" s="47"/>
    </row>
    <row r="988" spans="1:1">
      <c r="A988" s="47"/>
    </row>
    <row r="989" spans="1:1">
      <c r="A989" s="47"/>
    </row>
    <row r="990" spans="1:1">
      <c r="A990" s="47"/>
    </row>
    <row r="991" spans="1:1">
      <c r="A991" s="47"/>
    </row>
    <row r="992" spans="1:1">
      <c r="A992" s="47"/>
    </row>
    <row r="993" spans="1:1">
      <c r="A993" s="47"/>
    </row>
    <row r="994" spans="1:1">
      <c r="A994" s="47"/>
    </row>
    <row r="995" spans="1:1">
      <c r="A995" s="47"/>
    </row>
    <row r="996" spans="1:1">
      <c r="A996" s="47"/>
    </row>
    <row r="997" spans="1:1">
      <c r="A997" s="47"/>
    </row>
    <row r="998" spans="1:1">
      <c r="A998" s="47"/>
    </row>
    <row r="999" spans="1:1">
      <c r="A999" s="47"/>
    </row>
    <row r="1000" spans="1:1">
      <c r="A1000" s="47"/>
    </row>
    <row r="1001" spans="1:1">
      <c r="A1001" s="47"/>
    </row>
    <row r="1002" spans="1:1">
      <c r="A1002" s="47"/>
    </row>
    <row r="1003" spans="1:1">
      <c r="A1003" s="47"/>
    </row>
    <row r="1004" spans="1:1">
      <c r="A1004" s="47"/>
    </row>
    <row r="1005" spans="1:1">
      <c r="A1005" s="47"/>
    </row>
    <row r="1006" spans="1:1">
      <c r="A1006" s="47"/>
    </row>
    <row r="1007" spans="1:1">
      <c r="A1007" s="47"/>
    </row>
    <row r="1008" spans="1:1">
      <c r="A1008" s="47"/>
    </row>
    <row r="1009" spans="1:1">
      <c r="A1009" s="47"/>
    </row>
    <row r="1010" spans="1:1">
      <c r="A1010" s="47"/>
    </row>
    <row r="1011" spans="1:1">
      <c r="A1011" s="47"/>
    </row>
    <row r="1012" spans="1:1">
      <c r="A1012" s="47"/>
    </row>
    <row r="1013" spans="1:1">
      <c r="A1013" s="47"/>
    </row>
    <row r="1014" spans="1:1">
      <c r="A1014" s="47"/>
    </row>
    <row r="1015" spans="1:1">
      <c r="A1015" s="47"/>
    </row>
    <row r="1016" spans="1:1">
      <c r="A1016" s="47"/>
    </row>
    <row r="1017" spans="1:1">
      <c r="A1017" s="47"/>
    </row>
    <row r="1018" spans="1:1">
      <c r="A1018" s="47"/>
    </row>
    <row r="1019" spans="1:1">
      <c r="A1019" s="47"/>
    </row>
    <row r="1020" spans="1:1">
      <c r="A1020" s="47"/>
    </row>
    <row r="1021" spans="1:1">
      <c r="A1021" s="47"/>
    </row>
    <row r="1022" spans="1:1">
      <c r="A1022" s="47"/>
    </row>
    <row r="1023" spans="1:1">
      <c r="A1023" s="47"/>
    </row>
    <row r="1024" spans="1:1">
      <c r="A1024" s="47"/>
    </row>
    <row r="1025" spans="1:1">
      <c r="A1025" s="47"/>
    </row>
    <row r="1026" spans="1:1">
      <c r="A1026" s="47"/>
    </row>
    <row r="1027" spans="1:1">
      <c r="A1027" s="47"/>
    </row>
    <row r="1028" spans="1:1">
      <c r="A1028" s="47"/>
    </row>
    <row r="1029" spans="1:1">
      <c r="A1029" s="47"/>
    </row>
    <row r="1030" spans="1:1">
      <c r="A1030" s="47"/>
    </row>
    <row r="1031" spans="1:1">
      <c r="A1031" s="47"/>
    </row>
    <row r="1032" spans="1:1">
      <c r="A1032" s="47"/>
    </row>
    <row r="1033" spans="1:1">
      <c r="A1033" s="47"/>
    </row>
    <row r="1034" spans="1:1">
      <c r="A1034" s="47"/>
    </row>
    <row r="1035" spans="1:1">
      <c r="A1035" s="47"/>
    </row>
    <row r="1036" spans="1:1">
      <c r="A1036" s="47"/>
    </row>
    <row r="1037" spans="1:1">
      <c r="A1037" s="47"/>
    </row>
    <row r="1038" spans="1:1">
      <c r="A1038" s="47"/>
    </row>
    <row r="1039" spans="1:1">
      <c r="A1039" s="47"/>
    </row>
    <row r="1040" spans="1:1">
      <c r="A1040" s="47"/>
    </row>
    <row r="1041" spans="1:1">
      <c r="A1041" s="47"/>
    </row>
    <row r="1042" spans="1:1">
      <c r="A1042" s="47"/>
    </row>
    <row r="1043" spans="1:1">
      <c r="A1043" s="47"/>
    </row>
    <row r="1044" spans="1:1">
      <c r="A1044" s="47"/>
    </row>
    <row r="1045" spans="1:1">
      <c r="A1045" s="47"/>
    </row>
    <row r="1046" spans="1:1">
      <c r="A1046" s="47"/>
    </row>
    <row r="1047" spans="1:1">
      <c r="A1047" s="47"/>
    </row>
    <row r="1048" spans="1:1">
      <c r="A1048" s="47"/>
    </row>
    <row r="1049" spans="1:1">
      <c r="A1049" s="47"/>
    </row>
    <row r="1050" spans="1:1">
      <c r="A1050" s="47"/>
    </row>
    <row r="1051" spans="1:1">
      <c r="A1051" s="47"/>
    </row>
    <row r="1052" spans="1:1">
      <c r="A1052" s="47"/>
    </row>
    <row r="1053" spans="1:1">
      <c r="A1053" s="47"/>
    </row>
    <row r="1054" spans="1:1">
      <c r="A1054" s="47"/>
    </row>
    <row r="1055" spans="1:1">
      <c r="A1055" s="47"/>
    </row>
    <row r="1056" spans="1:1">
      <c r="A1056" s="47"/>
    </row>
    <row r="1057" spans="1:1">
      <c r="A1057" s="47"/>
    </row>
    <row r="1058" spans="1:1">
      <c r="A1058" s="47"/>
    </row>
    <row r="1059" spans="1:1">
      <c r="A1059" s="47"/>
    </row>
    <row r="1060" spans="1:1">
      <c r="A1060" s="47"/>
    </row>
    <row r="1061" spans="1:1">
      <c r="A1061" s="47"/>
    </row>
    <row r="1062" spans="1:1">
      <c r="A1062" s="47"/>
    </row>
    <row r="1063" spans="1:1">
      <c r="A1063" s="47"/>
    </row>
    <row r="1064" spans="1:1">
      <c r="A1064" s="47"/>
    </row>
    <row r="1065" spans="1:1">
      <c r="A1065" s="47"/>
    </row>
    <row r="1066" spans="1:1">
      <c r="A1066" s="47"/>
    </row>
    <row r="1067" spans="1:1">
      <c r="A1067" s="47"/>
    </row>
    <row r="1068" spans="1:1">
      <c r="A1068" s="47"/>
    </row>
    <row r="1069" spans="1:1">
      <c r="A1069" s="47"/>
    </row>
    <row r="1070" spans="1:1">
      <c r="A1070" s="47"/>
    </row>
    <row r="1071" spans="1:1">
      <c r="A1071" s="47"/>
    </row>
    <row r="1072" spans="1:1">
      <c r="A1072" s="47"/>
    </row>
    <row r="1073" spans="1:1">
      <c r="A1073" s="47"/>
    </row>
    <row r="1074" spans="1:1">
      <c r="A1074" s="47"/>
    </row>
    <row r="1075" spans="1:1">
      <c r="A1075" s="47"/>
    </row>
    <row r="1076" spans="1:1">
      <c r="A1076" s="47"/>
    </row>
    <row r="1077" spans="1:1">
      <c r="A1077" s="47"/>
    </row>
    <row r="1078" spans="1:1">
      <c r="A1078" s="47"/>
    </row>
    <row r="1079" spans="1:1">
      <c r="A1079" s="47"/>
    </row>
    <row r="1080" spans="1:1">
      <c r="A1080" s="47"/>
    </row>
    <row r="1081" spans="1:1">
      <c r="A1081" s="47"/>
    </row>
    <row r="1082" spans="1:1">
      <c r="A1082" s="47"/>
    </row>
    <row r="1083" spans="1:1">
      <c r="A1083" s="47"/>
    </row>
    <row r="1084" spans="1:1">
      <c r="A1084" s="47"/>
    </row>
    <row r="1085" spans="1:1">
      <c r="A1085" s="47"/>
    </row>
    <row r="1086" spans="1:1">
      <c r="A1086" s="47"/>
    </row>
    <row r="1087" spans="1:1">
      <c r="A1087" s="47"/>
    </row>
    <row r="1088" spans="1:1">
      <c r="A1088" s="47"/>
    </row>
    <row r="1089" spans="1:1">
      <c r="A1089" s="47"/>
    </row>
    <row r="1090" spans="1:1">
      <c r="A1090" s="47"/>
    </row>
    <row r="1091" spans="1:1">
      <c r="A1091" s="47"/>
    </row>
    <row r="1092" spans="1:1">
      <c r="A1092" s="47"/>
    </row>
    <row r="1093" spans="1:1">
      <c r="A1093" s="47"/>
    </row>
    <row r="1094" spans="1:1">
      <c r="A1094" s="47"/>
    </row>
    <row r="1095" spans="1:1">
      <c r="A1095" s="47"/>
    </row>
    <row r="1096" spans="1:1">
      <c r="A1096" s="47"/>
    </row>
    <row r="1097" spans="1:1">
      <c r="A1097" s="47"/>
    </row>
    <row r="1098" spans="1:1">
      <c r="A1098" s="47"/>
    </row>
    <row r="1099" spans="1:1">
      <c r="A1099" s="47"/>
    </row>
    <row r="1100" spans="1:1">
      <c r="A1100" s="47"/>
    </row>
    <row r="1101" spans="1:1">
      <c r="A1101" s="47"/>
    </row>
    <row r="1102" spans="1:1">
      <c r="A1102" s="47"/>
    </row>
    <row r="1103" spans="1:1">
      <c r="A1103" s="47"/>
    </row>
    <row r="1104" spans="1:1">
      <c r="A1104" s="47"/>
    </row>
    <row r="1105" spans="1:1">
      <c r="A1105" s="47"/>
    </row>
    <row r="1106" spans="1:1">
      <c r="A1106" s="47"/>
    </row>
    <row r="1107" spans="1:1">
      <c r="A1107" s="47"/>
    </row>
    <row r="1108" spans="1:1">
      <c r="A1108" s="47"/>
    </row>
    <row r="1109" spans="1:1">
      <c r="A1109" s="47"/>
    </row>
    <row r="1110" spans="1:1">
      <c r="A1110" s="47"/>
    </row>
    <row r="1111" spans="1:1">
      <c r="A1111" s="47"/>
    </row>
    <row r="1112" spans="1:1">
      <c r="A1112" s="47"/>
    </row>
    <row r="1113" spans="1:1">
      <c r="A1113" s="47"/>
    </row>
    <row r="1114" spans="1:1">
      <c r="A1114" s="47"/>
    </row>
    <row r="1115" spans="1:1">
      <c r="A1115" s="47"/>
    </row>
    <row r="1116" spans="1:1">
      <c r="A1116" s="47"/>
    </row>
    <row r="1117" spans="1:1">
      <c r="A1117" s="47"/>
    </row>
    <row r="1118" spans="1:1">
      <c r="A1118" s="47"/>
    </row>
    <row r="1119" spans="1:1">
      <c r="A1119" s="47"/>
    </row>
    <row r="1120" spans="1:1">
      <c r="A1120" s="47"/>
    </row>
    <row r="1121" spans="1:1">
      <c r="A1121" s="47"/>
    </row>
    <row r="1122" spans="1:1">
      <c r="A1122" s="47"/>
    </row>
    <row r="1123" spans="1:1">
      <c r="A1123" s="47"/>
    </row>
    <row r="1124" spans="1:1">
      <c r="A1124" s="47"/>
    </row>
    <row r="1125" spans="1:1">
      <c r="A1125" s="47"/>
    </row>
    <row r="1126" spans="1:1">
      <c r="A1126" s="47"/>
    </row>
    <row r="1127" spans="1:1">
      <c r="A1127" s="47"/>
    </row>
    <row r="1128" spans="1:1">
      <c r="A1128" s="47"/>
    </row>
    <row r="1129" spans="1:1">
      <c r="A1129" s="47"/>
    </row>
    <row r="1130" spans="1:1">
      <c r="A1130" s="47"/>
    </row>
    <row r="1131" spans="1:1">
      <c r="A1131" s="47"/>
    </row>
    <row r="1132" spans="1:1">
      <c r="A1132" s="47"/>
    </row>
    <row r="1133" spans="1:1">
      <c r="A1133" s="47"/>
    </row>
    <row r="1134" spans="1:1">
      <c r="A1134" s="47"/>
    </row>
    <row r="1135" spans="1:1">
      <c r="A1135" s="47"/>
    </row>
    <row r="1136" spans="1:1">
      <c r="A1136" s="47"/>
    </row>
    <row r="1137" spans="1:1">
      <c r="A1137" s="47"/>
    </row>
    <row r="1138" spans="1:1">
      <c r="A1138" s="47"/>
    </row>
    <row r="1139" spans="1:1">
      <c r="A1139" s="47"/>
    </row>
    <row r="1140" spans="1:1">
      <c r="A1140" s="47"/>
    </row>
    <row r="1141" spans="1:1">
      <c r="A1141" s="47"/>
    </row>
    <row r="1142" spans="1:1">
      <c r="A1142" s="47"/>
    </row>
    <row r="1143" spans="1:1">
      <c r="A1143" s="47"/>
    </row>
    <row r="1144" spans="1:1">
      <c r="A1144" s="47"/>
    </row>
    <row r="1145" spans="1:1">
      <c r="A1145" s="47"/>
    </row>
    <row r="1146" spans="1:1">
      <c r="A1146" s="47"/>
    </row>
    <row r="1147" spans="1:1">
      <c r="A1147" s="47"/>
    </row>
    <row r="1148" spans="1:1">
      <c r="A1148" s="47"/>
    </row>
    <row r="1149" spans="1:1">
      <c r="A1149" s="47"/>
    </row>
    <row r="1150" spans="1:1">
      <c r="A1150" s="47"/>
    </row>
    <row r="1151" spans="1:1">
      <c r="A1151" s="47"/>
    </row>
    <row r="1152" spans="1:1">
      <c r="A1152" s="47"/>
    </row>
    <row r="1153" spans="1:1">
      <c r="A1153" s="47"/>
    </row>
    <row r="1154" spans="1:1">
      <c r="A1154" s="47"/>
    </row>
    <row r="1155" spans="1:1">
      <c r="A1155" s="47"/>
    </row>
    <row r="1156" spans="1:1">
      <c r="A1156" s="47"/>
    </row>
    <row r="1157" spans="1:1">
      <c r="A1157" s="47"/>
    </row>
    <row r="1158" spans="1:1">
      <c r="A1158" s="47"/>
    </row>
    <row r="1159" spans="1:1">
      <c r="A1159" s="47"/>
    </row>
    <row r="1160" spans="1:1">
      <c r="A1160" s="47"/>
    </row>
    <row r="1161" spans="1:1">
      <c r="A1161" s="47"/>
    </row>
    <row r="1162" spans="1:1">
      <c r="A1162" s="47"/>
    </row>
    <row r="1163" spans="1:1">
      <c r="A1163" s="47"/>
    </row>
    <row r="1164" spans="1:1">
      <c r="A1164" s="47"/>
    </row>
    <row r="1165" spans="1:1">
      <c r="A1165" s="47"/>
    </row>
    <row r="1166" spans="1:1">
      <c r="A1166" s="47"/>
    </row>
    <row r="1167" spans="1:1">
      <c r="A1167" s="47"/>
    </row>
    <row r="1168" spans="1:1">
      <c r="A1168" s="47"/>
    </row>
    <row r="1169" spans="1:1">
      <c r="A1169" s="47"/>
    </row>
    <row r="1170" spans="1:1">
      <c r="A1170" s="47"/>
    </row>
    <row r="1171" spans="1:1">
      <c r="A1171" s="47"/>
    </row>
    <row r="1172" spans="1:1">
      <c r="A1172" s="47"/>
    </row>
    <row r="1173" spans="1:1">
      <c r="A1173" s="47"/>
    </row>
    <row r="1174" spans="1:1">
      <c r="A1174" s="47"/>
    </row>
    <row r="1175" spans="1:1">
      <c r="A1175" s="47"/>
    </row>
    <row r="1176" spans="1:1">
      <c r="A1176" s="47"/>
    </row>
    <row r="1177" spans="1:1">
      <c r="A1177" s="47"/>
    </row>
    <row r="1178" spans="1:1">
      <c r="A1178" s="47"/>
    </row>
    <row r="1179" spans="1:1">
      <c r="A1179" s="47"/>
    </row>
    <row r="1180" spans="1:1">
      <c r="A1180" s="47"/>
    </row>
    <row r="1181" spans="1:1">
      <c r="A1181" s="47"/>
    </row>
    <row r="1182" spans="1:1">
      <c r="A1182" s="47"/>
    </row>
    <row r="1183" spans="1:1">
      <c r="A1183" s="47"/>
    </row>
    <row r="1184" spans="1:1">
      <c r="A1184" s="47"/>
    </row>
    <row r="1185" spans="1:1">
      <c r="A1185" s="47"/>
    </row>
    <row r="1186" spans="1:1">
      <c r="A1186" s="47"/>
    </row>
    <row r="1187" spans="1:1">
      <c r="A1187" s="47"/>
    </row>
    <row r="1188" spans="1:1">
      <c r="A1188" s="47"/>
    </row>
    <row r="1189" spans="1:1">
      <c r="A1189" s="47"/>
    </row>
    <row r="1190" spans="1:1">
      <c r="A1190" s="47"/>
    </row>
    <row r="1191" spans="1:1">
      <c r="A1191" s="47"/>
    </row>
    <row r="1192" spans="1:1">
      <c r="A1192" s="47"/>
    </row>
    <row r="1193" spans="1:1">
      <c r="A1193" s="47"/>
    </row>
    <row r="1194" spans="1:1">
      <c r="A1194" s="47"/>
    </row>
    <row r="1195" spans="1:1">
      <c r="A1195" s="47"/>
    </row>
    <row r="1196" spans="1:1">
      <c r="A1196" s="47"/>
    </row>
    <row r="1197" spans="1:1">
      <c r="A1197" s="47"/>
    </row>
    <row r="1198" spans="1:1">
      <c r="A1198" s="47"/>
    </row>
    <row r="1199" spans="1:1">
      <c r="A1199" s="47"/>
    </row>
    <row r="1200" spans="1:1">
      <c r="A1200" s="47"/>
    </row>
    <row r="1201" spans="1:1">
      <c r="A1201" s="47"/>
    </row>
    <row r="1202" spans="1:1">
      <c r="A1202" s="47"/>
    </row>
    <row r="1203" spans="1:1">
      <c r="A1203" s="47"/>
    </row>
    <row r="1204" spans="1:1">
      <c r="A1204" s="47"/>
    </row>
    <row r="1205" spans="1:1">
      <c r="A1205" s="47"/>
    </row>
    <row r="1206" spans="1:1">
      <c r="A1206" s="47"/>
    </row>
    <row r="1207" spans="1:1">
      <c r="A1207" s="47"/>
    </row>
    <row r="1208" spans="1:1">
      <c r="A1208" s="47"/>
    </row>
    <row r="1209" spans="1:1">
      <c r="A1209" s="47"/>
    </row>
    <row r="1210" spans="1:1">
      <c r="A1210" s="47"/>
    </row>
    <row r="1211" spans="1:1">
      <c r="A1211" s="47"/>
    </row>
    <row r="1212" spans="1:1">
      <c r="A1212" s="47"/>
    </row>
    <row r="1213" spans="1:1">
      <c r="A1213" s="47"/>
    </row>
    <row r="1214" spans="1:1">
      <c r="A1214" s="47"/>
    </row>
    <row r="1215" spans="1:1">
      <c r="A1215" s="47"/>
    </row>
    <row r="1216" spans="1:1">
      <c r="A1216" s="47"/>
    </row>
    <row r="1217" spans="1:1">
      <c r="A1217" s="47"/>
    </row>
    <row r="1218" spans="1:1">
      <c r="A1218" s="47"/>
    </row>
    <row r="1219" spans="1:1">
      <c r="A1219" s="47"/>
    </row>
    <row r="1220" spans="1:1">
      <c r="A1220" s="47"/>
    </row>
    <row r="1221" spans="1:1">
      <c r="A1221" s="47"/>
    </row>
    <row r="1222" spans="1:1">
      <c r="A1222" s="47"/>
    </row>
    <row r="1223" spans="1:1">
      <c r="A1223" s="47"/>
    </row>
    <row r="1224" spans="1:1">
      <c r="A1224" s="47"/>
    </row>
    <row r="1225" spans="1:1">
      <c r="A1225" s="47"/>
    </row>
    <row r="1226" spans="1:1">
      <c r="A1226" s="47"/>
    </row>
    <row r="1227" spans="1:1">
      <c r="A1227" s="47"/>
    </row>
    <row r="1228" spans="1:1">
      <c r="A1228" s="47"/>
    </row>
    <row r="1229" spans="1:1">
      <c r="A1229" s="47"/>
    </row>
    <row r="1230" spans="1:1">
      <c r="A1230" s="47"/>
    </row>
    <row r="1231" spans="1:1">
      <c r="A1231" s="47"/>
    </row>
    <row r="1232" spans="1:1">
      <c r="A1232" s="47"/>
    </row>
    <row r="1233" spans="1:1">
      <c r="A1233" s="47"/>
    </row>
    <row r="1234" spans="1:1">
      <c r="A1234" s="47"/>
    </row>
    <row r="1235" spans="1:1">
      <c r="A1235" s="47"/>
    </row>
    <row r="1236" spans="1:1">
      <c r="A1236" s="47"/>
    </row>
    <row r="1237" spans="1:1">
      <c r="A1237" s="47"/>
    </row>
    <row r="1238" spans="1:1">
      <c r="A1238" s="47"/>
    </row>
    <row r="1239" spans="1:1">
      <c r="A1239" s="47"/>
    </row>
    <row r="1240" spans="1:1">
      <c r="A1240" s="47"/>
    </row>
    <row r="1241" spans="1:1">
      <c r="A1241" s="47"/>
    </row>
    <row r="1242" spans="1:1">
      <c r="A1242" s="47"/>
    </row>
    <row r="1243" spans="1:1">
      <c r="A1243" s="47"/>
    </row>
    <row r="1244" spans="1:1">
      <c r="A1244" s="47"/>
    </row>
    <row r="1245" spans="1:1">
      <c r="A1245" s="47"/>
    </row>
    <row r="1246" spans="1:1">
      <c r="A1246" s="47"/>
    </row>
    <row r="1247" spans="1:1">
      <c r="A1247" s="47"/>
    </row>
    <row r="1248" spans="1:1">
      <c r="A1248" s="47"/>
    </row>
    <row r="1249" spans="1:1">
      <c r="A1249" s="47"/>
    </row>
    <row r="1250" spans="1:1">
      <c r="A1250" s="47"/>
    </row>
    <row r="1251" spans="1:1">
      <c r="A1251" s="47"/>
    </row>
    <row r="1252" spans="1:1">
      <c r="A1252" s="47"/>
    </row>
    <row r="1253" spans="1:1">
      <c r="A1253" s="47"/>
    </row>
    <row r="1254" spans="1:1">
      <c r="A1254" s="47"/>
    </row>
    <row r="1255" spans="1:1">
      <c r="A1255" s="47"/>
    </row>
    <row r="1256" spans="1:1">
      <c r="A1256" s="47"/>
    </row>
    <row r="1257" spans="1:1">
      <c r="A1257" s="47"/>
    </row>
    <row r="1258" spans="1:1">
      <c r="A1258" s="47"/>
    </row>
    <row r="1259" spans="1:1">
      <c r="A1259" s="47"/>
    </row>
    <row r="1260" spans="1:1">
      <c r="A1260" s="47"/>
    </row>
    <row r="1261" spans="1:1">
      <c r="A1261" s="47"/>
    </row>
    <row r="1262" spans="1:1">
      <c r="A1262" s="47"/>
    </row>
    <row r="1263" spans="1:1">
      <c r="A1263" s="47"/>
    </row>
    <row r="1264" spans="1:1">
      <c r="A1264" s="47"/>
    </row>
    <row r="1265" spans="1:1">
      <c r="A1265" s="47"/>
    </row>
    <row r="1266" spans="1:1">
      <c r="A1266" s="47"/>
    </row>
    <row r="1267" spans="1:1">
      <c r="A1267" s="47"/>
    </row>
    <row r="1268" spans="1:1">
      <c r="A1268" s="47"/>
    </row>
    <row r="1269" spans="1:1">
      <c r="A1269" s="47"/>
    </row>
    <row r="1270" spans="1:1">
      <c r="A1270" s="47"/>
    </row>
    <row r="1271" spans="1:1">
      <c r="A1271" s="47"/>
    </row>
    <row r="1272" spans="1:1">
      <c r="A1272" s="47"/>
    </row>
    <row r="1273" spans="1:1">
      <c r="A1273" s="47"/>
    </row>
    <row r="1274" spans="1:1">
      <c r="A1274" s="47"/>
    </row>
    <row r="1275" spans="1:1">
      <c r="A1275" s="47"/>
    </row>
    <row r="1276" spans="1:1">
      <c r="A1276" s="47"/>
    </row>
    <row r="1277" spans="1:1">
      <c r="A1277" s="47"/>
    </row>
    <row r="1278" spans="1:1">
      <c r="A1278" s="47"/>
    </row>
    <row r="1279" spans="1:1">
      <c r="A1279" s="47"/>
    </row>
    <row r="1280" spans="1:1">
      <c r="A1280" s="47"/>
    </row>
    <row r="1281" spans="1:1">
      <c r="A1281" s="47"/>
    </row>
    <row r="1282" spans="1:1">
      <c r="A1282" s="47"/>
    </row>
    <row r="1283" spans="1:1">
      <c r="A1283" s="47"/>
    </row>
    <row r="1284" spans="1:1">
      <c r="A1284" s="47"/>
    </row>
    <row r="1285" spans="1:1">
      <c r="A1285" s="47"/>
    </row>
    <row r="1286" spans="1:1">
      <c r="A1286" s="47"/>
    </row>
    <row r="1287" spans="1:1">
      <c r="A1287" s="47"/>
    </row>
    <row r="1288" spans="1:1">
      <c r="A1288" s="47"/>
    </row>
    <row r="1289" spans="1:1">
      <c r="A1289" s="47"/>
    </row>
    <row r="1290" spans="1:1">
      <c r="A1290" s="47"/>
    </row>
    <row r="1291" spans="1:1">
      <c r="A1291" s="47"/>
    </row>
    <row r="1292" spans="1:1">
      <c r="A1292" s="47"/>
    </row>
    <row r="1293" spans="1:1">
      <c r="A1293" s="47"/>
    </row>
    <row r="1294" spans="1:1">
      <c r="A1294" s="47"/>
    </row>
    <row r="1295" spans="1:1">
      <c r="A1295" s="47"/>
    </row>
    <row r="1296" spans="1:1">
      <c r="A1296" s="47"/>
    </row>
    <row r="1297" spans="1:1">
      <c r="A1297" s="47"/>
    </row>
    <row r="1298" spans="1:1">
      <c r="A1298" s="47"/>
    </row>
    <row r="1299" spans="1:1">
      <c r="A1299" s="47"/>
    </row>
    <row r="1300" spans="1:1">
      <c r="A1300" s="47"/>
    </row>
    <row r="1301" spans="1:1">
      <c r="A1301" s="47"/>
    </row>
    <row r="1302" spans="1:1">
      <c r="A1302" s="47"/>
    </row>
    <row r="1303" spans="1:1">
      <c r="A1303" s="47"/>
    </row>
    <row r="1304" spans="1:1">
      <c r="A1304" s="47"/>
    </row>
    <row r="1305" spans="1:1">
      <c r="A1305" s="47"/>
    </row>
    <row r="1306" spans="1:1">
      <c r="A1306" s="47"/>
    </row>
    <row r="1307" spans="1:1">
      <c r="A1307" s="47"/>
    </row>
    <row r="1308" spans="1:1">
      <c r="A1308" s="47"/>
    </row>
    <row r="1309" spans="1:1">
      <c r="A1309" s="47"/>
    </row>
    <row r="1310" spans="1:1">
      <c r="A1310" s="47"/>
    </row>
    <row r="1311" spans="1:1">
      <c r="A1311" s="47"/>
    </row>
    <row r="1312" spans="1:1">
      <c r="A1312" s="47"/>
    </row>
    <row r="1313" spans="1:1">
      <c r="A1313" s="47"/>
    </row>
    <row r="1314" spans="1:1">
      <c r="A1314" s="47"/>
    </row>
    <row r="1315" spans="1:1">
      <c r="A1315" s="47"/>
    </row>
    <row r="1316" spans="1:1">
      <c r="A1316" s="47"/>
    </row>
    <row r="1317" spans="1:1">
      <c r="A1317" s="47"/>
    </row>
    <row r="1318" spans="1:1">
      <c r="A1318" s="47"/>
    </row>
    <row r="1319" spans="1:1">
      <c r="A1319" s="47"/>
    </row>
    <row r="1320" spans="1:1">
      <c r="A1320" s="47"/>
    </row>
    <row r="1321" spans="1:1">
      <c r="A1321" s="47"/>
    </row>
    <row r="1322" spans="1:1">
      <c r="A1322" s="47"/>
    </row>
    <row r="1323" spans="1:1">
      <c r="A1323" s="47"/>
    </row>
    <row r="1324" spans="1:1">
      <c r="A1324" s="47"/>
    </row>
    <row r="1325" spans="1:1">
      <c r="A1325" s="47"/>
    </row>
    <row r="1326" spans="1:1">
      <c r="A1326" s="47"/>
    </row>
    <row r="1327" spans="1:1">
      <c r="A1327" s="47"/>
    </row>
    <row r="1328" spans="1:1">
      <c r="A1328" s="47"/>
    </row>
    <row r="1329" spans="1:1">
      <c r="A1329" s="47"/>
    </row>
    <row r="1330" spans="1:1">
      <c r="A1330" s="47"/>
    </row>
    <row r="1331" spans="1:1">
      <c r="A1331" s="47"/>
    </row>
    <row r="1332" spans="1:1">
      <c r="A1332" s="47"/>
    </row>
    <row r="1333" spans="1:1">
      <c r="A1333" s="47"/>
    </row>
    <row r="1334" spans="1:1">
      <c r="A1334" s="47"/>
    </row>
    <row r="1335" spans="1:1">
      <c r="A1335" s="47"/>
    </row>
    <row r="1336" spans="1:1">
      <c r="A1336" s="47"/>
    </row>
    <row r="1337" spans="1:1">
      <c r="A1337" s="47"/>
    </row>
    <row r="1338" spans="1:1">
      <c r="A1338" s="47"/>
    </row>
    <row r="1339" spans="1:1">
      <c r="A1339" s="47"/>
    </row>
    <row r="1340" spans="1:1">
      <c r="A1340" s="47"/>
    </row>
    <row r="1341" spans="1:1">
      <c r="A1341" s="47"/>
    </row>
    <row r="1342" spans="1:1">
      <c r="A1342" s="47"/>
    </row>
    <row r="1343" spans="1:1">
      <c r="A1343" s="47"/>
    </row>
    <row r="1344" spans="1:1">
      <c r="A1344" s="47"/>
    </row>
    <row r="1345" spans="1:1">
      <c r="A1345" s="47"/>
    </row>
    <row r="1346" spans="1:1">
      <c r="A1346" s="47"/>
    </row>
    <row r="1347" spans="1:1">
      <c r="A1347" s="47"/>
    </row>
    <row r="1348" spans="1:1">
      <c r="A1348" s="47"/>
    </row>
    <row r="1349" spans="1:1">
      <c r="A1349" s="47"/>
    </row>
    <row r="1350" spans="1:1">
      <c r="A1350" s="47"/>
    </row>
    <row r="1351" spans="1:1">
      <c r="A1351" s="47"/>
    </row>
    <row r="1352" spans="1:1">
      <c r="A1352" s="47"/>
    </row>
    <row r="1353" spans="1:1">
      <c r="A1353" s="47"/>
    </row>
    <row r="1354" spans="1:1">
      <c r="A1354" s="47"/>
    </row>
    <row r="1355" spans="1:1">
      <c r="A1355" s="47"/>
    </row>
    <row r="1356" spans="1:1">
      <c r="A1356" s="47"/>
    </row>
    <row r="1357" spans="1:1">
      <c r="A1357" s="47"/>
    </row>
    <row r="1358" spans="1:1">
      <c r="A1358" s="47"/>
    </row>
    <row r="1359" spans="1:1">
      <c r="A1359" s="47"/>
    </row>
    <row r="1360" spans="1:1">
      <c r="A1360" s="47"/>
    </row>
    <row r="1361" spans="1:1">
      <c r="A1361" s="47"/>
    </row>
    <row r="1362" spans="1:1">
      <c r="A1362" s="47"/>
    </row>
    <row r="1363" spans="1:1">
      <c r="A1363" s="47"/>
    </row>
    <row r="1364" spans="1:1">
      <c r="A1364" s="47"/>
    </row>
    <row r="1365" spans="1:1">
      <c r="A1365" s="47"/>
    </row>
    <row r="1366" spans="1:1">
      <c r="A1366" s="47"/>
    </row>
    <row r="1367" spans="1:1">
      <c r="A1367" s="47"/>
    </row>
    <row r="1368" spans="1:1">
      <c r="A1368" s="47"/>
    </row>
    <row r="1369" spans="1:1">
      <c r="A1369" s="47"/>
    </row>
    <row r="1370" spans="1:1">
      <c r="A1370" s="47"/>
    </row>
    <row r="1371" spans="1:1">
      <c r="A1371" s="47"/>
    </row>
    <row r="1372" spans="1:1">
      <c r="A1372" s="47"/>
    </row>
    <row r="4446" spans="1:1" ht="18.75">
      <c r="A4446" s="48"/>
    </row>
    <row r="4463" spans="1:1" ht="18.75">
      <c r="A4463" s="48"/>
    </row>
    <row r="4466" spans="1:1">
      <c r="A4466" s="49"/>
    </row>
    <row r="4467" spans="1:1">
      <c r="A4467" s="49"/>
    </row>
    <row r="4468" spans="1:1">
      <c r="A4468" s="49"/>
    </row>
    <row r="4469" spans="1:1">
      <c r="A4469" s="49"/>
    </row>
    <row r="4470" spans="1:1">
      <c r="A4470" s="49"/>
    </row>
    <row r="4471" spans="1:1">
      <c r="A4471" s="49"/>
    </row>
    <row r="4472" spans="1:1">
      <c r="A4472" s="49"/>
    </row>
    <row r="4473" spans="1:1">
      <c r="A4473" s="49"/>
    </row>
    <row r="4474" spans="1:1">
      <c r="A4474" s="49"/>
    </row>
    <row r="4475" spans="1:1">
      <c r="A4475" s="49"/>
    </row>
    <row r="4476" spans="1:1">
      <c r="A4476" s="49"/>
    </row>
    <row r="4477" spans="1:1">
      <c r="A4477" s="49"/>
    </row>
    <row r="4478" spans="1:1">
      <c r="A4478" s="49"/>
    </row>
    <row r="4479" spans="1:1">
      <c r="A4479" s="49"/>
    </row>
    <row r="4480" spans="1:1">
      <c r="A4480" s="49"/>
    </row>
    <row r="4481" spans="1:1">
      <c r="A4481" s="49"/>
    </row>
    <row r="4482" spans="1:1">
      <c r="A4482" s="49"/>
    </row>
    <row r="4483" spans="1:1">
      <c r="A4483" s="49"/>
    </row>
    <row r="4484" spans="1:1">
      <c r="A4484" s="49"/>
    </row>
    <row r="4485" spans="1:1">
      <c r="A4485" s="49"/>
    </row>
    <row r="4486" spans="1:1">
      <c r="A4486" s="49"/>
    </row>
    <row r="4487" spans="1:1">
      <c r="A4487" s="49"/>
    </row>
    <row r="4488" spans="1:1">
      <c r="A4488" s="49"/>
    </row>
    <row r="4489" spans="1:1">
      <c r="A4489" s="49"/>
    </row>
    <row r="4490" spans="1:1">
      <c r="A4490" s="49"/>
    </row>
    <row r="4491" spans="1:1">
      <c r="A4491" s="49"/>
    </row>
    <row r="4492" spans="1:1">
      <c r="A4492" s="49"/>
    </row>
    <row r="4493" spans="1:1">
      <c r="A4493" s="49"/>
    </row>
    <row r="4494" spans="1:1">
      <c r="A4494" s="49"/>
    </row>
    <row r="4495" spans="1:1">
      <c r="A4495" s="49"/>
    </row>
    <row r="4496" spans="1:1">
      <c r="A4496" s="49"/>
    </row>
    <row r="4497" spans="1:1">
      <c r="A4497" s="49"/>
    </row>
    <row r="4498" spans="1:1">
      <c r="A4498" s="49"/>
    </row>
    <row r="4499" spans="1:1">
      <c r="A4499" s="49"/>
    </row>
    <row r="4500" spans="1:1">
      <c r="A4500" s="49"/>
    </row>
    <row r="4501" spans="1:1">
      <c r="A4501" s="49"/>
    </row>
    <row r="4502" spans="1:1">
      <c r="A4502" s="49"/>
    </row>
    <row r="4503" spans="1:1">
      <c r="A4503" s="49"/>
    </row>
    <row r="4504" spans="1:1">
      <c r="A4504" s="49"/>
    </row>
    <row r="4505" spans="1:1">
      <c r="A4505" s="49"/>
    </row>
    <row r="4506" spans="1:1">
      <c r="A4506" s="49"/>
    </row>
    <row r="4507" spans="1:1">
      <c r="A4507" s="49"/>
    </row>
    <row r="4508" spans="1:1">
      <c r="A4508" s="49"/>
    </row>
    <row r="4509" spans="1:1">
      <c r="A4509" s="49"/>
    </row>
    <row r="4510" spans="1:1">
      <c r="A4510" s="49"/>
    </row>
    <row r="4511" spans="1:1">
      <c r="A4511" s="49"/>
    </row>
    <row r="4512" spans="1:1">
      <c r="A4512" s="49"/>
    </row>
    <row r="4513" spans="1:1">
      <c r="A4513" s="49"/>
    </row>
    <row r="4514" spans="1:1">
      <c r="A4514" s="49"/>
    </row>
    <row r="4515" spans="1:1">
      <c r="A4515" s="49"/>
    </row>
    <row r="4516" spans="1:1">
      <c r="A4516" s="49"/>
    </row>
    <row r="4517" spans="1:1">
      <c r="A4517" s="49"/>
    </row>
    <row r="4518" spans="1:1">
      <c r="A4518" s="49"/>
    </row>
    <row r="4519" spans="1:1">
      <c r="A4519" s="49"/>
    </row>
    <row r="4520" spans="1:1">
      <c r="A4520" s="49"/>
    </row>
    <row r="4521" spans="1:1">
      <c r="A4521" s="49"/>
    </row>
    <row r="4522" spans="1:1">
      <c r="A4522" s="49"/>
    </row>
    <row r="4523" spans="1:1">
      <c r="A4523" s="49"/>
    </row>
    <row r="4524" spans="1:1">
      <c r="A4524" s="49"/>
    </row>
    <row r="4525" spans="1:1">
      <c r="A4525" s="49"/>
    </row>
    <row r="4526" spans="1:1">
      <c r="A4526" s="49"/>
    </row>
    <row r="4527" spans="1:1">
      <c r="A4527" s="49"/>
    </row>
    <row r="4528" spans="1:1">
      <c r="A4528" s="49"/>
    </row>
    <row r="4529" spans="1:1">
      <c r="A4529" s="49"/>
    </row>
    <row r="4530" spans="1:1">
      <c r="A4530" s="49"/>
    </row>
    <row r="4531" spans="1:1">
      <c r="A4531" s="49"/>
    </row>
    <row r="4532" spans="1:1">
      <c r="A4532" s="49"/>
    </row>
    <row r="4533" spans="1:1">
      <c r="A4533" s="49"/>
    </row>
    <row r="4534" spans="1:1">
      <c r="A4534" s="49"/>
    </row>
    <row r="4535" spans="1:1">
      <c r="A4535" s="49"/>
    </row>
    <row r="4536" spans="1:1">
      <c r="A4536" s="49"/>
    </row>
    <row r="4537" spans="1:1">
      <c r="A4537" s="49"/>
    </row>
    <row r="4538" spans="1:1">
      <c r="A4538" s="49"/>
    </row>
    <row r="4539" spans="1:1">
      <c r="A4539" s="49"/>
    </row>
    <row r="4540" spans="1:1">
      <c r="A4540" s="49"/>
    </row>
    <row r="4541" spans="1:1">
      <c r="A4541" s="49"/>
    </row>
    <row r="4542" spans="1:1">
      <c r="A4542" s="49"/>
    </row>
    <row r="4543" spans="1:1">
      <c r="A4543" s="49"/>
    </row>
    <row r="4544" spans="1:1">
      <c r="A4544" s="49"/>
    </row>
    <row r="4545" spans="1:1">
      <c r="A4545" s="49"/>
    </row>
    <row r="4546" spans="1:1">
      <c r="A4546" s="49"/>
    </row>
    <row r="4547" spans="1:1">
      <c r="A4547" s="49"/>
    </row>
    <row r="4548" spans="1:1">
      <c r="A4548" s="49"/>
    </row>
    <row r="4549" spans="1:1">
      <c r="A4549" s="49"/>
    </row>
    <row r="4550" spans="1:1">
      <c r="A4550" s="49"/>
    </row>
    <row r="4551" spans="1:1">
      <c r="A4551" s="49"/>
    </row>
    <row r="4552" spans="1:1">
      <c r="A4552" s="49"/>
    </row>
    <row r="4553" spans="1:1">
      <c r="A4553" s="49"/>
    </row>
    <row r="4554" spans="1:1">
      <c r="A4554" s="49"/>
    </row>
    <row r="4555" spans="1:1">
      <c r="A4555" s="49"/>
    </row>
    <row r="4556" spans="1:1">
      <c r="A4556" s="49"/>
    </row>
    <row r="4557" spans="1:1">
      <c r="A4557" s="49"/>
    </row>
    <row r="4558" spans="1:1">
      <c r="A4558" s="49"/>
    </row>
    <row r="4559" spans="1:1">
      <c r="A4559" s="49"/>
    </row>
    <row r="4560" spans="1:1">
      <c r="A4560" s="49"/>
    </row>
    <row r="4561" spans="1:1">
      <c r="A4561" s="49"/>
    </row>
    <row r="4562" spans="1:1">
      <c r="A4562" s="49"/>
    </row>
    <row r="4563" spans="1:1">
      <c r="A4563" s="49"/>
    </row>
    <row r="4564" spans="1:1">
      <c r="A4564" s="49"/>
    </row>
    <row r="4565" spans="1:1">
      <c r="A4565" s="49"/>
    </row>
    <row r="4566" spans="1:1">
      <c r="A4566" s="49"/>
    </row>
    <row r="4567" spans="1:1">
      <c r="A4567" s="49"/>
    </row>
    <row r="4568" spans="1:1">
      <c r="A4568" s="49"/>
    </row>
    <row r="4569" spans="1:1">
      <c r="A4569" s="49"/>
    </row>
    <row r="4570" spans="1:1">
      <c r="A4570" s="49"/>
    </row>
    <row r="4571" spans="1:1">
      <c r="A4571" s="49"/>
    </row>
    <row r="4572" spans="1:1">
      <c r="A4572" s="49"/>
    </row>
    <row r="4573" spans="1:1">
      <c r="A4573" s="49"/>
    </row>
    <row r="4574" spans="1:1">
      <c r="A4574" s="49"/>
    </row>
    <row r="4575" spans="1:1">
      <c r="A4575" s="49"/>
    </row>
    <row r="4576" spans="1:1">
      <c r="A4576" s="49"/>
    </row>
    <row r="4577" spans="1:1">
      <c r="A4577" s="49"/>
    </row>
    <row r="4578" spans="1:1">
      <c r="A4578" s="49"/>
    </row>
    <row r="4579" spans="1:1">
      <c r="A4579" s="49"/>
    </row>
    <row r="4580" spans="1:1">
      <c r="A4580" s="49"/>
    </row>
    <row r="4581" spans="1:1">
      <c r="A4581" s="49"/>
    </row>
    <row r="4582" spans="1:1">
      <c r="A4582" s="49"/>
    </row>
    <row r="4583" spans="1:1">
      <c r="A4583" s="49"/>
    </row>
    <row r="4584" spans="1:1">
      <c r="A4584" s="49"/>
    </row>
    <row r="4587" spans="1:1" ht="18.75">
      <c r="A4587" s="48"/>
    </row>
    <row r="4711" spans="1:1" ht="18.75">
      <c r="A4711" s="48"/>
    </row>
    <row r="4726" spans="1:1" ht="18.75">
      <c r="A4726" s="48"/>
    </row>
    <row r="4741" spans="1:1" ht="18.75">
      <c r="A4741" s="48"/>
    </row>
    <row r="4793" spans="1:1" ht="18.75">
      <c r="A4793" s="48"/>
    </row>
    <row r="4845" spans="1:1" ht="18.75">
      <c r="A4845" s="48"/>
    </row>
    <row r="4897" spans="1:1" ht="18.75">
      <c r="A4897" s="48"/>
    </row>
    <row r="4949" spans="1:1" ht="18.75">
      <c r="A4949" s="48"/>
    </row>
    <row r="5001" spans="1:1" ht="18.75">
      <c r="A5001" s="48"/>
    </row>
    <row r="5053" spans="1:1" ht="18.75">
      <c r="A5053" s="48"/>
    </row>
  </sheetData>
  <phoneticPr fontId="2" type="noConversion"/>
  <conditionalFormatting sqref="B1:B1048576">
    <cfRule type="top10" dxfId="19" priority="1" bottom="1" rank="1"/>
    <cfRule type="top10" dxfId="18" priority="2" rank="1"/>
    <cfRule type="cellIs" dxfId="17" priority="3" operator="lessThan">
      <formula>-120000</formula>
    </cfRule>
    <cfRule type="cellIs" dxfId="16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D56B-B4B0-4BFA-9688-91016CEBEE88}">
  <dimension ref="A1:O5053"/>
  <sheetViews>
    <sheetView workbookViewId="0">
      <selection activeCell="C863" sqref="C863:F982"/>
    </sheetView>
  </sheetViews>
  <sheetFormatPr defaultRowHeight="16.5"/>
  <cols>
    <col min="1" max="1" width="15.625" style="32" customWidth="1"/>
    <col min="2" max="2" width="20.625" style="46" customWidth="1"/>
    <col min="3" max="3" width="14.75" style="32" customWidth="1"/>
    <col min="4" max="4" width="13.875" style="32" customWidth="1"/>
    <col min="5" max="6" width="9" style="32"/>
    <col min="7" max="7" width="13.875" style="33" bestFit="1" customWidth="1"/>
    <col min="8" max="8" width="12.625" style="33" bestFit="1" customWidth="1"/>
    <col min="9" max="9" width="11.75" style="33" bestFit="1" customWidth="1"/>
    <col min="10" max="10" width="12" style="33" customWidth="1"/>
    <col min="11" max="11" width="10.125" style="33" bestFit="1" customWidth="1"/>
    <col min="12" max="12" width="21.375" style="33" bestFit="1" customWidth="1"/>
    <col min="13" max="16384" width="9" style="31"/>
  </cols>
  <sheetData>
    <row r="1" spans="1:15">
      <c r="A1" s="32" t="s">
        <v>24</v>
      </c>
      <c r="B1" s="46" t="s">
        <v>25</v>
      </c>
      <c r="C1" s="32" t="s">
        <v>9</v>
      </c>
      <c r="D1" s="32" t="s">
        <v>10</v>
      </c>
      <c r="E1" s="32" t="s">
        <v>11</v>
      </c>
    </row>
    <row r="2" spans="1:15">
      <c r="A2" s="47">
        <v>45667</v>
      </c>
      <c r="B2" s="46">
        <v>90268.216</v>
      </c>
      <c r="C2" s="32">
        <f>VLOOKUP($A2,級距!$A:$K,9,FALSE)</f>
        <v>3</v>
      </c>
      <c r="D2" s="32">
        <f>VLOOKUP($A2,級距!$A:$K,10,FALSE)</f>
        <v>2</v>
      </c>
      <c r="E2" s="32">
        <f>VLOOKUP($A2,級距!$A:$K,11,FALSE)</f>
        <v>2</v>
      </c>
      <c r="F2" s="32">
        <f t="shared" ref="F2:F6" si="0">IF(A3&lt;&gt;A2,1,0)</f>
        <v>1</v>
      </c>
      <c r="G2" s="36" t="s">
        <v>12</v>
      </c>
      <c r="H2" s="3">
        <f>MAX(B2:B1000)</f>
        <v>566867.31999999995</v>
      </c>
      <c r="I2" s="50">
        <f>ABS(H2/H3)</f>
        <v>4.4560318607745026</v>
      </c>
      <c r="J2" s="36"/>
      <c r="K2" s="36"/>
      <c r="O2" s="42" t="s">
        <v>22</v>
      </c>
    </row>
    <row r="3" spans="1:15">
      <c r="A3" s="47">
        <v>45666</v>
      </c>
      <c r="B3" s="46">
        <v>158167.20800000001</v>
      </c>
      <c r="C3" s="32">
        <f>VLOOKUP($A3,級距!$A:$K,9,FALSE)</f>
        <v>8</v>
      </c>
      <c r="D3" s="32">
        <f>VLOOKUP($A3,級距!$A:$K,10,FALSE)</f>
        <v>5</v>
      </c>
      <c r="E3" s="32">
        <f>VLOOKUP($A3,級距!$A:$K,11,FALSE)</f>
        <v>2</v>
      </c>
      <c r="F3" s="32">
        <f t="shared" si="0"/>
        <v>1</v>
      </c>
      <c r="G3" s="36" t="s">
        <v>13</v>
      </c>
      <c r="H3" s="3">
        <f>MIN(B2:B1000)</f>
        <v>-127213.48</v>
      </c>
      <c r="I3" s="36"/>
      <c r="J3" s="36"/>
      <c r="K3" s="36"/>
    </row>
    <row r="4" spans="1:15">
      <c r="A4" s="47">
        <v>45665</v>
      </c>
      <c r="B4" s="46">
        <v>-10629.56</v>
      </c>
      <c r="C4" s="32">
        <f>VLOOKUP($A4,級距!$A:$K,9,FALSE)</f>
        <v>4</v>
      </c>
      <c r="D4" s="32">
        <f>VLOOKUP($A4,級距!$A:$K,10,FALSE)</f>
        <v>5</v>
      </c>
      <c r="E4" s="32">
        <f>VLOOKUP($A4,級距!$A:$K,11,FALSE)</f>
        <v>2</v>
      </c>
      <c r="F4" s="32">
        <f t="shared" si="0"/>
        <v>1</v>
      </c>
      <c r="G4" s="36" t="s">
        <v>11</v>
      </c>
      <c r="H4" s="36">
        <v>1</v>
      </c>
      <c r="I4" s="36">
        <v>2</v>
      </c>
      <c r="J4" s="36">
        <v>3</v>
      </c>
      <c r="K4" s="36">
        <v>4</v>
      </c>
      <c r="L4" s="34" t="s">
        <v>21</v>
      </c>
      <c r="O4" s="31" t="s">
        <v>20</v>
      </c>
    </row>
    <row r="5" spans="1:15">
      <c r="A5" s="47">
        <v>45664</v>
      </c>
      <c r="B5" s="46">
        <v>-109965.504</v>
      </c>
      <c r="C5" s="32">
        <f>VLOOKUP($A5,級距!$A:$K,9,FALSE)</f>
        <v>5</v>
      </c>
      <c r="D5" s="32">
        <f>VLOOKUP($A5,級距!$A:$K,10,FALSE)</f>
        <v>8</v>
      </c>
      <c r="E5" s="32">
        <f>VLOOKUP($A5,級距!$A:$K,11,FALSE)</f>
        <v>3</v>
      </c>
      <c r="F5" s="32">
        <f t="shared" si="0"/>
        <v>1</v>
      </c>
      <c r="G5" s="36" t="s">
        <v>14</v>
      </c>
      <c r="H5" s="37">
        <f>COUNTIF($E$2:$E$1000,H$4)/COUNT($E$2:$E$1000)</f>
        <v>4.7619047619047616E-2</v>
      </c>
      <c r="I5" s="37">
        <f>COUNTIF($E$2:$E$1000,I$4)/COUNT($E$2:$E$1000)</f>
        <v>0.55749128919860624</v>
      </c>
      <c r="J5" s="37">
        <f>COUNTIF($E$2:$E$1000,J$4)/COUNT($E$2:$E$1000)</f>
        <v>0.3159117305458769</v>
      </c>
      <c r="K5" s="37">
        <f>COUNTIF($E$2:$E$1000,K$4)/COUNT($E$2:$E$1000)</f>
        <v>7.8977932636469225E-2</v>
      </c>
      <c r="O5" s="31" t="s">
        <v>46</v>
      </c>
    </row>
    <row r="6" spans="1:15">
      <c r="A6" s="47">
        <v>45663</v>
      </c>
      <c r="B6" s="46">
        <v>94983.823999999993</v>
      </c>
      <c r="C6" s="32">
        <f>VLOOKUP($A6,級距!$A:$K,9,FALSE)</f>
        <v>9</v>
      </c>
      <c r="D6" s="32">
        <f>VLOOKUP($A6,級距!$A:$K,10,FALSE)</f>
        <v>10</v>
      </c>
      <c r="E6" s="32">
        <f>VLOOKUP($A6,級距!$A:$K,11,FALSE)</f>
        <v>3</v>
      </c>
      <c r="F6" s="32">
        <f t="shared" si="0"/>
        <v>1</v>
      </c>
      <c r="G6" s="36" t="s">
        <v>15</v>
      </c>
      <c r="H6" s="3">
        <f>SUMIF($E$2:$E$1000,H$4,$B$2:$B$1000)</f>
        <v>856415.28</v>
      </c>
      <c r="I6" s="3">
        <f>SUMIF($E$2:$E$1000,I$4,$B$2:$B$1000)</f>
        <v>-7198279.5039999997</v>
      </c>
      <c r="J6" s="3">
        <f>SUMIF($E$2:$E$1000,J$4,$B$2:$B$1000)</f>
        <v>7214910.4000000004</v>
      </c>
      <c r="K6" s="3">
        <f>SUMIF($E$2:$E$1000,K$4,$B$2:$B$1000)</f>
        <v>5391155.120000001</v>
      </c>
      <c r="L6" s="7">
        <f>SUM(H6:K6)</f>
        <v>6264201.296000002</v>
      </c>
      <c r="O6" s="31" t="s">
        <v>47</v>
      </c>
    </row>
    <row r="7" spans="1:15">
      <c r="A7" s="47">
        <v>45659</v>
      </c>
      <c r="B7" s="46">
        <v>83319.216</v>
      </c>
      <c r="C7" s="32">
        <f>VLOOKUP($A7,級距!$A:$K,9,FALSE)</f>
        <v>7</v>
      </c>
      <c r="D7" s="32">
        <f>VLOOKUP($A7,級距!$A:$K,10,FALSE)</f>
        <v>4</v>
      </c>
      <c r="E7" s="32">
        <f>VLOOKUP($A7,級距!$A:$K,11,FALSE)</f>
        <v>2</v>
      </c>
      <c r="F7" s="32">
        <f t="shared" ref="F7:F67" si="1">IF(A8&lt;&gt;A7,1,0)</f>
        <v>1</v>
      </c>
      <c r="G7" s="38" t="s">
        <v>16</v>
      </c>
      <c r="H7" s="39">
        <f>COUNTIFS($B$2:$B$1000,"&gt;0",$E$2:$E$1000,H$4)/COUNTIF($E$2:$E$1000,H$4)</f>
        <v>0.56097560975609762</v>
      </c>
      <c r="I7" s="39">
        <f>COUNTIFS($B$2:$B$1000,"&gt;0",$E$2:$E$1000,I$4)/COUNTIF($E$2:$E$1000,I$4)</f>
        <v>0.32500000000000001</v>
      </c>
      <c r="J7" s="39">
        <f>COUNTIFS($B$2:$B$1000,"&gt;0",$E$2:$E$1000,J$4)/COUNTIF($E$2:$E$1000,J$4)</f>
        <v>0.63235294117647056</v>
      </c>
      <c r="K7" s="39">
        <f>COUNTIFS($B$2:$B$1000,"&gt;0",$E$2:$E$1000,K$4)/COUNTIF($E$2:$E$1000,K$4)</f>
        <v>0.69117647058823528</v>
      </c>
      <c r="L7" s="43">
        <f>COUNTIFS($B$2:$B$1000,"&gt;0")/COUNT($B$2:$B$1000)</f>
        <v>0.46225319396051101</v>
      </c>
      <c r="O7" s="31" t="s">
        <v>50</v>
      </c>
    </row>
    <row r="8" spans="1:15">
      <c r="A8" s="47">
        <v>45657</v>
      </c>
      <c r="B8" s="46">
        <v>-112048.52</v>
      </c>
      <c r="C8" s="32">
        <f>VLOOKUP($A8,級距!$A:$K,9,FALSE)</f>
        <v>2</v>
      </c>
      <c r="D8" s="32">
        <f>VLOOKUP($A8,級距!$A:$K,10,FALSE)</f>
        <v>3</v>
      </c>
      <c r="E8" s="32">
        <f>VLOOKUP($A8,級距!$A:$K,11,FALSE)</f>
        <v>2</v>
      </c>
      <c r="F8" s="32">
        <f t="shared" si="1"/>
        <v>1</v>
      </c>
      <c r="G8" s="38" t="s">
        <v>17</v>
      </c>
      <c r="H8" s="40">
        <f>AVERAGEIFS($B$2:$B$1000,$B$2:$B$1000,"&gt;0",$E$2:$E$1000,H$4)/MAX(1,-AVERAGEIFS($B$2:$B$1000,$B$2:$B$1000,"&lt;0",$E$2:$E$1000,H$4))</f>
        <v>1.228056740901692</v>
      </c>
      <c r="I8" s="40">
        <f>AVERAGEIFS($B$2:$B$1000,$B$2:$B$1000,"&gt;0",$E$2:$E$1000,I$4)/MAX(1,-AVERAGEIFS($B$2:$B$1000,$B$2:$B$1000,"&lt;0",$E$2:$E$1000,I$4))</f>
        <v>1.1805884769825883</v>
      </c>
      <c r="J8" s="40">
        <f>AVERAGEIFS($B$2:$B$1000,$B$2:$B$1000,"&gt;0",$E$2:$E$1000,J$4)/MAX(1,-AVERAGEIFS($B$2:$B$1000,$B$2:$B$1000,"&lt;0",$E$2:$E$1000,J$4))</f>
        <v>1.4458533031503584</v>
      </c>
      <c r="K8" s="40">
        <f>AVERAGEIFS($B$2:$B$1000,$B$2:$B$1000,"&gt;0",$E$2:$E$1000,K$4)/MAX(2,-AVERAGEIFS($B$2:$B$1000,$B$2:$B$1000,"&lt;0",$E$2:$E$1000,K$4))</f>
        <v>1.994208903218355</v>
      </c>
      <c r="L8" s="44">
        <f>AVERAGEIFS($B$2:$B$1000,$B$2:$B$1000,"&gt;0")/MAX(2,-AVERAGEIFS($B$2:$B$1000,$B$2:$B$1000,"&lt;0"))</f>
        <v>1.4596294762548683</v>
      </c>
      <c r="O8" s="31" t="s">
        <v>48</v>
      </c>
    </row>
    <row r="9" spans="1:15">
      <c r="A9" s="47">
        <v>45656</v>
      </c>
      <c r="B9" s="46">
        <v>168860.64</v>
      </c>
      <c r="C9" s="32">
        <f>VLOOKUP($A9,級距!$A:$K,9,FALSE)</f>
        <v>3</v>
      </c>
      <c r="D9" s="32">
        <f>VLOOKUP($A9,級距!$A:$K,10,FALSE)</f>
        <v>2</v>
      </c>
      <c r="E9" s="32">
        <f>VLOOKUP($A9,級距!$A:$K,11,FALSE)</f>
        <v>2</v>
      </c>
      <c r="F9" s="32">
        <f t="shared" si="1"/>
        <v>1</v>
      </c>
      <c r="G9" s="38" t="s">
        <v>18</v>
      </c>
      <c r="H9" s="4">
        <f>H8*H7-(1-H7)</f>
        <v>0.24988548879851025</v>
      </c>
      <c r="I9" s="4">
        <f>I8*I7-(1-I7)</f>
        <v>-0.29130874498065884</v>
      </c>
      <c r="J9" s="4">
        <f>J8*J7-(1-J7)</f>
        <v>0.54664252993331486</v>
      </c>
      <c r="K9" s="4">
        <f>K8*K7-(1-K7)</f>
        <v>1.0695267419303336</v>
      </c>
      <c r="L9" s="45">
        <f>L8*L7-(1-L7)</f>
        <v>0.13697158135823173</v>
      </c>
      <c r="O9" s="31" t="s">
        <v>49</v>
      </c>
    </row>
    <row r="10" spans="1:15">
      <c r="A10" s="47">
        <v>45652</v>
      </c>
      <c r="B10" s="46">
        <v>-53279.455999999998</v>
      </c>
      <c r="C10" s="32">
        <f>VLOOKUP($A10,級距!$A:$K,9,FALSE)</f>
        <v>1</v>
      </c>
      <c r="D10" s="32">
        <f>VLOOKUP($A10,級距!$A:$K,10,FALSE)</f>
        <v>4</v>
      </c>
      <c r="E10" s="32">
        <f>VLOOKUP($A10,級距!$A:$K,11,FALSE)</f>
        <v>2</v>
      </c>
      <c r="F10" s="32">
        <f t="shared" si="1"/>
        <v>1</v>
      </c>
      <c r="G10" s="41" t="s">
        <v>19</v>
      </c>
      <c r="H10" s="53">
        <f>SUM(F2:F800)/COUNT([1]級距!A2:A1342)</f>
        <v>0.59626865671641793</v>
      </c>
      <c r="I10" s="36"/>
      <c r="J10" s="36"/>
      <c r="K10" s="36"/>
    </row>
    <row r="11" spans="1:15">
      <c r="A11" s="47">
        <v>45651</v>
      </c>
      <c r="B11" s="46">
        <v>-13277.92</v>
      </c>
      <c r="C11" s="32">
        <f>VLOOKUP($A11,級距!$A:$K,9,FALSE)</f>
        <v>1</v>
      </c>
      <c r="D11" s="32">
        <f>VLOOKUP($A11,級距!$A:$K,10,FALSE)</f>
        <v>2</v>
      </c>
      <c r="E11" s="32">
        <f>VLOOKUP($A11,級距!$A:$K,11,FALSE)</f>
        <v>2</v>
      </c>
      <c r="F11" s="32">
        <f t="shared" si="1"/>
        <v>1</v>
      </c>
      <c r="G11" s="51" t="s">
        <v>29</v>
      </c>
      <c r="H11" s="45">
        <f>AVERAGEIF($B$2:$B$1000,"&lt;0")</f>
        <v>-53116.822082073457</v>
      </c>
      <c r="I11" s="34"/>
      <c r="J11" s="34"/>
      <c r="K11" s="34"/>
    </row>
    <row r="12" spans="1:15">
      <c r="A12" s="47">
        <v>45650</v>
      </c>
      <c r="B12" s="46">
        <v>-58874.175999999999</v>
      </c>
      <c r="C12" s="32">
        <f>VLOOKUP($A12,級距!$A:$K,9,FALSE)</f>
        <v>6</v>
      </c>
      <c r="D12" s="32">
        <f>VLOOKUP($A12,級距!$A:$K,10,FALSE)</f>
        <v>8</v>
      </c>
      <c r="E12" s="32">
        <f>VLOOKUP($A12,級距!$A:$K,11,FALSE)</f>
        <v>3</v>
      </c>
      <c r="F12" s="32">
        <f t="shared" si="1"/>
        <v>1</v>
      </c>
      <c r="G12" s="51" t="s">
        <v>30</v>
      </c>
      <c r="H12" s="52">
        <f>AVERAGEIF($B$2:$B$1000,"&gt;0")</f>
        <v>77530.879195979898</v>
      </c>
      <c r="I12" s="34"/>
      <c r="J12" s="34"/>
      <c r="K12" s="34"/>
    </row>
    <row r="13" spans="1:15">
      <c r="A13" s="47">
        <v>45646</v>
      </c>
      <c r="B13" s="46">
        <v>61560.28</v>
      </c>
      <c r="C13" s="32">
        <f>VLOOKUP($A13,級距!$A:$K,9,FALSE)</f>
        <v>4</v>
      </c>
      <c r="D13" s="32">
        <f>VLOOKUP($A13,級距!$A:$K,10,FALSE)</f>
        <v>7</v>
      </c>
      <c r="E13" s="32">
        <f>VLOOKUP($A13,級距!$A:$K,11,FALSE)</f>
        <v>3</v>
      </c>
      <c r="F13" s="32">
        <f t="shared" si="1"/>
        <v>1</v>
      </c>
      <c r="G13" s="33" t="s">
        <v>32</v>
      </c>
      <c r="H13" s="35">
        <f xml:space="preserve"> COUNTIF(B1:B1000,"&lt;-120000")/COUNT(B1:B1000)</f>
        <v>3.0197444831591175E-2</v>
      </c>
    </row>
    <row r="14" spans="1:15">
      <c r="A14" s="47">
        <v>45645</v>
      </c>
      <c r="B14" s="46">
        <v>-111954.44</v>
      </c>
      <c r="C14" s="32">
        <f>VLOOKUP($A14,級距!$A:$K,9,FALSE)</f>
        <v>4</v>
      </c>
      <c r="D14" s="32">
        <f>VLOOKUP($A14,級距!$A:$K,10,FALSE)</f>
        <v>6</v>
      </c>
      <c r="E14" s="32">
        <f>VLOOKUP($A14,級距!$A:$K,11,FALSE)</f>
        <v>2</v>
      </c>
      <c r="F14" s="32">
        <f t="shared" si="1"/>
        <v>1</v>
      </c>
    </row>
    <row r="15" spans="1:15">
      <c r="A15" s="47">
        <v>45644</v>
      </c>
      <c r="B15" s="46">
        <v>-126023.32</v>
      </c>
      <c r="C15" s="32">
        <f>VLOOKUP($A15,級距!$A:$K,9,FALSE)</f>
        <v>7</v>
      </c>
      <c r="D15" s="32">
        <f>VLOOKUP($A15,級距!$A:$K,10,FALSE)</f>
        <v>6</v>
      </c>
      <c r="E15" s="32">
        <f>VLOOKUP($A15,級距!$A:$K,11,FALSE)</f>
        <v>2</v>
      </c>
      <c r="F15" s="32">
        <f t="shared" si="1"/>
        <v>1</v>
      </c>
    </row>
    <row r="16" spans="1:15">
      <c r="A16" s="47">
        <v>45642</v>
      </c>
      <c r="B16" s="46">
        <v>-88445.088000000003</v>
      </c>
      <c r="C16" s="32">
        <f>VLOOKUP($A16,級距!$A:$K,9,FALSE)</f>
        <v>8</v>
      </c>
      <c r="D16" s="32">
        <f>VLOOKUP($A16,級距!$A:$K,10,FALSE)</f>
        <v>8</v>
      </c>
      <c r="E16" s="32">
        <f>VLOOKUP($A16,級距!$A:$K,11,FALSE)</f>
        <v>3</v>
      </c>
      <c r="F16" s="32">
        <f t="shared" si="1"/>
        <v>1</v>
      </c>
    </row>
    <row r="17" spans="1:11">
      <c r="A17" s="47">
        <v>45637</v>
      </c>
      <c r="B17" s="46">
        <v>-125514.28</v>
      </c>
      <c r="C17" s="32">
        <f>VLOOKUP($A17,級距!$A:$K,9,FALSE)</f>
        <v>5</v>
      </c>
      <c r="D17" s="32">
        <f>VLOOKUP($A17,級距!$A:$K,10,FALSE)</f>
        <v>2</v>
      </c>
      <c r="E17" s="32">
        <f>VLOOKUP($A17,級距!$A:$K,11,FALSE)</f>
        <v>2</v>
      </c>
      <c r="F17" s="32">
        <f t="shared" si="1"/>
        <v>1</v>
      </c>
      <c r="G17" s="21"/>
      <c r="H17" s="22">
        <v>1</v>
      </c>
      <c r="I17" s="22">
        <v>2</v>
      </c>
      <c r="J17" s="22">
        <v>3</v>
      </c>
      <c r="K17" s="23">
        <v>4</v>
      </c>
    </row>
    <row r="18" spans="1:11">
      <c r="A18" s="47">
        <v>45636</v>
      </c>
      <c r="B18" s="46">
        <v>74334.975999999995</v>
      </c>
      <c r="C18" s="32">
        <f>VLOOKUP($A18,級距!$A:$K,9,FALSE)</f>
        <v>7</v>
      </c>
      <c r="D18" s="32">
        <f>VLOOKUP($A18,級距!$A:$K,10,FALSE)</f>
        <v>5</v>
      </c>
      <c r="E18" s="32">
        <f>VLOOKUP($A18,級距!$A:$K,11,FALSE)</f>
        <v>2</v>
      </c>
      <c r="F18" s="32">
        <f t="shared" si="1"/>
        <v>1</v>
      </c>
      <c r="G18" s="24">
        <v>2024</v>
      </c>
      <c r="H18" s="25">
        <v>5.3921568627450983E-2</v>
      </c>
      <c r="I18" s="25">
        <v>0.56372549019607843</v>
      </c>
      <c r="J18" s="25">
        <v>0.30882352941176472</v>
      </c>
      <c r="K18" s="26">
        <v>7.3529411764705885E-2</v>
      </c>
    </row>
    <row r="19" spans="1:11">
      <c r="A19" s="47">
        <v>45632</v>
      </c>
      <c r="B19" s="46">
        <v>-36470.911999999997</v>
      </c>
      <c r="C19" s="32">
        <f>VLOOKUP($A19,級距!$A:$K,9,FALSE)</f>
        <v>5</v>
      </c>
      <c r="D19" s="32">
        <f>VLOOKUP($A19,級距!$A:$K,10,FALSE)</f>
        <v>7</v>
      </c>
      <c r="E19" s="32">
        <f>VLOOKUP($A19,級距!$A:$K,11,FALSE)</f>
        <v>3</v>
      </c>
      <c r="F19" s="32">
        <f t="shared" si="1"/>
        <v>1</v>
      </c>
      <c r="G19" s="24">
        <v>2023</v>
      </c>
      <c r="H19" s="25">
        <v>0</v>
      </c>
      <c r="I19" s="25">
        <v>0.58995815899581594</v>
      </c>
      <c r="J19" s="25">
        <v>0.39330543933054396</v>
      </c>
      <c r="K19" s="26">
        <v>1.6736401673640166E-2</v>
      </c>
    </row>
    <row r="20" spans="1:11">
      <c r="A20" s="47">
        <v>45631</v>
      </c>
      <c r="B20" s="46">
        <v>-24144.799999999999</v>
      </c>
      <c r="C20" s="32">
        <f>VLOOKUP($A20,級距!$A:$K,9,FALSE)</f>
        <v>1</v>
      </c>
      <c r="D20" s="32">
        <f>VLOOKUP($A20,級距!$A:$K,10,FALSE)</f>
        <v>1</v>
      </c>
      <c r="E20" s="32">
        <f>VLOOKUP($A20,級距!$A:$K,11,FALSE)</f>
        <v>2</v>
      </c>
      <c r="F20" s="32">
        <f t="shared" si="1"/>
        <v>1</v>
      </c>
      <c r="G20" s="24">
        <v>2022</v>
      </c>
      <c r="H20" s="25">
        <v>4.065040650406504E-2</v>
      </c>
      <c r="I20" s="25">
        <v>0.59756097560975607</v>
      </c>
      <c r="J20" s="25">
        <v>0.2886178861788618</v>
      </c>
      <c r="K20" s="26">
        <v>7.3170731707317069E-2</v>
      </c>
    </row>
    <row r="21" spans="1:11">
      <c r="A21" s="47">
        <v>45630</v>
      </c>
      <c r="B21" s="46">
        <v>9943.4879999999994</v>
      </c>
      <c r="C21" s="32">
        <f>VLOOKUP($A21,級距!$A:$K,9,FALSE)</f>
        <v>5</v>
      </c>
      <c r="D21" s="32">
        <f>VLOOKUP($A21,級距!$A:$K,10,FALSE)</f>
        <v>5</v>
      </c>
      <c r="E21" s="32">
        <f>VLOOKUP($A21,級距!$A:$K,11,FALSE)</f>
        <v>2</v>
      </c>
      <c r="F21" s="32">
        <f t="shared" si="1"/>
        <v>1</v>
      </c>
      <c r="G21" s="24">
        <v>2021</v>
      </c>
      <c r="H21" s="25">
        <v>9.0163934426229511E-2</v>
      </c>
      <c r="I21" s="25">
        <v>0.57377049180327866</v>
      </c>
      <c r="J21" s="25">
        <v>0.26639344262295084</v>
      </c>
      <c r="K21" s="26">
        <v>6.9672131147540978E-2</v>
      </c>
    </row>
    <row r="22" spans="1:11">
      <c r="A22" s="47">
        <v>45629</v>
      </c>
      <c r="B22" s="46">
        <v>10640.175999999999</v>
      </c>
      <c r="C22" s="32">
        <f>VLOOKUP($A22,級距!$A:$K,9,FALSE)</f>
        <v>4</v>
      </c>
      <c r="D22" s="32">
        <f>VLOOKUP($A22,級距!$A:$K,10,FALSE)</f>
        <v>3</v>
      </c>
      <c r="E22" s="32">
        <f>VLOOKUP($A22,級距!$A:$K,11,FALSE)</f>
        <v>2</v>
      </c>
      <c r="F22" s="32">
        <f t="shared" si="1"/>
        <v>1</v>
      </c>
      <c r="G22" s="24">
        <v>2020</v>
      </c>
      <c r="H22" s="25">
        <v>6.5573770491803282E-2</v>
      </c>
      <c r="I22" s="25">
        <v>0.60245901639344257</v>
      </c>
      <c r="J22" s="25">
        <v>0.22950819672131148</v>
      </c>
      <c r="K22" s="26">
        <v>0.10245901639344263</v>
      </c>
    </row>
    <row r="23" spans="1:11">
      <c r="A23" s="47">
        <v>45628</v>
      </c>
      <c r="B23" s="46">
        <v>91780.88</v>
      </c>
      <c r="C23" s="32">
        <f>VLOOKUP($A23,級距!$A:$K,9,FALSE)</f>
        <v>8</v>
      </c>
      <c r="D23" s="32">
        <f>VLOOKUP($A23,級距!$A:$K,10,FALSE)</f>
        <v>10</v>
      </c>
      <c r="E23" s="32">
        <f>VLOOKUP($A23,級距!$A:$K,11,FALSE)</f>
        <v>3</v>
      </c>
      <c r="F23" s="32">
        <f t="shared" si="1"/>
        <v>1</v>
      </c>
      <c r="G23" s="27">
        <v>2019</v>
      </c>
      <c r="H23" s="28">
        <v>1.1695906432748537E-2</v>
      </c>
      <c r="I23" s="28">
        <v>0.63157894736842102</v>
      </c>
      <c r="J23" s="28">
        <v>0.33918128654970758</v>
      </c>
      <c r="K23" s="29">
        <v>5.8479532163742687E-3</v>
      </c>
    </row>
    <row r="24" spans="1:11">
      <c r="A24" s="47">
        <v>45624</v>
      </c>
      <c r="B24" s="46">
        <v>73252.152000000002</v>
      </c>
      <c r="C24" s="32">
        <f>VLOOKUP($A24,級距!$A:$K,9,FALSE)</f>
        <v>6</v>
      </c>
      <c r="D24" s="32">
        <f>VLOOKUP($A24,級距!$A:$K,10,FALSE)</f>
        <v>2</v>
      </c>
      <c r="E24" s="32">
        <f>VLOOKUP($A24,級距!$A:$K,11,FALSE)</f>
        <v>2</v>
      </c>
      <c r="F24" s="32">
        <f t="shared" si="1"/>
        <v>1</v>
      </c>
    </row>
    <row r="25" spans="1:11">
      <c r="A25" s="47">
        <v>45623</v>
      </c>
      <c r="B25" s="46">
        <v>140189.39199999999</v>
      </c>
      <c r="C25" s="32">
        <f>VLOOKUP($A25,級距!$A:$K,9,FALSE)</f>
        <v>8</v>
      </c>
      <c r="D25" s="32">
        <f>VLOOKUP($A25,級距!$A:$K,10,FALSE)</f>
        <v>8</v>
      </c>
      <c r="E25" s="32">
        <f>VLOOKUP($A25,級距!$A:$K,11,FALSE)</f>
        <v>3</v>
      </c>
      <c r="F25" s="32">
        <f t="shared" si="1"/>
        <v>1</v>
      </c>
    </row>
    <row r="26" spans="1:11">
      <c r="A26" s="47">
        <v>45622</v>
      </c>
      <c r="B26" s="46">
        <v>18558.48</v>
      </c>
      <c r="C26" s="32">
        <f>VLOOKUP($A26,級距!$A:$K,9,FALSE)</f>
        <v>5</v>
      </c>
      <c r="D26" s="32">
        <f>VLOOKUP($A26,級距!$A:$K,10,FALSE)</f>
        <v>4</v>
      </c>
      <c r="E26" s="32">
        <f>VLOOKUP($A26,級距!$A:$K,11,FALSE)</f>
        <v>2</v>
      </c>
      <c r="F26" s="32">
        <f t="shared" si="1"/>
        <v>1</v>
      </c>
      <c r="I26" s="33" t="s">
        <v>39</v>
      </c>
    </row>
    <row r="27" spans="1:11">
      <c r="A27" s="47">
        <v>45621</v>
      </c>
      <c r="B27" s="46">
        <v>-94092.623999999996</v>
      </c>
      <c r="C27" s="32">
        <f>VLOOKUP($A27,級距!$A:$K,9,FALSE)</f>
        <v>6</v>
      </c>
      <c r="D27" s="32">
        <f>VLOOKUP($A27,級距!$A:$K,10,FALSE)</f>
        <v>7</v>
      </c>
      <c r="E27" s="32">
        <f>VLOOKUP($A27,級距!$A:$K,11,FALSE)</f>
        <v>3</v>
      </c>
      <c r="F27" s="32">
        <f t="shared" si="1"/>
        <v>1</v>
      </c>
    </row>
    <row r="28" spans="1:11">
      <c r="A28" s="47">
        <v>45618</v>
      </c>
      <c r="B28" s="46">
        <v>-38715.671999999999</v>
      </c>
      <c r="C28" s="32">
        <f>VLOOKUP($A28,級距!$A:$K,9,FALSE)</f>
        <v>7</v>
      </c>
      <c r="D28" s="32">
        <f>VLOOKUP($A28,級距!$A:$K,10,FALSE)</f>
        <v>8</v>
      </c>
      <c r="E28" s="32">
        <f>VLOOKUP($A28,級距!$A:$K,11,FALSE)</f>
        <v>3</v>
      </c>
      <c r="F28" s="32">
        <f t="shared" si="1"/>
        <v>1</v>
      </c>
    </row>
    <row r="29" spans="1:11">
      <c r="A29" s="47">
        <v>45617</v>
      </c>
      <c r="B29" s="46">
        <v>-111847.4</v>
      </c>
      <c r="C29" s="32">
        <f>VLOOKUP($A29,級距!$A:$K,9,FALSE)</f>
        <v>5</v>
      </c>
      <c r="D29" s="32">
        <f>VLOOKUP($A29,級距!$A:$K,10,FALSE)</f>
        <v>4</v>
      </c>
      <c r="E29" s="32">
        <f>VLOOKUP($A29,級距!$A:$K,11,FALSE)</f>
        <v>2</v>
      </c>
      <c r="F29" s="32">
        <f t="shared" si="1"/>
        <v>1</v>
      </c>
    </row>
    <row r="30" spans="1:11">
      <c r="A30" s="47">
        <v>45615</v>
      </c>
      <c r="B30" s="46">
        <v>-107391.74400000001</v>
      </c>
      <c r="C30" s="32">
        <f>VLOOKUP($A30,級距!$A:$K,9,FALSE)</f>
        <v>9</v>
      </c>
      <c r="D30" s="32">
        <f>VLOOKUP($A30,級距!$A:$K,10,FALSE)</f>
        <v>6</v>
      </c>
      <c r="E30" s="32">
        <f>VLOOKUP($A30,級距!$A:$K,11,FALSE)</f>
        <v>2</v>
      </c>
      <c r="F30" s="32">
        <f t="shared" si="1"/>
        <v>1</v>
      </c>
    </row>
    <row r="31" spans="1:11">
      <c r="A31" s="47">
        <v>45614</v>
      </c>
      <c r="B31" s="46">
        <v>-110851.36</v>
      </c>
      <c r="C31" s="32">
        <f>VLOOKUP($A31,級距!$A:$K,9,FALSE)</f>
        <v>5</v>
      </c>
      <c r="D31" s="32">
        <f>VLOOKUP($A31,級距!$A:$K,10,FALSE)</f>
        <v>4</v>
      </c>
      <c r="E31" s="32">
        <f>VLOOKUP($A31,級距!$A:$K,11,FALSE)</f>
        <v>2</v>
      </c>
      <c r="F31" s="32">
        <f t="shared" si="1"/>
        <v>1</v>
      </c>
    </row>
    <row r="32" spans="1:11">
      <c r="A32" s="47">
        <v>45610</v>
      </c>
      <c r="B32" s="46">
        <v>-24513.232</v>
      </c>
      <c r="C32" s="32">
        <f>VLOOKUP($A32,級距!$A:$K,9,FALSE)</f>
        <v>7</v>
      </c>
      <c r="D32" s="32">
        <f>VLOOKUP($A32,級距!$A:$K,10,FALSE)</f>
        <v>4</v>
      </c>
      <c r="E32" s="32">
        <f>VLOOKUP($A32,級距!$A:$K,11,FALSE)</f>
        <v>2</v>
      </c>
      <c r="F32" s="32">
        <f t="shared" si="1"/>
        <v>1</v>
      </c>
    </row>
    <row r="33" spans="1:6">
      <c r="A33" s="47">
        <v>45609</v>
      </c>
      <c r="B33" s="46">
        <v>-105509.44</v>
      </c>
      <c r="C33" s="32">
        <f>VLOOKUP($A33,級距!$A:$K,9,FALSE)</f>
        <v>7</v>
      </c>
      <c r="D33" s="32">
        <f>VLOOKUP($A33,級距!$A:$K,10,FALSE)</f>
        <v>1</v>
      </c>
      <c r="E33" s="32">
        <f>VLOOKUP($A33,級距!$A:$K,11,FALSE)</f>
        <v>2</v>
      </c>
      <c r="F33" s="32">
        <f t="shared" si="1"/>
        <v>1</v>
      </c>
    </row>
    <row r="34" spans="1:6">
      <c r="A34" s="47">
        <v>45608</v>
      </c>
      <c r="B34" s="46">
        <v>81653.504000000001</v>
      </c>
      <c r="C34" s="32">
        <f>VLOOKUP($A34,級距!$A:$K,9,FALSE)</f>
        <v>9</v>
      </c>
      <c r="D34" s="32">
        <f>VLOOKUP($A34,級距!$A:$K,10,FALSE)</f>
        <v>4</v>
      </c>
      <c r="E34" s="32">
        <f>VLOOKUP($A34,級距!$A:$K,11,FALSE)</f>
        <v>2</v>
      </c>
      <c r="F34" s="32">
        <f t="shared" si="1"/>
        <v>1</v>
      </c>
    </row>
    <row r="35" spans="1:6">
      <c r="A35" s="47">
        <v>45604</v>
      </c>
      <c r="B35" s="46">
        <v>-27493.024000000001</v>
      </c>
      <c r="C35" s="32">
        <f>VLOOKUP($A35,級距!$A:$K,9,FALSE)</f>
        <v>5</v>
      </c>
      <c r="D35" s="32">
        <f>VLOOKUP($A35,級距!$A:$K,10,FALSE)</f>
        <v>1</v>
      </c>
      <c r="E35" s="32">
        <f>VLOOKUP($A35,級距!$A:$K,11,FALSE)</f>
        <v>2</v>
      </c>
      <c r="F35" s="32">
        <f t="shared" si="1"/>
        <v>1</v>
      </c>
    </row>
    <row r="36" spans="1:6">
      <c r="A36" s="47">
        <v>45602</v>
      </c>
      <c r="B36" s="46">
        <v>170314.80799999999</v>
      </c>
      <c r="C36" s="32">
        <f>VLOOKUP($A36,級距!$A:$K,9,FALSE)</f>
        <v>9</v>
      </c>
      <c r="D36" s="32">
        <f>VLOOKUP($A36,級距!$A:$K,10,FALSE)</f>
        <v>2</v>
      </c>
      <c r="E36" s="32">
        <f>VLOOKUP($A36,級距!$A:$K,11,FALSE)</f>
        <v>2</v>
      </c>
      <c r="F36" s="32">
        <f t="shared" si="1"/>
        <v>1</v>
      </c>
    </row>
    <row r="37" spans="1:6">
      <c r="A37" s="47">
        <v>45601</v>
      </c>
      <c r="B37" s="46">
        <v>38347.127999999997</v>
      </c>
      <c r="C37" s="32">
        <f>VLOOKUP($A37,級距!$A:$K,9,FALSE)</f>
        <v>10</v>
      </c>
      <c r="D37" s="32">
        <f>VLOOKUP($A37,級距!$A:$K,10,FALSE)</f>
        <v>8</v>
      </c>
      <c r="E37" s="32">
        <f>VLOOKUP($A37,級距!$A:$K,11,FALSE)</f>
        <v>4</v>
      </c>
      <c r="F37" s="32">
        <f t="shared" si="1"/>
        <v>1</v>
      </c>
    </row>
    <row r="38" spans="1:6">
      <c r="A38" s="47">
        <v>45600</v>
      </c>
      <c r="B38" s="46">
        <v>141175.34400000001</v>
      </c>
      <c r="C38" s="32">
        <f>VLOOKUP($A38,級距!$A:$K,9,FALSE)</f>
        <v>8</v>
      </c>
      <c r="D38" s="32">
        <f>VLOOKUP($A38,級距!$A:$K,10,FALSE)</f>
        <v>8</v>
      </c>
      <c r="E38" s="32">
        <f>VLOOKUP($A38,級距!$A:$K,11,FALSE)</f>
        <v>3</v>
      </c>
      <c r="F38" s="32">
        <f t="shared" si="1"/>
        <v>1</v>
      </c>
    </row>
    <row r="39" spans="1:6">
      <c r="A39" s="47">
        <v>45597</v>
      </c>
      <c r="B39" s="46">
        <v>-105389.44</v>
      </c>
      <c r="C39" s="32">
        <f>VLOOKUP($A39,級距!$A:$K,9,FALSE)</f>
        <v>10</v>
      </c>
      <c r="D39" s="32">
        <f>VLOOKUP($A39,級距!$A:$K,10,FALSE)</f>
        <v>7</v>
      </c>
      <c r="E39" s="32">
        <f>VLOOKUP($A39,級距!$A:$K,11,FALSE)</f>
        <v>4</v>
      </c>
      <c r="F39" s="32">
        <f t="shared" si="1"/>
        <v>1</v>
      </c>
    </row>
    <row r="40" spans="1:6">
      <c r="A40" s="47">
        <v>45595</v>
      </c>
      <c r="B40" s="46">
        <v>-19494.8</v>
      </c>
      <c r="C40" s="32">
        <f>VLOOKUP($A40,級距!$A:$K,9,FALSE)</f>
        <v>7</v>
      </c>
      <c r="D40" s="32">
        <f>VLOOKUP($A40,級距!$A:$K,10,FALSE)</f>
        <v>6</v>
      </c>
      <c r="E40" s="32">
        <f>VLOOKUP($A40,級距!$A:$K,11,FALSE)</f>
        <v>2</v>
      </c>
      <c r="F40" s="32">
        <f t="shared" si="1"/>
        <v>1</v>
      </c>
    </row>
    <row r="41" spans="1:6">
      <c r="A41" s="47">
        <v>45594</v>
      </c>
      <c r="B41" s="46">
        <v>60776.472000000002</v>
      </c>
      <c r="C41" s="32">
        <f>VLOOKUP($A41,級距!$A:$K,9,FALSE)</f>
        <v>10</v>
      </c>
      <c r="D41" s="32">
        <f>VLOOKUP($A41,級距!$A:$K,10,FALSE)</f>
        <v>4</v>
      </c>
      <c r="E41" s="32">
        <f>VLOOKUP($A41,級距!$A:$K,11,FALSE)</f>
        <v>1</v>
      </c>
      <c r="F41" s="32">
        <f t="shared" si="1"/>
        <v>1</v>
      </c>
    </row>
    <row r="42" spans="1:6">
      <c r="A42" s="47">
        <v>45593</v>
      </c>
      <c r="B42" s="46">
        <v>-104515.36</v>
      </c>
      <c r="C42" s="32">
        <f>VLOOKUP($A42,級距!$A:$K,9,FALSE)</f>
        <v>9</v>
      </c>
      <c r="D42" s="32">
        <f>VLOOKUP($A42,級距!$A:$K,10,FALSE)</f>
        <v>8</v>
      </c>
      <c r="E42" s="32">
        <f>VLOOKUP($A42,級距!$A:$K,11,FALSE)</f>
        <v>4</v>
      </c>
      <c r="F42" s="32">
        <f t="shared" si="1"/>
        <v>1</v>
      </c>
    </row>
    <row r="43" spans="1:6">
      <c r="A43" s="47">
        <v>45589</v>
      </c>
      <c r="B43" s="46">
        <v>20329.376</v>
      </c>
      <c r="C43" s="32">
        <f>VLOOKUP($A43,級距!$A:$K,9,FALSE)</f>
        <v>5</v>
      </c>
      <c r="D43" s="32">
        <f>VLOOKUP($A43,級距!$A:$K,10,FALSE)</f>
        <v>4</v>
      </c>
      <c r="E43" s="32">
        <f>VLOOKUP($A43,級距!$A:$K,11,FALSE)</f>
        <v>2</v>
      </c>
      <c r="F43" s="32">
        <f t="shared" si="1"/>
        <v>1</v>
      </c>
    </row>
    <row r="44" spans="1:6">
      <c r="A44" s="47">
        <v>45588</v>
      </c>
      <c r="B44" s="46">
        <v>37764.04</v>
      </c>
      <c r="C44" s="32">
        <f>VLOOKUP($A44,級距!$A:$K,9,FALSE)</f>
        <v>3</v>
      </c>
      <c r="D44" s="32">
        <f>VLOOKUP($A44,級距!$A:$K,10,FALSE)</f>
        <v>6</v>
      </c>
      <c r="E44" s="32">
        <f>VLOOKUP($A44,級距!$A:$K,11,FALSE)</f>
        <v>2</v>
      </c>
      <c r="F44" s="32">
        <f t="shared" si="1"/>
        <v>1</v>
      </c>
    </row>
    <row r="45" spans="1:6">
      <c r="A45" s="47">
        <v>45587</v>
      </c>
      <c r="B45" s="46">
        <v>-61642.64</v>
      </c>
      <c r="C45" s="32">
        <f>VLOOKUP($A45,級距!$A:$K,9,FALSE)</f>
        <v>7</v>
      </c>
      <c r="D45" s="32">
        <f>VLOOKUP($A45,級距!$A:$K,10,FALSE)</f>
        <v>3</v>
      </c>
      <c r="E45" s="32">
        <f>VLOOKUP($A45,級距!$A:$K,11,FALSE)</f>
        <v>2</v>
      </c>
      <c r="F45" s="32">
        <f t="shared" si="1"/>
        <v>1</v>
      </c>
    </row>
    <row r="46" spans="1:6">
      <c r="A46" s="47">
        <v>45583</v>
      </c>
      <c r="B46" s="46">
        <v>-127213.48</v>
      </c>
      <c r="C46" s="32">
        <f>VLOOKUP($A46,級距!$A:$K,9,FALSE)</f>
        <v>7</v>
      </c>
      <c r="D46" s="32">
        <f>VLOOKUP($A46,級距!$A:$K,10,FALSE)</f>
        <v>6</v>
      </c>
      <c r="E46" s="32">
        <f>VLOOKUP($A46,級距!$A:$K,11,FALSE)</f>
        <v>2</v>
      </c>
      <c r="F46" s="32">
        <f t="shared" si="1"/>
        <v>1</v>
      </c>
    </row>
    <row r="47" spans="1:6">
      <c r="A47" s="47">
        <v>45580</v>
      </c>
      <c r="B47" s="46">
        <v>33588.527999999998</v>
      </c>
      <c r="C47" s="32">
        <f>VLOOKUP($A47,級距!$A:$K,9,FALSE)</f>
        <v>7</v>
      </c>
      <c r="D47" s="32">
        <f>VLOOKUP($A47,級距!$A:$K,10,FALSE)</f>
        <v>2</v>
      </c>
      <c r="E47" s="32">
        <f>VLOOKUP($A47,級距!$A:$K,11,FALSE)</f>
        <v>2</v>
      </c>
      <c r="F47" s="32">
        <f t="shared" si="1"/>
        <v>1</v>
      </c>
    </row>
    <row r="48" spans="1:6">
      <c r="A48" s="47">
        <v>45579</v>
      </c>
      <c r="B48" s="46">
        <v>-11618.592000000001</v>
      </c>
      <c r="C48" s="32">
        <f>VLOOKUP($A48,級距!$A:$K,9,FALSE)</f>
        <v>5</v>
      </c>
      <c r="D48" s="32">
        <f>VLOOKUP($A48,級距!$A:$K,10,FALSE)</f>
        <v>1</v>
      </c>
      <c r="E48" s="32">
        <f>VLOOKUP($A48,級距!$A:$K,11,FALSE)</f>
        <v>2</v>
      </c>
      <c r="F48" s="32">
        <f t="shared" si="1"/>
        <v>1</v>
      </c>
    </row>
    <row r="49" spans="1:6">
      <c r="A49" s="47">
        <v>45576</v>
      </c>
      <c r="B49" s="46">
        <v>-61217.88</v>
      </c>
      <c r="C49" s="32">
        <f>VLOOKUP($A49,級距!$A:$K,9,FALSE)</f>
        <v>5</v>
      </c>
      <c r="D49" s="32">
        <f>VLOOKUP($A49,級距!$A:$K,10,FALSE)</f>
        <v>4</v>
      </c>
      <c r="E49" s="32">
        <f>VLOOKUP($A49,級距!$A:$K,11,FALSE)</f>
        <v>2</v>
      </c>
      <c r="F49" s="32">
        <f t="shared" si="1"/>
        <v>1</v>
      </c>
    </row>
    <row r="50" spans="1:6">
      <c r="A50" s="47">
        <v>45569</v>
      </c>
      <c r="B50" s="46">
        <v>1646.44</v>
      </c>
      <c r="C50" s="32">
        <f>VLOOKUP($A50,級距!$A:$K,9,FALSE)</f>
        <v>5</v>
      </c>
      <c r="D50" s="32">
        <f>VLOOKUP($A50,級距!$A:$K,10,FALSE)</f>
        <v>2</v>
      </c>
      <c r="E50" s="32">
        <f>VLOOKUP($A50,級距!$A:$K,11,FALSE)</f>
        <v>2</v>
      </c>
      <c r="F50" s="32">
        <f t="shared" si="1"/>
        <v>1</v>
      </c>
    </row>
    <row r="51" spans="1:6">
      <c r="A51" s="47">
        <v>45566</v>
      </c>
      <c r="B51" s="46">
        <v>-53370.96</v>
      </c>
      <c r="C51" s="32">
        <f>VLOOKUP($A51,級距!$A:$K,9,FALSE)</f>
        <v>5</v>
      </c>
      <c r="D51" s="32">
        <f>VLOOKUP($A51,級距!$A:$K,10,FALSE)</f>
        <v>7</v>
      </c>
      <c r="E51" s="32">
        <f>VLOOKUP($A51,級距!$A:$K,11,FALSE)</f>
        <v>3</v>
      </c>
      <c r="F51" s="32">
        <f t="shared" si="1"/>
        <v>1</v>
      </c>
    </row>
    <row r="52" spans="1:6">
      <c r="A52" s="47">
        <v>45565</v>
      </c>
      <c r="B52" s="46">
        <v>209477.264</v>
      </c>
      <c r="C52" s="32">
        <f>VLOOKUP($A52,級距!$A:$K,9,FALSE)</f>
        <v>10</v>
      </c>
      <c r="D52" s="32">
        <f>VLOOKUP($A52,級距!$A:$K,10,FALSE)</f>
        <v>9</v>
      </c>
      <c r="E52" s="32">
        <f>VLOOKUP($A52,級距!$A:$K,11,FALSE)</f>
        <v>4</v>
      </c>
      <c r="F52" s="32">
        <f t="shared" si="1"/>
        <v>1</v>
      </c>
    </row>
    <row r="53" spans="1:6">
      <c r="A53" s="47">
        <v>45561</v>
      </c>
      <c r="B53" s="46">
        <v>-109629.12</v>
      </c>
      <c r="C53" s="32">
        <f>VLOOKUP($A53,級距!$A:$K,9,FALSE)</f>
        <v>3</v>
      </c>
      <c r="D53" s="32">
        <f>VLOOKUP($A53,級距!$A:$K,10,FALSE)</f>
        <v>5</v>
      </c>
      <c r="E53" s="32">
        <f>VLOOKUP($A53,級距!$A:$K,11,FALSE)</f>
        <v>2</v>
      </c>
      <c r="F53" s="32">
        <f t="shared" si="1"/>
        <v>1</v>
      </c>
    </row>
    <row r="54" spans="1:6">
      <c r="A54" s="47">
        <v>45560</v>
      </c>
      <c r="B54" s="46">
        <v>49239.567999999999</v>
      </c>
      <c r="C54" s="32">
        <f>VLOOKUP($A54,級距!$A:$K,9,FALSE)</f>
        <v>1</v>
      </c>
      <c r="D54" s="32">
        <f>VLOOKUP($A54,級距!$A:$K,10,FALSE)</f>
        <v>4</v>
      </c>
      <c r="E54" s="32">
        <f>VLOOKUP($A54,級距!$A:$K,11,FALSE)</f>
        <v>2</v>
      </c>
      <c r="F54" s="32">
        <f t="shared" si="1"/>
        <v>1</v>
      </c>
    </row>
    <row r="55" spans="1:6">
      <c r="A55" s="47">
        <v>45558</v>
      </c>
      <c r="B55" s="46">
        <v>-37891.392</v>
      </c>
      <c r="C55" s="32">
        <f>VLOOKUP($A55,級距!$A:$K,9,FALSE)</f>
        <v>1</v>
      </c>
      <c r="D55" s="32">
        <f>VLOOKUP($A55,級距!$A:$K,10,FALSE)</f>
        <v>4</v>
      </c>
      <c r="E55" s="32">
        <f>VLOOKUP($A55,級距!$A:$K,11,FALSE)</f>
        <v>2</v>
      </c>
      <c r="F55" s="32">
        <f t="shared" si="1"/>
        <v>1</v>
      </c>
    </row>
    <row r="56" spans="1:6">
      <c r="A56" s="47">
        <v>45554</v>
      </c>
      <c r="B56" s="46">
        <v>21425.16</v>
      </c>
      <c r="C56" s="32">
        <f>VLOOKUP($A56,級距!$A:$K,9,FALSE)</f>
        <v>10</v>
      </c>
      <c r="D56" s="32">
        <f>VLOOKUP($A56,級距!$A:$K,10,FALSE)</f>
        <v>8</v>
      </c>
      <c r="E56" s="32">
        <f>VLOOKUP($A56,級距!$A:$K,11,FALSE)</f>
        <v>4</v>
      </c>
      <c r="F56" s="32">
        <f t="shared" si="1"/>
        <v>1</v>
      </c>
    </row>
    <row r="57" spans="1:6">
      <c r="A57" s="47">
        <v>45553</v>
      </c>
      <c r="B57" s="46">
        <v>-21748.544000000002</v>
      </c>
      <c r="C57" s="32">
        <f>VLOOKUP($A57,級距!$A:$K,9,FALSE)</f>
        <v>8</v>
      </c>
      <c r="D57" s="32">
        <f>VLOOKUP($A57,級距!$A:$K,10,FALSE)</f>
        <v>4</v>
      </c>
      <c r="E57" s="32">
        <f>VLOOKUP($A57,級距!$A:$K,11,FALSE)</f>
        <v>2</v>
      </c>
      <c r="F57" s="32">
        <f t="shared" si="1"/>
        <v>1</v>
      </c>
    </row>
    <row r="58" spans="1:6">
      <c r="A58" s="47">
        <v>45551</v>
      </c>
      <c r="B58" s="46">
        <v>-4934.7359999999999</v>
      </c>
      <c r="C58" s="32">
        <f>VLOOKUP($A58,級距!$A:$K,9,FALSE)</f>
        <v>2</v>
      </c>
      <c r="D58" s="32">
        <f>VLOOKUP($A58,級距!$A:$K,10,FALSE)</f>
        <v>1</v>
      </c>
      <c r="E58" s="32">
        <f>VLOOKUP($A58,級距!$A:$K,11,FALSE)</f>
        <v>2</v>
      </c>
      <c r="F58" s="32">
        <f t="shared" si="1"/>
        <v>1</v>
      </c>
    </row>
    <row r="59" spans="1:6">
      <c r="A59" s="47">
        <v>45548</v>
      </c>
      <c r="B59" s="46">
        <v>25871.423999999999</v>
      </c>
      <c r="C59" s="32">
        <f>VLOOKUP($A59,級距!$A:$K,9,FALSE)</f>
        <v>3</v>
      </c>
      <c r="D59" s="32">
        <f>VLOOKUP($A59,級距!$A:$K,10,FALSE)</f>
        <v>2</v>
      </c>
      <c r="E59" s="32">
        <f>VLOOKUP($A59,級距!$A:$K,11,FALSE)</f>
        <v>2</v>
      </c>
      <c r="F59" s="32">
        <f t="shared" si="1"/>
        <v>1</v>
      </c>
    </row>
    <row r="60" spans="1:6">
      <c r="A60" s="47">
        <v>45547</v>
      </c>
      <c r="B60" s="46">
        <v>152891.34400000001</v>
      </c>
      <c r="C60" s="32">
        <f>VLOOKUP($A60,級距!$A:$K,9,FALSE)</f>
        <v>8</v>
      </c>
      <c r="D60" s="32">
        <f>VLOOKUP($A60,級距!$A:$K,10,FALSE)</f>
        <v>4</v>
      </c>
      <c r="E60" s="32">
        <f>VLOOKUP($A60,級距!$A:$K,11,FALSE)</f>
        <v>2</v>
      </c>
      <c r="F60" s="32">
        <f t="shared" si="1"/>
        <v>1</v>
      </c>
    </row>
    <row r="61" spans="1:6">
      <c r="A61" s="47">
        <v>45546</v>
      </c>
      <c r="B61" s="46">
        <v>-63244.864000000001</v>
      </c>
      <c r="C61" s="32">
        <f>VLOOKUP($A61,級距!$A:$K,9,FALSE)</f>
        <v>4</v>
      </c>
      <c r="D61" s="32">
        <f>VLOOKUP($A61,級距!$A:$K,10,FALSE)</f>
        <v>6</v>
      </c>
      <c r="E61" s="32">
        <f>VLOOKUP($A61,級距!$A:$K,11,FALSE)</f>
        <v>2</v>
      </c>
      <c r="F61" s="32">
        <f t="shared" si="1"/>
        <v>1</v>
      </c>
    </row>
    <row r="62" spans="1:6">
      <c r="A62" s="47">
        <v>45545</v>
      </c>
      <c r="B62" s="46">
        <v>102153.18399999999</v>
      </c>
      <c r="C62" s="32">
        <f>VLOOKUP($A62,級距!$A:$K,9,FALSE)</f>
        <v>9</v>
      </c>
      <c r="D62" s="32">
        <f>VLOOKUP($A62,級距!$A:$K,10,FALSE)</f>
        <v>7</v>
      </c>
      <c r="E62" s="32">
        <f>VLOOKUP($A62,級距!$A:$K,11,FALSE)</f>
        <v>3</v>
      </c>
      <c r="F62" s="32">
        <f t="shared" si="1"/>
        <v>1</v>
      </c>
    </row>
    <row r="63" spans="1:6">
      <c r="A63" s="47">
        <v>45544</v>
      </c>
      <c r="B63" s="46">
        <v>-82026.679999999993</v>
      </c>
      <c r="C63" s="32">
        <f>VLOOKUP($A63,級距!$A:$K,9,FALSE)</f>
        <v>10</v>
      </c>
      <c r="D63" s="32">
        <f>VLOOKUP($A63,級距!$A:$K,10,FALSE)</f>
        <v>7</v>
      </c>
      <c r="E63" s="32">
        <f>VLOOKUP($A63,級距!$A:$K,11,FALSE)</f>
        <v>4</v>
      </c>
      <c r="F63" s="32">
        <f t="shared" si="1"/>
        <v>1</v>
      </c>
    </row>
    <row r="64" spans="1:6">
      <c r="A64" s="47">
        <v>45539</v>
      </c>
      <c r="B64" s="46">
        <v>-124070.624</v>
      </c>
      <c r="C64" s="32">
        <f>VLOOKUP($A64,級距!$A:$K,9,FALSE)</f>
        <v>10</v>
      </c>
      <c r="D64" s="32">
        <f>VLOOKUP($A64,級距!$A:$K,10,FALSE)</f>
        <v>6</v>
      </c>
      <c r="E64" s="32">
        <f>VLOOKUP($A64,級距!$A:$K,11,FALSE)</f>
        <v>1</v>
      </c>
      <c r="F64" s="32">
        <f t="shared" si="1"/>
        <v>1</v>
      </c>
    </row>
    <row r="65" spans="1:6">
      <c r="A65" s="47">
        <v>45538</v>
      </c>
      <c r="B65" s="46">
        <v>26698.400000000001</v>
      </c>
      <c r="C65" s="32">
        <f>VLOOKUP($A65,級距!$A:$K,9,FALSE)</f>
        <v>8</v>
      </c>
      <c r="D65" s="32">
        <f>VLOOKUP($A65,級距!$A:$K,10,FALSE)</f>
        <v>5</v>
      </c>
      <c r="E65" s="32">
        <f>VLOOKUP($A65,級距!$A:$K,11,FALSE)</f>
        <v>2</v>
      </c>
      <c r="F65" s="32">
        <f t="shared" si="1"/>
        <v>1</v>
      </c>
    </row>
    <row r="66" spans="1:6">
      <c r="A66" s="47">
        <v>45537</v>
      </c>
      <c r="B66" s="46">
        <v>-104283.424</v>
      </c>
      <c r="C66" s="32">
        <f>VLOOKUP($A66,級距!$A:$K,9,FALSE)</f>
        <v>7</v>
      </c>
      <c r="D66" s="32">
        <f>VLOOKUP($A66,級距!$A:$K,10,FALSE)</f>
        <v>4</v>
      </c>
      <c r="E66" s="32">
        <f>VLOOKUP($A66,級距!$A:$K,11,FALSE)</f>
        <v>2</v>
      </c>
      <c r="F66" s="32">
        <f t="shared" si="1"/>
        <v>1</v>
      </c>
    </row>
    <row r="67" spans="1:6">
      <c r="A67" s="47">
        <v>45534</v>
      </c>
      <c r="B67" s="46">
        <v>-18963.295999999998</v>
      </c>
      <c r="C67" s="32">
        <f>VLOOKUP($A67,級距!$A:$K,9,FALSE)</f>
        <v>2</v>
      </c>
      <c r="D67" s="32">
        <f>VLOOKUP($A67,級距!$A:$K,10,FALSE)</f>
        <v>1</v>
      </c>
      <c r="E67" s="32">
        <f>VLOOKUP($A67,級距!$A:$K,11,FALSE)</f>
        <v>2</v>
      </c>
      <c r="F67" s="32">
        <f t="shared" si="1"/>
        <v>1</v>
      </c>
    </row>
    <row r="68" spans="1:6">
      <c r="A68" s="47">
        <v>45532</v>
      </c>
      <c r="B68" s="46">
        <v>36160.536</v>
      </c>
      <c r="C68" s="32">
        <f>VLOOKUP($A68,級距!$A:$K,9,FALSE)</f>
        <v>9</v>
      </c>
      <c r="D68" s="32">
        <f>VLOOKUP($A68,級距!$A:$K,10,FALSE)</f>
        <v>7</v>
      </c>
      <c r="E68" s="32">
        <f>VLOOKUP($A68,級距!$A:$K,11,FALSE)</f>
        <v>3</v>
      </c>
      <c r="F68" s="32">
        <f t="shared" ref="F68:F131" si="2">IF(A69&lt;&gt;A68,1,0)</f>
        <v>1</v>
      </c>
    </row>
    <row r="69" spans="1:6">
      <c r="A69" s="47">
        <v>45527</v>
      </c>
      <c r="B69" s="46">
        <v>12729.36</v>
      </c>
      <c r="C69" s="32">
        <f>VLOOKUP($A69,級距!$A:$K,9,FALSE)</f>
        <v>8</v>
      </c>
      <c r="D69" s="32">
        <f>VLOOKUP($A69,級距!$A:$K,10,FALSE)</f>
        <v>7</v>
      </c>
      <c r="E69" s="32">
        <f>VLOOKUP($A69,級距!$A:$K,11,FALSE)</f>
        <v>3</v>
      </c>
      <c r="F69" s="32">
        <f t="shared" si="2"/>
        <v>1</v>
      </c>
    </row>
    <row r="70" spans="1:6">
      <c r="A70" s="47">
        <v>45526</v>
      </c>
      <c r="B70" s="46">
        <v>83890.384000000005</v>
      </c>
      <c r="C70" s="32">
        <f>VLOOKUP($A70,級距!$A:$K,9,FALSE)</f>
        <v>5</v>
      </c>
      <c r="D70" s="32">
        <f>VLOOKUP($A70,級距!$A:$K,10,FALSE)</f>
        <v>6</v>
      </c>
      <c r="E70" s="32">
        <f>VLOOKUP($A70,級距!$A:$K,11,FALSE)</f>
        <v>2</v>
      </c>
      <c r="F70" s="32">
        <f t="shared" si="2"/>
        <v>1</v>
      </c>
    </row>
    <row r="71" spans="1:6">
      <c r="A71" s="47">
        <v>45525</v>
      </c>
      <c r="B71" s="46">
        <v>95330.8</v>
      </c>
      <c r="C71" s="32">
        <f>VLOOKUP($A71,級距!$A:$K,9,FALSE)</f>
        <v>4</v>
      </c>
      <c r="D71" s="32">
        <f>VLOOKUP($A71,級距!$A:$K,10,FALSE)</f>
        <v>6</v>
      </c>
      <c r="E71" s="32">
        <f>VLOOKUP($A71,級距!$A:$K,11,FALSE)</f>
        <v>2</v>
      </c>
      <c r="F71" s="32">
        <f t="shared" si="2"/>
        <v>1</v>
      </c>
    </row>
    <row r="72" spans="1:6">
      <c r="A72" s="47">
        <v>45523</v>
      </c>
      <c r="B72" s="46">
        <v>93451.975999999995</v>
      </c>
      <c r="C72" s="32">
        <f>VLOOKUP($A72,級距!$A:$K,9,FALSE)</f>
        <v>4</v>
      </c>
      <c r="D72" s="32">
        <f>VLOOKUP($A72,級距!$A:$K,10,FALSE)</f>
        <v>2</v>
      </c>
      <c r="E72" s="32">
        <f>VLOOKUP($A72,級距!$A:$K,11,FALSE)</f>
        <v>2</v>
      </c>
      <c r="F72" s="32">
        <f t="shared" si="2"/>
        <v>1</v>
      </c>
    </row>
    <row r="73" spans="1:6">
      <c r="A73" s="47">
        <v>45520</v>
      </c>
      <c r="B73" s="46">
        <v>21487.4</v>
      </c>
      <c r="C73" s="32">
        <f>VLOOKUP($A73,級距!$A:$K,9,FALSE)</f>
        <v>3</v>
      </c>
      <c r="D73" s="32">
        <f>VLOOKUP($A73,級距!$A:$K,10,FALSE)</f>
        <v>3</v>
      </c>
      <c r="E73" s="32">
        <f>VLOOKUP($A73,級距!$A:$K,11,FALSE)</f>
        <v>2</v>
      </c>
      <c r="F73" s="32">
        <f t="shared" si="2"/>
        <v>1</v>
      </c>
    </row>
    <row r="74" spans="1:6">
      <c r="A74" s="47">
        <v>45519</v>
      </c>
      <c r="B74" s="46">
        <v>-50622.656000000003</v>
      </c>
      <c r="C74" s="32">
        <f>VLOOKUP($A74,級距!$A:$K,9,FALSE)</f>
        <v>7</v>
      </c>
      <c r="D74" s="32">
        <f>VLOOKUP($A74,級距!$A:$K,10,FALSE)</f>
        <v>6</v>
      </c>
      <c r="E74" s="32">
        <f>VLOOKUP($A74,級距!$A:$K,11,FALSE)</f>
        <v>2</v>
      </c>
      <c r="F74" s="32">
        <f t="shared" si="2"/>
        <v>1</v>
      </c>
    </row>
    <row r="75" spans="1:6">
      <c r="A75" s="47">
        <v>45518</v>
      </c>
      <c r="B75" s="46">
        <v>161113.984</v>
      </c>
      <c r="C75" s="32">
        <f>VLOOKUP($A75,級距!$A:$K,9,FALSE)</f>
        <v>5</v>
      </c>
      <c r="D75" s="32">
        <f>VLOOKUP($A75,級距!$A:$K,10,FALSE)</f>
        <v>6</v>
      </c>
      <c r="E75" s="32">
        <f>VLOOKUP($A75,級距!$A:$K,11,FALSE)</f>
        <v>2</v>
      </c>
      <c r="F75" s="32">
        <f t="shared" si="2"/>
        <v>1</v>
      </c>
    </row>
    <row r="76" spans="1:6">
      <c r="A76" s="47">
        <v>45516</v>
      </c>
      <c r="B76" s="46">
        <v>50617.616000000002</v>
      </c>
      <c r="C76" s="32">
        <f>VLOOKUP($A76,級距!$A:$K,9,FALSE)</f>
        <v>7</v>
      </c>
      <c r="D76" s="32">
        <f>VLOOKUP($A76,級距!$A:$K,10,FALSE)</f>
        <v>1</v>
      </c>
      <c r="E76" s="32">
        <f>VLOOKUP($A76,級距!$A:$K,11,FALSE)</f>
        <v>2</v>
      </c>
      <c r="F76" s="32">
        <f t="shared" si="2"/>
        <v>1</v>
      </c>
    </row>
    <row r="77" spans="1:6">
      <c r="A77" s="47">
        <v>45513</v>
      </c>
      <c r="B77" s="46">
        <v>82223.983999999997</v>
      </c>
      <c r="C77" s="32">
        <f>VLOOKUP($A77,級距!$A:$K,9,FALSE)</f>
        <v>10</v>
      </c>
      <c r="D77" s="32">
        <f>VLOOKUP($A77,級距!$A:$K,10,FALSE)</f>
        <v>4</v>
      </c>
      <c r="E77" s="32">
        <f>VLOOKUP($A77,級距!$A:$K,11,FALSE)</f>
        <v>1</v>
      </c>
      <c r="F77" s="32">
        <f t="shared" si="2"/>
        <v>1</v>
      </c>
    </row>
    <row r="78" spans="1:6">
      <c r="A78" s="47">
        <v>45511</v>
      </c>
      <c r="B78" s="46">
        <v>143804.304</v>
      </c>
      <c r="C78" s="32">
        <f>VLOOKUP($A78,級距!$A:$K,9,FALSE)</f>
        <v>10</v>
      </c>
      <c r="D78" s="32">
        <f>VLOOKUP($A78,級距!$A:$K,10,FALSE)</f>
        <v>8</v>
      </c>
      <c r="E78" s="32">
        <f>VLOOKUP($A78,級距!$A:$K,11,FALSE)</f>
        <v>4</v>
      </c>
      <c r="F78" s="32">
        <f t="shared" si="2"/>
        <v>1</v>
      </c>
    </row>
    <row r="79" spans="1:6">
      <c r="A79" s="47">
        <v>45509</v>
      </c>
      <c r="B79" s="46">
        <v>161945.92000000001</v>
      </c>
      <c r="C79" s="32">
        <f>VLOOKUP($A79,級距!$A:$K,9,FALSE)</f>
        <v>10</v>
      </c>
      <c r="D79" s="32">
        <f>VLOOKUP($A79,級距!$A:$K,10,FALSE)</f>
        <v>10</v>
      </c>
      <c r="E79" s="32">
        <f>VLOOKUP($A79,級距!$A:$K,11,FALSE)</f>
        <v>4</v>
      </c>
      <c r="F79" s="32">
        <f t="shared" si="2"/>
        <v>1</v>
      </c>
    </row>
    <row r="80" spans="1:6">
      <c r="A80" s="47">
        <v>45506</v>
      </c>
      <c r="B80" s="46">
        <v>134630.67199999999</v>
      </c>
      <c r="C80" s="32">
        <f>VLOOKUP($A80,級距!$A:$K,9,FALSE)</f>
        <v>10</v>
      </c>
      <c r="D80" s="32">
        <f>VLOOKUP($A80,級距!$A:$K,10,FALSE)</f>
        <v>8</v>
      </c>
      <c r="E80" s="32">
        <f>VLOOKUP($A80,級距!$A:$K,11,FALSE)</f>
        <v>4</v>
      </c>
      <c r="F80" s="32">
        <f t="shared" si="2"/>
        <v>1</v>
      </c>
    </row>
    <row r="81" spans="1:6">
      <c r="A81" s="47">
        <v>45505</v>
      </c>
      <c r="B81" s="46">
        <v>-124679.072</v>
      </c>
      <c r="C81" s="32">
        <f>VLOOKUP($A81,級距!$A:$K,9,FALSE)</f>
        <v>6</v>
      </c>
      <c r="D81" s="32">
        <f>VLOOKUP($A81,級距!$A:$K,10,FALSE)</f>
        <v>3</v>
      </c>
      <c r="E81" s="32">
        <f>VLOOKUP($A81,級距!$A:$K,11,FALSE)</f>
        <v>2</v>
      </c>
      <c r="F81" s="32">
        <f t="shared" si="2"/>
        <v>1</v>
      </c>
    </row>
    <row r="82" spans="1:6">
      <c r="A82" s="47">
        <v>45503</v>
      </c>
      <c r="B82" s="46">
        <v>-32950.207999999999</v>
      </c>
      <c r="C82" s="32">
        <f>VLOOKUP($A82,級距!$A:$K,9,FALSE)</f>
        <v>10</v>
      </c>
      <c r="D82" s="32">
        <f>VLOOKUP($A82,級距!$A:$K,10,FALSE)</f>
        <v>7</v>
      </c>
      <c r="E82" s="32">
        <f>VLOOKUP($A82,級距!$A:$K,11,FALSE)</f>
        <v>4</v>
      </c>
      <c r="F82" s="32">
        <f t="shared" si="2"/>
        <v>1</v>
      </c>
    </row>
    <row r="83" spans="1:6">
      <c r="A83" s="47">
        <v>45502</v>
      </c>
      <c r="B83" s="46">
        <v>14128.864</v>
      </c>
      <c r="C83" s="32">
        <f>VLOOKUP($A83,級距!$A:$K,9,FALSE)</f>
        <v>9</v>
      </c>
      <c r="D83" s="32">
        <f>VLOOKUP($A83,級距!$A:$K,10,FALSE)</f>
        <v>5</v>
      </c>
      <c r="E83" s="32">
        <f>VLOOKUP($A83,級距!$A:$K,11,FALSE)</f>
        <v>2</v>
      </c>
      <c r="F83" s="32">
        <f t="shared" si="2"/>
        <v>1</v>
      </c>
    </row>
    <row r="84" spans="1:6">
      <c r="A84" s="47">
        <v>45495</v>
      </c>
      <c r="B84" s="46">
        <v>374662</v>
      </c>
      <c r="C84" s="32">
        <f>VLOOKUP($A84,級距!$A:$K,9,FALSE)</f>
        <v>10</v>
      </c>
      <c r="D84" s="32">
        <f>VLOOKUP($A84,級距!$A:$K,10,FALSE)</f>
        <v>7</v>
      </c>
      <c r="E84" s="32">
        <f>VLOOKUP($A84,級距!$A:$K,11,FALSE)</f>
        <v>4</v>
      </c>
      <c r="F84" s="32">
        <f t="shared" si="2"/>
        <v>1</v>
      </c>
    </row>
    <row r="85" spans="1:6">
      <c r="A85" s="47">
        <v>45492</v>
      </c>
      <c r="B85" s="46">
        <v>144946.07999999999</v>
      </c>
      <c r="C85" s="32">
        <f>VLOOKUP($A85,級距!$A:$K,9,FALSE)</f>
        <v>8</v>
      </c>
      <c r="D85" s="32">
        <f>VLOOKUP($A85,級距!$A:$K,10,FALSE)</f>
        <v>8</v>
      </c>
      <c r="E85" s="32">
        <f>VLOOKUP($A85,級距!$A:$K,11,FALSE)</f>
        <v>3</v>
      </c>
      <c r="F85" s="32">
        <f t="shared" si="2"/>
        <v>1</v>
      </c>
    </row>
    <row r="86" spans="1:6">
      <c r="A86" s="47">
        <v>45491</v>
      </c>
      <c r="B86" s="46">
        <v>-126147.64</v>
      </c>
      <c r="C86" s="32">
        <f>VLOOKUP($A86,級距!$A:$K,9,FALSE)</f>
        <v>7</v>
      </c>
      <c r="D86" s="32">
        <f>VLOOKUP($A86,級距!$A:$K,10,FALSE)</f>
        <v>4</v>
      </c>
      <c r="E86" s="32">
        <f>VLOOKUP($A86,級距!$A:$K,11,FALSE)</f>
        <v>2</v>
      </c>
      <c r="F86" s="32">
        <f t="shared" si="2"/>
        <v>1</v>
      </c>
    </row>
    <row r="87" spans="1:6">
      <c r="A87" s="47">
        <v>45490</v>
      </c>
      <c r="B87" s="46">
        <v>228605.28</v>
      </c>
      <c r="C87" s="32">
        <f>VLOOKUP($A87,級距!$A:$K,9,FALSE)</f>
        <v>8</v>
      </c>
      <c r="D87" s="32">
        <f>VLOOKUP($A87,級距!$A:$K,10,FALSE)</f>
        <v>9</v>
      </c>
      <c r="E87" s="32">
        <f>VLOOKUP($A87,級距!$A:$K,11,FALSE)</f>
        <v>3</v>
      </c>
      <c r="F87" s="32">
        <f t="shared" si="2"/>
        <v>1</v>
      </c>
    </row>
    <row r="88" spans="1:6">
      <c r="A88" s="47">
        <v>45489</v>
      </c>
      <c r="B88" s="46">
        <v>-104625.568</v>
      </c>
      <c r="C88" s="32">
        <f>VLOOKUP($A88,級距!$A:$K,9,FALSE)</f>
        <v>8</v>
      </c>
      <c r="D88" s="32">
        <f>VLOOKUP($A88,級距!$A:$K,10,FALSE)</f>
        <v>5</v>
      </c>
      <c r="E88" s="32">
        <f>VLOOKUP($A88,級距!$A:$K,11,FALSE)</f>
        <v>2</v>
      </c>
      <c r="F88" s="32">
        <f t="shared" si="2"/>
        <v>1</v>
      </c>
    </row>
    <row r="89" spans="1:6">
      <c r="A89" s="47">
        <v>45488</v>
      </c>
      <c r="B89" s="46">
        <v>5022.9120000000003</v>
      </c>
      <c r="C89" s="32">
        <f>VLOOKUP($A89,級距!$A:$K,9,FALSE)</f>
        <v>8</v>
      </c>
      <c r="D89" s="32">
        <f>VLOOKUP($A89,級距!$A:$K,10,FALSE)</f>
        <v>7</v>
      </c>
      <c r="E89" s="32">
        <f>VLOOKUP($A89,級距!$A:$K,11,FALSE)</f>
        <v>3</v>
      </c>
      <c r="F89" s="32">
        <f t="shared" si="2"/>
        <v>1</v>
      </c>
    </row>
    <row r="90" spans="1:6">
      <c r="A90" s="47">
        <v>45485</v>
      </c>
      <c r="B90" s="46">
        <v>70440.207999999999</v>
      </c>
      <c r="C90" s="32">
        <f>VLOOKUP($A90,級距!$A:$K,9,FALSE)</f>
        <v>6</v>
      </c>
      <c r="D90" s="32">
        <f>VLOOKUP($A90,級距!$A:$K,10,FALSE)</f>
        <v>9</v>
      </c>
      <c r="E90" s="32">
        <f>VLOOKUP($A90,級距!$A:$K,11,FALSE)</f>
        <v>3</v>
      </c>
      <c r="F90" s="32">
        <f t="shared" si="2"/>
        <v>1</v>
      </c>
    </row>
    <row r="91" spans="1:6">
      <c r="A91" s="47">
        <v>45484</v>
      </c>
      <c r="B91" s="46">
        <v>169884.16</v>
      </c>
      <c r="C91" s="32">
        <f>VLOOKUP($A91,級距!$A:$K,9,FALSE)</f>
        <v>5</v>
      </c>
      <c r="D91" s="32">
        <f>VLOOKUP($A91,級距!$A:$K,10,FALSE)</f>
        <v>5</v>
      </c>
      <c r="E91" s="32">
        <f>VLOOKUP($A91,級距!$A:$K,11,FALSE)</f>
        <v>2</v>
      </c>
      <c r="F91" s="32">
        <f t="shared" si="2"/>
        <v>1</v>
      </c>
    </row>
    <row r="92" spans="1:6">
      <c r="A92" s="47">
        <v>45481</v>
      </c>
      <c r="B92" s="46">
        <v>64613.887999999999</v>
      </c>
      <c r="C92" s="32">
        <f>VLOOKUP($A92,級距!$A:$K,9,FALSE)</f>
        <v>10</v>
      </c>
      <c r="D92" s="32">
        <f>VLOOKUP($A92,級距!$A:$K,10,FALSE)</f>
        <v>8</v>
      </c>
      <c r="E92" s="32">
        <f>VLOOKUP($A92,級距!$A:$K,11,FALSE)</f>
        <v>4</v>
      </c>
      <c r="F92" s="32">
        <f t="shared" si="2"/>
        <v>1</v>
      </c>
    </row>
    <row r="93" spans="1:6">
      <c r="A93" s="47">
        <v>45478</v>
      </c>
      <c r="B93" s="46">
        <v>-36536.576000000001</v>
      </c>
      <c r="C93" s="32">
        <f>VLOOKUP($A93,級距!$A:$K,9,FALSE)</f>
        <v>2</v>
      </c>
      <c r="D93" s="32">
        <f>VLOOKUP($A93,級距!$A:$K,10,FALSE)</f>
        <v>6</v>
      </c>
      <c r="E93" s="32">
        <f>VLOOKUP($A93,級距!$A:$K,11,FALSE)</f>
        <v>2</v>
      </c>
      <c r="F93" s="32">
        <f t="shared" si="2"/>
        <v>1</v>
      </c>
    </row>
    <row r="94" spans="1:6">
      <c r="A94" s="47">
        <v>45477</v>
      </c>
      <c r="B94" s="46">
        <v>68947.248000000007</v>
      </c>
      <c r="C94" s="32">
        <f>VLOOKUP($A94,級距!$A:$K,9,FALSE)</f>
        <v>2</v>
      </c>
      <c r="D94" s="32">
        <f>VLOOKUP($A94,級距!$A:$K,10,FALSE)</f>
        <v>9</v>
      </c>
      <c r="E94" s="32">
        <f>VLOOKUP($A94,級距!$A:$K,11,FALSE)</f>
        <v>3</v>
      </c>
      <c r="F94" s="32">
        <f t="shared" si="2"/>
        <v>1</v>
      </c>
    </row>
    <row r="95" spans="1:6">
      <c r="A95" s="47">
        <v>45476</v>
      </c>
      <c r="B95" s="46">
        <v>2755.68</v>
      </c>
      <c r="C95" s="32">
        <f>VLOOKUP($A95,級距!$A:$K,9,FALSE)</f>
        <v>4</v>
      </c>
      <c r="D95" s="32">
        <f>VLOOKUP($A95,級距!$A:$K,10,FALSE)</f>
        <v>6</v>
      </c>
      <c r="E95" s="32">
        <f>VLOOKUP($A95,級距!$A:$K,11,FALSE)</f>
        <v>2</v>
      </c>
      <c r="F95" s="32">
        <f t="shared" si="2"/>
        <v>1</v>
      </c>
    </row>
    <row r="96" spans="1:6">
      <c r="A96" s="47">
        <v>45475</v>
      </c>
      <c r="B96" s="46">
        <v>-23580.288</v>
      </c>
      <c r="C96" s="32">
        <f>VLOOKUP($A96,級距!$A:$K,9,FALSE)</f>
        <v>6</v>
      </c>
      <c r="D96" s="32">
        <f>VLOOKUP($A96,級距!$A:$K,10,FALSE)</f>
        <v>1</v>
      </c>
      <c r="E96" s="32">
        <f>VLOOKUP($A96,級距!$A:$K,11,FALSE)</f>
        <v>2</v>
      </c>
      <c r="F96" s="32">
        <f t="shared" si="2"/>
        <v>1</v>
      </c>
    </row>
    <row r="97" spans="1:6">
      <c r="A97" s="47">
        <v>45474</v>
      </c>
      <c r="B97" s="46">
        <v>-108873.18399999999</v>
      </c>
      <c r="C97" s="32">
        <f>VLOOKUP($A97,級距!$A:$K,9,FALSE)</f>
        <v>5</v>
      </c>
      <c r="D97" s="32">
        <f>VLOOKUP($A97,級距!$A:$K,10,FALSE)</f>
        <v>2</v>
      </c>
      <c r="E97" s="32">
        <f>VLOOKUP($A97,級距!$A:$K,11,FALSE)</f>
        <v>2</v>
      </c>
      <c r="F97" s="32">
        <f t="shared" si="2"/>
        <v>1</v>
      </c>
    </row>
    <row r="98" spans="1:6">
      <c r="A98" s="47">
        <v>45471</v>
      </c>
      <c r="B98" s="46">
        <v>-38719.703999999998</v>
      </c>
      <c r="C98" s="32">
        <f>VLOOKUP($A98,級距!$A:$K,9,FALSE)</f>
        <v>8</v>
      </c>
      <c r="D98" s="32">
        <f>VLOOKUP($A98,級距!$A:$K,10,FALSE)</f>
        <v>3</v>
      </c>
      <c r="E98" s="32">
        <f>VLOOKUP($A98,級距!$A:$K,11,FALSE)</f>
        <v>2</v>
      </c>
      <c r="F98" s="32">
        <f t="shared" si="2"/>
        <v>1</v>
      </c>
    </row>
    <row r="99" spans="1:6">
      <c r="A99" s="47">
        <v>45469</v>
      </c>
      <c r="B99" s="46">
        <v>-104400.736</v>
      </c>
      <c r="C99" s="32">
        <f>VLOOKUP($A99,級距!$A:$K,9,FALSE)</f>
        <v>5</v>
      </c>
      <c r="D99" s="32">
        <f>VLOOKUP($A99,級距!$A:$K,10,FALSE)</f>
        <v>3</v>
      </c>
      <c r="E99" s="32">
        <f>VLOOKUP($A99,級距!$A:$K,11,FALSE)</f>
        <v>2</v>
      </c>
      <c r="F99" s="32">
        <f t="shared" si="2"/>
        <v>1</v>
      </c>
    </row>
    <row r="100" spans="1:6">
      <c r="A100" s="47">
        <v>45468</v>
      </c>
      <c r="B100" s="46">
        <v>8590.64</v>
      </c>
      <c r="C100" s="32">
        <f>VLOOKUP($A100,級距!$A:$K,9,FALSE)</f>
        <v>8</v>
      </c>
      <c r="D100" s="32">
        <f>VLOOKUP($A100,級距!$A:$K,10,FALSE)</f>
        <v>4</v>
      </c>
      <c r="E100" s="32">
        <f>VLOOKUP($A100,級距!$A:$K,11,FALSE)</f>
        <v>2</v>
      </c>
      <c r="F100" s="32">
        <f t="shared" si="2"/>
        <v>1</v>
      </c>
    </row>
    <row r="101" spans="1:6">
      <c r="A101" s="47">
        <v>45467</v>
      </c>
      <c r="B101" s="46">
        <v>140740.05600000001</v>
      </c>
      <c r="C101" s="32">
        <f>VLOOKUP($A101,級距!$A:$K,9,FALSE)</f>
        <v>8</v>
      </c>
      <c r="D101" s="32">
        <f>VLOOKUP($A101,級距!$A:$K,10,FALSE)</f>
        <v>9</v>
      </c>
      <c r="E101" s="32">
        <f>VLOOKUP($A101,級距!$A:$K,11,FALSE)</f>
        <v>3</v>
      </c>
      <c r="F101" s="32">
        <f t="shared" si="2"/>
        <v>1</v>
      </c>
    </row>
    <row r="102" spans="1:6">
      <c r="A102" s="47">
        <v>45463</v>
      </c>
      <c r="B102" s="46">
        <v>67923.088000000003</v>
      </c>
      <c r="C102" s="32">
        <f>VLOOKUP($A102,級距!$A:$K,9,FALSE)</f>
        <v>6</v>
      </c>
      <c r="D102" s="32">
        <f>VLOOKUP($A102,級距!$A:$K,10,FALSE)</f>
        <v>9</v>
      </c>
      <c r="E102" s="32">
        <f>VLOOKUP($A102,級距!$A:$K,11,FALSE)</f>
        <v>3</v>
      </c>
      <c r="F102" s="32">
        <f t="shared" si="2"/>
        <v>1</v>
      </c>
    </row>
    <row r="103" spans="1:6">
      <c r="A103" s="47">
        <v>45462</v>
      </c>
      <c r="B103" s="46">
        <v>116234.656</v>
      </c>
      <c r="C103" s="32">
        <f>VLOOKUP($A103,級距!$A:$K,9,FALSE)</f>
        <v>8</v>
      </c>
      <c r="D103" s="32">
        <f>VLOOKUP($A103,級距!$A:$K,10,FALSE)</f>
        <v>8</v>
      </c>
      <c r="E103" s="32">
        <f>VLOOKUP($A103,級距!$A:$K,11,FALSE)</f>
        <v>3</v>
      </c>
      <c r="F103" s="32">
        <f t="shared" si="2"/>
        <v>1</v>
      </c>
    </row>
    <row r="104" spans="1:6">
      <c r="A104" s="47">
        <v>45461</v>
      </c>
      <c r="B104" s="46">
        <v>52054.976000000002</v>
      </c>
      <c r="C104" s="32">
        <f>VLOOKUP($A104,級距!$A:$K,9,FALSE)</f>
        <v>2</v>
      </c>
      <c r="D104" s="32">
        <f>VLOOKUP($A104,級距!$A:$K,10,FALSE)</f>
        <v>5</v>
      </c>
      <c r="E104" s="32">
        <f>VLOOKUP($A104,級距!$A:$K,11,FALSE)</f>
        <v>2</v>
      </c>
      <c r="F104" s="32">
        <f t="shared" si="2"/>
        <v>1</v>
      </c>
    </row>
    <row r="105" spans="1:6">
      <c r="A105" s="47">
        <v>45460</v>
      </c>
      <c r="B105" s="46">
        <v>-30243.743999999999</v>
      </c>
      <c r="C105" s="32">
        <f>VLOOKUP($A105,級距!$A:$K,9,FALSE)</f>
        <v>1</v>
      </c>
      <c r="D105" s="32">
        <f>VLOOKUP($A105,級距!$A:$K,10,FALSE)</f>
        <v>4</v>
      </c>
      <c r="E105" s="32">
        <f>VLOOKUP($A105,級距!$A:$K,11,FALSE)</f>
        <v>2</v>
      </c>
      <c r="F105" s="32">
        <f t="shared" si="2"/>
        <v>1</v>
      </c>
    </row>
    <row r="106" spans="1:6">
      <c r="A106" s="47">
        <v>45457</v>
      </c>
      <c r="B106" s="46">
        <v>67883.104000000007</v>
      </c>
      <c r="C106" s="32">
        <f>VLOOKUP($A106,級距!$A:$K,9,FALSE)</f>
        <v>5</v>
      </c>
      <c r="D106" s="32">
        <f>VLOOKUP($A106,級距!$A:$K,10,FALSE)</f>
        <v>10</v>
      </c>
      <c r="E106" s="32">
        <f>VLOOKUP($A106,級距!$A:$K,11,FALSE)</f>
        <v>3</v>
      </c>
      <c r="F106" s="32">
        <f t="shared" si="2"/>
        <v>1</v>
      </c>
    </row>
    <row r="107" spans="1:6">
      <c r="A107" s="47">
        <v>45456</v>
      </c>
      <c r="B107" s="46">
        <v>61504.552000000003</v>
      </c>
      <c r="C107" s="32">
        <f>VLOOKUP($A107,級距!$A:$K,9,FALSE)</f>
        <v>6</v>
      </c>
      <c r="D107" s="32">
        <f>VLOOKUP($A107,級距!$A:$K,10,FALSE)</f>
        <v>1</v>
      </c>
      <c r="E107" s="32">
        <f>VLOOKUP($A107,級距!$A:$K,11,FALSE)</f>
        <v>2</v>
      </c>
      <c r="F107" s="32">
        <f t="shared" si="2"/>
        <v>1</v>
      </c>
    </row>
    <row r="108" spans="1:6">
      <c r="A108" s="47">
        <v>45455</v>
      </c>
      <c r="B108" s="46">
        <v>91150.607999999993</v>
      </c>
      <c r="C108" s="32">
        <f>VLOOKUP($A108,級距!$A:$K,9,FALSE)</f>
        <v>7</v>
      </c>
      <c r="D108" s="32">
        <f>VLOOKUP($A108,級距!$A:$K,10,FALSE)</f>
        <v>8</v>
      </c>
      <c r="E108" s="32">
        <f>VLOOKUP($A108,級距!$A:$K,11,FALSE)</f>
        <v>3</v>
      </c>
      <c r="F108" s="32">
        <f t="shared" si="2"/>
        <v>1</v>
      </c>
    </row>
    <row r="109" spans="1:6">
      <c r="A109" s="47">
        <v>45454</v>
      </c>
      <c r="B109" s="46">
        <v>-124934.712</v>
      </c>
      <c r="C109" s="32">
        <f>VLOOKUP($A109,級距!$A:$K,9,FALSE)</f>
        <v>4</v>
      </c>
      <c r="D109" s="32">
        <f>VLOOKUP($A109,級距!$A:$K,10,FALSE)</f>
        <v>7</v>
      </c>
      <c r="E109" s="32">
        <f>VLOOKUP($A109,級距!$A:$K,11,FALSE)</f>
        <v>3</v>
      </c>
      <c r="F109" s="32">
        <f t="shared" si="2"/>
        <v>1</v>
      </c>
    </row>
    <row r="110" spans="1:6">
      <c r="A110" s="47">
        <v>45449</v>
      </c>
      <c r="B110" s="46">
        <v>2595.3440000000001</v>
      </c>
      <c r="C110" s="32">
        <f>VLOOKUP($A110,級距!$A:$K,9,FALSE)</f>
        <v>3</v>
      </c>
      <c r="D110" s="32">
        <f>VLOOKUP($A110,級距!$A:$K,10,FALSE)</f>
        <v>3</v>
      </c>
      <c r="E110" s="32">
        <f>VLOOKUP($A110,級距!$A:$K,11,FALSE)</f>
        <v>2</v>
      </c>
      <c r="F110" s="32">
        <f t="shared" si="2"/>
        <v>1</v>
      </c>
    </row>
    <row r="111" spans="1:6">
      <c r="A111" s="47">
        <v>45448</v>
      </c>
      <c r="B111" s="46">
        <v>-105127.6</v>
      </c>
      <c r="C111" s="32">
        <f>VLOOKUP($A111,級距!$A:$K,9,FALSE)</f>
        <v>7</v>
      </c>
      <c r="D111" s="32">
        <f>VLOOKUP($A111,級距!$A:$K,10,FALSE)</f>
        <v>5</v>
      </c>
      <c r="E111" s="32">
        <f>VLOOKUP($A111,級距!$A:$K,11,FALSE)</f>
        <v>2</v>
      </c>
      <c r="F111" s="32">
        <f t="shared" si="2"/>
        <v>1</v>
      </c>
    </row>
    <row r="112" spans="1:6">
      <c r="A112" s="47">
        <v>45443</v>
      </c>
      <c r="B112" s="46">
        <v>85506.559999999998</v>
      </c>
      <c r="C112" s="32">
        <f>VLOOKUP($A112,級距!$A:$K,9,FALSE)</f>
        <v>8</v>
      </c>
      <c r="D112" s="32">
        <f>VLOOKUP($A112,級距!$A:$K,10,FALSE)</f>
        <v>7</v>
      </c>
      <c r="E112" s="32">
        <f>VLOOKUP($A112,級距!$A:$K,11,FALSE)</f>
        <v>3</v>
      </c>
      <c r="F112" s="32">
        <f t="shared" si="2"/>
        <v>1</v>
      </c>
    </row>
    <row r="113" spans="1:6">
      <c r="A113" s="47">
        <v>45442</v>
      </c>
      <c r="B113" s="46">
        <v>131718.16</v>
      </c>
      <c r="C113" s="32">
        <f>VLOOKUP($A113,級距!$A:$K,9,FALSE)</f>
        <v>4</v>
      </c>
      <c r="D113" s="32">
        <f>VLOOKUP($A113,級距!$A:$K,10,FALSE)</f>
        <v>7</v>
      </c>
      <c r="E113" s="32">
        <f>VLOOKUP($A113,級距!$A:$K,11,FALSE)</f>
        <v>3</v>
      </c>
      <c r="F113" s="32">
        <f t="shared" si="2"/>
        <v>1</v>
      </c>
    </row>
    <row r="114" spans="1:6">
      <c r="A114" s="47">
        <v>45441</v>
      </c>
      <c r="B114" s="46">
        <v>32447.328000000001</v>
      </c>
      <c r="C114" s="32">
        <f>VLOOKUP($A114,級距!$A:$K,9,FALSE)</f>
        <v>4</v>
      </c>
      <c r="D114" s="32">
        <f>VLOOKUP($A114,級距!$A:$K,10,FALSE)</f>
        <v>8</v>
      </c>
      <c r="E114" s="32">
        <f>VLOOKUP($A114,級距!$A:$K,11,FALSE)</f>
        <v>3</v>
      </c>
      <c r="F114" s="32">
        <f t="shared" si="2"/>
        <v>1</v>
      </c>
    </row>
    <row r="115" spans="1:6">
      <c r="A115" s="47">
        <v>45440</v>
      </c>
      <c r="B115" s="46">
        <v>34187.328000000001</v>
      </c>
      <c r="C115" s="32">
        <f>VLOOKUP($A115,級距!$A:$K,9,FALSE)</f>
        <v>2</v>
      </c>
      <c r="D115" s="32">
        <f>VLOOKUP($A115,級距!$A:$K,10,FALSE)</f>
        <v>5</v>
      </c>
      <c r="E115" s="32">
        <f>VLOOKUP($A115,級距!$A:$K,11,FALSE)</f>
        <v>2</v>
      </c>
      <c r="F115" s="32">
        <f t="shared" si="2"/>
        <v>1</v>
      </c>
    </row>
    <row r="116" spans="1:6">
      <c r="A116" s="47">
        <v>45439</v>
      </c>
      <c r="B116" s="46">
        <v>-56095.608</v>
      </c>
      <c r="C116" s="32">
        <f>VLOOKUP($A116,級距!$A:$K,9,FALSE)</f>
        <v>6</v>
      </c>
      <c r="D116" s="32">
        <f>VLOOKUP($A116,級距!$A:$K,10,FALSE)</f>
        <v>8</v>
      </c>
      <c r="E116" s="32">
        <f>VLOOKUP($A116,級距!$A:$K,11,FALSE)</f>
        <v>3</v>
      </c>
      <c r="F116" s="32">
        <f t="shared" si="2"/>
        <v>1</v>
      </c>
    </row>
    <row r="117" spans="1:6">
      <c r="A117" s="47">
        <v>45435</v>
      </c>
      <c r="B117" s="46">
        <v>-24304</v>
      </c>
      <c r="C117" s="32">
        <f>VLOOKUP($A117,級距!$A:$K,9,FALSE)</f>
        <v>3</v>
      </c>
      <c r="D117" s="32">
        <f>VLOOKUP($A117,級距!$A:$K,10,FALSE)</f>
        <v>2</v>
      </c>
      <c r="E117" s="32">
        <f>VLOOKUP($A117,級距!$A:$K,11,FALSE)</f>
        <v>2</v>
      </c>
      <c r="F117" s="32">
        <f t="shared" si="2"/>
        <v>1</v>
      </c>
    </row>
    <row r="118" spans="1:6">
      <c r="A118" s="47">
        <v>45434</v>
      </c>
      <c r="B118" s="46">
        <v>31224.639999999999</v>
      </c>
      <c r="C118" s="32">
        <f>VLOOKUP($A118,級距!$A:$K,9,FALSE)</f>
        <v>8</v>
      </c>
      <c r="D118" s="32">
        <f>VLOOKUP($A118,級距!$A:$K,10,FALSE)</f>
        <v>9</v>
      </c>
      <c r="E118" s="32">
        <f>VLOOKUP($A118,級距!$A:$K,11,FALSE)</f>
        <v>3</v>
      </c>
      <c r="F118" s="32">
        <f t="shared" si="2"/>
        <v>1</v>
      </c>
    </row>
    <row r="119" spans="1:6">
      <c r="A119" s="47">
        <v>45433</v>
      </c>
      <c r="B119" s="46">
        <v>-105096.64</v>
      </c>
      <c r="C119" s="32">
        <f>VLOOKUP($A119,級距!$A:$K,9,FALSE)</f>
        <v>4</v>
      </c>
      <c r="D119" s="32">
        <f>VLOOKUP($A119,級距!$A:$K,10,FALSE)</f>
        <v>3</v>
      </c>
      <c r="E119" s="32">
        <f>VLOOKUP($A119,級距!$A:$K,11,FALSE)</f>
        <v>2</v>
      </c>
      <c r="F119" s="32">
        <f t="shared" si="2"/>
        <v>1</v>
      </c>
    </row>
    <row r="120" spans="1:6">
      <c r="A120" s="47">
        <v>45432</v>
      </c>
      <c r="B120" s="46">
        <v>-78484.320000000007</v>
      </c>
      <c r="C120" s="32">
        <f>VLOOKUP($A120,級距!$A:$K,9,FALSE)</f>
        <v>8</v>
      </c>
      <c r="D120" s="32">
        <f>VLOOKUP($A120,級距!$A:$K,10,FALSE)</f>
        <v>5</v>
      </c>
      <c r="E120" s="32">
        <f>VLOOKUP($A120,級距!$A:$K,11,FALSE)</f>
        <v>2</v>
      </c>
      <c r="F120" s="32">
        <f t="shared" si="2"/>
        <v>1</v>
      </c>
    </row>
    <row r="121" spans="1:6">
      <c r="A121" s="47">
        <v>45428</v>
      </c>
      <c r="B121" s="46">
        <v>-104120.992</v>
      </c>
      <c r="C121" s="32">
        <f>VLOOKUP($A121,級距!$A:$K,9,FALSE)</f>
        <v>5</v>
      </c>
      <c r="D121" s="32">
        <f>VLOOKUP($A121,級距!$A:$K,10,FALSE)</f>
        <v>5</v>
      </c>
      <c r="E121" s="32">
        <f>VLOOKUP($A121,級距!$A:$K,11,FALSE)</f>
        <v>2</v>
      </c>
      <c r="F121" s="32">
        <f t="shared" si="2"/>
        <v>1</v>
      </c>
    </row>
    <row r="122" spans="1:6">
      <c r="A122" s="47">
        <v>45427</v>
      </c>
      <c r="B122" s="46">
        <v>102585.496</v>
      </c>
      <c r="C122" s="32">
        <f>VLOOKUP($A122,級距!$A:$K,9,FALSE)</f>
        <v>6</v>
      </c>
      <c r="D122" s="32">
        <f>VLOOKUP($A122,級距!$A:$K,10,FALSE)</f>
        <v>2</v>
      </c>
      <c r="E122" s="32">
        <f>VLOOKUP($A122,級距!$A:$K,11,FALSE)</f>
        <v>2</v>
      </c>
      <c r="F122" s="32">
        <f t="shared" si="2"/>
        <v>1</v>
      </c>
    </row>
    <row r="123" spans="1:6">
      <c r="A123" s="47">
        <v>45426</v>
      </c>
      <c r="B123" s="46">
        <v>69946.032000000007</v>
      </c>
      <c r="C123" s="32">
        <f>VLOOKUP($A123,級距!$A:$K,9,FALSE)</f>
        <v>2</v>
      </c>
      <c r="D123" s="32">
        <f>VLOOKUP($A123,級距!$A:$K,10,FALSE)</f>
        <v>9</v>
      </c>
      <c r="E123" s="32">
        <f>VLOOKUP($A123,級距!$A:$K,11,FALSE)</f>
        <v>3</v>
      </c>
      <c r="F123" s="32">
        <f t="shared" si="2"/>
        <v>1</v>
      </c>
    </row>
    <row r="124" spans="1:6">
      <c r="A124" s="47">
        <v>45425</v>
      </c>
      <c r="B124" s="46">
        <v>-12013.567999999999</v>
      </c>
      <c r="C124" s="32">
        <f>VLOOKUP($A124,級距!$A:$K,9,FALSE)</f>
        <v>2</v>
      </c>
      <c r="D124" s="32">
        <f>VLOOKUP($A124,級距!$A:$K,10,FALSE)</f>
        <v>5</v>
      </c>
      <c r="E124" s="32">
        <f>VLOOKUP($A124,級距!$A:$K,11,FALSE)</f>
        <v>2</v>
      </c>
      <c r="F124" s="32">
        <f t="shared" si="2"/>
        <v>1</v>
      </c>
    </row>
    <row r="125" spans="1:6">
      <c r="A125" s="47">
        <v>45421</v>
      </c>
      <c r="B125" s="46">
        <v>-63975.648000000001</v>
      </c>
      <c r="C125" s="32">
        <f>VLOOKUP($A125,級距!$A:$K,9,FALSE)</f>
        <v>3</v>
      </c>
      <c r="D125" s="32">
        <f>VLOOKUP($A125,級距!$A:$K,10,FALSE)</f>
        <v>7</v>
      </c>
      <c r="E125" s="32">
        <f>VLOOKUP($A125,級距!$A:$K,11,FALSE)</f>
        <v>3</v>
      </c>
      <c r="F125" s="32">
        <f t="shared" si="2"/>
        <v>1</v>
      </c>
    </row>
    <row r="126" spans="1:6">
      <c r="A126" s="47">
        <v>45420</v>
      </c>
      <c r="B126" s="46">
        <v>10422.144</v>
      </c>
      <c r="C126" s="32">
        <f>VLOOKUP($A126,級距!$A:$K,9,FALSE)</f>
        <v>3</v>
      </c>
      <c r="D126" s="32">
        <f>VLOOKUP($A126,級距!$A:$K,10,FALSE)</f>
        <v>7</v>
      </c>
      <c r="E126" s="32">
        <f>VLOOKUP($A126,級距!$A:$K,11,FALSE)</f>
        <v>3</v>
      </c>
      <c r="F126" s="32">
        <f t="shared" si="2"/>
        <v>1</v>
      </c>
    </row>
    <row r="127" spans="1:6">
      <c r="A127" s="47">
        <v>45418</v>
      </c>
      <c r="B127" s="46">
        <v>1837.384</v>
      </c>
      <c r="C127" s="32">
        <f>VLOOKUP($A127,級距!$A:$K,9,FALSE)</f>
        <v>3</v>
      </c>
      <c r="D127" s="32">
        <f>VLOOKUP($A127,級距!$A:$K,10,FALSE)</f>
        <v>6</v>
      </c>
      <c r="E127" s="32">
        <f>VLOOKUP($A127,級距!$A:$K,11,FALSE)</f>
        <v>2</v>
      </c>
      <c r="F127" s="32">
        <f t="shared" si="2"/>
        <v>1</v>
      </c>
    </row>
    <row r="128" spans="1:6">
      <c r="A128" s="47">
        <v>45414</v>
      </c>
      <c r="B128" s="46">
        <v>-55871.16</v>
      </c>
      <c r="C128" s="32">
        <f>VLOOKUP($A128,級距!$A:$K,9,FALSE)</f>
        <v>3</v>
      </c>
      <c r="D128" s="32">
        <f>VLOOKUP($A128,級距!$A:$K,10,FALSE)</f>
        <v>3</v>
      </c>
      <c r="E128" s="32">
        <f>VLOOKUP($A128,級距!$A:$K,11,FALSE)</f>
        <v>2</v>
      </c>
      <c r="F128" s="32">
        <f t="shared" si="2"/>
        <v>1</v>
      </c>
    </row>
    <row r="129" spans="1:6">
      <c r="A129" s="47">
        <v>45412</v>
      </c>
      <c r="B129" s="46">
        <v>-108676.03200000001</v>
      </c>
      <c r="C129" s="32">
        <f>VLOOKUP($A129,級距!$A:$K,9,FALSE)</f>
        <v>4</v>
      </c>
      <c r="D129" s="32">
        <f>VLOOKUP($A129,級距!$A:$K,10,FALSE)</f>
        <v>7</v>
      </c>
      <c r="E129" s="32">
        <f>VLOOKUP($A129,級距!$A:$K,11,FALSE)</f>
        <v>3</v>
      </c>
      <c r="F129" s="32">
        <f t="shared" si="2"/>
        <v>1</v>
      </c>
    </row>
    <row r="130" spans="1:6">
      <c r="A130" s="47">
        <v>45411</v>
      </c>
      <c r="B130" s="46">
        <v>21709.191999999999</v>
      </c>
      <c r="C130" s="32">
        <f>VLOOKUP($A130,級距!$A:$K,9,FALSE)</f>
        <v>7</v>
      </c>
      <c r="D130" s="32">
        <f>VLOOKUP($A130,級距!$A:$K,10,FALSE)</f>
        <v>9</v>
      </c>
      <c r="E130" s="32">
        <f>VLOOKUP($A130,級距!$A:$K,11,FALSE)</f>
        <v>3</v>
      </c>
      <c r="F130" s="32">
        <f t="shared" si="2"/>
        <v>1</v>
      </c>
    </row>
    <row r="131" spans="1:6">
      <c r="A131" s="47">
        <v>45406</v>
      </c>
      <c r="B131" s="46">
        <v>72273.343999999997</v>
      </c>
      <c r="C131" s="32">
        <f>VLOOKUP($A131,級距!$A:$K,9,FALSE)</f>
        <v>8</v>
      </c>
      <c r="D131" s="32">
        <f>VLOOKUP($A131,級距!$A:$K,10,FALSE)</f>
        <v>9</v>
      </c>
      <c r="E131" s="32">
        <f>VLOOKUP($A131,級距!$A:$K,11,FALSE)</f>
        <v>3</v>
      </c>
      <c r="F131" s="32">
        <f t="shared" si="2"/>
        <v>1</v>
      </c>
    </row>
    <row r="132" spans="1:6">
      <c r="A132" s="47">
        <v>45405</v>
      </c>
      <c r="B132" s="46">
        <v>-42179.519999999997</v>
      </c>
      <c r="C132" s="32">
        <f>VLOOKUP($A132,級距!$A:$K,9,FALSE)</f>
        <v>5</v>
      </c>
      <c r="D132" s="32">
        <f>VLOOKUP($A132,級距!$A:$K,10,FALSE)</f>
        <v>2</v>
      </c>
      <c r="E132" s="32">
        <f>VLOOKUP($A132,級距!$A:$K,11,FALSE)</f>
        <v>2</v>
      </c>
      <c r="F132" s="32">
        <f t="shared" ref="F132:F195" si="3">IF(A133&lt;&gt;A132,1,0)</f>
        <v>1</v>
      </c>
    </row>
    <row r="133" spans="1:6">
      <c r="A133" s="47">
        <v>45404</v>
      </c>
      <c r="B133" s="46">
        <v>14315.8</v>
      </c>
      <c r="C133" s="32">
        <f>VLOOKUP($A133,級距!$A:$K,9,FALSE)</f>
        <v>7</v>
      </c>
      <c r="D133" s="32">
        <f>VLOOKUP($A133,級距!$A:$K,10,FALSE)</f>
        <v>4</v>
      </c>
      <c r="E133" s="32">
        <f>VLOOKUP($A133,級距!$A:$K,11,FALSE)</f>
        <v>2</v>
      </c>
      <c r="F133" s="32">
        <f t="shared" si="3"/>
        <v>1</v>
      </c>
    </row>
    <row r="134" spans="1:6">
      <c r="A134" s="47">
        <v>45401</v>
      </c>
      <c r="B134" s="46">
        <v>78010</v>
      </c>
      <c r="C134" s="32">
        <f>VLOOKUP($A134,級距!$A:$K,9,FALSE)</f>
        <v>10</v>
      </c>
      <c r="D134" s="32">
        <f>VLOOKUP($A134,級距!$A:$K,10,FALSE)</f>
        <v>5</v>
      </c>
      <c r="E134" s="32">
        <f>VLOOKUP($A134,級距!$A:$K,11,FALSE)</f>
        <v>1</v>
      </c>
      <c r="F134" s="32">
        <f t="shared" si="3"/>
        <v>1</v>
      </c>
    </row>
    <row r="135" spans="1:6">
      <c r="A135" s="47">
        <v>45400</v>
      </c>
      <c r="B135" s="46">
        <v>18500.096000000001</v>
      </c>
      <c r="C135" s="32">
        <f>VLOOKUP($A135,級距!$A:$K,9,FALSE)</f>
        <v>9</v>
      </c>
      <c r="D135" s="32">
        <f>VLOOKUP($A135,級距!$A:$K,10,FALSE)</f>
        <v>9</v>
      </c>
      <c r="E135" s="32">
        <f>VLOOKUP($A135,級距!$A:$K,11,FALSE)</f>
        <v>3</v>
      </c>
      <c r="F135" s="32">
        <f t="shared" si="3"/>
        <v>1</v>
      </c>
    </row>
    <row r="136" spans="1:6">
      <c r="A136" s="47">
        <v>45398</v>
      </c>
      <c r="B136" s="46">
        <v>299098.83199999999</v>
      </c>
      <c r="C136" s="32">
        <f>VLOOKUP($A136,級距!$A:$K,9,FALSE)</f>
        <v>10</v>
      </c>
      <c r="D136" s="32">
        <f>VLOOKUP($A136,級距!$A:$K,10,FALSE)</f>
        <v>7</v>
      </c>
      <c r="E136" s="32">
        <f>VLOOKUP($A136,級距!$A:$K,11,FALSE)</f>
        <v>4</v>
      </c>
      <c r="F136" s="32">
        <f t="shared" si="3"/>
        <v>1</v>
      </c>
    </row>
    <row r="137" spans="1:6">
      <c r="A137" s="47">
        <v>45397</v>
      </c>
      <c r="B137" s="46">
        <v>-3928.52</v>
      </c>
      <c r="C137" s="32">
        <f>VLOOKUP($A137,級距!$A:$K,9,FALSE)</f>
        <v>2</v>
      </c>
      <c r="D137" s="32">
        <f>VLOOKUP($A137,級距!$A:$K,10,FALSE)</f>
        <v>3</v>
      </c>
      <c r="E137" s="32">
        <f>VLOOKUP($A137,級距!$A:$K,11,FALSE)</f>
        <v>2</v>
      </c>
      <c r="F137" s="32">
        <f t="shared" si="3"/>
        <v>1</v>
      </c>
    </row>
    <row r="138" spans="1:6">
      <c r="A138" s="47">
        <v>45393</v>
      </c>
      <c r="B138" s="46">
        <v>-74351.199999999997</v>
      </c>
      <c r="C138" s="32">
        <f>VLOOKUP($A138,級距!$A:$K,9,FALSE)</f>
        <v>1</v>
      </c>
      <c r="D138" s="32">
        <f>VLOOKUP($A138,級距!$A:$K,10,FALSE)</f>
        <v>5</v>
      </c>
      <c r="E138" s="32">
        <f>VLOOKUP($A138,級距!$A:$K,11,FALSE)</f>
        <v>2</v>
      </c>
      <c r="F138" s="32">
        <f t="shared" si="3"/>
        <v>1</v>
      </c>
    </row>
    <row r="139" spans="1:6">
      <c r="A139" s="47">
        <v>45391</v>
      </c>
      <c r="B139" s="46">
        <v>154661.424</v>
      </c>
      <c r="C139" s="32">
        <f>VLOOKUP($A139,級距!$A:$K,9,FALSE)</f>
        <v>9</v>
      </c>
      <c r="D139" s="32">
        <f>VLOOKUP($A139,級距!$A:$K,10,FALSE)</f>
        <v>10</v>
      </c>
      <c r="E139" s="32">
        <f>VLOOKUP($A139,級距!$A:$K,11,FALSE)</f>
        <v>3</v>
      </c>
      <c r="F139" s="32">
        <f t="shared" si="3"/>
        <v>1</v>
      </c>
    </row>
    <row r="140" spans="1:6">
      <c r="A140" s="47">
        <v>45384</v>
      </c>
      <c r="B140" s="46">
        <v>70940.240000000005</v>
      </c>
      <c r="C140" s="32">
        <f>VLOOKUP($A140,級距!$A:$K,9,FALSE)</f>
        <v>4</v>
      </c>
      <c r="D140" s="32">
        <f>VLOOKUP($A140,級距!$A:$K,10,FALSE)</f>
        <v>10</v>
      </c>
      <c r="E140" s="32">
        <f>VLOOKUP($A140,級距!$A:$K,11,FALSE)</f>
        <v>3</v>
      </c>
      <c r="F140" s="32">
        <f t="shared" si="3"/>
        <v>1</v>
      </c>
    </row>
    <row r="141" spans="1:6">
      <c r="A141" s="47">
        <v>45383</v>
      </c>
      <c r="B141" s="46">
        <v>-108607.296</v>
      </c>
      <c r="C141" s="32">
        <f>VLOOKUP($A141,級距!$A:$K,9,FALSE)</f>
        <v>2</v>
      </c>
      <c r="D141" s="32">
        <f>VLOOKUP($A141,級距!$A:$K,10,FALSE)</f>
        <v>8</v>
      </c>
      <c r="E141" s="32">
        <f>VLOOKUP($A141,級距!$A:$K,11,FALSE)</f>
        <v>3</v>
      </c>
      <c r="F141" s="32">
        <f t="shared" si="3"/>
        <v>1</v>
      </c>
    </row>
    <row r="142" spans="1:6">
      <c r="A142" s="47">
        <v>45380</v>
      </c>
      <c r="B142" s="46">
        <v>18618.335999999999</v>
      </c>
      <c r="C142" s="32">
        <f>VLOOKUP($A142,級距!$A:$K,9,FALSE)</f>
        <v>1</v>
      </c>
      <c r="D142" s="32">
        <f>VLOOKUP($A142,級距!$A:$K,10,FALSE)</f>
        <v>6</v>
      </c>
      <c r="E142" s="32">
        <f>VLOOKUP($A142,級距!$A:$K,11,FALSE)</f>
        <v>2</v>
      </c>
      <c r="F142" s="32">
        <f t="shared" si="3"/>
        <v>1</v>
      </c>
    </row>
    <row r="143" spans="1:6">
      <c r="A143" s="47">
        <v>45376</v>
      </c>
      <c r="B143" s="46">
        <v>-3374.8</v>
      </c>
      <c r="C143" s="32">
        <f>VLOOKUP($A143,級距!$A:$K,9,FALSE)</f>
        <v>1</v>
      </c>
      <c r="D143" s="32">
        <f>VLOOKUP($A143,級距!$A:$K,10,FALSE)</f>
        <v>3</v>
      </c>
      <c r="E143" s="32">
        <f>VLOOKUP($A143,級距!$A:$K,11,FALSE)</f>
        <v>2</v>
      </c>
      <c r="F143" s="32">
        <f t="shared" si="3"/>
        <v>1</v>
      </c>
    </row>
    <row r="144" spans="1:6">
      <c r="A144" s="47">
        <v>45373</v>
      </c>
      <c r="B144" s="46">
        <v>-40682.815999999999</v>
      </c>
      <c r="C144" s="32">
        <f>VLOOKUP($A144,級距!$A:$K,9,FALSE)</f>
        <v>3</v>
      </c>
      <c r="D144" s="32">
        <f>VLOOKUP($A144,級距!$A:$K,10,FALSE)</f>
        <v>1</v>
      </c>
      <c r="E144" s="32">
        <f>VLOOKUP($A144,級距!$A:$K,11,FALSE)</f>
        <v>2</v>
      </c>
      <c r="F144" s="32">
        <f t="shared" si="3"/>
        <v>1</v>
      </c>
    </row>
    <row r="145" spans="1:6">
      <c r="A145" s="47">
        <v>45372</v>
      </c>
      <c r="B145" s="46">
        <v>104735.24</v>
      </c>
      <c r="C145" s="32">
        <f>VLOOKUP($A145,級距!$A:$K,9,FALSE)</f>
        <v>6</v>
      </c>
      <c r="D145" s="32">
        <f>VLOOKUP($A145,級距!$A:$K,10,FALSE)</f>
        <v>10</v>
      </c>
      <c r="E145" s="32">
        <f>VLOOKUP($A145,級距!$A:$K,11,FALSE)</f>
        <v>3</v>
      </c>
      <c r="F145" s="32">
        <f t="shared" si="3"/>
        <v>1</v>
      </c>
    </row>
    <row r="146" spans="1:6">
      <c r="A146" s="47">
        <v>45370</v>
      </c>
      <c r="B146" s="46">
        <v>-62034.303999999996</v>
      </c>
      <c r="C146" s="32">
        <f>VLOOKUP($A146,級距!$A:$K,9,FALSE)</f>
        <v>4</v>
      </c>
      <c r="D146" s="32">
        <f>VLOOKUP($A146,級距!$A:$K,10,FALSE)</f>
        <v>3</v>
      </c>
      <c r="E146" s="32">
        <f>VLOOKUP($A146,級距!$A:$K,11,FALSE)</f>
        <v>2</v>
      </c>
      <c r="F146" s="32">
        <f t="shared" si="3"/>
        <v>1</v>
      </c>
    </row>
    <row r="147" spans="1:6">
      <c r="A147" s="47">
        <v>45366</v>
      </c>
      <c r="B147" s="46">
        <v>-125287.8</v>
      </c>
      <c r="C147" s="32">
        <f>VLOOKUP($A147,級距!$A:$K,9,FALSE)</f>
        <v>3</v>
      </c>
      <c r="D147" s="32">
        <f>VLOOKUP($A147,級距!$A:$K,10,FALSE)</f>
        <v>7</v>
      </c>
      <c r="E147" s="32">
        <f>VLOOKUP($A147,級距!$A:$K,11,FALSE)</f>
        <v>3</v>
      </c>
      <c r="F147" s="32">
        <f t="shared" si="3"/>
        <v>1</v>
      </c>
    </row>
    <row r="148" spans="1:6">
      <c r="A148" s="47">
        <v>45362</v>
      </c>
      <c r="B148" s="46">
        <v>-10467.879999999999</v>
      </c>
      <c r="C148" s="32">
        <f>VLOOKUP($A148,級距!$A:$K,9,FALSE)</f>
        <v>3</v>
      </c>
      <c r="D148" s="32">
        <f>VLOOKUP($A148,級距!$A:$K,10,FALSE)</f>
        <v>2</v>
      </c>
      <c r="E148" s="32">
        <f>VLOOKUP($A148,級距!$A:$K,11,FALSE)</f>
        <v>2</v>
      </c>
      <c r="F148" s="32">
        <f t="shared" si="3"/>
        <v>1</v>
      </c>
    </row>
    <row r="149" spans="1:6">
      <c r="A149" s="47">
        <v>45359</v>
      </c>
      <c r="B149" s="46">
        <v>-108456.38400000001</v>
      </c>
      <c r="C149" s="32">
        <f>VLOOKUP($A149,級距!$A:$K,9,FALSE)</f>
        <v>9</v>
      </c>
      <c r="D149" s="32">
        <f>VLOOKUP($A149,級距!$A:$K,10,FALSE)</f>
        <v>4</v>
      </c>
      <c r="E149" s="32">
        <f>VLOOKUP($A149,級距!$A:$K,11,FALSE)</f>
        <v>1</v>
      </c>
      <c r="F149" s="32">
        <f t="shared" si="3"/>
        <v>1</v>
      </c>
    </row>
    <row r="150" spans="1:6">
      <c r="A150" s="47">
        <v>45358</v>
      </c>
      <c r="B150" s="46">
        <v>12980.704</v>
      </c>
      <c r="C150" s="32">
        <f>VLOOKUP($A150,級距!$A:$K,9,FALSE)</f>
        <v>5</v>
      </c>
      <c r="D150" s="32">
        <f>VLOOKUP($A150,級距!$A:$K,10,FALSE)</f>
        <v>2</v>
      </c>
      <c r="E150" s="32">
        <f>VLOOKUP($A150,級距!$A:$K,11,FALSE)</f>
        <v>2</v>
      </c>
      <c r="F150" s="32">
        <f t="shared" si="3"/>
        <v>1</v>
      </c>
    </row>
    <row r="151" spans="1:6">
      <c r="A151" s="47">
        <v>45356</v>
      </c>
      <c r="B151" s="46">
        <v>58150.591999999997</v>
      </c>
      <c r="C151" s="32">
        <f>VLOOKUP($A151,級距!$A:$K,9,FALSE)</f>
        <v>2</v>
      </c>
      <c r="D151" s="32">
        <f>VLOOKUP($A151,級距!$A:$K,10,FALSE)</f>
        <v>3</v>
      </c>
      <c r="E151" s="32">
        <f>VLOOKUP($A151,級距!$A:$K,11,FALSE)</f>
        <v>2</v>
      </c>
      <c r="F151" s="32">
        <f t="shared" si="3"/>
        <v>1</v>
      </c>
    </row>
    <row r="152" spans="1:6">
      <c r="A152" s="47">
        <v>45355</v>
      </c>
      <c r="B152" s="46">
        <v>-9158.5439999999999</v>
      </c>
      <c r="C152" s="32">
        <f>VLOOKUP($A152,級距!$A:$K,9,FALSE)</f>
        <v>5</v>
      </c>
      <c r="D152" s="32">
        <f>VLOOKUP($A152,級距!$A:$K,10,FALSE)</f>
        <v>9</v>
      </c>
      <c r="E152" s="32">
        <f>VLOOKUP($A152,級距!$A:$K,11,FALSE)</f>
        <v>3</v>
      </c>
      <c r="F152" s="32">
        <f t="shared" si="3"/>
        <v>1</v>
      </c>
    </row>
    <row r="153" spans="1:6">
      <c r="A153" s="47">
        <v>45352</v>
      </c>
      <c r="B153" s="46">
        <v>-57684.383999999998</v>
      </c>
      <c r="C153" s="32">
        <f>VLOOKUP($A153,級距!$A:$K,9,FALSE)</f>
        <v>1</v>
      </c>
      <c r="D153" s="32">
        <f>VLOOKUP($A153,級距!$A:$K,10,FALSE)</f>
        <v>1</v>
      </c>
      <c r="E153" s="32">
        <f>VLOOKUP($A153,級距!$A:$K,11,FALSE)</f>
        <v>2</v>
      </c>
      <c r="F153" s="32">
        <f t="shared" si="3"/>
        <v>1</v>
      </c>
    </row>
    <row r="154" spans="1:6">
      <c r="A154" s="47">
        <v>45349</v>
      </c>
      <c r="B154" s="46">
        <v>-124042.24000000001</v>
      </c>
      <c r="C154" s="32">
        <f>VLOOKUP($A154,級距!$A:$K,9,FALSE)</f>
        <v>8</v>
      </c>
      <c r="D154" s="32">
        <f>VLOOKUP($A154,級距!$A:$K,10,FALSE)</f>
        <v>4</v>
      </c>
      <c r="E154" s="32">
        <f>VLOOKUP($A154,級距!$A:$K,11,FALSE)</f>
        <v>2</v>
      </c>
      <c r="F154" s="32">
        <f t="shared" si="3"/>
        <v>1</v>
      </c>
    </row>
    <row r="155" spans="1:6">
      <c r="A155" s="47">
        <v>45345</v>
      </c>
      <c r="B155" s="46">
        <v>-33239.072</v>
      </c>
      <c r="C155" s="32">
        <f>VLOOKUP($A155,級距!$A:$K,9,FALSE)</f>
        <v>1</v>
      </c>
      <c r="D155" s="32">
        <f>VLOOKUP($A155,級距!$A:$K,10,FALSE)</f>
        <v>8</v>
      </c>
      <c r="E155" s="32">
        <f>VLOOKUP($A155,級距!$A:$K,11,FALSE)</f>
        <v>3</v>
      </c>
      <c r="F155" s="32">
        <f t="shared" si="3"/>
        <v>1</v>
      </c>
    </row>
    <row r="156" spans="1:6">
      <c r="A156" s="47">
        <v>45344</v>
      </c>
      <c r="B156" s="46">
        <v>-83137.823999999993</v>
      </c>
      <c r="C156" s="32">
        <f>VLOOKUP($A156,級距!$A:$K,9,FALSE)</f>
        <v>3</v>
      </c>
      <c r="D156" s="32">
        <f>VLOOKUP($A156,級距!$A:$K,10,FALSE)</f>
        <v>1</v>
      </c>
      <c r="E156" s="32">
        <f>VLOOKUP($A156,級距!$A:$K,11,FALSE)</f>
        <v>2</v>
      </c>
      <c r="F156" s="32">
        <f t="shared" si="3"/>
        <v>1</v>
      </c>
    </row>
    <row r="157" spans="1:6">
      <c r="A157" s="47">
        <v>45342</v>
      </c>
      <c r="B157" s="46">
        <v>27004.752</v>
      </c>
      <c r="C157" s="32">
        <f>VLOOKUP($A157,級距!$A:$K,9,FALSE)</f>
        <v>4</v>
      </c>
      <c r="D157" s="32">
        <f>VLOOKUP($A157,級距!$A:$K,10,FALSE)</f>
        <v>8</v>
      </c>
      <c r="E157" s="32">
        <f>VLOOKUP($A157,級距!$A:$K,11,FALSE)</f>
        <v>3</v>
      </c>
      <c r="F157" s="32">
        <f t="shared" si="3"/>
        <v>1</v>
      </c>
    </row>
    <row r="158" spans="1:6">
      <c r="A158" s="47">
        <v>45338</v>
      </c>
      <c r="B158" s="46">
        <v>-59588.095999999998</v>
      </c>
      <c r="C158" s="32">
        <f>VLOOKUP($A158,級距!$A:$K,9,FALSE)</f>
        <v>1</v>
      </c>
      <c r="D158" s="32">
        <f>VLOOKUP($A158,級距!$A:$K,10,FALSE)</f>
        <v>6</v>
      </c>
      <c r="E158" s="32">
        <f>VLOOKUP($A158,級距!$A:$K,11,FALSE)</f>
        <v>2</v>
      </c>
      <c r="F158" s="32">
        <f t="shared" si="3"/>
        <v>1</v>
      </c>
    </row>
    <row r="159" spans="1:6">
      <c r="A159" s="47">
        <v>45337</v>
      </c>
      <c r="B159" s="46">
        <v>76444.88</v>
      </c>
      <c r="C159" s="32">
        <f>VLOOKUP($A159,級距!$A:$K,9,FALSE)</f>
        <v>4</v>
      </c>
      <c r="D159" s="32">
        <f>VLOOKUP($A159,級距!$A:$K,10,FALSE)</f>
        <v>5</v>
      </c>
      <c r="E159" s="32">
        <f>VLOOKUP($A159,級距!$A:$K,11,FALSE)</f>
        <v>2</v>
      </c>
      <c r="F159" s="32">
        <f t="shared" si="3"/>
        <v>1</v>
      </c>
    </row>
    <row r="160" spans="1:6">
      <c r="A160" s="47">
        <v>45327</v>
      </c>
      <c r="B160" s="46">
        <v>-8004.7439999999997</v>
      </c>
      <c r="C160" s="32">
        <f>VLOOKUP($A160,級距!$A:$K,9,FALSE)</f>
        <v>3</v>
      </c>
      <c r="D160" s="32">
        <f>VLOOKUP($A160,級距!$A:$K,10,FALSE)</f>
        <v>6</v>
      </c>
      <c r="E160" s="32">
        <f>VLOOKUP($A160,級距!$A:$K,11,FALSE)</f>
        <v>2</v>
      </c>
      <c r="F160" s="32">
        <f t="shared" si="3"/>
        <v>1</v>
      </c>
    </row>
    <row r="161" spans="1:6">
      <c r="A161" s="47">
        <v>45324</v>
      </c>
      <c r="B161" s="46">
        <v>17858.335999999999</v>
      </c>
      <c r="C161" s="32">
        <f>VLOOKUP($A161,級距!$A:$K,9,FALSE)</f>
        <v>1</v>
      </c>
      <c r="D161" s="32">
        <f>VLOOKUP($A161,級距!$A:$K,10,FALSE)</f>
        <v>2</v>
      </c>
      <c r="E161" s="32">
        <f>VLOOKUP($A161,級距!$A:$K,11,FALSE)</f>
        <v>2</v>
      </c>
      <c r="F161" s="32">
        <f t="shared" si="3"/>
        <v>1</v>
      </c>
    </row>
    <row r="162" spans="1:6">
      <c r="A162" s="47">
        <v>45322</v>
      </c>
      <c r="B162" s="46">
        <v>8397.7999999999993</v>
      </c>
      <c r="C162" s="32">
        <f>VLOOKUP($A162,級距!$A:$K,9,FALSE)</f>
        <v>1</v>
      </c>
      <c r="D162" s="32">
        <f>VLOOKUP($A162,級距!$A:$K,10,FALSE)</f>
        <v>8</v>
      </c>
      <c r="E162" s="32">
        <f>VLOOKUP($A162,級距!$A:$K,11,FALSE)</f>
        <v>3</v>
      </c>
      <c r="F162" s="32">
        <f t="shared" si="3"/>
        <v>1</v>
      </c>
    </row>
    <row r="163" spans="1:6">
      <c r="A163" s="47">
        <v>45320</v>
      </c>
      <c r="B163" s="46">
        <v>12785.04</v>
      </c>
      <c r="C163" s="32">
        <f>VLOOKUP($A163,級距!$A:$K,9,FALSE)</f>
        <v>4</v>
      </c>
      <c r="D163" s="32">
        <f>VLOOKUP($A163,級距!$A:$K,10,FALSE)</f>
        <v>7</v>
      </c>
      <c r="E163" s="32">
        <f>VLOOKUP($A163,級距!$A:$K,11,FALSE)</f>
        <v>3</v>
      </c>
      <c r="F163" s="32">
        <f t="shared" si="3"/>
        <v>1</v>
      </c>
    </row>
    <row r="164" spans="1:6">
      <c r="A164" s="47">
        <v>45317</v>
      </c>
      <c r="B164" s="46">
        <v>-21855.52</v>
      </c>
      <c r="C164" s="32">
        <f>VLOOKUP($A164,級距!$A:$K,9,FALSE)</f>
        <v>1</v>
      </c>
      <c r="D164" s="32">
        <f>VLOOKUP($A164,級距!$A:$K,10,FALSE)</f>
        <v>6</v>
      </c>
      <c r="E164" s="32">
        <f>VLOOKUP($A164,級距!$A:$K,11,FALSE)</f>
        <v>2</v>
      </c>
      <c r="F164" s="32">
        <f t="shared" si="3"/>
        <v>1</v>
      </c>
    </row>
    <row r="165" spans="1:6">
      <c r="A165" s="47">
        <v>45316</v>
      </c>
      <c r="B165" s="46">
        <v>12818.736000000001</v>
      </c>
      <c r="C165" s="32">
        <f>VLOOKUP($A165,級距!$A:$K,9,FALSE)</f>
        <v>1</v>
      </c>
      <c r="D165" s="32">
        <f>VLOOKUP($A165,級距!$A:$K,10,FALSE)</f>
        <v>3</v>
      </c>
      <c r="E165" s="32">
        <f>VLOOKUP($A165,級距!$A:$K,11,FALSE)</f>
        <v>2</v>
      </c>
      <c r="F165" s="32">
        <f t="shared" si="3"/>
        <v>1</v>
      </c>
    </row>
    <row r="166" spans="1:6">
      <c r="A166" s="47">
        <v>45315</v>
      </c>
      <c r="B166" s="46">
        <v>-2875.808</v>
      </c>
      <c r="C166" s="32">
        <f>VLOOKUP($A166,級距!$A:$K,9,FALSE)</f>
        <v>1</v>
      </c>
      <c r="D166" s="32">
        <f>VLOOKUP($A166,級距!$A:$K,10,FALSE)</f>
        <v>1</v>
      </c>
      <c r="E166" s="32">
        <f>VLOOKUP($A166,級距!$A:$K,11,FALSE)</f>
        <v>2</v>
      </c>
      <c r="F166" s="32">
        <f t="shared" si="3"/>
        <v>1</v>
      </c>
    </row>
    <row r="167" spans="1:6">
      <c r="A167" s="47">
        <v>45314</v>
      </c>
      <c r="B167" s="46">
        <v>-19427.008000000002</v>
      </c>
      <c r="C167" s="32">
        <f>VLOOKUP($A167,級距!$A:$K,9,FALSE)</f>
        <v>1</v>
      </c>
      <c r="D167" s="32">
        <f>VLOOKUP($A167,級距!$A:$K,10,FALSE)</f>
        <v>9</v>
      </c>
      <c r="E167" s="32">
        <f>VLOOKUP($A167,級距!$A:$K,11,FALSE)</f>
        <v>3</v>
      </c>
      <c r="F167" s="32">
        <f t="shared" si="3"/>
        <v>1</v>
      </c>
    </row>
    <row r="168" spans="1:6">
      <c r="A168" s="47">
        <v>45313</v>
      </c>
      <c r="B168" s="46">
        <v>-41814.527999999998</v>
      </c>
      <c r="C168" s="32">
        <f>VLOOKUP($A168,級距!$A:$K,9,FALSE)</f>
        <v>1</v>
      </c>
      <c r="D168" s="32">
        <f>VLOOKUP($A168,級距!$A:$K,10,FALSE)</f>
        <v>1</v>
      </c>
      <c r="E168" s="32">
        <f>VLOOKUP($A168,級距!$A:$K,11,FALSE)</f>
        <v>2</v>
      </c>
      <c r="F168" s="32">
        <f t="shared" si="3"/>
        <v>1</v>
      </c>
    </row>
    <row r="169" spans="1:6">
      <c r="A169" s="47">
        <v>45310</v>
      </c>
      <c r="B169" s="46">
        <v>109903.072</v>
      </c>
      <c r="C169" s="32">
        <f>VLOOKUP($A169,級距!$A:$K,9,FALSE)</f>
        <v>5</v>
      </c>
      <c r="D169" s="32">
        <f>VLOOKUP($A169,級距!$A:$K,10,FALSE)</f>
        <v>8</v>
      </c>
      <c r="E169" s="32">
        <f>VLOOKUP($A169,級距!$A:$K,11,FALSE)</f>
        <v>3</v>
      </c>
      <c r="F169" s="32">
        <f t="shared" si="3"/>
        <v>1</v>
      </c>
    </row>
    <row r="170" spans="1:6">
      <c r="A170" s="47">
        <v>45308</v>
      </c>
      <c r="B170" s="46">
        <v>214732.12</v>
      </c>
      <c r="C170" s="32">
        <f>VLOOKUP($A170,級距!$A:$K,9,FALSE)</f>
        <v>5</v>
      </c>
      <c r="D170" s="32">
        <f>VLOOKUP($A170,級距!$A:$K,10,FALSE)</f>
        <v>8</v>
      </c>
      <c r="E170" s="32">
        <f>VLOOKUP($A170,級距!$A:$K,11,FALSE)</f>
        <v>3</v>
      </c>
      <c r="F170" s="32">
        <f t="shared" si="3"/>
        <v>1</v>
      </c>
    </row>
    <row r="171" spans="1:6">
      <c r="A171" s="47">
        <v>45306</v>
      </c>
      <c r="B171" s="46">
        <v>-59069.52</v>
      </c>
      <c r="C171" s="32">
        <f>VLOOKUP($A171,級距!$A:$K,9,FALSE)</f>
        <v>3</v>
      </c>
      <c r="D171" s="32">
        <f>VLOOKUP($A171,級距!$A:$K,10,FALSE)</f>
        <v>2</v>
      </c>
      <c r="E171" s="32">
        <f>VLOOKUP($A171,級距!$A:$K,11,FALSE)</f>
        <v>2</v>
      </c>
      <c r="F171" s="32">
        <f t="shared" si="3"/>
        <v>1</v>
      </c>
    </row>
    <row r="172" spans="1:6">
      <c r="A172" s="47">
        <v>45301</v>
      </c>
      <c r="B172" s="46">
        <v>-7187.88</v>
      </c>
      <c r="C172" s="32">
        <f>VLOOKUP($A172,級距!$A:$K,9,FALSE)</f>
        <v>1</v>
      </c>
      <c r="D172" s="32">
        <f>VLOOKUP($A172,級距!$A:$K,10,FALSE)</f>
        <v>7</v>
      </c>
      <c r="E172" s="32">
        <f>VLOOKUP($A172,級距!$A:$K,11,FALSE)</f>
        <v>3</v>
      </c>
      <c r="F172" s="32">
        <f t="shared" si="3"/>
        <v>1</v>
      </c>
    </row>
    <row r="173" spans="1:6">
      <c r="A173" s="47">
        <v>45296</v>
      </c>
      <c r="B173" s="46">
        <v>-8327.8719999999994</v>
      </c>
      <c r="C173" s="32">
        <f>VLOOKUP($A173,級距!$A:$K,9,FALSE)</f>
        <v>3</v>
      </c>
      <c r="D173" s="32">
        <f>VLOOKUP($A173,級距!$A:$K,10,FALSE)</f>
        <v>5</v>
      </c>
      <c r="E173" s="32">
        <f>VLOOKUP($A173,級距!$A:$K,11,FALSE)</f>
        <v>2</v>
      </c>
      <c r="F173" s="32">
        <f t="shared" si="3"/>
        <v>1</v>
      </c>
    </row>
    <row r="174" spans="1:6">
      <c r="A174" s="47">
        <v>45295</v>
      </c>
      <c r="B174" s="46">
        <v>-14209.12</v>
      </c>
      <c r="C174" s="32">
        <f>VLOOKUP($A174,級距!$A:$K,9,FALSE)</f>
        <v>1</v>
      </c>
      <c r="D174" s="32">
        <f>VLOOKUP($A174,級距!$A:$K,10,FALSE)</f>
        <v>4</v>
      </c>
      <c r="E174" s="32">
        <f>VLOOKUP($A174,級距!$A:$K,11,FALSE)</f>
        <v>2</v>
      </c>
      <c r="F174" s="32">
        <f t="shared" si="3"/>
        <v>1</v>
      </c>
    </row>
    <row r="175" spans="1:6">
      <c r="A175" s="47">
        <v>45294</v>
      </c>
      <c r="B175" s="46">
        <v>72781.399999999994</v>
      </c>
      <c r="C175" s="32">
        <f>VLOOKUP($A175,級距!$A:$K,9,FALSE)</f>
        <v>4</v>
      </c>
      <c r="D175" s="32">
        <f>VLOOKUP($A175,級距!$A:$K,10,FALSE)</f>
        <v>8</v>
      </c>
      <c r="E175" s="32">
        <f>VLOOKUP($A175,級距!$A:$K,11,FALSE)</f>
        <v>3</v>
      </c>
      <c r="F175" s="32">
        <f t="shared" si="3"/>
        <v>1</v>
      </c>
    </row>
    <row r="176" spans="1:6">
      <c r="A176" s="47">
        <v>45293</v>
      </c>
      <c r="B176" s="46">
        <v>-65202.504000000001</v>
      </c>
      <c r="C176" s="32">
        <f>VLOOKUP($A176,級距!$A:$K,9,FALSE)</f>
        <v>5</v>
      </c>
      <c r="D176" s="32">
        <f>VLOOKUP($A176,級距!$A:$K,10,FALSE)</f>
        <v>3</v>
      </c>
      <c r="E176" s="32">
        <f>VLOOKUP($A176,級距!$A:$K,11,FALSE)</f>
        <v>2</v>
      </c>
      <c r="F176" s="32">
        <f t="shared" si="3"/>
        <v>1</v>
      </c>
    </row>
    <row r="177" spans="1:6">
      <c r="A177" s="47">
        <v>45289</v>
      </c>
      <c r="B177" s="46">
        <v>-8573.8559999999998</v>
      </c>
      <c r="C177" s="32">
        <f>VLOOKUP($A177,級距!$A:$K,9,FALSE)</f>
        <v>1</v>
      </c>
      <c r="D177" s="32">
        <f>VLOOKUP($A177,級距!$A:$K,10,FALSE)</f>
        <v>3</v>
      </c>
      <c r="E177" s="32">
        <f>VLOOKUP($A177,級距!$A:$K,11,FALSE)</f>
        <v>2</v>
      </c>
      <c r="F177" s="32">
        <f t="shared" si="3"/>
        <v>1</v>
      </c>
    </row>
    <row r="178" spans="1:6">
      <c r="A178" s="47">
        <v>45288</v>
      </c>
      <c r="B178" s="46">
        <v>-35429.504000000001</v>
      </c>
      <c r="C178" s="32">
        <f>VLOOKUP($A178,級距!$A:$K,9,FALSE)</f>
        <v>1</v>
      </c>
      <c r="D178" s="32">
        <f>VLOOKUP($A178,級距!$A:$K,10,FALSE)</f>
        <v>3</v>
      </c>
      <c r="E178" s="32">
        <f>VLOOKUP($A178,級距!$A:$K,11,FALSE)</f>
        <v>2</v>
      </c>
      <c r="F178" s="32">
        <f t="shared" si="3"/>
        <v>1</v>
      </c>
    </row>
    <row r="179" spans="1:6">
      <c r="A179" s="47">
        <v>45287</v>
      </c>
      <c r="B179" s="46">
        <v>56361.631999999998</v>
      </c>
      <c r="C179" s="32">
        <f>VLOOKUP($A179,級距!$A:$K,9,FALSE)</f>
        <v>3</v>
      </c>
      <c r="D179" s="32">
        <f>VLOOKUP($A179,級距!$A:$K,10,FALSE)</f>
        <v>8</v>
      </c>
      <c r="E179" s="32">
        <f>VLOOKUP($A179,級距!$A:$K,11,FALSE)</f>
        <v>3</v>
      </c>
      <c r="F179" s="32">
        <f t="shared" si="3"/>
        <v>1</v>
      </c>
    </row>
    <row r="180" spans="1:6">
      <c r="A180" s="47">
        <v>45286</v>
      </c>
      <c r="B180" s="46">
        <v>6894.9120000000003</v>
      </c>
      <c r="C180" s="32">
        <f>VLOOKUP($A180,級距!$A:$K,9,FALSE)</f>
        <v>1</v>
      </c>
      <c r="D180" s="32">
        <f>VLOOKUP($A180,級距!$A:$K,10,FALSE)</f>
        <v>8</v>
      </c>
      <c r="E180" s="32">
        <f>VLOOKUP($A180,級距!$A:$K,11,FALSE)</f>
        <v>3</v>
      </c>
      <c r="F180" s="32">
        <f t="shared" si="3"/>
        <v>1</v>
      </c>
    </row>
    <row r="181" spans="1:6">
      <c r="A181" s="47">
        <v>45285</v>
      </c>
      <c r="B181" s="46">
        <v>-20370.016</v>
      </c>
      <c r="C181" s="32">
        <f>VLOOKUP($A181,級距!$A:$K,9,FALSE)</f>
        <v>1</v>
      </c>
      <c r="D181" s="32">
        <f>VLOOKUP($A181,級距!$A:$K,10,FALSE)</f>
        <v>4</v>
      </c>
      <c r="E181" s="32">
        <f>VLOOKUP($A181,級距!$A:$K,11,FALSE)</f>
        <v>2</v>
      </c>
      <c r="F181" s="32">
        <f t="shared" si="3"/>
        <v>1</v>
      </c>
    </row>
    <row r="182" spans="1:6">
      <c r="A182" s="47">
        <v>45280</v>
      </c>
      <c r="B182" s="46">
        <v>-1786.1120000000001</v>
      </c>
      <c r="C182" s="32">
        <f>VLOOKUP($A182,級距!$A:$K,9,FALSE)</f>
        <v>1</v>
      </c>
      <c r="D182" s="32">
        <f>VLOOKUP($A182,級距!$A:$K,10,FALSE)</f>
        <v>6</v>
      </c>
      <c r="E182" s="32">
        <f>VLOOKUP($A182,級距!$A:$K,11,FALSE)</f>
        <v>2</v>
      </c>
      <c r="F182" s="32">
        <f t="shared" si="3"/>
        <v>1</v>
      </c>
    </row>
    <row r="183" spans="1:6">
      <c r="A183" s="47">
        <v>45279</v>
      </c>
      <c r="B183" s="46">
        <v>-47434.2</v>
      </c>
      <c r="C183" s="32">
        <f>VLOOKUP($A183,級距!$A:$K,9,FALSE)</f>
        <v>2</v>
      </c>
      <c r="D183" s="32">
        <f>VLOOKUP($A183,級距!$A:$K,10,FALSE)</f>
        <v>2</v>
      </c>
      <c r="E183" s="32">
        <f>VLOOKUP($A183,級距!$A:$K,11,FALSE)</f>
        <v>2</v>
      </c>
      <c r="F183" s="32">
        <f t="shared" si="3"/>
        <v>1</v>
      </c>
    </row>
    <row r="184" spans="1:6">
      <c r="A184" s="47">
        <v>45278</v>
      </c>
      <c r="B184" s="46">
        <v>-36233.599999999999</v>
      </c>
      <c r="C184" s="32">
        <f>VLOOKUP($A184,級距!$A:$K,9,FALSE)</f>
        <v>1</v>
      </c>
      <c r="D184" s="32">
        <f>VLOOKUP($A184,級距!$A:$K,10,FALSE)</f>
        <v>2</v>
      </c>
      <c r="E184" s="32">
        <f>VLOOKUP($A184,級距!$A:$K,11,FALSE)</f>
        <v>2</v>
      </c>
      <c r="F184" s="32">
        <f t="shared" si="3"/>
        <v>1</v>
      </c>
    </row>
    <row r="185" spans="1:6">
      <c r="A185" s="47">
        <v>45275</v>
      </c>
      <c r="B185" s="46">
        <v>-34807.072</v>
      </c>
      <c r="C185" s="32">
        <f>VLOOKUP($A185,級距!$A:$K,9,FALSE)</f>
        <v>1</v>
      </c>
      <c r="D185" s="32">
        <f>VLOOKUP($A185,級距!$A:$K,10,FALSE)</f>
        <v>10</v>
      </c>
      <c r="E185" s="32">
        <f>VLOOKUP($A185,級距!$A:$K,11,FALSE)</f>
        <v>3</v>
      </c>
      <c r="F185" s="32">
        <f t="shared" si="3"/>
        <v>1</v>
      </c>
    </row>
    <row r="186" spans="1:6">
      <c r="A186" s="47">
        <v>45274</v>
      </c>
      <c r="B186" s="46">
        <v>-10127.688</v>
      </c>
      <c r="C186" s="32">
        <f>VLOOKUP($A186,級距!$A:$K,9,FALSE)</f>
        <v>1</v>
      </c>
      <c r="D186" s="32">
        <f>VLOOKUP($A186,級距!$A:$K,10,FALSE)</f>
        <v>7</v>
      </c>
      <c r="E186" s="32">
        <f>VLOOKUP($A186,級距!$A:$K,11,FALSE)</f>
        <v>3</v>
      </c>
      <c r="F186" s="32">
        <f t="shared" si="3"/>
        <v>1</v>
      </c>
    </row>
    <row r="187" spans="1:6">
      <c r="A187" s="47">
        <v>45273</v>
      </c>
      <c r="B187" s="46">
        <v>-40955.487999999998</v>
      </c>
      <c r="C187" s="32">
        <f>VLOOKUP($A187,級距!$A:$K,9,FALSE)</f>
        <v>1</v>
      </c>
      <c r="D187" s="32">
        <f>VLOOKUP($A187,級距!$A:$K,10,FALSE)</f>
        <v>5</v>
      </c>
      <c r="E187" s="32">
        <f>VLOOKUP($A187,級距!$A:$K,11,FALSE)</f>
        <v>2</v>
      </c>
      <c r="F187" s="32">
        <f t="shared" si="3"/>
        <v>1</v>
      </c>
    </row>
    <row r="188" spans="1:6">
      <c r="A188" s="47">
        <v>45272</v>
      </c>
      <c r="B188" s="46">
        <v>-44158.175999999999</v>
      </c>
      <c r="C188" s="32">
        <f>VLOOKUP($A188,級距!$A:$K,9,FALSE)</f>
        <v>2</v>
      </c>
      <c r="D188" s="32">
        <f>VLOOKUP($A188,級距!$A:$K,10,FALSE)</f>
        <v>5</v>
      </c>
      <c r="E188" s="32">
        <f>VLOOKUP($A188,級距!$A:$K,11,FALSE)</f>
        <v>2</v>
      </c>
      <c r="F188" s="32">
        <f t="shared" si="3"/>
        <v>1</v>
      </c>
    </row>
    <row r="189" spans="1:6">
      <c r="A189" s="47">
        <v>45271</v>
      </c>
      <c r="B189" s="46">
        <v>-943.58399999999995</v>
      </c>
      <c r="C189" s="32">
        <f>VLOOKUP($A189,級距!$A:$K,9,FALSE)</f>
        <v>2</v>
      </c>
      <c r="D189" s="32">
        <f>VLOOKUP($A189,級距!$A:$K,10,FALSE)</f>
        <v>2</v>
      </c>
      <c r="E189" s="32">
        <f>VLOOKUP($A189,級距!$A:$K,11,FALSE)</f>
        <v>2</v>
      </c>
      <c r="F189" s="32">
        <f t="shared" si="3"/>
        <v>1</v>
      </c>
    </row>
    <row r="190" spans="1:6">
      <c r="A190" s="47">
        <v>45265</v>
      </c>
      <c r="B190" s="46">
        <v>-28148.880000000001</v>
      </c>
      <c r="C190" s="32">
        <f>VLOOKUP($A190,級距!$A:$K,9,FALSE)</f>
        <v>1</v>
      </c>
      <c r="D190" s="32">
        <f>VLOOKUP($A190,級距!$A:$K,10,FALSE)</f>
        <v>3</v>
      </c>
      <c r="E190" s="32">
        <f>VLOOKUP($A190,級距!$A:$K,11,FALSE)</f>
        <v>2</v>
      </c>
      <c r="F190" s="32">
        <f t="shared" si="3"/>
        <v>1</v>
      </c>
    </row>
    <row r="191" spans="1:6">
      <c r="A191" s="47">
        <v>45264</v>
      </c>
      <c r="B191" s="46">
        <v>-74547.615999999995</v>
      </c>
      <c r="C191" s="32">
        <f>VLOOKUP($A191,級距!$A:$K,9,FALSE)</f>
        <v>2</v>
      </c>
      <c r="D191" s="32">
        <f>VLOOKUP($A191,級距!$A:$K,10,FALSE)</f>
        <v>5</v>
      </c>
      <c r="E191" s="32">
        <f>VLOOKUP($A191,級距!$A:$K,11,FALSE)</f>
        <v>2</v>
      </c>
      <c r="F191" s="32">
        <f t="shared" si="3"/>
        <v>1</v>
      </c>
    </row>
    <row r="192" spans="1:6">
      <c r="A192" s="47">
        <v>45261</v>
      </c>
      <c r="B192" s="46">
        <v>2891.5920000000001</v>
      </c>
      <c r="C192" s="32">
        <f>VLOOKUP($A192,級距!$A:$K,9,FALSE)</f>
        <v>5</v>
      </c>
      <c r="D192" s="32">
        <f>VLOOKUP($A192,級距!$A:$K,10,FALSE)</f>
        <v>5</v>
      </c>
      <c r="E192" s="32">
        <f>VLOOKUP($A192,級距!$A:$K,11,FALSE)</f>
        <v>2</v>
      </c>
      <c r="F192" s="32">
        <f t="shared" si="3"/>
        <v>1</v>
      </c>
    </row>
    <row r="193" spans="1:6">
      <c r="A193" s="47">
        <v>45259</v>
      </c>
      <c r="B193" s="46">
        <v>-58539.936000000002</v>
      </c>
      <c r="C193" s="32">
        <f>VLOOKUP($A193,級距!$A:$K,9,FALSE)</f>
        <v>3</v>
      </c>
      <c r="D193" s="32">
        <f>VLOOKUP($A193,級距!$A:$K,10,FALSE)</f>
        <v>1</v>
      </c>
      <c r="E193" s="32">
        <f>VLOOKUP($A193,級距!$A:$K,11,FALSE)</f>
        <v>2</v>
      </c>
      <c r="F193" s="32">
        <f t="shared" si="3"/>
        <v>1</v>
      </c>
    </row>
    <row r="194" spans="1:6">
      <c r="A194" s="47">
        <v>45258</v>
      </c>
      <c r="B194" s="46">
        <v>-4135.9040000000005</v>
      </c>
      <c r="C194" s="32">
        <f>VLOOKUP($A194,級距!$A:$K,9,FALSE)</f>
        <v>6</v>
      </c>
      <c r="D194" s="32">
        <f>VLOOKUP($A194,級距!$A:$K,10,FALSE)</f>
        <v>8</v>
      </c>
      <c r="E194" s="32">
        <f>VLOOKUP($A194,級距!$A:$K,11,FALSE)</f>
        <v>3</v>
      </c>
      <c r="F194" s="32">
        <f t="shared" si="3"/>
        <v>1</v>
      </c>
    </row>
    <row r="195" spans="1:6">
      <c r="A195" s="47">
        <v>45257</v>
      </c>
      <c r="B195" s="46">
        <v>91001.152000000002</v>
      </c>
      <c r="C195" s="32">
        <f>VLOOKUP($A195,級距!$A:$K,9,FALSE)</f>
        <v>7</v>
      </c>
      <c r="D195" s="32">
        <f>VLOOKUP($A195,級距!$A:$K,10,FALSE)</f>
        <v>4</v>
      </c>
      <c r="E195" s="32">
        <f>VLOOKUP($A195,級距!$A:$K,11,FALSE)</f>
        <v>2</v>
      </c>
      <c r="F195" s="32">
        <f t="shared" si="3"/>
        <v>1</v>
      </c>
    </row>
    <row r="196" spans="1:6">
      <c r="A196" s="47">
        <v>45253</v>
      </c>
      <c r="B196" s="46">
        <v>-54513.536</v>
      </c>
      <c r="C196" s="32">
        <f>VLOOKUP($A196,級距!$A:$K,9,FALSE)</f>
        <v>2</v>
      </c>
      <c r="D196" s="32">
        <f>VLOOKUP($A196,級距!$A:$K,10,FALSE)</f>
        <v>3</v>
      </c>
      <c r="E196" s="32">
        <f>VLOOKUP($A196,級距!$A:$K,11,FALSE)</f>
        <v>2</v>
      </c>
      <c r="F196" s="32">
        <f t="shared" ref="F196:F259" si="4">IF(A197&lt;&gt;A196,1,0)</f>
        <v>1</v>
      </c>
    </row>
    <row r="197" spans="1:6">
      <c r="A197" s="47">
        <v>45251</v>
      </c>
      <c r="B197" s="46">
        <v>81852.775999999998</v>
      </c>
      <c r="C197" s="32">
        <f>VLOOKUP($A197,級距!$A:$K,9,FALSE)</f>
        <v>4</v>
      </c>
      <c r="D197" s="32">
        <f>VLOOKUP($A197,級距!$A:$K,10,FALSE)</f>
        <v>10</v>
      </c>
      <c r="E197" s="32">
        <f>VLOOKUP($A197,級距!$A:$K,11,FALSE)</f>
        <v>3</v>
      </c>
      <c r="F197" s="32">
        <f t="shared" si="4"/>
        <v>1</v>
      </c>
    </row>
    <row r="198" spans="1:6">
      <c r="A198" s="47">
        <v>45247</v>
      </c>
      <c r="B198" s="46">
        <v>7616.2640000000001</v>
      </c>
      <c r="C198" s="32">
        <f>VLOOKUP($A198,級距!$A:$K,9,FALSE)</f>
        <v>1</v>
      </c>
      <c r="D198" s="32">
        <f>VLOOKUP($A198,級距!$A:$K,10,FALSE)</f>
        <v>7</v>
      </c>
      <c r="E198" s="32">
        <f>VLOOKUP($A198,級距!$A:$K,11,FALSE)</f>
        <v>3</v>
      </c>
      <c r="F198" s="32">
        <f t="shared" si="4"/>
        <v>1</v>
      </c>
    </row>
    <row r="199" spans="1:6">
      <c r="A199" s="47">
        <v>45245</v>
      </c>
      <c r="B199" s="46">
        <v>-24888.48</v>
      </c>
      <c r="C199" s="32">
        <f>VLOOKUP($A199,級距!$A:$K,9,FALSE)</f>
        <v>3</v>
      </c>
      <c r="D199" s="32">
        <f>VLOOKUP($A199,級距!$A:$K,10,FALSE)</f>
        <v>4</v>
      </c>
      <c r="E199" s="32">
        <f>VLOOKUP($A199,級距!$A:$K,11,FALSE)</f>
        <v>2</v>
      </c>
      <c r="F199" s="32">
        <f t="shared" si="4"/>
        <v>1</v>
      </c>
    </row>
    <row r="200" spans="1:6">
      <c r="A200" s="47">
        <v>45244</v>
      </c>
      <c r="B200" s="46">
        <v>-4054.3040000000001</v>
      </c>
      <c r="C200" s="32">
        <f>VLOOKUP($A200,級距!$A:$K,9,FALSE)</f>
        <v>1</v>
      </c>
      <c r="D200" s="32">
        <f>VLOOKUP($A200,級距!$A:$K,10,FALSE)</f>
        <v>2</v>
      </c>
      <c r="E200" s="32">
        <f>VLOOKUP($A200,級距!$A:$K,11,FALSE)</f>
        <v>2</v>
      </c>
      <c r="F200" s="32">
        <f t="shared" si="4"/>
        <v>1</v>
      </c>
    </row>
    <row r="201" spans="1:6">
      <c r="A201" s="47">
        <v>45240</v>
      </c>
      <c r="B201" s="46">
        <v>-47010.84</v>
      </c>
      <c r="C201" s="32">
        <f>VLOOKUP($A201,級距!$A:$K,9,FALSE)</f>
        <v>2</v>
      </c>
      <c r="D201" s="32">
        <f>VLOOKUP($A201,級距!$A:$K,10,FALSE)</f>
        <v>7</v>
      </c>
      <c r="E201" s="32">
        <f>VLOOKUP($A201,級距!$A:$K,11,FALSE)</f>
        <v>3</v>
      </c>
      <c r="F201" s="32">
        <f t="shared" si="4"/>
        <v>1</v>
      </c>
    </row>
    <row r="202" spans="1:6">
      <c r="A202" s="47">
        <v>45238</v>
      </c>
      <c r="B202" s="46">
        <v>-66026.16</v>
      </c>
      <c r="C202" s="32">
        <f>VLOOKUP($A202,級距!$A:$K,9,FALSE)</f>
        <v>2</v>
      </c>
      <c r="D202" s="32">
        <f>VLOOKUP($A202,級距!$A:$K,10,FALSE)</f>
        <v>3</v>
      </c>
      <c r="E202" s="32">
        <f>VLOOKUP($A202,級距!$A:$K,11,FALSE)</f>
        <v>2</v>
      </c>
      <c r="F202" s="32">
        <f t="shared" si="4"/>
        <v>1</v>
      </c>
    </row>
    <row r="203" spans="1:6">
      <c r="A203" s="47">
        <v>45236</v>
      </c>
      <c r="B203" s="46">
        <v>151192.09599999999</v>
      </c>
      <c r="C203" s="32">
        <f>VLOOKUP($A203,級距!$A:$K,9,FALSE)</f>
        <v>3</v>
      </c>
      <c r="D203" s="32">
        <f>VLOOKUP($A203,級距!$A:$K,10,FALSE)</f>
        <v>1</v>
      </c>
      <c r="E203" s="32">
        <f>VLOOKUP($A203,級距!$A:$K,11,FALSE)</f>
        <v>2</v>
      </c>
      <c r="F203" s="32">
        <f t="shared" si="4"/>
        <v>1</v>
      </c>
    </row>
    <row r="204" spans="1:6">
      <c r="A204" s="47">
        <v>45233</v>
      </c>
      <c r="B204" s="46">
        <v>31633.008000000002</v>
      </c>
      <c r="C204" s="32">
        <f>VLOOKUP($A204,級距!$A:$K,9,FALSE)</f>
        <v>1</v>
      </c>
      <c r="D204" s="32">
        <f>VLOOKUP($A204,級距!$A:$K,10,FALSE)</f>
        <v>3</v>
      </c>
      <c r="E204" s="32">
        <f>VLOOKUP($A204,級距!$A:$K,11,FALSE)</f>
        <v>2</v>
      </c>
      <c r="F204" s="32">
        <f t="shared" si="4"/>
        <v>1</v>
      </c>
    </row>
    <row r="205" spans="1:6">
      <c r="A205" s="47">
        <v>45232</v>
      </c>
      <c r="B205" s="46">
        <v>20111.712</v>
      </c>
      <c r="C205" s="32">
        <f>VLOOKUP($A205,級距!$A:$K,9,FALSE)</f>
        <v>5</v>
      </c>
      <c r="D205" s="32">
        <f>VLOOKUP($A205,級距!$A:$K,10,FALSE)</f>
        <v>9</v>
      </c>
      <c r="E205" s="32">
        <f>VLOOKUP($A205,級距!$A:$K,11,FALSE)</f>
        <v>3</v>
      </c>
      <c r="F205" s="32">
        <f t="shared" si="4"/>
        <v>1</v>
      </c>
    </row>
    <row r="206" spans="1:6">
      <c r="A206" s="47">
        <v>45230</v>
      </c>
      <c r="B206" s="46">
        <v>76752.152000000002</v>
      </c>
      <c r="C206" s="32">
        <f>VLOOKUP($A206,級距!$A:$K,9,FALSE)</f>
        <v>8</v>
      </c>
      <c r="D206" s="32">
        <f>VLOOKUP($A206,級距!$A:$K,10,FALSE)</f>
        <v>9</v>
      </c>
      <c r="E206" s="32">
        <f>VLOOKUP($A206,級距!$A:$K,11,FALSE)</f>
        <v>3</v>
      </c>
      <c r="F206" s="32">
        <f t="shared" si="4"/>
        <v>1</v>
      </c>
    </row>
    <row r="207" spans="1:6">
      <c r="A207" s="47">
        <v>45225</v>
      </c>
      <c r="B207" s="46">
        <v>29288.68</v>
      </c>
      <c r="C207" s="32">
        <f>VLOOKUP($A207,級距!$A:$K,9,FALSE)</f>
        <v>4</v>
      </c>
      <c r="D207" s="32">
        <f>VLOOKUP($A207,級距!$A:$K,10,FALSE)</f>
        <v>6</v>
      </c>
      <c r="E207" s="32">
        <f>VLOOKUP($A207,級距!$A:$K,11,FALSE)</f>
        <v>2</v>
      </c>
      <c r="F207" s="32">
        <f t="shared" si="4"/>
        <v>1</v>
      </c>
    </row>
    <row r="208" spans="1:6">
      <c r="A208" s="47">
        <v>45224</v>
      </c>
      <c r="B208" s="46">
        <v>-107108.54399999999</v>
      </c>
      <c r="C208" s="32">
        <f>VLOOKUP($A208,級距!$A:$K,9,FALSE)</f>
        <v>3</v>
      </c>
      <c r="D208" s="32">
        <f>VLOOKUP($A208,級距!$A:$K,10,FALSE)</f>
        <v>1</v>
      </c>
      <c r="E208" s="32">
        <f>VLOOKUP($A208,級距!$A:$K,11,FALSE)</f>
        <v>2</v>
      </c>
      <c r="F208" s="32">
        <f t="shared" si="4"/>
        <v>1</v>
      </c>
    </row>
    <row r="209" spans="1:6">
      <c r="A209" s="47">
        <v>45223</v>
      </c>
      <c r="B209" s="46">
        <v>97.84</v>
      </c>
      <c r="C209" s="32">
        <f>VLOOKUP($A209,級距!$A:$K,9,FALSE)</f>
        <v>6</v>
      </c>
      <c r="D209" s="32">
        <f>VLOOKUP($A209,級距!$A:$K,10,FALSE)</f>
        <v>4</v>
      </c>
      <c r="E209" s="32">
        <f>VLOOKUP($A209,級距!$A:$K,11,FALSE)</f>
        <v>2</v>
      </c>
      <c r="F209" s="32">
        <f t="shared" si="4"/>
        <v>1</v>
      </c>
    </row>
    <row r="210" spans="1:6">
      <c r="A210" s="47">
        <v>45222</v>
      </c>
      <c r="B210" s="46">
        <v>49089.56</v>
      </c>
      <c r="C210" s="32">
        <f>VLOOKUP($A210,級距!$A:$K,9,FALSE)</f>
        <v>2</v>
      </c>
      <c r="D210" s="32">
        <f>VLOOKUP($A210,級距!$A:$K,10,FALSE)</f>
        <v>9</v>
      </c>
      <c r="E210" s="32">
        <f>VLOOKUP($A210,級距!$A:$K,11,FALSE)</f>
        <v>3</v>
      </c>
      <c r="F210" s="32">
        <f t="shared" si="4"/>
        <v>1</v>
      </c>
    </row>
    <row r="211" spans="1:6">
      <c r="A211" s="47">
        <v>45219</v>
      </c>
      <c r="B211" s="46">
        <v>-106267.16800000001</v>
      </c>
      <c r="C211" s="32">
        <f>VLOOKUP($A211,級距!$A:$K,9,FALSE)</f>
        <v>7</v>
      </c>
      <c r="D211" s="32">
        <f>VLOOKUP($A211,級距!$A:$K,10,FALSE)</f>
        <v>2</v>
      </c>
      <c r="E211" s="32">
        <f>VLOOKUP($A211,級距!$A:$K,11,FALSE)</f>
        <v>2</v>
      </c>
      <c r="F211" s="32">
        <f t="shared" si="4"/>
        <v>1</v>
      </c>
    </row>
    <row r="212" spans="1:6">
      <c r="A212" s="47">
        <v>45218</v>
      </c>
      <c r="B212" s="46">
        <v>-77944.639999999999</v>
      </c>
      <c r="C212" s="32">
        <f>VLOOKUP($A212,級距!$A:$K,9,FALSE)</f>
        <v>3</v>
      </c>
      <c r="D212" s="32">
        <f>VLOOKUP($A212,級距!$A:$K,10,FALSE)</f>
        <v>8</v>
      </c>
      <c r="E212" s="32">
        <f>VLOOKUP($A212,級距!$A:$K,11,FALSE)</f>
        <v>3</v>
      </c>
      <c r="F212" s="32">
        <f t="shared" si="4"/>
        <v>1</v>
      </c>
    </row>
    <row r="213" spans="1:6">
      <c r="A213" s="47">
        <v>45217</v>
      </c>
      <c r="B213" s="46">
        <v>283080.59999999998</v>
      </c>
      <c r="C213" s="32">
        <f>VLOOKUP($A213,級距!$A:$K,9,FALSE)</f>
        <v>7</v>
      </c>
      <c r="D213" s="32">
        <f>VLOOKUP($A213,級距!$A:$K,10,FALSE)</f>
        <v>9</v>
      </c>
      <c r="E213" s="32">
        <f>VLOOKUP($A213,級距!$A:$K,11,FALSE)</f>
        <v>3</v>
      </c>
      <c r="F213" s="32">
        <f t="shared" si="4"/>
        <v>1</v>
      </c>
    </row>
    <row r="214" spans="1:6">
      <c r="A214" s="47">
        <v>45216</v>
      </c>
      <c r="B214" s="46">
        <v>4003.1039999999998</v>
      </c>
      <c r="C214" s="32">
        <f>VLOOKUP($A214,級距!$A:$K,9,FALSE)</f>
        <v>4</v>
      </c>
      <c r="D214" s="32">
        <f>VLOOKUP($A214,級距!$A:$K,10,FALSE)</f>
        <v>8</v>
      </c>
      <c r="E214" s="32">
        <f>VLOOKUP($A214,級距!$A:$K,11,FALSE)</f>
        <v>3</v>
      </c>
      <c r="F214" s="32">
        <f t="shared" si="4"/>
        <v>1</v>
      </c>
    </row>
    <row r="215" spans="1:6">
      <c r="A215" s="47">
        <v>45215</v>
      </c>
      <c r="B215" s="46">
        <v>-29992.720000000001</v>
      </c>
      <c r="C215" s="32">
        <f>VLOOKUP($A215,級距!$A:$K,9,FALSE)</f>
        <v>1</v>
      </c>
      <c r="D215" s="32">
        <f>VLOOKUP($A215,級距!$A:$K,10,FALSE)</f>
        <v>2</v>
      </c>
      <c r="E215" s="32">
        <f>VLOOKUP($A215,級距!$A:$K,11,FALSE)</f>
        <v>2</v>
      </c>
      <c r="F215" s="32">
        <f t="shared" si="4"/>
        <v>1</v>
      </c>
    </row>
    <row r="216" spans="1:6">
      <c r="A216" s="47">
        <v>45211</v>
      </c>
      <c r="B216" s="46">
        <v>132751.10399999999</v>
      </c>
      <c r="C216" s="32">
        <f>VLOOKUP($A216,級距!$A:$K,9,FALSE)</f>
        <v>3</v>
      </c>
      <c r="D216" s="32">
        <f>VLOOKUP($A216,級距!$A:$K,10,FALSE)</f>
        <v>7</v>
      </c>
      <c r="E216" s="32">
        <f>VLOOKUP($A216,級距!$A:$K,11,FALSE)</f>
        <v>3</v>
      </c>
      <c r="F216" s="32">
        <f t="shared" si="4"/>
        <v>1</v>
      </c>
    </row>
    <row r="217" spans="1:6">
      <c r="A217" s="47">
        <v>45210</v>
      </c>
      <c r="B217" s="46">
        <v>-25809.624</v>
      </c>
      <c r="C217" s="32">
        <f>VLOOKUP($A217,級距!$A:$K,9,FALSE)</f>
        <v>5</v>
      </c>
      <c r="D217" s="32">
        <f>VLOOKUP($A217,級距!$A:$K,10,FALSE)</f>
        <v>7</v>
      </c>
      <c r="E217" s="32">
        <f>VLOOKUP($A217,級距!$A:$K,11,FALSE)</f>
        <v>3</v>
      </c>
      <c r="F217" s="32">
        <f t="shared" si="4"/>
        <v>1</v>
      </c>
    </row>
    <row r="218" spans="1:6">
      <c r="A218" s="47">
        <v>45205</v>
      </c>
      <c r="B218" s="46">
        <v>-13574.24</v>
      </c>
      <c r="C218" s="32">
        <f>VLOOKUP($A218,級距!$A:$K,9,FALSE)</f>
        <v>1</v>
      </c>
      <c r="D218" s="32">
        <f>VLOOKUP($A218,級距!$A:$K,10,FALSE)</f>
        <v>7</v>
      </c>
      <c r="E218" s="32">
        <f>VLOOKUP($A218,級距!$A:$K,11,FALSE)</f>
        <v>3</v>
      </c>
      <c r="F218" s="32">
        <f t="shared" si="4"/>
        <v>1</v>
      </c>
    </row>
    <row r="219" spans="1:6">
      <c r="A219" s="47">
        <v>45204</v>
      </c>
      <c r="B219" s="46">
        <v>-5373.192</v>
      </c>
      <c r="C219" s="32">
        <f>VLOOKUP($A219,級距!$A:$K,9,FALSE)</f>
        <v>7</v>
      </c>
      <c r="D219" s="32">
        <f>VLOOKUP($A219,級距!$A:$K,10,FALSE)</f>
        <v>8</v>
      </c>
      <c r="E219" s="32">
        <f>VLOOKUP($A219,級距!$A:$K,11,FALSE)</f>
        <v>3</v>
      </c>
      <c r="F219" s="32">
        <f t="shared" si="4"/>
        <v>1</v>
      </c>
    </row>
    <row r="220" spans="1:6">
      <c r="A220" s="47">
        <v>45203</v>
      </c>
      <c r="B220" s="46">
        <v>-9896.16</v>
      </c>
      <c r="C220" s="32">
        <f>VLOOKUP($A220,級距!$A:$K,9,FALSE)</f>
        <v>3</v>
      </c>
      <c r="D220" s="32">
        <f>VLOOKUP($A220,級距!$A:$K,10,FALSE)</f>
        <v>4</v>
      </c>
      <c r="E220" s="32">
        <f>VLOOKUP($A220,級距!$A:$K,11,FALSE)</f>
        <v>2</v>
      </c>
      <c r="F220" s="32">
        <f t="shared" si="4"/>
        <v>1</v>
      </c>
    </row>
    <row r="221" spans="1:6">
      <c r="A221" s="47">
        <v>45201</v>
      </c>
      <c r="B221" s="46">
        <v>24833.056</v>
      </c>
      <c r="C221" s="32">
        <f>VLOOKUP($A221,級距!$A:$K,9,FALSE)</f>
        <v>2</v>
      </c>
      <c r="D221" s="32">
        <f>VLOOKUP($A221,級距!$A:$K,10,FALSE)</f>
        <v>3</v>
      </c>
      <c r="E221" s="32">
        <f>VLOOKUP($A221,級距!$A:$K,11,FALSE)</f>
        <v>2</v>
      </c>
      <c r="F221" s="32">
        <f t="shared" si="4"/>
        <v>1</v>
      </c>
    </row>
    <row r="222" spans="1:6">
      <c r="A222" s="47">
        <v>45196</v>
      </c>
      <c r="B222" s="46">
        <v>-124716.44</v>
      </c>
      <c r="C222" s="32">
        <f>VLOOKUP($A222,級距!$A:$K,9,FALSE)</f>
        <v>2</v>
      </c>
      <c r="D222" s="32">
        <f>VLOOKUP($A222,級距!$A:$K,10,FALSE)</f>
        <v>7</v>
      </c>
      <c r="E222" s="32">
        <f>VLOOKUP($A222,級距!$A:$K,11,FALSE)</f>
        <v>3</v>
      </c>
      <c r="F222" s="32">
        <f t="shared" si="4"/>
        <v>1</v>
      </c>
    </row>
    <row r="223" spans="1:6">
      <c r="A223" s="47">
        <v>45195</v>
      </c>
      <c r="B223" s="46">
        <v>6090.4</v>
      </c>
      <c r="C223" s="32">
        <f>VLOOKUP($A223,級距!$A:$K,9,FALSE)</f>
        <v>4</v>
      </c>
      <c r="D223" s="32">
        <f>VLOOKUP($A223,級距!$A:$K,10,FALSE)</f>
        <v>7</v>
      </c>
      <c r="E223" s="32">
        <f>VLOOKUP($A223,級距!$A:$K,11,FALSE)</f>
        <v>3</v>
      </c>
      <c r="F223" s="32">
        <f t="shared" si="4"/>
        <v>1</v>
      </c>
    </row>
    <row r="224" spans="1:6">
      <c r="A224" s="47">
        <v>45194</v>
      </c>
      <c r="B224" s="46">
        <v>20080.991999999998</v>
      </c>
      <c r="C224" s="32">
        <f>VLOOKUP($A224,級距!$A:$K,9,FALSE)</f>
        <v>5</v>
      </c>
      <c r="D224" s="32">
        <f>VLOOKUP($A224,級距!$A:$K,10,FALSE)</f>
        <v>8</v>
      </c>
      <c r="E224" s="32">
        <f>VLOOKUP($A224,級距!$A:$K,11,FALSE)</f>
        <v>3</v>
      </c>
      <c r="F224" s="32">
        <f t="shared" si="4"/>
        <v>1</v>
      </c>
    </row>
    <row r="225" spans="1:6">
      <c r="A225" s="47">
        <v>45191</v>
      </c>
      <c r="B225" s="46">
        <v>-83906.96</v>
      </c>
      <c r="C225" s="32">
        <f>VLOOKUP($A225,級距!$A:$K,9,FALSE)</f>
        <v>5</v>
      </c>
      <c r="D225" s="32">
        <f>VLOOKUP($A225,級距!$A:$K,10,FALSE)</f>
        <v>9</v>
      </c>
      <c r="E225" s="32">
        <f>VLOOKUP($A225,級距!$A:$K,11,FALSE)</f>
        <v>3</v>
      </c>
      <c r="F225" s="32">
        <f t="shared" si="4"/>
        <v>1</v>
      </c>
    </row>
    <row r="226" spans="1:6">
      <c r="A226" s="47">
        <v>45190</v>
      </c>
      <c r="B226" s="46">
        <v>101073</v>
      </c>
      <c r="C226" s="32">
        <f>VLOOKUP($A226,級距!$A:$K,9,FALSE)</f>
        <v>7</v>
      </c>
      <c r="D226" s="32">
        <f>VLOOKUP($A226,級距!$A:$K,10,FALSE)</f>
        <v>9</v>
      </c>
      <c r="E226" s="32">
        <f>VLOOKUP($A226,級距!$A:$K,11,FALSE)</f>
        <v>3</v>
      </c>
      <c r="F226" s="32">
        <f t="shared" si="4"/>
        <v>1</v>
      </c>
    </row>
    <row r="227" spans="1:6">
      <c r="A227" s="47">
        <v>45189</v>
      </c>
      <c r="B227" s="46">
        <v>49019</v>
      </c>
      <c r="C227" s="32">
        <f>VLOOKUP($A227,級距!$A:$K,9,FALSE)</f>
        <v>2</v>
      </c>
      <c r="D227" s="32">
        <f>VLOOKUP($A227,級距!$A:$K,10,FALSE)</f>
        <v>7</v>
      </c>
      <c r="E227" s="32">
        <f>VLOOKUP($A227,級距!$A:$K,11,FALSE)</f>
        <v>3</v>
      </c>
      <c r="F227" s="32">
        <f t="shared" si="4"/>
        <v>1</v>
      </c>
    </row>
    <row r="228" spans="1:6">
      <c r="A228" s="47">
        <v>45188</v>
      </c>
      <c r="B228" s="46">
        <v>82007.759999999995</v>
      </c>
      <c r="C228" s="32">
        <f>VLOOKUP($A228,級距!$A:$K,9,FALSE)</f>
        <v>4</v>
      </c>
      <c r="D228" s="32">
        <f>VLOOKUP($A228,級距!$A:$K,10,FALSE)</f>
        <v>7</v>
      </c>
      <c r="E228" s="32">
        <f>VLOOKUP($A228,級距!$A:$K,11,FALSE)</f>
        <v>3</v>
      </c>
      <c r="F228" s="32">
        <f t="shared" si="4"/>
        <v>1</v>
      </c>
    </row>
    <row r="229" spans="1:6">
      <c r="A229" s="47">
        <v>45187</v>
      </c>
      <c r="B229" s="46">
        <v>16986.36</v>
      </c>
      <c r="C229" s="32">
        <f>VLOOKUP($A229,級距!$A:$K,9,FALSE)</f>
        <v>1</v>
      </c>
      <c r="D229" s="32">
        <f>VLOOKUP($A229,級距!$A:$K,10,FALSE)</f>
        <v>6</v>
      </c>
      <c r="E229" s="32">
        <f>VLOOKUP($A229,級距!$A:$K,11,FALSE)</f>
        <v>2</v>
      </c>
      <c r="F229" s="32">
        <f t="shared" si="4"/>
        <v>1</v>
      </c>
    </row>
    <row r="230" spans="1:6">
      <c r="A230" s="47">
        <v>45184</v>
      </c>
      <c r="B230" s="46">
        <v>59921.440000000002</v>
      </c>
      <c r="C230" s="32">
        <f>VLOOKUP($A230,級距!$A:$K,9,FALSE)</f>
        <v>2</v>
      </c>
      <c r="D230" s="32">
        <f>VLOOKUP($A230,級距!$A:$K,10,FALSE)</f>
        <v>6</v>
      </c>
      <c r="E230" s="32">
        <f>VLOOKUP($A230,級距!$A:$K,11,FALSE)</f>
        <v>2</v>
      </c>
      <c r="F230" s="32">
        <f t="shared" si="4"/>
        <v>1</v>
      </c>
    </row>
    <row r="231" spans="1:6">
      <c r="A231" s="47">
        <v>45183</v>
      </c>
      <c r="B231" s="46">
        <v>84949.08</v>
      </c>
      <c r="C231" s="32">
        <f>VLOOKUP($A231,級距!$A:$K,9,FALSE)</f>
        <v>5</v>
      </c>
      <c r="D231" s="32">
        <f>VLOOKUP($A231,級距!$A:$K,10,FALSE)</f>
        <v>10</v>
      </c>
      <c r="E231" s="32">
        <f>VLOOKUP($A231,級距!$A:$K,11,FALSE)</f>
        <v>3</v>
      </c>
      <c r="F231" s="32">
        <f t="shared" si="4"/>
        <v>1</v>
      </c>
    </row>
    <row r="232" spans="1:6">
      <c r="A232" s="47">
        <v>45182</v>
      </c>
      <c r="B232" s="46">
        <v>-36782.400000000001</v>
      </c>
      <c r="C232" s="32">
        <f>VLOOKUP($A232,級距!$A:$K,9,FALSE)</f>
        <v>3</v>
      </c>
      <c r="D232" s="32">
        <f>VLOOKUP($A232,級距!$A:$K,10,FALSE)</f>
        <v>1</v>
      </c>
      <c r="E232" s="32">
        <f>VLOOKUP($A232,級距!$A:$K,11,FALSE)</f>
        <v>2</v>
      </c>
      <c r="F232" s="32">
        <f t="shared" si="4"/>
        <v>1</v>
      </c>
    </row>
    <row r="233" spans="1:6">
      <c r="A233" s="47">
        <v>45180</v>
      </c>
      <c r="B233" s="46">
        <v>2493.2800000000002</v>
      </c>
      <c r="C233" s="32">
        <f>VLOOKUP($A233,級距!$A:$K,9,FALSE)</f>
        <v>7</v>
      </c>
      <c r="D233" s="32">
        <f>VLOOKUP($A233,級距!$A:$K,10,FALSE)</f>
        <v>7</v>
      </c>
      <c r="E233" s="32">
        <f>VLOOKUP($A233,級距!$A:$K,11,FALSE)</f>
        <v>3</v>
      </c>
      <c r="F233" s="32">
        <f t="shared" si="4"/>
        <v>1</v>
      </c>
    </row>
    <row r="234" spans="1:6">
      <c r="A234" s="47">
        <v>45177</v>
      </c>
      <c r="B234" s="46">
        <v>-108932.36</v>
      </c>
      <c r="C234" s="32">
        <f>VLOOKUP($A234,級距!$A:$K,9,FALSE)</f>
        <v>2</v>
      </c>
      <c r="D234" s="32">
        <f>VLOOKUP($A234,級距!$A:$K,10,FALSE)</f>
        <v>7</v>
      </c>
      <c r="E234" s="32">
        <f>VLOOKUP($A234,級距!$A:$K,11,FALSE)</f>
        <v>3</v>
      </c>
      <c r="F234" s="32">
        <f t="shared" si="4"/>
        <v>1</v>
      </c>
    </row>
    <row r="235" spans="1:6">
      <c r="A235" s="47">
        <v>45176</v>
      </c>
      <c r="B235" s="46">
        <v>101032.36</v>
      </c>
      <c r="C235" s="32">
        <f>VLOOKUP($A235,級距!$A:$K,9,FALSE)</f>
        <v>2</v>
      </c>
      <c r="D235" s="32">
        <f>VLOOKUP($A235,級距!$A:$K,10,FALSE)</f>
        <v>5</v>
      </c>
      <c r="E235" s="32">
        <f>VLOOKUP($A235,級距!$A:$K,11,FALSE)</f>
        <v>2</v>
      </c>
      <c r="F235" s="32">
        <f t="shared" si="4"/>
        <v>1</v>
      </c>
    </row>
    <row r="236" spans="1:6">
      <c r="A236" s="47">
        <v>45175</v>
      </c>
      <c r="B236" s="46">
        <v>-44814.847999999998</v>
      </c>
      <c r="C236" s="32">
        <f>VLOOKUP($A236,級距!$A:$K,9,FALSE)</f>
        <v>1</v>
      </c>
      <c r="D236" s="32">
        <f>VLOOKUP($A236,級距!$A:$K,10,FALSE)</f>
        <v>5</v>
      </c>
      <c r="E236" s="32">
        <f>VLOOKUP($A236,級距!$A:$K,11,FALSE)</f>
        <v>2</v>
      </c>
      <c r="F236" s="32">
        <f t="shared" si="4"/>
        <v>1</v>
      </c>
    </row>
    <row r="237" spans="1:6">
      <c r="A237" s="47">
        <v>45173</v>
      </c>
      <c r="B237" s="46">
        <v>24574.056</v>
      </c>
      <c r="C237" s="32">
        <f>VLOOKUP($A237,級距!$A:$K,9,FALSE)</f>
        <v>5</v>
      </c>
      <c r="D237" s="32">
        <f>VLOOKUP($A237,級距!$A:$K,10,FALSE)</f>
        <v>8</v>
      </c>
      <c r="E237" s="32">
        <f>VLOOKUP($A237,級距!$A:$K,11,FALSE)</f>
        <v>3</v>
      </c>
      <c r="F237" s="32">
        <f t="shared" si="4"/>
        <v>1</v>
      </c>
    </row>
    <row r="238" spans="1:6">
      <c r="A238" s="47">
        <v>45168</v>
      </c>
      <c r="B238" s="46">
        <v>-62426.048000000003</v>
      </c>
      <c r="C238" s="32">
        <f>VLOOKUP($A238,級距!$A:$K,9,FALSE)</f>
        <v>1</v>
      </c>
      <c r="D238" s="32">
        <f>VLOOKUP($A238,級距!$A:$K,10,FALSE)</f>
        <v>2</v>
      </c>
      <c r="E238" s="32">
        <f>VLOOKUP($A238,級距!$A:$K,11,FALSE)</f>
        <v>2</v>
      </c>
      <c r="F238" s="32">
        <f t="shared" si="4"/>
        <v>1</v>
      </c>
    </row>
    <row r="239" spans="1:6">
      <c r="A239" s="47">
        <v>45167</v>
      </c>
      <c r="B239" s="46">
        <v>43612.576000000001</v>
      </c>
      <c r="C239" s="32">
        <f>VLOOKUP($A239,級距!$A:$K,9,FALSE)</f>
        <v>5</v>
      </c>
      <c r="D239" s="32">
        <f>VLOOKUP($A239,級距!$A:$K,10,FALSE)</f>
        <v>3</v>
      </c>
      <c r="E239" s="32">
        <f>VLOOKUP($A239,級距!$A:$K,11,FALSE)</f>
        <v>2</v>
      </c>
      <c r="F239" s="32">
        <f t="shared" si="4"/>
        <v>1</v>
      </c>
    </row>
    <row r="240" spans="1:6">
      <c r="A240" s="47">
        <v>45163</v>
      </c>
      <c r="B240" s="46">
        <v>50053.68</v>
      </c>
      <c r="C240" s="32">
        <f>VLOOKUP($A240,級距!$A:$K,9,FALSE)</f>
        <v>5</v>
      </c>
      <c r="D240" s="32">
        <f>VLOOKUP($A240,級距!$A:$K,10,FALSE)</f>
        <v>8</v>
      </c>
      <c r="E240" s="32">
        <f>VLOOKUP($A240,級距!$A:$K,11,FALSE)</f>
        <v>3</v>
      </c>
      <c r="F240" s="32">
        <f t="shared" si="4"/>
        <v>1</v>
      </c>
    </row>
    <row r="241" spans="1:6">
      <c r="A241" s="47">
        <v>45162</v>
      </c>
      <c r="B241" s="46">
        <v>-56819.616000000002</v>
      </c>
      <c r="C241" s="32">
        <f>VLOOKUP($A241,級距!$A:$K,9,FALSE)</f>
        <v>3</v>
      </c>
      <c r="D241" s="32">
        <f>VLOOKUP($A241,級距!$A:$K,10,FALSE)</f>
        <v>3</v>
      </c>
      <c r="E241" s="32">
        <f>VLOOKUP($A241,級距!$A:$K,11,FALSE)</f>
        <v>2</v>
      </c>
      <c r="F241" s="32">
        <f t="shared" si="4"/>
        <v>1</v>
      </c>
    </row>
    <row r="242" spans="1:6">
      <c r="A242" s="47">
        <v>45161</v>
      </c>
      <c r="B242" s="46">
        <v>48648.055999999997</v>
      </c>
      <c r="C242" s="32">
        <f>VLOOKUP($A242,級距!$A:$K,9,FALSE)</f>
        <v>5</v>
      </c>
      <c r="D242" s="32">
        <f>VLOOKUP($A242,級距!$A:$K,10,FALSE)</f>
        <v>9</v>
      </c>
      <c r="E242" s="32">
        <f>VLOOKUP($A242,級距!$A:$K,11,FALSE)</f>
        <v>3</v>
      </c>
      <c r="F242" s="32">
        <f t="shared" si="4"/>
        <v>1</v>
      </c>
    </row>
    <row r="243" spans="1:6">
      <c r="A243" s="47">
        <v>45156</v>
      </c>
      <c r="B243" s="46">
        <v>-103159.648</v>
      </c>
      <c r="C243" s="32">
        <f>VLOOKUP($A243,級距!$A:$K,9,FALSE)</f>
        <v>7</v>
      </c>
      <c r="D243" s="32">
        <f>VLOOKUP($A243,級距!$A:$K,10,FALSE)</f>
        <v>4</v>
      </c>
      <c r="E243" s="32">
        <f>VLOOKUP($A243,級距!$A:$K,11,FALSE)</f>
        <v>2</v>
      </c>
      <c r="F243" s="32">
        <f t="shared" si="4"/>
        <v>1</v>
      </c>
    </row>
    <row r="244" spans="1:6">
      <c r="A244" s="47">
        <v>45155</v>
      </c>
      <c r="B244" s="46">
        <v>-107812.48</v>
      </c>
      <c r="C244" s="32">
        <f>VLOOKUP($A244,級距!$A:$K,9,FALSE)</f>
        <v>9</v>
      </c>
      <c r="D244" s="32">
        <f>VLOOKUP($A244,級距!$A:$K,10,FALSE)</f>
        <v>7</v>
      </c>
      <c r="E244" s="32">
        <f>VLOOKUP($A244,級距!$A:$K,11,FALSE)</f>
        <v>3</v>
      </c>
      <c r="F244" s="32">
        <f t="shared" si="4"/>
        <v>1</v>
      </c>
    </row>
    <row r="245" spans="1:6">
      <c r="A245" s="47">
        <v>45154</v>
      </c>
      <c r="B245" s="46">
        <v>-13538.144</v>
      </c>
      <c r="C245" s="32">
        <f>VLOOKUP($A245,級距!$A:$K,9,FALSE)</f>
        <v>3</v>
      </c>
      <c r="D245" s="32">
        <f>VLOOKUP($A245,級距!$A:$K,10,FALSE)</f>
        <v>6</v>
      </c>
      <c r="E245" s="32">
        <f>VLOOKUP($A245,級距!$A:$K,11,FALSE)</f>
        <v>2</v>
      </c>
      <c r="F245" s="32">
        <f t="shared" si="4"/>
        <v>1</v>
      </c>
    </row>
    <row r="246" spans="1:6">
      <c r="A246" s="47">
        <v>45152</v>
      </c>
      <c r="B246" s="46">
        <v>178125.84</v>
      </c>
      <c r="C246" s="32">
        <f>VLOOKUP($A246,級距!$A:$K,9,FALSE)</f>
        <v>8</v>
      </c>
      <c r="D246" s="32">
        <f>VLOOKUP($A246,級距!$A:$K,10,FALSE)</f>
        <v>8</v>
      </c>
      <c r="E246" s="32">
        <f>VLOOKUP($A246,級距!$A:$K,11,FALSE)</f>
        <v>3</v>
      </c>
      <c r="F246" s="32">
        <f t="shared" si="4"/>
        <v>1</v>
      </c>
    </row>
    <row r="247" spans="1:6">
      <c r="A247" s="47">
        <v>45149</v>
      </c>
      <c r="B247" s="46">
        <v>11020.6</v>
      </c>
      <c r="C247" s="32">
        <f>VLOOKUP($A247,級距!$A:$K,9,FALSE)</f>
        <v>5</v>
      </c>
      <c r="D247" s="32">
        <f>VLOOKUP($A247,級距!$A:$K,10,FALSE)</f>
        <v>5</v>
      </c>
      <c r="E247" s="32">
        <f>VLOOKUP($A247,級距!$A:$K,11,FALSE)</f>
        <v>2</v>
      </c>
      <c r="F247" s="32">
        <f t="shared" si="4"/>
        <v>1</v>
      </c>
    </row>
    <row r="248" spans="1:6">
      <c r="A248" s="47">
        <v>45148</v>
      </c>
      <c r="B248" s="46">
        <v>88597.831999999995</v>
      </c>
      <c r="C248" s="32">
        <f>VLOOKUP($A248,級距!$A:$K,9,FALSE)</f>
        <v>7</v>
      </c>
      <c r="D248" s="32">
        <f>VLOOKUP($A248,級距!$A:$K,10,FALSE)</f>
        <v>7</v>
      </c>
      <c r="E248" s="32">
        <f>VLOOKUP($A248,級距!$A:$K,11,FALSE)</f>
        <v>3</v>
      </c>
      <c r="F248" s="32">
        <f t="shared" si="4"/>
        <v>1</v>
      </c>
    </row>
    <row r="249" spans="1:6">
      <c r="A249" s="47">
        <v>45147</v>
      </c>
      <c r="B249" s="46">
        <v>-15082.36</v>
      </c>
      <c r="C249" s="32">
        <f>VLOOKUP($A249,級距!$A:$K,9,FALSE)</f>
        <v>5</v>
      </c>
      <c r="D249" s="32">
        <f>VLOOKUP($A249,級距!$A:$K,10,FALSE)</f>
        <v>3</v>
      </c>
      <c r="E249" s="32">
        <f>VLOOKUP($A249,級距!$A:$K,11,FALSE)</f>
        <v>2</v>
      </c>
      <c r="F249" s="32">
        <f t="shared" si="4"/>
        <v>1</v>
      </c>
    </row>
    <row r="250" spans="1:6">
      <c r="A250" s="47">
        <v>45142</v>
      </c>
      <c r="B250" s="46">
        <v>-108056.8</v>
      </c>
      <c r="C250" s="32">
        <f>VLOOKUP($A250,級距!$A:$K,9,FALSE)</f>
        <v>4</v>
      </c>
      <c r="D250" s="32">
        <f>VLOOKUP($A250,級距!$A:$K,10,FALSE)</f>
        <v>8</v>
      </c>
      <c r="E250" s="32">
        <f>VLOOKUP($A250,級距!$A:$K,11,FALSE)</f>
        <v>3</v>
      </c>
      <c r="F250" s="32">
        <f t="shared" si="4"/>
        <v>1</v>
      </c>
    </row>
    <row r="251" spans="1:6">
      <c r="A251" s="47">
        <v>45140</v>
      </c>
      <c r="B251" s="46">
        <v>156891.976</v>
      </c>
      <c r="C251" s="32">
        <f>VLOOKUP($A251,級距!$A:$K,9,FALSE)</f>
        <v>10</v>
      </c>
      <c r="D251" s="32">
        <f>VLOOKUP($A251,級距!$A:$K,10,FALSE)</f>
        <v>8</v>
      </c>
      <c r="E251" s="32">
        <f>VLOOKUP($A251,級距!$A:$K,11,FALSE)</f>
        <v>4</v>
      </c>
      <c r="F251" s="32">
        <f t="shared" si="4"/>
        <v>1</v>
      </c>
    </row>
    <row r="252" spans="1:6">
      <c r="A252" s="47">
        <v>45138</v>
      </c>
      <c r="B252" s="46">
        <v>-103330.336</v>
      </c>
      <c r="C252" s="32">
        <f>VLOOKUP($A252,級距!$A:$K,9,FALSE)</f>
        <v>10</v>
      </c>
      <c r="D252" s="32">
        <f>VLOOKUP($A252,級距!$A:$K,10,FALSE)</f>
        <v>9</v>
      </c>
      <c r="E252" s="32">
        <f>VLOOKUP($A252,級距!$A:$K,11,FALSE)</f>
        <v>4</v>
      </c>
      <c r="F252" s="32">
        <f t="shared" si="4"/>
        <v>1</v>
      </c>
    </row>
    <row r="253" spans="1:6">
      <c r="A253" s="47">
        <v>45134</v>
      </c>
      <c r="B253" s="46">
        <v>-8908.2559999999994</v>
      </c>
      <c r="C253" s="32">
        <f>VLOOKUP($A253,級距!$A:$K,9,FALSE)</f>
        <v>1</v>
      </c>
      <c r="D253" s="32">
        <f>VLOOKUP($A253,級距!$A:$K,10,FALSE)</f>
        <v>5</v>
      </c>
      <c r="E253" s="32">
        <f>VLOOKUP($A253,級距!$A:$K,11,FALSE)</f>
        <v>2</v>
      </c>
      <c r="F253" s="32">
        <f t="shared" si="4"/>
        <v>1</v>
      </c>
    </row>
    <row r="254" spans="1:6">
      <c r="A254" s="47">
        <v>45132</v>
      </c>
      <c r="B254" s="46">
        <v>107432.848</v>
      </c>
      <c r="C254" s="32">
        <f>VLOOKUP($A254,級距!$A:$K,9,FALSE)</f>
        <v>5</v>
      </c>
      <c r="D254" s="32">
        <f>VLOOKUP($A254,級距!$A:$K,10,FALSE)</f>
        <v>6</v>
      </c>
      <c r="E254" s="32">
        <f>VLOOKUP($A254,級距!$A:$K,11,FALSE)</f>
        <v>2</v>
      </c>
      <c r="F254" s="32">
        <f t="shared" si="4"/>
        <v>1</v>
      </c>
    </row>
    <row r="255" spans="1:6">
      <c r="A255" s="47">
        <v>45128</v>
      </c>
      <c r="B255" s="46">
        <v>-104051.2</v>
      </c>
      <c r="C255" s="32">
        <f>VLOOKUP($A255,級距!$A:$K,9,FALSE)</f>
        <v>5</v>
      </c>
      <c r="D255" s="32">
        <f>VLOOKUP($A255,級距!$A:$K,10,FALSE)</f>
        <v>6</v>
      </c>
      <c r="E255" s="32">
        <f>VLOOKUP($A255,級距!$A:$K,11,FALSE)</f>
        <v>2</v>
      </c>
      <c r="F255" s="32">
        <f t="shared" si="4"/>
        <v>1</v>
      </c>
    </row>
    <row r="256" spans="1:6">
      <c r="A256" s="47">
        <v>45127</v>
      </c>
      <c r="B256" s="46">
        <v>-76104.72</v>
      </c>
      <c r="C256" s="32">
        <f>VLOOKUP($A256,級距!$A:$K,9,FALSE)</f>
        <v>3</v>
      </c>
      <c r="D256" s="32">
        <f>VLOOKUP($A256,級距!$A:$K,10,FALSE)</f>
        <v>9</v>
      </c>
      <c r="E256" s="32">
        <f>VLOOKUP($A256,級距!$A:$K,11,FALSE)</f>
        <v>3</v>
      </c>
      <c r="F256" s="32">
        <f t="shared" si="4"/>
        <v>1</v>
      </c>
    </row>
    <row r="257" spans="1:6">
      <c r="A257" s="47">
        <v>45126</v>
      </c>
      <c r="B257" s="46">
        <v>131283.92800000001</v>
      </c>
      <c r="C257" s="32">
        <f>VLOOKUP($A257,級距!$A:$K,9,FALSE)</f>
        <v>7</v>
      </c>
      <c r="D257" s="32">
        <f>VLOOKUP($A257,級距!$A:$K,10,FALSE)</f>
        <v>8</v>
      </c>
      <c r="E257" s="32">
        <f>VLOOKUP($A257,級距!$A:$K,11,FALSE)</f>
        <v>3</v>
      </c>
      <c r="F257" s="32">
        <f t="shared" si="4"/>
        <v>1</v>
      </c>
    </row>
    <row r="258" spans="1:6">
      <c r="A258" s="47">
        <v>45124</v>
      </c>
      <c r="B258" s="46">
        <v>-37721.887999999999</v>
      </c>
      <c r="C258" s="32">
        <f>VLOOKUP($A258,級距!$A:$K,9,FALSE)</f>
        <v>2</v>
      </c>
      <c r="D258" s="32">
        <f>VLOOKUP($A258,級距!$A:$K,10,FALSE)</f>
        <v>5</v>
      </c>
      <c r="E258" s="32">
        <f>VLOOKUP($A258,級距!$A:$K,11,FALSE)</f>
        <v>2</v>
      </c>
      <c r="F258" s="32">
        <f t="shared" si="4"/>
        <v>1</v>
      </c>
    </row>
    <row r="259" spans="1:6">
      <c r="A259" s="47">
        <v>45121</v>
      </c>
      <c r="B259" s="46">
        <v>32561.887999999999</v>
      </c>
      <c r="C259" s="32">
        <f>VLOOKUP($A259,級距!$A:$K,9,FALSE)</f>
        <v>5</v>
      </c>
      <c r="D259" s="32">
        <f>VLOOKUP($A259,級距!$A:$K,10,FALSE)</f>
        <v>5</v>
      </c>
      <c r="E259" s="32">
        <f>VLOOKUP($A259,級距!$A:$K,11,FALSE)</f>
        <v>2</v>
      </c>
      <c r="F259" s="32">
        <f t="shared" si="4"/>
        <v>1</v>
      </c>
    </row>
    <row r="260" spans="1:6">
      <c r="A260" s="47">
        <v>45120</v>
      </c>
      <c r="B260" s="46">
        <v>-105153.81600000001</v>
      </c>
      <c r="C260" s="32">
        <f>VLOOKUP($A260,級距!$A:$K,9,FALSE)</f>
        <v>6</v>
      </c>
      <c r="D260" s="32">
        <f>VLOOKUP($A260,級距!$A:$K,10,FALSE)</f>
        <v>3</v>
      </c>
      <c r="E260" s="32">
        <f>VLOOKUP($A260,級距!$A:$K,11,FALSE)</f>
        <v>2</v>
      </c>
      <c r="F260" s="32">
        <f t="shared" ref="F260:F323" si="5">IF(A261&lt;&gt;A260,1,0)</f>
        <v>1</v>
      </c>
    </row>
    <row r="261" spans="1:6">
      <c r="A261" s="47">
        <v>45119</v>
      </c>
      <c r="B261" s="46">
        <v>44707.328000000001</v>
      </c>
      <c r="C261" s="32">
        <f>VLOOKUP($A261,級距!$A:$K,9,FALSE)</f>
        <v>2</v>
      </c>
      <c r="D261" s="32">
        <f>VLOOKUP($A261,級距!$A:$K,10,FALSE)</f>
        <v>5</v>
      </c>
      <c r="E261" s="32">
        <f>VLOOKUP($A261,級距!$A:$K,11,FALSE)</f>
        <v>2</v>
      </c>
      <c r="F261" s="32">
        <f t="shared" si="5"/>
        <v>1</v>
      </c>
    </row>
    <row r="262" spans="1:6">
      <c r="A262" s="47">
        <v>45118</v>
      </c>
      <c r="B262" s="46">
        <v>11936.031999999999</v>
      </c>
      <c r="C262" s="32">
        <f>VLOOKUP($A262,級距!$A:$K,9,FALSE)</f>
        <v>4</v>
      </c>
      <c r="D262" s="32">
        <f>VLOOKUP($A262,級距!$A:$K,10,FALSE)</f>
        <v>9</v>
      </c>
      <c r="E262" s="32">
        <f>VLOOKUP($A262,級距!$A:$K,11,FALSE)</f>
        <v>3</v>
      </c>
      <c r="F262" s="32">
        <f t="shared" si="5"/>
        <v>1</v>
      </c>
    </row>
    <row r="263" spans="1:6">
      <c r="A263" s="47">
        <v>45114</v>
      </c>
      <c r="B263" s="46">
        <v>-103992.64</v>
      </c>
      <c r="C263" s="32">
        <f>VLOOKUP($A263,級距!$A:$K,9,FALSE)</f>
        <v>5</v>
      </c>
      <c r="D263" s="32">
        <f>VLOOKUP($A263,級距!$A:$K,10,FALSE)</f>
        <v>4</v>
      </c>
      <c r="E263" s="32">
        <f>VLOOKUP($A263,級距!$A:$K,11,FALSE)</f>
        <v>2</v>
      </c>
      <c r="F263" s="32">
        <f t="shared" si="5"/>
        <v>1</v>
      </c>
    </row>
    <row r="264" spans="1:6">
      <c r="A264" s="47">
        <v>45113</v>
      </c>
      <c r="B264" s="46">
        <v>119172.46400000001</v>
      </c>
      <c r="C264" s="32">
        <f>VLOOKUP($A264,級距!$A:$K,9,FALSE)</f>
        <v>7</v>
      </c>
      <c r="D264" s="32">
        <f>VLOOKUP($A264,級距!$A:$K,10,FALSE)</f>
        <v>9</v>
      </c>
      <c r="E264" s="32">
        <f>VLOOKUP($A264,級距!$A:$K,11,FALSE)</f>
        <v>3</v>
      </c>
      <c r="F264" s="32">
        <f t="shared" si="5"/>
        <v>1</v>
      </c>
    </row>
    <row r="265" spans="1:6">
      <c r="A265" s="47">
        <v>45111</v>
      </c>
      <c r="B265" s="46">
        <v>64243.343999999997</v>
      </c>
      <c r="C265" s="32">
        <f>VLOOKUP($A265,級距!$A:$K,9,FALSE)</f>
        <v>3</v>
      </c>
      <c r="D265" s="32">
        <f>VLOOKUP($A265,級距!$A:$K,10,FALSE)</f>
        <v>7</v>
      </c>
      <c r="E265" s="32">
        <f>VLOOKUP($A265,級距!$A:$K,11,FALSE)</f>
        <v>3</v>
      </c>
      <c r="F265" s="32">
        <f t="shared" si="5"/>
        <v>1</v>
      </c>
    </row>
    <row r="266" spans="1:6">
      <c r="A266" s="47">
        <v>45110</v>
      </c>
      <c r="B266" s="46">
        <v>-1668.8</v>
      </c>
      <c r="C266" s="32">
        <f>VLOOKUP($A266,級距!$A:$K,9,FALSE)</f>
        <v>4</v>
      </c>
      <c r="D266" s="32">
        <f>VLOOKUP($A266,級距!$A:$K,10,FALSE)</f>
        <v>10</v>
      </c>
      <c r="E266" s="32">
        <f>VLOOKUP($A266,級距!$A:$K,11,FALSE)</f>
        <v>3</v>
      </c>
      <c r="F266" s="32">
        <f t="shared" si="5"/>
        <v>1</v>
      </c>
    </row>
    <row r="267" spans="1:6">
      <c r="A267" s="47">
        <v>45107</v>
      </c>
      <c r="B267" s="46">
        <v>-47019.4</v>
      </c>
      <c r="C267" s="32">
        <f>VLOOKUP($A267,級距!$A:$K,9,FALSE)</f>
        <v>5</v>
      </c>
      <c r="D267" s="32">
        <f>VLOOKUP($A267,級距!$A:$K,10,FALSE)</f>
        <v>5</v>
      </c>
      <c r="E267" s="32">
        <f>VLOOKUP($A267,級距!$A:$K,11,FALSE)</f>
        <v>2</v>
      </c>
      <c r="F267" s="32">
        <f t="shared" si="5"/>
        <v>1</v>
      </c>
    </row>
    <row r="268" spans="1:6">
      <c r="A268" s="47">
        <v>45105</v>
      </c>
      <c r="B268" s="46">
        <v>-27020.84</v>
      </c>
      <c r="C268" s="32">
        <f>VLOOKUP($A268,級距!$A:$K,9,FALSE)</f>
        <v>1</v>
      </c>
      <c r="D268" s="32">
        <f>VLOOKUP($A268,級距!$A:$K,10,FALSE)</f>
        <v>2</v>
      </c>
      <c r="E268" s="32">
        <f>VLOOKUP($A268,級距!$A:$K,11,FALSE)</f>
        <v>2</v>
      </c>
      <c r="F268" s="32">
        <f t="shared" si="5"/>
        <v>1</v>
      </c>
    </row>
    <row r="269" spans="1:6">
      <c r="A269" s="47">
        <v>45104</v>
      </c>
      <c r="B269" s="46">
        <v>58776.976000000002</v>
      </c>
      <c r="C269" s="32">
        <f>VLOOKUP($A269,級距!$A:$K,9,FALSE)</f>
        <v>4</v>
      </c>
      <c r="D269" s="32">
        <f>VLOOKUP($A269,級距!$A:$K,10,FALSE)</f>
        <v>5</v>
      </c>
      <c r="E269" s="32">
        <f>VLOOKUP($A269,級距!$A:$K,11,FALSE)</f>
        <v>2</v>
      </c>
      <c r="F269" s="32">
        <f t="shared" si="5"/>
        <v>1</v>
      </c>
    </row>
    <row r="270" spans="1:6">
      <c r="A270" s="47">
        <v>45103</v>
      </c>
      <c r="B270" s="46">
        <v>-20106</v>
      </c>
      <c r="C270" s="32">
        <f>VLOOKUP($A270,級距!$A:$K,9,FALSE)</f>
        <v>1</v>
      </c>
      <c r="D270" s="32">
        <f>VLOOKUP($A270,級距!$A:$K,10,FALSE)</f>
        <v>4</v>
      </c>
      <c r="E270" s="32">
        <f>VLOOKUP($A270,級距!$A:$K,11,FALSE)</f>
        <v>2</v>
      </c>
      <c r="F270" s="32">
        <f t="shared" si="5"/>
        <v>1</v>
      </c>
    </row>
    <row r="271" spans="1:6">
      <c r="A271" s="47">
        <v>45098</v>
      </c>
      <c r="B271" s="46">
        <v>-42150.16</v>
      </c>
      <c r="C271" s="32">
        <f>VLOOKUP($A271,級距!$A:$K,9,FALSE)</f>
        <v>2</v>
      </c>
      <c r="D271" s="32">
        <f>VLOOKUP($A271,級距!$A:$K,10,FALSE)</f>
        <v>7</v>
      </c>
      <c r="E271" s="32">
        <f>VLOOKUP($A271,級距!$A:$K,11,FALSE)</f>
        <v>3</v>
      </c>
      <c r="F271" s="32">
        <f t="shared" si="5"/>
        <v>1</v>
      </c>
    </row>
    <row r="272" spans="1:6">
      <c r="A272" s="47">
        <v>45097</v>
      </c>
      <c r="B272" s="46">
        <v>70741.240000000005</v>
      </c>
      <c r="C272" s="32">
        <f>VLOOKUP($A272,級距!$A:$K,9,FALSE)</f>
        <v>3</v>
      </c>
      <c r="D272" s="32">
        <f>VLOOKUP($A272,級距!$A:$K,10,FALSE)</f>
        <v>2</v>
      </c>
      <c r="E272" s="32">
        <f>VLOOKUP($A272,級距!$A:$K,11,FALSE)</f>
        <v>2</v>
      </c>
      <c r="F272" s="32">
        <f t="shared" si="5"/>
        <v>1</v>
      </c>
    </row>
    <row r="273" spans="1:6">
      <c r="A273" s="47">
        <v>45096</v>
      </c>
      <c r="B273" s="46">
        <v>-64138.8</v>
      </c>
      <c r="C273" s="32">
        <f>VLOOKUP($A273,級距!$A:$K,9,FALSE)</f>
        <v>3</v>
      </c>
      <c r="D273" s="32">
        <f>VLOOKUP($A273,級距!$A:$K,10,FALSE)</f>
        <v>5</v>
      </c>
      <c r="E273" s="32">
        <f>VLOOKUP($A273,級距!$A:$K,11,FALSE)</f>
        <v>2</v>
      </c>
      <c r="F273" s="32">
        <f t="shared" si="5"/>
        <v>1</v>
      </c>
    </row>
    <row r="274" spans="1:6">
      <c r="A274" s="47">
        <v>45092</v>
      </c>
      <c r="B274" s="46">
        <v>83788.543999999994</v>
      </c>
      <c r="C274" s="32">
        <f>VLOOKUP($A274,級距!$A:$K,9,FALSE)</f>
        <v>2</v>
      </c>
      <c r="D274" s="32">
        <f>VLOOKUP($A274,級距!$A:$K,10,FALSE)</f>
        <v>8</v>
      </c>
      <c r="E274" s="32">
        <f>VLOOKUP($A274,級距!$A:$K,11,FALSE)</f>
        <v>3</v>
      </c>
      <c r="F274" s="32">
        <f t="shared" si="5"/>
        <v>1</v>
      </c>
    </row>
    <row r="275" spans="1:6">
      <c r="A275" s="47">
        <v>45090</v>
      </c>
      <c r="B275" s="46">
        <v>88831.384000000005</v>
      </c>
      <c r="C275" s="32">
        <f>VLOOKUP($A275,級距!$A:$K,9,FALSE)</f>
        <v>5</v>
      </c>
      <c r="D275" s="32">
        <f>VLOOKUP($A275,級距!$A:$K,10,FALSE)</f>
        <v>7</v>
      </c>
      <c r="E275" s="32">
        <f>VLOOKUP($A275,級距!$A:$K,11,FALSE)</f>
        <v>3</v>
      </c>
      <c r="F275" s="32">
        <f t="shared" si="5"/>
        <v>1</v>
      </c>
    </row>
    <row r="276" spans="1:6">
      <c r="A276" s="47">
        <v>45089</v>
      </c>
      <c r="B276" s="46">
        <v>-7301.6</v>
      </c>
      <c r="C276" s="32">
        <f>VLOOKUP($A276,級距!$A:$K,9,FALSE)</f>
        <v>1</v>
      </c>
      <c r="D276" s="32">
        <f>VLOOKUP($A276,級距!$A:$K,10,FALSE)</f>
        <v>2</v>
      </c>
      <c r="E276" s="32">
        <f>VLOOKUP($A276,級距!$A:$K,11,FALSE)</f>
        <v>2</v>
      </c>
      <c r="F276" s="32">
        <f t="shared" si="5"/>
        <v>1</v>
      </c>
    </row>
    <row r="277" spans="1:6">
      <c r="A277" s="47">
        <v>45085</v>
      </c>
      <c r="B277" s="46">
        <v>-40006.591999999997</v>
      </c>
      <c r="C277" s="32">
        <f>VLOOKUP($A277,級距!$A:$K,9,FALSE)</f>
        <v>6</v>
      </c>
      <c r="D277" s="32">
        <f>VLOOKUP($A277,級距!$A:$K,10,FALSE)</f>
        <v>7</v>
      </c>
      <c r="E277" s="32">
        <f>VLOOKUP($A277,級距!$A:$K,11,FALSE)</f>
        <v>3</v>
      </c>
      <c r="F277" s="32">
        <f t="shared" si="5"/>
        <v>1</v>
      </c>
    </row>
    <row r="278" spans="1:6">
      <c r="A278" s="47">
        <v>45084</v>
      </c>
      <c r="B278" s="46">
        <v>83707.127999999997</v>
      </c>
      <c r="C278" s="32">
        <f>VLOOKUP($A278,級距!$A:$K,9,FALSE)</f>
        <v>4</v>
      </c>
      <c r="D278" s="32">
        <f>VLOOKUP($A278,級距!$A:$K,10,FALSE)</f>
        <v>8</v>
      </c>
      <c r="E278" s="32">
        <f>VLOOKUP($A278,級距!$A:$K,11,FALSE)</f>
        <v>3</v>
      </c>
      <c r="F278" s="32">
        <f t="shared" si="5"/>
        <v>1</v>
      </c>
    </row>
    <row r="279" spans="1:6">
      <c r="A279" s="47">
        <v>45079</v>
      </c>
      <c r="B279" s="46">
        <v>54594.936000000002</v>
      </c>
      <c r="C279" s="32">
        <f>VLOOKUP($A279,級距!$A:$K,9,FALSE)</f>
        <v>5</v>
      </c>
      <c r="D279" s="32">
        <f>VLOOKUP($A279,級距!$A:$K,10,FALSE)</f>
        <v>8</v>
      </c>
      <c r="E279" s="32">
        <f>VLOOKUP($A279,級距!$A:$K,11,FALSE)</f>
        <v>3</v>
      </c>
      <c r="F279" s="32">
        <f t="shared" si="5"/>
        <v>1</v>
      </c>
    </row>
    <row r="280" spans="1:6">
      <c r="A280" s="47">
        <v>45078</v>
      </c>
      <c r="B280" s="46">
        <v>-19951.36</v>
      </c>
      <c r="C280" s="32">
        <f>VLOOKUP($A280,級距!$A:$K,9,FALSE)</f>
        <v>1</v>
      </c>
      <c r="D280" s="32">
        <f>VLOOKUP($A280,級距!$A:$K,10,FALSE)</f>
        <v>4</v>
      </c>
      <c r="E280" s="32">
        <f>VLOOKUP($A280,級距!$A:$K,11,FALSE)</f>
        <v>2</v>
      </c>
      <c r="F280" s="32">
        <f t="shared" si="5"/>
        <v>1</v>
      </c>
    </row>
    <row r="281" spans="1:6">
      <c r="A281" s="47">
        <v>45077</v>
      </c>
      <c r="B281" s="46">
        <v>-37567.135999999999</v>
      </c>
      <c r="C281" s="32">
        <f>VLOOKUP($A281,級距!$A:$K,9,FALSE)</f>
        <v>4</v>
      </c>
      <c r="D281" s="32">
        <f>VLOOKUP($A281,級距!$A:$K,10,FALSE)</f>
        <v>7</v>
      </c>
      <c r="E281" s="32">
        <f>VLOOKUP($A281,級距!$A:$K,11,FALSE)</f>
        <v>3</v>
      </c>
      <c r="F281" s="32">
        <f t="shared" si="5"/>
        <v>1</v>
      </c>
    </row>
    <row r="282" spans="1:6">
      <c r="A282" s="47">
        <v>45076</v>
      </c>
      <c r="B282" s="46">
        <v>-39982.016000000003</v>
      </c>
      <c r="C282" s="32">
        <f>VLOOKUP($A282,級距!$A:$K,9,FALSE)</f>
        <v>1</v>
      </c>
      <c r="D282" s="32">
        <f>VLOOKUP($A282,級距!$A:$K,10,FALSE)</f>
        <v>3</v>
      </c>
      <c r="E282" s="32">
        <f>VLOOKUP($A282,級距!$A:$K,11,FALSE)</f>
        <v>2</v>
      </c>
      <c r="F282" s="32">
        <f t="shared" si="5"/>
        <v>1</v>
      </c>
    </row>
    <row r="283" spans="1:6">
      <c r="A283" s="47">
        <v>45075</v>
      </c>
      <c r="B283" s="46">
        <v>-89549.695999999996</v>
      </c>
      <c r="C283" s="32">
        <f>VLOOKUP($A283,級距!$A:$K,9,FALSE)</f>
        <v>1</v>
      </c>
      <c r="D283" s="32">
        <f>VLOOKUP($A283,級距!$A:$K,10,FALSE)</f>
        <v>5</v>
      </c>
      <c r="E283" s="32">
        <f>VLOOKUP($A283,級距!$A:$K,11,FALSE)</f>
        <v>2</v>
      </c>
      <c r="F283" s="32">
        <f t="shared" si="5"/>
        <v>1</v>
      </c>
    </row>
    <row r="284" spans="1:6">
      <c r="A284" s="47">
        <v>45072</v>
      </c>
      <c r="B284" s="46">
        <v>-6515.9920000000002</v>
      </c>
      <c r="C284" s="32">
        <f>VLOOKUP($A284,級距!$A:$K,9,FALSE)</f>
        <v>2</v>
      </c>
      <c r="D284" s="32">
        <f>VLOOKUP($A284,級距!$A:$K,10,FALSE)</f>
        <v>7</v>
      </c>
      <c r="E284" s="32">
        <f>VLOOKUP($A284,級距!$A:$K,11,FALSE)</f>
        <v>3</v>
      </c>
      <c r="F284" s="32">
        <f t="shared" si="5"/>
        <v>1</v>
      </c>
    </row>
    <row r="285" spans="1:6">
      <c r="A285" s="47">
        <v>45071</v>
      </c>
      <c r="B285" s="46">
        <v>-7067.04</v>
      </c>
      <c r="C285" s="32">
        <f>VLOOKUP($A285,級距!$A:$K,9,FALSE)</f>
        <v>2</v>
      </c>
      <c r="D285" s="32">
        <f>VLOOKUP($A285,級距!$A:$K,10,FALSE)</f>
        <v>8</v>
      </c>
      <c r="E285" s="32">
        <f>VLOOKUP($A285,級距!$A:$K,11,FALSE)</f>
        <v>3</v>
      </c>
      <c r="F285" s="32">
        <f t="shared" si="5"/>
        <v>1</v>
      </c>
    </row>
    <row r="286" spans="1:6">
      <c r="A286" s="47">
        <v>45070</v>
      </c>
      <c r="B286" s="46">
        <v>-88696.68</v>
      </c>
      <c r="C286" s="32">
        <f>VLOOKUP($A286,級距!$A:$K,9,FALSE)</f>
        <v>1</v>
      </c>
      <c r="D286" s="32">
        <f>VLOOKUP($A286,級距!$A:$K,10,FALSE)</f>
        <v>2</v>
      </c>
      <c r="E286" s="32">
        <f>VLOOKUP($A286,級距!$A:$K,11,FALSE)</f>
        <v>2</v>
      </c>
      <c r="F286" s="32">
        <f t="shared" si="5"/>
        <v>1</v>
      </c>
    </row>
    <row r="287" spans="1:6">
      <c r="A287" s="47">
        <v>45068</v>
      </c>
      <c r="B287" s="46">
        <v>-17495.808000000001</v>
      </c>
      <c r="C287" s="32">
        <f>VLOOKUP($A287,級距!$A:$K,9,FALSE)</f>
        <v>1</v>
      </c>
      <c r="D287" s="32">
        <f>VLOOKUP($A287,級距!$A:$K,10,FALSE)</f>
        <v>3</v>
      </c>
      <c r="E287" s="32">
        <f>VLOOKUP($A287,級距!$A:$K,11,FALSE)</f>
        <v>2</v>
      </c>
      <c r="F287" s="32">
        <f t="shared" si="5"/>
        <v>1</v>
      </c>
    </row>
    <row r="288" spans="1:6">
      <c r="A288" s="47">
        <v>45065</v>
      </c>
      <c r="B288" s="46">
        <v>-28587.392</v>
      </c>
      <c r="C288" s="32">
        <f>VLOOKUP($A288,級距!$A:$K,9,FALSE)</f>
        <v>1</v>
      </c>
      <c r="D288" s="32">
        <f>VLOOKUP($A288,級距!$A:$K,10,FALSE)</f>
        <v>3</v>
      </c>
      <c r="E288" s="32">
        <f>VLOOKUP($A288,級距!$A:$K,11,FALSE)</f>
        <v>2</v>
      </c>
      <c r="F288" s="32">
        <f t="shared" si="5"/>
        <v>1</v>
      </c>
    </row>
    <row r="289" spans="1:6">
      <c r="A289" s="47">
        <v>45064</v>
      </c>
      <c r="B289" s="46">
        <v>51839.44</v>
      </c>
      <c r="C289" s="32">
        <f>VLOOKUP($A289,級距!$A:$K,9,FALSE)</f>
        <v>3</v>
      </c>
      <c r="D289" s="32">
        <f>VLOOKUP($A289,級距!$A:$K,10,FALSE)</f>
        <v>4</v>
      </c>
      <c r="E289" s="32">
        <f>VLOOKUP($A289,級距!$A:$K,11,FALSE)</f>
        <v>2</v>
      </c>
      <c r="F289" s="32">
        <f t="shared" si="5"/>
        <v>1</v>
      </c>
    </row>
    <row r="290" spans="1:6">
      <c r="A290" s="47">
        <v>45063</v>
      </c>
      <c r="B290" s="46">
        <v>49035.68</v>
      </c>
      <c r="C290" s="32">
        <f>VLOOKUP($A290,級距!$A:$K,9,FALSE)</f>
        <v>9</v>
      </c>
      <c r="D290" s="32">
        <f>VLOOKUP($A290,級距!$A:$K,10,FALSE)</f>
        <v>10</v>
      </c>
      <c r="E290" s="32">
        <f>VLOOKUP($A290,級距!$A:$K,11,FALSE)</f>
        <v>3</v>
      </c>
      <c r="F290" s="32">
        <f t="shared" si="5"/>
        <v>1</v>
      </c>
    </row>
    <row r="291" spans="1:6">
      <c r="A291" s="47">
        <v>45062</v>
      </c>
      <c r="B291" s="46">
        <v>41583.152000000002</v>
      </c>
      <c r="C291" s="32">
        <f>VLOOKUP($A291,級距!$A:$K,9,FALSE)</f>
        <v>4</v>
      </c>
      <c r="D291" s="32">
        <f>VLOOKUP($A291,級距!$A:$K,10,FALSE)</f>
        <v>7</v>
      </c>
      <c r="E291" s="32">
        <f>VLOOKUP($A291,級距!$A:$K,11,FALSE)</f>
        <v>3</v>
      </c>
      <c r="F291" s="32">
        <f t="shared" si="5"/>
        <v>1</v>
      </c>
    </row>
    <row r="292" spans="1:6">
      <c r="A292" s="47">
        <v>45061</v>
      </c>
      <c r="B292" s="46">
        <v>-70424.28</v>
      </c>
      <c r="C292" s="32">
        <f>VLOOKUP($A292,級距!$A:$K,9,FALSE)</f>
        <v>2</v>
      </c>
      <c r="D292" s="32">
        <f>VLOOKUP($A292,級距!$A:$K,10,FALSE)</f>
        <v>8</v>
      </c>
      <c r="E292" s="32">
        <f>VLOOKUP($A292,級距!$A:$K,11,FALSE)</f>
        <v>3</v>
      </c>
      <c r="F292" s="32">
        <f t="shared" si="5"/>
        <v>1</v>
      </c>
    </row>
    <row r="293" spans="1:6">
      <c r="A293" s="47">
        <v>45058</v>
      </c>
      <c r="B293" s="46">
        <v>-43716.4</v>
      </c>
      <c r="C293" s="32">
        <f>VLOOKUP($A293,級距!$A:$K,9,FALSE)</f>
        <v>4</v>
      </c>
      <c r="D293" s="32">
        <f>VLOOKUP($A293,級距!$A:$K,10,FALSE)</f>
        <v>5</v>
      </c>
      <c r="E293" s="32">
        <f>VLOOKUP($A293,級距!$A:$K,11,FALSE)</f>
        <v>2</v>
      </c>
      <c r="F293" s="32">
        <f t="shared" si="5"/>
        <v>1</v>
      </c>
    </row>
    <row r="294" spans="1:6">
      <c r="A294" s="47">
        <v>45057</v>
      </c>
      <c r="B294" s="46">
        <v>26033.792000000001</v>
      </c>
      <c r="C294" s="32">
        <f>VLOOKUP($A294,級距!$A:$K,9,FALSE)</f>
        <v>5</v>
      </c>
      <c r="D294" s="32">
        <f>VLOOKUP($A294,級距!$A:$K,10,FALSE)</f>
        <v>9</v>
      </c>
      <c r="E294" s="32">
        <f>VLOOKUP($A294,級距!$A:$K,11,FALSE)</f>
        <v>3</v>
      </c>
      <c r="F294" s="32">
        <f t="shared" si="5"/>
        <v>1</v>
      </c>
    </row>
    <row r="295" spans="1:6">
      <c r="A295" s="47">
        <v>45056</v>
      </c>
      <c r="B295" s="46">
        <v>-5494.48</v>
      </c>
      <c r="C295" s="32">
        <f>VLOOKUP($A295,級距!$A:$K,9,FALSE)</f>
        <v>3</v>
      </c>
      <c r="D295" s="32">
        <f>VLOOKUP($A295,級距!$A:$K,10,FALSE)</f>
        <v>7</v>
      </c>
      <c r="E295" s="32">
        <f>VLOOKUP($A295,級距!$A:$K,11,FALSE)</f>
        <v>3</v>
      </c>
      <c r="F295" s="32">
        <f t="shared" si="5"/>
        <v>1</v>
      </c>
    </row>
    <row r="296" spans="1:6">
      <c r="A296" s="47">
        <v>45054</v>
      </c>
      <c r="B296" s="46">
        <v>-18037.919999999998</v>
      </c>
      <c r="C296" s="32">
        <f>VLOOKUP($A296,級距!$A:$K,9,FALSE)</f>
        <v>1</v>
      </c>
      <c r="D296" s="32">
        <f>VLOOKUP($A296,級距!$A:$K,10,FALSE)</f>
        <v>5</v>
      </c>
      <c r="E296" s="32">
        <f>VLOOKUP($A296,級距!$A:$K,11,FALSE)</f>
        <v>2</v>
      </c>
      <c r="F296" s="32">
        <f t="shared" si="5"/>
        <v>1</v>
      </c>
    </row>
    <row r="297" spans="1:6">
      <c r="A297" s="47">
        <v>45051</v>
      </c>
      <c r="B297" s="46">
        <v>-18203.36</v>
      </c>
      <c r="C297" s="32">
        <f>VLOOKUP($A297,級距!$A:$K,9,FALSE)</f>
        <v>3</v>
      </c>
      <c r="D297" s="32">
        <f>VLOOKUP($A297,級距!$A:$K,10,FALSE)</f>
        <v>4</v>
      </c>
      <c r="E297" s="32">
        <f>VLOOKUP($A297,級距!$A:$K,11,FALSE)</f>
        <v>2</v>
      </c>
      <c r="F297" s="32">
        <f t="shared" si="5"/>
        <v>1</v>
      </c>
    </row>
    <row r="298" spans="1:6">
      <c r="A298" s="47">
        <v>45050</v>
      </c>
      <c r="B298" s="46">
        <v>-47730.32</v>
      </c>
      <c r="C298" s="32">
        <f>VLOOKUP($A298,級距!$A:$K,9,FALSE)</f>
        <v>4</v>
      </c>
      <c r="D298" s="32">
        <f>VLOOKUP($A298,級距!$A:$K,10,FALSE)</f>
        <v>9</v>
      </c>
      <c r="E298" s="32">
        <f>VLOOKUP($A298,級距!$A:$K,11,FALSE)</f>
        <v>3</v>
      </c>
      <c r="F298" s="32">
        <f t="shared" si="5"/>
        <v>1</v>
      </c>
    </row>
    <row r="299" spans="1:6">
      <c r="A299" s="47">
        <v>45048</v>
      </c>
      <c r="B299" s="46">
        <v>-19602.016</v>
      </c>
      <c r="C299" s="32">
        <f>VLOOKUP($A299,級距!$A:$K,9,FALSE)</f>
        <v>3</v>
      </c>
      <c r="D299" s="32">
        <f>VLOOKUP($A299,級距!$A:$K,10,FALSE)</f>
        <v>1</v>
      </c>
      <c r="E299" s="32">
        <f>VLOOKUP($A299,級距!$A:$K,11,FALSE)</f>
        <v>2</v>
      </c>
      <c r="F299" s="32">
        <f t="shared" si="5"/>
        <v>1</v>
      </c>
    </row>
    <row r="300" spans="1:6">
      <c r="A300" s="47">
        <v>45044</v>
      </c>
      <c r="B300" s="46">
        <v>-89964.384000000005</v>
      </c>
      <c r="C300" s="32">
        <f>VLOOKUP($A300,級距!$A:$K,9,FALSE)</f>
        <v>2</v>
      </c>
      <c r="D300" s="32">
        <f>VLOOKUP($A300,級距!$A:$K,10,FALSE)</f>
        <v>6</v>
      </c>
      <c r="E300" s="32">
        <f>VLOOKUP($A300,級距!$A:$K,11,FALSE)</f>
        <v>2</v>
      </c>
      <c r="F300" s="32">
        <f t="shared" si="5"/>
        <v>1</v>
      </c>
    </row>
    <row r="301" spans="1:6">
      <c r="A301" s="47">
        <v>45042</v>
      </c>
      <c r="B301" s="46">
        <v>-107374.24</v>
      </c>
      <c r="C301" s="32">
        <f>VLOOKUP($A301,級距!$A:$K,9,FALSE)</f>
        <v>2</v>
      </c>
      <c r="D301" s="32">
        <f>VLOOKUP($A301,級距!$A:$K,10,FALSE)</f>
        <v>2</v>
      </c>
      <c r="E301" s="32">
        <f>VLOOKUP($A301,級距!$A:$K,11,FALSE)</f>
        <v>2</v>
      </c>
      <c r="F301" s="32">
        <f t="shared" si="5"/>
        <v>1</v>
      </c>
    </row>
    <row r="302" spans="1:6">
      <c r="A302" s="47">
        <v>45041</v>
      </c>
      <c r="B302" s="46">
        <v>323575.48</v>
      </c>
      <c r="C302" s="32">
        <f>VLOOKUP($A302,級距!$A:$K,9,FALSE)</f>
        <v>9</v>
      </c>
      <c r="D302" s="32">
        <f>VLOOKUP($A302,級距!$A:$K,10,FALSE)</f>
        <v>9</v>
      </c>
      <c r="E302" s="32">
        <f>VLOOKUP($A302,級距!$A:$K,11,FALSE)</f>
        <v>4</v>
      </c>
      <c r="F302" s="32">
        <f t="shared" si="5"/>
        <v>1</v>
      </c>
    </row>
    <row r="303" spans="1:6">
      <c r="A303" s="47">
        <v>45040</v>
      </c>
      <c r="B303" s="46">
        <v>-80745.320000000007</v>
      </c>
      <c r="C303" s="32">
        <f>VLOOKUP($A303,級距!$A:$K,9,FALSE)</f>
        <v>3</v>
      </c>
      <c r="D303" s="32">
        <f>VLOOKUP($A303,級距!$A:$K,10,FALSE)</f>
        <v>7</v>
      </c>
      <c r="E303" s="32">
        <f>VLOOKUP($A303,級距!$A:$K,11,FALSE)</f>
        <v>3</v>
      </c>
      <c r="F303" s="32">
        <f t="shared" si="5"/>
        <v>1</v>
      </c>
    </row>
    <row r="304" spans="1:6">
      <c r="A304" s="47">
        <v>45037</v>
      </c>
      <c r="B304" s="46">
        <v>84493.28</v>
      </c>
      <c r="C304" s="32">
        <f>VLOOKUP($A304,級距!$A:$K,9,FALSE)</f>
        <v>5</v>
      </c>
      <c r="D304" s="32">
        <f>VLOOKUP($A304,級距!$A:$K,10,FALSE)</f>
        <v>9</v>
      </c>
      <c r="E304" s="32">
        <f>VLOOKUP($A304,級距!$A:$K,11,FALSE)</f>
        <v>3</v>
      </c>
      <c r="F304" s="32">
        <f t="shared" si="5"/>
        <v>1</v>
      </c>
    </row>
    <row r="305" spans="1:6">
      <c r="A305" s="47">
        <v>45036</v>
      </c>
      <c r="B305" s="46">
        <v>-124338.44</v>
      </c>
      <c r="C305" s="32">
        <f>VLOOKUP($A305,級距!$A:$K,9,FALSE)</f>
        <v>3</v>
      </c>
      <c r="D305" s="32">
        <f>VLOOKUP($A305,級距!$A:$K,10,FALSE)</f>
        <v>1</v>
      </c>
      <c r="E305" s="32">
        <f>VLOOKUP($A305,級距!$A:$K,11,FALSE)</f>
        <v>2</v>
      </c>
      <c r="F305" s="32">
        <f t="shared" si="5"/>
        <v>1</v>
      </c>
    </row>
    <row r="306" spans="1:6">
      <c r="A306" s="47">
        <v>45035</v>
      </c>
      <c r="B306" s="46">
        <v>101403.88</v>
      </c>
      <c r="C306" s="32">
        <f>VLOOKUP($A306,級距!$A:$K,9,FALSE)</f>
        <v>5</v>
      </c>
      <c r="D306" s="32">
        <f>VLOOKUP($A306,級距!$A:$K,10,FALSE)</f>
        <v>7</v>
      </c>
      <c r="E306" s="32">
        <f>VLOOKUP($A306,級距!$A:$K,11,FALSE)</f>
        <v>3</v>
      </c>
      <c r="F306" s="32">
        <f t="shared" si="5"/>
        <v>1</v>
      </c>
    </row>
    <row r="307" spans="1:6">
      <c r="A307" s="47">
        <v>45034</v>
      </c>
      <c r="B307" s="46">
        <v>-53472.328000000001</v>
      </c>
      <c r="C307" s="32">
        <f>VLOOKUP($A307,級距!$A:$K,9,FALSE)</f>
        <v>2</v>
      </c>
      <c r="D307" s="32">
        <f>VLOOKUP($A307,級距!$A:$K,10,FALSE)</f>
        <v>5</v>
      </c>
      <c r="E307" s="32">
        <f>VLOOKUP($A307,級距!$A:$K,11,FALSE)</f>
        <v>2</v>
      </c>
      <c r="F307" s="32">
        <f t="shared" si="5"/>
        <v>1</v>
      </c>
    </row>
    <row r="308" spans="1:6">
      <c r="A308" s="47">
        <v>45030</v>
      </c>
      <c r="B308" s="46">
        <v>-25699.608</v>
      </c>
      <c r="C308" s="32">
        <f>VLOOKUP($A308,級距!$A:$K,9,FALSE)</f>
        <v>4</v>
      </c>
      <c r="D308" s="32">
        <f>VLOOKUP($A308,級距!$A:$K,10,FALSE)</f>
        <v>5</v>
      </c>
      <c r="E308" s="32">
        <f>VLOOKUP($A308,級距!$A:$K,11,FALSE)</f>
        <v>2</v>
      </c>
      <c r="F308" s="32">
        <f t="shared" si="5"/>
        <v>1</v>
      </c>
    </row>
    <row r="309" spans="1:6">
      <c r="A309" s="47">
        <v>45029</v>
      </c>
      <c r="B309" s="46">
        <v>59403.16</v>
      </c>
      <c r="C309" s="32">
        <f>VLOOKUP($A309,級距!$A:$K,9,FALSE)</f>
        <v>1</v>
      </c>
      <c r="D309" s="32">
        <f>VLOOKUP($A309,級距!$A:$K,10,FALSE)</f>
        <v>6</v>
      </c>
      <c r="E309" s="32">
        <f>VLOOKUP($A309,級距!$A:$K,11,FALSE)</f>
        <v>2</v>
      </c>
      <c r="F309" s="32">
        <f t="shared" si="5"/>
        <v>1</v>
      </c>
    </row>
    <row r="310" spans="1:6">
      <c r="A310" s="47">
        <v>45027</v>
      </c>
      <c r="B310" s="46">
        <v>-15493.2</v>
      </c>
      <c r="C310" s="32">
        <f>VLOOKUP($A310,級距!$A:$K,9,FALSE)</f>
        <v>4</v>
      </c>
      <c r="D310" s="32">
        <f>VLOOKUP($A310,級距!$A:$K,10,FALSE)</f>
        <v>7</v>
      </c>
      <c r="E310" s="32">
        <f>VLOOKUP($A310,級距!$A:$K,11,FALSE)</f>
        <v>3</v>
      </c>
      <c r="F310" s="32">
        <f t="shared" si="5"/>
        <v>1</v>
      </c>
    </row>
    <row r="311" spans="1:6">
      <c r="A311" s="47">
        <v>45026</v>
      </c>
      <c r="B311" s="46">
        <v>-29886.720000000001</v>
      </c>
      <c r="C311" s="32">
        <f>VLOOKUP($A311,級距!$A:$K,9,FALSE)</f>
        <v>2</v>
      </c>
      <c r="D311" s="32">
        <f>VLOOKUP($A311,級距!$A:$K,10,FALSE)</f>
        <v>2</v>
      </c>
      <c r="E311" s="32">
        <f>VLOOKUP($A311,級距!$A:$K,11,FALSE)</f>
        <v>2</v>
      </c>
      <c r="F311" s="32">
        <f t="shared" si="5"/>
        <v>1</v>
      </c>
    </row>
    <row r="312" spans="1:6">
      <c r="A312" s="47">
        <v>45022</v>
      </c>
      <c r="B312" s="46">
        <v>-13785.76</v>
      </c>
      <c r="C312" s="32">
        <f>VLOOKUP($A312,級距!$A:$K,9,FALSE)</f>
        <v>1</v>
      </c>
      <c r="D312" s="32">
        <f>VLOOKUP($A312,級距!$A:$K,10,FALSE)</f>
        <v>3</v>
      </c>
      <c r="E312" s="32">
        <f>VLOOKUP($A312,級距!$A:$K,11,FALSE)</f>
        <v>2</v>
      </c>
      <c r="F312" s="32">
        <f t="shared" si="5"/>
        <v>1</v>
      </c>
    </row>
    <row r="313" spans="1:6">
      <c r="A313" s="47">
        <v>45016</v>
      </c>
      <c r="B313" s="46">
        <v>-5650.76</v>
      </c>
      <c r="C313" s="32">
        <f>VLOOKUP($A313,級距!$A:$K,9,FALSE)</f>
        <v>2</v>
      </c>
      <c r="D313" s="32">
        <f>VLOOKUP($A313,級距!$A:$K,10,FALSE)</f>
        <v>2</v>
      </c>
      <c r="E313" s="32">
        <f>VLOOKUP($A313,級距!$A:$K,11,FALSE)</f>
        <v>2</v>
      </c>
      <c r="F313" s="32">
        <f t="shared" si="5"/>
        <v>1</v>
      </c>
    </row>
    <row r="314" spans="1:6">
      <c r="A314" s="47">
        <v>45015</v>
      </c>
      <c r="B314" s="46">
        <v>-41274.495999999999</v>
      </c>
      <c r="C314" s="32">
        <f>VLOOKUP($A314,級距!$A:$K,9,FALSE)</f>
        <v>2</v>
      </c>
      <c r="D314" s="32">
        <f>VLOOKUP($A314,級距!$A:$K,10,FALSE)</f>
        <v>1</v>
      </c>
      <c r="E314" s="32">
        <f>VLOOKUP($A314,級距!$A:$K,11,FALSE)</f>
        <v>2</v>
      </c>
      <c r="F314" s="32">
        <f t="shared" si="5"/>
        <v>1</v>
      </c>
    </row>
    <row r="315" spans="1:6">
      <c r="A315" s="47">
        <v>45013</v>
      </c>
      <c r="B315" s="46">
        <v>58229.84</v>
      </c>
      <c r="C315" s="32">
        <f>VLOOKUP($A315,級距!$A:$K,9,FALSE)</f>
        <v>5</v>
      </c>
      <c r="D315" s="32">
        <f>VLOOKUP($A315,級距!$A:$K,10,FALSE)</f>
        <v>8</v>
      </c>
      <c r="E315" s="32">
        <f>VLOOKUP($A315,級距!$A:$K,11,FALSE)</f>
        <v>3</v>
      </c>
      <c r="F315" s="32">
        <f t="shared" si="5"/>
        <v>1</v>
      </c>
    </row>
    <row r="316" spans="1:6">
      <c r="A316" s="47">
        <v>45009</v>
      </c>
      <c r="B316" s="46">
        <v>89901.119999999995</v>
      </c>
      <c r="C316" s="32">
        <f>VLOOKUP($A316,級距!$A:$K,9,FALSE)</f>
        <v>3</v>
      </c>
      <c r="D316" s="32">
        <f>VLOOKUP($A316,級距!$A:$K,10,FALSE)</f>
        <v>3</v>
      </c>
      <c r="E316" s="32">
        <f>VLOOKUP($A316,級距!$A:$K,11,FALSE)</f>
        <v>2</v>
      </c>
      <c r="F316" s="32">
        <f t="shared" si="5"/>
        <v>1</v>
      </c>
    </row>
    <row r="317" spans="1:6">
      <c r="A317" s="47">
        <v>45008</v>
      </c>
      <c r="B317" s="46">
        <v>71012.944000000003</v>
      </c>
      <c r="C317" s="32">
        <f>VLOOKUP($A317,級距!$A:$K,9,FALSE)</f>
        <v>6</v>
      </c>
      <c r="D317" s="32">
        <f>VLOOKUP($A317,級距!$A:$K,10,FALSE)</f>
        <v>8</v>
      </c>
      <c r="E317" s="32">
        <f>VLOOKUP($A317,級距!$A:$K,11,FALSE)</f>
        <v>3</v>
      </c>
      <c r="F317" s="32">
        <f t="shared" si="5"/>
        <v>1</v>
      </c>
    </row>
    <row r="318" spans="1:6">
      <c r="A318" s="47">
        <v>45007</v>
      </c>
      <c r="B318" s="46">
        <v>76933.8</v>
      </c>
      <c r="C318" s="32">
        <f>VLOOKUP($A318,級距!$A:$K,9,FALSE)</f>
        <v>5</v>
      </c>
      <c r="D318" s="32">
        <f>VLOOKUP($A318,級距!$A:$K,10,FALSE)</f>
        <v>8</v>
      </c>
      <c r="E318" s="32">
        <f>VLOOKUP($A318,級距!$A:$K,11,FALSE)</f>
        <v>3</v>
      </c>
      <c r="F318" s="32">
        <f t="shared" si="5"/>
        <v>1</v>
      </c>
    </row>
    <row r="319" spans="1:6">
      <c r="A319" s="47">
        <v>45006</v>
      </c>
      <c r="B319" s="46">
        <v>-47538.944000000003</v>
      </c>
      <c r="C319" s="32">
        <f>VLOOKUP($A319,級距!$A:$K,9,FALSE)</f>
        <v>1</v>
      </c>
      <c r="D319" s="32">
        <f>VLOOKUP($A319,級距!$A:$K,10,FALSE)</f>
        <v>1</v>
      </c>
      <c r="E319" s="32">
        <f>VLOOKUP($A319,級距!$A:$K,11,FALSE)</f>
        <v>2</v>
      </c>
      <c r="F319" s="32">
        <f t="shared" si="5"/>
        <v>1</v>
      </c>
    </row>
    <row r="320" spans="1:6">
      <c r="A320" s="47">
        <v>45005</v>
      </c>
      <c r="B320" s="46">
        <v>-50958.144</v>
      </c>
      <c r="C320" s="32">
        <f>VLOOKUP($A320,級距!$A:$K,9,FALSE)</f>
        <v>3</v>
      </c>
      <c r="D320" s="32">
        <f>VLOOKUP($A320,級距!$A:$K,10,FALSE)</f>
        <v>7</v>
      </c>
      <c r="E320" s="32">
        <f>VLOOKUP($A320,級距!$A:$K,11,FALSE)</f>
        <v>3</v>
      </c>
      <c r="F320" s="32">
        <f t="shared" si="5"/>
        <v>1</v>
      </c>
    </row>
    <row r="321" spans="1:6">
      <c r="A321" s="47">
        <v>45002</v>
      </c>
      <c r="B321" s="46">
        <v>-1358.72</v>
      </c>
      <c r="C321" s="32">
        <f>VLOOKUP($A321,級距!$A:$K,9,FALSE)</f>
        <v>3</v>
      </c>
      <c r="D321" s="32">
        <f>VLOOKUP($A321,級距!$A:$K,10,FALSE)</f>
        <v>8</v>
      </c>
      <c r="E321" s="32">
        <f>VLOOKUP($A321,級距!$A:$K,11,FALSE)</f>
        <v>3</v>
      </c>
      <c r="F321" s="32">
        <f t="shared" si="5"/>
        <v>1</v>
      </c>
    </row>
    <row r="322" spans="1:6">
      <c r="A322" s="47">
        <v>45001</v>
      </c>
      <c r="B322" s="46">
        <v>-123985.4</v>
      </c>
      <c r="C322" s="32">
        <f>VLOOKUP($A322,級距!$A:$K,9,FALSE)</f>
        <v>5</v>
      </c>
      <c r="D322" s="32">
        <f>VLOOKUP($A322,級距!$A:$K,10,FALSE)</f>
        <v>3</v>
      </c>
      <c r="E322" s="32">
        <f>VLOOKUP($A322,級距!$A:$K,11,FALSE)</f>
        <v>2</v>
      </c>
      <c r="F322" s="32">
        <f t="shared" si="5"/>
        <v>1</v>
      </c>
    </row>
    <row r="323" spans="1:6">
      <c r="A323" s="47">
        <v>45000</v>
      </c>
      <c r="B323" s="46">
        <v>-2148.2559999999999</v>
      </c>
      <c r="C323" s="32">
        <f>VLOOKUP($A323,級距!$A:$K,9,FALSE)</f>
        <v>4</v>
      </c>
      <c r="D323" s="32">
        <f>VLOOKUP($A323,級距!$A:$K,10,FALSE)</f>
        <v>6</v>
      </c>
      <c r="E323" s="32">
        <f>VLOOKUP($A323,級距!$A:$K,11,FALSE)</f>
        <v>2</v>
      </c>
      <c r="F323" s="32">
        <f t="shared" si="5"/>
        <v>1</v>
      </c>
    </row>
    <row r="324" spans="1:6">
      <c r="A324" s="47">
        <v>44999</v>
      </c>
      <c r="B324" s="46">
        <v>-65693.600000000006</v>
      </c>
      <c r="C324" s="32">
        <f>VLOOKUP($A324,級距!$A:$K,9,FALSE)</f>
        <v>3</v>
      </c>
      <c r="D324" s="32">
        <f>VLOOKUP($A324,級距!$A:$K,10,FALSE)</f>
        <v>1</v>
      </c>
      <c r="E324" s="32">
        <f>VLOOKUP($A324,級距!$A:$K,11,FALSE)</f>
        <v>2</v>
      </c>
      <c r="F324" s="32">
        <f t="shared" ref="F324:F387" si="6">IF(A325&lt;&gt;A324,1,0)</f>
        <v>1</v>
      </c>
    </row>
    <row r="325" spans="1:6">
      <c r="A325" s="47">
        <v>44998</v>
      </c>
      <c r="B325" s="46">
        <v>-103700.56</v>
      </c>
      <c r="C325" s="32">
        <f>VLOOKUP($A325,級距!$A:$K,9,FALSE)</f>
        <v>7</v>
      </c>
      <c r="D325" s="32">
        <f>VLOOKUP($A325,級距!$A:$K,10,FALSE)</f>
        <v>4</v>
      </c>
      <c r="E325" s="32">
        <f>VLOOKUP($A325,級距!$A:$K,11,FALSE)</f>
        <v>2</v>
      </c>
      <c r="F325" s="32">
        <f t="shared" si="6"/>
        <v>1</v>
      </c>
    </row>
    <row r="326" spans="1:6">
      <c r="A326" s="47">
        <v>44995</v>
      </c>
      <c r="B326" s="46">
        <v>141547.88</v>
      </c>
      <c r="C326" s="32">
        <f>VLOOKUP($A326,級距!$A:$K,9,FALSE)</f>
        <v>5</v>
      </c>
      <c r="D326" s="32">
        <f>VLOOKUP($A326,級距!$A:$K,10,FALSE)</f>
        <v>8</v>
      </c>
      <c r="E326" s="32">
        <f>VLOOKUP($A326,級距!$A:$K,11,FALSE)</f>
        <v>3</v>
      </c>
      <c r="F326" s="32">
        <f t="shared" si="6"/>
        <v>1</v>
      </c>
    </row>
    <row r="327" spans="1:6">
      <c r="A327" s="47">
        <v>44992</v>
      </c>
      <c r="B327" s="46">
        <v>34705.440000000002</v>
      </c>
      <c r="C327" s="32">
        <f>VLOOKUP($A327,級距!$A:$K,9,FALSE)</f>
        <v>4</v>
      </c>
      <c r="D327" s="32">
        <f>VLOOKUP($A327,級距!$A:$K,10,FALSE)</f>
        <v>7</v>
      </c>
      <c r="E327" s="32">
        <f>VLOOKUP($A327,級距!$A:$K,11,FALSE)</f>
        <v>3</v>
      </c>
      <c r="F327" s="32">
        <f t="shared" si="6"/>
        <v>1</v>
      </c>
    </row>
    <row r="328" spans="1:6">
      <c r="A328" s="47">
        <v>44991</v>
      </c>
      <c r="B328" s="46">
        <v>92595.168000000005</v>
      </c>
      <c r="C328" s="32">
        <f>VLOOKUP($A328,級距!$A:$K,9,FALSE)</f>
        <v>4</v>
      </c>
      <c r="D328" s="32">
        <f>VLOOKUP($A328,級距!$A:$K,10,FALSE)</f>
        <v>4</v>
      </c>
      <c r="E328" s="32">
        <f>VLOOKUP($A328,級距!$A:$K,11,FALSE)</f>
        <v>2</v>
      </c>
      <c r="F328" s="32">
        <f t="shared" si="6"/>
        <v>1</v>
      </c>
    </row>
    <row r="329" spans="1:6">
      <c r="A329" s="47">
        <v>44988</v>
      </c>
      <c r="B329" s="46">
        <v>-40599.712</v>
      </c>
      <c r="C329" s="32">
        <f>VLOOKUP($A329,級距!$A:$K,9,FALSE)</f>
        <v>2</v>
      </c>
      <c r="D329" s="32">
        <f>VLOOKUP($A329,級距!$A:$K,10,FALSE)</f>
        <v>1</v>
      </c>
      <c r="E329" s="32">
        <f>VLOOKUP($A329,級距!$A:$K,11,FALSE)</f>
        <v>2</v>
      </c>
      <c r="F329" s="32">
        <f t="shared" si="6"/>
        <v>1</v>
      </c>
    </row>
    <row r="330" spans="1:6">
      <c r="A330" s="47">
        <v>44987</v>
      </c>
      <c r="B330" s="46">
        <v>-24373.024000000001</v>
      </c>
      <c r="C330" s="32">
        <f>VLOOKUP($A330,級距!$A:$K,9,FALSE)</f>
        <v>6</v>
      </c>
      <c r="D330" s="32">
        <f>VLOOKUP($A330,級距!$A:$K,10,FALSE)</f>
        <v>3</v>
      </c>
      <c r="E330" s="32">
        <f>VLOOKUP($A330,級距!$A:$K,11,FALSE)</f>
        <v>2</v>
      </c>
      <c r="F330" s="32">
        <f t="shared" si="6"/>
        <v>1</v>
      </c>
    </row>
    <row r="331" spans="1:6">
      <c r="A331" s="47">
        <v>44981</v>
      </c>
      <c r="B331" s="46">
        <v>-45401.631999999998</v>
      </c>
      <c r="C331" s="32">
        <f>VLOOKUP($A331,級距!$A:$K,9,FALSE)</f>
        <v>5</v>
      </c>
      <c r="D331" s="32">
        <f>VLOOKUP($A331,級距!$A:$K,10,FALSE)</f>
        <v>7</v>
      </c>
      <c r="E331" s="32">
        <f>VLOOKUP($A331,級距!$A:$K,11,FALSE)</f>
        <v>3</v>
      </c>
      <c r="F331" s="32">
        <f t="shared" si="6"/>
        <v>1</v>
      </c>
    </row>
    <row r="332" spans="1:6">
      <c r="A332" s="47">
        <v>44980</v>
      </c>
      <c r="B332" s="46">
        <v>-25048.991999999998</v>
      </c>
      <c r="C332" s="32">
        <f>VLOOKUP($A332,級距!$A:$K,9,FALSE)</f>
        <v>8</v>
      </c>
      <c r="D332" s="32">
        <f>VLOOKUP($A332,級距!$A:$K,10,FALSE)</f>
        <v>8</v>
      </c>
      <c r="E332" s="32">
        <f>VLOOKUP($A332,級距!$A:$K,11,FALSE)</f>
        <v>3</v>
      </c>
      <c r="F332" s="32">
        <f t="shared" si="6"/>
        <v>1</v>
      </c>
    </row>
    <row r="333" spans="1:6">
      <c r="A333" s="47">
        <v>44979</v>
      </c>
      <c r="B333" s="46">
        <v>-108377</v>
      </c>
      <c r="C333" s="32">
        <f>VLOOKUP($A333,級距!$A:$K,9,FALSE)</f>
        <v>2</v>
      </c>
      <c r="D333" s="32">
        <f>VLOOKUP($A333,級距!$A:$K,10,FALSE)</f>
        <v>3</v>
      </c>
      <c r="E333" s="32">
        <f>VLOOKUP($A333,級距!$A:$K,11,FALSE)</f>
        <v>2</v>
      </c>
      <c r="F333" s="32">
        <f t="shared" si="6"/>
        <v>1</v>
      </c>
    </row>
    <row r="334" spans="1:6">
      <c r="A334" s="47">
        <v>44972</v>
      </c>
      <c r="B334" s="46">
        <v>1043.104</v>
      </c>
      <c r="C334" s="32">
        <f>VLOOKUP($A334,級距!$A:$K,9,FALSE)</f>
        <v>5</v>
      </c>
      <c r="D334" s="32">
        <f>VLOOKUP($A334,級距!$A:$K,10,FALSE)</f>
        <v>7</v>
      </c>
      <c r="E334" s="32">
        <f>VLOOKUP($A334,級距!$A:$K,11,FALSE)</f>
        <v>3</v>
      </c>
      <c r="F334" s="32">
        <f t="shared" si="6"/>
        <v>1</v>
      </c>
    </row>
    <row r="335" spans="1:6">
      <c r="A335" s="47">
        <v>44971</v>
      </c>
      <c r="B335" s="46">
        <v>-18814.592000000001</v>
      </c>
      <c r="C335" s="32">
        <f>VLOOKUP($A335,級距!$A:$K,9,FALSE)</f>
        <v>1</v>
      </c>
      <c r="D335" s="32">
        <f>VLOOKUP($A335,級距!$A:$K,10,FALSE)</f>
        <v>3</v>
      </c>
      <c r="E335" s="32">
        <f>VLOOKUP($A335,級距!$A:$K,11,FALSE)</f>
        <v>2</v>
      </c>
      <c r="F335" s="32">
        <f t="shared" si="6"/>
        <v>1</v>
      </c>
    </row>
    <row r="336" spans="1:6">
      <c r="A336" s="47">
        <v>44970</v>
      </c>
      <c r="B336" s="46">
        <v>-40571.487999999998</v>
      </c>
      <c r="C336" s="32">
        <f>VLOOKUP($A336,級距!$A:$K,9,FALSE)</f>
        <v>3</v>
      </c>
      <c r="D336" s="32">
        <f>VLOOKUP($A336,級距!$A:$K,10,FALSE)</f>
        <v>2</v>
      </c>
      <c r="E336" s="32">
        <f>VLOOKUP($A336,級距!$A:$K,11,FALSE)</f>
        <v>2</v>
      </c>
      <c r="F336" s="32">
        <f t="shared" si="6"/>
        <v>1</v>
      </c>
    </row>
    <row r="337" spans="1:6">
      <c r="A337" s="47">
        <v>44967</v>
      </c>
      <c r="B337" s="46">
        <v>-21733.439999999999</v>
      </c>
      <c r="C337" s="32">
        <f>VLOOKUP($A337,級距!$A:$K,9,FALSE)</f>
        <v>1</v>
      </c>
      <c r="D337" s="32">
        <f>VLOOKUP($A337,級距!$A:$K,10,FALSE)</f>
        <v>3</v>
      </c>
      <c r="E337" s="32">
        <f>VLOOKUP($A337,級距!$A:$K,11,FALSE)</f>
        <v>2</v>
      </c>
      <c r="F337" s="32">
        <f t="shared" si="6"/>
        <v>1</v>
      </c>
    </row>
    <row r="338" spans="1:6">
      <c r="A338" s="47">
        <v>44965</v>
      </c>
      <c r="B338" s="46">
        <v>12460.944</v>
      </c>
      <c r="C338" s="32">
        <f>VLOOKUP($A338,級距!$A:$K,9,FALSE)</f>
        <v>5</v>
      </c>
      <c r="D338" s="32">
        <f>VLOOKUP($A338,級距!$A:$K,10,FALSE)</f>
        <v>9</v>
      </c>
      <c r="E338" s="32">
        <f>VLOOKUP($A338,級距!$A:$K,11,FALSE)</f>
        <v>3</v>
      </c>
      <c r="F338" s="32">
        <f t="shared" si="6"/>
        <v>1</v>
      </c>
    </row>
    <row r="339" spans="1:6">
      <c r="A339" s="47">
        <v>44964</v>
      </c>
      <c r="B339" s="46">
        <v>-27392.48</v>
      </c>
      <c r="C339" s="32">
        <f>VLOOKUP($A339,級距!$A:$K,9,FALSE)</f>
        <v>1</v>
      </c>
      <c r="D339" s="32">
        <f>VLOOKUP($A339,級距!$A:$K,10,FALSE)</f>
        <v>2</v>
      </c>
      <c r="E339" s="32">
        <f>VLOOKUP($A339,級距!$A:$K,11,FALSE)</f>
        <v>2</v>
      </c>
      <c r="F339" s="32">
        <f t="shared" si="6"/>
        <v>1</v>
      </c>
    </row>
    <row r="340" spans="1:6">
      <c r="A340" s="47">
        <v>44963</v>
      </c>
      <c r="B340" s="46">
        <v>-60407.24</v>
      </c>
      <c r="C340" s="32">
        <f>VLOOKUP($A340,級距!$A:$K,9,FALSE)</f>
        <v>3</v>
      </c>
      <c r="D340" s="32">
        <f>VLOOKUP($A340,級距!$A:$K,10,FALSE)</f>
        <v>9</v>
      </c>
      <c r="E340" s="32">
        <f>VLOOKUP($A340,級距!$A:$K,11,FALSE)</f>
        <v>3</v>
      </c>
      <c r="F340" s="32">
        <f t="shared" si="6"/>
        <v>1</v>
      </c>
    </row>
    <row r="341" spans="1:6">
      <c r="A341" s="47">
        <v>44959</v>
      </c>
      <c r="B341" s="46">
        <v>42180.336000000003</v>
      </c>
      <c r="C341" s="32">
        <f>VLOOKUP($A341,級距!$A:$K,9,FALSE)</f>
        <v>4</v>
      </c>
      <c r="D341" s="32">
        <f>VLOOKUP($A341,級距!$A:$K,10,FALSE)</f>
        <v>3</v>
      </c>
      <c r="E341" s="32">
        <f>VLOOKUP($A341,級距!$A:$K,11,FALSE)</f>
        <v>2</v>
      </c>
      <c r="F341" s="32">
        <f t="shared" si="6"/>
        <v>1</v>
      </c>
    </row>
    <row r="342" spans="1:6">
      <c r="A342" s="47">
        <v>44956</v>
      </c>
      <c r="B342" s="46">
        <v>-2225.6640000000002</v>
      </c>
      <c r="C342" s="32">
        <f>VLOOKUP($A342,級距!$A:$K,9,FALSE)</f>
        <v>7</v>
      </c>
      <c r="D342" s="32">
        <f>VLOOKUP($A342,級距!$A:$K,10,FALSE)</f>
        <v>6</v>
      </c>
      <c r="E342" s="32">
        <f>VLOOKUP($A342,級距!$A:$K,11,FALSE)</f>
        <v>2</v>
      </c>
      <c r="F342" s="32">
        <f t="shared" si="6"/>
        <v>1</v>
      </c>
    </row>
    <row r="343" spans="1:6">
      <c r="A343" s="47">
        <v>44943</v>
      </c>
      <c r="B343" s="46">
        <v>-30069.248</v>
      </c>
      <c r="C343" s="32">
        <f>VLOOKUP($A343,級距!$A:$K,9,FALSE)</f>
        <v>1</v>
      </c>
      <c r="D343" s="32">
        <f>VLOOKUP($A343,級距!$A:$K,10,FALSE)</f>
        <v>1</v>
      </c>
      <c r="E343" s="32">
        <f>VLOOKUP($A343,級距!$A:$K,11,FALSE)</f>
        <v>2</v>
      </c>
      <c r="F343" s="32">
        <f t="shared" si="6"/>
        <v>1</v>
      </c>
    </row>
    <row r="344" spans="1:6">
      <c r="A344" s="47">
        <v>44942</v>
      </c>
      <c r="B344" s="46">
        <v>-25744.351999999999</v>
      </c>
      <c r="C344" s="32">
        <f>VLOOKUP($A344,級距!$A:$K,9,FALSE)</f>
        <v>1</v>
      </c>
      <c r="D344" s="32">
        <f>VLOOKUP($A344,級距!$A:$K,10,FALSE)</f>
        <v>1</v>
      </c>
      <c r="E344" s="32">
        <f>VLOOKUP($A344,級距!$A:$K,11,FALSE)</f>
        <v>2</v>
      </c>
      <c r="F344" s="32">
        <f t="shared" si="6"/>
        <v>1</v>
      </c>
    </row>
    <row r="345" spans="1:6">
      <c r="A345" s="47">
        <v>44936</v>
      </c>
      <c r="B345" s="46">
        <v>-48873.792000000001</v>
      </c>
      <c r="C345" s="32">
        <f>VLOOKUP($A345,級距!$A:$K,9,FALSE)</f>
        <v>2</v>
      </c>
      <c r="D345" s="32">
        <f>VLOOKUP($A345,級距!$A:$K,10,FALSE)</f>
        <v>7</v>
      </c>
      <c r="E345" s="32">
        <f>VLOOKUP($A345,級距!$A:$K,11,FALSE)</f>
        <v>3</v>
      </c>
      <c r="F345" s="32">
        <f t="shared" si="6"/>
        <v>1</v>
      </c>
    </row>
    <row r="346" spans="1:6">
      <c r="A346" s="47">
        <v>44935</v>
      </c>
      <c r="B346" s="46">
        <v>133975.50399999999</v>
      </c>
      <c r="C346" s="32">
        <f>VLOOKUP($A346,級距!$A:$K,9,FALSE)</f>
        <v>7</v>
      </c>
      <c r="D346" s="32">
        <f>VLOOKUP($A346,級距!$A:$K,10,FALSE)</f>
        <v>9</v>
      </c>
      <c r="E346" s="32">
        <f>VLOOKUP($A346,級距!$A:$K,11,FALSE)</f>
        <v>3</v>
      </c>
      <c r="F346" s="32">
        <f t="shared" si="6"/>
        <v>1</v>
      </c>
    </row>
    <row r="347" spans="1:6">
      <c r="A347" s="47">
        <v>44932</v>
      </c>
      <c r="B347" s="46">
        <v>17678.944</v>
      </c>
      <c r="C347" s="32">
        <f>VLOOKUP($A347,級距!$A:$K,9,FALSE)</f>
        <v>4</v>
      </c>
      <c r="D347" s="32">
        <f>VLOOKUP($A347,級距!$A:$K,10,FALSE)</f>
        <v>7</v>
      </c>
      <c r="E347" s="32">
        <f>VLOOKUP($A347,級距!$A:$K,11,FALSE)</f>
        <v>3</v>
      </c>
      <c r="F347" s="32">
        <f t="shared" si="6"/>
        <v>1</v>
      </c>
    </row>
    <row r="348" spans="1:6">
      <c r="A348" s="47">
        <v>44931</v>
      </c>
      <c r="B348" s="46">
        <v>-12347.328</v>
      </c>
      <c r="C348" s="32">
        <f>VLOOKUP($A348,級距!$A:$K,9,FALSE)</f>
        <v>5</v>
      </c>
      <c r="D348" s="32">
        <f>VLOOKUP($A348,級距!$A:$K,10,FALSE)</f>
        <v>3</v>
      </c>
      <c r="E348" s="32">
        <f>VLOOKUP($A348,級距!$A:$K,11,FALSE)</f>
        <v>2</v>
      </c>
      <c r="F348" s="32">
        <f t="shared" si="6"/>
        <v>1</v>
      </c>
    </row>
    <row r="349" spans="1:6">
      <c r="A349" s="47">
        <v>44930</v>
      </c>
      <c r="B349" s="46">
        <v>-33131.392</v>
      </c>
      <c r="C349" s="32">
        <f>VLOOKUP($A349,級距!$A:$K,9,FALSE)</f>
        <v>2</v>
      </c>
      <c r="D349" s="32">
        <f>VLOOKUP($A349,級距!$A:$K,10,FALSE)</f>
        <v>1</v>
      </c>
      <c r="E349" s="32">
        <f>VLOOKUP($A349,級距!$A:$K,11,FALSE)</f>
        <v>2</v>
      </c>
      <c r="F349" s="32">
        <f t="shared" si="6"/>
        <v>1</v>
      </c>
    </row>
    <row r="350" spans="1:6">
      <c r="A350" s="47">
        <v>44929</v>
      </c>
      <c r="B350" s="46">
        <v>12952.824000000001</v>
      </c>
      <c r="C350" s="32">
        <f>VLOOKUP($A350,級距!$A:$K,9,FALSE)</f>
        <v>10</v>
      </c>
      <c r="D350" s="32">
        <f>VLOOKUP($A350,級距!$A:$K,10,FALSE)</f>
        <v>7</v>
      </c>
      <c r="E350" s="32">
        <f>VLOOKUP($A350,級距!$A:$K,11,FALSE)</f>
        <v>4</v>
      </c>
      <c r="F350" s="32">
        <f t="shared" si="6"/>
        <v>1</v>
      </c>
    </row>
    <row r="351" spans="1:6">
      <c r="A351" s="47">
        <v>44925</v>
      </c>
      <c r="B351" s="46">
        <v>-50238.016000000003</v>
      </c>
      <c r="C351" s="32">
        <f>VLOOKUP($A351,級距!$A:$K,9,FALSE)</f>
        <v>2</v>
      </c>
      <c r="D351" s="32">
        <f>VLOOKUP($A351,級距!$A:$K,10,FALSE)</f>
        <v>7</v>
      </c>
      <c r="E351" s="32">
        <f>VLOOKUP($A351,級距!$A:$K,11,FALSE)</f>
        <v>3</v>
      </c>
      <c r="F351" s="32">
        <f t="shared" si="6"/>
        <v>1</v>
      </c>
    </row>
    <row r="352" spans="1:6">
      <c r="A352" s="47">
        <v>44924</v>
      </c>
      <c r="B352" s="46">
        <v>-10360.36</v>
      </c>
      <c r="C352" s="32">
        <f>VLOOKUP($A352,級距!$A:$K,9,FALSE)</f>
        <v>5</v>
      </c>
      <c r="D352" s="32">
        <f>VLOOKUP($A352,級距!$A:$K,10,FALSE)</f>
        <v>6</v>
      </c>
      <c r="E352" s="32">
        <f>VLOOKUP($A352,級距!$A:$K,11,FALSE)</f>
        <v>2</v>
      </c>
      <c r="F352" s="32">
        <f t="shared" si="6"/>
        <v>1</v>
      </c>
    </row>
    <row r="353" spans="1:6">
      <c r="A353" s="47">
        <v>44923</v>
      </c>
      <c r="B353" s="46">
        <v>-13387.84</v>
      </c>
      <c r="C353" s="32">
        <f>VLOOKUP($A353,級距!$A:$K,9,FALSE)</f>
        <v>4</v>
      </c>
      <c r="D353" s="32">
        <f>VLOOKUP($A353,級距!$A:$K,10,FALSE)</f>
        <v>7</v>
      </c>
      <c r="E353" s="32">
        <f>VLOOKUP($A353,級距!$A:$K,11,FALSE)</f>
        <v>3</v>
      </c>
      <c r="F353" s="32">
        <f t="shared" si="6"/>
        <v>1</v>
      </c>
    </row>
    <row r="354" spans="1:6">
      <c r="A354" s="47">
        <v>44922</v>
      </c>
      <c r="B354" s="46">
        <v>-12868.992</v>
      </c>
      <c r="C354" s="32">
        <f>VLOOKUP($A354,級距!$A:$K,9,FALSE)</f>
        <v>3</v>
      </c>
      <c r="D354" s="32">
        <f>VLOOKUP($A354,級距!$A:$K,10,FALSE)</f>
        <v>1</v>
      </c>
      <c r="E354" s="32">
        <f>VLOOKUP($A354,級距!$A:$K,11,FALSE)</f>
        <v>2</v>
      </c>
      <c r="F354" s="32">
        <f t="shared" si="6"/>
        <v>1</v>
      </c>
    </row>
    <row r="355" spans="1:6">
      <c r="A355" s="47">
        <v>44917</v>
      </c>
      <c r="B355" s="46">
        <v>-19119.712</v>
      </c>
      <c r="C355" s="32">
        <f>VLOOKUP($A355,級距!$A:$K,9,FALSE)</f>
        <v>3</v>
      </c>
      <c r="D355" s="32">
        <f>VLOOKUP($A355,級距!$A:$K,10,FALSE)</f>
        <v>6</v>
      </c>
      <c r="E355" s="32">
        <f>VLOOKUP($A355,級距!$A:$K,11,FALSE)</f>
        <v>2</v>
      </c>
      <c r="F355" s="32">
        <f t="shared" si="6"/>
        <v>1</v>
      </c>
    </row>
    <row r="356" spans="1:6">
      <c r="A356" s="47">
        <v>44915</v>
      </c>
      <c r="B356" s="46">
        <v>508155.8</v>
      </c>
      <c r="C356" s="32">
        <f>VLOOKUP($A356,級距!$A:$K,9,FALSE)</f>
        <v>10</v>
      </c>
      <c r="D356" s="32">
        <f>VLOOKUP($A356,級距!$A:$K,10,FALSE)</f>
        <v>7</v>
      </c>
      <c r="E356" s="32">
        <f>VLOOKUP($A356,級距!$A:$K,11,FALSE)</f>
        <v>4</v>
      </c>
      <c r="F356" s="32">
        <f t="shared" si="6"/>
        <v>1</v>
      </c>
    </row>
    <row r="357" spans="1:6">
      <c r="A357" s="47">
        <v>44914</v>
      </c>
      <c r="B357" s="46">
        <v>-70378.8</v>
      </c>
      <c r="C357" s="32">
        <f>VLOOKUP($A357,級距!$A:$K,9,FALSE)</f>
        <v>4</v>
      </c>
      <c r="D357" s="32">
        <f>VLOOKUP($A357,級距!$A:$K,10,FALSE)</f>
        <v>1</v>
      </c>
      <c r="E357" s="32">
        <f>VLOOKUP($A357,級距!$A:$K,11,FALSE)</f>
        <v>2</v>
      </c>
      <c r="F357" s="32">
        <f t="shared" si="6"/>
        <v>1</v>
      </c>
    </row>
    <row r="358" spans="1:6">
      <c r="A358" s="47">
        <v>44911</v>
      </c>
      <c r="B358" s="46">
        <v>-123949.32</v>
      </c>
      <c r="C358" s="32">
        <f>VLOOKUP($A358,級距!$A:$K,9,FALSE)</f>
        <v>5</v>
      </c>
      <c r="D358" s="32">
        <f>VLOOKUP($A358,級距!$A:$K,10,FALSE)</f>
        <v>2</v>
      </c>
      <c r="E358" s="32">
        <f>VLOOKUP($A358,級距!$A:$K,11,FALSE)</f>
        <v>2</v>
      </c>
      <c r="F358" s="32">
        <f t="shared" si="6"/>
        <v>1</v>
      </c>
    </row>
    <row r="359" spans="1:6">
      <c r="A359" s="47">
        <v>44909</v>
      </c>
      <c r="B359" s="46">
        <v>-18024.608</v>
      </c>
      <c r="C359" s="32">
        <f>VLOOKUP($A359,級距!$A:$K,9,FALSE)</f>
        <v>5</v>
      </c>
      <c r="D359" s="32">
        <f>VLOOKUP($A359,級距!$A:$K,10,FALSE)</f>
        <v>7</v>
      </c>
      <c r="E359" s="32">
        <f>VLOOKUP($A359,級距!$A:$K,11,FALSE)</f>
        <v>3</v>
      </c>
      <c r="F359" s="32">
        <f t="shared" si="6"/>
        <v>1</v>
      </c>
    </row>
    <row r="360" spans="1:6">
      <c r="A360" s="47">
        <v>44908</v>
      </c>
      <c r="B360" s="46">
        <v>25512.2</v>
      </c>
      <c r="C360" s="32">
        <f>VLOOKUP($A360,級距!$A:$K,9,FALSE)</f>
        <v>7</v>
      </c>
      <c r="D360" s="32">
        <f>VLOOKUP($A360,級距!$A:$K,10,FALSE)</f>
        <v>8</v>
      </c>
      <c r="E360" s="32">
        <f>VLOOKUP($A360,級距!$A:$K,11,FALSE)</f>
        <v>3</v>
      </c>
      <c r="F360" s="32">
        <f t="shared" si="6"/>
        <v>1</v>
      </c>
    </row>
    <row r="361" spans="1:6">
      <c r="A361" s="47">
        <v>44903</v>
      </c>
      <c r="B361" s="46">
        <v>22317.576000000001</v>
      </c>
      <c r="C361" s="32">
        <f>VLOOKUP($A361,級距!$A:$K,9,FALSE)</f>
        <v>5</v>
      </c>
      <c r="D361" s="32">
        <f>VLOOKUP($A361,級距!$A:$K,10,FALSE)</f>
        <v>5</v>
      </c>
      <c r="E361" s="32">
        <f>VLOOKUP($A361,級距!$A:$K,11,FALSE)</f>
        <v>2</v>
      </c>
      <c r="F361" s="32">
        <f t="shared" si="6"/>
        <v>1</v>
      </c>
    </row>
    <row r="362" spans="1:6">
      <c r="A362" s="47">
        <v>44902</v>
      </c>
      <c r="B362" s="46">
        <v>-124036.44</v>
      </c>
      <c r="C362" s="32">
        <f>VLOOKUP($A362,級距!$A:$K,9,FALSE)</f>
        <v>7</v>
      </c>
      <c r="D362" s="32">
        <f>VLOOKUP($A362,級距!$A:$K,10,FALSE)</f>
        <v>2</v>
      </c>
      <c r="E362" s="32">
        <f>VLOOKUP($A362,級距!$A:$K,11,FALSE)</f>
        <v>2</v>
      </c>
      <c r="F362" s="32">
        <f t="shared" si="6"/>
        <v>1</v>
      </c>
    </row>
    <row r="363" spans="1:6">
      <c r="A363" s="47">
        <v>44901</v>
      </c>
      <c r="B363" s="46">
        <v>238920.24</v>
      </c>
      <c r="C363" s="32">
        <f>VLOOKUP($A363,級距!$A:$K,9,FALSE)</f>
        <v>8</v>
      </c>
      <c r="D363" s="32">
        <f>VLOOKUP($A363,級距!$A:$K,10,FALSE)</f>
        <v>9</v>
      </c>
      <c r="E363" s="32">
        <f>VLOOKUP($A363,級距!$A:$K,11,FALSE)</f>
        <v>3</v>
      </c>
      <c r="F363" s="32">
        <f t="shared" si="6"/>
        <v>1</v>
      </c>
    </row>
    <row r="364" spans="1:6">
      <c r="A364" s="47">
        <v>44896</v>
      </c>
      <c r="B364" s="46">
        <v>-106573.632</v>
      </c>
      <c r="C364" s="32">
        <f>VLOOKUP($A364,級距!$A:$K,9,FALSE)</f>
        <v>7</v>
      </c>
      <c r="D364" s="32">
        <f>VLOOKUP($A364,級距!$A:$K,10,FALSE)</f>
        <v>3</v>
      </c>
      <c r="E364" s="32">
        <f>VLOOKUP($A364,級距!$A:$K,11,FALSE)</f>
        <v>2</v>
      </c>
      <c r="F364" s="32">
        <f t="shared" si="6"/>
        <v>1</v>
      </c>
    </row>
    <row r="365" spans="1:6">
      <c r="A365" s="47">
        <v>44895</v>
      </c>
      <c r="B365" s="46">
        <v>58433.415999999997</v>
      </c>
      <c r="C365" s="32">
        <f>VLOOKUP($A365,級距!$A:$K,9,FALSE)</f>
        <v>8</v>
      </c>
      <c r="D365" s="32">
        <f>VLOOKUP($A365,級距!$A:$K,10,FALSE)</f>
        <v>8</v>
      </c>
      <c r="E365" s="32">
        <f>VLOOKUP($A365,級距!$A:$K,11,FALSE)</f>
        <v>3</v>
      </c>
      <c r="F365" s="32">
        <f t="shared" si="6"/>
        <v>1</v>
      </c>
    </row>
    <row r="366" spans="1:6">
      <c r="A366" s="47">
        <v>44894</v>
      </c>
      <c r="B366" s="46">
        <v>-103483.12</v>
      </c>
      <c r="C366" s="32">
        <f>VLOOKUP($A366,級距!$A:$K,9,FALSE)</f>
        <v>9</v>
      </c>
      <c r="D366" s="32">
        <f>VLOOKUP($A366,級距!$A:$K,10,FALSE)</f>
        <v>8</v>
      </c>
      <c r="E366" s="32">
        <f>VLOOKUP($A366,級距!$A:$K,11,FALSE)</f>
        <v>3</v>
      </c>
      <c r="F366" s="32">
        <f t="shared" si="6"/>
        <v>1</v>
      </c>
    </row>
    <row r="367" spans="1:6">
      <c r="A367" s="47">
        <v>44893</v>
      </c>
      <c r="B367" s="46">
        <v>-37189.279999999999</v>
      </c>
      <c r="C367" s="32">
        <f>VLOOKUP($A367,級距!$A:$K,9,FALSE)</f>
        <v>5</v>
      </c>
      <c r="D367" s="32">
        <f>VLOOKUP($A367,級距!$A:$K,10,FALSE)</f>
        <v>5</v>
      </c>
      <c r="E367" s="32">
        <f>VLOOKUP($A367,級距!$A:$K,11,FALSE)</f>
        <v>2</v>
      </c>
      <c r="F367" s="32">
        <f t="shared" si="6"/>
        <v>1</v>
      </c>
    </row>
    <row r="368" spans="1:6">
      <c r="A368" s="47">
        <v>44890</v>
      </c>
      <c r="B368" s="46">
        <v>-30034.687999999998</v>
      </c>
      <c r="C368" s="32">
        <f>VLOOKUP($A368,級距!$A:$K,9,FALSE)</f>
        <v>2</v>
      </c>
      <c r="D368" s="32">
        <f>VLOOKUP($A368,級距!$A:$K,10,FALSE)</f>
        <v>7</v>
      </c>
      <c r="E368" s="32">
        <f>VLOOKUP($A368,級距!$A:$K,11,FALSE)</f>
        <v>3</v>
      </c>
      <c r="F368" s="32">
        <f t="shared" si="6"/>
        <v>1</v>
      </c>
    </row>
    <row r="369" spans="1:6">
      <c r="A369" s="47">
        <v>44889</v>
      </c>
      <c r="B369" s="46">
        <v>-7744.3360000000002</v>
      </c>
      <c r="C369" s="32">
        <f>VLOOKUP($A369,級距!$A:$K,9,FALSE)</f>
        <v>4</v>
      </c>
      <c r="D369" s="32">
        <f>VLOOKUP($A369,級距!$A:$K,10,FALSE)</f>
        <v>7</v>
      </c>
      <c r="E369" s="32">
        <f>VLOOKUP($A369,級距!$A:$K,11,FALSE)</f>
        <v>3</v>
      </c>
      <c r="F369" s="32">
        <f t="shared" si="6"/>
        <v>1</v>
      </c>
    </row>
    <row r="370" spans="1:6">
      <c r="A370" s="47">
        <v>44888</v>
      </c>
      <c r="B370" s="46">
        <v>-34805.887999999999</v>
      </c>
      <c r="C370" s="32">
        <f>VLOOKUP($A370,級距!$A:$K,9,FALSE)</f>
        <v>2</v>
      </c>
      <c r="D370" s="32">
        <f>VLOOKUP($A370,級距!$A:$K,10,FALSE)</f>
        <v>2</v>
      </c>
      <c r="E370" s="32">
        <f>VLOOKUP($A370,級距!$A:$K,11,FALSE)</f>
        <v>2</v>
      </c>
      <c r="F370" s="32">
        <f t="shared" si="6"/>
        <v>1</v>
      </c>
    </row>
    <row r="371" spans="1:6">
      <c r="A371" s="47">
        <v>44887</v>
      </c>
      <c r="B371" s="46">
        <v>-60367.296000000002</v>
      </c>
      <c r="C371" s="32">
        <f>VLOOKUP($A371,級距!$A:$K,9,FALSE)</f>
        <v>5</v>
      </c>
      <c r="D371" s="32">
        <f>VLOOKUP($A371,級距!$A:$K,10,FALSE)</f>
        <v>3</v>
      </c>
      <c r="E371" s="32">
        <f>VLOOKUP($A371,級距!$A:$K,11,FALSE)</f>
        <v>2</v>
      </c>
      <c r="F371" s="32">
        <f t="shared" si="6"/>
        <v>1</v>
      </c>
    </row>
    <row r="372" spans="1:6">
      <c r="A372" s="47">
        <v>44886</v>
      </c>
      <c r="B372" s="46">
        <v>-34469.32</v>
      </c>
      <c r="C372" s="32">
        <f>VLOOKUP($A372,級距!$A:$K,9,FALSE)</f>
        <v>3</v>
      </c>
      <c r="D372" s="32">
        <f>VLOOKUP($A372,級距!$A:$K,10,FALSE)</f>
        <v>7</v>
      </c>
      <c r="E372" s="32">
        <f>VLOOKUP($A372,級距!$A:$K,11,FALSE)</f>
        <v>3</v>
      </c>
      <c r="F372" s="32">
        <f t="shared" si="6"/>
        <v>1</v>
      </c>
    </row>
    <row r="373" spans="1:6">
      <c r="A373" s="47">
        <v>44880</v>
      </c>
      <c r="B373" s="46">
        <v>122264.912</v>
      </c>
      <c r="C373" s="32">
        <f>VLOOKUP($A373,級距!$A:$K,9,FALSE)</f>
        <v>10</v>
      </c>
      <c r="D373" s="32">
        <f>VLOOKUP($A373,級距!$A:$K,10,FALSE)</f>
        <v>9</v>
      </c>
      <c r="E373" s="32">
        <f>VLOOKUP($A373,級距!$A:$K,11,FALSE)</f>
        <v>4</v>
      </c>
      <c r="F373" s="32">
        <f t="shared" si="6"/>
        <v>1</v>
      </c>
    </row>
    <row r="374" spans="1:6">
      <c r="A374" s="47">
        <v>44879</v>
      </c>
      <c r="B374" s="46">
        <v>21369.328000000001</v>
      </c>
      <c r="C374" s="32">
        <f>VLOOKUP($A374,級距!$A:$K,9,FALSE)</f>
        <v>3</v>
      </c>
      <c r="D374" s="32">
        <f>VLOOKUP($A374,級距!$A:$K,10,FALSE)</f>
        <v>3</v>
      </c>
      <c r="E374" s="32">
        <f>VLOOKUP($A374,級距!$A:$K,11,FALSE)</f>
        <v>2</v>
      </c>
      <c r="F374" s="32">
        <f t="shared" si="6"/>
        <v>1</v>
      </c>
    </row>
    <row r="375" spans="1:6">
      <c r="A375" s="47">
        <v>44876</v>
      </c>
      <c r="B375" s="46">
        <v>33015.167999999998</v>
      </c>
      <c r="C375" s="32">
        <f>VLOOKUP($A375,級距!$A:$K,9,FALSE)</f>
        <v>6</v>
      </c>
      <c r="D375" s="32">
        <f>VLOOKUP($A375,級距!$A:$K,10,FALSE)</f>
        <v>6</v>
      </c>
      <c r="E375" s="32">
        <f>VLOOKUP($A375,級距!$A:$K,11,FALSE)</f>
        <v>2</v>
      </c>
      <c r="F375" s="32">
        <f t="shared" si="6"/>
        <v>1</v>
      </c>
    </row>
    <row r="376" spans="1:6">
      <c r="A376" s="47">
        <v>44874</v>
      </c>
      <c r="B376" s="46">
        <v>73302.16</v>
      </c>
      <c r="C376" s="32">
        <f>VLOOKUP($A376,級距!$A:$K,9,FALSE)</f>
        <v>7</v>
      </c>
      <c r="D376" s="32">
        <f>VLOOKUP($A376,級距!$A:$K,10,FALSE)</f>
        <v>8</v>
      </c>
      <c r="E376" s="32">
        <f>VLOOKUP($A376,級距!$A:$K,11,FALSE)</f>
        <v>3</v>
      </c>
      <c r="F376" s="32">
        <f t="shared" si="6"/>
        <v>1</v>
      </c>
    </row>
    <row r="377" spans="1:6">
      <c r="A377" s="47">
        <v>44873</v>
      </c>
      <c r="B377" s="46">
        <v>37313.271999999997</v>
      </c>
      <c r="C377" s="32">
        <f>VLOOKUP($A377,級距!$A:$K,9,FALSE)</f>
        <v>2</v>
      </c>
      <c r="D377" s="32">
        <f>VLOOKUP($A377,級距!$A:$K,10,FALSE)</f>
        <v>3</v>
      </c>
      <c r="E377" s="32">
        <f>VLOOKUP($A377,級距!$A:$K,11,FALSE)</f>
        <v>2</v>
      </c>
      <c r="F377" s="32">
        <f t="shared" si="6"/>
        <v>1</v>
      </c>
    </row>
    <row r="378" spans="1:6">
      <c r="A378" s="47">
        <v>44872</v>
      </c>
      <c r="B378" s="46">
        <v>123329.808</v>
      </c>
      <c r="C378" s="32">
        <f>VLOOKUP($A378,級距!$A:$K,9,FALSE)</f>
        <v>7</v>
      </c>
      <c r="D378" s="32">
        <f>VLOOKUP($A378,級距!$A:$K,10,FALSE)</f>
        <v>5</v>
      </c>
      <c r="E378" s="32">
        <f>VLOOKUP($A378,級距!$A:$K,11,FALSE)</f>
        <v>2</v>
      </c>
      <c r="F378" s="32">
        <f t="shared" si="6"/>
        <v>1</v>
      </c>
    </row>
    <row r="379" spans="1:6">
      <c r="A379" s="47">
        <v>44869</v>
      </c>
      <c r="B379" s="46">
        <v>-103097.92</v>
      </c>
      <c r="C379" s="32">
        <f>VLOOKUP($A379,級距!$A:$K,9,FALSE)</f>
        <v>8</v>
      </c>
      <c r="D379" s="32">
        <f>VLOOKUP($A379,級距!$A:$K,10,FALSE)</f>
        <v>8</v>
      </c>
      <c r="E379" s="32">
        <f>VLOOKUP($A379,級距!$A:$K,11,FALSE)</f>
        <v>3</v>
      </c>
      <c r="F379" s="32">
        <f t="shared" si="6"/>
        <v>1</v>
      </c>
    </row>
    <row r="380" spans="1:6">
      <c r="A380" s="47">
        <v>44867</v>
      </c>
      <c r="B380" s="46">
        <v>-34508.864000000001</v>
      </c>
      <c r="C380" s="32">
        <f>VLOOKUP($A380,級距!$A:$K,9,FALSE)</f>
        <v>2</v>
      </c>
      <c r="D380" s="32">
        <f>VLOOKUP($A380,級距!$A:$K,10,FALSE)</f>
        <v>6</v>
      </c>
      <c r="E380" s="32">
        <f>VLOOKUP($A380,級距!$A:$K,11,FALSE)</f>
        <v>2</v>
      </c>
      <c r="F380" s="32">
        <f t="shared" si="6"/>
        <v>1</v>
      </c>
    </row>
    <row r="381" spans="1:6">
      <c r="A381" s="47">
        <v>44866</v>
      </c>
      <c r="B381" s="46">
        <v>-46506.080000000002</v>
      </c>
      <c r="C381" s="32">
        <f>VLOOKUP($A381,級距!$A:$K,9,FALSE)</f>
        <v>7</v>
      </c>
      <c r="D381" s="32">
        <f>VLOOKUP($A381,級距!$A:$K,10,FALSE)</f>
        <v>5</v>
      </c>
      <c r="E381" s="32">
        <f>VLOOKUP($A381,級距!$A:$K,11,FALSE)</f>
        <v>2</v>
      </c>
      <c r="F381" s="32">
        <f t="shared" si="6"/>
        <v>1</v>
      </c>
    </row>
    <row r="382" spans="1:6">
      <c r="A382" s="47">
        <v>44862</v>
      </c>
      <c r="B382" s="46">
        <v>-6451.7439999999997</v>
      </c>
      <c r="C382" s="32">
        <f>VLOOKUP($A382,級距!$A:$K,9,FALSE)</f>
        <v>7</v>
      </c>
      <c r="D382" s="32">
        <f>VLOOKUP($A382,級距!$A:$K,10,FALSE)</f>
        <v>6</v>
      </c>
      <c r="E382" s="32">
        <f>VLOOKUP($A382,級距!$A:$K,11,FALSE)</f>
        <v>2</v>
      </c>
      <c r="F382" s="32">
        <f t="shared" si="6"/>
        <v>1</v>
      </c>
    </row>
    <row r="383" spans="1:6">
      <c r="A383" s="47">
        <v>44861</v>
      </c>
      <c r="B383" s="46">
        <v>-28172.896000000001</v>
      </c>
      <c r="C383" s="32">
        <f>VLOOKUP($A383,級距!$A:$K,9,FALSE)</f>
        <v>4</v>
      </c>
      <c r="D383" s="32">
        <f>VLOOKUP($A383,級距!$A:$K,10,FALSE)</f>
        <v>7</v>
      </c>
      <c r="E383" s="32">
        <f>VLOOKUP($A383,級距!$A:$K,11,FALSE)</f>
        <v>3</v>
      </c>
      <c r="F383" s="32">
        <f t="shared" si="6"/>
        <v>1</v>
      </c>
    </row>
    <row r="384" spans="1:6">
      <c r="A384" s="47">
        <v>44859</v>
      </c>
      <c r="B384" s="46">
        <v>27949.48</v>
      </c>
      <c r="C384" s="32">
        <f>VLOOKUP($A384,級距!$A:$K,9,FALSE)</f>
        <v>10</v>
      </c>
      <c r="D384" s="32">
        <f>VLOOKUP($A384,級距!$A:$K,10,FALSE)</f>
        <v>8</v>
      </c>
      <c r="E384" s="32">
        <f>VLOOKUP($A384,級距!$A:$K,11,FALSE)</f>
        <v>4</v>
      </c>
      <c r="F384" s="32">
        <f t="shared" si="6"/>
        <v>1</v>
      </c>
    </row>
    <row r="385" spans="1:6">
      <c r="A385" s="47">
        <v>44858</v>
      </c>
      <c r="B385" s="46">
        <v>-60666.527999999998</v>
      </c>
      <c r="C385" s="32">
        <f>VLOOKUP($A385,級距!$A:$K,9,FALSE)</f>
        <v>10</v>
      </c>
      <c r="D385" s="32">
        <f>VLOOKUP($A385,級距!$A:$K,10,FALSE)</f>
        <v>9</v>
      </c>
      <c r="E385" s="32">
        <f>VLOOKUP($A385,級距!$A:$K,11,FALSE)</f>
        <v>4</v>
      </c>
      <c r="F385" s="32">
        <f t="shared" si="6"/>
        <v>1</v>
      </c>
    </row>
    <row r="386" spans="1:6">
      <c r="A386" s="47">
        <v>44854</v>
      </c>
      <c r="B386" s="46">
        <v>-49059.519999999997</v>
      </c>
      <c r="C386" s="32">
        <f>VLOOKUP($A386,級距!$A:$K,9,FALSE)</f>
        <v>10</v>
      </c>
      <c r="D386" s="32">
        <f>VLOOKUP($A386,級距!$A:$K,10,FALSE)</f>
        <v>4</v>
      </c>
      <c r="E386" s="32">
        <f>VLOOKUP($A386,級距!$A:$K,11,FALSE)</f>
        <v>1</v>
      </c>
      <c r="F386" s="32">
        <f t="shared" si="6"/>
        <v>1</v>
      </c>
    </row>
    <row r="387" spans="1:6">
      <c r="A387" s="47">
        <v>44848</v>
      </c>
      <c r="B387" s="46">
        <v>-35336.415999999997</v>
      </c>
      <c r="C387" s="32">
        <f>VLOOKUP($A387,級距!$A:$K,9,FALSE)</f>
        <v>7</v>
      </c>
      <c r="D387" s="32">
        <f>VLOOKUP($A387,級距!$A:$K,10,FALSE)</f>
        <v>1</v>
      </c>
      <c r="E387" s="32">
        <f>VLOOKUP($A387,級距!$A:$K,11,FALSE)</f>
        <v>2</v>
      </c>
      <c r="F387" s="32">
        <f t="shared" si="6"/>
        <v>1</v>
      </c>
    </row>
    <row r="388" spans="1:6">
      <c r="A388" s="47">
        <v>44847</v>
      </c>
      <c r="B388" s="46">
        <v>144289.04800000001</v>
      </c>
      <c r="C388" s="32">
        <f>VLOOKUP($A388,級距!$A:$K,9,FALSE)</f>
        <v>10</v>
      </c>
      <c r="D388" s="32">
        <f>VLOOKUP($A388,級距!$A:$K,10,FALSE)</f>
        <v>6</v>
      </c>
      <c r="E388" s="32">
        <f>VLOOKUP($A388,級距!$A:$K,11,FALSE)</f>
        <v>1</v>
      </c>
      <c r="F388" s="32">
        <f t="shared" ref="F388:F451" si="7">IF(A389&lt;&gt;A388,1,0)</f>
        <v>1</v>
      </c>
    </row>
    <row r="389" spans="1:6">
      <c r="A389" s="47">
        <v>44846</v>
      </c>
      <c r="B389" s="46">
        <v>-19339.464</v>
      </c>
      <c r="C389" s="32">
        <f>VLOOKUP($A389,級距!$A:$K,9,FALSE)</f>
        <v>7</v>
      </c>
      <c r="D389" s="32">
        <f>VLOOKUP($A389,級距!$A:$K,10,FALSE)</f>
        <v>2</v>
      </c>
      <c r="E389" s="32">
        <f>VLOOKUP($A389,級距!$A:$K,11,FALSE)</f>
        <v>2</v>
      </c>
      <c r="F389" s="32">
        <f t="shared" si="7"/>
        <v>1</v>
      </c>
    </row>
    <row r="390" spans="1:6">
      <c r="A390" s="47">
        <v>44845</v>
      </c>
      <c r="B390" s="46">
        <v>98643.975999999995</v>
      </c>
      <c r="C390" s="32">
        <f>VLOOKUP($A390,級距!$A:$K,9,FALSE)</f>
        <v>8</v>
      </c>
      <c r="D390" s="32">
        <f>VLOOKUP($A390,級距!$A:$K,10,FALSE)</f>
        <v>8</v>
      </c>
      <c r="E390" s="32">
        <f>VLOOKUP($A390,級距!$A:$K,11,FALSE)</f>
        <v>3</v>
      </c>
      <c r="F390" s="32">
        <f t="shared" si="7"/>
        <v>1</v>
      </c>
    </row>
    <row r="391" spans="1:6">
      <c r="A391" s="47">
        <v>44841</v>
      </c>
      <c r="B391" s="46">
        <v>37710.68</v>
      </c>
      <c r="C391" s="32">
        <f>VLOOKUP($A391,級距!$A:$K,9,FALSE)</f>
        <v>5</v>
      </c>
      <c r="D391" s="32">
        <f>VLOOKUP($A391,級距!$A:$K,10,FALSE)</f>
        <v>7</v>
      </c>
      <c r="E391" s="32">
        <f>VLOOKUP($A391,級距!$A:$K,11,FALSE)</f>
        <v>3</v>
      </c>
      <c r="F391" s="32">
        <f t="shared" si="7"/>
        <v>1</v>
      </c>
    </row>
    <row r="392" spans="1:6">
      <c r="A392" s="47">
        <v>44839</v>
      </c>
      <c r="B392" s="46">
        <v>66958.623999999996</v>
      </c>
      <c r="C392" s="32">
        <f>VLOOKUP($A392,級距!$A:$K,9,FALSE)</f>
        <v>6</v>
      </c>
      <c r="D392" s="32">
        <f>VLOOKUP($A392,級距!$A:$K,10,FALSE)</f>
        <v>5</v>
      </c>
      <c r="E392" s="32">
        <f>VLOOKUP($A392,級距!$A:$K,11,FALSE)</f>
        <v>2</v>
      </c>
      <c r="F392" s="32">
        <f t="shared" si="7"/>
        <v>1</v>
      </c>
    </row>
    <row r="393" spans="1:6">
      <c r="A393" s="47">
        <v>44838</v>
      </c>
      <c r="B393" s="46">
        <v>33635.752</v>
      </c>
      <c r="C393" s="32">
        <f>VLOOKUP($A393,級距!$A:$K,9,FALSE)</f>
        <v>5</v>
      </c>
      <c r="D393" s="32">
        <f>VLOOKUP($A393,級距!$A:$K,10,FALSE)</f>
        <v>6</v>
      </c>
      <c r="E393" s="32">
        <f>VLOOKUP($A393,級距!$A:$K,11,FALSE)</f>
        <v>2</v>
      </c>
      <c r="F393" s="32">
        <f t="shared" si="7"/>
        <v>1</v>
      </c>
    </row>
    <row r="394" spans="1:6">
      <c r="A394" s="47">
        <v>44837</v>
      </c>
      <c r="B394" s="46">
        <v>-103200.64</v>
      </c>
      <c r="C394" s="32">
        <f>VLOOKUP($A394,級距!$A:$K,9,FALSE)</f>
        <v>9</v>
      </c>
      <c r="D394" s="32">
        <f>VLOOKUP($A394,級距!$A:$K,10,FALSE)</f>
        <v>3</v>
      </c>
      <c r="E394" s="32">
        <f>VLOOKUP($A394,級距!$A:$K,11,FALSE)</f>
        <v>2</v>
      </c>
      <c r="F394" s="32">
        <f t="shared" si="7"/>
        <v>1</v>
      </c>
    </row>
    <row r="395" spans="1:6">
      <c r="A395" s="47">
        <v>44834</v>
      </c>
      <c r="B395" s="46">
        <v>-123413.88</v>
      </c>
      <c r="C395" s="32">
        <f>VLOOKUP($A395,級距!$A:$K,9,FALSE)</f>
        <v>6</v>
      </c>
      <c r="D395" s="32">
        <f>VLOOKUP($A395,級距!$A:$K,10,FALSE)</f>
        <v>3</v>
      </c>
      <c r="E395" s="32">
        <f>VLOOKUP($A395,級距!$A:$K,11,FALSE)</f>
        <v>2</v>
      </c>
      <c r="F395" s="32">
        <f t="shared" si="7"/>
        <v>1</v>
      </c>
    </row>
    <row r="396" spans="1:6">
      <c r="A396" s="47">
        <v>44832</v>
      </c>
      <c r="B396" s="46">
        <v>172805.408</v>
      </c>
      <c r="C396" s="32">
        <f>VLOOKUP($A396,級距!$A:$K,9,FALSE)</f>
        <v>10</v>
      </c>
      <c r="D396" s="32">
        <f>VLOOKUP($A396,級距!$A:$K,10,FALSE)</f>
        <v>8</v>
      </c>
      <c r="E396" s="32">
        <f>VLOOKUP($A396,級距!$A:$K,11,FALSE)</f>
        <v>4</v>
      </c>
      <c r="F396" s="32">
        <f t="shared" si="7"/>
        <v>1</v>
      </c>
    </row>
    <row r="397" spans="1:6">
      <c r="A397" s="47">
        <v>44830</v>
      </c>
      <c r="B397" s="46">
        <v>98479.576000000001</v>
      </c>
      <c r="C397" s="32">
        <f>VLOOKUP($A397,級距!$A:$K,9,FALSE)</f>
        <v>8</v>
      </c>
      <c r="D397" s="32">
        <f>VLOOKUP($A397,級距!$A:$K,10,FALSE)</f>
        <v>8</v>
      </c>
      <c r="E397" s="32">
        <f>VLOOKUP($A397,級距!$A:$K,11,FALSE)</f>
        <v>3</v>
      </c>
      <c r="F397" s="32">
        <f t="shared" si="7"/>
        <v>1</v>
      </c>
    </row>
    <row r="398" spans="1:6">
      <c r="A398" s="47">
        <v>44827</v>
      </c>
      <c r="B398" s="46">
        <v>69214.720000000001</v>
      </c>
      <c r="C398" s="32">
        <f>VLOOKUP($A398,級距!$A:$K,9,FALSE)</f>
        <v>7</v>
      </c>
      <c r="D398" s="32">
        <f>VLOOKUP($A398,級距!$A:$K,10,FALSE)</f>
        <v>6</v>
      </c>
      <c r="E398" s="32">
        <f>VLOOKUP($A398,級距!$A:$K,11,FALSE)</f>
        <v>2</v>
      </c>
      <c r="F398" s="32">
        <f t="shared" si="7"/>
        <v>1</v>
      </c>
    </row>
    <row r="399" spans="1:6">
      <c r="A399" s="47">
        <v>44826</v>
      </c>
      <c r="B399" s="46">
        <v>-50404.76</v>
      </c>
      <c r="C399" s="32">
        <f>VLOOKUP($A399,級距!$A:$K,9,FALSE)</f>
        <v>5</v>
      </c>
      <c r="D399" s="32">
        <f>VLOOKUP($A399,級距!$A:$K,10,FALSE)</f>
        <v>2</v>
      </c>
      <c r="E399" s="32">
        <f>VLOOKUP($A399,級距!$A:$K,11,FALSE)</f>
        <v>2</v>
      </c>
      <c r="F399" s="32">
        <f t="shared" si="7"/>
        <v>1</v>
      </c>
    </row>
    <row r="400" spans="1:6">
      <c r="A400" s="47">
        <v>44825</v>
      </c>
      <c r="B400" s="46">
        <v>-14456.84</v>
      </c>
      <c r="C400" s="32">
        <f>VLOOKUP($A400,級距!$A:$K,9,FALSE)</f>
        <v>4</v>
      </c>
      <c r="D400" s="32">
        <f>VLOOKUP($A400,級距!$A:$K,10,FALSE)</f>
        <v>6</v>
      </c>
      <c r="E400" s="32">
        <f>VLOOKUP($A400,級距!$A:$K,11,FALSE)</f>
        <v>2</v>
      </c>
      <c r="F400" s="32">
        <f t="shared" si="7"/>
        <v>1</v>
      </c>
    </row>
    <row r="401" spans="1:6">
      <c r="A401" s="47">
        <v>44823</v>
      </c>
      <c r="B401" s="46">
        <v>-16370.08</v>
      </c>
      <c r="C401" s="32">
        <f>VLOOKUP($A401,級距!$A:$K,9,FALSE)</f>
        <v>6</v>
      </c>
      <c r="D401" s="32">
        <f>VLOOKUP($A401,級距!$A:$K,10,FALSE)</f>
        <v>8</v>
      </c>
      <c r="E401" s="32">
        <f>VLOOKUP($A401,級距!$A:$K,11,FALSE)</f>
        <v>3</v>
      </c>
      <c r="F401" s="32">
        <f t="shared" si="7"/>
        <v>1</v>
      </c>
    </row>
    <row r="402" spans="1:6">
      <c r="A402" s="47">
        <v>44820</v>
      </c>
      <c r="B402" s="46">
        <v>33521.08</v>
      </c>
      <c r="C402" s="32">
        <f>VLOOKUP($A402,級距!$A:$K,9,FALSE)</f>
        <v>1</v>
      </c>
      <c r="D402" s="32">
        <f>VLOOKUP($A402,級距!$A:$K,10,FALSE)</f>
        <v>3</v>
      </c>
      <c r="E402" s="32">
        <f>VLOOKUP($A402,級距!$A:$K,11,FALSE)</f>
        <v>2</v>
      </c>
      <c r="F402" s="32">
        <f t="shared" si="7"/>
        <v>1</v>
      </c>
    </row>
    <row r="403" spans="1:6">
      <c r="A403" s="47">
        <v>44818</v>
      </c>
      <c r="B403" s="46">
        <v>-10801.664000000001</v>
      </c>
      <c r="C403" s="32">
        <f>VLOOKUP($A403,級距!$A:$K,9,FALSE)</f>
        <v>7</v>
      </c>
      <c r="D403" s="32">
        <f>VLOOKUP($A403,級距!$A:$K,10,FALSE)</f>
        <v>7</v>
      </c>
      <c r="E403" s="32">
        <f>VLOOKUP($A403,級距!$A:$K,11,FALSE)</f>
        <v>3</v>
      </c>
      <c r="F403" s="32">
        <f t="shared" si="7"/>
        <v>1</v>
      </c>
    </row>
    <row r="404" spans="1:6">
      <c r="A404" s="47">
        <v>44817</v>
      </c>
      <c r="B404" s="46">
        <v>-33260.224000000002</v>
      </c>
      <c r="C404" s="32">
        <f>VLOOKUP($A404,級距!$A:$K,9,FALSE)</f>
        <v>2</v>
      </c>
      <c r="D404" s="32">
        <f>VLOOKUP($A404,級距!$A:$K,10,FALSE)</f>
        <v>1</v>
      </c>
      <c r="E404" s="32">
        <f>VLOOKUP($A404,級距!$A:$K,11,FALSE)</f>
        <v>2</v>
      </c>
      <c r="F404" s="32">
        <f t="shared" si="7"/>
        <v>1</v>
      </c>
    </row>
    <row r="405" spans="1:6">
      <c r="A405" s="47">
        <v>44816</v>
      </c>
      <c r="B405" s="46">
        <v>34562.936000000002</v>
      </c>
      <c r="C405" s="32">
        <f>VLOOKUP($A405,級距!$A:$K,9,FALSE)</f>
        <v>2</v>
      </c>
      <c r="D405" s="32">
        <f>VLOOKUP($A405,級距!$A:$K,10,FALSE)</f>
        <v>3</v>
      </c>
      <c r="E405" s="32">
        <f>VLOOKUP($A405,級距!$A:$K,11,FALSE)</f>
        <v>2</v>
      </c>
      <c r="F405" s="32">
        <f t="shared" si="7"/>
        <v>1</v>
      </c>
    </row>
    <row r="406" spans="1:6">
      <c r="A406" s="47">
        <v>44811</v>
      </c>
      <c r="B406" s="46">
        <v>66549.279999999999</v>
      </c>
      <c r="C406" s="32">
        <f>VLOOKUP($A406,級距!$A:$K,9,FALSE)</f>
        <v>4</v>
      </c>
      <c r="D406" s="32">
        <f>VLOOKUP($A406,級距!$A:$K,10,FALSE)</f>
        <v>7</v>
      </c>
      <c r="E406" s="32">
        <f>VLOOKUP($A406,級距!$A:$K,11,FALSE)</f>
        <v>3</v>
      </c>
      <c r="F406" s="32">
        <f t="shared" si="7"/>
        <v>1</v>
      </c>
    </row>
    <row r="407" spans="1:6">
      <c r="A407" s="47">
        <v>44810</v>
      </c>
      <c r="B407" s="46">
        <v>-78412.639999999999</v>
      </c>
      <c r="C407" s="32">
        <f>VLOOKUP($A407,級距!$A:$K,9,FALSE)</f>
        <v>8</v>
      </c>
      <c r="D407" s="32">
        <f>VLOOKUP($A407,級距!$A:$K,10,FALSE)</f>
        <v>4</v>
      </c>
      <c r="E407" s="32">
        <f>VLOOKUP($A407,級距!$A:$K,11,FALSE)</f>
        <v>2</v>
      </c>
      <c r="F407" s="32">
        <f t="shared" si="7"/>
        <v>1</v>
      </c>
    </row>
    <row r="408" spans="1:6">
      <c r="A408" s="47">
        <v>44809</v>
      </c>
      <c r="B408" s="46">
        <v>-27509.040000000001</v>
      </c>
      <c r="C408" s="32">
        <f>VLOOKUP($A408,級距!$A:$K,9,FALSE)</f>
        <v>5</v>
      </c>
      <c r="D408" s="32">
        <f>VLOOKUP($A408,級距!$A:$K,10,FALSE)</f>
        <v>2</v>
      </c>
      <c r="E408" s="32">
        <f>VLOOKUP($A408,級距!$A:$K,11,FALSE)</f>
        <v>2</v>
      </c>
      <c r="F408" s="32">
        <f t="shared" si="7"/>
        <v>1</v>
      </c>
    </row>
    <row r="409" spans="1:6">
      <c r="A409" s="47">
        <v>44806</v>
      </c>
      <c r="B409" s="46">
        <v>-16525.96</v>
      </c>
      <c r="C409" s="32">
        <f>VLOOKUP($A409,級距!$A:$K,9,FALSE)</f>
        <v>7</v>
      </c>
      <c r="D409" s="32">
        <f>VLOOKUP($A409,級距!$A:$K,10,FALSE)</f>
        <v>10</v>
      </c>
      <c r="E409" s="32">
        <f>VLOOKUP($A409,級距!$A:$K,11,FALSE)</f>
        <v>3</v>
      </c>
      <c r="F409" s="32">
        <f t="shared" si="7"/>
        <v>1</v>
      </c>
    </row>
    <row r="410" spans="1:6">
      <c r="A410" s="47">
        <v>44805</v>
      </c>
      <c r="B410" s="46">
        <v>-15535.44</v>
      </c>
      <c r="C410" s="32">
        <f>VLOOKUP($A410,級距!$A:$K,9,FALSE)</f>
        <v>5</v>
      </c>
      <c r="D410" s="32">
        <f>VLOOKUP($A410,級距!$A:$K,10,FALSE)</f>
        <v>7</v>
      </c>
      <c r="E410" s="32">
        <f>VLOOKUP($A410,級距!$A:$K,11,FALSE)</f>
        <v>3</v>
      </c>
      <c r="F410" s="32">
        <f t="shared" si="7"/>
        <v>1</v>
      </c>
    </row>
    <row r="411" spans="1:6">
      <c r="A411" s="47">
        <v>44804</v>
      </c>
      <c r="B411" s="46">
        <v>30069.248</v>
      </c>
      <c r="C411" s="32">
        <f>VLOOKUP($A411,級距!$A:$K,9,FALSE)</f>
        <v>9</v>
      </c>
      <c r="D411" s="32">
        <f>VLOOKUP($A411,級距!$A:$K,10,FALSE)</f>
        <v>7</v>
      </c>
      <c r="E411" s="32">
        <f>VLOOKUP($A411,級距!$A:$K,11,FALSE)</f>
        <v>4</v>
      </c>
      <c r="F411" s="32">
        <f t="shared" si="7"/>
        <v>1</v>
      </c>
    </row>
    <row r="412" spans="1:6">
      <c r="A412" s="47">
        <v>44799</v>
      </c>
      <c r="B412" s="46">
        <v>-82661.759999999995</v>
      </c>
      <c r="C412" s="32">
        <f>VLOOKUP($A412,級距!$A:$K,9,FALSE)</f>
        <v>1</v>
      </c>
      <c r="D412" s="32">
        <f>VLOOKUP($A412,級距!$A:$K,10,FALSE)</f>
        <v>4</v>
      </c>
      <c r="E412" s="32">
        <f>VLOOKUP($A412,級距!$A:$K,11,FALSE)</f>
        <v>2</v>
      </c>
      <c r="F412" s="32">
        <f t="shared" si="7"/>
        <v>1</v>
      </c>
    </row>
    <row r="413" spans="1:6">
      <c r="A413" s="47">
        <v>44798</v>
      </c>
      <c r="B413" s="46">
        <v>-42114.847999999998</v>
      </c>
      <c r="C413" s="32">
        <f>VLOOKUP($A413,級距!$A:$K,9,FALSE)</f>
        <v>3</v>
      </c>
      <c r="D413" s="32">
        <f>VLOOKUP($A413,級距!$A:$K,10,FALSE)</f>
        <v>4</v>
      </c>
      <c r="E413" s="32">
        <f>VLOOKUP($A413,級距!$A:$K,11,FALSE)</f>
        <v>2</v>
      </c>
      <c r="F413" s="32">
        <f t="shared" si="7"/>
        <v>1</v>
      </c>
    </row>
    <row r="414" spans="1:6">
      <c r="A414" s="47">
        <v>44797</v>
      </c>
      <c r="B414" s="46">
        <v>-19683.936000000002</v>
      </c>
      <c r="C414" s="32">
        <f>VLOOKUP($A414,級距!$A:$K,9,FALSE)</f>
        <v>4</v>
      </c>
      <c r="D414" s="32">
        <f>VLOOKUP($A414,級距!$A:$K,10,FALSE)</f>
        <v>4</v>
      </c>
      <c r="E414" s="32">
        <f>VLOOKUP($A414,級距!$A:$K,11,FALSE)</f>
        <v>2</v>
      </c>
      <c r="F414" s="32">
        <f t="shared" si="7"/>
        <v>1</v>
      </c>
    </row>
    <row r="415" spans="1:6">
      <c r="A415" s="47">
        <v>44796</v>
      </c>
      <c r="B415" s="46">
        <v>32779.360000000001</v>
      </c>
      <c r="C415" s="32">
        <f>VLOOKUP($A415,級距!$A:$K,9,FALSE)</f>
        <v>1</v>
      </c>
      <c r="D415" s="32">
        <f>VLOOKUP($A415,級距!$A:$K,10,FALSE)</f>
        <v>4</v>
      </c>
      <c r="E415" s="32">
        <f>VLOOKUP($A415,級距!$A:$K,11,FALSE)</f>
        <v>2</v>
      </c>
      <c r="F415" s="32">
        <f t="shared" si="7"/>
        <v>1</v>
      </c>
    </row>
    <row r="416" spans="1:6">
      <c r="A416" s="47">
        <v>44795</v>
      </c>
      <c r="B416" s="46">
        <v>14708.08</v>
      </c>
      <c r="C416" s="32">
        <f>VLOOKUP($A416,級距!$A:$K,9,FALSE)</f>
        <v>2</v>
      </c>
      <c r="D416" s="32">
        <f>VLOOKUP($A416,級距!$A:$K,10,FALSE)</f>
        <v>1</v>
      </c>
      <c r="E416" s="32">
        <f>VLOOKUP($A416,級距!$A:$K,11,FALSE)</f>
        <v>2</v>
      </c>
      <c r="F416" s="32">
        <f t="shared" si="7"/>
        <v>1</v>
      </c>
    </row>
    <row r="417" spans="1:6">
      <c r="A417" s="47">
        <v>44791</v>
      </c>
      <c r="B417" s="46">
        <v>-107340.64</v>
      </c>
      <c r="C417" s="32">
        <f>VLOOKUP($A417,級距!$A:$K,9,FALSE)</f>
        <v>2</v>
      </c>
      <c r="D417" s="32">
        <f>VLOOKUP($A417,級距!$A:$K,10,FALSE)</f>
        <v>7</v>
      </c>
      <c r="E417" s="32">
        <f>VLOOKUP($A417,級距!$A:$K,11,FALSE)</f>
        <v>3</v>
      </c>
      <c r="F417" s="32">
        <f t="shared" si="7"/>
        <v>1</v>
      </c>
    </row>
    <row r="418" spans="1:6">
      <c r="A418" s="47">
        <v>44789</v>
      </c>
      <c r="B418" s="46">
        <v>-61121.375999999997</v>
      </c>
      <c r="C418" s="32">
        <f>VLOOKUP($A418,級距!$A:$K,9,FALSE)</f>
        <v>1</v>
      </c>
      <c r="D418" s="32">
        <f>VLOOKUP($A418,級距!$A:$K,10,FALSE)</f>
        <v>5</v>
      </c>
      <c r="E418" s="32">
        <f>VLOOKUP($A418,級距!$A:$K,11,FALSE)</f>
        <v>2</v>
      </c>
      <c r="F418" s="32">
        <f t="shared" si="7"/>
        <v>1</v>
      </c>
    </row>
    <row r="419" spans="1:6">
      <c r="A419" s="47">
        <v>44788</v>
      </c>
      <c r="B419" s="46">
        <v>55695.328000000001</v>
      </c>
      <c r="C419" s="32">
        <f>VLOOKUP($A419,級距!$A:$K,9,FALSE)</f>
        <v>3</v>
      </c>
      <c r="D419" s="32">
        <f>VLOOKUP($A419,級距!$A:$K,10,FALSE)</f>
        <v>2</v>
      </c>
      <c r="E419" s="32">
        <f>VLOOKUP($A419,級距!$A:$K,11,FALSE)</f>
        <v>2</v>
      </c>
      <c r="F419" s="32">
        <f t="shared" si="7"/>
        <v>1</v>
      </c>
    </row>
    <row r="420" spans="1:6">
      <c r="A420" s="47">
        <v>44785</v>
      </c>
      <c r="B420" s="46">
        <v>29070.072</v>
      </c>
      <c r="C420" s="32">
        <f>VLOOKUP($A420,級距!$A:$K,9,FALSE)</f>
        <v>2</v>
      </c>
      <c r="D420" s="32">
        <f>VLOOKUP($A420,級距!$A:$K,10,FALSE)</f>
        <v>4</v>
      </c>
      <c r="E420" s="32">
        <f>VLOOKUP($A420,級距!$A:$K,11,FALSE)</f>
        <v>2</v>
      </c>
      <c r="F420" s="32">
        <f t="shared" si="7"/>
        <v>1</v>
      </c>
    </row>
    <row r="421" spans="1:6">
      <c r="A421" s="47">
        <v>44784</v>
      </c>
      <c r="B421" s="46">
        <v>5375.68</v>
      </c>
      <c r="C421" s="32">
        <f>VLOOKUP($A421,級距!$A:$K,9,FALSE)</f>
        <v>2</v>
      </c>
      <c r="D421" s="32">
        <f>VLOOKUP($A421,級距!$A:$K,10,FALSE)</f>
        <v>7</v>
      </c>
      <c r="E421" s="32">
        <f>VLOOKUP($A421,級距!$A:$K,11,FALSE)</f>
        <v>3</v>
      </c>
      <c r="F421" s="32">
        <f t="shared" si="7"/>
        <v>1</v>
      </c>
    </row>
    <row r="422" spans="1:6">
      <c r="A422" s="47">
        <v>44778</v>
      </c>
      <c r="B422" s="46">
        <v>75846.528000000006</v>
      </c>
      <c r="C422" s="32">
        <f>VLOOKUP($A422,級距!$A:$K,9,FALSE)</f>
        <v>9</v>
      </c>
      <c r="D422" s="32">
        <f>VLOOKUP($A422,級距!$A:$K,10,FALSE)</f>
        <v>10</v>
      </c>
      <c r="E422" s="32">
        <f>VLOOKUP($A422,級距!$A:$K,11,FALSE)</f>
        <v>3</v>
      </c>
      <c r="F422" s="32">
        <f t="shared" si="7"/>
        <v>1</v>
      </c>
    </row>
    <row r="423" spans="1:6">
      <c r="A423" s="47">
        <v>44777</v>
      </c>
      <c r="B423" s="46">
        <v>62493.84</v>
      </c>
      <c r="C423" s="32">
        <f>VLOOKUP($A423,級距!$A:$K,9,FALSE)</f>
        <v>9</v>
      </c>
      <c r="D423" s="32">
        <f>VLOOKUP($A423,級距!$A:$K,10,FALSE)</f>
        <v>2</v>
      </c>
      <c r="E423" s="32">
        <f>VLOOKUP($A423,級距!$A:$K,11,FALSE)</f>
        <v>2</v>
      </c>
      <c r="F423" s="32">
        <f t="shared" si="7"/>
        <v>1</v>
      </c>
    </row>
    <row r="424" spans="1:6">
      <c r="A424" s="47">
        <v>44775</v>
      </c>
      <c r="B424" s="46">
        <v>53548.84</v>
      </c>
      <c r="C424" s="32">
        <f>VLOOKUP($A424,級距!$A:$K,9,FALSE)</f>
        <v>7</v>
      </c>
      <c r="D424" s="32">
        <f>VLOOKUP($A424,級距!$A:$K,10,FALSE)</f>
        <v>7</v>
      </c>
      <c r="E424" s="32">
        <f>VLOOKUP($A424,級距!$A:$K,11,FALSE)</f>
        <v>3</v>
      </c>
      <c r="F424" s="32">
        <f t="shared" si="7"/>
        <v>1</v>
      </c>
    </row>
    <row r="425" spans="1:6">
      <c r="A425" s="47">
        <v>44771</v>
      </c>
      <c r="B425" s="46">
        <v>-54071.360000000001</v>
      </c>
      <c r="C425" s="32">
        <f>VLOOKUP($A425,級距!$A:$K,9,FALSE)</f>
        <v>3</v>
      </c>
      <c r="D425" s="32">
        <f>VLOOKUP($A425,級距!$A:$K,10,FALSE)</f>
        <v>1</v>
      </c>
      <c r="E425" s="32">
        <f>VLOOKUP($A425,級距!$A:$K,11,FALSE)</f>
        <v>2</v>
      </c>
      <c r="F425" s="32">
        <f t="shared" si="7"/>
        <v>1</v>
      </c>
    </row>
    <row r="426" spans="1:6">
      <c r="A426" s="47">
        <v>44770</v>
      </c>
      <c r="B426" s="46">
        <v>-23648.704000000002</v>
      </c>
      <c r="C426" s="32">
        <f>VLOOKUP($A426,級距!$A:$K,9,FALSE)</f>
        <v>5</v>
      </c>
      <c r="D426" s="32">
        <f>VLOOKUP($A426,級距!$A:$K,10,FALSE)</f>
        <v>6</v>
      </c>
      <c r="E426" s="32">
        <f>VLOOKUP($A426,級距!$A:$K,11,FALSE)</f>
        <v>2</v>
      </c>
      <c r="F426" s="32">
        <f t="shared" si="7"/>
        <v>1</v>
      </c>
    </row>
    <row r="427" spans="1:6">
      <c r="A427" s="47">
        <v>44769</v>
      </c>
      <c r="B427" s="46">
        <v>-71521.759999999995</v>
      </c>
      <c r="C427" s="32">
        <f>VLOOKUP($A427,級距!$A:$K,9,FALSE)</f>
        <v>7</v>
      </c>
      <c r="D427" s="32">
        <f>VLOOKUP($A427,級距!$A:$K,10,FALSE)</f>
        <v>7</v>
      </c>
      <c r="E427" s="32">
        <f>VLOOKUP($A427,級距!$A:$K,11,FALSE)</f>
        <v>3</v>
      </c>
      <c r="F427" s="32">
        <f t="shared" si="7"/>
        <v>1</v>
      </c>
    </row>
    <row r="428" spans="1:6">
      <c r="A428" s="47">
        <v>44768</v>
      </c>
      <c r="B428" s="46">
        <v>-45525.120000000003</v>
      </c>
      <c r="C428" s="32">
        <f>VLOOKUP($A428,級距!$A:$K,9,FALSE)</f>
        <v>5</v>
      </c>
      <c r="D428" s="32">
        <f>VLOOKUP($A428,級距!$A:$K,10,FALSE)</f>
        <v>4</v>
      </c>
      <c r="E428" s="32">
        <f>VLOOKUP($A428,級距!$A:$K,11,FALSE)</f>
        <v>2</v>
      </c>
      <c r="F428" s="32">
        <f t="shared" si="7"/>
        <v>1</v>
      </c>
    </row>
    <row r="429" spans="1:6">
      <c r="A429" s="47">
        <v>44767</v>
      </c>
      <c r="B429" s="46">
        <v>-11461.536</v>
      </c>
      <c r="C429" s="32">
        <f>VLOOKUP($A429,級距!$A:$K,9,FALSE)</f>
        <v>5</v>
      </c>
      <c r="D429" s="32">
        <f>VLOOKUP($A429,級距!$A:$K,10,FALSE)</f>
        <v>3</v>
      </c>
      <c r="E429" s="32">
        <f>VLOOKUP($A429,級距!$A:$K,11,FALSE)</f>
        <v>2</v>
      </c>
      <c r="F429" s="32">
        <f t="shared" si="7"/>
        <v>1</v>
      </c>
    </row>
    <row r="430" spans="1:6">
      <c r="A430" s="47">
        <v>44764</v>
      </c>
      <c r="B430" s="46">
        <v>-5435.9120000000003</v>
      </c>
      <c r="C430" s="32">
        <f>VLOOKUP($A430,級距!$A:$K,9,FALSE)</f>
        <v>4</v>
      </c>
      <c r="D430" s="32">
        <f>VLOOKUP($A430,級距!$A:$K,10,FALSE)</f>
        <v>4</v>
      </c>
      <c r="E430" s="32">
        <f>VLOOKUP($A430,級距!$A:$K,11,FALSE)</f>
        <v>2</v>
      </c>
      <c r="F430" s="32">
        <f t="shared" si="7"/>
        <v>1</v>
      </c>
    </row>
    <row r="431" spans="1:6">
      <c r="A431" s="47">
        <v>44762</v>
      </c>
      <c r="B431" s="46">
        <v>-50018.656000000003</v>
      </c>
      <c r="C431" s="32">
        <f>VLOOKUP($A431,級距!$A:$K,9,FALSE)</f>
        <v>8</v>
      </c>
      <c r="D431" s="32">
        <f>VLOOKUP($A431,級距!$A:$K,10,FALSE)</f>
        <v>7</v>
      </c>
      <c r="E431" s="32">
        <f>VLOOKUP($A431,級距!$A:$K,11,FALSE)</f>
        <v>3</v>
      </c>
      <c r="F431" s="32">
        <f t="shared" si="7"/>
        <v>1</v>
      </c>
    </row>
    <row r="432" spans="1:6">
      <c r="A432" s="47">
        <v>44761</v>
      </c>
      <c r="B432" s="46">
        <v>1773.1679999999999</v>
      </c>
      <c r="C432" s="32">
        <f>VLOOKUP($A432,級距!$A:$K,9,FALSE)</f>
        <v>5</v>
      </c>
      <c r="D432" s="32">
        <f>VLOOKUP($A432,級距!$A:$K,10,FALSE)</f>
        <v>8</v>
      </c>
      <c r="E432" s="32">
        <f>VLOOKUP($A432,級距!$A:$K,11,FALSE)</f>
        <v>3</v>
      </c>
      <c r="F432" s="32">
        <f t="shared" si="7"/>
        <v>1</v>
      </c>
    </row>
    <row r="433" spans="1:6">
      <c r="A433" s="47">
        <v>44760</v>
      </c>
      <c r="B433" s="46">
        <v>45285.928</v>
      </c>
      <c r="C433" s="32">
        <f>VLOOKUP($A433,級距!$A:$K,9,FALSE)</f>
        <v>4</v>
      </c>
      <c r="D433" s="32">
        <f>VLOOKUP($A433,級距!$A:$K,10,FALSE)</f>
        <v>6</v>
      </c>
      <c r="E433" s="32">
        <f>VLOOKUP($A433,級距!$A:$K,11,FALSE)</f>
        <v>2</v>
      </c>
      <c r="F433" s="32">
        <f t="shared" si="7"/>
        <v>1</v>
      </c>
    </row>
    <row r="434" spans="1:6">
      <c r="A434" s="47">
        <v>44757</v>
      </c>
      <c r="B434" s="46">
        <v>35529.536</v>
      </c>
      <c r="C434" s="32">
        <f>VLOOKUP($A434,級距!$A:$K,9,FALSE)</f>
        <v>8</v>
      </c>
      <c r="D434" s="32">
        <f>VLOOKUP($A434,級距!$A:$K,10,FALSE)</f>
        <v>3</v>
      </c>
      <c r="E434" s="32">
        <f>VLOOKUP($A434,級距!$A:$K,11,FALSE)</f>
        <v>2</v>
      </c>
      <c r="F434" s="32">
        <f t="shared" si="7"/>
        <v>1</v>
      </c>
    </row>
    <row r="435" spans="1:6">
      <c r="A435" s="47">
        <v>44756</v>
      </c>
      <c r="B435" s="46">
        <v>-24273.096000000001</v>
      </c>
      <c r="C435" s="32">
        <f>VLOOKUP($A435,級距!$A:$K,9,FALSE)</f>
        <v>10</v>
      </c>
      <c r="D435" s="32">
        <f>VLOOKUP($A435,級距!$A:$K,10,FALSE)</f>
        <v>5</v>
      </c>
      <c r="E435" s="32">
        <f>VLOOKUP($A435,級距!$A:$K,11,FALSE)</f>
        <v>1</v>
      </c>
      <c r="F435" s="32">
        <f t="shared" si="7"/>
        <v>1</v>
      </c>
    </row>
    <row r="436" spans="1:6">
      <c r="A436" s="47">
        <v>44754</v>
      </c>
      <c r="B436" s="46">
        <v>138572.66399999999</v>
      </c>
      <c r="C436" s="32">
        <f>VLOOKUP($A436,級距!$A:$K,9,FALSE)</f>
        <v>10</v>
      </c>
      <c r="D436" s="32">
        <f>VLOOKUP($A436,級距!$A:$K,10,FALSE)</f>
        <v>8</v>
      </c>
      <c r="E436" s="32">
        <f>VLOOKUP($A436,級距!$A:$K,11,FALSE)</f>
        <v>4</v>
      </c>
      <c r="F436" s="32">
        <f t="shared" si="7"/>
        <v>1</v>
      </c>
    </row>
    <row r="437" spans="1:6">
      <c r="A437" s="47">
        <v>44750</v>
      </c>
      <c r="B437" s="46">
        <v>-11614.191999999999</v>
      </c>
      <c r="C437" s="32">
        <f>VLOOKUP($A437,級距!$A:$K,9,FALSE)</f>
        <v>8</v>
      </c>
      <c r="D437" s="32">
        <f>VLOOKUP($A437,級距!$A:$K,10,FALSE)</f>
        <v>3</v>
      </c>
      <c r="E437" s="32">
        <f>VLOOKUP($A437,級距!$A:$K,11,FALSE)</f>
        <v>2</v>
      </c>
      <c r="F437" s="32">
        <f t="shared" si="7"/>
        <v>1</v>
      </c>
    </row>
    <row r="438" spans="1:6">
      <c r="A438" s="47">
        <v>44749</v>
      </c>
      <c r="B438" s="46">
        <v>-103351.84</v>
      </c>
      <c r="C438" s="32">
        <f>VLOOKUP($A438,級距!$A:$K,9,FALSE)</f>
        <v>10</v>
      </c>
      <c r="D438" s="32">
        <f>VLOOKUP($A438,級距!$A:$K,10,FALSE)</f>
        <v>3</v>
      </c>
      <c r="E438" s="32">
        <f>VLOOKUP($A438,級距!$A:$K,11,FALSE)</f>
        <v>1</v>
      </c>
      <c r="F438" s="32">
        <f t="shared" si="7"/>
        <v>1</v>
      </c>
    </row>
    <row r="439" spans="1:6">
      <c r="A439" s="47">
        <v>44748</v>
      </c>
      <c r="B439" s="46">
        <v>265305.92</v>
      </c>
      <c r="C439" s="32">
        <f>VLOOKUP($A439,級距!$A:$K,9,FALSE)</f>
        <v>10</v>
      </c>
      <c r="D439" s="32">
        <f>VLOOKUP($A439,級距!$A:$K,10,FALSE)</f>
        <v>9</v>
      </c>
      <c r="E439" s="32">
        <f>VLOOKUP($A439,級距!$A:$K,11,FALSE)</f>
        <v>4</v>
      </c>
      <c r="F439" s="32">
        <f t="shared" si="7"/>
        <v>1</v>
      </c>
    </row>
    <row r="440" spans="1:6">
      <c r="A440" s="47">
        <v>44746</v>
      </c>
      <c r="B440" s="46">
        <v>20410.216</v>
      </c>
      <c r="C440" s="32">
        <f>VLOOKUP($A440,級距!$A:$K,9,FALSE)</f>
        <v>10</v>
      </c>
      <c r="D440" s="32">
        <f>VLOOKUP($A440,級距!$A:$K,10,FALSE)</f>
        <v>3</v>
      </c>
      <c r="E440" s="32">
        <f>VLOOKUP($A440,級距!$A:$K,11,FALSE)</f>
        <v>1</v>
      </c>
      <c r="F440" s="32">
        <f t="shared" si="7"/>
        <v>1</v>
      </c>
    </row>
    <row r="441" spans="1:6">
      <c r="A441" s="47">
        <v>44743</v>
      </c>
      <c r="B441" s="46">
        <v>263182.44</v>
      </c>
      <c r="C441" s="32">
        <f>VLOOKUP($A441,級距!$A:$K,9,FALSE)</f>
        <v>10</v>
      </c>
      <c r="D441" s="32">
        <f>VLOOKUP($A441,級距!$A:$K,10,FALSE)</f>
        <v>9</v>
      </c>
      <c r="E441" s="32">
        <f>VLOOKUP($A441,級距!$A:$K,11,FALSE)</f>
        <v>4</v>
      </c>
      <c r="F441" s="32">
        <f t="shared" si="7"/>
        <v>1</v>
      </c>
    </row>
    <row r="442" spans="1:6">
      <c r="A442" s="47">
        <v>44742</v>
      </c>
      <c r="B442" s="46">
        <v>139448.136</v>
      </c>
      <c r="C442" s="32">
        <f>VLOOKUP($A442,級距!$A:$K,9,FALSE)</f>
        <v>10</v>
      </c>
      <c r="D442" s="32">
        <f>VLOOKUP($A442,級距!$A:$K,10,FALSE)</f>
        <v>10</v>
      </c>
      <c r="E442" s="32">
        <f>VLOOKUP($A442,級距!$A:$K,11,FALSE)</f>
        <v>4</v>
      </c>
      <c r="F442" s="32">
        <f t="shared" si="7"/>
        <v>1</v>
      </c>
    </row>
    <row r="443" spans="1:6">
      <c r="A443" s="47">
        <v>44741</v>
      </c>
      <c r="B443" s="46">
        <v>25392.68</v>
      </c>
      <c r="C443" s="32">
        <f>VLOOKUP($A443,級距!$A:$K,9,FALSE)</f>
        <v>4</v>
      </c>
      <c r="D443" s="32">
        <f>VLOOKUP($A443,級距!$A:$K,10,FALSE)</f>
        <v>1</v>
      </c>
      <c r="E443" s="32">
        <f>VLOOKUP($A443,級距!$A:$K,11,FALSE)</f>
        <v>2</v>
      </c>
      <c r="F443" s="32">
        <f t="shared" si="7"/>
        <v>1</v>
      </c>
    </row>
    <row r="444" spans="1:6">
      <c r="A444" s="47">
        <v>44739</v>
      </c>
      <c r="B444" s="46">
        <v>29310.207999999999</v>
      </c>
      <c r="C444" s="32">
        <f>VLOOKUP($A444,級距!$A:$K,9,FALSE)</f>
        <v>7</v>
      </c>
      <c r="D444" s="32">
        <f>VLOOKUP($A444,級距!$A:$K,10,FALSE)</f>
        <v>4</v>
      </c>
      <c r="E444" s="32">
        <f>VLOOKUP($A444,級距!$A:$K,11,FALSE)</f>
        <v>2</v>
      </c>
      <c r="F444" s="32">
        <f t="shared" si="7"/>
        <v>1</v>
      </c>
    </row>
    <row r="445" spans="1:6">
      <c r="A445" s="47">
        <v>44735</v>
      </c>
      <c r="B445" s="46">
        <v>70226.856</v>
      </c>
      <c r="C445" s="32">
        <f>VLOOKUP($A445,級距!$A:$K,9,FALSE)</f>
        <v>10</v>
      </c>
      <c r="D445" s="32">
        <f>VLOOKUP($A445,級距!$A:$K,10,FALSE)</f>
        <v>4</v>
      </c>
      <c r="E445" s="32">
        <f>VLOOKUP($A445,級距!$A:$K,11,FALSE)</f>
        <v>1</v>
      </c>
      <c r="F445" s="32">
        <f t="shared" si="7"/>
        <v>1</v>
      </c>
    </row>
    <row r="446" spans="1:6">
      <c r="A446" s="47">
        <v>44733</v>
      </c>
      <c r="B446" s="46">
        <v>18909.727999999999</v>
      </c>
      <c r="C446" s="32">
        <f>VLOOKUP($A446,級距!$A:$K,9,FALSE)</f>
        <v>8</v>
      </c>
      <c r="D446" s="32">
        <f>VLOOKUP($A446,級距!$A:$K,10,FALSE)</f>
        <v>7</v>
      </c>
      <c r="E446" s="32">
        <f>VLOOKUP($A446,級距!$A:$K,11,FALSE)</f>
        <v>3</v>
      </c>
      <c r="F446" s="32">
        <f t="shared" si="7"/>
        <v>1</v>
      </c>
    </row>
    <row r="447" spans="1:6">
      <c r="A447" s="47">
        <v>44732</v>
      </c>
      <c r="B447" s="46">
        <v>44379.839999999997</v>
      </c>
      <c r="C447" s="32">
        <f>VLOOKUP($A447,級距!$A:$K,9,FALSE)</f>
        <v>9</v>
      </c>
      <c r="D447" s="32">
        <f>VLOOKUP($A447,級距!$A:$K,10,FALSE)</f>
        <v>6</v>
      </c>
      <c r="E447" s="32">
        <f>VLOOKUP($A447,級距!$A:$K,11,FALSE)</f>
        <v>2</v>
      </c>
      <c r="F447" s="32">
        <f t="shared" si="7"/>
        <v>1</v>
      </c>
    </row>
    <row r="448" spans="1:6">
      <c r="A448" s="47">
        <v>44729</v>
      </c>
      <c r="B448" s="46">
        <v>-123972.68</v>
      </c>
      <c r="C448" s="32">
        <f>VLOOKUP($A448,級距!$A:$K,9,FALSE)</f>
        <v>5</v>
      </c>
      <c r="D448" s="32">
        <f>VLOOKUP($A448,級距!$A:$K,10,FALSE)</f>
        <v>1</v>
      </c>
      <c r="E448" s="32">
        <f>VLOOKUP($A448,級距!$A:$K,11,FALSE)</f>
        <v>2</v>
      </c>
      <c r="F448" s="32">
        <f t="shared" si="7"/>
        <v>1</v>
      </c>
    </row>
    <row r="449" spans="1:6">
      <c r="A449" s="47">
        <v>44728</v>
      </c>
      <c r="B449" s="46">
        <v>250577.52</v>
      </c>
      <c r="C449" s="32">
        <f>VLOOKUP($A449,級距!$A:$K,9,FALSE)</f>
        <v>10</v>
      </c>
      <c r="D449" s="32">
        <f>VLOOKUP($A449,級距!$A:$K,10,FALSE)</f>
        <v>9</v>
      </c>
      <c r="E449" s="32">
        <f>VLOOKUP($A449,級距!$A:$K,11,FALSE)</f>
        <v>4</v>
      </c>
      <c r="F449" s="32">
        <f t="shared" si="7"/>
        <v>1</v>
      </c>
    </row>
    <row r="450" spans="1:6">
      <c r="A450" s="47">
        <v>44727</v>
      </c>
      <c r="B450" s="46">
        <v>61627.696000000004</v>
      </c>
      <c r="C450" s="32">
        <f>VLOOKUP($A450,級距!$A:$K,9,FALSE)</f>
        <v>2</v>
      </c>
      <c r="D450" s="32">
        <f>VLOOKUP($A450,級距!$A:$K,10,FALSE)</f>
        <v>1</v>
      </c>
      <c r="E450" s="32">
        <f>VLOOKUP($A450,級距!$A:$K,11,FALSE)</f>
        <v>2</v>
      </c>
      <c r="F450" s="32">
        <f t="shared" si="7"/>
        <v>1</v>
      </c>
    </row>
    <row r="451" spans="1:6">
      <c r="A451" s="47">
        <v>44726</v>
      </c>
      <c r="B451" s="46">
        <v>73777.952000000005</v>
      </c>
      <c r="C451" s="32">
        <f>VLOOKUP($A451,級距!$A:$K,9,FALSE)</f>
        <v>8</v>
      </c>
      <c r="D451" s="32">
        <f>VLOOKUP($A451,級距!$A:$K,10,FALSE)</f>
        <v>5</v>
      </c>
      <c r="E451" s="32">
        <f>VLOOKUP($A451,級距!$A:$K,11,FALSE)</f>
        <v>2</v>
      </c>
      <c r="F451" s="32">
        <f t="shared" si="7"/>
        <v>1</v>
      </c>
    </row>
    <row r="452" spans="1:6">
      <c r="A452" s="47">
        <v>44725</v>
      </c>
      <c r="B452" s="46">
        <v>5147.3999999999996</v>
      </c>
      <c r="C452" s="32">
        <f>VLOOKUP($A452,級距!$A:$K,9,FALSE)</f>
        <v>3</v>
      </c>
      <c r="D452" s="32">
        <f>VLOOKUP($A452,級距!$A:$K,10,FALSE)</f>
        <v>5</v>
      </c>
      <c r="E452" s="32">
        <f>VLOOKUP($A452,級距!$A:$K,11,FALSE)</f>
        <v>2</v>
      </c>
      <c r="F452" s="32">
        <f t="shared" ref="F452:F515" si="8">IF(A453&lt;&gt;A452,1,0)</f>
        <v>1</v>
      </c>
    </row>
    <row r="453" spans="1:6">
      <c r="A453" s="47">
        <v>44722</v>
      </c>
      <c r="B453" s="46">
        <v>-107873.92</v>
      </c>
      <c r="C453" s="32">
        <f>VLOOKUP($A453,級距!$A:$K,9,FALSE)</f>
        <v>4</v>
      </c>
      <c r="D453" s="32">
        <f>VLOOKUP($A453,級距!$A:$K,10,FALSE)</f>
        <v>7</v>
      </c>
      <c r="E453" s="32">
        <f>VLOOKUP($A453,級距!$A:$K,11,FALSE)</f>
        <v>3</v>
      </c>
      <c r="F453" s="32">
        <f t="shared" si="8"/>
        <v>1</v>
      </c>
    </row>
    <row r="454" spans="1:6">
      <c r="A454" s="47">
        <v>44713</v>
      </c>
      <c r="B454" s="46">
        <v>-68003.104000000007</v>
      </c>
      <c r="C454" s="32">
        <f>VLOOKUP($A454,級距!$A:$K,9,FALSE)</f>
        <v>5</v>
      </c>
      <c r="D454" s="32">
        <f>VLOOKUP($A454,級距!$A:$K,10,FALSE)</f>
        <v>3</v>
      </c>
      <c r="E454" s="32">
        <f>VLOOKUP($A454,級距!$A:$K,11,FALSE)</f>
        <v>2</v>
      </c>
      <c r="F454" s="32">
        <f t="shared" si="8"/>
        <v>1</v>
      </c>
    </row>
    <row r="455" spans="1:6">
      <c r="A455" s="47">
        <v>44712</v>
      </c>
      <c r="B455" s="46">
        <v>118405.24800000001</v>
      </c>
      <c r="C455" s="32">
        <f>VLOOKUP($A455,級距!$A:$K,9,FALSE)</f>
        <v>8</v>
      </c>
      <c r="D455" s="32">
        <f>VLOOKUP($A455,級距!$A:$K,10,FALSE)</f>
        <v>8</v>
      </c>
      <c r="E455" s="32">
        <f>VLOOKUP($A455,級距!$A:$K,11,FALSE)</f>
        <v>3</v>
      </c>
      <c r="F455" s="32">
        <f t="shared" si="8"/>
        <v>1</v>
      </c>
    </row>
    <row r="456" spans="1:6">
      <c r="A456" s="47">
        <v>44711</v>
      </c>
      <c r="B456" s="46">
        <v>89049.207999999999</v>
      </c>
      <c r="C456" s="32">
        <f>VLOOKUP($A456,級距!$A:$K,9,FALSE)</f>
        <v>6</v>
      </c>
      <c r="D456" s="32">
        <f>VLOOKUP($A456,級距!$A:$K,10,FALSE)</f>
        <v>9</v>
      </c>
      <c r="E456" s="32">
        <f>VLOOKUP($A456,級距!$A:$K,11,FALSE)</f>
        <v>3</v>
      </c>
      <c r="F456" s="32">
        <f t="shared" si="8"/>
        <v>1</v>
      </c>
    </row>
    <row r="457" spans="1:6">
      <c r="A457" s="47">
        <v>44708</v>
      </c>
      <c r="B457" s="46">
        <v>8970.6560000000009</v>
      </c>
      <c r="C457" s="32">
        <f>VLOOKUP($A457,級距!$A:$K,9,FALSE)</f>
        <v>4</v>
      </c>
      <c r="D457" s="32">
        <f>VLOOKUP($A457,級距!$A:$K,10,FALSE)</f>
        <v>9</v>
      </c>
      <c r="E457" s="32">
        <f>VLOOKUP($A457,級距!$A:$K,11,FALSE)</f>
        <v>3</v>
      </c>
      <c r="F457" s="32">
        <f t="shared" si="8"/>
        <v>1</v>
      </c>
    </row>
    <row r="458" spans="1:6">
      <c r="A458" s="47">
        <v>44707</v>
      </c>
      <c r="B458" s="46">
        <v>-52692.351999999999</v>
      </c>
      <c r="C458" s="32">
        <f>VLOOKUP($A458,級距!$A:$K,9,FALSE)</f>
        <v>8</v>
      </c>
      <c r="D458" s="32">
        <f>VLOOKUP($A458,級距!$A:$K,10,FALSE)</f>
        <v>8</v>
      </c>
      <c r="E458" s="32">
        <f>VLOOKUP($A458,級距!$A:$K,11,FALSE)</f>
        <v>3</v>
      </c>
      <c r="F458" s="32">
        <f t="shared" si="8"/>
        <v>1</v>
      </c>
    </row>
    <row r="459" spans="1:6">
      <c r="A459" s="47">
        <v>44705</v>
      </c>
      <c r="B459" s="46">
        <v>82168.160000000003</v>
      </c>
      <c r="C459" s="32">
        <f>VLOOKUP($A459,級距!$A:$K,9,FALSE)</f>
        <v>8</v>
      </c>
      <c r="D459" s="32">
        <f>VLOOKUP($A459,級距!$A:$K,10,FALSE)</f>
        <v>9</v>
      </c>
      <c r="E459" s="32">
        <f>VLOOKUP($A459,級距!$A:$K,11,FALSE)</f>
        <v>3</v>
      </c>
      <c r="F459" s="32">
        <f t="shared" si="8"/>
        <v>1</v>
      </c>
    </row>
    <row r="460" spans="1:6">
      <c r="A460" s="47">
        <v>44704</v>
      </c>
      <c r="B460" s="46">
        <v>-125761.45600000001</v>
      </c>
      <c r="C460" s="32">
        <f>VLOOKUP($A460,級距!$A:$K,9,FALSE)</f>
        <v>6</v>
      </c>
      <c r="D460" s="32">
        <f>VLOOKUP($A460,級距!$A:$K,10,FALSE)</f>
        <v>4</v>
      </c>
      <c r="E460" s="32">
        <f>VLOOKUP($A460,級距!$A:$K,11,FALSE)</f>
        <v>2</v>
      </c>
      <c r="F460" s="32">
        <f t="shared" si="8"/>
        <v>1</v>
      </c>
    </row>
    <row r="461" spans="1:6">
      <c r="A461" s="47">
        <v>44701</v>
      </c>
      <c r="B461" s="46">
        <v>-34089.248</v>
      </c>
      <c r="C461" s="32">
        <f>VLOOKUP($A461,級距!$A:$K,9,FALSE)</f>
        <v>4</v>
      </c>
      <c r="D461" s="32">
        <f>VLOOKUP($A461,級距!$A:$K,10,FALSE)</f>
        <v>6</v>
      </c>
      <c r="E461" s="32">
        <f>VLOOKUP($A461,級距!$A:$K,11,FALSE)</f>
        <v>2</v>
      </c>
      <c r="F461" s="32">
        <f t="shared" si="8"/>
        <v>1</v>
      </c>
    </row>
    <row r="462" spans="1:6">
      <c r="A462" s="47">
        <v>44699</v>
      </c>
      <c r="B462" s="46">
        <v>44296.2</v>
      </c>
      <c r="C462" s="32">
        <f>VLOOKUP($A462,級距!$A:$K,9,FALSE)</f>
        <v>5</v>
      </c>
      <c r="D462" s="32">
        <f>VLOOKUP($A462,級距!$A:$K,10,FALSE)</f>
        <v>8</v>
      </c>
      <c r="E462" s="32">
        <f>VLOOKUP($A462,級距!$A:$K,11,FALSE)</f>
        <v>3</v>
      </c>
      <c r="F462" s="32">
        <f t="shared" si="8"/>
        <v>1</v>
      </c>
    </row>
    <row r="463" spans="1:6">
      <c r="A463" s="47">
        <v>44698</v>
      </c>
      <c r="B463" s="46">
        <v>60804.968000000001</v>
      </c>
      <c r="C463" s="32">
        <f>VLOOKUP($A463,級距!$A:$K,9,FALSE)</f>
        <v>4</v>
      </c>
      <c r="D463" s="32">
        <f>VLOOKUP($A463,級距!$A:$K,10,FALSE)</f>
        <v>8</v>
      </c>
      <c r="E463" s="32">
        <f>VLOOKUP($A463,級距!$A:$K,11,FALSE)</f>
        <v>3</v>
      </c>
      <c r="F463" s="32">
        <f t="shared" si="8"/>
        <v>1</v>
      </c>
    </row>
    <row r="464" spans="1:6">
      <c r="A464" s="47">
        <v>44693</v>
      </c>
      <c r="B464" s="46">
        <v>336462.08000000002</v>
      </c>
      <c r="C464" s="32">
        <f>VLOOKUP($A464,級距!$A:$K,9,FALSE)</f>
        <v>9</v>
      </c>
      <c r="D464" s="32">
        <f>VLOOKUP($A464,級距!$A:$K,10,FALSE)</f>
        <v>6</v>
      </c>
      <c r="E464" s="32">
        <f>VLOOKUP($A464,級距!$A:$K,11,FALSE)</f>
        <v>2</v>
      </c>
      <c r="F464" s="32">
        <f t="shared" si="8"/>
        <v>1</v>
      </c>
    </row>
    <row r="465" spans="1:6">
      <c r="A465" s="47">
        <v>44691</v>
      </c>
      <c r="B465" s="46">
        <v>-103788.16</v>
      </c>
      <c r="C465" s="32">
        <f>VLOOKUP($A465,級距!$A:$K,9,FALSE)</f>
        <v>10</v>
      </c>
      <c r="D465" s="32">
        <f>VLOOKUP($A465,級距!$A:$K,10,FALSE)</f>
        <v>8</v>
      </c>
      <c r="E465" s="32">
        <f>VLOOKUP($A465,級距!$A:$K,11,FALSE)</f>
        <v>4</v>
      </c>
      <c r="F465" s="32">
        <f t="shared" si="8"/>
        <v>1</v>
      </c>
    </row>
    <row r="466" spans="1:6">
      <c r="A466" s="47">
        <v>44690</v>
      </c>
      <c r="B466" s="46">
        <v>132290.23999999999</v>
      </c>
      <c r="C466" s="32">
        <f>VLOOKUP($A466,級距!$A:$K,9,FALSE)</f>
        <v>5</v>
      </c>
      <c r="D466" s="32">
        <f>VLOOKUP($A466,級距!$A:$K,10,FALSE)</f>
        <v>8</v>
      </c>
      <c r="E466" s="32">
        <f>VLOOKUP($A466,級距!$A:$K,11,FALSE)</f>
        <v>3</v>
      </c>
      <c r="F466" s="32">
        <f t="shared" si="8"/>
        <v>1</v>
      </c>
    </row>
    <row r="467" spans="1:6">
      <c r="A467" s="47">
        <v>44687</v>
      </c>
      <c r="B467" s="46">
        <v>-45911.040000000001</v>
      </c>
      <c r="C467" s="32">
        <f>VLOOKUP($A467,級距!$A:$K,9,FALSE)</f>
        <v>2</v>
      </c>
      <c r="D467" s="32">
        <f>VLOOKUP($A467,級距!$A:$K,10,FALSE)</f>
        <v>4</v>
      </c>
      <c r="E467" s="32">
        <f>VLOOKUP($A467,級距!$A:$K,11,FALSE)</f>
        <v>2</v>
      </c>
      <c r="F467" s="32">
        <f t="shared" si="8"/>
        <v>1</v>
      </c>
    </row>
    <row r="468" spans="1:6">
      <c r="A468" s="47">
        <v>44686</v>
      </c>
      <c r="B468" s="46">
        <v>-106414.048</v>
      </c>
      <c r="C468" s="32">
        <f>VLOOKUP($A468,級距!$A:$K,9,FALSE)</f>
        <v>3</v>
      </c>
      <c r="D468" s="32">
        <f>VLOOKUP($A468,級距!$A:$K,10,FALSE)</f>
        <v>6</v>
      </c>
      <c r="E468" s="32">
        <f>VLOOKUP($A468,級距!$A:$K,11,FALSE)</f>
        <v>2</v>
      </c>
      <c r="F468" s="32">
        <f t="shared" si="8"/>
        <v>1</v>
      </c>
    </row>
    <row r="469" spans="1:6">
      <c r="A469" s="47">
        <v>44680</v>
      </c>
      <c r="B469" s="46">
        <v>-13579.808000000001</v>
      </c>
      <c r="C469" s="32">
        <f>VLOOKUP($A469,級距!$A:$K,9,FALSE)</f>
        <v>4</v>
      </c>
      <c r="D469" s="32">
        <f>VLOOKUP($A469,級距!$A:$K,10,FALSE)</f>
        <v>2</v>
      </c>
      <c r="E469" s="32">
        <f>VLOOKUP($A469,級距!$A:$K,11,FALSE)</f>
        <v>2</v>
      </c>
      <c r="F469" s="32">
        <f t="shared" si="8"/>
        <v>1</v>
      </c>
    </row>
    <row r="470" spans="1:6">
      <c r="A470" s="47">
        <v>44678</v>
      </c>
      <c r="B470" s="46">
        <v>-103905.28</v>
      </c>
      <c r="C470" s="32">
        <f>VLOOKUP($A470,級距!$A:$K,9,FALSE)</f>
        <v>5</v>
      </c>
      <c r="D470" s="32">
        <f>VLOOKUP($A470,級距!$A:$K,10,FALSE)</f>
        <v>4</v>
      </c>
      <c r="E470" s="32">
        <f>VLOOKUP($A470,級距!$A:$K,11,FALSE)</f>
        <v>2</v>
      </c>
      <c r="F470" s="32">
        <f t="shared" si="8"/>
        <v>1</v>
      </c>
    </row>
    <row r="471" spans="1:6">
      <c r="A471" s="47">
        <v>44676</v>
      </c>
      <c r="B471" s="46">
        <v>80617.751999999993</v>
      </c>
      <c r="C471" s="32">
        <f>VLOOKUP($A471,級距!$A:$K,9,FALSE)</f>
        <v>7</v>
      </c>
      <c r="D471" s="32">
        <f>VLOOKUP($A471,級距!$A:$K,10,FALSE)</f>
        <v>6</v>
      </c>
      <c r="E471" s="32">
        <f>VLOOKUP($A471,級距!$A:$K,11,FALSE)</f>
        <v>2</v>
      </c>
      <c r="F471" s="32">
        <f t="shared" si="8"/>
        <v>1</v>
      </c>
    </row>
    <row r="472" spans="1:6">
      <c r="A472" s="47">
        <v>44673</v>
      </c>
      <c r="B472" s="46">
        <v>-28848.831999999999</v>
      </c>
      <c r="C472" s="32">
        <f>VLOOKUP($A472,級距!$A:$K,9,FALSE)</f>
        <v>5</v>
      </c>
      <c r="D472" s="32">
        <f>VLOOKUP($A472,級距!$A:$K,10,FALSE)</f>
        <v>8</v>
      </c>
      <c r="E472" s="32">
        <f>VLOOKUP($A472,級距!$A:$K,11,FALSE)</f>
        <v>3</v>
      </c>
      <c r="F472" s="32">
        <f t="shared" si="8"/>
        <v>1</v>
      </c>
    </row>
    <row r="473" spans="1:6">
      <c r="A473" s="47">
        <v>44672</v>
      </c>
      <c r="B473" s="46">
        <v>-63386.271999999997</v>
      </c>
      <c r="C473" s="32">
        <f>VLOOKUP($A473,級距!$A:$K,9,FALSE)</f>
        <v>3</v>
      </c>
      <c r="D473" s="32">
        <f>VLOOKUP($A473,級距!$A:$K,10,FALSE)</f>
        <v>5</v>
      </c>
      <c r="E473" s="32">
        <f>VLOOKUP($A473,級距!$A:$K,11,FALSE)</f>
        <v>2</v>
      </c>
      <c r="F473" s="32">
        <f t="shared" si="8"/>
        <v>1</v>
      </c>
    </row>
    <row r="474" spans="1:6">
      <c r="A474" s="47">
        <v>44671</v>
      </c>
      <c r="B474" s="46">
        <v>13452.512000000001</v>
      </c>
      <c r="C474" s="32">
        <f>VLOOKUP($A474,級距!$A:$K,9,FALSE)</f>
        <v>4</v>
      </c>
      <c r="D474" s="32">
        <f>VLOOKUP($A474,級距!$A:$K,10,FALSE)</f>
        <v>4</v>
      </c>
      <c r="E474" s="32">
        <f>VLOOKUP($A474,級距!$A:$K,11,FALSE)</f>
        <v>2</v>
      </c>
      <c r="F474" s="32">
        <f t="shared" si="8"/>
        <v>1</v>
      </c>
    </row>
    <row r="475" spans="1:6">
      <c r="A475" s="47">
        <v>44669</v>
      </c>
      <c r="B475" s="46">
        <v>-124112.48</v>
      </c>
      <c r="C475" s="32">
        <f>VLOOKUP($A475,級距!$A:$K,9,FALSE)</f>
        <v>5</v>
      </c>
      <c r="D475" s="32">
        <f>VLOOKUP($A475,級距!$A:$K,10,FALSE)</f>
        <v>2</v>
      </c>
      <c r="E475" s="32">
        <f>VLOOKUP($A475,級距!$A:$K,11,FALSE)</f>
        <v>2</v>
      </c>
      <c r="F475" s="32">
        <f t="shared" si="8"/>
        <v>1</v>
      </c>
    </row>
    <row r="476" spans="1:6">
      <c r="A476" s="47">
        <v>44666</v>
      </c>
      <c r="B476" s="46">
        <v>23938.880000000001</v>
      </c>
      <c r="C476" s="32">
        <f>VLOOKUP($A476,級距!$A:$K,9,FALSE)</f>
        <v>5</v>
      </c>
      <c r="D476" s="32">
        <f>VLOOKUP($A476,級距!$A:$K,10,FALSE)</f>
        <v>8</v>
      </c>
      <c r="E476" s="32">
        <f>VLOOKUP($A476,級距!$A:$K,11,FALSE)</f>
        <v>3</v>
      </c>
      <c r="F476" s="32">
        <f t="shared" si="8"/>
        <v>1</v>
      </c>
    </row>
    <row r="477" spans="1:6">
      <c r="A477" s="47">
        <v>44664</v>
      </c>
      <c r="B477" s="46">
        <v>14309.808000000001</v>
      </c>
      <c r="C477" s="32">
        <f>VLOOKUP($A477,級距!$A:$K,9,FALSE)</f>
        <v>8</v>
      </c>
      <c r="D477" s="32">
        <f>VLOOKUP($A477,級距!$A:$K,10,FALSE)</f>
        <v>10</v>
      </c>
      <c r="E477" s="32">
        <f>VLOOKUP($A477,級距!$A:$K,11,FALSE)</f>
        <v>3</v>
      </c>
      <c r="F477" s="32">
        <f t="shared" si="8"/>
        <v>1</v>
      </c>
    </row>
    <row r="478" spans="1:6">
      <c r="A478" s="47">
        <v>44663</v>
      </c>
      <c r="B478" s="46">
        <v>-124148.72</v>
      </c>
      <c r="C478" s="32">
        <f>VLOOKUP($A478,級距!$A:$K,9,FALSE)</f>
        <v>5</v>
      </c>
      <c r="D478" s="32">
        <f>VLOOKUP($A478,級距!$A:$K,10,FALSE)</f>
        <v>3</v>
      </c>
      <c r="E478" s="32">
        <f>VLOOKUP($A478,級距!$A:$K,11,FALSE)</f>
        <v>2</v>
      </c>
      <c r="F478" s="32">
        <f t="shared" si="8"/>
        <v>1</v>
      </c>
    </row>
    <row r="479" spans="1:6">
      <c r="A479" s="47">
        <v>44662</v>
      </c>
      <c r="B479" s="46">
        <v>34329.375999999997</v>
      </c>
      <c r="C479" s="32">
        <f>VLOOKUP($A479,級距!$A:$K,9,FALSE)</f>
        <v>9</v>
      </c>
      <c r="D479" s="32">
        <f>VLOOKUP($A479,級距!$A:$K,10,FALSE)</f>
        <v>6</v>
      </c>
      <c r="E479" s="32">
        <f>VLOOKUP($A479,級距!$A:$K,11,FALSE)</f>
        <v>1</v>
      </c>
      <c r="F479" s="32">
        <f t="shared" si="8"/>
        <v>1</v>
      </c>
    </row>
    <row r="480" spans="1:6">
      <c r="A480" s="47">
        <v>44658</v>
      </c>
      <c r="B480" s="46">
        <v>375732</v>
      </c>
      <c r="C480" s="32">
        <f>VLOOKUP($A480,級距!$A:$K,9,FALSE)</f>
        <v>8</v>
      </c>
      <c r="D480" s="32">
        <f>VLOOKUP($A480,級距!$A:$K,10,FALSE)</f>
        <v>8</v>
      </c>
      <c r="E480" s="32">
        <f>VLOOKUP($A480,級距!$A:$K,11,FALSE)</f>
        <v>3</v>
      </c>
      <c r="F480" s="32">
        <f t="shared" si="8"/>
        <v>1</v>
      </c>
    </row>
    <row r="481" spans="1:6">
      <c r="A481" s="47">
        <v>44657</v>
      </c>
      <c r="B481" s="46">
        <v>-104175.28</v>
      </c>
      <c r="C481" s="32">
        <f>VLOOKUP($A481,級距!$A:$K,9,FALSE)</f>
        <v>5</v>
      </c>
      <c r="D481" s="32">
        <f>VLOOKUP($A481,級距!$A:$K,10,FALSE)</f>
        <v>4</v>
      </c>
      <c r="E481" s="32">
        <f>VLOOKUP($A481,級距!$A:$K,11,FALSE)</f>
        <v>2</v>
      </c>
      <c r="F481" s="32">
        <f t="shared" si="8"/>
        <v>1</v>
      </c>
    </row>
    <row r="482" spans="1:6">
      <c r="A482" s="47">
        <v>44650</v>
      </c>
      <c r="B482" s="46">
        <v>-69400.384000000005</v>
      </c>
      <c r="C482" s="32">
        <f>VLOOKUP($A482,級距!$A:$K,9,FALSE)</f>
        <v>1</v>
      </c>
      <c r="D482" s="32">
        <f>VLOOKUP($A482,級距!$A:$K,10,FALSE)</f>
        <v>8</v>
      </c>
      <c r="E482" s="32">
        <f>VLOOKUP($A482,級距!$A:$K,11,FALSE)</f>
        <v>3</v>
      </c>
      <c r="F482" s="32">
        <f t="shared" si="8"/>
        <v>1</v>
      </c>
    </row>
    <row r="483" spans="1:6">
      <c r="A483" s="47">
        <v>44648</v>
      </c>
      <c r="B483" s="46">
        <v>-44939.072</v>
      </c>
      <c r="C483" s="32">
        <f>VLOOKUP($A483,級距!$A:$K,9,FALSE)</f>
        <v>7</v>
      </c>
      <c r="D483" s="32">
        <f>VLOOKUP($A483,級距!$A:$K,10,FALSE)</f>
        <v>4</v>
      </c>
      <c r="E483" s="32">
        <f>VLOOKUP($A483,級距!$A:$K,11,FALSE)</f>
        <v>2</v>
      </c>
      <c r="F483" s="32">
        <f t="shared" si="8"/>
        <v>1</v>
      </c>
    </row>
    <row r="484" spans="1:6">
      <c r="A484" s="47">
        <v>44645</v>
      </c>
      <c r="B484" s="46">
        <v>-56467.68</v>
      </c>
      <c r="C484" s="32">
        <f>VLOOKUP($A484,級距!$A:$K,9,FALSE)</f>
        <v>3</v>
      </c>
      <c r="D484" s="32">
        <f>VLOOKUP($A484,級距!$A:$K,10,FALSE)</f>
        <v>8</v>
      </c>
      <c r="E484" s="32">
        <f>VLOOKUP($A484,級距!$A:$K,11,FALSE)</f>
        <v>3</v>
      </c>
      <c r="F484" s="32">
        <f t="shared" si="8"/>
        <v>1</v>
      </c>
    </row>
    <row r="485" spans="1:6">
      <c r="A485" s="47">
        <v>44643</v>
      </c>
      <c r="B485" s="46">
        <v>-26936.423999999999</v>
      </c>
      <c r="C485" s="32">
        <f>VLOOKUP($A485,級距!$A:$K,9,FALSE)</f>
        <v>2</v>
      </c>
      <c r="D485" s="32">
        <f>VLOOKUP($A485,級距!$A:$K,10,FALSE)</f>
        <v>5</v>
      </c>
      <c r="E485" s="32">
        <f>VLOOKUP($A485,級距!$A:$K,11,FALSE)</f>
        <v>2</v>
      </c>
      <c r="F485" s="32">
        <f t="shared" si="8"/>
        <v>1</v>
      </c>
    </row>
    <row r="486" spans="1:6">
      <c r="A486" s="47">
        <v>44641</v>
      </c>
      <c r="B486" s="46">
        <v>-21131.328000000001</v>
      </c>
      <c r="C486" s="32">
        <f>VLOOKUP($A486,級距!$A:$K,9,FALSE)</f>
        <v>3</v>
      </c>
      <c r="D486" s="32">
        <f>VLOOKUP($A486,級距!$A:$K,10,FALSE)</f>
        <v>4</v>
      </c>
      <c r="E486" s="32">
        <f>VLOOKUP($A486,級距!$A:$K,11,FALSE)</f>
        <v>2</v>
      </c>
      <c r="F486" s="32">
        <f t="shared" si="8"/>
        <v>1</v>
      </c>
    </row>
    <row r="487" spans="1:6">
      <c r="A487" s="47">
        <v>44637</v>
      </c>
      <c r="B487" s="46">
        <v>86116.864000000001</v>
      </c>
      <c r="C487" s="32">
        <f>VLOOKUP($A487,級距!$A:$K,9,FALSE)</f>
        <v>6</v>
      </c>
      <c r="D487" s="32">
        <f>VLOOKUP($A487,級距!$A:$K,10,FALSE)</f>
        <v>6</v>
      </c>
      <c r="E487" s="32">
        <f>VLOOKUP($A487,級距!$A:$K,11,FALSE)</f>
        <v>2</v>
      </c>
      <c r="F487" s="32">
        <f t="shared" si="8"/>
        <v>1</v>
      </c>
    </row>
    <row r="488" spans="1:6">
      <c r="A488" s="47">
        <v>44636</v>
      </c>
      <c r="B488" s="46">
        <v>42155.063999999998</v>
      </c>
      <c r="C488" s="32">
        <f>VLOOKUP($A488,級距!$A:$K,9,FALSE)</f>
        <v>9</v>
      </c>
      <c r="D488" s="32">
        <f>VLOOKUP($A488,級距!$A:$K,10,FALSE)</f>
        <v>5</v>
      </c>
      <c r="E488" s="32">
        <f>VLOOKUP($A488,級距!$A:$K,11,FALSE)</f>
        <v>2</v>
      </c>
      <c r="F488" s="32">
        <f t="shared" si="8"/>
        <v>1</v>
      </c>
    </row>
    <row r="489" spans="1:6">
      <c r="A489" s="47">
        <v>44635</v>
      </c>
      <c r="B489" s="46">
        <v>145275.46400000001</v>
      </c>
      <c r="C489" s="32">
        <f>VLOOKUP($A489,級距!$A:$K,9,FALSE)</f>
        <v>10</v>
      </c>
      <c r="D489" s="32">
        <f>VLOOKUP($A489,級距!$A:$K,10,FALSE)</f>
        <v>9</v>
      </c>
      <c r="E489" s="32">
        <f>VLOOKUP($A489,級距!$A:$K,11,FALSE)</f>
        <v>4</v>
      </c>
      <c r="F489" s="32">
        <f t="shared" si="8"/>
        <v>1</v>
      </c>
    </row>
    <row r="490" spans="1:6">
      <c r="A490" s="47">
        <v>44630</v>
      </c>
      <c r="B490" s="46">
        <v>76434.728000000003</v>
      </c>
      <c r="C490" s="32">
        <f>VLOOKUP($A490,級距!$A:$K,9,FALSE)</f>
        <v>5</v>
      </c>
      <c r="D490" s="32">
        <f>VLOOKUP($A490,級距!$A:$K,10,FALSE)</f>
        <v>8</v>
      </c>
      <c r="E490" s="32">
        <f>VLOOKUP($A490,級距!$A:$K,11,FALSE)</f>
        <v>3</v>
      </c>
      <c r="F490" s="32">
        <f t="shared" si="8"/>
        <v>1</v>
      </c>
    </row>
    <row r="491" spans="1:6">
      <c r="A491" s="47">
        <v>44628</v>
      </c>
      <c r="B491" s="46">
        <v>364844.84</v>
      </c>
      <c r="C491" s="32">
        <f>VLOOKUP($A491,級距!$A:$K,9,FALSE)</f>
        <v>10</v>
      </c>
      <c r="D491" s="32">
        <f>VLOOKUP($A491,級距!$A:$K,10,FALSE)</f>
        <v>4</v>
      </c>
      <c r="E491" s="32">
        <f>VLOOKUP($A491,級距!$A:$K,11,FALSE)</f>
        <v>1</v>
      </c>
      <c r="F491" s="32">
        <f t="shared" si="8"/>
        <v>1</v>
      </c>
    </row>
    <row r="492" spans="1:6">
      <c r="A492" s="47">
        <v>44627</v>
      </c>
      <c r="B492" s="46">
        <v>132385.51199999999</v>
      </c>
      <c r="C492" s="32">
        <f>VLOOKUP($A492,級距!$A:$K,9,FALSE)</f>
        <v>10</v>
      </c>
      <c r="D492" s="32">
        <f>VLOOKUP($A492,級距!$A:$K,10,FALSE)</f>
        <v>9</v>
      </c>
      <c r="E492" s="32">
        <f>VLOOKUP($A492,級距!$A:$K,11,FALSE)</f>
        <v>4</v>
      </c>
      <c r="F492" s="32">
        <f t="shared" si="8"/>
        <v>1</v>
      </c>
    </row>
    <row r="493" spans="1:6">
      <c r="A493" s="47">
        <v>44624</v>
      </c>
      <c r="B493" s="46">
        <v>24401.376</v>
      </c>
      <c r="C493" s="32">
        <f>VLOOKUP($A493,級距!$A:$K,9,FALSE)</f>
        <v>8</v>
      </c>
      <c r="D493" s="32">
        <f>VLOOKUP($A493,級距!$A:$K,10,FALSE)</f>
        <v>3</v>
      </c>
      <c r="E493" s="32">
        <f>VLOOKUP($A493,級距!$A:$K,11,FALSE)</f>
        <v>2</v>
      </c>
      <c r="F493" s="32">
        <f t="shared" si="8"/>
        <v>1</v>
      </c>
    </row>
    <row r="494" spans="1:6">
      <c r="A494" s="47">
        <v>44623</v>
      </c>
      <c r="B494" s="46">
        <v>-53840.928</v>
      </c>
      <c r="C494" s="32">
        <f>VLOOKUP($A494,級距!$A:$K,9,FALSE)</f>
        <v>1</v>
      </c>
      <c r="D494" s="32">
        <f>VLOOKUP($A494,級距!$A:$K,10,FALSE)</f>
        <v>2</v>
      </c>
      <c r="E494" s="32">
        <f>VLOOKUP($A494,級距!$A:$K,11,FALSE)</f>
        <v>2</v>
      </c>
      <c r="F494" s="32">
        <f t="shared" si="8"/>
        <v>1</v>
      </c>
    </row>
    <row r="495" spans="1:6">
      <c r="A495" s="47">
        <v>44621</v>
      </c>
      <c r="B495" s="46">
        <v>-355.77600000000001</v>
      </c>
      <c r="C495" s="32">
        <f>VLOOKUP($A495,級距!$A:$K,9,FALSE)</f>
        <v>8</v>
      </c>
      <c r="D495" s="32">
        <f>VLOOKUP($A495,級距!$A:$K,10,FALSE)</f>
        <v>7</v>
      </c>
      <c r="E495" s="32">
        <f>VLOOKUP($A495,級距!$A:$K,11,FALSE)</f>
        <v>3</v>
      </c>
      <c r="F495" s="32">
        <f t="shared" si="8"/>
        <v>1</v>
      </c>
    </row>
    <row r="496" spans="1:6">
      <c r="A496" s="47">
        <v>44617</v>
      </c>
      <c r="B496" s="46">
        <v>-109439.24</v>
      </c>
      <c r="C496" s="32">
        <f>VLOOKUP($A496,級距!$A:$K,9,FALSE)</f>
        <v>5</v>
      </c>
      <c r="D496" s="32">
        <f>VLOOKUP($A496,級距!$A:$K,10,FALSE)</f>
        <v>3</v>
      </c>
      <c r="E496" s="32">
        <f>VLOOKUP($A496,級距!$A:$K,11,FALSE)</f>
        <v>2</v>
      </c>
      <c r="F496" s="32">
        <f t="shared" si="8"/>
        <v>1</v>
      </c>
    </row>
    <row r="497" spans="1:6">
      <c r="A497" s="47">
        <v>44616</v>
      </c>
      <c r="B497" s="46">
        <v>161753.92000000001</v>
      </c>
      <c r="C497" s="32">
        <f>VLOOKUP($A497,級距!$A:$K,9,FALSE)</f>
        <v>10</v>
      </c>
      <c r="D497" s="32">
        <f>VLOOKUP($A497,級距!$A:$K,10,FALSE)</f>
        <v>9</v>
      </c>
      <c r="E497" s="32">
        <f>VLOOKUP($A497,級距!$A:$K,11,FALSE)</f>
        <v>4</v>
      </c>
      <c r="F497" s="32">
        <f t="shared" si="8"/>
        <v>1</v>
      </c>
    </row>
    <row r="498" spans="1:6">
      <c r="A498" s="47">
        <v>44614</v>
      </c>
      <c r="B498" s="46">
        <v>101412.56</v>
      </c>
      <c r="C498" s="32">
        <f>VLOOKUP($A498,級距!$A:$K,9,FALSE)</f>
        <v>9</v>
      </c>
      <c r="D498" s="32">
        <f>VLOOKUP($A498,級距!$A:$K,10,FALSE)</f>
        <v>4</v>
      </c>
      <c r="E498" s="32">
        <f>VLOOKUP($A498,級距!$A:$K,11,FALSE)</f>
        <v>2</v>
      </c>
      <c r="F498" s="32">
        <f t="shared" si="8"/>
        <v>1</v>
      </c>
    </row>
    <row r="499" spans="1:6">
      <c r="A499" s="47">
        <v>44609</v>
      </c>
      <c r="B499" s="46">
        <v>-86206.368000000002</v>
      </c>
      <c r="C499" s="32">
        <f>VLOOKUP($A499,級距!$A:$K,9,FALSE)</f>
        <v>4</v>
      </c>
      <c r="D499" s="32">
        <f>VLOOKUP($A499,級距!$A:$K,10,FALSE)</f>
        <v>2</v>
      </c>
      <c r="E499" s="32">
        <f>VLOOKUP($A499,級距!$A:$K,11,FALSE)</f>
        <v>2</v>
      </c>
      <c r="F499" s="32">
        <f t="shared" si="8"/>
        <v>1</v>
      </c>
    </row>
    <row r="500" spans="1:6">
      <c r="A500" s="47">
        <v>44608</v>
      </c>
      <c r="B500" s="46">
        <v>-41088.928</v>
      </c>
      <c r="C500" s="32">
        <f>VLOOKUP($A500,級距!$A:$K,9,FALSE)</f>
        <v>1</v>
      </c>
      <c r="D500" s="32">
        <f>VLOOKUP($A500,級距!$A:$K,10,FALSE)</f>
        <v>3</v>
      </c>
      <c r="E500" s="32">
        <f>VLOOKUP($A500,級距!$A:$K,11,FALSE)</f>
        <v>2</v>
      </c>
      <c r="F500" s="32">
        <f t="shared" si="8"/>
        <v>1</v>
      </c>
    </row>
    <row r="501" spans="1:6">
      <c r="A501" s="47">
        <v>44606</v>
      </c>
      <c r="B501" s="46">
        <v>-30652.351999999999</v>
      </c>
      <c r="C501" s="32">
        <f>VLOOKUP($A501,級距!$A:$K,9,FALSE)</f>
        <v>5</v>
      </c>
      <c r="D501" s="32">
        <f>VLOOKUP($A501,級距!$A:$K,10,FALSE)</f>
        <v>7</v>
      </c>
      <c r="E501" s="32">
        <f>VLOOKUP($A501,級距!$A:$K,11,FALSE)</f>
        <v>3</v>
      </c>
      <c r="F501" s="32">
        <f t="shared" si="8"/>
        <v>1</v>
      </c>
    </row>
    <row r="502" spans="1:6">
      <c r="A502" s="47">
        <v>44603</v>
      </c>
      <c r="B502" s="46">
        <v>-26707.168000000001</v>
      </c>
      <c r="C502" s="32">
        <f>VLOOKUP($A502,級距!$A:$K,9,FALSE)</f>
        <v>1</v>
      </c>
      <c r="D502" s="32">
        <f>VLOOKUP($A502,級距!$A:$K,10,FALSE)</f>
        <v>7</v>
      </c>
      <c r="E502" s="32">
        <f>VLOOKUP($A502,級距!$A:$K,11,FALSE)</f>
        <v>3</v>
      </c>
      <c r="F502" s="32">
        <f t="shared" si="8"/>
        <v>1</v>
      </c>
    </row>
    <row r="503" spans="1:6">
      <c r="A503" s="47">
        <v>44602</v>
      </c>
      <c r="B503" s="46">
        <v>137387.92000000001</v>
      </c>
      <c r="C503" s="32">
        <f>VLOOKUP($A503,級距!$A:$K,9,FALSE)</f>
        <v>5</v>
      </c>
      <c r="D503" s="32">
        <f>VLOOKUP($A503,級距!$A:$K,10,FALSE)</f>
        <v>6</v>
      </c>
      <c r="E503" s="32">
        <f>VLOOKUP($A503,級距!$A:$K,11,FALSE)</f>
        <v>2</v>
      </c>
      <c r="F503" s="32">
        <f t="shared" si="8"/>
        <v>1</v>
      </c>
    </row>
    <row r="504" spans="1:6">
      <c r="A504" s="47">
        <v>44601</v>
      </c>
      <c r="B504" s="46">
        <v>107844.272</v>
      </c>
      <c r="C504" s="32">
        <f>VLOOKUP($A504,級距!$A:$K,9,FALSE)</f>
        <v>2</v>
      </c>
      <c r="D504" s="32">
        <f>VLOOKUP($A504,級距!$A:$K,10,FALSE)</f>
        <v>9</v>
      </c>
      <c r="E504" s="32">
        <f>VLOOKUP($A504,級距!$A:$K,11,FALSE)</f>
        <v>3</v>
      </c>
      <c r="F504" s="32">
        <f t="shared" si="8"/>
        <v>1</v>
      </c>
    </row>
    <row r="505" spans="1:6">
      <c r="A505" s="47">
        <v>44600</v>
      </c>
      <c r="B505" s="46">
        <v>-59454.847999999998</v>
      </c>
      <c r="C505" s="32">
        <f>VLOOKUP($A505,級距!$A:$K,9,FALSE)</f>
        <v>2</v>
      </c>
      <c r="D505" s="32">
        <f>VLOOKUP($A505,級距!$A:$K,10,FALSE)</f>
        <v>2</v>
      </c>
      <c r="E505" s="32">
        <f>VLOOKUP($A505,級距!$A:$K,11,FALSE)</f>
        <v>2</v>
      </c>
      <c r="F505" s="32">
        <f t="shared" si="8"/>
        <v>1</v>
      </c>
    </row>
    <row r="506" spans="1:6">
      <c r="A506" s="47">
        <v>44599</v>
      </c>
      <c r="B506" s="46">
        <v>80259.751999999993</v>
      </c>
      <c r="C506" s="32">
        <f>VLOOKUP($A506,級距!$A:$K,9,FALSE)</f>
        <v>6</v>
      </c>
      <c r="D506" s="32">
        <f>VLOOKUP($A506,級距!$A:$K,10,FALSE)</f>
        <v>5</v>
      </c>
      <c r="E506" s="32">
        <f>VLOOKUP($A506,級距!$A:$K,11,FALSE)</f>
        <v>2</v>
      </c>
      <c r="F506" s="32">
        <f t="shared" si="8"/>
        <v>1</v>
      </c>
    </row>
    <row r="507" spans="1:6">
      <c r="A507" s="47">
        <v>44586</v>
      </c>
      <c r="B507" s="46">
        <v>55535.199999999997</v>
      </c>
      <c r="C507" s="32">
        <f>VLOOKUP($A507,級距!$A:$K,9,FALSE)</f>
        <v>7</v>
      </c>
      <c r="D507" s="32">
        <f>VLOOKUP($A507,級距!$A:$K,10,FALSE)</f>
        <v>6</v>
      </c>
      <c r="E507" s="32">
        <f>VLOOKUP($A507,級距!$A:$K,11,FALSE)</f>
        <v>2</v>
      </c>
      <c r="F507" s="32">
        <f t="shared" si="8"/>
        <v>1</v>
      </c>
    </row>
    <row r="508" spans="1:6">
      <c r="A508" s="47">
        <v>44585</v>
      </c>
      <c r="B508" s="46">
        <v>-64274.400000000001</v>
      </c>
      <c r="C508" s="32">
        <f>VLOOKUP($A508,級距!$A:$K,9,FALSE)</f>
        <v>8</v>
      </c>
      <c r="D508" s="32">
        <f>VLOOKUP($A508,級距!$A:$K,10,FALSE)</f>
        <v>9</v>
      </c>
      <c r="E508" s="32">
        <f>VLOOKUP($A508,級距!$A:$K,11,FALSE)</f>
        <v>3</v>
      </c>
      <c r="F508" s="32">
        <f t="shared" si="8"/>
        <v>1</v>
      </c>
    </row>
    <row r="509" spans="1:6">
      <c r="A509" s="47">
        <v>44582</v>
      </c>
      <c r="B509" s="46">
        <v>89097.448000000004</v>
      </c>
      <c r="C509" s="32">
        <f>VLOOKUP($A509,級距!$A:$K,9,FALSE)</f>
        <v>6</v>
      </c>
      <c r="D509" s="32">
        <f>VLOOKUP($A509,級距!$A:$K,10,FALSE)</f>
        <v>7</v>
      </c>
      <c r="E509" s="32">
        <f>VLOOKUP($A509,級距!$A:$K,11,FALSE)</f>
        <v>3</v>
      </c>
      <c r="F509" s="32">
        <f t="shared" si="8"/>
        <v>1</v>
      </c>
    </row>
    <row r="510" spans="1:6">
      <c r="A510" s="47">
        <v>44581</v>
      </c>
      <c r="B510" s="46">
        <v>-104357.92</v>
      </c>
      <c r="C510" s="32">
        <f>VLOOKUP($A510,級距!$A:$K,9,FALSE)</f>
        <v>5</v>
      </c>
      <c r="D510" s="32">
        <f>VLOOKUP($A510,級距!$A:$K,10,FALSE)</f>
        <v>2</v>
      </c>
      <c r="E510" s="32">
        <f>VLOOKUP($A510,級距!$A:$K,11,FALSE)</f>
        <v>2</v>
      </c>
      <c r="F510" s="32">
        <f t="shared" si="8"/>
        <v>1</v>
      </c>
    </row>
    <row r="511" spans="1:6">
      <c r="A511" s="47">
        <v>44580</v>
      </c>
      <c r="B511" s="46">
        <v>130254.52</v>
      </c>
      <c r="C511" s="32">
        <f>VLOOKUP($A511,級距!$A:$K,9,FALSE)</f>
        <v>3</v>
      </c>
      <c r="D511" s="32">
        <f>VLOOKUP($A511,級距!$A:$K,10,FALSE)</f>
        <v>4</v>
      </c>
      <c r="E511" s="32">
        <f>VLOOKUP($A511,級距!$A:$K,11,FALSE)</f>
        <v>2</v>
      </c>
      <c r="F511" s="32">
        <f t="shared" si="8"/>
        <v>1</v>
      </c>
    </row>
    <row r="512" spans="1:6">
      <c r="A512" s="47">
        <v>44579</v>
      </c>
      <c r="B512" s="46">
        <v>-61958.815999999999</v>
      </c>
      <c r="C512" s="32">
        <f>VLOOKUP($A512,級距!$A:$K,9,FALSE)</f>
        <v>7</v>
      </c>
      <c r="D512" s="32">
        <f>VLOOKUP($A512,級距!$A:$K,10,FALSE)</f>
        <v>8</v>
      </c>
      <c r="E512" s="32">
        <f>VLOOKUP($A512,級距!$A:$K,11,FALSE)</f>
        <v>3</v>
      </c>
      <c r="F512" s="32">
        <f t="shared" si="8"/>
        <v>1</v>
      </c>
    </row>
    <row r="513" spans="1:6">
      <c r="A513" s="47">
        <v>44578</v>
      </c>
      <c r="B513" s="46">
        <v>6048</v>
      </c>
      <c r="C513" s="32">
        <f>VLOOKUP($A513,級距!$A:$K,9,FALSE)</f>
        <v>3</v>
      </c>
      <c r="D513" s="32">
        <f>VLOOKUP($A513,級距!$A:$K,10,FALSE)</f>
        <v>7</v>
      </c>
      <c r="E513" s="32">
        <f>VLOOKUP($A513,級距!$A:$K,11,FALSE)</f>
        <v>3</v>
      </c>
      <c r="F513" s="32">
        <f t="shared" si="8"/>
        <v>1</v>
      </c>
    </row>
    <row r="514" spans="1:6">
      <c r="A514" s="47">
        <v>44574</v>
      </c>
      <c r="B514" s="46">
        <v>-207.52</v>
      </c>
      <c r="C514" s="32">
        <f>VLOOKUP($A514,級距!$A:$K,9,FALSE)</f>
        <v>2</v>
      </c>
      <c r="D514" s="32">
        <f>VLOOKUP($A514,級距!$A:$K,10,FALSE)</f>
        <v>1</v>
      </c>
      <c r="E514" s="32">
        <f>VLOOKUP($A514,級距!$A:$K,11,FALSE)</f>
        <v>2</v>
      </c>
      <c r="F514" s="32">
        <f t="shared" si="8"/>
        <v>1</v>
      </c>
    </row>
    <row r="515" spans="1:6">
      <c r="A515" s="47">
        <v>44573</v>
      </c>
      <c r="B515" s="46">
        <v>-48319.936000000002</v>
      </c>
      <c r="C515" s="32">
        <f>VLOOKUP($A515,級距!$A:$K,9,FALSE)</f>
        <v>3</v>
      </c>
      <c r="D515" s="32">
        <f>VLOOKUP($A515,級距!$A:$K,10,FALSE)</f>
        <v>3</v>
      </c>
      <c r="E515" s="32">
        <f>VLOOKUP($A515,級距!$A:$K,11,FALSE)</f>
        <v>2</v>
      </c>
      <c r="F515" s="32">
        <f t="shared" si="8"/>
        <v>1</v>
      </c>
    </row>
    <row r="516" spans="1:6">
      <c r="A516" s="47">
        <v>44572</v>
      </c>
      <c r="B516" s="46">
        <v>-104356.96</v>
      </c>
      <c r="C516" s="32">
        <f>VLOOKUP($A516,級距!$A:$K,9,FALSE)</f>
        <v>5</v>
      </c>
      <c r="D516" s="32">
        <f>VLOOKUP($A516,級距!$A:$K,10,FALSE)</f>
        <v>5</v>
      </c>
      <c r="E516" s="32">
        <f>VLOOKUP($A516,級距!$A:$K,11,FALSE)</f>
        <v>2</v>
      </c>
      <c r="F516" s="32">
        <f t="shared" ref="F516:F579" si="9">IF(A517&lt;&gt;A516,1,0)</f>
        <v>1</v>
      </c>
    </row>
    <row r="517" spans="1:6">
      <c r="A517" s="47">
        <v>44571</v>
      </c>
      <c r="B517" s="46">
        <v>-104342.8</v>
      </c>
      <c r="C517" s="32">
        <f>VLOOKUP($A517,級距!$A:$K,9,FALSE)</f>
        <v>7</v>
      </c>
      <c r="D517" s="32">
        <f>VLOOKUP($A517,級距!$A:$K,10,FALSE)</f>
        <v>8</v>
      </c>
      <c r="E517" s="32">
        <f>VLOOKUP($A517,級距!$A:$K,11,FALSE)</f>
        <v>3</v>
      </c>
      <c r="F517" s="32">
        <f t="shared" si="9"/>
        <v>1</v>
      </c>
    </row>
    <row r="518" spans="1:6">
      <c r="A518" s="47">
        <v>44568</v>
      </c>
      <c r="B518" s="46">
        <v>17024.448</v>
      </c>
      <c r="C518" s="32">
        <f>VLOOKUP($A518,級距!$A:$K,9,FALSE)</f>
        <v>10</v>
      </c>
      <c r="D518" s="32">
        <f>VLOOKUP($A518,級距!$A:$K,10,FALSE)</f>
        <v>9</v>
      </c>
      <c r="E518" s="32">
        <f>VLOOKUP($A518,級距!$A:$K,11,FALSE)</f>
        <v>4</v>
      </c>
      <c r="F518" s="32">
        <f t="shared" si="9"/>
        <v>1</v>
      </c>
    </row>
    <row r="519" spans="1:6">
      <c r="A519" s="47">
        <v>44567</v>
      </c>
      <c r="B519" s="46">
        <v>-1319.672</v>
      </c>
      <c r="C519" s="32">
        <f>VLOOKUP($A519,級距!$A:$K,9,FALSE)</f>
        <v>5</v>
      </c>
      <c r="D519" s="32">
        <f>VLOOKUP($A519,級距!$A:$K,10,FALSE)</f>
        <v>1</v>
      </c>
      <c r="E519" s="32">
        <f>VLOOKUP($A519,級距!$A:$K,11,FALSE)</f>
        <v>2</v>
      </c>
      <c r="F519" s="32">
        <f t="shared" si="9"/>
        <v>1</v>
      </c>
    </row>
    <row r="520" spans="1:6">
      <c r="A520" s="47">
        <v>44566</v>
      </c>
      <c r="B520" s="46">
        <v>-57506.591999999997</v>
      </c>
      <c r="C520" s="32">
        <f>VLOOKUP($A520,級距!$A:$K,9,FALSE)</f>
        <v>1</v>
      </c>
      <c r="D520" s="32">
        <f>VLOOKUP($A520,級距!$A:$K,10,FALSE)</f>
        <v>1</v>
      </c>
      <c r="E520" s="32">
        <f>VLOOKUP($A520,級距!$A:$K,11,FALSE)</f>
        <v>2</v>
      </c>
      <c r="F520" s="32">
        <f t="shared" si="9"/>
        <v>1</v>
      </c>
    </row>
    <row r="521" spans="1:6">
      <c r="A521" s="47">
        <v>44565</v>
      </c>
      <c r="B521" s="46">
        <v>72898.304000000004</v>
      </c>
      <c r="C521" s="32">
        <f>VLOOKUP($A521,級距!$A:$K,9,FALSE)</f>
        <v>4</v>
      </c>
      <c r="D521" s="32">
        <f>VLOOKUP($A521,級距!$A:$K,10,FALSE)</f>
        <v>10</v>
      </c>
      <c r="E521" s="32">
        <f>VLOOKUP($A521,級距!$A:$K,11,FALSE)</f>
        <v>3</v>
      </c>
      <c r="F521" s="32">
        <f t="shared" si="9"/>
        <v>1</v>
      </c>
    </row>
    <row r="522" spans="1:6">
      <c r="A522" s="47">
        <v>44559</v>
      </c>
      <c r="B522" s="46">
        <v>49791.328000000001</v>
      </c>
      <c r="C522" s="32">
        <f>VLOOKUP($A522,級距!$A:$K,9,FALSE)</f>
        <v>1</v>
      </c>
      <c r="D522" s="32">
        <f>VLOOKUP($A522,級距!$A:$K,10,FALSE)</f>
        <v>9</v>
      </c>
      <c r="E522" s="32">
        <f>VLOOKUP($A522,級距!$A:$K,11,FALSE)</f>
        <v>3</v>
      </c>
      <c r="F522" s="32">
        <f t="shared" si="9"/>
        <v>1</v>
      </c>
    </row>
    <row r="523" spans="1:6">
      <c r="A523" s="47">
        <v>44558</v>
      </c>
      <c r="B523" s="46">
        <v>78621.088000000003</v>
      </c>
      <c r="C523" s="32">
        <f>VLOOKUP($A523,級距!$A:$K,9,FALSE)</f>
        <v>1</v>
      </c>
      <c r="D523" s="32">
        <f>VLOOKUP($A523,級距!$A:$K,10,FALSE)</f>
        <v>9</v>
      </c>
      <c r="E523" s="32">
        <f>VLOOKUP($A523,級距!$A:$K,11,FALSE)</f>
        <v>3</v>
      </c>
      <c r="F523" s="32">
        <f t="shared" si="9"/>
        <v>1</v>
      </c>
    </row>
    <row r="524" spans="1:6">
      <c r="A524" s="47">
        <v>44557</v>
      </c>
      <c r="B524" s="46">
        <v>-7606.7520000000004</v>
      </c>
      <c r="C524" s="32">
        <f>VLOOKUP($A524,級距!$A:$K,9,FALSE)</f>
        <v>3</v>
      </c>
      <c r="D524" s="32">
        <f>VLOOKUP($A524,級距!$A:$K,10,FALSE)</f>
        <v>7</v>
      </c>
      <c r="E524" s="32">
        <f>VLOOKUP($A524,級距!$A:$K,11,FALSE)</f>
        <v>3</v>
      </c>
      <c r="F524" s="32">
        <f t="shared" si="9"/>
        <v>1</v>
      </c>
    </row>
    <row r="525" spans="1:6">
      <c r="A525" s="47">
        <v>44554</v>
      </c>
      <c r="B525" s="46">
        <v>-16257.152</v>
      </c>
      <c r="C525" s="32">
        <f>VLOOKUP($A525,級距!$A:$K,9,FALSE)</f>
        <v>1</v>
      </c>
      <c r="D525" s="32">
        <f>VLOOKUP($A525,級距!$A:$K,10,FALSE)</f>
        <v>7</v>
      </c>
      <c r="E525" s="32">
        <f>VLOOKUP($A525,級距!$A:$K,11,FALSE)</f>
        <v>3</v>
      </c>
      <c r="F525" s="32">
        <f t="shared" si="9"/>
        <v>1</v>
      </c>
    </row>
    <row r="526" spans="1:6">
      <c r="A526" s="47">
        <v>44553</v>
      </c>
      <c r="B526" s="46">
        <v>-47686.175999999999</v>
      </c>
      <c r="C526" s="32">
        <f>VLOOKUP($A526,級距!$A:$K,9,FALSE)</f>
        <v>1</v>
      </c>
      <c r="D526" s="32">
        <f>VLOOKUP($A526,級距!$A:$K,10,FALSE)</f>
        <v>3</v>
      </c>
      <c r="E526" s="32">
        <f>VLOOKUP($A526,級距!$A:$K,11,FALSE)</f>
        <v>2</v>
      </c>
      <c r="F526" s="32">
        <f t="shared" si="9"/>
        <v>1</v>
      </c>
    </row>
    <row r="527" spans="1:6">
      <c r="A527" s="47">
        <v>44552</v>
      </c>
      <c r="B527" s="46">
        <v>-13820.384</v>
      </c>
      <c r="C527" s="32">
        <f>VLOOKUP($A527,級距!$A:$K,9,FALSE)</f>
        <v>1</v>
      </c>
      <c r="D527" s="32">
        <f>VLOOKUP($A527,級距!$A:$K,10,FALSE)</f>
        <v>3</v>
      </c>
      <c r="E527" s="32">
        <f>VLOOKUP($A527,級距!$A:$K,11,FALSE)</f>
        <v>2</v>
      </c>
      <c r="F527" s="32">
        <f t="shared" si="9"/>
        <v>1</v>
      </c>
    </row>
    <row r="528" spans="1:6">
      <c r="A528" s="47">
        <v>44550</v>
      </c>
      <c r="B528" s="46">
        <v>3014.848</v>
      </c>
      <c r="C528" s="32">
        <f>VLOOKUP($A528,級距!$A:$K,9,FALSE)</f>
        <v>5</v>
      </c>
      <c r="D528" s="32">
        <f>VLOOKUP($A528,級距!$A:$K,10,FALSE)</f>
        <v>8</v>
      </c>
      <c r="E528" s="32">
        <f>VLOOKUP($A528,級距!$A:$K,11,FALSE)</f>
        <v>3</v>
      </c>
      <c r="F528" s="32">
        <f t="shared" si="9"/>
        <v>1</v>
      </c>
    </row>
    <row r="529" spans="1:6">
      <c r="A529" s="47">
        <v>44547</v>
      </c>
      <c r="B529" s="46">
        <v>-65218.784</v>
      </c>
      <c r="C529" s="32">
        <f>VLOOKUP($A529,級距!$A:$K,9,FALSE)</f>
        <v>1</v>
      </c>
      <c r="D529" s="32">
        <f>VLOOKUP($A529,級距!$A:$K,10,FALSE)</f>
        <v>8</v>
      </c>
      <c r="E529" s="32">
        <f>VLOOKUP($A529,級距!$A:$K,11,FALSE)</f>
        <v>3</v>
      </c>
      <c r="F529" s="32">
        <f t="shared" si="9"/>
        <v>1</v>
      </c>
    </row>
    <row r="530" spans="1:6">
      <c r="A530" s="47">
        <v>44546</v>
      </c>
      <c r="B530" s="46">
        <v>83580.255999999994</v>
      </c>
      <c r="C530" s="32">
        <f>VLOOKUP($A530,級距!$A:$K,9,FALSE)</f>
        <v>3</v>
      </c>
      <c r="D530" s="32">
        <f>VLOOKUP($A530,級距!$A:$K,10,FALSE)</f>
        <v>3</v>
      </c>
      <c r="E530" s="32">
        <f>VLOOKUP($A530,級距!$A:$K,11,FALSE)</f>
        <v>2</v>
      </c>
      <c r="F530" s="32">
        <f t="shared" si="9"/>
        <v>1</v>
      </c>
    </row>
    <row r="531" spans="1:6">
      <c r="A531" s="47">
        <v>44545</v>
      </c>
      <c r="B531" s="46">
        <v>-109416.2</v>
      </c>
      <c r="C531" s="32">
        <f>VLOOKUP($A531,級距!$A:$K,9,FALSE)</f>
        <v>3</v>
      </c>
      <c r="D531" s="32">
        <f>VLOOKUP($A531,級距!$A:$K,10,FALSE)</f>
        <v>4</v>
      </c>
      <c r="E531" s="32">
        <f>VLOOKUP($A531,級距!$A:$K,11,FALSE)</f>
        <v>2</v>
      </c>
      <c r="F531" s="32">
        <f t="shared" si="9"/>
        <v>1</v>
      </c>
    </row>
    <row r="532" spans="1:6">
      <c r="A532" s="47">
        <v>44544</v>
      </c>
      <c r="B532" s="46">
        <v>86965.823999999993</v>
      </c>
      <c r="C532" s="32">
        <f>VLOOKUP($A532,級距!$A:$K,9,FALSE)</f>
        <v>4</v>
      </c>
      <c r="D532" s="32">
        <f>VLOOKUP($A532,級距!$A:$K,10,FALSE)</f>
        <v>6</v>
      </c>
      <c r="E532" s="32">
        <f>VLOOKUP($A532,級距!$A:$K,11,FALSE)</f>
        <v>2</v>
      </c>
      <c r="F532" s="32">
        <f t="shared" si="9"/>
        <v>1</v>
      </c>
    </row>
    <row r="533" spans="1:6">
      <c r="A533" s="47">
        <v>44540</v>
      </c>
      <c r="B533" s="46">
        <v>-19281.240000000002</v>
      </c>
      <c r="C533" s="32">
        <f>VLOOKUP($A533,級距!$A:$K,9,FALSE)</f>
        <v>2</v>
      </c>
      <c r="D533" s="32">
        <f>VLOOKUP($A533,級距!$A:$K,10,FALSE)</f>
        <v>1</v>
      </c>
      <c r="E533" s="32">
        <f>VLOOKUP($A533,級距!$A:$K,11,FALSE)</f>
        <v>2</v>
      </c>
      <c r="F533" s="32">
        <f t="shared" si="9"/>
        <v>1</v>
      </c>
    </row>
    <row r="534" spans="1:6">
      <c r="A534" s="47">
        <v>44538</v>
      </c>
      <c r="B534" s="46">
        <v>-39443.807999999997</v>
      </c>
      <c r="C534" s="32">
        <f>VLOOKUP($A534,級距!$A:$K,9,FALSE)</f>
        <v>4</v>
      </c>
      <c r="D534" s="32">
        <f>VLOOKUP($A534,級距!$A:$K,10,FALSE)</f>
        <v>7</v>
      </c>
      <c r="E534" s="32">
        <f>VLOOKUP($A534,級距!$A:$K,11,FALSE)</f>
        <v>3</v>
      </c>
      <c r="F534" s="32">
        <f t="shared" si="9"/>
        <v>1</v>
      </c>
    </row>
    <row r="535" spans="1:6">
      <c r="A535" s="47">
        <v>44537</v>
      </c>
      <c r="B535" s="46">
        <v>-52229.52</v>
      </c>
      <c r="C535" s="32">
        <f>VLOOKUP($A535,級距!$A:$K,9,FALSE)</f>
        <v>6</v>
      </c>
      <c r="D535" s="32">
        <f>VLOOKUP($A535,級距!$A:$K,10,FALSE)</f>
        <v>6</v>
      </c>
      <c r="E535" s="32">
        <f>VLOOKUP($A535,級距!$A:$K,11,FALSE)</f>
        <v>2</v>
      </c>
      <c r="F535" s="32">
        <f t="shared" si="9"/>
        <v>1</v>
      </c>
    </row>
    <row r="536" spans="1:6">
      <c r="A536" s="47">
        <v>44536</v>
      </c>
      <c r="B536" s="46">
        <v>-27750.240000000002</v>
      </c>
      <c r="C536" s="32">
        <f>VLOOKUP($A536,級距!$A:$K,9,FALSE)</f>
        <v>6</v>
      </c>
      <c r="D536" s="32">
        <f>VLOOKUP($A536,級距!$A:$K,10,FALSE)</f>
        <v>4</v>
      </c>
      <c r="E536" s="32">
        <f>VLOOKUP($A536,級距!$A:$K,11,FALSE)</f>
        <v>2</v>
      </c>
      <c r="F536" s="32">
        <f t="shared" si="9"/>
        <v>1</v>
      </c>
    </row>
    <row r="537" spans="1:6">
      <c r="A537" s="47">
        <v>44533</v>
      </c>
      <c r="B537" s="46">
        <v>-46994.815999999999</v>
      </c>
      <c r="C537" s="32">
        <f>VLOOKUP($A537,級距!$A:$K,9,FALSE)</f>
        <v>2</v>
      </c>
      <c r="D537" s="32">
        <f>VLOOKUP($A537,級距!$A:$K,10,FALSE)</f>
        <v>1</v>
      </c>
      <c r="E537" s="32">
        <f>VLOOKUP($A537,級距!$A:$K,11,FALSE)</f>
        <v>2</v>
      </c>
      <c r="F537" s="32">
        <f t="shared" si="9"/>
        <v>1</v>
      </c>
    </row>
    <row r="538" spans="1:6">
      <c r="A538" s="47">
        <v>44532</v>
      </c>
      <c r="B538" s="46">
        <v>31612.416000000001</v>
      </c>
      <c r="C538" s="32">
        <f>VLOOKUP($A538,級距!$A:$K,9,FALSE)</f>
        <v>5</v>
      </c>
      <c r="D538" s="32">
        <f>VLOOKUP($A538,級距!$A:$K,10,FALSE)</f>
        <v>7</v>
      </c>
      <c r="E538" s="32">
        <f>VLOOKUP($A538,級距!$A:$K,11,FALSE)</f>
        <v>3</v>
      </c>
      <c r="F538" s="32">
        <f t="shared" si="9"/>
        <v>1</v>
      </c>
    </row>
    <row r="539" spans="1:6">
      <c r="A539" s="47">
        <v>44529</v>
      </c>
      <c r="B539" s="46">
        <v>-37756.031999999999</v>
      </c>
      <c r="C539" s="32">
        <f>VLOOKUP($A539,級距!$A:$K,9,FALSE)</f>
        <v>7</v>
      </c>
      <c r="D539" s="32">
        <f>VLOOKUP($A539,級距!$A:$K,10,FALSE)</f>
        <v>3</v>
      </c>
      <c r="E539" s="32">
        <f>VLOOKUP($A539,級距!$A:$K,11,FALSE)</f>
        <v>2</v>
      </c>
      <c r="F539" s="32">
        <f t="shared" si="9"/>
        <v>1</v>
      </c>
    </row>
    <row r="540" spans="1:6">
      <c r="A540" s="47">
        <v>44526</v>
      </c>
      <c r="B540" s="46">
        <v>107312.496</v>
      </c>
      <c r="C540" s="32">
        <f>VLOOKUP($A540,級距!$A:$K,9,FALSE)</f>
        <v>8</v>
      </c>
      <c r="D540" s="32">
        <f>VLOOKUP($A540,級距!$A:$K,10,FALSE)</f>
        <v>8</v>
      </c>
      <c r="E540" s="32">
        <f>VLOOKUP($A540,級距!$A:$K,11,FALSE)</f>
        <v>3</v>
      </c>
      <c r="F540" s="32">
        <f t="shared" si="9"/>
        <v>1</v>
      </c>
    </row>
    <row r="541" spans="1:6">
      <c r="A541" s="47">
        <v>44524</v>
      </c>
      <c r="B541" s="46">
        <v>-54233.120000000003</v>
      </c>
      <c r="C541" s="32">
        <f>VLOOKUP($A541,級距!$A:$K,9,FALSE)</f>
        <v>1</v>
      </c>
      <c r="D541" s="32">
        <f>VLOOKUP($A541,級距!$A:$K,10,FALSE)</f>
        <v>8</v>
      </c>
      <c r="E541" s="32">
        <f>VLOOKUP($A541,級距!$A:$K,11,FALSE)</f>
        <v>3</v>
      </c>
      <c r="F541" s="32">
        <f t="shared" si="9"/>
        <v>1</v>
      </c>
    </row>
    <row r="542" spans="1:6">
      <c r="A542" s="47">
        <v>44523</v>
      </c>
      <c r="B542" s="46">
        <v>80511.56</v>
      </c>
      <c r="C542" s="32">
        <f>VLOOKUP($A542,級距!$A:$K,9,FALSE)</f>
        <v>3</v>
      </c>
      <c r="D542" s="32">
        <f>VLOOKUP($A542,級距!$A:$K,10,FALSE)</f>
        <v>9</v>
      </c>
      <c r="E542" s="32">
        <f>VLOOKUP($A542,級距!$A:$K,11,FALSE)</f>
        <v>3</v>
      </c>
      <c r="F542" s="32">
        <f t="shared" si="9"/>
        <v>1</v>
      </c>
    </row>
    <row r="543" spans="1:6">
      <c r="A543" s="47">
        <v>44519</v>
      </c>
      <c r="B543" s="46">
        <v>-60234.591999999997</v>
      </c>
      <c r="C543" s="32">
        <f>VLOOKUP($A543,級距!$A:$K,9,FALSE)</f>
        <v>3</v>
      </c>
      <c r="D543" s="32">
        <f>VLOOKUP($A543,級距!$A:$K,10,FALSE)</f>
        <v>6</v>
      </c>
      <c r="E543" s="32">
        <f>VLOOKUP($A543,級距!$A:$K,11,FALSE)</f>
        <v>2</v>
      </c>
      <c r="F543" s="32">
        <f t="shared" si="9"/>
        <v>1</v>
      </c>
    </row>
    <row r="544" spans="1:6">
      <c r="A544" s="47">
        <v>44518</v>
      </c>
      <c r="B544" s="46">
        <v>85156.448000000004</v>
      </c>
      <c r="C544" s="32">
        <f>VLOOKUP($A544,級距!$A:$K,9,FALSE)</f>
        <v>1</v>
      </c>
      <c r="D544" s="32">
        <f>VLOOKUP($A544,級距!$A:$K,10,FALSE)</f>
        <v>9</v>
      </c>
      <c r="E544" s="32">
        <f>VLOOKUP($A544,級距!$A:$K,11,FALSE)</f>
        <v>3</v>
      </c>
      <c r="F544" s="32">
        <f t="shared" si="9"/>
        <v>1</v>
      </c>
    </row>
    <row r="545" spans="1:6">
      <c r="A545" s="47">
        <v>44517</v>
      </c>
      <c r="B545" s="46">
        <v>5693.616</v>
      </c>
      <c r="C545" s="32">
        <f>VLOOKUP($A545,級距!$A:$K,9,FALSE)</f>
        <v>1</v>
      </c>
      <c r="D545" s="32">
        <f>VLOOKUP($A545,級距!$A:$K,10,FALSE)</f>
        <v>2</v>
      </c>
      <c r="E545" s="32">
        <f>VLOOKUP($A545,級距!$A:$K,11,FALSE)</f>
        <v>2</v>
      </c>
      <c r="F545" s="32">
        <f t="shared" si="9"/>
        <v>1</v>
      </c>
    </row>
    <row r="546" spans="1:6">
      <c r="A546" s="47">
        <v>44516</v>
      </c>
      <c r="B546" s="46">
        <v>-18594.848000000002</v>
      </c>
      <c r="C546" s="32">
        <f>VLOOKUP($A546,級距!$A:$K,9,FALSE)</f>
        <v>1</v>
      </c>
      <c r="D546" s="32">
        <f>VLOOKUP($A546,級距!$A:$K,10,FALSE)</f>
        <v>7</v>
      </c>
      <c r="E546" s="32">
        <f>VLOOKUP($A546,級距!$A:$K,11,FALSE)</f>
        <v>3</v>
      </c>
      <c r="F546" s="32">
        <f t="shared" si="9"/>
        <v>1</v>
      </c>
    </row>
    <row r="547" spans="1:6">
      <c r="A547" s="47">
        <v>44515</v>
      </c>
      <c r="B547" s="46">
        <v>-40193.408000000003</v>
      </c>
      <c r="C547" s="32">
        <f>VLOOKUP($A547,級距!$A:$K,9,FALSE)</f>
        <v>1</v>
      </c>
      <c r="D547" s="32">
        <f>VLOOKUP($A547,級距!$A:$K,10,FALSE)</f>
        <v>5</v>
      </c>
      <c r="E547" s="32">
        <f>VLOOKUP($A547,級距!$A:$K,11,FALSE)</f>
        <v>2</v>
      </c>
      <c r="F547" s="32">
        <f t="shared" si="9"/>
        <v>1</v>
      </c>
    </row>
    <row r="548" spans="1:6">
      <c r="A548" s="47">
        <v>44512</v>
      </c>
      <c r="B548" s="46">
        <v>-67375.168000000005</v>
      </c>
      <c r="C548" s="32">
        <f>VLOOKUP($A548,級距!$A:$K,9,FALSE)</f>
        <v>4</v>
      </c>
      <c r="D548" s="32">
        <f>VLOOKUP($A548,級距!$A:$K,10,FALSE)</f>
        <v>2</v>
      </c>
      <c r="E548" s="32">
        <f>VLOOKUP($A548,級距!$A:$K,11,FALSE)</f>
        <v>2</v>
      </c>
      <c r="F548" s="32">
        <f t="shared" si="9"/>
        <v>1</v>
      </c>
    </row>
    <row r="549" spans="1:6">
      <c r="A549" s="47">
        <v>44509</v>
      </c>
      <c r="B549" s="46">
        <v>-41138.336000000003</v>
      </c>
      <c r="C549" s="32">
        <f>VLOOKUP($A549,級距!$A:$K,9,FALSE)</f>
        <v>2</v>
      </c>
      <c r="D549" s="32">
        <f>VLOOKUP($A549,級距!$A:$K,10,FALSE)</f>
        <v>5</v>
      </c>
      <c r="E549" s="32">
        <f>VLOOKUP($A549,級距!$A:$K,11,FALSE)</f>
        <v>2</v>
      </c>
      <c r="F549" s="32">
        <f t="shared" si="9"/>
        <v>1</v>
      </c>
    </row>
    <row r="550" spans="1:6">
      <c r="A550" s="47">
        <v>44508</v>
      </c>
      <c r="B550" s="46">
        <v>122937.60000000001</v>
      </c>
      <c r="C550" s="32">
        <f>VLOOKUP($A550,級距!$A:$K,9,FALSE)</f>
        <v>5</v>
      </c>
      <c r="D550" s="32">
        <f>VLOOKUP($A550,級距!$A:$K,10,FALSE)</f>
        <v>10</v>
      </c>
      <c r="E550" s="32">
        <f>VLOOKUP($A550,級距!$A:$K,11,FALSE)</f>
        <v>3</v>
      </c>
      <c r="F550" s="32">
        <f t="shared" si="9"/>
        <v>1</v>
      </c>
    </row>
    <row r="551" spans="1:6">
      <c r="A551" s="47">
        <v>44505</v>
      </c>
      <c r="B551" s="46">
        <v>32572.256000000001</v>
      </c>
      <c r="C551" s="32">
        <f>VLOOKUP($A551,級距!$A:$K,9,FALSE)</f>
        <v>5</v>
      </c>
      <c r="D551" s="32">
        <f>VLOOKUP($A551,級距!$A:$K,10,FALSE)</f>
        <v>7</v>
      </c>
      <c r="E551" s="32">
        <f>VLOOKUP($A551,級距!$A:$K,11,FALSE)</f>
        <v>3</v>
      </c>
      <c r="F551" s="32">
        <f t="shared" si="9"/>
        <v>1</v>
      </c>
    </row>
    <row r="552" spans="1:6">
      <c r="A552" s="47">
        <v>44504</v>
      </c>
      <c r="B552" s="46">
        <v>-39298.464</v>
      </c>
      <c r="C552" s="32">
        <f>VLOOKUP($A552,級距!$A:$K,9,FALSE)</f>
        <v>7</v>
      </c>
      <c r="D552" s="32">
        <f>VLOOKUP($A552,級距!$A:$K,10,FALSE)</f>
        <v>9</v>
      </c>
      <c r="E552" s="32">
        <f>VLOOKUP($A552,級距!$A:$K,11,FALSE)</f>
        <v>3</v>
      </c>
      <c r="F552" s="32">
        <f t="shared" si="9"/>
        <v>1</v>
      </c>
    </row>
    <row r="553" spans="1:6">
      <c r="A553" s="47">
        <v>44498</v>
      </c>
      <c r="B553" s="46">
        <v>-28050.464</v>
      </c>
      <c r="C553" s="32">
        <f>VLOOKUP($A553,級距!$A:$K,9,FALSE)</f>
        <v>7</v>
      </c>
      <c r="D553" s="32">
        <f>VLOOKUP($A553,級距!$A:$K,10,FALSE)</f>
        <v>6</v>
      </c>
      <c r="E553" s="32">
        <f>VLOOKUP($A553,級距!$A:$K,11,FALSE)</f>
        <v>2</v>
      </c>
      <c r="F553" s="32">
        <f t="shared" si="9"/>
        <v>1</v>
      </c>
    </row>
    <row r="554" spans="1:6">
      <c r="A554" s="47">
        <v>44497</v>
      </c>
      <c r="B554" s="46">
        <v>-67274.944000000003</v>
      </c>
      <c r="C554" s="32">
        <f>VLOOKUP($A554,級距!$A:$K,9,FALSE)</f>
        <v>2</v>
      </c>
      <c r="D554" s="32">
        <f>VLOOKUP($A554,級距!$A:$K,10,FALSE)</f>
        <v>3</v>
      </c>
      <c r="E554" s="32">
        <f>VLOOKUP($A554,級距!$A:$K,11,FALSE)</f>
        <v>2</v>
      </c>
      <c r="F554" s="32">
        <f t="shared" si="9"/>
        <v>1</v>
      </c>
    </row>
    <row r="555" spans="1:6">
      <c r="A555" s="47">
        <v>44495</v>
      </c>
      <c r="B555" s="46">
        <v>61079.936000000002</v>
      </c>
      <c r="C555" s="32">
        <f>VLOOKUP($A555,級距!$A:$K,9,FALSE)</f>
        <v>3</v>
      </c>
      <c r="D555" s="32">
        <f>VLOOKUP($A555,級距!$A:$K,10,FALSE)</f>
        <v>6</v>
      </c>
      <c r="E555" s="32">
        <f>VLOOKUP($A555,級距!$A:$K,11,FALSE)</f>
        <v>2</v>
      </c>
      <c r="F555" s="32">
        <f t="shared" si="9"/>
        <v>1</v>
      </c>
    </row>
    <row r="556" spans="1:6">
      <c r="A556" s="47">
        <v>44494</v>
      </c>
      <c r="B556" s="46">
        <v>-80046.880000000005</v>
      </c>
      <c r="C556" s="32">
        <f>VLOOKUP($A556,級距!$A:$K,9,FALSE)</f>
        <v>6</v>
      </c>
      <c r="D556" s="32">
        <f>VLOOKUP($A556,級距!$A:$K,10,FALSE)</f>
        <v>6</v>
      </c>
      <c r="E556" s="32">
        <f>VLOOKUP($A556,級距!$A:$K,11,FALSE)</f>
        <v>2</v>
      </c>
      <c r="F556" s="32">
        <f t="shared" si="9"/>
        <v>1</v>
      </c>
    </row>
    <row r="557" spans="1:6">
      <c r="A557" s="47">
        <v>44491</v>
      </c>
      <c r="B557" s="46">
        <v>-104041.12</v>
      </c>
      <c r="C557" s="32">
        <f>VLOOKUP($A557,級距!$A:$K,9,FALSE)</f>
        <v>4</v>
      </c>
      <c r="D557" s="32">
        <f>VLOOKUP($A557,級距!$A:$K,10,FALSE)</f>
        <v>2</v>
      </c>
      <c r="E557" s="32">
        <f>VLOOKUP($A557,級距!$A:$K,11,FALSE)</f>
        <v>2</v>
      </c>
      <c r="F557" s="32">
        <f t="shared" si="9"/>
        <v>1</v>
      </c>
    </row>
    <row r="558" spans="1:6">
      <c r="A558" s="47">
        <v>44490</v>
      </c>
      <c r="B558" s="46">
        <v>-63044.904000000002</v>
      </c>
      <c r="C558" s="32">
        <f>VLOOKUP($A558,級距!$A:$K,9,FALSE)</f>
        <v>8</v>
      </c>
      <c r="D558" s="32">
        <f>VLOOKUP($A558,級距!$A:$K,10,FALSE)</f>
        <v>3</v>
      </c>
      <c r="E558" s="32">
        <f>VLOOKUP($A558,級距!$A:$K,11,FALSE)</f>
        <v>2</v>
      </c>
      <c r="F558" s="32">
        <f t="shared" si="9"/>
        <v>1</v>
      </c>
    </row>
    <row r="559" spans="1:6">
      <c r="A559" s="47">
        <v>44488</v>
      </c>
      <c r="B559" s="46">
        <v>-33700.928</v>
      </c>
      <c r="C559" s="32">
        <f>VLOOKUP($A559,級距!$A:$K,9,FALSE)</f>
        <v>5</v>
      </c>
      <c r="D559" s="32">
        <f>VLOOKUP($A559,級距!$A:$K,10,FALSE)</f>
        <v>6</v>
      </c>
      <c r="E559" s="32">
        <f>VLOOKUP($A559,級距!$A:$K,11,FALSE)</f>
        <v>2</v>
      </c>
      <c r="F559" s="32">
        <f t="shared" si="9"/>
        <v>1</v>
      </c>
    </row>
    <row r="560" spans="1:6">
      <c r="A560" s="47">
        <v>44484</v>
      </c>
      <c r="B560" s="46">
        <v>151787.51199999999</v>
      </c>
      <c r="C560" s="32">
        <f>VLOOKUP($A560,級距!$A:$K,9,FALSE)</f>
        <v>7</v>
      </c>
      <c r="D560" s="32">
        <f>VLOOKUP($A560,級距!$A:$K,10,FALSE)</f>
        <v>6</v>
      </c>
      <c r="E560" s="32">
        <f>VLOOKUP($A560,級距!$A:$K,11,FALSE)</f>
        <v>2</v>
      </c>
      <c r="F560" s="32">
        <f t="shared" si="9"/>
        <v>1</v>
      </c>
    </row>
    <row r="561" spans="1:6">
      <c r="A561" s="47">
        <v>44482</v>
      </c>
      <c r="B561" s="46">
        <v>-20741.504000000001</v>
      </c>
      <c r="C561" s="32">
        <f>VLOOKUP($A561,級距!$A:$K,9,FALSE)</f>
        <v>8</v>
      </c>
      <c r="D561" s="32">
        <f>VLOOKUP($A561,級距!$A:$K,10,FALSE)</f>
        <v>8</v>
      </c>
      <c r="E561" s="32">
        <f>VLOOKUP($A561,級距!$A:$K,11,FALSE)</f>
        <v>3</v>
      </c>
      <c r="F561" s="32">
        <f t="shared" si="9"/>
        <v>1</v>
      </c>
    </row>
    <row r="562" spans="1:6">
      <c r="A562" s="47">
        <v>44481</v>
      </c>
      <c r="B562" s="46">
        <v>-123887.136</v>
      </c>
      <c r="C562" s="32">
        <f>VLOOKUP($A562,級距!$A:$K,9,FALSE)</f>
        <v>7</v>
      </c>
      <c r="D562" s="32">
        <f>VLOOKUP($A562,級距!$A:$K,10,FALSE)</f>
        <v>4</v>
      </c>
      <c r="E562" s="32">
        <f>VLOOKUP($A562,級距!$A:$K,11,FALSE)</f>
        <v>2</v>
      </c>
      <c r="F562" s="32">
        <f t="shared" si="9"/>
        <v>1</v>
      </c>
    </row>
    <row r="563" spans="1:6">
      <c r="A563" s="47">
        <v>44476</v>
      </c>
      <c r="B563" s="46">
        <v>77800.808000000005</v>
      </c>
      <c r="C563" s="32">
        <f>VLOOKUP($A563,級距!$A:$K,9,FALSE)</f>
        <v>8</v>
      </c>
      <c r="D563" s="32">
        <f>VLOOKUP($A563,級距!$A:$K,10,FALSE)</f>
        <v>8</v>
      </c>
      <c r="E563" s="32">
        <f>VLOOKUP($A563,級距!$A:$K,11,FALSE)</f>
        <v>3</v>
      </c>
      <c r="F563" s="32">
        <f t="shared" si="9"/>
        <v>1</v>
      </c>
    </row>
    <row r="564" spans="1:6">
      <c r="A564" s="47">
        <v>44475</v>
      </c>
      <c r="B564" s="46">
        <v>-103918.48</v>
      </c>
      <c r="C564" s="32">
        <f>VLOOKUP($A564,級距!$A:$K,9,FALSE)</f>
        <v>8</v>
      </c>
      <c r="D564" s="32">
        <f>VLOOKUP($A564,級距!$A:$K,10,FALSE)</f>
        <v>5</v>
      </c>
      <c r="E564" s="32">
        <f>VLOOKUP($A564,級距!$A:$K,11,FALSE)</f>
        <v>2</v>
      </c>
      <c r="F564" s="32">
        <f t="shared" si="9"/>
        <v>1</v>
      </c>
    </row>
    <row r="565" spans="1:6">
      <c r="A565" s="47">
        <v>44474</v>
      </c>
      <c r="B565" s="46">
        <v>-103891.84</v>
      </c>
      <c r="C565" s="32">
        <f>VLOOKUP($A565,級距!$A:$K,9,FALSE)</f>
        <v>10</v>
      </c>
      <c r="D565" s="32">
        <f>VLOOKUP($A565,級距!$A:$K,10,FALSE)</f>
        <v>5</v>
      </c>
      <c r="E565" s="32">
        <f>VLOOKUP($A565,級距!$A:$K,11,FALSE)</f>
        <v>1</v>
      </c>
      <c r="F565" s="32">
        <f t="shared" si="9"/>
        <v>1</v>
      </c>
    </row>
    <row r="566" spans="1:6">
      <c r="A566" s="47">
        <v>44473</v>
      </c>
      <c r="B566" s="46">
        <v>51063.4</v>
      </c>
      <c r="C566" s="32">
        <f>VLOOKUP($A566,級距!$A:$K,9,FALSE)</f>
        <v>9</v>
      </c>
      <c r="D566" s="32">
        <f>VLOOKUP($A566,級距!$A:$K,10,FALSE)</f>
        <v>8</v>
      </c>
      <c r="E566" s="32">
        <f>VLOOKUP($A566,級距!$A:$K,11,FALSE)</f>
        <v>4</v>
      </c>
      <c r="F566" s="32">
        <f t="shared" si="9"/>
        <v>1</v>
      </c>
    </row>
    <row r="567" spans="1:6">
      <c r="A567" s="47">
        <v>44470</v>
      </c>
      <c r="B567" s="46">
        <v>101029.08</v>
      </c>
      <c r="C567" s="32">
        <f>VLOOKUP($A567,級距!$A:$K,9,FALSE)</f>
        <v>10</v>
      </c>
      <c r="D567" s="32">
        <f>VLOOKUP($A567,級距!$A:$K,10,FALSE)</f>
        <v>8</v>
      </c>
      <c r="E567" s="32">
        <f>VLOOKUP($A567,級距!$A:$K,11,FALSE)</f>
        <v>4</v>
      </c>
      <c r="F567" s="32">
        <f t="shared" si="9"/>
        <v>1</v>
      </c>
    </row>
    <row r="568" spans="1:6">
      <c r="A568" s="47">
        <v>44469</v>
      </c>
      <c r="B568" s="46">
        <v>-104034.64</v>
      </c>
      <c r="C568" s="32">
        <f>VLOOKUP($A568,級距!$A:$K,9,FALSE)</f>
        <v>8</v>
      </c>
      <c r="D568" s="32">
        <f>VLOOKUP($A568,級距!$A:$K,10,FALSE)</f>
        <v>5</v>
      </c>
      <c r="E568" s="32">
        <f>VLOOKUP($A568,級距!$A:$K,11,FALSE)</f>
        <v>2</v>
      </c>
      <c r="F568" s="32">
        <f t="shared" si="9"/>
        <v>1</v>
      </c>
    </row>
    <row r="569" spans="1:6">
      <c r="A569" s="47">
        <v>44468</v>
      </c>
      <c r="B569" s="46">
        <v>80957.56</v>
      </c>
      <c r="C569" s="32">
        <f>VLOOKUP($A569,級距!$A:$K,9,FALSE)</f>
        <v>5</v>
      </c>
      <c r="D569" s="32">
        <f>VLOOKUP($A569,級距!$A:$K,10,FALSE)</f>
        <v>6</v>
      </c>
      <c r="E569" s="32">
        <f>VLOOKUP($A569,級距!$A:$K,11,FALSE)</f>
        <v>2</v>
      </c>
      <c r="F569" s="32">
        <f t="shared" si="9"/>
        <v>1</v>
      </c>
    </row>
    <row r="570" spans="1:6">
      <c r="A570" s="47">
        <v>44467</v>
      </c>
      <c r="B570" s="46">
        <v>-50487.135999999999</v>
      </c>
      <c r="C570" s="32">
        <f>VLOOKUP($A570,級距!$A:$K,9,FALSE)</f>
        <v>3</v>
      </c>
      <c r="D570" s="32">
        <f>VLOOKUP($A570,級距!$A:$K,10,FALSE)</f>
        <v>1</v>
      </c>
      <c r="E570" s="32">
        <f>VLOOKUP($A570,級距!$A:$K,11,FALSE)</f>
        <v>2</v>
      </c>
      <c r="F570" s="32">
        <f t="shared" si="9"/>
        <v>1</v>
      </c>
    </row>
    <row r="571" spans="1:6">
      <c r="A571" s="47">
        <v>44466</v>
      </c>
      <c r="B571" s="46">
        <v>-54521.023999999998</v>
      </c>
      <c r="C571" s="32">
        <f>VLOOKUP($A571,級距!$A:$K,9,FALSE)</f>
        <v>2</v>
      </c>
      <c r="D571" s="32">
        <f>VLOOKUP($A571,級距!$A:$K,10,FALSE)</f>
        <v>4</v>
      </c>
      <c r="E571" s="32">
        <f>VLOOKUP($A571,級距!$A:$K,11,FALSE)</f>
        <v>2</v>
      </c>
      <c r="F571" s="32">
        <f t="shared" si="9"/>
        <v>1</v>
      </c>
    </row>
    <row r="572" spans="1:6">
      <c r="A572" s="47">
        <v>44463</v>
      </c>
      <c r="B572" s="46">
        <v>8414.92</v>
      </c>
      <c r="C572" s="32">
        <f>VLOOKUP($A572,級距!$A:$K,9,FALSE)</f>
        <v>2</v>
      </c>
      <c r="D572" s="32">
        <f>VLOOKUP($A572,級距!$A:$K,10,FALSE)</f>
        <v>6</v>
      </c>
      <c r="E572" s="32">
        <f>VLOOKUP($A572,級距!$A:$K,11,FALSE)</f>
        <v>2</v>
      </c>
      <c r="F572" s="32">
        <f t="shared" si="9"/>
        <v>1</v>
      </c>
    </row>
    <row r="573" spans="1:6">
      <c r="A573" s="47">
        <v>44461</v>
      </c>
      <c r="B573" s="46">
        <v>-108104.8</v>
      </c>
      <c r="C573" s="32">
        <f>VLOOKUP($A573,級距!$A:$K,9,FALSE)</f>
        <v>5</v>
      </c>
      <c r="D573" s="32">
        <f>VLOOKUP($A573,級距!$A:$K,10,FALSE)</f>
        <v>4</v>
      </c>
      <c r="E573" s="32">
        <f>VLOOKUP($A573,級距!$A:$K,11,FALSE)</f>
        <v>2</v>
      </c>
      <c r="F573" s="32">
        <f t="shared" si="9"/>
        <v>1</v>
      </c>
    </row>
    <row r="574" spans="1:6">
      <c r="A574" s="47">
        <v>44455</v>
      </c>
      <c r="B574" s="46">
        <v>-39271</v>
      </c>
      <c r="C574" s="32">
        <f>VLOOKUP($A574,級距!$A:$K,9,FALSE)</f>
        <v>5</v>
      </c>
      <c r="D574" s="32">
        <f>VLOOKUP($A574,級距!$A:$K,10,FALSE)</f>
        <v>6</v>
      </c>
      <c r="E574" s="32">
        <f>VLOOKUP($A574,級距!$A:$K,11,FALSE)</f>
        <v>2</v>
      </c>
      <c r="F574" s="32">
        <f t="shared" si="9"/>
        <v>1</v>
      </c>
    </row>
    <row r="575" spans="1:6">
      <c r="A575" s="47">
        <v>44454</v>
      </c>
      <c r="B575" s="46">
        <v>-79148.759999999995</v>
      </c>
      <c r="C575" s="32">
        <f>VLOOKUP($A575,級距!$A:$K,9,FALSE)</f>
        <v>4</v>
      </c>
      <c r="D575" s="32">
        <f>VLOOKUP($A575,級距!$A:$K,10,FALSE)</f>
        <v>2</v>
      </c>
      <c r="E575" s="32">
        <f>VLOOKUP($A575,級距!$A:$K,11,FALSE)</f>
        <v>2</v>
      </c>
      <c r="F575" s="32">
        <f t="shared" si="9"/>
        <v>1</v>
      </c>
    </row>
    <row r="576" spans="1:6">
      <c r="A576" s="47">
        <v>44453</v>
      </c>
      <c r="B576" s="46">
        <v>-59073.279999999999</v>
      </c>
      <c r="C576" s="32">
        <f>VLOOKUP($A576,級距!$A:$K,9,FALSE)</f>
        <v>3</v>
      </c>
      <c r="D576" s="32">
        <f>VLOOKUP($A576,級距!$A:$K,10,FALSE)</f>
        <v>6</v>
      </c>
      <c r="E576" s="32">
        <f>VLOOKUP($A576,級距!$A:$K,11,FALSE)</f>
        <v>2</v>
      </c>
      <c r="F576" s="32">
        <f t="shared" si="9"/>
        <v>1</v>
      </c>
    </row>
    <row r="577" spans="1:6">
      <c r="A577" s="47">
        <v>44449</v>
      </c>
      <c r="B577" s="46">
        <v>26096.991999999998</v>
      </c>
      <c r="C577" s="32">
        <f>VLOOKUP($A577,級距!$A:$K,9,FALSE)</f>
        <v>5</v>
      </c>
      <c r="D577" s="32">
        <f>VLOOKUP($A577,級距!$A:$K,10,FALSE)</f>
        <v>9</v>
      </c>
      <c r="E577" s="32">
        <f>VLOOKUP($A577,級距!$A:$K,11,FALSE)</f>
        <v>3</v>
      </c>
      <c r="F577" s="32">
        <f t="shared" si="9"/>
        <v>1</v>
      </c>
    </row>
    <row r="578" spans="1:6">
      <c r="A578" s="47">
        <v>44448</v>
      </c>
      <c r="B578" s="46">
        <v>-104125.84</v>
      </c>
      <c r="C578" s="32">
        <f>VLOOKUP($A578,級距!$A:$K,9,FALSE)</f>
        <v>6</v>
      </c>
      <c r="D578" s="32">
        <f>VLOOKUP($A578,級距!$A:$K,10,FALSE)</f>
        <v>5</v>
      </c>
      <c r="E578" s="32">
        <f>VLOOKUP($A578,級距!$A:$K,11,FALSE)</f>
        <v>2</v>
      </c>
      <c r="F578" s="32">
        <f t="shared" si="9"/>
        <v>1</v>
      </c>
    </row>
    <row r="579" spans="1:6">
      <c r="A579" s="47">
        <v>44447</v>
      </c>
      <c r="B579" s="46">
        <v>244697.32</v>
      </c>
      <c r="C579" s="32">
        <f>VLOOKUP($A579,級距!$A:$K,9,FALSE)</f>
        <v>8</v>
      </c>
      <c r="D579" s="32">
        <f>VLOOKUP($A579,級距!$A:$K,10,FALSE)</f>
        <v>6</v>
      </c>
      <c r="E579" s="32">
        <f>VLOOKUP($A579,級距!$A:$K,11,FALSE)</f>
        <v>2</v>
      </c>
      <c r="F579" s="32">
        <f t="shared" si="9"/>
        <v>1</v>
      </c>
    </row>
    <row r="580" spans="1:6">
      <c r="A580" s="47">
        <v>44446</v>
      </c>
      <c r="B580" s="46">
        <v>5457.9520000000002</v>
      </c>
      <c r="C580" s="32">
        <f>VLOOKUP($A580,級距!$A:$K,9,FALSE)</f>
        <v>5</v>
      </c>
      <c r="D580" s="32">
        <f>VLOOKUP($A580,級距!$A:$K,10,FALSE)</f>
        <v>6</v>
      </c>
      <c r="E580" s="32">
        <f>VLOOKUP($A580,級距!$A:$K,11,FALSE)</f>
        <v>2</v>
      </c>
      <c r="F580" s="32">
        <f t="shared" ref="F580:F643" si="10">IF(A581&lt;&gt;A580,1,0)</f>
        <v>1</v>
      </c>
    </row>
    <row r="581" spans="1:6">
      <c r="A581" s="47">
        <v>44445</v>
      </c>
      <c r="B581" s="46">
        <v>-26747.360000000001</v>
      </c>
      <c r="C581" s="32">
        <f>VLOOKUP($A581,級距!$A:$K,9,FALSE)</f>
        <v>5</v>
      </c>
      <c r="D581" s="32">
        <f>VLOOKUP($A581,級距!$A:$K,10,FALSE)</f>
        <v>4</v>
      </c>
      <c r="E581" s="32">
        <f>VLOOKUP($A581,級距!$A:$K,11,FALSE)</f>
        <v>2</v>
      </c>
      <c r="F581" s="32">
        <f t="shared" si="10"/>
        <v>1</v>
      </c>
    </row>
    <row r="582" spans="1:6">
      <c r="A582" s="47">
        <v>44442</v>
      </c>
      <c r="B582" s="46">
        <v>-16161.152</v>
      </c>
      <c r="C582" s="32">
        <f>VLOOKUP($A582,級距!$A:$K,9,FALSE)</f>
        <v>5</v>
      </c>
      <c r="D582" s="32">
        <f>VLOOKUP($A582,級距!$A:$K,10,FALSE)</f>
        <v>4</v>
      </c>
      <c r="E582" s="32">
        <f>VLOOKUP($A582,級距!$A:$K,11,FALSE)</f>
        <v>2</v>
      </c>
      <c r="F582" s="32">
        <f t="shared" si="10"/>
        <v>1</v>
      </c>
    </row>
    <row r="583" spans="1:6">
      <c r="A583" s="47">
        <v>44440</v>
      </c>
      <c r="B583" s="46">
        <v>44897.616000000002</v>
      </c>
      <c r="C583" s="32">
        <f>VLOOKUP($A583,級距!$A:$K,9,FALSE)</f>
        <v>3</v>
      </c>
      <c r="D583" s="32">
        <f>VLOOKUP($A583,級距!$A:$K,10,FALSE)</f>
        <v>5</v>
      </c>
      <c r="E583" s="32">
        <f>VLOOKUP($A583,級距!$A:$K,11,FALSE)</f>
        <v>2</v>
      </c>
      <c r="F583" s="32">
        <f t="shared" si="10"/>
        <v>1</v>
      </c>
    </row>
    <row r="584" spans="1:6">
      <c r="A584" s="47">
        <v>44438</v>
      </c>
      <c r="B584" s="46">
        <v>97367.744000000006</v>
      </c>
      <c r="C584" s="32">
        <f>VLOOKUP($A584,級距!$A:$K,9,FALSE)</f>
        <v>4</v>
      </c>
      <c r="D584" s="32">
        <f>VLOOKUP($A584,級距!$A:$K,10,FALSE)</f>
        <v>7</v>
      </c>
      <c r="E584" s="32">
        <f>VLOOKUP($A584,級距!$A:$K,11,FALSE)</f>
        <v>3</v>
      </c>
      <c r="F584" s="32">
        <f t="shared" si="10"/>
        <v>1</v>
      </c>
    </row>
    <row r="585" spans="1:6">
      <c r="A585" s="47">
        <v>44435</v>
      </c>
      <c r="B585" s="46">
        <v>82312.479999999996</v>
      </c>
      <c r="C585" s="32">
        <f>VLOOKUP($A585,級距!$A:$K,9,FALSE)</f>
        <v>9</v>
      </c>
      <c r="D585" s="32">
        <f>VLOOKUP($A585,級距!$A:$K,10,FALSE)</f>
        <v>8</v>
      </c>
      <c r="E585" s="32">
        <f>VLOOKUP($A585,級距!$A:$K,11,FALSE)</f>
        <v>4</v>
      </c>
      <c r="F585" s="32">
        <f t="shared" si="10"/>
        <v>1</v>
      </c>
    </row>
    <row r="586" spans="1:6">
      <c r="A586" s="47">
        <v>44434</v>
      </c>
      <c r="B586" s="46">
        <v>-76858.816000000006</v>
      </c>
      <c r="C586" s="32">
        <f>VLOOKUP($A586,級距!$A:$K,9,FALSE)</f>
        <v>8</v>
      </c>
      <c r="D586" s="32">
        <f>VLOOKUP($A586,級距!$A:$K,10,FALSE)</f>
        <v>5</v>
      </c>
      <c r="E586" s="32">
        <f>VLOOKUP($A586,級距!$A:$K,11,FALSE)</f>
        <v>2</v>
      </c>
      <c r="F586" s="32">
        <f t="shared" si="10"/>
        <v>1</v>
      </c>
    </row>
    <row r="587" spans="1:6">
      <c r="A587" s="47">
        <v>44433</v>
      </c>
      <c r="B587" s="46">
        <v>110484.952</v>
      </c>
      <c r="C587" s="32">
        <f>VLOOKUP($A587,級距!$A:$K,9,FALSE)</f>
        <v>6</v>
      </c>
      <c r="D587" s="32">
        <f>VLOOKUP($A587,級距!$A:$K,10,FALSE)</f>
        <v>9</v>
      </c>
      <c r="E587" s="32">
        <f>VLOOKUP($A587,級距!$A:$K,11,FALSE)</f>
        <v>3</v>
      </c>
      <c r="F587" s="32">
        <f t="shared" si="10"/>
        <v>1</v>
      </c>
    </row>
    <row r="588" spans="1:6">
      <c r="A588" s="47">
        <v>44432</v>
      </c>
      <c r="B588" s="46">
        <v>-37616.671999999999</v>
      </c>
      <c r="C588" s="32">
        <f>VLOOKUP($A588,級距!$A:$K,9,FALSE)</f>
        <v>3</v>
      </c>
      <c r="D588" s="32">
        <f>VLOOKUP($A588,級距!$A:$K,10,FALSE)</f>
        <v>4</v>
      </c>
      <c r="E588" s="32">
        <f>VLOOKUP($A588,級距!$A:$K,11,FALSE)</f>
        <v>2</v>
      </c>
      <c r="F588" s="32">
        <f t="shared" si="10"/>
        <v>1</v>
      </c>
    </row>
    <row r="589" spans="1:6">
      <c r="A589" s="47">
        <v>44431</v>
      </c>
      <c r="B589" s="46">
        <v>-2405.232</v>
      </c>
      <c r="C589" s="32">
        <f>VLOOKUP($A589,級距!$A:$K,9,FALSE)</f>
        <v>10</v>
      </c>
      <c r="D589" s="32">
        <f>VLOOKUP($A589,級距!$A:$K,10,FALSE)</f>
        <v>8</v>
      </c>
      <c r="E589" s="32">
        <f>VLOOKUP($A589,級距!$A:$K,11,FALSE)</f>
        <v>4</v>
      </c>
      <c r="F589" s="32">
        <f t="shared" si="10"/>
        <v>1</v>
      </c>
    </row>
    <row r="590" spans="1:6">
      <c r="A590" s="47">
        <v>44428</v>
      </c>
      <c r="B590" s="46">
        <v>-103894</v>
      </c>
      <c r="C590" s="32">
        <f>VLOOKUP($A590,級距!$A:$K,9,FALSE)</f>
        <v>9</v>
      </c>
      <c r="D590" s="32">
        <f>VLOOKUP($A590,級距!$A:$K,10,FALSE)</f>
        <v>4</v>
      </c>
      <c r="E590" s="32">
        <f>VLOOKUP($A590,級距!$A:$K,11,FALSE)</f>
        <v>2</v>
      </c>
      <c r="F590" s="32">
        <f t="shared" si="10"/>
        <v>1</v>
      </c>
    </row>
    <row r="591" spans="1:6">
      <c r="A591" s="47">
        <v>44427</v>
      </c>
      <c r="B591" s="46">
        <v>296153.44</v>
      </c>
      <c r="C591" s="32">
        <f>VLOOKUP($A591,級距!$A:$K,9,FALSE)</f>
        <v>10</v>
      </c>
      <c r="D591" s="32">
        <f>VLOOKUP($A591,級距!$A:$K,10,FALSE)</f>
        <v>8</v>
      </c>
      <c r="E591" s="32">
        <f>VLOOKUP($A591,級距!$A:$K,11,FALSE)</f>
        <v>4</v>
      </c>
      <c r="F591" s="32">
        <f t="shared" si="10"/>
        <v>1</v>
      </c>
    </row>
    <row r="592" spans="1:6">
      <c r="A592" s="47">
        <v>44426</v>
      </c>
      <c r="B592" s="46">
        <v>-107869.12</v>
      </c>
      <c r="C592" s="32">
        <f>VLOOKUP($A592,級距!$A:$K,9,FALSE)</f>
        <v>10</v>
      </c>
      <c r="D592" s="32">
        <f>VLOOKUP($A592,級距!$A:$K,10,FALSE)</f>
        <v>9</v>
      </c>
      <c r="E592" s="32">
        <f>VLOOKUP($A592,級距!$A:$K,11,FALSE)</f>
        <v>4</v>
      </c>
      <c r="F592" s="32">
        <f t="shared" si="10"/>
        <v>1</v>
      </c>
    </row>
    <row r="593" spans="1:6">
      <c r="A593" s="47">
        <v>44425</v>
      </c>
      <c r="B593" s="46">
        <v>129988.64</v>
      </c>
      <c r="C593" s="32">
        <f>VLOOKUP($A593,級距!$A:$K,9,FALSE)</f>
        <v>9</v>
      </c>
      <c r="D593" s="32">
        <f>VLOOKUP($A593,級距!$A:$K,10,FALSE)</f>
        <v>10</v>
      </c>
      <c r="E593" s="32">
        <f>VLOOKUP($A593,級距!$A:$K,11,FALSE)</f>
        <v>3</v>
      </c>
      <c r="F593" s="32">
        <f t="shared" si="10"/>
        <v>1</v>
      </c>
    </row>
    <row r="594" spans="1:6">
      <c r="A594" s="47">
        <v>44424</v>
      </c>
      <c r="B594" s="46">
        <v>85761.736000000004</v>
      </c>
      <c r="C594" s="32">
        <f>VLOOKUP($A594,級距!$A:$K,9,FALSE)</f>
        <v>5</v>
      </c>
      <c r="D594" s="32">
        <f>VLOOKUP($A594,級距!$A:$K,10,FALSE)</f>
        <v>4</v>
      </c>
      <c r="E594" s="32">
        <f>VLOOKUP($A594,級距!$A:$K,11,FALSE)</f>
        <v>2</v>
      </c>
      <c r="F594" s="32">
        <f t="shared" si="10"/>
        <v>1</v>
      </c>
    </row>
    <row r="595" spans="1:6">
      <c r="A595" s="47">
        <v>44421</v>
      </c>
      <c r="B595" s="46">
        <v>112311.408</v>
      </c>
      <c r="C595" s="32">
        <f>VLOOKUP($A595,級距!$A:$K,9,FALSE)</f>
        <v>8</v>
      </c>
      <c r="D595" s="32">
        <f>VLOOKUP($A595,級距!$A:$K,10,FALSE)</f>
        <v>10</v>
      </c>
      <c r="E595" s="32">
        <f>VLOOKUP($A595,級距!$A:$K,11,FALSE)</f>
        <v>3</v>
      </c>
      <c r="F595" s="32">
        <f t="shared" si="10"/>
        <v>1</v>
      </c>
    </row>
    <row r="596" spans="1:6">
      <c r="A596" s="47">
        <v>44419</v>
      </c>
      <c r="B596" s="46">
        <v>70677.135999999999</v>
      </c>
      <c r="C596" s="32">
        <f>VLOOKUP($A596,級距!$A:$K,9,FALSE)</f>
        <v>7</v>
      </c>
      <c r="D596" s="32">
        <f>VLOOKUP($A596,級距!$A:$K,10,FALSE)</f>
        <v>3</v>
      </c>
      <c r="E596" s="32">
        <f>VLOOKUP($A596,級距!$A:$K,11,FALSE)</f>
        <v>2</v>
      </c>
      <c r="F596" s="32">
        <f t="shared" si="10"/>
        <v>1</v>
      </c>
    </row>
    <row r="597" spans="1:6">
      <c r="A597" s="47">
        <v>44418</v>
      </c>
      <c r="B597" s="46">
        <v>63699.839999999997</v>
      </c>
      <c r="C597" s="32">
        <f>VLOOKUP($A597,級距!$A:$K,9,FALSE)</f>
        <v>5</v>
      </c>
      <c r="D597" s="32">
        <f>VLOOKUP($A597,級距!$A:$K,10,FALSE)</f>
        <v>6</v>
      </c>
      <c r="E597" s="32">
        <f>VLOOKUP($A597,級距!$A:$K,11,FALSE)</f>
        <v>2</v>
      </c>
      <c r="F597" s="32">
        <f t="shared" si="10"/>
        <v>1</v>
      </c>
    </row>
    <row r="598" spans="1:6">
      <c r="A598" s="47">
        <v>44417</v>
      </c>
      <c r="B598" s="46">
        <v>-104150.8</v>
      </c>
      <c r="C598" s="32">
        <f>VLOOKUP($A598,級距!$A:$K,9,FALSE)</f>
        <v>7</v>
      </c>
      <c r="D598" s="32">
        <f>VLOOKUP($A598,級距!$A:$K,10,FALSE)</f>
        <v>2</v>
      </c>
      <c r="E598" s="32">
        <f>VLOOKUP($A598,級距!$A:$K,11,FALSE)</f>
        <v>2</v>
      </c>
      <c r="F598" s="32">
        <f t="shared" si="10"/>
        <v>1</v>
      </c>
    </row>
    <row r="599" spans="1:6">
      <c r="A599" s="47">
        <v>44414</v>
      </c>
      <c r="B599" s="46">
        <v>-58548.192000000003</v>
      </c>
      <c r="C599" s="32">
        <f>VLOOKUP($A599,級距!$A:$K,9,FALSE)</f>
        <v>6</v>
      </c>
      <c r="D599" s="32">
        <f>VLOOKUP($A599,級距!$A:$K,10,FALSE)</f>
        <v>6</v>
      </c>
      <c r="E599" s="32">
        <f>VLOOKUP($A599,級距!$A:$K,11,FALSE)</f>
        <v>2</v>
      </c>
      <c r="F599" s="32">
        <f t="shared" si="10"/>
        <v>1</v>
      </c>
    </row>
    <row r="600" spans="1:6">
      <c r="A600" s="47">
        <v>44412</v>
      </c>
      <c r="B600" s="46">
        <v>53256.095999999998</v>
      </c>
      <c r="C600" s="32">
        <f>VLOOKUP($A600,級距!$A:$K,9,FALSE)</f>
        <v>2</v>
      </c>
      <c r="D600" s="32">
        <f>VLOOKUP($A600,級距!$A:$K,10,FALSE)</f>
        <v>7</v>
      </c>
      <c r="E600" s="32">
        <f>VLOOKUP($A600,級距!$A:$K,11,FALSE)</f>
        <v>3</v>
      </c>
      <c r="F600" s="32">
        <f t="shared" si="10"/>
        <v>1</v>
      </c>
    </row>
    <row r="601" spans="1:6">
      <c r="A601" s="47">
        <v>44411</v>
      </c>
      <c r="B601" s="46">
        <v>-58545.120000000003</v>
      </c>
      <c r="C601" s="32">
        <f>VLOOKUP($A601,級距!$A:$K,9,FALSE)</f>
        <v>3</v>
      </c>
      <c r="D601" s="32">
        <f>VLOOKUP($A601,級距!$A:$K,10,FALSE)</f>
        <v>5</v>
      </c>
      <c r="E601" s="32">
        <f>VLOOKUP($A601,級距!$A:$K,11,FALSE)</f>
        <v>2</v>
      </c>
      <c r="F601" s="32">
        <f t="shared" si="10"/>
        <v>1</v>
      </c>
    </row>
    <row r="602" spans="1:6">
      <c r="A602" s="47">
        <v>44410</v>
      </c>
      <c r="B602" s="46">
        <v>112796.12</v>
      </c>
      <c r="C602" s="32">
        <f>VLOOKUP($A602,級距!$A:$K,9,FALSE)</f>
        <v>9</v>
      </c>
      <c r="D602" s="32">
        <f>VLOOKUP($A602,級距!$A:$K,10,FALSE)</f>
        <v>6</v>
      </c>
      <c r="E602" s="32">
        <f>VLOOKUP($A602,級距!$A:$K,11,FALSE)</f>
        <v>2</v>
      </c>
      <c r="F602" s="32">
        <f t="shared" si="10"/>
        <v>1</v>
      </c>
    </row>
    <row r="603" spans="1:6">
      <c r="A603" s="47">
        <v>44406</v>
      </c>
      <c r="B603" s="46">
        <v>66285.983999999997</v>
      </c>
      <c r="C603" s="32">
        <f>VLOOKUP($A603,級距!$A:$K,9,FALSE)</f>
        <v>8</v>
      </c>
      <c r="D603" s="32">
        <f>VLOOKUP($A603,級距!$A:$K,10,FALSE)</f>
        <v>8</v>
      </c>
      <c r="E603" s="32">
        <f>VLOOKUP($A603,級距!$A:$K,11,FALSE)</f>
        <v>3</v>
      </c>
      <c r="F603" s="32">
        <f t="shared" si="10"/>
        <v>1</v>
      </c>
    </row>
    <row r="604" spans="1:6">
      <c r="A604" s="47">
        <v>44405</v>
      </c>
      <c r="B604" s="46">
        <v>54851.256000000001</v>
      </c>
      <c r="C604" s="32">
        <f>VLOOKUP($A604,級距!$A:$K,9,FALSE)</f>
        <v>10</v>
      </c>
      <c r="D604" s="32">
        <f>VLOOKUP($A604,級距!$A:$K,10,FALSE)</f>
        <v>3</v>
      </c>
      <c r="E604" s="32">
        <f>VLOOKUP($A604,級距!$A:$K,11,FALSE)</f>
        <v>1</v>
      </c>
      <c r="F604" s="32">
        <f t="shared" si="10"/>
        <v>1</v>
      </c>
    </row>
    <row r="605" spans="1:6">
      <c r="A605" s="47">
        <v>44404</v>
      </c>
      <c r="B605" s="46">
        <v>21879.200000000001</v>
      </c>
      <c r="C605" s="32">
        <f>VLOOKUP($A605,級距!$A:$K,9,FALSE)</f>
        <v>5</v>
      </c>
      <c r="D605" s="32">
        <f>VLOOKUP($A605,級距!$A:$K,10,FALSE)</f>
        <v>8</v>
      </c>
      <c r="E605" s="32">
        <f>VLOOKUP($A605,級距!$A:$K,11,FALSE)</f>
        <v>3</v>
      </c>
      <c r="F605" s="32">
        <f t="shared" si="10"/>
        <v>1</v>
      </c>
    </row>
    <row r="606" spans="1:6">
      <c r="A606" s="47">
        <v>44403</v>
      </c>
      <c r="B606" s="46">
        <v>169705.36</v>
      </c>
      <c r="C606" s="32">
        <f>VLOOKUP($A606,級距!$A:$K,9,FALSE)</f>
        <v>8</v>
      </c>
      <c r="D606" s="32">
        <f>VLOOKUP($A606,級距!$A:$K,10,FALSE)</f>
        <v>10</v>
      </c>
      <c r="E606" s="32">
        <f>VLOOKUP($A606,級距!$A:$K,11,FALSE)</f>
        <v>3</v>
      </c>
      <c r="F606" s="32">
        <f t="shared" si="10"/>
        <v>1</v>
      </c>
    </row>
    <row r="607" spans="1:6">
      <c r="A607" s="47">
        <v>44400</v>
      </c>
      <c r="B607" s="46">
        <v>-10542.24</v>
      </c>
      <c r="C607" s="32">
        <f>VLOOKUP($A607,級距!$A:$K,9,FALSE)</f>
        <v>5</v>
      </c>
      <c r="D607" s="32">
        <f>VLOOKUP($A607,級距!$A:$K,10,FALSE)</f>
        <v>5</v>
      </c>
      <c r="E607" s="32">
        <f>VLOOKUP($A607,級距!$A:$K,11,FALSE)</f>
        <v>2</v>
      </c>
      <c r="F607" s="32">
        <f t="shared" si="10"/>
        <v>1</v>
      </c>
    </row>
    <row r="608" spans="1:6">
      <c r="A608" s="47">
        <v>44399</v>
      </c>
      <c r="B608" s="46">
        <v>-26175.040000000001</v>
      </c>
      <c r="C608" s="32">
        <f>VLOOKUP($A608,級距!$A:$K,9,FALSE)</f>
        <v>5</v>
      </c>
      <c r="D608" s="32">
        <f>VLOOKUP($A608,級距!$A:$K,10,FALSE)</f>
        <v>2</v>
      </c>
      <c r="E608" s="32">
        <f>VLOOKUP($A608,級距!$A:$K,11,FALSE)</f>
        <v>2</v>
      </c>
      <c r="F608" s="32">
        <f t="shared" si="10"/>
        <v>1</v>
      </c>
    </row>
    <row r="609" spans="1:6">
      <c r="A609" s="47">
        <v>44398</v>
      </c>
      <c r="B609" s="46">
        <v>51011.423999999999</v>
      </c>
      <c r="C609" s="32">
        <f>VLOOKUP($A609,級距!$A:$K,9,FALSE)</f>
        <v>9</v>
      </c>
      <c r="D609" s="32">
        <f>VLOOKUP($A609,級距!$A:$K,10,FALSE)</f>
        <v>8</v>
      </c>
      <c r="E609" s="32">
        <f>VLOOKUP($A609,級距!$A:$K,11,FALSE)</f>
        <v>3</v>
      </c>
      <c r="F609" s="32">
        <f t="shared" si="10"/>
        <v>1</v>
      </c>
    </row>
    <row r="610" spans="1:6">
      <c r="A610" s="47">
        <v>44397</v>
      </c>
      <c r="B610" s="46">
        <v>169558.96</v>
      </c>
      <c r="C610" s="32">
        <f>VLOOKUP($A610,級距!$A:$K,9,FALSE)</f>
        <v>7</v>
      </c>
      <c r="D610" s="32">
        <f>VLOOKUP($A610,級距!$A:$K,10,FALSE)</f>
        <v>6</v>
      </c>
      <c r="E610" s="32">
        <f>VLOOKUP($A610,級距!$A:$K,11,FALSE)</f>
        <v>2</v>
      </c>
      <c r="F610" s="32">
        <f t="shared" si="10"/>
        <v>1</v>
      </c>
    </row>
    <row r="611" spans="1:6">
      <c r="A611" s="47">
        <v>44396</v>
      </c>
      <c r="B611" s="46">
        <v>20142.687999999998</v>
      </c>
      <c r="C611" s="32">
        <f>VLOOKUP($A611,級距!$A:$K,9,FALSE)</f>
        <v>5</v>
      </c>
      <c r="D611" s="32">
        <f>VLOOKUP($A611,級距!$A:$K,10,FALSE)</f>
        <v>5</v>
      </c>
      <c r="E611" s="32">
        <f>VLOOKUP($A611,級距!$A:$K,11,FALSE)</f>
        <v>2</v>
      </c>
      <c r="F611" s="32">
        <f t="shared" si="10"/>
        <v>1</v>
      </c>
    </row>
    <row r="612" spans="1:6">
      <c r="A612" s="47">
        <v>44392</v>
      </c>
      <c r="B612" s="46">
        <v>12542.08</v>
      </c>
      <c r="C612" s="32">
        <f>VLOOKUP($A612,級距!$A:$K,9,FALSE)</f>
        <v>5</v>
      </c>
      <c r="D612" s="32">
        <f>VLOOKUP($A612,級距!$A:$K,10,FALSE)</f>
        <v>6</v>
      </c>
      <c r="E612" s="32">
        <f>VLOOKUP($A612,級距!$A:$K,11,FALSE)</f>
        <v>2</v>
      </c>
      <c r="F612" s="32">
        <f t="shared" si="10"/>
        <v>1</v>
      </c>
    </row>
    <row r="613" spans="1:6">
      <c r="A613" s="47">
        <v>44390</v>
      </c>
      <c r="B613" s="46">
        <v>-17849.856</v>
      </c>
      <c r="C613" s="32">
        <f>VLOOKUP($A613,級距!$A:$K,9,FALSE)</f>
        <v>5</v>
      </c>
      <c r="D613" s="32">
        <f>VLOOKUP($A613,級距!$A:$K,10,FALSE)</f>
        <v>5</v>
      </c>
      <c r="E613" s="32">
        <f>VLOOKUP($A613,級距!$A:$K,11,FALSE)</f>
        <v>2</v>
      </c>
      <c r="F613" s="32">
        <f t="shared" si="10"/>
        <v>1</v>
      </c>
    </row>
    <row r="614" spans="1:6">
      <c r="A614" s="47">
        <v>44386</v>
      </c>
      <c r="B614" s="46">
        <v>144.15199999999999</v>
      </c>
      <c r="C614" s="32">
        <f>VLOOKUP($A614,級距!$A:$K,9,FALSE)</f>
        <v>5</v>
      </c>
      <c r="D614" s="32">
        <f>VLOOKUP($A614,級距!$A:$K,10,FALSE)</f>
        <v>1</v>
      </c>
      <c r="E614" s="32">
        <f>VLOOKUP($A614,級距!$A:$K,11,FALSE)</f>
        <v>2</v>
      </c>
      <c r="F614" s="32">
        <f t="shared" si="10"/>
        <v>1</v>
      </c>
    </row>
    <row r="615" spans="1:6">
      <c r="A615" s="47">
        <v>44385</v>
      </c>
      <c r="B615" s="46">
        <v>-106823.584</v>
      </c>
      <c r="C615" s="32">
        <f>VLOOKUP($A615,級距!$A:$K,9,FALSE)</f>
        <v>5</v>
      </c>
      <c r="D615" s="32">
        <f>VLOOKUP($A615,級距!$A:$K,10,FALSE)</f>
        <v>3</v>
      </c>
      <c r="E615" s="32">
        <f>VLOOKUP($A615,級距!$A:$K,11,FALSE)</f>
        <v>2</v>
      </c>
      <c r="F615" s="32">
        <f t="shared" si="10"/>
        <v>1</v>
      </c>
    </row>
    <row r="616" spans="1:6">
      <c r="A616" s="47">
        <v>44384</v>
      </c>
      <c r="B616" s="46">
        <v>-43415.872000000003</v>
      </c>
      <c r="C616" s="32">
        <f>VLOOKUP($A616,級距!$A:$K,9,FALSE)</f>
        <v>5</v>
      </c>
      <c r="D616" s="32">
        <f>VLOOKUP($A616,級距!$A:$K,10,FALSE)</f>
        <v>1</v>
      </c>
      <c r="E616" s="32">
        <f>VLOOKUP($A616,級距!$A:$K,11,FALSE)</f>
        <v>2</v>
      </c>
      <c r="F616" s="32">
        <f t="shared" si="10"/>
        <v>1</v>
      </c>
    </row>
    <row r="617" spans="1:6">
      <c r="A617" s="47">
        <v>44383</v>
      </c>
      <c r="B617" s="46">
        <v>-9839.2960000000003</v>
      </c>
      <c r="C617" s="32">
        <f>VLOOKUP($A617,級距!$A:$K,9,FALSE)</f>
        <v>2</v>
      </c>
      <c r="D617" s="32">
        <f>VLOOKUP($A617,級距!$A:$K,10,FALSE)</f>
        <v>7</v>
      </c>
      <c r="E617" s="32">
        <f>VLOOKUP($A617,級距!$A:$K,11,FALSE)</f>
        <v>3</v>
      </c>
      <c r="F617" s="32">
        <f t="shared" si="10"/>
        <v>1</v>
      </c>
    </row>
    <row r="618" spans="1:6">
      <c r="A618" s="47">
        <v>44382</v>
      </c>
      <c r="B618" s="46">
        <v>9248.5439999999999</v>
      </c>
      <c r="C618" s="32">
        <f>VLOOKUP($A618,級距!$A:$K,9,FALSE)</f>
        <v>5</v>
      </c>
      <c r="D618" s="32">
        <f>VLOOKUP($A618,級距!$A:$K,10,FALSE)</f>
        <v>9</v>
      </c>
      <c r="E618" s="32">
        <f>VLOOKUP($A618,級距!$A:$K,11,FALSE)</f>
        <v>3</v>
      </c>
      <c r="F618" s="32">
        <f t="shared" si="10"/>
        <v>1</v>
      </c>
    </row>
    <row r="619" spans="1:6">
      <c r="A619" s="47">
        <v>44377</v>
      </c>
      <c r="B619" s="46">
        <v>82761.191999999995</v>
      </c>
      <c r="C619" s="32">
        <f>VLOOKUP($A619,級距!$A:$K,9,FALSE)</f>
        <v>5</v>
      </c>
      <c r="D619" s="32">
        <f>VLOOKUP($A619,級距!$A:$K,10,FALSE)</f>
        <v>6</v>
      </c>
      <c r="E619" s="32">
        <f>VLOOKUP($A619,級距!$A:$K,11,FALSE)</f>
        <v>2</v>
      </c>
      <c r="F619" s="32">
        <f t="shared" si="10"/>
        <v>1</v>
      </c>
    </row>
    <row r="620" spans="1:6">
      <c r="A620" s="47">
        <v>44376</v>
      </c>
      <c r="B620" s="46">
        <v>-106740.064</v>
      </c>
      <c r="C620" s="32">
        <f>VLOOKUP($A620,級距!$A:$K,9,FALSE)</f>
        <v>5</v>
      </c>
      <c r="D620" s="32">
        <f>VLOOKUP($A620,級距!$A:$K,10,FALSE)</f>
        <v>4</v>
      </c>
      <c r="E620" s="32">
        <f>VLOOKUP($A620,級距!$A:$K,11,FALSE)</f>
        <v>2</v>
      </c>
      <c r="F620" s="32">
        <f t="shared" si="10"/>
        <v>1</v>
      </c>
    </row>
    <row r="621" spans="1:6">
      <c r="A621" s="47">
        <v>44372</v>
      </c>
      <c r="B621" s="46">
        <v>47438.896000000001</v>
      </c>
      <c r="C621" s="32">
        <f>VLOOKUP($A621,級距!$A:$K,9,FALSE)</f>
        <v>5</v>
      </c>
      <c r="D621" s="32">
        <f>VLOOKUP($A621,級距!$A:$K,10,FALSE)</f>
        <v>2</v>
      </c>
      <c r="E621" s="32">
        <f>VLOOKUP($A621,級距!$A:$K,11,FALSE)</f>
        <v>2</v>
      </c>
      <c r="F621" s="32">
        <f t="shared" si="10"/>
        <v>1</v>
      </c>
    </row>
    <row r="622" spans="1:6">
      <c r="A622" s="47">
        <v>44371</v>
      </c>
      <c r="B622" s="46">
        <v>-1433.104</v>
      </c>
      <c r="C622" s="32">
        <f>VLOOKUP($A622,級距!$A:$K,9,FALSE)</f>
        <v>3</v>
      </c>
      <c r="D622" s="32">
        <f>VLOOKUP($A622,級距!$A:$K,10,FALSE)</f>
        <v>3</v>
      </c>
      <c r="E622" s="32">
        <f>VLOOKUP($A622,級距!$A:$K,11,FALSE)</f>
        <v>2</v>
      </c>
      <c r="F622" s="32">
        <f t="shared" si="10"/>
        <v>1</v>
      </c>
    </row>
    <row r="623" spans="1:6">
      <c r="A623" s="47">
        <v>44370</v>
      </c>
      <c r="B623" s="46">
        <v>39887.616000000002</v>
      </c>
      <c r="C623" s="32">
        <f>VLOOKUP($A623,級距!$A:$K,9,FALSE)</f>
        <v>8</v>
      </c>
      <c r="D623" s="32">
        <f>VLOOKUP($A623,級距!$A:$K,10,FALSE)</f>
        <v>7</v>
      </c>
      <c r="E623" s="32">
        <f>VLOOKUP($A623,級距!$A:$K,11,FALSE)</f>
        <v>3</v>
      </c>
      <c r="F623" s="32">
        <f t="shared" si="10"/>
        <v>1</v>
      </c>
    </row>
    <row r="624" spans="1:6">
      <c r="A624" s="47">
        <v>44368</v>
      </c>
      <c r="B624" s="46">
        <v>-12057.376</v>
      </c>
      <c r="C624" s="32">
        <f>VLOOKUP($A624,級距!$A:$K,9,FALSE)</f>
        <v>8</v>
      </c>
      <c r="D624" s="32">
        <f>VLOOKUP($A624,級距!$A:$K,10,FALSE)</f>
        <v>4</v>
      </c>
      <c r="E624" s="32">
        <f>VLOOKUP($A624,級距!$A:$K,11,FALSE)</f>
        <v>2</v>
      </c>
      <c r="F624" s="32">
        <f t="shared" si="10"/>
        <v>1</v>
      </c>
    </row>
    <row r="625" spans="1:6">
      <c r="A625" s="47">
        <v>44365</v>
      </c>
      <c r="B625" s="46">
        <v>-34636.959999999999</v>
      </c>
      <c r="C625" s="32">
        <f>VLOOKUP($A625,級距!$A:$K,9,FALSE)</f>
        <v>2</v>
      </c>
      <c r="D625" s="32">
        <f>VLOOKUP($A625,級距!$A:$K,10,FALSE)</f>
        <v>6</v>
      </c>
      <c r="E625" s="32">
        <f>VLOOKUP($A625,級距!$A:$K,11,FALSE)</f>
        <v>2</v>
      </c>
      <c r="F625" s="32">
        <f t="shared" si="10"/>
        <v>1</v>
      </c>
    </row>
    <row r="626" spans="1:6">
      <c r="A626" s="47">
        <v>44364</v>
      </c>
      <c r="B626" s="46">
        <v>-72112.88</v>
      </c>
      <c r="C626" s="32">
        <f>VLOOKUP($A626,級距!$A:$K,9,FALSE)</f>
        <v>8</v>
      </c>
      <c r="D626" s="32">
        <f>VLOOKUP($A626,級距!$A:$K,10,FALSE)</f>
        <v>9</v>
      </c>
      <c r="E626" s="32">
        <f>VLOOKUP($A626,級距!$A:$K,11,FALSE)</f>
        <v>3</v>
      </c>
      <c r="F626" s="32">
        <f t="shared" si="10"/>
        <v>1</v>
      </c>
    </row>
    <row r="627" spans="1:6">
      <c r="A627" s="47">
        <v>44363</v>
      </c>
      <c r="B627" s="46">
        <v>-58134.239999999998</v>
      </c>
      <c r="C627" s="32">
        <f>VLOOKUP($A627,級距!$A:$K,9,FALSE)</f>
        <v>10</v>
      </c>
      <c r="D627" s="32">
        <f>VLOOKUP($A627,級距!$A:$K,10,FALSE)</f>
        <v>1</v>
      </c>
      <c r="E627" s="32">
        <f>VLOOKUP($A627,級距!$A:$K,11,FALSE)</f>
        <v>1</v>
      </c>
      <c r="F627" s="32">
        <f t="shared" si="10"/>
        <v>1</v>
      </c>
    </row>
    <row r="628" spans="1:6">
      <c r="A628" s="47">
        <v>44362</v>
      </c>
      <c r="B628" s="46">
        <v>47728.192000000003</v>
      </c>
      <c r="C628" s="32">
        <f>VLOOKUP($A628,級距!$A:$K,9,FALSE)</f>
        <v>3</v>
      </c>
      <c r="D628" s="32">
        <f>VLOOKUP($A628,級距!$A:$K,10,FALSE)</f>
        <v>7</v>
      </c>
      <c r="E628" s="32">
        <f>VLOOKUP($A628,級距!$A:$K,11,FALSE)</f>
        <v>3</v>
      </c>
      <c r="F628" s="32">
        <f t="shared" si="10"/>
        <v>1</v>
      </c>
    </row>
    <row r="629" spans="1:6">
      <c r="A629" s="47">
        <v>44358</v>
      </c>
      <c r="B629" s="46">
        <v>11291.432000000001</v>
      </c>
      <c r="C629" s="32">
        <f>VLOOKUP($A629,級距!$A:$K,9,FALSE)</f>
        <v>2</v>
      </c>
      <c r="D629" s="32">
        <f>VLOOKUP($A629,級距!$A:$K,10,FALSE)</f>
        <v>3</v>
      </c>
      <c r="E629" s="32">
        <f>VLOOKUP($A629,級距!$A:$K,11,FALSE)</f>
        <v>2</v>
      </c>
      <c r="F629" s="32">
        <f t="shared" si="10"/>
        <v>1</v>
      </c>
    </row>
    <row r="630" spans="1:6">
      <c r="A630" s="47">
        <v>44356</v>
      </c>
      <c r="B630" s="46">
        <v>78852.12</v>
      </c>
      <c r="C630" s="32">
        <f>VLOOKUP($A630,級距!$A:$K,9,FALSE)</f>
        <v>5</v>
      </c>
      <c r="D630" s="32">
        <f>VLOOKUP($A630,級距!$A:$K,10,FALSE)</f>
        <v>2</v>
      </c>
      <c r="E630" s="32">
        <f>VLOOKUP($A630,級距!$A:$K,11,FALSE)</f>
        <v>2</v>
      </c>
      <c r="F630" s="32">
        <f t="shared" si="10"/>
        <v>1</v>
      </c>
    </row>
    <row r="631" spans="1:6">
      <c r="A631" s="47">
        <v>44354</v>
      </c>
      <c r="B631" s="46">
        <v>-103243.74400000001</v>
      </c>
      <c r="C631" s="32">
        <f>VLOOKUP($A631,級距!$A:$K,9,FALSE)</f>
        <v>10</v>
      </c>
      <c r="D631" s="32">
        <f>VLOOKUP($A631,級距!$A:$K,10,FALSE)</f>
        <v>3</v>
      </c>
      <c r="E631" s="32">
        <f>VLOOKUP($A631,級距!$A:$K,11,FALSE)</f>
        <v>1</v>
      </c>
      <c r="F631" s="32">
        <f t="shared" si="10"/>
        <v>1</v>
      </c>
    </row>
    <row r="632" spans="1:6">
      <c r="A632" s="47">
        <v>44350</v>
      </c>
      <c r="B632" s="46">
        <v>-22509.119999999999</v>
      </c>
      <c r="C632" s="32">
        <f>VLOOKUP($A632,級距!$A:$K,9,FALSE)</f>
        <v>5</v>
      </c>
      <c r="D632" s="32">
        <f>VLOOKUP($A632,級距!$A:$K,10,FALSE)</f>
        <v>2</v>
      </c>
      <c r="E632" s="32">
        <f>VLOOKUP($A632,級距!$A:$K,11,FALSE)</f>
        <v>2</v>
      </c>
      <c r="F632" s="32">
        <f t="shared" si="10"/>
        <v>1</v>
      </c>
    </row>
    <row r="633" spans="1:6">
      <c r="A633" s="47">
        <v>44349</v>
      </c>
      <c r="B633" s="46">
        <v>-47294.048000000003</v>
      </c>
      <c r="C633" s="32">
        <f>VLOOKUP($A633,級距!$A:$K,9,FALSE)</f>
        <v>5</v>
      </c>
      <c r="D633" s="32">
        <f>VLOOKUP($A633,級距!$A:$K,10,FALSE)</f>
        <v>5</v>
      </c>
      <c r="E633" s="32">
        <f>VLOOKUP($A633,級距!$A:$K,11,FALSE)</f>
        <v>2</v>
      </c>
      <c r="F633" s="32">
        <f t="shared" si="10"/>
        <v>1</v>
      </c>
    </row>
    <row r="634" spans="1:6">
      <c r="A634" s="47">
        <v>44348</v>
      </c>
      <c r="B634" s="46">
        <v>75026.111999999994</v>
      </c>
      <c r="C634" s="32">
        <f>VLOOKUP($A634,級距!$A:$K,9,FALSE)</f>
        <v>3</v>
      </c>
      <c r="D634" s="32">
        <f>VLOOKUP($A634,級距!$A:$K,10,FALSE)</f>
        <v>7</v>
      </c>
      <c r="E634" s="32">
        <f>VLOOKUP($A634,級距!$A:$K,11,FALSE)</f>
        <v>3</v>
      </c>
      <c r="F634" s="32">
        <f t="shared" si="10"/>
        <v>1</v>
      </c>
    </row>
    <row r="635" spans="1:6">
      <c r="A635" s="47">
        <v>44347</v>
      </c>
      <c r="B635" s="46">
        <v>105874.272</v>
      </c>
      <c r="C635" s="32">
        <f>VLOOKUP($A635,級距!$A:$K,9,FALSE)</f>
        <v>7</v>
      </c>
      <c r="D635" s="32">
        <f>VLOOKUP($A635,級距!$A:$K,10,FALSE)</f>
        <v>6</v>
      </c>
      <c r="E635" s="32">
        <f>VLOOKUP($A635,級距!$A:$K,11,FALSE)</f>
        <v>2</v>
      </c>
      <c r="F635" s="32">
        <f t="shared" si="10"/>
        <v>1</v>
      </c>
    </row>
    <row r="636" spans="1:6">
      <c r="A636" s="47">
        <v>44344</v>
      </c>
      <c r="B636" s="46">
        <v>45531.616000000002</v>
      </c>
      <c r="C636" s="32">
        <f>VLOOKUP($A636,級距!$A:$K,9,FALSE)</f>
        <v>7</v>
      </c>
      <c r="D636" s="32">
        <f>VLOOKUP($A636,級距!$A:$K,10,FALSE)</f>
        <v>7</v>
      </c>
      <c r="E636" s="32">
        <f>VLOOKUP($A636,級距!$A:$K,11,FALSE)</f>
        <v>3</v>
      </c>
      <c r="F636" s="32">
        <f t="shared" si="10"/>
        <v>1</v>
      </c>
    </row>
    <row r="637" spans="1:6">
      <c r="A637" s="47">
        <v>44343</v>
      </c>
      <c r="B637" s="46">
        <v>-56757.343999999997</v>
      </c>
      <c r="C637" s="32">
        <f>VLOOKUP($A637,級距!$A:$K,9,FALSE)</f>
        <v>10</v>
      </c>
      <c r="D637" s="32">
        <f>VLOOKUP($A637,級距!$A:$K,10,FALSE)</f>
        <v>2</v>
      </c>
      <c r="E637" s="32">
        <f>VLOOKUP($A637,級距!$A:$K,11,FALSE)</f>
        <v>1</v>
      </c>
      <c r="F637" s="32">
        <f t="shared" si="10"/>
        <v>1</v>
      </c>
    </row>
    <row r="638" spans="1:6">
      <c r="A638" s="47">
        <v>44341</v>
      </c>
      <c r="B638" s="46">
        <v>70434.240000000005</v>
      </c>
      <c r="C638" s="32">
        <f>VLOOKUP($A638,級距!$A:$K,9,FALSE)</f>
        <v>6</v>
      </c>
      <c r="D638" s="32">
        <f>VLOOKUP($A638,級距!$A:$K,10,FALSE)</f>
        <v>7</v>
      </c>
      <c r="E638" s="32">
        <f>VLOOKUP($A638,級距!$A:$K,11,FALSE)</f>
        <v>3</v>
      </c>
      <c r="F638" s="32">
        <f t="shared" si="10"/>
        <v>1</v>
      </c>
    </row>
    <row r="639" spans="1:6">
      <c r="A639" s="47">
        <v>44340</v>
      </c>
      <c r="B639" s="46">
        <v>24270.567999999999</v>
      </c>
      <c r="C639" s="32">
        <f>VLOOKUP($A639,級距!$A:$K,9,FALSE)</f>
        <v>9</v>
      </c>
      <c r="D639" s="32">
        <f>VLOOKUP($A639,級距!$A:$K,10,FALSE)</f>
        <v>8</v>
      </c>
      <c r="E639" s="32">
        <f>VLOOKUP($A639,級距!$A:$K,11,FALSE)</f>
        <v>4</v>
      </c>
      <c r="F639" s="32">
        <f t="shared" si="10"/>
        <v>1</v>
      </c>
    </row>
    <row r="640" spans="1:6">
      <c r="A640" s="47">
        <v>44337</v>
      </c>
      <c r="B640" s="46">
        <v>34264.248</v>
      </c>
      <c r="C640" s="32">
        <f>VLOOKUP($A640,級距!$A:$K,9,FALSE)</f>
        <v>10</v>
      </c>
      <c r="D640" s="32">
        <f>VLOOKUP($A640,級距!$A:$K,10,FALSE)</f>
        <v>1</v>
      </c>
      <c r="E640" s="32">
        <f>VLOOKUP($A640,級距!$A:$K,11,FALSE)</f>
        <v>1</v>
      </c>
      <c r="F640" s="32">
        <f t="shared" si="10"/>
        <v>1</v>
      </c>
    </row>
    <row r="641" spans="1:6">
      <c r="A641" s="47">
        <v>44333</v>
      </c>
      <c r="B641" s="46">
        <v>40305.936000000002</v>
      </c>
      <c r="C641" s="32">
        <f>VLOOKUP($A641,級距!$A:$K,9,FALSE)</f>
        <v>10</v>
      </c>
      <c r="D641" s="32">
        <f>VLOOKUP($A641,級距!$A:$K,10,FALSE)</f>
        <v>2</v>
      </c>
      <c r="E641" s="32">
        <f>VLOOKUP($A641,級距!$A:$K,11,FALSE)</f>
        <v>1</v>
      </c>
      <c r="F641" s="32">
        <f t="shared" si="10"/>
        <v>1</v>
      </c>
    </row>
    <row r="642" spans="1:6">
      <c r="A642" s="47">
        <v>44328</v>
      </c>
      <c r="B642" s="46">
        <v>374253.04</v>
      </c>
      <c r="C642" s="32">
        <f>VLOOKUP($A642,級距!$A:$K,9,FALSE)</f>
        <v>10</v>
      </c>
      <c r="D642" s="32">
        <f>VLOOKUP($A642,級距!$A:$K,10,FALSE)</f>
        <v>6</v>
      </c>
      <c r="E642" s="32">
        <f>VLOOKUP($A642,級距!$A:$K,11,FALSE)</f>
        <v>1</v>
      </c>
      <c r="F642" s="32">
        <f t="shared" si="10"/>
        <v>1</v>
      </c>
    </row>
    <row r="643" spans="1:6">
      <c r="A643" s="47">
        <v>44327</v>
      </c>
      <c r="B643" s="46">
        <v>105601.664</v>
      </c>
      <c r="C643" s="32">
        <f>VLOOKUP($A643,級距!$A:$K,9,FALSE)</f>
        <v>10</v>
      </c>
      <c r="D643" s="32">
        <f>VLOOKUP($A643,級距!$A:$K,10,FALSE)</f>
        <v>8</v>
      </c>
      <c r="E643" s="32">
        <f>VLOOKUP($A643,級距!$A:$K,11,FALSE)</f>
        <v>4</v>
      </c>
      <c r="F643" s="32">
        <f t="shared" si="10"/>
        <v>1</v>
      </c>
    </row>
    <row r="644" spans="1:6">
      <c r="A644" s="47">
        <v>44323</v>
      </c>
      <c r="B644" s="46">
        <v>125385.504</v>
      </c>
      <c r="C644" s="32">
        <f>VLOOKUP($A644,級距!$A:$K,9,FALSE)</f>
        <v>7</v>
      </c>
      <c r="D644" s="32">
        <f>VLOOKUP($A644,級距!$A:$K,10,FALSE)</f>
        <v>8</v>
      </c>
      <c r="E644" s="32">
        <f>VLOOKUP($A644,級距!$A:$K,11,FALSE)</f>
        <v>3</v>
      </c>
      <c r="F644" s="32">
        <f t="shared" ref="F644:F707" si="11">IF(A645&lt;&gt;A644,1,0)</f>
        <v>1</v>
      </c>
    </row>
    <row r="645" spans="1:6">
      <c r="A645" s="47">
        <v>44322</v>
      </c>
      <c r="B645" s="46">
        <v>-103235.872</v>
      </c>
      <c r="C645" s="32">
        <f>VLOOKUP($A645,級距!$A:$K,9,FALSE)</f>
        <v>10</v>
      </c>
      <c r="D645" s="32">
        <f>VLOOKUP($A645,級距!$A:$K,10,FALSE)</f>
        <v>2</v>
      </c>
      <c r="E645" s="32">
        <f>VLOOKUP($A645,級距!$A:$K,11,FALSE)</f>
        <v>1</v>
      </c>
      <c r="F645" s="32">
        <f t="shared" si="11"/>
        <v>1</v>
      </c>
    </row>
    <row r="646" spans="1:6">
      <c r="A646" s="47">
        <v>44320</v>
      </c>
      <c r="B646" s="46">
        <v>247074.76800000001</v>
      </c>
      <c r="C646" s="32">
        <f>VLOOKUP($A646,級距!$A:$K,9,FALSE)</f>
        <v>10</v>
      </c>
      <c r="D646" s="32">
        <f>VLOOKUP($A646,級距!$A:$K,10,FALSE)</f>
        <v>6</v>
      </c>
      <c r="E646" s="32">
        <f>VLOOKUP($A646,級距!$A:$K,11,FALSE)</f>
        <v>1</v>
      </c>
      <c r="F646" s="32">
        <f t="shared" si="11"/>
        <v>1</v>
      </c>
    </row>
    <row r="647" spans="1:6">
      <c r="A647" s="47">
        <v>44319</v>
      </c>
      <c r="B647" s="46">
        <v>-65726.784</v>
      </c>
      <c r="C647" s="32">
        <f>VLOOKUP($A647,級距!$A:$K,9,FALSE)</f>
        <v>9</v>
      </c>
      <c r="D647" s="32">
        <f>VLOOKUP($A647,級距!$A:$K,10,FALSE)</f>
        <v>9</v>
      </c>
      <c r="E647" s="32">
        <f>VLOOKUP($A647,級距!$A:$K,11,FALSE)</f>
        <v>3</v>
      </c>
      <c r="F647" s="32">
        <f t="shared" si="11"/>
        <v>1</v>
      </c>
    </row>
    <row r="648" spans="1:6">
      <c r="A648" s="47">
        <v>44315</v>
      </c>
      <c r="B648" s="46">
        <v>-33980.904000000002</v>
      </c>
      <c r="C648" s="32">
        <f>VLOOKUP($A648,級距!$A:$K,9,FALSE)</f>
        <v>5</v>
      </c>
      <c r="D648" s="32">
        <f>VLOOKUP($A648,級距!$A:$K,10,FALSE)</f>
        <v>1</v>
      </c>
      <c r="E648" s="32">
        <f>VLOOKUP($A648,級距!$A:$K,11,FALSE)</f>
        <v>2</v>
      </c>
      <c r="F648" s="32">
        <f t="shared" si="11"/>
        <v>1</v>
      </c>
    </row>
    <row r="649" spans="1:6">
      <c r="A649" s="47">
        <v>44313</v>
      </c>
      <c r="B649" s="46">
        <v>-57920</v>
      </c>
      <c r="C649" s="32">
        <f>VLOOKUP($A649,級距!$A:$K,9,FALSE)</f>
        <v>2</v>
      </c>
      <c r="D649" s="32">
        <f>VLOOKUP($A649,級距!$A:$K,10,FALSE)</f>
        <v>4</v>
      </c>
      <c r="E649" s="32">
        <f>VLOOKUP($A649,級距!$A:$K,11,FALSE)</f>
        <v>2</v>
      </c>
      <c r="F649" s="32">
        <f t="shared" si="11"/>
        <v>1</v>
      </c>
    </row>
    <row r="650" spans="1:6">
      <c r="A650" s="47">
        <v>44312</v>
      </c>
      <c r="B650" s="46">
        <v>103781.38400000001</v>
      </c>
      <c r="C650" s="32">
        <f>VLOOKUP($A650,級距!$A:$K,9,FALSE)</f>
        <v>7</v>
      </c>
      <c r="D650" s="32">
        <f>VLOOKUP($A650,級距!$A:$K,10,FALSE)</f>
        <v>10</v>
      </c>
      <c r="E650" s="32">
        <f>VLOOKUP($A650,級距!$A:$K,11,FALSE)</f>
        <v>3</v>
      </c>
      <c r="F650" s="32">
        <f t="shared" si="11"/>
        <v>1</v>
      </c>
    </row>
    <row r="651" spans="1:6">
      <c r="A651" s="47">
        <v>44306</v>
      </c>
      <c r="B651" s="46">
        <v>12676.288</v>
      </c>
      <c r="C651" s="32">
        <f>VLOOKUP($A651,級距!$A:$K,9,FALSE)</f>
        <v>2</v>
      </c>
      <c r="D651" s="32">
        <f>VLOOKUP($A651,級距!$A:$K,10,FALSE)</f>
        <v>7</v>
      </c>
      <c r="E651" s="32">
        <f>VLOOKUP($A651,級距!$A:$K,11,FALSE)</f>
        <v>3</v>
      </c>
      <c r="F651" s="32">
        <f t="shared" si="11"/>
        <v>1</v>
      </c>
    </row>
    <row r="652" spans="1:6">
      <c r="A652" s="47">
        <v>44305</v>
      </c>
      <c r="B652" s="46">
        <v>22983.008000000002</v>
      </c>
      <c r="C652" s="32">
        <f>VLOOKUP($A652,級距!$A:$K,9,FALSE)</f>
        <v>5</v>
      </c>
      <c r="D652" s="32">
        <f>VLOOKUP($A652,級距!$A:$K,10,FALSE)</f>
        <v>9</v>
      </c>
      <c r="E652" s="32">
        <f>VLOOKUP($A652,級距!$A:$K,11,FALSE)</f>
        <v>3</v>
      </c>
      <c r="F652" s="32">
        <f t="shared" si="11"/>
        <v>1</v>
      </c>
    </row>
    <row r="653" spans="1:6">
      <c r="A653" s="47">
        <v>44302</v>
      </c>
      <c r="B653" s="46">
        <v>59836.959999999999</v>
      </c>
      <c r="C653" s="32">
        <f>VLOOKUP($A653,級距!$A:$K,9,FALSE)</f>
        <v>5</v>
      </c>
      <c r="D653" s="32">
        <f>VLOOKUP($A653,級距!$A:$K,10,FALSE)</f>
        <v>6</v>
      </c>
      <c r="E653" s="32">
        <f>VLOOKUP($A653,級距!$A:$K,11,FALSE)</f>
        <v>2</v>
      </c>
      <c r="F653" s="32">
        <f t="shared" si="11"/>
        <v>1</v>
      </c>
    </row>
    <row r="654" spans="1:6">
      <c r="A654" s="47">
        <v>44301</v>
      </c>
      <c r="B654" s="46">
        <v>49531.199999999997</v>
      </c>
      <c r="C654" s="32">
        <f>VLOOKUP($A654,級距!$A:$K,9,FALSE)</f>
        <v>7</v>
      </c>
      <c r="D654" s="32">
        <f>VLOOKUP($A654,級距!$A:$K,10,FALSE)</f>
        <v>9</v>
      </c>
      <c r="E654" s="32">
        <f>VLOOKUP($A654,級距!$A:$K,11,FALSE)</f>
        <v>3</v>
      </c>
      <c r="F654" s="32">
        <f t="shared" si="11"/>
        <v>1</v>
      </c>
    </row>
    <row r="655" spans="1:6">
      <c r="A655" s="47">
        <v>44300</v>
      </c>
      <c r="B655" s="46">
        <v>22987.8</v>
      </c>
      <c r="C655" s="32">
        <f>VLOOKUP($A655,級距!$A:$K,9,FALSE)</f>
        <v>10</v>
      </c>
      <c r="D655" s="32">
        <f>VLOOKUP($A655,級距!$A:$K,10,FALSE)</f>
        <v>1</v>
      </c>
      <c r="E655" s="32">
        <f>VLOOKUP($A655,級距!$A:$K,11,FALSE)</f>
        <v>1</v>
      </c>
      <c r="F655" s="32">
        <f t="shared" si="11"/>
        <v>1</v>
      </c>
    </row>
    <row r="656" spans="1:6">
      <c r="A656" s="47">
        <v>44298</v>
      </c>
      <c r="B656" s="46">
        <v>-103240.288</v>
      </c>
      <c r="C656" s="32">
        <f>VLOOKUP($A656,級距!$A:$K,9,FALSE)</f>
        <v>7</v>
      </c>
      <c r="D656" s="32">
        <f>VLOOKUP($A656,級距!$A:$K,10,FALSE)</f>
        <v>3</v>
      </c>
      <c r="E656" s="32">
        <f>VLOOKUP($A656,級距!$A:$K,11,FALSE)</f>
        <v>2</v>
      </c>
      <c r="F656" s="32">
        <f t="shared" si="11"/>
        <v>1</v>
      </c>
    </row>
    <row r="657" spans="1:6">
      <c r="A657" s="47">
        <v>44294</v>
      </c>
      <c r="B657" s="46">
        <v>53956.527999999998</v>
      </c>
      <c r="C657" s="32">
        <f>VLOOKUP($A657,級距!$A:$K,9,FALSE)</f>
        <v>8</v>
      </c>
      <c r="D657" s="32">
        <f>VLOOKUP($A657,級距!$A:$K,10,FALSE)</f>
        <v>9</v>
      </c>
      <c r="E657" s="32">
        <f>VLOOKUP($A657,級距!$A:$K,11,FALSE)</f>
        <v>3</v>
      </c>
      <c r="F657" s="32">
        <f t="shared" si="11"/>
        <v>1</v>
      </c>
    </row>
    <row r="658" spans="1:6">
      <c r="A658" s="47">
        <v>44292</v>
      </c>
      <c r="B658" s="46">
        <v>-28816.768</v>
      </c>
      <c r="C658" s="32">
        <f>VLOOKUP($A658,級距!$A:$K,9,FALSE)</f>
        <v>4</v>
      </c>
      <c r="D658" s="32">
        <f>VLOOKUP($A658,級距!$A:$K,10,FALSE)</f>
        <v>3</v>
      </c>
      <c r="E658" s="32">
        <f>VLOOKUP($A658,級距!$A:$K,11,FALSE)</f>
        <v>2</v>
      </c>
      <c r="F658" s="32">
        <f t="shared" si="11"/>
        <v>1</v>
      </c>
    </row>
    <row r="659" spans="1:6">
      <c r="A659" s="47">
        <v>44287</v>
      </c>
      <c r="B659" s="46">
        <v>-5577.12</v>
      </c>
      <c r="C659" s="32">
        <f>VLOOKUP($A659,級距!$A:$K,9,FALSE)</f>
        <v>3</v>
      </c>
      <c r="D659" s="32">
        <f>VLOOKUP($A659,級距!$A:$K,10,FALSE)</f>
        <v>2</v>
      </c>
      <c r="E659" s="32">
        <f>VLOOKUP($A659,級距!$A:$K,11,FALSE)</f>
        <v>2</v>
      </c>
      <c r="F659" s="32">
        <f t="shared" si="11"/>
        <v>1</v>
      </c>
    </row>
    <row r="660" spans="1:6">
      <c r="A660" s="47">
        <v>44286</v>
      </c>
      <c r="B660" s="46">
        <v>-76736.384000000005</v>
      </c>
      <c r="C660" s="32">
        <f>VLOOKUP($A660,級距!$A:$K,9,FALSE)</f>
        <v>4</v>
      </c>
      <c r="D660" s="32">
        <f>VLOOKUP($A660,級距!$A:$K,10,FALSE)</f>
        <v>9</v>
      </c>
      <c r="E660" s="32">
        <f>VLOOKUP($A660,級距!$A:$K,11,FALSE)</f>
        <v>3</v>
      </c>
      <c r="F660" s="32">
        <f t="shared" si="11"/>
        <v>1</v>
      </c>
    </row>
    <row r="661" spans="1:6">
      <c r="A661" s="47">
        <v>44285</v>
      </c>
      <c r="B661" s="46">
        <v>-8771.5519999999997</v>
      </c>
      <c r="C661" s="32">
        <f>VLOOKUP($A661,級距!$A:$K,9,FALSE)</f>
        <v>2</v>
      </c>
      <c r="D661" s="32">
        <f>VLOOKUP($A661,級距!$A:$K,10,FALSE)</f>
        <v>5</v>
      </c>
      <c r="E661" s="32">
        <f>VLOOKUP($A661,級距!$A:$K,11,FALSE)</f>
        <v>2</v>
      </c>
      <c r="F661" s="32">
        <f t="shared" si="11"/>
        <v>1</v>
      </c>
    </row>
    <row r="662" spans="1:6">
      <c r="A662" s="47">
        <v>44284</v>
      </c>
      <c r="B662" s="46">
        <v>47877.767999999996</v>
      </c>
      <c r="C662" s="32">
        <f>VLOOKUP($A662,級距!$A:$K,9,FALSE)</f>
        <v>4</v>
      </c>
      <c r="D662" s="32">
        <f>VLOOKUP($A662,級距!$A:$K,10,FALSE)</f>
        <v>4</v>
      </c>
      <c r="E662" s="32">
        <f>VLOOKUP($A662,級距!$A:$K,11,FALSE)</f>
        <v>2</v>
      </c>
      <c r="F662" s="32">
        <f t="shared" si="11"/>
        <v>1</v>
      </c>
    </row>
    <row r="663" spans="1:6">
      <c r="A663" s="47">
        <v>44281</v>
      </c>
      <c r="B663" s="46">
        <v>84315.096000000005</v>
      </c>
      <c r="C663" s="32">
        <f>VLOOKUP($A663,級距!$A:$K,9,FALSE)</f>
        <v>7</v>
      </c>
      <c r="D663" s="32">
        <f>VLOOKUP($A663,級距!$A:$K,10,FALSE)</f>
        <v>10</v>
      </c>
      <c r="E663" s="32">
        <f>VLOOKUP($A663,級距!$A:$K,11,FALSE)</f>
        <v>3</v>
      </c>
      <c r="F663" s="32">
        <f t="shared" si="11"/>
        <v>1</v>
      </c>
    </row>
    <row r="664" spans="1:6">
      <c r="A664" s="47">
        <v>44280</v>
      </c>
      <c r="B664" s="46">
        <v>-108659.24</v>
      </c>
      <c r="C664" s="32">
        <f>VLOOKUP($A664,級距!$A:$K,9,FALSE)</f>
        <v>8</v>
      </c>
      <c r="D664" s="32">
        <f>VLOOKUP($A664,級距!$A:$K,10,FALSE)</f>
        <v>7</v>
      </c>
      <c r="E664" s="32">
        <f>VLOOKUP($A664,級距!$A:$K,11,FALSE)</f>
        <v>3</v>
      </c>
      <c r="F664" s="32">
        <f t="shared" si="11"/>
        <v>1</v>
      </c>
    </row>
    <row r="665" spans="1:6">
      <c r="A665" s="47">
        <v>44279</v>
      </c>
      <c r="B665" s="46">
        <v>-3676.64</v>
      </c>
      <c r="C665" s="32">
        <f>VLOOKUP($A665,級距!$A:$K,9,FALSE)</f>
        <v>3</v>
      </c>
      <c r="D665" s="32">
        <f>VLOOKUP($A665,級距!$A:$K,10,FALSE)</f>
        <v>3</v>
      </c>
      <c r="E665" s="32">
        <f>VLOOKUP($A665,級距!$A:$K,11,FALSE)</f>
        <v>2</v>
      </c>
      <c r="F665" s="32">
        <f t="shared" si="11"/>
        <v>1</v>
      </c>
    </row>
    <row r="666" spans="1:6">
      <c r="A666" s="47">
        <v>44278</v>
      </c>
      <c r="B666" s="46">
        <v>-59908.767999999996</v>
      </c>
      <c r="C666" s="32">
        <f>VLOOKUP($A666,級距!$A:$K,9,FALSE)</f>
        <v>5</v>
      </c>
      <c r="D666" s="32">
        <f>VLOOKUP($A666,級距!$A:$K,10,FALSE)</f>
        <v>6</v>
      </c>
      <c r="E666" s="32">
        <f>VLOOKUP($A666,級距!$A:$K,11,FALSE)</f>
        <v>2</v>
      </c>
      <c r="F666" s="32">
        <f t="shared" si="11"/>
        <v>1</v>
      </c>
    </row>
    <row r="667" spans="1:6">
      <c r="A667" s="47">
        <v>44274</v>
      </c>
      <c r="B667" s="46">
        <v>-47849.599999999999</v>
      </c>
      <c r="C667" s="32">
        <f>VLOOKUP($A667,級距!$A:$K,9,FALSE)</f>
        <v>5</v>
      </c>
      <c r="D667" s="32">
        <f>VLOOKUP($A667,級距!$A:$K,10,FALSE)</f>
        <v>6</v>
      </c>
      <c r="E667" s="32">
        <f>VLOOKUP($A667,級距!$A:$K,11,FALSE)</f>
        <v>2</v>
      </c>
      <c r="F667" s="32">
        <f t="shared" si="11"/>
        <v>1</v>
      </c>
    </row>
    <row r="668" spans="1:6">
      <c r="A668" s="47">
        <v>44272</v>
      </c>
      <c r="B668" s="46">
        <v>-6298.3040000000001</v>
      </c>
      <c r="C668" s="32">
        <f>VLOOKUP($A668,級距!$A:$K,9,FALSE)</f>
        <v>5</v>
      </c>
      <c r="D668" s="32">
        <f>VLOOKUP($A668,級距!$A:$K,10,FALSE)</f>
        <v>8</v>
      </c>
      <c r="E668" s="32">
        <f>VLOOKUP($A668,級距!$A:$K,11,FALSE)</f>
        <v>3</v>
      </c>
      <c r="F668" s="32">
        <f t="shared" si="11"/>
        <v>1</v>
      </c>
    </row>
    <row r="669" spans="1:6">
      <c r="A669" s="47">
        <v>44271</v>
      </c>
      <c r="B669" s="46">
        <v>61873.735999999997</v>
      </c>
      <c r="C669" s="32">
        <f>VLOOKUP($A669,級距!$A:$K,9,FALSE)</f>
        <v>4</v>
      </c>
      <c r="D669" s="32">
        <f>VLOOKUP($A669,級距!$A:$K,10,FALSE)</f>
        <v>5</v>
      </c>
      <c r="E669" s="32">
        <f>VLOOKUP($A669,級距!$A:$K,11,FALSE)</f>
        <v>2</v>
      </c>
      <c r="F669" s="32">
        <f t="shared" si="11"/>
        <v>1</v>
      </c>
    </row>
    <row r="670" spans="1:6">
      <c r="A670" s="47">
        <v>44267</v>
      </c>
      <c r="B670" s="46">
        <v>-54311.552000000003</v>
      </c>
      <c r="C670" s="32">
        <f>VLOOKUP($A670,級距!$A:$K,9,FALSE)</f>
        <v>3</v>
      </c>
      <c r="D670" s="32">
        <f>VLOOKUP($A670,級距!$A:$K,10,FALSE)</f>
        <v>5</v>
      </c>
      <c r="E670" s="32">
        <f>VLOOKUP($A670,級距!$A:$K,11,FALSE)</f>
        <v>2</v>
      </c>
      <c r="F670" s="32">
        <f t="shared" si="11"/>
        <v>1</v>
      </c>
    </row>
    <row r="671" spans="1:6">
      <c r="A671" s="47">
        <v>44266</v>
      </c>
      <c r="B671" s="46">
        <v>4943.616</v>
      </c>
      <c r="C671" s="32">
        <f>VLOOKUP($A671,級距!$A:$K,9,FALSE)</f>
        <v>9</v>
      </c>
      <c r="D671" s="32">
        <f>VLOOKUP($A671,級距!$A:$K,10,FALSE)</f>
        <v>9</v>
      </c>
      <c r="E671" s="32">
        <f>VLOOKUP($A671,級距!$A:$K,11,FALSE)</f>
        <v>3</v>
      </c>
      <c r="F671" s="32">
        <f t="shared" si="11"/>
        <v>1</v>
      </c>
    </row>
    <row r="672" spans="1:6">
      <c r="A672" s="47">
        <v>44264</v>
      </c>
      <c r="B672" s="46">
        <v>-124535.64</v>
      </c>
      <c r="C672" s="32">
        <f>VLOOKUP($A672,級距!$A:$K,9,FALSE)</f>
        <v>8</v>
      </c>
      <c r="D672" s="32">
        <f>VLOOKUP($A672,級距!$A:$K,10,FALSE)</f>
        <v>1</v>
      </c>
      <c r="E672" s="32">
        <f>VLOOKUP($A672,級距!$A:$K,11,FALSE)</f>
        <v>2</v>
      </c>
      <c r="F672" s="32">
        <f t="shared" si="11"/>
        <v>1</v>
      </c>
    </row>
    <row r="673" spans="1:6">
      <c r="A673" s="47">
        <v>44260</v>
      </c>
      <c r="B673" s="46">
        <v>-103770.16</v>
      </c>
      <c r="C673" s="32">
        <f>VLOOKUP($A673,級距!$A:$K,9,FALSE)</f>
        <v>10</v>
      </c>
      <c r="D673" s="32">
        <f>VLOOKUP($A673,級距!$A:$K,10,FALSE)</f>
        <v>8</v>
      </c>
      <c r="E673" s="32">
        <f>VLOOKUP($A673,級距!$A:$K,11,FALSE)</f>
        <v>4</v>
      </c>
      <c r="F673" s="32">
        <f t="shared" si="11"/>
        <v>1</v>
      </c>
    </row>
    <row r="674" spans="1:6">
      <c r="A674" s="47">
        <v>44259</v>
      </c>
      <c r="B674" s="46">
        <v>-108611.24</v>
      </c>
      <c r="C674" s="32">
        <f>VLOOKUP($A674,級距!$A:$K,9,FALSE)</f>
        <v>10</v>
      </c>
      <c r="D674" s="32">
        <f>VLOOKUP($A674,級距!$A:$K,10,FALSE)</f>
        <v>4</v>
      </c>
      <c r="E674" s="32">
        <f>VLOOKUP($A674,級距!$A:$K,11,FALSE)</f>
        <v>1</v>
      </c>
      <c r="F674" s="32">
        <f t="shared" si="11"/>
        <v>1</v>
      </c>
    </row>
    <row r="675" spans="1:6">
      <c r="A675" s="47">
        <v>44257</v>
      </c>
      <c r="B675" s="46">
        <v>107169.96</v>
      </c>
      <c r="C675" s="32">
        <f>VLOOKUP($A675,級距!$A:$K,9,FALSE)</f>
        <v>10</v>
      </c>
      <c r="D675" s="32">
        <f>VLOOKUP($A675,級距!$A:$K,10,FALSE)</f>
        <v>9</v>
      </c>
      <c r="E675" s="32">
        <f>VLOOKUP($A675,級距!$A:$K,11,FALSE)</f>
        <v>4</v>
      </c>
      <c r="F675" s="32">
        <f t="shared" si="11"/>
        <v>1</v>
      </c>
    </row>
    <row r="676" spans="1:6">
      <c r="A676" s="47">
        <v>44253</v>
      </c>
      <c r="B676" s="46">
        <v>348321.92</v>
      </c>
      <c r="C676" s="32">
        <f>VLOOKUP($A676,級距!$A:$K,9,FALSE)</f>
        <v>9</v>
      </c>
      <c r="D676" s="32">
        <f>VLOOKUP($A676,級距!$A:$K,10,FALSE)</f>
        <v>4</v>
      </c>
      <c r="E676" s="32">
        <f>VLOOKUP($A676,級距!$A:$K,11,FALSE)</f>
        <v>2</v>
      </c>
      <c r="F676" s="32">
        <f t="shared" si="11"/>
        <v>1</v>
      </c>
    </row>
    <row r="677" spans="1:6">
      <c r="A677" s="47">
        <v>44251</v>
      </c>
      <c r="B677" s="46">
        <v>199216.92</v>
      </c>
      <c r="C677" s="32">
        <f>VLOOKUP($A677,級距!$A:$K,9,FALSE)</f>
        <v>9</v>
      </c>
      <c r="D677" s="32">
        <f>VLOOKUP($A677,級距!$A:$K,10,FALSE)</f>
        <v>4</v>
      </c>
      <c r="E677" s="32">
        <f>VLOOKUP($A677,級距!$A:$K,11,FALSE)</f>
        <v>1</v>
      </c>
      <c r="F677" s="32">
        <f t="shared" si="11"/>
        <v>1</v>
      </c>
    </row>
    <row r="678" spans="1:6">
      <c r="A678" s="47">
        <v>44249</v>
      </c>
      <c r="B678" s="46">
        <v>-37763.112000000001</v>
      </c>
      <c r="C678" s="32">
        <f>VLOOKUP($A678,級距!$A:$K,9,FALSE)</f>
        <v>8</v>
      </c>
      <c r="D678" s="32">
        <f>VLOOKUP($A678,級距!$A:$K,10,FALSE)</f>
        <v>5</v>
      </c>
      <c r="E678" s="32">
        <f>VLOOKUP($A678,級距!$A:$K,11,FALSE)</f>
        <v>2</v>
      </c>
      <c r="F678" s="32">
        <f t="shared" si="11"/>
        <v>1</v>
      </c>
    </row>
    <row r="679" spans="1:6">
      <c r="A679" s="47">
        <v>44245</v>
      </c>
      <c r="B679" s="46">
        <v>53749.279999999999</v>
      </c>
      <c r="C679" s="32">
        <f>VLOOKUP($A679,級距!$A:$K,9,FALSE)</f>
        <v>8</v>
      </c>
      <c r="D679" s="32">
        <f>VLOOKUP($A679,級距!$A:$K,10,FALSE)</f>
        <v>1</v>
      </c>
      <c r="E679" s="32">
        <f>VLOOKUP($A679,級距!$A:$K,11,FALSE)</f>
        <v>2</v>
      </c>
      <c r="F679" s="32">
        <f t="shared" si="11"/>
        <v>1</v>
      </c>
    </row>
    <row r="680" spans="1:6">
      <c r="A680" s="47">
        <v>44244</v>
      </c>
      <c r="B680" s="46">
        <v>171648.95199999999</v>
      </c>
      <c r="C680" s="32">
        <f>VLOOKUP($A680,級距!$A:$K,9,FALSE)</f>
        <v>8</v>
      </c>
      <c r="D680" s="32">
        <f>VLOOKUP($A680,級距!$A:$K,10,FALSE)</f>
        <v>3</v>
      </c>
      <c r="E680" s="32">
        <f>VLOOKUP($A680,級距!$A:$K,11,FALSE)</f>
        <v>2</v>
      </c>
      <c r="F680" s="32">
        <f t="shared" si="11"/>
        <v>1</v>
      </c>
    </row>
    <row r="681" spans="1:6">
      <c r="A681" s="47">
        <v>44231</v>
      </c>
      <c r="B681" s="46">
        <v>-39612.095999999998</v>
      </c>
      <c r="C681" s="32">
        <f>VLOOKUP($A681,級距!$A:$K,9,FALSE)</f>
        <v>8</v>
      </c>
      <c r="D681" s="32">
        <f>VLOOKUP($A681,級距!$A:$K,10,FALSE)</f>
        <v>1</v>
      </c>
      <c r="E681" s="32">
        <f>VLOOKUP($A681,級距!$A:$K,11,FALSE)</f>
        <v>2</v>
      </c>
      <c r="F681" s="32">
        <f t="shared" si="11"/>
        <v>1</v>
      </c>
    </row>
    <row r="682" spans="1:6">
      <c r="A682" s="47">
        <v>44230</v>
      </c>
      <c r="B682" s="46">
        <v>-27833.312000000002</v>
      </c>
      <c r="C682" s="32">
        <f>VLOOKUP($A682,級距!$A:$K,9,FALSE)</f>
        <v>5</v>
      </c>
      <c r="D682" s="32">
        <f>VLOOKUP($A682,級距!$A:$K,10,FALSE)</f>
        <v>6</v>
      </c>
      <c r="E682" s="32">
        <f>VLOOKUP($A682,級距!$A:$K,11,FALSE)</f>
        <v>2</v>
      </c>
      <c r="F682" s="32">
        <f t="shared" si="11"/>
        <v>1</v>
      </c>
    </row>
    <row r="683" spans="1:6">
      <c r="A683" s="47">
        <v>44229</v>
      </c>
      <c r="B683" s="46">
        <v>-50739.24</v>
      </c>
      <c r="C683" s="32">
        <f>VLOOKUP($A683,級距!$A:$K,9,FALSE)</f>
        <v>10</v>
      </c>
      <c r="D683" s="32">
        <f>VLOOKUP($A683,級距!$A:$K,10,FALSE)</f>
        <v>8</v>
      </c>
      <c r="E683" s="32">
        <f>VLOOKUP($A683,級距!$A:$K,11,FALSE)</f>
        <v>4</v>
      </c>
      <c r="F683" s="32">
        <f t="shared" si="11"/>
        <v>1</v>
      </c>
    </row>
    <row r="684" spans="1:6">
      <c r="A684" s="47">
        <v>44228</v>
      </c>
      <c r="B684" s="46">
        <v>-103648.48</v>
      </c>
      <c r="C684" s="32">
        <f>VLOOKUP($A684,級距!$A:$K,9,FALSE)</f>
        <v>10</v>
      </c>
      <c r="D684" s="32">
        <f>VLOOKUP($A684,級距!$A:$K,10,FALSE)</f>
        <v>7</v>
      </c>
      <c r="E684" s="32">
        <f>VLOOKUP($A684,級距!$A:$K,11,FALSE)</f>
        <v>4</v>
      </c>
      <c r="F684" s="32">
        <f t="shared" si="11"/>
        <v>1</v>
      </c>
    </row>
    <row r="685" spans="1:6">
      <c r="A685" s="47">
        <v>44225</v>
      </c>
      <c r="B685" s="46">
        <v>166146.976</v>
      </c>
      <c r="C685" s="32">
        <f>VLOOKUP($A685,級距!$A:$K,9,FALSE)</f>
        <v>10</v>
      </c>
      <c r="D685" s="32">
        <f>VLOOKUP($A685,級距!$A:$K,10,FALSE)</f>
        <v>9</v>
      </c>
      <c r="E685" s="32">
        <f>VLOOKUP($A685,級距!$A:$K,11,FALSE)</f>
        <v>4</v>
      </c>
      <c r="F685" s="32">
        <f t="shared" si="11"/>
        <v>1</v>
      </c>
    </row>
    <row r="686" spans="1:6">
      <c r="A686" s="47">
        <v>44224</v>
      </c>
      <c r="B686" s="46">
        <v>2889.68</v>
      </c>
      <c r="C686" s="32">
        <f>VLOOKUP($A686,級距!$A:$K,9,FALSE)</f>
        <v>8</v>
      </c>
      <c r="D686" s="32">
        <f>VLOOKUP($A686,級距!$A:$K,10,FALSE)</f>
        <v>2</v>
      </c>
      <c r="E686" s="32">
        <f>VLOOKUP($A686,級距!$A:$K,11,FALSE)</f>
        <v>2</v>
      </c>
      <c r="F686" s="32">
        <f t="shared" si="11"/>
        <v>1</v>
      </c>
    </row>
    <row r="687" spans="1:6">
      <c r="A687" s="47">
        <v>44223</v>
      </c>
      <c r="B687" s="46">
        <v>-76756.84</v>
      </c>
      <c r="C687" s="32">
        <f>VLOOKUP($A687,級距!$A:$K,9,FALSE)</f>
        <v>8</v>
      </c>
      <c r="D687" s="32">
        <f>VLOOKUP($A687,級距!$A:$K,10,FALSE)</f>
        <v>3</v>
      </c>
      <c r="E687" s="32">
        <f>VLOOKUP($A687,級距!$A:$K,11,FALSE)</f>
        <v>2</v>
      </c>
      <c r="F687" s="32">
        <f t="shared" si="11"/>
        <v>1</v>
      </c>
    </row>
    <row r="688" spans="1:6">
      <c r="A688" s="47">
        <v>44222</v>
      </c>
      <c r="B688" s="46">
        <v>119027.776</v>
      </c>
      <c r="C688" s="32">
        <f>VLOOKUP($A688,級距!$A:$K,9,FALSE)</f>
        <v>10</v>
      </c>
      <c r="D688" s="32">
        <f>VLOOKUP($A688,級距!$A:$K,10,FALSE)</f>
        <v>6</v>
      </c>
      <c r="E688" s="32">
        <f>VLOOKUP($A688,級距!$A:$K,11,FALSE)</f>
        <v>1</v>
      </c>
      <c r="F688" s="32">
        <f t="shared" si="11"/>
        <v>1</v>
      </c>
    </row>
    <row r="689" spans="1:6">
      <c r="A689" s="47">
        <v>44221</v>
      </c>
      <c r="B689" s="46">
        <v>-97444.928</v>
      </c>
      <c r="C689" s="32">
        <f>VLOOKUP($A689,級距!$A:$K,9,FALSE)</f>
        <v>9</v>
      </c>
      <c r="D689" s="32">
        <f>VLOOKUP($A689,級距!$A:$K,10,FALSE)</f>
        <v>2</v>
      </c>
      <c r="E689" s="32">
        <f>VLOOKUP($A689,級距!$A:$K,11,FALSE)</f>
        <v>2</v>
      </c>
      <c r="F689" s="32">
        <f t="shared" si="11"/>
        <v>1</v>
      </c>
    </row>
    <row r="690" spans="1:6">
      <c r="A690" s="47">
        <v>44217</v>
      </c>
      <c r="B690" s="46">
        <v>-32922.216</v>
      </c>
      <c r="C690" s="32">
        <f>VLOOKUP($A690,級距!$A:$K,9,FALSE)</f>
        <v>10</v>
      </c>
      <c r="D690" s="32">
        <f>VLOOKUP($A690,級距!$A:$K,10,FALSE)</f>
        <v>8</v>
      </c>
      <c r="E690" s="32">
        <f>VLOOKUP($A690,級距!$A:$K,11,FALSE)</f>
        <v>4</v>
      </c>
      <c r="F690" s="32">
        <f t="shared" si="11"/>
        <v>1</v>
      </c>
    </row>
    <row r="691" spans="1:6">
      <c r="A691" s="47">
        <v>44215</v>
      </c>
      <c r="B691" s="46">
        <v>27551.016</v>
      </c>
      <c r="C691" s="32">
        <f>VLOOKUP($A691,級距!$A:$K,9,FALSE)</f>
        <v>8</v>
      </c>
      <c r="D691" s="32">
        <f>VLOOKUP($A691,級距!$A:$K,10,FALSE)</f>
        <v>8</v>
      </c>
      <c r="E691" s="32">
        <f>VLOOKUP($A691,級距!$A:$K,11,FALSE)</f>
        <v>3</v>
      </c>
      <c r="F691" s="32">
        <f t="shared" si="11"/>
        <v>1</v>
      </c>
    </row>
    <row r="692" spans="1:6">
      <c r="A692" s="47">
        <v>44214</v>
      </c>
      <c r="B692" s="46">
        <v>-124147.16</v>
      </c>
      <c r="C692" s="32">
        <f>VLOOKUP($A692,級距!$A:$K,9,FALSE)</f>
        <v>10</v>
      </c>
      <c r="D692" s="32">
        <f>VLOOKUP($A692,級距!$A:$K,10,FALSE)</f>
        <v>1</v>
      </c>
      <c r="E692" s="32">
        <f>VLOOKUP($A692,級距!$A:$K,11,FALSE)</f>
        <v>1</v>
      </c>
      <c r="F692" s="32">
        <f t="shared" si="11"/>
        <v>1</v>
      </c>
    </row>
    <row r="693" spans="1:6">
      <c r="A693" s="47">
        <v>44211</v>
      </c>
      <c r="B693" s="46">
        <v>-102481.46400000001</v>
      </c>
      <c r="C693" s="32">
        <f>VLOOKUP($A693,級距!$A:$K,9,FALSE)</f>
        <v>10</v>
      </c>
      <c r="D693" s="32">
        <f>VLOOKUP($A693,級距!$A:$K,10,FALSE)</f>
        <v>8</v>
      </c>
      <c r="E693" s="32">
        <f>VLOOKUP($A693,級距!$A:$K,11,FALSE)</f>
        <v>4</v>
      </c>
      <c r="F693" s="32">
        <f t="shared" si="11"/>
        <v>1</v>
      </c>
    </row>
    <row r="694" spans="1:6">
      <c r="A694" s="47">
        <v>44210</v>
      </c>
      <c r="B694" s="46">
        <v>-8624.0959999999995</v>
      </c>
      <c r="C694" s="32">
        <f>VLOOKUP($A694,級距!$A:$K,9,FALSE)</f>
        <v>4</v>
      </c>
      <c r="D694" s="32">
        <f>VLOOKUP($A694,級距!$A:$K,10,FALSE)</f>
        <v>2</v>
      </c>
      <c r="E694" s="32">
        <f>VLOOKUP($A694,級距!$A:$K,11,FALSE)</f>
        <v>2</v>
      </c>
      <c r="F694" s="32">
        <f t="shared" si="11"/>
        <v>1</v>
      </c>
    </row>
    <row r="695" spans="1:6">
      <c r="A695" s="47">
        <v>44209</v>
      </c>
      <c r="B695" s="46">
        <v>52759.152000000002</v>
      </c>
      <c r="C695" s="32">
        <f>VLOOKUP($A695,級距!$A:$K,9,FALSE)</f>
        <v>8</v>
      </c>
      <c r="D695" s="32">
        <f>VLOOKUP($A695,級距!$A:$K,10,FALSE)</f>
        <v>9</v>
      </c>
      <c r="E695" s="32">
        <f>VLOOKUP($A695,級距!$A:$K,11,FALSE)</f>
        <v>3</v>
      </c>
      <c r="F695" s="32">
        <f t="shared" si="11"/>
        <v>1</v>
      </c>
    </row>
    <row r="696" spans="1:6">
      <c r="A696" s="47">
        <v>44208</v>
      </c>
      <c r="B696" s="46">
        <v>-105965.53599999999</v>
      </c>
      <c r="C696" s="32">
        <f>VLOOKUP($A696,級距!$A:$K,9,FALSE)</f>
        <v>7</v>
      </c>
      <c r="D696" s="32">
        <f>VLOOKUP($A696,級距!$A:$K,10,FALSE)</f>
        <v>2</v>
      </c>
      <c r="E696" s="32">
        <f>VLOOKUP($A696,級距!$A:$K,11,FALSE)</f>
        <v>2</v>
      </c>
      <c r="F696" s="32">
        <f t="shared" si="11"/>
        <v>1</v>
      </c>
    </row>
    <row r="697" spans="1:6">
      <c r="A697" s="47">
        <v>44204</v>
      </c>
      <c r="B697" s="46">
        <v>-56041.887999999999</v>
      </c>
      <c r="C697" s="32">
        <f>VLOOKUP($A697,級距!$A:$K,9,FALSE)</f>
        <v>7</v>
      </c>
      <c r="D697" s="32">
        <f>VLOOKUP($A697,級距!$A:$K,10,FALSE)</f>
        <v>4</v>
      </c>
      <c r="E697" s="32">
        <f>VLOOKUP($A697,級距!$A:$K,11,FALSE)</f>
        <v>2</v>
      </c>
      <c r="F697" s="32">
        <f t="shared" si="11"/>
        <v>1</v>
      </c>
    </row>
    <row r="698" spans="1:6">
      <c r="A698" s="47">
        <v>44203</v>
      </c>
      <c r="B698" s="46">
        <v>156870.24</v>
      </c>
      <c r="C698" s="32">
        <f>VLOOKUP($A698,級距!$A:$K,9,FALSE)</f>
        <v>8</v>
      </c>
      <c r="D698" s="32">
        <f>VLOOKUP($A698,級距!$A:$K,10,FALSE)</f>
        <v>8</v>
      </c>
      <c r="E698" s="32">
        <f>VLOOKUP($A698,級距!$A:$K,11,FALSE)</f>
        <v>3</v>
      </c>
      <c r="F698" s="32">
        <f t="shared" si="11"/>
        <v>1</v>
      </c>
    </row>
    <row r="699" spans="1:6">
      <c r="A699" s="47">
        <v>44200</v>
      </c>
      <c r="B699" s="46">
        <v>52189.911999999997</v>
      </c>
      <c r="C699" s="32">
        <f>VLOOKUP($A699,級距!$A:$K,9,FALSE)</f>
        <v>10</v>
      </c>
      <c r="D699" s="32">
        <f>VLOOKUP($A699,級距!$A:$K,10,FALSE)</f>
        <v>9</v>
      </c>
      <c r="E699" s="32">
        <f>VLOOKUP($A699,級距!$A:$K,11,FALSE)</f>
        <v>4</v>
      </c>
      <c r="F699" s="32">
        <f t="shared" si="11"/>
        <v>1</v>
      </c>
    </row>
    <row r="700" spans="1:6">
      <c r="A700" s="47">
        <v>44196</v>
      </c>
      <c r="B700" s="46">
        <v>-43614.432000000001</v>
      </c>
      <c r="C700" s="32">
        <f>VLOOKUP($A700,級距!$A:$K,9,FALSE)</f>
        <v>3</v>
      </c>
      <c r="D700" s="32">
        <f>VLOOKUP($A700,級距!$A:$K,10,FALSE)</f>
        <v>1</v>
      </c>
      <c r="E700" s="32">
        <f>VLOOKUP($A700,級距!$A:$K,11,FALSE)</f>
        <v>2</v>
      </c>
      <c r="F700" s="32">
        <f t="shared" si="11"/>
        <v>1</v>
      </c>
    </row>
    <row r="701" spans="1:6">
      <c r="A701" s="47">
        <v>44195</v>
      </c>
      <c r="B701" s="46">
        <v>87110.24</v>
      </c>
      <c r="C701" s="32">
        <f>VLOOKUP($A701,級距!$A:$K,9,FALSE)</f>
        <v>8</v>
      </c>
      <c r="D701" s="32">
        <f>VLOOKUP($A701,級距!$A:$K,10,FALSE)</f>
        <v>10</v>
      </c>
      <c r="E701" s="32">
        <f>VLOOKUP($A701,級距!$A:$K,11,FALSE)</f>
        <v>3</v>
      </c>
      <c r="F701" s="32">
        <f t="shared" si="11"/>
        <v>1</v>
      </c>
    </row>
    <row r="702" spans="1:6">
      <c r="A702" s="47">
        <v>44194</v>
      </c>
      <c r="B702" s="46">
        <v>-64368.351999999999</v>
      </c>
      <c r="C702" s="32">
        <f>VLOOKUP($A702,級距!$A:$K,9,FALSE)</f>
        <v>2</v>
      </c>
      <c r="D702" s="32">
        <f>VLOOKUP($A702,級距!$A:$K,10,FALSE)</f>
        <v>1</v>
      </c>
      <c r="E702" s="32">
        <f>VLOOKUP($A702,級距!$A:$K,11,FALSE)</f>
        <v>2</v>
      </c>
      <c r="F702" s="32">
        <f t="shared" si="11"/>
        <v>1</v>
      </c>
    </row>
    <row r="703" spans="1:6">
      <c r="A703" s="47">
        <v>44193</v>
      </c>
      <c r="B703" s="46">
        <v>39259.648000000001</v>
      </c>
      <c r="C703" s="32">
        <f>VLOOKUP($A703,級距!$A:$K,9,FALSE)</f>
        <v>4</v>
      </c>
      <c r="D703" s="32">
        <f>VLOOKUP($A703,級距!$A:$K,10,FALSE)</f>
        <v>9</v>
      </c>
      <c r="E703" s="32">
        <f>VLOOKUP($A703,級距!$A:$K,11,FALSE)</f>
        <v>3</v>
      </c>
      <c r="F703" s="32">
        <f t="shared" si="11"/>
        <v>1</v>
      </c>
    </row>
    <row r="704" spans="1:6">
      <c r="A704" s="47">
        <v>44190</v>
      </c>
      <c r="B704" s="46">
        <v>-106296</v>
      </c>
      <c r="C704" s="32">
        <f>VLOOKUP($A704,級距!$A:$K,9,FALSE)</f>
        <v>5</v>
      </c>
      <c r="D704" s="32">
        <f>VLOOKUP($A704,級距!$A:$K,10,FALSE)</f>
        <v>2</v>
      </c>
      <c r="E704" s="32">
        <f>VLOOKUP($A704,級距!$A:$K,11,FALSE)</f>
        <v>2</v>
      </c>
      <c r="F704" s="32">
        <f t="shared" si="11"/>
        <v>1</v>
      </c>
    </row>
    <row r="705" spans="1:6">
      <c r="A705" s="47">
        <v>44189</v>
      </c>
      <c r="B705" s="46">
        <v>-21136.48</v>
      </c>
      <c r="C705" s="32">
        <f>VLOOKUP($A705,級距!$A:$K,9,FALSE)</f>
        <v>3</v>
      </c>
      <c r="D705" s="32">
        <f>VLOOKUP($A705,級距!$A:$K,10,FALSE)</f>
        <v>6</v>
      </c>
      <c r="E705" s="32">
        <f>VLOOKUP($A705,級距!$A:$K,11,FALSE)</f>
        <v>2</v>
      </c>
      <c r="F705" s="32">
        <f t="shared" si="11"/>
        <v>1</v>
      </c>
    </row>
    <row r="706" spans="1:6">
      <c r="A706" s="47">
        <v>44187</v>
      </c>
      <c r="B706" s="46">
        <v>-57139.072</v>
      </c>
      <c r="C706" s="32">
        <f>VLOOKUP($A706,級距!$A:$K,9,FALSE)</f>
        <v>10</v>
      </c>
      <c r="D706" s="32">
        <f>VLOOKUP($A706,級距!$A:$K,10,FALSE)</f>
        <v>8</v>
      </c>
      <c r="E706" s="32">
        <f>VLOOKUP($A706,級距!$A:$K,11,FALSE)</f>
        <v>4</v>
      </c>
      <c r="F706" s="32">
        <f t="shared" si="11"/>
        <v>1</v>
      </c>
    </row>
    <row r="707" spans="1:6">
      <c r="A707" s="47">
        <v>44186</v>
      </c>
      <c r="B707" s="46">
        <v>-63936.2</v>
      </c>
      <c r="C707" s="32">
        <f>VLOOKUP($A707,級距!$A:$K,9,FALSE)</f>
        <v>10</v>
      </c>
      <c r="D707" s="32">
        <f>VLOOKUP($A707,級距!$A:$K,10,FALSE)</f>
        <v>6</v>
      </c>
      <c r="E707" s="32">
        <f>VLOOKUP($A707,級距!$A:$K,11,FALSE)</f>
        <v>1</v>
      </c>
      <c r="F707" s="32">
        <f t="shared" si="11"/>
        <v>1</v>
      </c>
    </row>
    <row r="708" spans="1:6">
      <c r="A708" s="47">
        <v>44182</v>
      </c>
      <c r="B708" s="46">
        <v>-77919.296000000002</v>
      </c>
      <c r="C708" s="32">
        <f>VLOOKUP($A708,級距!$A:$K,9,FALSE)</f>
        <v>5</v>
      </c>
      <c r="D708" s="32">
        <f>VLOOKUP($A708,級距!$A:$K,10,FALSE)</f>
        <v>3</v>
      </c>
      <c r="E708" s="32">
        <f>VLOOKUP($A708,級距!$A:$K,11,FALSE)</f>
        <v>2</v>
      </c>
      <c r="F708" s="32">
        <f t="shared" ref="F708:F771" si="12">IF(A709&lt;&gt;A708,1,0)</f>
        <v>1</v>
      </c>
    </row>
    <row r="709" spans="1:6">
      <c r="A709" s="47">
        <v>44180</v>
      </c>
      <c r="B709" s="46">
        <v>50594.239999999998</v>
      </c>
      <c r="C709" s="32">
        <f>VLOOKUP($A709,級距!$A:$K,9,FALSE)</f>
        <v>8</v>
      </c>
      <c r="D709" s="32">
        <f>VLOOKUP($A709,級距!$A:$K,10,FALSE)</f>
        <v>4</v>
      </c>
      <c r="E709" s="32">
        <f>VLOOKUP($A709,級距!$A:$K,11,FALSE)</f>
        <v>2</v>
      </c>
      <c r="F709" s="32">
        <f t="shared" si="12"/>
        <v>1</v>
      </c>
    </row>
    <row r="710" spans="1:6">
      <c r="A710" s="47">
        <v>44176</v>
      </c>
      <c r="B710" s="46">
        <v>-77123.808000000005</v>
      </c>
      <c r="C710" s="32">
        <f>VLOOKUP($A710,級距!$A:$K,9,FALSE)</f>
        <v>9</v>
      </c>
      <c r="D710" s="32">
        <f>VLOOKUP($A710,級距!$A:$K,10,FALSE)</f>
        <v>3</v>
      </c>
      <c r="E710" s="32">
        <f>VLOOKUP($A710,級距!$A:$K,11,FALSE)</f>
        <v>2</v>
      </c>
      <c r="F710" s="32">
        <f t="shared" si="12"/>
        <v>1</v>
      </c>
    </row>
    <row r="711" spans="1:6">
      <c r="A711" s="47">
        <v>44175</v>
      </c>
      <c r="B711" s="46">
        <v>-2733.6959999999999</v>
      </c>
      <c r="C711" s="32">
        <f>VLOOKUP($A711,級距!$A:$K,9,FALSE)</f>
        <v>5</v>
      </c>
      <c r="D711" s="32">
        <f>VLOOKUP($A711,級距!$A:$K,10,FALSE)</f>
        <v>2</v>
      </c>
      <c r="E711" s="32">
        <f>VLOOKUP($A711,級距!$A:$K,11,FALSE)</f>
        <v>2</v>
      </c>
      <c r="F711" s="32">
        <f t="shared" si="12"/>
        <v>1</v>
      </c>
    </row>
    <row r="712" spans="1:6">
      <c r="A712" s="47">
        <v>44174</v>
      </c>
      <c r="B712" s="46">
        <v>33438.343999999997</v>
      </c>
      <c r="C712" s="32">
        <f>VLOOKUP($A712,級距!$A:$K,9,FALSE)</f>
        <v>2</v>
      </c>
      <c r="D712" s="32">
        <f>VLOOKUP($A712,級距!$A:$K,10,FALSE)</f>
        <v>3</v>
      </c>
      <c r="E712" s="32">
        <f>VLOOKUP($A712,級距!$A:$K,11,FALSE)</f>
        <v>2</v>
      </c>
      <c r="F712" s="32">
        <f t="shared" si="12"/>
        <v>1</v>
      </c>
    </row>
    <row r="713" spans="1:6">
      <c r="A713" s="47">
        <v>44173</v>
      </c>
      <c r="B713" s="46">
        <v>82399.567999999999</v>
      </c>
      <c r="C713" s="32">
        <f>VLOOKUP($A713,級距!$A:$K,9,FALSE)</f>
        <v>7</v>
      </c>
      <c r="D713" s="32">
        <f>VLOOKUP($A713,級距!$A:$K,10,FALSE)</f>
        <v>8</v>
      </c>
      <c r="E713" s="32">
        <f>VLOOKUP($A713,級距!$A:$K,11,FALSE)</f>
        <v>3</v>
      </c>
      <c r="F713" s="32">
        <f t="shared" si="12"/>
        <v>1</v>
      </c>
    </row>
    <row r="714" spans="1:6">
      <c r="A714" s="47">
        <v>44169</v>
      </c>
      <c r="B714" s="46">
        <v>46093.088000000003</v>
      </c>
      <c r="C714" s="32">
        <f>VLOOKUP($A714,級距!$A:$K,9,FALSE)</f>
        <v>5</v>
      </c>
      <c r="D714" s="32">
        <f>VLOOKUP($A714,級距!$A:$K,10,FALSE)</f>
        <v>9</v>
      </c>
      <c r="E714" s="32">
        <f>VLOOKUP($A714,級距!$A:$K,11,FALSE)</f>
        <v>3</v>
      </c>
      <c r="F714" s="32">
        <f t="shared" si="12"/>
        <v>1</v>
      </c>
    </row>
    <row r="715" spans="1:6">
      <c r="A715" s="47">
        <v>44168</v>
      </c>
      <c r="B715" s="46">
        <v>-40414.271999999997</v>
      </c>
      <c r="C715" s="32">
        <f>VLOOKUP($A715,級距!$A:$K,9,FALSE)</f>
        <v>5</v>
      </c>
      <c r="D715" s="32">
        <f>VLOOKUP($A715,級距!$A:$K,10,FALSE)</f>
        <v>2</v>
      </c>
      <c r="E715" s="32">
        <f>VLOOKUP($A715,級距!$A:$K,11,FALSE)</f>
        <v>2</v>
      </c>
      <c r="F715" s="32">
        <f t="shared" si="12"/>
        <v>1</v>
      </c>
    </row>
    <row r="716" spans="1:6">
      <c r="A716" s="47">
        <v>44167</v>
      </c>
      <c r="B716" s="46">
        <v>-3758.1439999999998</v>
      </c>
      <c r="C716" s="32">
        <f>VLOOKUP($A716,級距!$A:$K,9,FALSE)</f>
        <v>4</v>
      </c>
      <c r="D716" s="32">
        <f>VLOOKUP($A716,級距!$A:$K,10,FALSE)</f>
        <v>2</v>
      </c>
      <c r="E716" s="32">
        <f>VLOOKUP($A716,級距!$A:$K,11,FALSE)</f>
        <v>2</v>
      </c>
      <c r="F716" s="32">
        <f t="shared" si="12"/>
        <v>1</v>
      </c>
    </row>
    <row r="717" spans="1:6">
      <c r="A717" s="47">
        <v>44165</v>
      </c>
      <c r="B717" s="46">
        <v>-24869.207999999999</v>
      </c>
      <c r="C717" s="32">
        <f>VLOOKUP($A717,級距!$A:$K,9,FALSE)</f>
        <v>10</v>
      </c>
      <c r="D717" s="32">
        <f>VLOOKUP($A717,級距!$A:$K,10,FALSE)</f>
        <v>6</v>
      </c>
      <c r="E717" s="32">
        <f>VLOOKUP($A717,級距!$A:$K,11,FALSE)</f>
        <v>1</v>
      </c>
      <c r="F717" s="32">
        <f t="shared" si="12"/>
        <v>1</v>
      </c>
    </row>
    <row r="718" spans="1:6">
      <c r="A718" s="47">
        <v>44162</v>
      </c>
      <c r="B718" s="46">
        <v>-9063.4240000000009</v>
      </c>
      <c r="C718" s="32">
        <f>VLOOKUP($A718,級距!$A:$K,9,FALSE)</f>
        <v>5</v>
      </c>
      <c r="D718" s="32">
        <f>VLOOKUP($A718,級距!$A:$K,10,FALSE)</f>
        <v>8</v>
      </c>
      <c r="E718" s="32">
        <f>VLOOKUP($A718,級距!$A:$K,11,FALSE)</f>
        <v>3</v>
      </c>
      <c r="F718" s="32">
        <f t="shared" si="12"/>
        <v>1</v>
      </c>
    </row>
    <row r="719" spans="1:6">
      <c r="A719" s="47">
        <v>44160</v>
      </c>
      <c r="B719" s="46">
        <v>29930.367999999999</v>
      </c>
      <c r="C719" s="32">
        <f>VLOOKUP($A719,級距!$A:$K,9,FALSE)</f>
        <v>8</v>
      </c>
      <c r="D719" s="32">
        <f>VLOOKUP($A719,級距!$A:$K,10,FALSE)</f>
        <v>9</v>
      </c>
      <c r="E719" s="32">
        <f>VLOOKUP($A719,級距!$A:$K,11,FALSE)</f>
        <v>3</v>
      </c>
      <c r="F719" s="32">
        <f t="shared" si="12"/>
        <v>1</v>
      </c>
    </row>
    <row r="720" spans="1:6">
      <c r="A720" s="47">
        <v>44159</v>
      </c>
      <c r="B720" s="46">
        <v>-42662.847999999998</v>
      </c>
      <c r="C720" s="32">
        <f>VLOOKUP($A720,級距!$A:$K,9,FALSE)</f>
        <v>5</v>
      </c>
      <c r="D720" s="32">
        <f>VLOOKUP($A720,級距!$A:$K,10,FALSE)</f>
        <v>8</v>
      </c>
      <c r="E720" s="32">
        <f>VLOOKUP($A720,級距!$A:$K,11,FALSE)</f>
        <v>3</v>
      </c>
      <c r="F720" s="32">
        <f t="shared" si="12"/>
        <v>1</v>
      </c>
    </row>
    <row r="721" spans="1:6">
      <c r="A721" s="47">
        <v>44158</v>
      </c>
      <c r="B721" s="46">
        <v>8803.7279999999992</v>
      </c>
      <c r="C721" s="32">
        <f>VLOOKUP($A721,級距!$A:$K,9,FALSE)</f>
        <v>5</v>
      </c>
      <c r="D721" s="32">
        <f>VLOOKUP($A721,級距!$A:$K,10,FALSE)</f>
        <v>6</v>
      </c>
      <c r="E721" s="32">
        <f>VLOOKUP($A721,級距!$A:$K,11,FALSE)</f>
        <v>2</v>
      </c>
      <c r="F721" s="32">
        <f t="shared" si="12"/>
        <v>1</v>
      </c>
    </row>
    <row r="722" spans="1:6">
      <c r="A722" s="47">
        <v>44153</v>
      </c>
      <c r="B722" s="46">
        <v>116732.432</v>
      </c>
      <c r="C722" s="32">
        <f>VLOOKUP($A722,級距!$A:$K,9,FALSE)</f>
        <v>7</v>
      </c>
      <c r="D722" s="32">
        <f>VLOOKUP($A722,級距!$A:$K,10,FALSE)</f>
        <v>8</v>
      </c>
      <c r="E722" s="32">
        <f>VLOOKUP($A722,級距!$A:$K,11,FALSE)</f>
        <v>3</v>
      </c>
      <c r="F722" s="32">
        <f t="shared" si="12"/>
        <v>1</v>
      </c>
    </row>
    <row r="723" spans="1:6">
      <c r="A723" s="47">
        <v>44151</v>
      </c>
      <c r="B723" s="46">
        <v>121619.216</v>
      </c>
      <c r="C723" s="32">
        <f>VLOOKUP($A723,級距!$A:$K,9,FALSE)</f>
        <v>7</v>
      </c>
      <c r="D723" s="32">
        <f>VLOOKUP($A723,級距!$A:$K,10,FALSE)</f>
        <v>10</v>
      </c>
      <c r="E723" s="32">
        <f>VLOOKUP($A723,級距!$A:$K,11,FALSE)</f>
        <v>3</v>
      </c>
      <c r="F723" s="32">
        <f t="shared" si="12"/>
        <v>1</v>
      </c>
    </row>
    <row r="724" spans="1:6">
      <c r="A724" s="47">
        <v>44147</v>
      </c>
      <c r="B724" s="46">
        <v>-34545.536</v>
      </c>
      <c r="C724" s="32">
        <f>VLOOKUP($A724,級距!$A:$K,9,FALSE)</f>
        <v>4</v>
      </c>
      <c r="D724" s="32">
        <f>VLOOKUP($A724,級距!$A:$K,10,FALSE)</f>
        <v>4</v>
      </c>
      <c r="E724" s="32">
        <f>VLOOKUP($A724,級距!$A:$K,11,FALSE)</f>
        <v>2</v>
      </c>
      <c r="F724" s="32">
        <f t="shared" si="12"/>
        <v>1</v>
      </c>
    </row>
    <row r="725" spans="1:6">
      <c r="A725" s="47">
        <v>44146</v>
      </c>
      <c r="B725" s="46">
        <v>55311.472000000002</v>
      </c>
      <c r="C725" s="32">
        <f>VLOOKUP($A725,級距!$A:$K,9,FALSE)</f>
        <v>8</v>
      </c>
      <c r="D725" s="32">
        <f>VLOOKUP($A725,級距!$A:$K,10,FALSE)</f>
        <v>8</v>
      </c>
      <c r="E725" s="32">
        <f>VLOOKUP($A725,級距!$A:$K,11,FALSE)</f>
        <v>3</v>
      </c>
      <c r="F725" s="32">
        <f t="shared" si="12"/>
        <v>1</v>
      </c>
    </row>
    <row r="726" spans="1:6">
      <c r="A726" s="47">
        <v>44145</v>
      </c>
      <c r="B726" s="46">
        <v>-22518.560000000001</v>
      </c>
      <c r="C726" s="32">
        <f>VLOOKUP($A726,級距!$A:$K,9,FALSE)</f>
        <v>5</v>
      </c>
      <c r="D726" s="32">
        <f>VLOOKUP($A726,級距!$A:$K,10,FALSE)</f>
        <v>5</v>
      </c>
      <c r="E726" s="32">
        <f>VLOOKUP($A726,級距!$A:$K,11,FALSE)</f>
        <v>2</v>
      </c>
      <c r="F726" s="32">
        <f t="shared" si="12"/>
        <v>1</v>
      </c>
    </row>
    <row r="727" spans="1:6">
      <c r="A727" s="47">
        <v>44144</v>
      </c>
      <c r="B727" s="46">
        <v>-48776.76</v>
      </c>
      <c r="C727" s="32">
        <f>VLOOKUP($A727,級距!$A:$K,9,FALSE)</f>
        <v>5</v>
      </c>
      <c r="D727" s="32">
        <f>VLOOKUP($A727,級距!$A:$K,10,FALSE)</f>
        <v>3</v>
      </c>
      <c r="E727" s="32">
        <f>VLOOKUP($A727,級距!$A:$K,11,FALSE)</f>
        <v>2</v>
      </c>
      <c r="F727" s="32">
        <f t="shared" si="12"/>
        <v>1</v>
      </c>
    </row>
    <row r="728" spans="1:6">
      <c r="A728" s="47">
        <v>44141</v>
      </c>
      <c r="B728" s="46">
        <v>-64963.872000000003</v>
      </c>
      <c r="C728" s="32">
        <f>VLOOKUP($A728,級距!$A:$K,9,FALSE)</f>
        <v>3</v>
      </c>
      <c r="D728" s="32">
        <f>VLOOKUP($A728,級距!$A:$K,10,FALSE)</f>
        <v>1</v>
      </c>
      <c r="E728" s="32">
        <f>VLOOKUP($A728,級距!$A:$K,11,FALSE)</f>
        <v>2</v>
      </c>
      <c r="F728" s="32">
        <f t="shared" si="12"/>
        <v>1</v>
      </c>
    </row>
    <row r="729" spans="1:6">
      <c r="A729" s="47">
        <v>44139</v>
      </c>
      <c r="B729" s="46">
        <v>96544.152000000002</v>
      </c>
      <c r="C729" s="32">
        <f>VLOOKUP($A729,級距!$A:$K,9,FALSE)</f>
        <v>9</v>
      </c>
      <c r="D729" s="32">
        <f>VLOOKUP($A729,級距!$A:$K,10,FALSE)</f>
        <v>5</v>
      </c>
      <c r="E729" s="32">
        <f>VLOOKUP($A729,級距!$A:$K,11,FALSE)</f>
        <v>2</v>
      </c>
      <c r="F729" s="32">
        <f t="shared" si="12"/>
        <v>1</v>
      </c>
    </row>
    <row r="730" spans="1:6">
      <c r="A730" s="47">
        <v>44138</v>
      </c>
      <c r="B730" s="46">
        <v>8765.44</v>
      </c>
      <c r="C730" s="32">
        <f>VLOOKUP($A730,級距!$A:$K,9,FALSE)</f>
        <v>4</v>
      </c>
      <c r="D730" s="32">
        <f>VLOOKUP($A730,級距!$A:$K,10,FALSE)</f>
        <v>7</v>
      </c>
      <c r="E730" s="32">
        <f>VLOOKUP($A730,級距!$A:$K,11,FALSE)</f>
        <v>3</v>
      </c>
      <c r="F730" s="32">
        <f t="shared" si="12"/>
        <v>1</v>
      </c>
    </row>
    <row r="731" spans="1:6">
      <c r="A731" s="47">
        <v>44137</v>
      </c>
      <c r="B731" s="46">
        <v>-9989.7999999999993</v>
      </c>
      <c r="C731" s="32">
        <f>VLOOKUP($A731,級距!$A:$K,9,FALSE)</f>
        <v>5</v>
      </c>
      <c r="D731" s="32">
        <f>VLOOKUP($A731,級距!$A:$K,10,FALSE)</f>
        <v>4</v>
      </c>
      <c r="E731" s="32">
        <f>VLOOKUP($A731,級距!$A:$K,11,FALSE)</f>
        <v>2</v>
      </c>
      <c r="F731" s="32">
        <f t="shared" si="12"/>
        <v>1</v>
      </c>
    </row>
    <row r="732" spans="1:6">
      <c r="A732" s="47">
        <v>44134</v>
      </c>
      <c r="B732" s="46">
        <v>14989.68</v>
      </c>
      <c r="C732" s="32">
        <f>VLOOKUP($A732,級距!$A:$K,9,FALSE)</f>
        <v>7</v>
      </c>
      <c r="D732" s="32">
        <f>VLOOKUP($A732,級距!$A:$K,10,FALSE)</f>
        <v>9</v>
      </c>
      <c r="E732" s="32">
        <f>VLOOKUP($A732,級距!$A:$K,11,FALSE)</f>
        <v>3</v>
      </c>
      <c r="F732" s="32">
        <f t="shared" si="12"/>
        <v>1</v>
      </c>
    </row>
    <row r="733" spans="1:6">
      <c r="A733" s="47">
        <v>44133</v>
      </c>
      <c r="B733" s="46">
        <v>-123035.136</v>
      </c>
      <c r="C733" s="32">
        <f>VLOOKUP($A733,級距!$A:$K,9,FALSE)</f>
        <v>5</v>
      </c>
      <c r="D733" s="32">
        <f>VLOOKUP($A733,級距!$A:$K,10,FALSE)</f>
        <v>1</v>
      </c>
      <c r="E733" s="32">
        <f>VLOOKUP($A733,級距!$A:$K,11,FALSE)</f>
        <v>2</v>
      </c>
      <c r="F733" s="32">
        <f t="shared" si="12"/>
        <v>1</v>
      </c>
    </row>
    <row r="734" spans="1:6">
      <c r="A734" s="47">
        <v>44132</v>
      </c>
      <c r="B734" s="46">
        <v>40707.360000000001</v>
      </c>
      <c r="C734" s="32">
        <f>VLOOKUP($A734,級距!$A:$K,9,FALSE)</f>
        <v>3</v>
      </c>
      <c r="D734" s="32">
        <f>VLOOKUP($A734,級距!$A:$K,10,FALSE)</f>
        <v>5</v>
      </c>
      <c r="E734" s="32">
        <f>VLOOKUP($A734,級距!$A:$K,11,FALSE)</f>
        <v>2</v>
      </c>
      <c r="F734" s="32">
        <f t="shared" si="12"/>
        <v>1</v>
      </c>
    </row>
    <row r="735" spans="1:6">
      <c r="A735" s="47">
        <v>44131</v>
      </c>
      <c r="B735" s="46">
        <v>-41148.92</v>
      </c>
      <c r="C735" s="32">
        <f>VLOOKUP($A735,級距!$A:$K,9,FALSE)</f>
        <v>1</v>
      </c>
      <c r="D735" s="32">
        <f>VLOOKUP($A735,級距!$A:$K,10,FALSE)</f>
        <v>3</v>
      </c>
      <c r="E735" s="32">
        <f>VLOOKUP($A735,級距!$A:$K,11,FALSE)</f>
        <v>2</v>
      </c>
      <c r="F735" s="32">
        <f t="shared" si="12"/>
        <v>1</v>
      </c>
    </row>
    <row r="736" spans="1:6">
      <c r="A736" s="47">
        <v>44130</v>
      </c>
      <c r="B736" s="46">
        <v>-14454.36</v>
      </c>
      <c r="C736" s="32">
        <f>VLOOKUP($A736,級距!$A:$K,9,FALSE)</f>
        <v>4</v>
      </c>
      <c r="D736" s="32">
        <f>VLOOKUP($A736,級距!$A:$K,10,FALSE)</f>
        <v>1</v>
      </c>
      <c r="E736" s="32">
        <f>VLOOKUP($A736,級距!$A:$K,11,FALSE)</f>
        <v>2</v>
      </c>
      <c r="F736" s="32">
        <f t="shared" si="12"/>
        <v>1</v>
      </c>
    </row>
    <row r="737" spans="1:6">
      <c r="A737" s="47">
        <v>44127</v>
      </c>
      <c r="B737" s="46">
        <v>-12865.76</v>
      </c>
      <c r="C737" s="32">
        <f>VLOOKUP($A737,級距!$A:$K,9,FALSE)</f>
        <v>2</v>
      </c>
      <c r="D737" s="32">
        <f>VLOOKUP($A737,級距!$A:$K,10,FALSE)</f>
        <v>3</v>
      </c>
      <c r="E737" s="32">
        <f>VLOOKUP($A737,級距!$A:$K,11,FALSE)</f>
        <v>2</v>
      </c>
      <c r="F737" s="32">
        <f t="shared" si="12"/>
        <v>1</v>
      </c>
    </row>
    <row r="738" spans="1:6">
      <c r="A738" s="47">
        <v>44126</v>
      </c>
      <c r="B738" s="46">
        <v>-18455.103999999999</v>
      </c>
      <c r="C738" s="32">
        <f>VLOOKUP($A738,級距!$A:$K,9,FALSE)</f>
        <v>5</v>
      </c>
      <c r="D738" s="32">
        <f>VLOOKUP($A738,級距!$A:$K,10,FALSE)</f>
        <v>9</v>
      </c>
      <c r="E738" s="32">
        <f>VLOOKUP($A738,級距!$A:$K,11,FALSE)</f>
        <v>3</v>
      </c>
      <c r="F738" s="32">
        <f t="shared" si="12"/>
        <v>1</v>
      </c>
    </row>
    <row r="739" spans="1:6">
      <c r="A739" s="47">
        <v>44125</v>
      </c>
      <c r="B739" s="46">
        <v>-7074.16</v>
      </c>
      <c r="C739" s="32">
        <f>VLOOKUP($A739,級距!$A:$K,9,FALSE)</f>
        <v>3</v>
      </c>
      <c r="D739" s="32">
        <f>VLOOKUP($A739,級距!$A:$K,10,FALSE)</f>
        <v>5</v>
      </c>
      <c r="E739" s="32">
        <f>VLOOKUP($A739,級距!$A:$K,11,FALSE)</f>
        <v>2</v>
      </c>
      <c r="F739" s="32">
        <f t="shared" si="12"/>
        <v>1</v>
      </c>
    </row>
    <row r="740" spans="1:6">
      <c r="A740" s="47">
        <v>44123</v>
      </c>
      <c r="B740" s="46">
        <v>-3277.0880000000002</v>
      </c>
      <c r="C740" s="32">
        <f>VLOOKUP($A740,級距!$A:$K,9,FALSE)</f>
        <v>5</v>
      </c>
      <c r="D740" s="32">
        <f>VLOOKUP($A740,級距!$A:$K,10,FALSE)</f>
        <v>9</v>
      </c>
      <c r="E740" s="32">
        <f>VLOOKUP($A740,級距!$A:$K,11,FALSE)</f>
        <v>3</v>
      </c>
      <c r="F740" s="32">
        <f t="shared" si="12"/>
        <v>1</v>
      </c>
    </row>
    <row r="741" spans="1:6">
      <c r="A741" s="47">
        <v>44120</v>
      </c>
      <c r="B741" s="46">
        <v>43886.96</v>
      </c>
      <c r="C741" s="32">
        <f>VLOOKUP($A741,級距!$A:$K,9,FALSE)</f>
        <v>5</v>
      </c>
      <c r="D741" s="32">
        <f>VLOOKUP($A741,級距!$A:$K,10,FALSE)</f>
        <v>5</v>
      </c>
      <c r="E741" s="32">
        <f>VLOOKUP($A741,級距!$A:$K,11,FALSE)</f>
        <v>2</v>
      </c>
      <c r="F741" s="32">
        <f t="shared" si="12"/>
        <v>1</v>
      </c>
    </row>
    <row r="742" spans="1:6">
      <c r="A742" s="47">
        <v>44119</v>
      </c>
      <c r="B742" s="46">
        <v>-44059.328000000001</v>
      </c>
      <c r="C742" s="32">
        <f>VLOOKUP($A742,級距!$A:$K,9,FALSE)</f>
        <v>7</v>
      </c>
      <c r="D742" s="32">
        <f>VLOOKUP($A742,級距!$A:$K,10,FALSE)</f>
        <v>1</v>
      </c>
      <c r="E742" s="32">
        <f>VLOOKUP($A742,級距!$A:$K,11,FALSE)</f>
        <v>2</v>
      </c>
      <c r="F742" s="32">
        <f t="shared" si="12"/>
        <v>1</v>
      </c>
    </row>
    <row r="743" spans="1:6">
      <c r="A743" s="47">
        <v>44118</v>
      </c>
      <c r="B743" s="46">
        <v>-16078.432000000001</v>
      </c>
      <c r="C743" s="32">
        <f>VLOOKUP($A743,級距!$A:$K,9,FALSE)</f>
        <v>2</v>
      </c>
      <c r="D743" s="32">
        <f>VLOOKUP($A743,級距!$A:$K,10,FALSE)</f>
        <v>7</v>
      </c>
      <c r="E743" s="32">
        <f>VLOOKUP($A743,級距!$A:$K,11,FALSE)</f>
        <v>3</v>
      </c>
      <c r="F743" s="32">
        <f t="shared" si="12"/>
        <v>1</v>
      </c>
    </row>
    <row r="744" spans="1:6">
      <c r="A744" s="47">
        <v>44116</v>
      </c>
      <c r="B744" s="46">
        <v>-13881.191999999999</v>
      </c>
      <c r="C744" s="32">
        <f>VLOOKUP($A744,級距!$A:$K,9,FALSE)</f>
        <v>4</v>
      </c>
      <c r="D744" s="32">
        <f>VLOOKUP($A744,級距!$A:$K,10,FALSE)</f>
        <v>2</v>
      </c>
      <c r="E744" s="32">
        <f>VLOOKUP($A744,級距!$A:$K,11,FALSE)</f>
        <v>2</v>
      </c>
      <c r="F744" s="32">
        <f t="shared" si="12"/>
        <v>1</v>
      </c>
    </row>
    <row r="745" spans="1:6">
      <c r="A745" s="47">
        <v>44112</v>
      </c>
      <c r="B745" s="46">
        <v>12662.335999999999</v>
      </c>
      <c r="C745" s="32">
        <f>VLOOKUP($A745,級距!$A:$K,9,FALSE)</f>
        <v>3</v>
      </c>
      <c r="D745" s="32">
        <f>VLOOKUP($A745,級距!$A:$K,10,FALSE)</f>
        <v>5</v>
      </c>
      <c r="E745" s="32">
        <f>VLOOKUP($A745,級距!$A:$K,11,FALSE)</f>
        <v>2</v>
      </c>
      <c r="F745" s="32">
        <f t="shared" si="12"/>
        <v>1</v>
      </c>
    </row>
    <row r="746" spans="1:6">
      <c r="A746" s="47">
        <v>44111</v>
      </c>
      <c r="B746" s="46">
        <v>31334.312000000002</v>
      </c>
      <c r="C746" s="32">
        <f>VLOOKUP($A746,級距!$A:$K,9,FALSE)</f>
        <v>6</v>
      </c>
      <c r="D746" s="32">
        <f>VLOOKUP($A746,級距!$A:$K,10,FALSE)</f>
        <v>9</v>
      </c>
      <c r="E746" s="32">
        <f>VLOOKUP($A746,級距!$A:$K,11,FALSE)</f>
        <v>3</v>
      </c>
      <c r="F746" s="32">
        <f t="shared" si="12"/>
        <v>1</v>
      </c>
    </row>
    <row r="747" spans="1:6">
      <c r="A747" s="47">
        <v>44110</v>
      </c>
      <c r="B747" s="46">
        <v>24944.655999999999</v>
      </c>
      <c r="C747" s="32">
        <f>VLOOKUP($A747,級距!$A:$K,9,FALSE)</f>
        <v>2</v>
      </c>
      <c r="D747" s="32">
        <f>VLOOKUP($A747,級距!$A:$K,10,FALSE)</f>
        <v>7</v>
      </c>
      <c r="E747" s="32">
        <f>VLOOKUP($A747,級距!$A:$K,11,FALSE)</f>
        <v>3</v>
      </c>
      <c r="F747" s="32">
        <f t="shared" si="12"/>
        <v>1</v>
      </c>
    </row>
    <row r="748" spans="1:6">
      <c r="A748" s="47">
        <v>44109</v>
      </c>
      <c r="B748" s="46">
        <v>-51209.696000000004</v>
      </c>
      <c r="C748" s="32">
        <f>VLOOKUP($A748,級距!$A:$K,9,FALSE)</f>
        <v>5</v>
      </c>
      <c r="D748" s="32">
        <f>VLOOKUP($A748,級距!$A:$K,10,FALSE)</f>
        <v>4</v>
      </c>
      <c r="E748" s="32">
        <f>VLOOKUP($A748,級距!$A:$K,11,FALSE)</f>
        <v>2</v>
      </c>
      <c r="F748" s="32">
        <f t="shared" si="12"/>
        <v>1</v>
      </c>
    </row>
    <row r="749" spans="1:6">
      <c r="A749" s="47">
        <v>44104</v>
      </c>
      <c r="B749" s="46">
        <v>8406.48</v>
      </c>
      <c r="C749" s="32">
        <f>VLOOKUP($A749,級距!$A:$K,9,FALSE)</f>
        <v>4</v>
      </c>
      <c r="D749" s="32">
        <f>VLOOKUP($A749,級距!$A:$K,10,FALSE)</f>
        <v>2</v>
      </c>
      <c r="E749" s="32">
        <f>VLOOKUP($A749,級距!$A:$K,11,FALSE)</f>
        <v>2</v>
      </c>
      <c r="F749" s="32">
        <f t="shared" si="12"/>
        <v>1</v>
      </c>
    </row>
    <row r="750" spans="1:6">
      <c r="A750" s="47">
        <v>44103</v>
      </c>
      <c r="B750" s="46">
        <v>-69591.744000000006</v>
      </c>
      <c r="C750" s="32">
        <f>VLOOKUP($A750,級距!$A:$K,9,FALSE)</f>
        <v>5</v>
      </c>
      <c r="D750" s="32">
        <f>VLOOKUP($A750,級距!$A:$K,10,FALSE)</f>
        <v>5</v>
      </c>
      <c r="E750" s="32">
        <f>VLOOKUP($A750,級距!$A:$K,11,FALSE)</f>
        <v>2</v>
      </c>
      <c r="F750" s="32">
        <f t="shared" si="12"/>
        <v>1</v>
      </c>
    </row>
    <row r="751" spans="1:6">
      <c r="A751" s="47">
        <v>44102</v>
      </c>
      <c r="B751" s="46">
        <v>44037.343999999997</v>
      </c>
      <c r="C751" s="32">
        <f>VLOOKUP($A751,級距!$A:$K,9,FALSE)</f>
        <v>8</v>
      </c>
      <c r="D751" s="32">
        <f>VLOOKUP($A751,級距!$A:$K,10,FALSE)</f>
        <v>8</v>
      </c>
      <c r="E751" s="32">
        <f>VLOOKUP($A751,級距!$A:$K,11,FALSE)</f>
        <v>3</v>
      </c>
      <c r="F751" s="32">
        <f t="shared" si="12"/>
        <v>1</v>
      </c>
    </row>
    <row r="752" spans="1:6">
      <c r="A752" s="47">
        <v>44099</v>
      </c>
      <c r="B752" s="46">
        <v>-39850</v>
      </c>
      <c r="C752" s="32">
        <f>VLOOKUP($A752,級距!$A:$K,9,FALSE)</f>
        <v>8</v>
      </c>
      <c r="D752" s="32">
        <f>VLOOKUP($A752,級距!$A:$K,10,FALSE)</f>
        <v>4</v>
      </c>
      <c r="E752" s="32">
        <f>VLOOKUP($A752,級距!$A:$K,11,FALSE)</f>
        <v>2</v>
      </c>
      <c r="F752" s="32">
        <f t="shared" si="12"/>
        <v>1</v>
      </c>
    </row>
    <row r="753" spans="1:6">
      <c r="A753" s="47">
        <v>44098</v>
      </c>
      <c r="B753" s="46">
        <v>96706.703999999998</v>
      </c>
      <c r="C753" s="32">
        <f>VLOOKUP($A753,級距!$A:$K,9,FALSE)</f>
        <v>10</v>
      </c>
      <c r="D753" s="32">
        <f>VLOOKUP($A753,級距!$A:$K,10,FALSE)</f>
        <v>10</v>
      </c>
      <c r="E753" s="32">
        <f>VLOOKUP($A753,級距!$A:$K,11,FALSE)</f>
        <v>4</v>
      </c>
      <c r="F753" s="32">
        <f t="shared" si="12"/>
        <v>1</v>
      </c>
    </row>
    <row r="754" spans="1:6">
      <c r="A754" s="47">
        <v>44097</v>
      </c>
      <c r="B754" s="46">
        <v>-18999.88</v>
      </c>
      <c r="C754" s="32">
        <f>VLOOKUP($A754,級距!$A:$K,9,FALSE)</f>
        <v>5</v>
      </c>
      <c r="D754" s="32">
        <f>VLOOKUP($A754,級距!$A:$K,10,FALSE)</f>
        <v>3</v>
      </c>
      <c r="E754" s="32">
        <f>VLOOKUP($A754,級距!$A:$K,11,FALSE)</f>
        <v>2</v>
      </c>
      <c r="F754" s="32">
        <f t="shared" si="12"/>
        <v>1</v>
      </c>
    </row>
    <row r="755" spans="1:6">
      <c r="A755" s="47">
        <v>44096</v>
      </c>
      <c r="B755" s="46">
        <v>161962.92000000001</v>
      </c>
      <c r="C755" s="32">
        <f>VLOOKUP($A755,級距!$A:$K,9,FALSE)</f>
        <v>8</v>
      </c>
      <c r="D755" s="32">
        <f>VLOOKUP($A755,級距!$A:$K,10,FALSE)</f>
        <v>7</v>
      </c>
      <c r="E755" s="32">
        <f>VLOOKUP($A755,級距!$A:$K,11,FALSE)</f>
        <v>3</v>
      </c>
      <c r="F755" s="32">
        <f t="shared" si="12"/>
        <v>1</v>
      </c>
    </row>
    <row r="756" spans="1:6">
      <c r="A756" s="47">
        <v>44095</v>
      </c>
      <c r="B756" s="46">
        <v>78644.216</v>
      </c>
      <c r="C756" s="32">
        <f>VLOOKUP($A756,級距!$A:$K,9,FALSE)</f>
        <v>9</v>
      </c>
      <c r="D756" s="32">
        <f>VLOOKUP($A756,級距!$A:$K,10,FALSE)</f>
        <v>8</v>
      </c>
      <c r="E756" s="32">
        <f>VLOOKUP($A756,級距!$A:$K,11,FALSE)</f>
        <v>3</v>
      </c>
      <c r="F756" s="32">
        <f t="shared" si="12"/>
        <v>1</v>
      </c>
    </row>
    <row r="757" spans="1:6">
      <c r="A757" s="47">
        <v>44091</v>
      </c>
      <c r="B757" s="46">
        <v>-12856.352000000001</v>
      </c>
      <c r="C757" s="32">
        <f>VLOOKUP($A757,級距!$A:$K,9,FALSE)</f>
        <v>5</v>
      </c>
      <c r="D757" s="32">
        <f>VLOOKUP($A757,級距!$A:$K,10,FALSE)</f>
        <v>3</v>
      </c>
      <c r="E757" s="32">
        <f>VLOOKUP($A757,級距!$A:$K,11,FALSE)</f>
        <v>2</v>
      </c>
      <c r="F757" s="32">
        <f t="shared" si="12"/>
        <v>1</v>
      </c>
    </row>
    <row r="758" spans="1:6">
      <c r="A758" s="47">
        <v>44090</v>
      </c>
      <c r="B758" s="46">
        <v>-6551.4880000000003</v>
      </c>
      <c r="C758" s="32">
        <f>VLOOKUP($A758,級距!$A:$K,9,FALSE)</f>
        <v>4</v>
      </c>
      <c r="D758" s="32">
        <f>VLOOKUP($A758,級距!$A:$K,10,FALSE)</f>
        <v>2</v>
      </c>
      <c r="E758" s="32">
        <f>VLOOKUP($A758,級距!$A:$K,11,FALSE)</f>
        <v>2</v>
      </c>
      <c r="F758" s="32">
        <f t="shared" si="12"/>
        <v>1</v>
      </c>
    </row>
    <row r="759" spans="1:6">
      <c r="A759" s="47">
        <v>44089</v>
      </c>
      <c r="B759" s="46">
        <v>43873.760000000002</v>
      </c>
      <c r="C759" s="32">
        <f>VLOOKUP($A759,級距!$A:$K,9,FALSE)</f>
        <v>3</v>
      </c>
      <c r="D759" s="32">
        <f>VLOOKUP($A759,級距!$A:$K,10,FALSE)</f>
        <v>8</v>
      </c>
      <c r="E759" s="32">
        <f>VLOOKUP($A759,級距!$A:$K,11,FALSE)</f>
        <v>3</v>
      </c>
      <c r="F759" s="32">
        <f t="shared" si="12"/>
        <v>1</v>
      </c>
    </row>
    <row r="760" spans="1:6">
      <c r="A760" s="47">
        <v>44088</v>
      </c>
      <c r="B760" s="46">
        <v>54912.688000000002</v>
      </c>
      <c r="C760" s="32">
        <f>VLOOKUP($A760,級距!$A:$K,9,FALSE)</f>
        <v>5</v>
      </c>
      <c r="D760" s="32">
        <f>VLOOKUP($A760,級距!$A:$K,10,FALSE)</f>
        <v>8</v>
      </c>
      <c r="E760" s="32">
        <f>VLOOKUP($A760,級距!$A:$K,11,FALSE)</f>
        <v>3</v>
      </c>
      <c r="F760" s="32">
        <f t="shared" si="12"/>
        <v>1</v>
      </c>
    </row>
    <row r="761" spans="1:6">
      <c r="A761" s="47">
        <v>44085</v>
      </c>
      <c r="B761" s="46">
        <v>-28831.776000000002</v>
      </c>
      <c r="C761" s="32">
        <f>VLOOKUP($A761,級距!$A:$K,9,FALSE)</f>
        <v>2</v>
      </c>
      <c r="D761" s="32">
        <f>VLOOKUP($A761,級距!$A:$K,10,FALSE)</f>
        <v>1</v>
      </c>
      <c r="E761" s="32">
        <f>VLOOKUP($A761,級距!$A:$K,11,FALSE)</f>
        <v>2</v>
      </c>
      <c r="F761" s="32">
        <f t="shared" si="12"/>
        <v>1</v>
      </c>
    </row>
    <row r="762" spans="1:6">
      <c r="A762" s="47">
        <v>44084</v>
      </c>
      <c r="B762" s="46">
        <v>-28032.256000000001</v>
      </c>
      <c r="C762" s="32">
        <f>VLOOKUP($A762,級距!$A:$K,9,FALSE)</f>
        <v>2</v>
      </c>
      <c r="D762" s="32">
        <f>VLOOKUP($A762,級距!$A:$K,10,FALSE)</f>
        <v>4</v>
      </c>
      <c r="E762" s="32">
        <f>VLOOKUP($A762,級距!$A:$K,11,FALSE)</f>
        <v>2</v>
      </c>
      <c r="F762" s="32">
        <f t="shared" si="12"/>
        <v>1</v>
      </c>
    </row>
    <row r="763" spans="1:6">
      <c r="A763" s="47">
        <v>44083</v>
      </c>
      <c r="B763" s="46">
        <v>-44796.832000000002</v>
      </c>
      <c r="C763" s="32">
        <f>VLOOKUP($A763,級距!$A:$K,9,FALSE)</f>
        <v>7</v>
      </c>
      <c r="D763" s="32">
        <f>VLOOKUP($A763,級距!$A:$K,10,FALSE)</f>
        <v>4</v>
      </c>
      <c r="E763" s="32">
        <f>VLOOKUP($A763,級距!$A:$K,11,FALSE)</f>
        <v>2</v>
      </c>
      <c r="F763" s="32">
        <f t="shared" si="12"/>
        <v>1</v>
      </c>
    </row>
    <row r="764" spans="1:6">
      <c r="A764" s="47">
        <v>44082</v>
      </c>
      <c r="B764" s="46">
        <v>-36030.336000000003</v>
      </c>
      <c r="C764" s="32">
        <f>VLOOKUP($A764,級距!$A:$K,9,FALSE)</f>
        <v>2</v>
      </c>
      <c r="D764" s="32">
        <f>VLOOKUP($A764,級距!$A:$K,10,FALSE)</f>
        <v>2</v>
      </c>
      <c r="E764" s="32">
        <f>VLOOKUP($A764,級距!$A:$K,11,FALSE)</f>
        <v>2</v>
      </c>
      <c r="F764" s="32">
        <f t="shared" si="12"/>
        <v>1</v>
      </c>
    </row>
    <row r="765" spans="1:6">
      <c r="A765" s="47">
        <v>44081</v>
      </c>
      <c r="B765" s="46">
        <v>17560.063999999998</v>
      </c>
      <c r="C765" s="32">
        <f>VLOOKUP($A765,級距!$A:$K,9,FALSE)</f>
        <v>7</v>
      </c>
      <c r="D765" s="32">
        <f>VLOOKUP($A765,級距!$A:$K,10,FALSE)</f>
        <v>2</v>
      </c>
      <c r="E765" s="32">
        <f>VLOOKUP($A765,級距!$A:$K,11,FALSE)</f>
        <v>2</v>
      </c>
      <c r="F765" s="32">
        <f t="shared" si="12"/>
        <v>1</v>
      </c>
    </row>
    <row r="766" spans="1:6">
      <c r="A766" s="47">
        <v>44078</v>
      </c>
      <c r="B766" s="46">
        <v>-36025.800000000003</v>
      </c>
      <c r="C766" s="32">
        <f>VLOOKUP($A766,級距!$A:$K,9,FALSE)</f>
        <v>5</v>
      </c>
      <c r="D766" s="32">
        <f>VLOOKUP($A766,級距!$A:$K,10,FALSE)</f>
        <v>4</v>
      </c>
      <c r="E766" s="32">
        <f>VLOOKUP($A766,級距!$A:$K,11,FALSE)</f>
        <v>2</v>
      </c>
      <c r="F766" s="32">
        <f t="shared" si="12"/>
        <v>1</v>
      </c>
    </row>
    <row r="767" spans="1:6">
      <c r="A767" s="47">
        <v>44077</v>
      </c>
      <c r="B767" s="46">
        <v>-16653.975999999999</v>
      </c>
      <c r="C767" s="32">
        <f>VLOOKUP($A767,級距!$A:$K,9,FALSE)</f>
        <v>6</v>
      </c>
      <c r="D767" s="32">
        <f>VLOOKUP($A767,級距!$A:$K,10,FALSE)</f>
        <v>4</v>
      </c>
      <c r="E767" s="32">
        <f>VLOOKUP($A767,級距!$A:$K,11,FALSE)</f>
        <v>2</v>
      </c>
      <c r="F767" s="32">
        <f t="shared" si="12"/>
        <v>1</v>
      </c>
    </row>
    <row r="768" spans="1:6">
      <c r="A768" s="47">
        <v>44075</v>
      </c>
      <c r="B768" s="46">
        <v>-75028.56</v>
      </c>
      <c r="C768" s="32">
        <f>VLOOKUP($A768,級距!$A:$K,9,FALSE)</f>
        <v>7</v>
      </c>
      <c r="D768" s="32">
        <f>VLOOKUP($A768,級距!$A:$K,10,FALSE)</f>
        <v>8</v>
      </c>
      <c r="E768" s="32">
        <f>VLOOKUP($A768,級距!$A:$K,11,FALSE)</f>
        <v>3</v>
      </c>
      <c r="F768" s="32">
        <f t="shared" si="12"/>
        <v>1</v>
      </c>
    </row>
    <row r="769" spans="1:6">
      <c r="A769" s="47">
        <v>44074</v>
      </c>
      <c r="B769" s="46">
        <v>116753.152</v>
      </c>
      <c r="C769" s="32">
        <f>VLOOKUP($A769,級距!$A:$K,9,FALSE)</f>
        <v>10</v>
      </c>
      <c r="D769" s="32">
        <f>VLOOKUP($A769,級距!$A:$K,10,FALSE)</f>
        <v>8</v>
      </c>
      <c r="E769" s="32">
        <f>VLOOKUP($A769,級距!$A:$K,11,FALSE)</f>
        <v>4</v>
      </c>
      <c r="F769" s="32">
        <f t="shared" si="12"/>
        <v>1</v>
      </c>
    </row>
    <row r="770" spans="1:6">
      <c r="A770" s="47">
        <v>44071</v>
      </c>
      <c r="B770" s="46">
        <v>28905.56</v>
      </c>
      <c r="C770" s="32">
        <f>VLOOKUP($A770,級距!$A:$K,9,FALSE)</f>
        <v>6</v>
      </c>
      <c r="D770" s="32">
        <f>VLOOKUP($A770,級距!$A:$K,10,FALSE)</f>
        <v>4</v>
      </c>
      <c r="E770" s="32">
        <f>VLOOKUP($A770,級距!$A:$K,11,FALSE)</f>
        <v>2</v>
      </c>
      <c r="F770" s="32">
        <f t="shared" si="12"/>
        <v>1</v>
      </c>
    </row>
    <row r="771" spans="1:6">
      <c r="A771" s="47">
        <v>44069</v>
      </c>
      <c r="B771" s="46">
        <v>11146.144</v>
      </c>
      <c r="C771" s="32">
        <f>VLOOKUP($A771,級距!$A:$K,9,FALSE)</f>
        <v>5</v>
      </c>
      <c r="D771" s="32">
        <f>VLOOKUP($A771,級距!$A:$K,10,FALSE)</f>
        <v>6</v>
      </c>
      <c r="E771" s="32">
        <f>VLOOKUP($A771,級距!$A:$K,11,FALSE)</f>
        <v>2</v>
      </c>
      <c r="F771" s="32">
        <f t="shared" si="12"/>
        <v>1</v>
      </c>
    </row>
    <row r="772" spans="1:6">
      <c r="A772" s="47">
        <v>44068</v>
      </c>
      <c r="B772" s="46">
        <v>58144.608</v>
      </c>
      <c r="C772" s="32">
        <f>VLOOKUP($A772,級距!$A:$K,9,FALSE)</f>
        <v>6</v>
      </c>
      <c r="D772" s="32">
        <f>VLOOKUP($A772,級距!$A:$K,10,FALSE)</f>
        <v>6</v>
      </c>
      <c r="E772" s="32">
        <f>VLOOKUP($A772,級距!$A:$K,11,FALSE)</f>
        <v>2</v>
      </c>
      <c r="F772" s="32">
        <f t="shared" ref="F772:F835" si="13">IF(A773&lt;&gt;A772,1,0)</f>
        <v>1</v>
      </c>
    </row>
    <row r="773" spans="1:6">
      <c r="A773" s="47">
        <v>44067</v>
      </c>
      <c r="B773" s="46">
        <v>-26422.848000000002</v>
      </c>
      <c r="C773" s="32">
        <f>VLOOKUP($A773,級距!$A:$K,9,FALSE)</f>
        <v>6</v>
      </c>
      <c r="D773" s="32">
        <f>VLOOKUP($A773,級距!$A:$K,10,FALSE)</f>
        <v>3</v>
      </c>
      <c r="E773" s="32">
        <f>VLOOKUP($A773,級距!$A:$K,11,FALSE)</f>
        <v>2</v>
      </c>
      <c r="F773" s="32">
        <f t="shared" si="13"/>
        <v>1</v>
      </c>
    </row>
    <row r="774" spans="1:6">
      <c r="A774" s="47">
        <v>44063</v>
      </c>
      <c r="B774" s="46">
        <v>318807.56</v>
      </c>
      <c r="C774" s="32">
        <f>VLOOKUP($A774,級距!$A:$K,9,FALSE)</f>
        <v>10</v>
      </c>
      <c r="D774" s="32">
        <f>VLOOKUP($A774,級距!$A:$K,10,FALSE)</f>
        <v>7</v>
      </c>
      <c r="E774" s="32">
        <f>VLOOKUP($A774,級距!$A:$K,11,FALSE)</f>
        <v>4</v>
      </c>
      <c r="F774" s="32">
        <f t="shared" si="13"/>
        <v>1</v>
      </c>
    </row>
    <row r="775" spans="1:6">
      <c r="A775" s="47">
        <v>44062</v>
      </c>
      <c r="B775" s="46">
        <v>23849.52</v>
      </c>
      <c r="C775" s="32">
        <f>VLOOKUP($A775,級距!$A:$K,9,FALSE)</f>
        <v>7</v>
      </c>
      <c r="D775" s="32">
        <f>VLOOKUP($A775,級距!$A:$K,10,FALSE)</f>
        <v>6</v>
      </c>
      <c r="E775" s="32">
        <f>VLOOKUP($A775,級距!$A:$K,11,FALSE)</f>
        <v>2</v>
      </c>
      <c r="F775" s="32">
        <f t="shared" si="13"/>
        <v>1</v>
      </c>
    </row>
    <row r="776" spans="1:6">
      <c r="A776" s="47">
        <v>44060</v>
      </c>
      <c r="B776" s="46">
        <v>137387.96</v>
      </c>
      <c r="C776" s="32">
        <f>VLOOKUP($A776,級距!$A:$K,9,FALSE)</f>
        <v>8</v>
      </c>
      <c r="D776" s="32">
        <f>VLOOKUP($A776,級距!$A:$K,10,FALSE)</f>
        <v>10</v>
      </c>
      <c r="E776" s="32">
        <f>VLOOKUP($A776,級距!$A:$K,11,FALSE)</f>
        <v>3</v>
      </c>
      <c r="F776" s="32">
        <f t="shared" si="13"/>
        <v>1</v>
      </c>
    </row>
    <row r="777" spans="1:6">
      <c r="A777" s="47">
        <v>44055</v>
      </c>
      <c r="B777" s="46">
        <v>41565.031999999999</v>
      </c>
      <c r="C777" s="32">
        <f>VLOOKUP($A777,級距!$A:$K,9,FALSE)</f>
        <v>5</v>
      </c>
      <c r="D777" s="32">
        <f>VLOOKUP($A777,級距!$A:$K,10,FALSE)</f>
        <v>4</v>
      </c>
      <c r="E777" s="32">
        <f>VLOOKUP($A777,級距!$A:$K,11,FALSE)</f>
        <v>2</v>
      </c>
      <c r="F777" s="32">
        <f t="shared" si="13"/>
        <v>1</v>
      </c>
    </row>
    <row r="778" spans="1:6">
      <c r="A778" s="47">
        <v>44049</v>
      </c>
      <c r="B778" s="46">
        <v>-76860.576000000001</v>
      </c>
      <c r="C778" s="32">
        <f>VLOOKUP($A778,級距!$A:$K,9,FALSE)</f>
        <v>7</v>
      </c>
      <c r="D778" s="32">
        <f>VLOOKUP($A778,級距!$A:$K,10,FALSE)</f>
        <v>2</v>
      </c>
      <c r="E778" s="32">
        <f>VLOOKUP($A778,級距!$A:$K,11,FALSE)</f>
        <v>2</v>
      </c>
      <c r="F778" s="32">
        <f t="shared" si="13"/>
        <v>1</v>
      </c>
    </row>
    <row r="779" spans="1:6">
      <c r="A779" s="47">
        <v>44048</v>
      </c>
      <c r="B779" s="46">
        <v>24719.072</v>
      </c>
      <c r="C779" s="32">
        <f>VLOOKUP($A779,級距!$A:$K,9,FALSE)</f>
        <v>3</v>
      </c>
      <c r="D779" s="32">
        <f>VLOOKUP($A779,級距!$A:$K,10,FALSE)</f>
        <v>5</v>
      </c>
      <c r="E779" s="32">
        <f>VLOOKUP($A779,級距!$A:$K,11,FALSE)</f>
        <v>2</v>
      </c>
      <c r="F779" s="32">
        <f t="shared" si="13"/>
        <v>1</v>
      </c>
    </row>
    <row r="780" spans="1:6">
      <c r="A780" s="47">
        <v>44047</v>
      </c>
      <c r="B780" s="46">
        <v>40780.800000000003</v>
      </c>
      <c r="C780" s="32">
        <f>VLOOKUP($A780,級距!$A:$K,9,FALSE)</f>
        <v>5</v>
      </c>
      <c r="D780" s="32">
        <f>VLOOKUP($A780,級距!$A:$K,10,FALSE)</f>
        <v>8</v>
      </c>
      <c r="E780" s="32">
        <f>VLOOKUP($A780,級距!$A:$K,11,FALSE)</f>
        <v>3</v>
      </c>
      <c r="F780" s="32">
        <f t="shared" si="13"/>
        <v>1</v>
      </c>
    </row>
    <row r="781" spans="1:6">
      <c r="A781" s="47">
        <v>44046</v>
      </c>
      <c r="B781" s="46">
        <v>-7175.1360000000004</v>
      </c>
      <c r="C781" s="32">
        <f>VLOOKUP($A781,級距!$A:$K,9,FALSE)</f>
        <v>7</v>
      </c>
      <c r="D781" s="32">
        <f>VLOOKUP($A781,級距!$A:$K,10,FALSE)</f>
        <v>6</v>
      </c>
      <c r="E781" s="32">
        <f>VLOOKUP($A781,級距!$A:$K,11,FALSE)</f>
        <v>2</v>
      </c>
      <c r="F781" s="32">
        <f t="shared" si="13"/>
        <v>1</v>
      </c>
    </row>
    <row r="782" spans="1:6">
      <c r="A782" s="47">
        <v>44043</v>
      </c>
      <c r="B782" s="46">
        <v>-74414.207999999999</v>
      </c>
      <c r="C782" s="32">
        <f>VLOOKUP($A782,級距!$A:$K,9,FALSE)</f>
        <v>5</v>
      </c>
      <c r="D782" s="32">
        <f>VLOOKUP($A782,級距!$A:$K,10,FALSE)</f>
        <v>3</v>
      </c>
      <c r="E782" s="32">
        <f>VLOOKUP($A782,級距!$A:$K,11,FALSE)</f>
        <v>2</v>
      </c>
      <c r="F782" s="32">
        <f t="shared" si="13"/>
        <v>1</v>
      </c>
    </row>
    <row r="783" spans="1:6">
      <c r="A783" s="47">
        <v>44042</v>
      </c>
      <c r="B783" s="46">
        <v>-4017.4720000000002</v>
      </c>
      <c r="C783" s="32">
        <f>VLOOKUP($A783,級距!$A:$K,9,FALSE)</f>
        <v>5</v>
      </c>
      <c r="D783" s="32">
        <f>VLOOKUP($A783,級距!$A:$K,10,FALSE)</f>
        <v>2</v>
      </c>
      <c r="E783" s="32">
        <f>VLOOKUP($A783,級距!$A:$K,11,FALSE)</f>
        <v>2</v>
      </c>
      <c r="F783" s="32">
        <f t="shared" si="13"/>
        <v>1</v>
      </c>
    </row>
    <row r="784" spans="1:6">
      <c r="A784" s="47">
        <v>44040</v>
      </c>
      <c r="B784" s="46">
        <v>-92252.392000000007</v>
      </c>
      <c r="C784" s="32">
        <f>VLOOKUP($A784,級距!$A:$K,9,FALSE)</f>
        <v>10</v>
      </c>
      <c r="D784" s="32">
        <f>VLOOKUP($A784,級距!$A:$K,10,FALSE)</f>
        <v>8</v>
      </c>
      <c r="E784" s="32">
        <f>VLOOKUP($A784,級距!$A:$K,11,FALSE)</f>
        <v>4</v>
      </c>
      <c r="F784" s="32">
        <f t="shared" si="13"/>
        <v>1</v>
      </c>
    </row>
    <row r="785" spans="1:6">
      <c r="A785" s="47">
        <v>44039</v>
      </c>
      <c r="B785" s="46">
        <v>-36000.576000000001</v>
      </c>
      <c r="C785" s="32">
        <f>VLOOKUP($A785,級距!$A:$K,9,FALSE)</f>
        <v>7</v>
      </c>
      <c r="D785" s="32">
        <f>VLOOKUP($A785,級距!$A:$K,10,FALSE)</f>
        <v>6</v>
      </c>
      <c r="E785" s="32">
        <f>VLOOKUP($A785,級距!$A:$K,11,FALSE)</f>
        <v>2</v>
      </c>
      <c r="F785" s="32">
        <f t="shared" si="13"/>
        <v>1</v>
      </c>
    </row>
    <row r="786" spans="1:6">
      <c r="A786" s="47">
        <v>44036</v>
      </c>
      <c r="B786" s="46">
        <v>-734.14400000000001</v>
      </c>
      <c r="C786" s="32">
        <f>VLOOKUP($A786,級距!$A:$K,9,FALSE)</f>
        <v>9</v>
      </c>
      <c r="D786" s="32">
        <f>VLOOKUP($A786,級距!$A:$K,10,FALSE)</f>
        <v>4</v>
      </c>
      <c r="E786" s="32">
        <f>VLOOKUP($A786,級距!$A:$K,11,FALSE)</f>
        <v>1</v>
      </c>
      <c r="F786" s="32">
        <f t="shared" si="13"/>
        <v>1</v>
      </c>
    </row>
    <row r="787" spans="1:6">
      <c r="A787" s="47">
        <v>44034</v>
      </c>
      <c r="B787" s="46">
        <v>-30366.304</v>
      </c>
      <c r="C787" s="32">
        <f>VLOOKUP($A787,級距!$A:$K,9,FALSE)</f>
        <v>4</v>
      </c>
      <c r="D787" s="32">
        <f>VLOOKUP($A787,級距!$A:$K,10,FALSE)</f>
        <v>3</v>
      </c>
      <c r="E787" s="32">
        <f>VLOOKUP($A787,級距!$A:$K,11,FALSE)</f>
        <v>2</v>
      </c>
      <c r="F787" s="32">
        <f t="shared" si="13"/>
        <v>1</v>
      </c>
    </row>
    <row r="788" spans="1:6">
      <c r="A788" s="47">
        <v>44033</v>
      </c>
      <c r="B788" s="46">
        <v>45736.775999999998</v>
      </c>
      <c r="C788" s="32">
        <f>VLOOKUP($A788,級距!$A:$K,9,FALSE)</f>
        <v>9</v>
      </c>
      <c r="D788" s="32">
        <f>VLOOKUP($A788,級距!$A:$K,10,FALSE)</f>
        <v>9</v>
      </c>
      <c r="E788" s="32">
        <f>VLOOKUP($A788,級距!$A:$K,11,FALSE)</f>
        <v>3</v>
      </c>
      <c r="F788" s="32">
        <f t="shared" si="13"/>
        <v>1</v>
      </c>
    </row>
    <row r="789" spans="1:6">
      <c r="A789" s="47">
        <v>44028</v>
      </c>
      <c r="B789" s="46">
        <v>120227.28</v>
      </c>
      <c r="C789" s="32">
        <f>VLOOKUP($A789,級距!$A:$K,9,FALSE)</f>
        <v>7</v>
      </c>
      <c r="D789" s="32">
        <f>VLOOKUP($A789,級距!$A:$K,10,FALSE)</f>
        <v>3</v>
      </c>
      <c r="E789" s="32">
        <f>VLOOKUP($A789,級距!$A:$K,11,FALSE)</f>
        <v>2</v>
      </c>
      <c r="F789" s="32">
        <f t="shared" si="13"/>
        <v>1</v>
      </c>
    </row>
    <row r="790" spans="1:6">
      <c r="A790" s="47">
        <v>44027</v>
      </c>
      <c r="B790" s="46">
        <v>42295.904000000002</v>
      </c>
      <c r="C790" s="32">
        <f>VLOOKUP($A790,級距!$A:$K,9,FALSE)</f>
        <v>8</v>
      </c>
      <c r="D790" s="32">
        <f>VLOOKUP($A790,級距!$A:$K,10,FALSE)</f>
        <v>5</v>
      </c>
      <c r="E790" s="32">
        <f>VLOOKUP($A790,級距!$A:$K,11,FALSE)</f>
        <v>2</v>
      </c>
      <c r="F790" s="32">
        <f t="shared" si="13"/>
        <v>1</v>
      </c>
    </row>
    <row r="791" spans="1:6">
      <c r="A791" s="47">
        <v>44025</v>
      </c>
      <c r="B791" s="46">
        <v>8859.1360000000004</v>
      </c>
      <c r="C791" s="32">
        <f>VLOOKUP($A791,級距!$A:$K,9,FALSE)</f>
        <v>4</v>
      </c>
      <c r="D791" s="32">
        <f>VLOOKUP($A791,級距!$A:$K,10,FALSE)</f>
        <v>7</v>
      </c>
      <c r="E791" s="32">
        <f>VLOOKUP($A791,級距!$A:$K,11,FALSE)</f>
        <v>3</v>
      </c>
      <c r="F791" s="32">
        <f t="shared" si="13"/>
        <v>1</v>
      </c>
    </row>
    <row r="792" spans="1:6">
      <c r="A792" s="47">
        <v>44022</v>
      </c>
      <c r="B792" s="46">
        <v>-27916.096000000001</v>
      </c>
      <c r="C792" s="32">
        <f>VLOOKUP($A792,級距!$A:$K,9,FALSE)</f>
        <v>9</v>
      </c>
      <c r="D792" s="32">
        <f>VLOOKUP($A792,級距!$A:$K,10,FALSE)</f>
        <v>10</v>
      </c>
      <c r="E792" s="32">
        <f>VLOOKUP($A792,級距!$A:$K,11,FALSE)</f>
        <v>4</v>
      </c>
      <c r="F792" s="32">
        <f t="shared" si="13"/>
        <v>1</v>
      </c>
    </row>
    <row r="793" spans="1:6">
      <c r="A793" s="47">
        <v>44021</v>
      </c>
      <c r="B793" s="46">
        <v>-46336.351999999999</v>
      </c>
      <c r="C793" s="32">
        <f>VLOOKUP($A793,級距!$A:$K,9,FALSE)</f>
        <v>4</v>
      </c>
      <c r="D793" s="32">
        <f>VLOOKUP($A793,級距!$A:$K,10,FALSE)</f>
        <v>6</v>
      </c>
      <c r="E793" s="32">
        <f>VLOOKUP($A793,級距!$A:$K,11,FALSE)</f>
        <v>2</v>
      </c>
      <c r="F793" s="32">
        <f t="shared" si="13"/>
        <v>1</v>
      </c>
    </row>
    <row r="794" spans="1:6">
      <c r="A794" s="47">
        <v>44020</v>
      </c>
      <c r="B794" s="46">
        <v>-16654.752</v>
      </c>
      <c r="C794" s="32">
        <f>VLOOKUP($A794,級距!$A:$K,9,FALSE)</f>
        <v>5</v>
      </c>
      <c r="D794" s="32">
        <f>VLOOKUP($A794,級距!$A:$K,10,FALSE)</f>
        <v>8</v>
      </c>
      <c r="E794" s="32">
        <f>VLOOKUP($A794,級距!$A:$K,11,FALSE)</f>
        <v>3</v>
      </c>
      <c r="F794" s="32">
        <f t="shared" si="13"/>
        <v>1</v>
      </c>
    </row>
    <row r="795" spans="1:6">
      <c r="A795" s="47">
        <v>44019</v>
      </c>
      <c r="B795" s="46">
        <v>-102327.136</v>
      </c>
      <c r="C795" s="32">
        <f>VLOOKUP($A795,級距!$A:$K,9,FALSE)</f>
        <v>9</v>
      </c>
      <c r="D795" s="32">
        <f>VLOOKUP($A795,級距!$A:$K,10,FALSE)</f>
        <v>7</v>
      </c>
      <c r="E795" s="32">
        <f>VLOOKUP($A795,級距!$A:$K,11,FALSE)</f>
        <v>3</v>
      </c>
      <c r="F795" s="32">
        <f t="shared" si="13"/>
        <v>1</v>
      </c>
    </row>
    <row r="796" spans="1:6">
      <c r="A796" s="47">
        <v>44018</v>
      </c>
      <c r="B796" s="46">
        <v>62935.743999999999</v>
      </c>
      <c r="C796" s="32">
        <f>VLOOKUP($A796,級距!$A:$K,9,FALSE)</f>
        <v>8</v>
      </c>
      <c r="D796" s="32">
        <f>VLOOKUP($A796,級距!$A:$K,10,FALSE)</f>
        <v>9</v>
      </c>
      <c r="E796" s="32">
        <f>VLOOKUP($A796,級距!$A:$K,11,FALSE)</f>
        <v>3</v>
      </c>
      <c r="F796" s="32">
        <f t="shared" si="13"/>
        <v>1</v>
      </c>
    </row>
    <row r="797" spans="1:6">
      <c r="A797" s="47">
        <v>44015</v>
      </c>
      <c r="B797" s="46">
        <v>19461.312000000002</v>
      </c>
      <c r="C797" s="32">
        <f>VLOOKUP($A797,級距!$A:$K,9,FALSE)</f>
        <v>4</v>
      </c>
      <c r="D797" s="32">
        <f>VLOOKUP($A797,級距!$A:$K,10,FALSE)</f>
        <v>6</v>
      </c>
      <c r="E797" s="32">
        <f>VLOOKUP($A797,級距!$A:$K,11,FALSE)</f>
        <v>2</v>
      </c>
      <c r="F797" s="32">
        <f t="shared" si="13"/>
        <v>1</v>
      </c>
    </row>
    <row r="798" spans="1:6">
      <c r="A798" s="47">
        <v>44014</v>
      </c>
      <c r="B798" s="46">
        <v>35510.464</v>
      </c>
      <c r="C798" s="32">
        <f>VLOOKUP($A798,級距!$A:$K,9,FALSE)</f>
        <v>7</v>
      </c>
      <c r="D798" s="32">
        <f>VLOOKUP($A798,級距!$A:$K,10,FALSE)</f>
        <v>8</v>
      </c>
      <c r="E798" s="32">
        <f>VLOOKUP($A798,級距!$A:$K,11,FALSE)</f>
        <v>3</v>
      </c>
      <c r="F798" s="32">
        <f t="shared" si="13"/>
        <v>1</v>
      </c>
    </row>
    <row r="799" spans="1:6">
      <c r="A799" s="47">
        <v>44013</v>
      </c>
      <c r="B799" s="46">
        <v>-17731.871999999999</v>
      </c>
      <c r="C799" s="32">
        <f>VLOOKUP($A799,級距!$A:$K,9,FALSE)</f>
        <v>7</v>
      </c>
      <c r="D799" s="32">
        <f>VLOOKUP($A799,級距!$A:$K,10,FALSE)</f>
        <v>5</v>
      </c>
      <c r="E799" s="32">
        <f>VLOOKUP($A799,級距!$A:$K,11,FALSE)</f>
        <v>2</v>
      </c>
      <c r="F799" s="32">
        <f t="shared" si="13"/>
        <v>1</v>
      </c>
    </row>
    <row r="800" spans="1:6">
      <c r="A800" s="47">
        <v>44011</v>
      </c>
      <c r="B800" s="46">
        <v>-26761.472000000002</v>
      </c>
      <c r="C800" s="32">
        <f>VLOOKUP($A800,級距!$A:$K,9,FALSE)</f>
        <v>7</v>
      </c>
      <c r="D800" s="32">
        <f>VLOOKUP($A800,級距!$A:$K,10,FALSE)</f>
        <v>3</v>
      </c>
      <c r="E800" s="32">
        <f>VLOOKUP($A800,級距!$A:$K,11,FALSE)</f>
        <v>2</v>
      </c>
      <c r="F800" s="32">
        <f t="shared" si="13"/>
        <v>1</v>
      </c>
    </row>
    <row r="801" spans="1:6">
      <c r="A801" s="47">
        <v>44006</v>
      </c>
      <c r="B801" s="46">
        <v>-3813.1840000000002</v>
      </c>
      <c r="C801" s="32">
        <f>VLOOKUP($A801,級距!$A:$K,9,FALSE)</f>
        <v>1</v>
      </c>
      <c r="D801" s="32">
        <f>VLOOKUP($A801,級距!$A:$K,10,FALSE)</f>
        <v>3</v>
      </c>
      <c r="E801" s="32">
        <f>VLOOKUP($A801,級距!$A:$K,11,FALSE)</f>
        <v>2</v>
      </c>
      <c r="F801" s="32">
        <f t="shared" si="13"/>
        <v>1</v>
      </c>
    </row>
    <row r="802" spans="1:6">
      <c r="A802" s="47">
        <v>44005</v>
      </c>
      <c r="B802" s="46">
        <v>-11850.168</v>
      </c>
      <c r="C802" s="32">
        <f>VLOOKUP($A802,級距!$A:$K,9,FALSE)</f>
        <v>9</v>
      </c>
      <c r="D802" s="32">
        <f>VLOOKUP($A802,級距!$A:$K,10,FALSE)</f>
        <v>2</v>
      </c>
      <c r="E802" s="32">
        <f>VLOOKUP($A802,級距!$A:$K,11,FALSE)</f>
        <v>2</v>
      </c>
      <c r="F802" s="32">
        <f t="shared" si="13"/>
        <v>1</v>
      </c>
    </row>
    <row r="803" spans="1:6">
      <c r="A803" s="47">
        <v>44001</v>
      </c>
      <c r="B803" s="46">
        <v>-27580.383999999998</v>
      </c>
      <c r="C803" s="32">
        <f>VLOOKUP($A803,級距!$A:$K,9,FALSE)</f>
        <v>2</v>
      </c>
      <c r="D803" s="32">
        <f>VLOOKUP($A803,級距!$A:$K,10,FALSE)</f>
        <v>2</v>
      </c>
      <c r="E803" s="32">
        <f>VLOOKUP($A803,級距!$A:$K,11,FALSE)</f>
        <v>2</v>
      </c>
      <c r="F803" s="32">
        <f t="shared" si="13"/>
        <v>1</v>
      </c>
    </row>
    <row r="804" spans="1:6">
      <c r="A804" s="47">
        <v>43998</v>
      </c>
      <c r="B804" s="46">
        <v>-37224.544000000002</v>
      </c>
      <c r="C804" s="32">
        <f>VLOOKUP($A804,級距!$A:$K,9,FALSE)</f>
        <v>6</v>
      </c>
      <c r="D804" s="32">
        <f>VLOOKUP($A804,級距!$A:$K,10,FALSE)</f>
        <v>6</v>
      </c>
      <c r="E804" s="32">
        <f>VLOOKUP($A804,級距!$A:$K,11,FALSE)</f>
        <v>2</v>
      </c>
      <c r="F804" s="32">
        <f t="shared" si="13"/>
        <v>1</v>
      </c>
    </row>
    <row r="805" spans="1:6">
      <c r="A805" s="47">
        <v>43997</v>
      </c>
      <c r="B805" s="46">
        <v>73289.2</v>
      </c>
      <c r="C805" s="32">
        <f>VLOOKUP($A805,級距!$A:$K,9,FALSE)</f>
        <v>10</v>
      </c>
      <c r="D805" s="32">
        <f>VLOOKUP($A805,級距!$A:$K,10,FALSE)</f>
        <v>6</v>
      </c>
      <c r="E805" s="32">
        <f>VLOOKUP($A805,級距!$A:$K,11,FALSE)</f>
        <v>1</v>
      </c>
      <c r="F805" s="32">
        <f t="shared" si="13"/>
        <v>1</v>
      </c>
    </row>
    <row r="806" spans="1:6">
      <c r="A806" s="47">
        <v>43994</v>
      </c>
      <c r="B806" s="46">
        <v>-102714.64</v>
      </c>
      <c r="C806" s="32">
        <f>VLOOKUP($A806,級距!$A:$K,9,FALSE)</f>
        <v>8</v>
      </c>
      <c r="D806" s="32">
        <f>VLOOKUP($A806,級距!$A:$K,10,FALSE)</f>
        <v>4</v>
      </c>
      <c r="E806" s="32">
        <f>VLOOKUP($A806,級距!$A:$K,11,FALSE)</f>
        <v>2</v>
      </c>
      <c r="F806" s="32">
        <f t="shared" si="13"/>
        <v>1</v>
      </c>
    </row>
    <row r="807" spans="1:6">
      <c r="A807" s="47">
        <v>43993</v>
      </c>
      <c r="B807" s="46">
        <v>-607.42399999999998</v>
      </c>
      <c r="C807" s="32">
        <f>VLOOKUP($A807,級距!$A:$K,9,FALSE)</f>
        <v>10</v>
      </c>
      <c r="D807" s="32">
        <f>VLOOKUP($A807,級距!$A:$K,10,FALSE)</f>
        <v>8</v>
      </c>
      <c r="E807" s="32">
        <f>VLOOKUP($A807,級距!$A:$K,11,FALSE)</f>
        <v>4</v>
      </c>
      <c r="F807" s="32">
        <f t="shared" si="13"/>
        <v>1</v>
      </c>
    </row>
    <row r="808" spans="1:6">
      <c r="A808" s="47">
        <v>43992</v>
      </c>
      <c r="B808" s="46">
        <v>37915.552000000003</v>
      </c>
      <c r="C808" s="32">
        <f>VLOOKUP($A808,級距!$A:$K,9,FALSE)</f>
        <v>6</v>
      </c>
      <c r="D808" s="32">
        <f>VLOOKUP($A808,級距!$A:$K,10,FALSE)</f>
        <v>6</v>
      </c>
      <c r="E808" s="32">
        <f>VLOOKUP($A808,級距!$A:$K,11,FALSE)</f>
        <v>2</v>
      </c>
      <c r="F808" s="32">
        <f t="shared" si="13"/>
        <v>1</v>
      </c>
    </row>
    <row r="809" spans="1:6">
      <c r="A809" s="47">
        <v>43991</v>
      </c>
      <c r="B809" s="46">
        <v>-35654.688000000002</v>
      </c>
      <c r="C809" s="32">
        <f>VLOOKUP($A809,級距!$A:$K,9,FALSE)</f>
        <v>4</v>
      </c>
      <c r="D809" s="32">
        <f>VLOOKUP($A809,級距!$A:$K,10,FALSE)</f>
        <v>2</v>
      </c>
      <c r="E809" s="32">
        <f>VLOOKUP($A809,級距!$A:$K,11,FALSE)</f>
        <v>2</v>
      </c>
      <c r="F809" s="32">
        <f t="shared" si="13"/>
        <v>1</v>
      </c>
    </row>
    <row r="810" spans="1:6">
      <c r="A810" s="47">
        <v>43990</v>
      </c>
      <c r="B810" s="46">
        <v>39309.839999999997</v>
      </c>
      <c r="C810" s="32">
        <f>VLOOKUP($A810,級距!$A:$K,9,FALSE)</f>
        <v>6</v>
      </c>
      <c r="D810" s="32">
        <f>VLOOKUP($A810,級距!$A:$K,10,FALSE)</f>
        <v>2</v>
      </c>
      <c r="E810" s="32">
        <f>VLOOKUP($A810,級距!$A:$K,11,FALSE)</f>
        <v>2</v>
      </c>
      <c r="F810" s="32">
        <f t="shared" si="13"/>
        <v>1</v>
      </c>
    </row>
    <row r="811" spans="1:6">
      <c r="A811" s="47">
        <v>43987</v>
      </c>
      <c r="B811" s="46">
        <v>52156.016000000003</v>
      </c>
      <c r="C811" s="32">
        <f>VLOOKUP($A811,級距!$A:$K,9,FALSE)</f>
        <v>4</v>
      </c>
      <c r="D811" s="32">
        <f>VLOOKUP($A811,級距!$A:$K,10,FALSE)</f>
        <v>7</v>
      </c>
      <c r="E811" s="32">
        <f>VLOOKUP($A811,級距!$A:$K,11,FALSE)</f>
        <v>3</v>
      </c>
      <c r="F811" s="32">
        <f t="shared" si="13"/>
        <v>1</v>
      </c>
    </row>
    <row r="812" spans="1:6">
      <c r="A812" s="47">
        <v>43986</v>
      </c>
      <c r="B812" s="46">
        <v>-108596.424</v>
      </c>
      <c r="C812" s="32">
        <f>VLOOKUP($A812,級距!$A:$K,9,FALSE)</f>
        <v>5</v>
      </c>
      <c r="D812" s="32">
        <f>VLOOKUP($A812,級距!$A:$K,10,FALSE)</f>
        <v>6</v>
      </c>
      <c r="E812" s="32">
        <f>VLOOKUP($A812,級距!$A:$K,11,FALSE)</f>
        <v>2</v>
      </c>
      <c r="F812" s="32">
        <f t="shared" si="13"/>
        <v>1</v>
      </c>
    </row>
    <row r="813" spans="1:6">
      <c r="A813" s="47">
        <v>43985</v>
      </c>
      <c r="B813" s="46">
        <v>49215.896000000001</v>
      </c>
      <c r="C813" s="32">
        <f>VLOOKUP($A813,級距!$A:$K,9,FALSE)</f>
        <v>4</v>
      </c>
      <c r="D813" s="32">
        <f>VLOOKUP($A813,級距!$A:$K,10,FALSE)</f>
        <v>4</v>
      </c>
      <c r="E813" s="32">
        <f>VLOOKUP($A813,級距!$A:$K,11,FALSE)</f>
        <v>2</v>
      </c>
      <c r="F813" s="32">
        <f t="shared" si="13"/>
        <v>1</v>
      </c>
    </row>
    <row r="814" spans="1:6">
      <c r="A814" s="47">
        <v>43984</v>
      </c>
      <c r="B814" s="46">
        <v>-18665.664000000001</v>
      </c>
      <c r="C814" s="32">
        <f>VLOOKUP($A814,級距!$A:$K,9,FALSE)</f>
        <v>2</v>
      </c>
      <c r="D814" s="32">
        <f>VLOOKUP($A814,級距!$A:$K,10,FALSE)</f>
        <v>4</v>
      </c>
      <c r="E814" s="32">
        <f>VLOOKUP($A814,級距!$A:$K,11,FALSE)</f>
        <v>2</v>
      </c>
      <c r="F814" s="32">
        <f t="shared" si="13"/>
        <v>1</v>
      </c>
    </row>
    <row r="815" spans="1:6">
      <c r="A815" s="47">
        <v>43980</v>
      </c>
      <c r="B815" s="46">
        <v>-50612.639999999999</v>
      </c>
      <c r="C815" s="32">
        <f>VLOOKUP($A815,級距!$A:$K,9,FALSE)</f>
        <v>7</v>
      </c>
      <c r="D815" s="32">
        <f>VLOOKUP($A815,級距!$A:$K,10,FALSE)</f>
        <v>3</v>
      </c>
      <c r="E815" s="32">
        <f>VLOOKUP($A815,級距!$A:$K,11,FALSE)</f>
        <v>2</v>
      </c>
      <c r="F815" s="32">
        <f t="shared" si="13"/>
        <v>1</v>
      </c>
    </row>
    <row r="816" spans="1:6">
      <c r="A816" s="47">
        <v>43979</v>
      </c>
      <c r="B816" s="46">
        <v>-75920.160000000003</v>
      </c>
      <c r="C816" s="32">
        <f>VLOOKUP($A816,級距!$A:$K,9,FALSE)</f>
        <v>10</v>
      </c>
      <c r="D816" s="32">
        <f>VLOOKUP($A816,級距!$A:$K,10,FALSE)</f>
        <v>8</v>
      </c>
      <c r="E816" s="32">
        <f>VLOOKUP($A816,級距!$A:$K,11,FALSE)</f>
        <v>4</v>
      </c>
      <c r="F816" s="32">
        <f t="shared" si="13"/>
        <v>1</v>
      </c>
    </row>
    <row r="817" spans="1:6">
      <c r="A817" s="47">
        <v>43977</v>
      </c>
      <c r="B817" s="46">
        <v>-52222.847999999998</v>
      </c>
      <c r="C817" s="32">
        <f>VLOOKUP($A817,級距!$A:$K,9,FALSE)</f>
        <v>7</v>
      </c>
      <c r="D817" s="32">
        <f>VLOOKUP($A817,級距!$A:$K,10,FALSE)</f>
        <v>7</v>
      </c>
      <c r="E817" s="32">
        <f>VLOOKUP($A817,級距!$A:$K,11,FALSE)</f>
        <v>3</v>
      </c>
      <c r="F817" s="32">
        <f t="shared" si="13"/>
        <v>1</v>
      </c>
    </row>
    <row r="818" spans="1:6">
      <c r="A818" s="47">
        <v>43976</v>
      </c>
      <c r="B818" s="46">
        <v>-102574.24</v>
      </c>
      <c r="C818" s="32">
        <f>VLOOKUP($A818,級距!$A:$K,9,FALSE)</f>
        <v>9</v>
      </c>
      <c r="D818" s="32">
        <f>VLOOKUP($A818,級距!$A:$K,10,FALSE)</f>
        <v>1</v>
      </c>
      <c r="E818" s="32">
        <f>VLOOKUP($A818,級距!$A:$K,11,FALSE)</f>
        <v>2</v>
      </c>
      <c r="F818" s="32">
        <f t="shared" si="13"/>
        <v>1</v>
      </c>
    </row>
    <row r="819" spans="1:6">
      <c r="A819" s="47">
        <v>43973</v>
      </c>
      <c r="B819" s="46">
        <v>17934.752</v>
      </c>
      <c r="C819" s="32">
        <f>VLOOKUP($A819,級距!$A:$K,9,FALSE)</f>
        <v>10</v>
      </c>
      <c r="D819" s="32">
        <f>VLOOKUP($A819,級距!$A:$K,10,FALSE)</f>
        <v>9</v>
      </c>
      <c r="E819" s="32">
        <f>VLOOKUP($A819,級距!$A:$K,11,FALSE)</f>
        <v>4</v>
      </c>
      <c r="F819" s="32">
        <f t="shared" si="13"/>
        <v>1</v>
      </c>
    </row>
    <row r="820" spans="1:6">
      <c r="A820" s="47">
        <v>43972</v>
      </c>
      <c r="B820" s="46">
        <v>36745.440000000002</v>
      </c>
      <c r="C820" s="32">
        <f>VLOOKUP($A820,級距!$A:$K,9,FALSE)</f>
        <v>5</v>
      </c>
      <c r="D820" s="32">
        <f>VLOOKUP($A820,級距!$A:$K,10,FALSE)</f>
        <v>5</v>
      </c>
      <c r="E820" s="32">
        <f>VLOOKUP($A820,級距!$A:$K,11,FALSE)</f>
        <v>2</v>
      </c>
      <c r="F820" s="32">
        <f t="shared" si="13"/>
        <v>1</v>
      </c>
    </row>
    <row r="821" spans="1:6">
      <c r="A821" s="47">
        <v>43970</v>
      </c>
      <c r="B821" s="46">
        <v>-8166.7920000000004</v>
      </c>
      <c r="C821" s="32">
        <f>VLOOKUP($A821,級距!$A:$K,9,FALSE)</f>
        <v>6</v>
      </c>
      <c r="D821" s="32">
        <f>VLOOKUP($A821,級距!$A:$K,10,FALSE)</f>
        <v>5</v>
      </c>
      <c r="E821" s="32">
        <f>VLOOKUP($A821,級距!$A:$K,11,FALSE)</f>
        <v>2</v>
      </c>
      <c r="F821" s="32">
        <f t="shared" si="13"/>
        <v>1</v>
      </c>
    </row>
    <row r="822" spans="1:6">
      <c r="A822" s="47">
        <v>43969</v>
      </c>
      <c r="B822" s="46">
        <v>-47584.44</v>
      </c>
      <c r="C822" s="32">
        <f>VLOOKUP($A822,級距!$A:$K,9,FALSE)</f>
        <v>5</v>
      </c>
      <c r="D822" s="32">
        <f>VLOOKUP($A822,級距!$A:$K,10,FALSE)</f>
        <v>1</v>
      </c>
      <c r="E822" s="32">
        <f>VLOOKUP($A822,級距!$A:$K,11,FALSE)</f>
        <v>2</v>
      </c>
      <c r="F822" s="32">
        <f t="shared" si="13"/>
        <v>1</v>
      </c>
    </row>
    <row r="823" spans="1:6">
      <c r="A823" s="47">
        <v>43965</v>
      </c>
      <c r="B823" s="46">
        <v>131827.88</v>
      </c>
      <c r="C823" s="32">
        <f>VLOOKUP($A823,級距!$A:$K,9,FALSE)</f>
        <v>7</v>
      </c>
      <c r="D823" s="32">
        <f>VLOOKUP($A823,級距!$A:$K,10,FALSE)</f>
        <v>6</v>
      </c>
      <c r="E823" s="32">
        <f>VLOOKUP($A823,級距!$A:$K,11,FALSE)</f>
        <v>2</v>
      </c>
      <c r="F823" s="32">
        <f t="shared" si="13"/>
        <v>1</v>
      </c>
    </row>
    <row r="824" spans="1:6">
      <c r="A824" s="47">
        <v>43964</v>
      </c>
      <c r="B824" s="46">
        <v>-58607.839999999997</v>
      </c>
      <c r="C824" s="32">
        <f>VLOOKUP($A824,級距!$A:$K,9,FALSE)</f>
        <v>8</v>
      </c>
      <c r="D824" s="32">
        <f>VLOOKUP($A824,級距!$A:$K,10,FALSE)</f>
        <v>9</v>
      </c>
      <c r="E824" s="32">
        <f>VLOOKUP($A824,級距!$A:$K,11,FALSE)</f>
        <v>3</v>
      </c>
      <c r="F824" s="32">
        <f t="shared" si="13"/>
        <v>1</v>
      </c>
    </row>
    <row r="825" spans="1:6">
      <c r="A825" s="47">
        <v>43963</v>
      </c>
      <c r="B825" s="46">
        <v>-61281.279999999999</v>
      </c>
      <c r="C825" s="32">
        <f>VLOOKUP($A825,級距!$A:$K,9,FALSE)</f>
        <v>6</v>
      </c>
      <c r="D825" s="32">
        <f>VLOOKUP($A825,級距!$A:$K,10,FALSE)</f>
        <v>3</v>
      </c>
      <c r="E825" s="32">
        <f>VLOOKUP($A825,級距!$A:$K,11,FALSE)</f>
        <v>2</v>
      </c>
      <c r="F825" s="32">
        <f t="shared" si="13"/>
        <v>1</v>
      </c>
    </row>
    <row r="826" spans="1:6">
      <c r="A826" s="47">
        <v>43962</v>
      </c>
      <c r="B826" s="46">
        <v>65779.12</v>
      </c>
      <c r="C826" s="32">
        <f>VLOOKUP($A826,級距!$A:$K,9,FALSE)</f>
        <v>5</v>
      </c>
      <c r="D826" s="32">
        <f>VLOOKUP($A826,級距!$A:$K,10,FALSE)</f>
        <v>1</v>
      </c>
      <c r="E826" s="32">
        <f>VLOOKUP($A826,級距!$A:$K,11,FALSE)</f>
        <v>2</v>
      </c>
      <c r="F826" s="32">
        <f t="shared" si="13"/>
        <v>1</v>
      </c>
    </row>
    <row r="827" spans="1:6">
      <c r="A827" s="47">
        <v>43959</v>
      </c>
      <c r="B827" s="46">
        <v>-25294.240000000002</v>
      </c>
      <c r="C827" s="32">
        <f>VLOOKUP($A827,級距!$A:$K,9,FALSE)</f>
        <v>5</v>
      </c>
      <c r="D827" s="32">
        <f>VLOOKUP($A827,級距!$A:$K,10,FALSE)</f>
        <v>1</v>
      </c>
      <c r="E827" s="32">
        <f>VLOOKUP($A827,級距!$A:$K,11,FALSE)</f>
        <v>2</v>
      </c>
      <c r="F827" s="32">
        <f t="shared" si="13"/>
        <v>1</v>
      </c>
    </row>
    <row r="828" spans="1:6">
      <c r="A828" s="47">
        <v>43958</v>
      </c>
      <c r="B828" s="46">
        <v>160249.008</v>
      </c>
      <c r="C828" s="32">
        <f>VLOOKUP($A828,級距!$A:$K,9,FALSE)</f>
        <v>8</v>
      </c>
      <c r="D828" s="32">
        <f>VLOOKUP($A828,級距!$A:$K,10,FALSE)</f>
        <v>6</v>
      </c>
      <c r="E828" s="32">
        <f>VLOOKUP($A828,級距!$A:$K,11,FALSE)</f>
        <v>2</v>
      </c>
      <c r="F828" s="32">
        <f t="shared" si="13"/>
        <v>1</v>
      </c>
    </row>
    <row r="829" spans="1:6">
      <c r="A829" s="47">
        <v>43957</v>
      </c>
      <c r="B829" s="46">
        <v>-122107.36</v>
      </c>
      <c r="C829" s="32">
        <f>VLOOKUP($A829,級距!$A:$K,9,FALSE)</f>
        <v>8</v>
      </c>
      <c r="D829" s="32">
        <f>VLOOKUP($A829,級距!$A:$K,10,FALSE)</f>
        <v>6</v>
      </c>
      <c r="E829" s="32">
        <f>VLOOKUP($A829,級距!$A:$K,11,FALSE)</f>
        <v>2</v>
      </c>
      <c r="F829" s="32">
        <f t="shared" si="13"/>
        <v>1</v>
      </c>
    </row>
    <row r="830" spans="1:6">
      <c r="A830" s="47">
        <v>43951</v>
      </c>
      <c r="B830" s="46">
        <v>67657.248000000007</v>
      </c>
      <c r="C830" s="32">
        <f>VLOOKUP($A830,級距!$A:$K,9,FALSE)</f>
        <v>8</v>
      </c>
      <c r="D830" s="32">
        <f>VLOOKUP($A830,級距!$A:$K,10,FALSE)</f>
        <v>8</v>
      </c>
      <c r="E830" s="32">
        <f>VLOOKUP($A830,級距!$A:$K,11,FALSE)</f>
        <v>3</v>
      </c>
      <c r="F830" s="32">
        <f t="shared" si="13"/>
        <v>1</v>
      </c>
    </row>
    <row r="831" spans="1:6">
      <c r="A831" s="47">
        <v>43950</v>
      </c>
      <c r="B831" s="46">
        <v>53197.599999999999</v>
      </c>
      <c r="C831" s="32">
        <f>VLOOKUP($A831,級距!$A:$K,9,FALSE)</f>
        <v>7</v>
      </c>
      <c r="D831" s="32">
        <f>VLOOKUP($A831,級距!$A:$K,10,FALSE)</f>
        <v>4</v>
      </c>
      <c r="E831" s="32">
        <f>VLOOKUP($A831,級距!$A:$K,11,FALSE)</f>
        <v>2</v>
      </c>
      <c r="F831" s="32">
        <f t="shared" si="13"/>
        <v>1</v>
      </c>
    </row>
    <row r="832" spans="1:6">
      <c r="A832" s="47">
        <v>43948</v>
      </c>
      <c r="B832" s="46">
        <v>73772.831999999995</v>
      </c>
      <c r="C832" s="32">
        <f>VLOOKUP($A832,級距!$A:$K,9,FALSE)</f>
        <v>10</v>
      </c>
      <c r="D832" s="32">
        <f>VLOOKUP($A832,級距!$A:$K,10,FALSE)</f>
        <v>9</v>
      </c>
      <c r="E832" s="32">
        <f>VLOOKUP($A832,級距!$A:$K,11,FALSE)</f>
        <v>4</v>
      </c>
      <c r="F832" s="32">
        <f t="shared" si="13"/>
        <v>1</v>
      </c>
    </row>
    <row r="833" spans="1:6">
      <c r="A833" s="47">
        <v>43945</v>
      </c>
      <c r="B833" s="46">
        <v>-19142.815999999999</v>
      </c>
      <c r="C833" s="32">
        <f>VLOOKUP($A833,級距!$A:$K,9,FALSE)</f>
        <v>3</v>
      </c>
      <c r="D833" s="32">
        <f>VLOOKUP($A833,級距!$A:$K,10,FALSE)</f>
        <v>5</v>
      </c>
      <c r="E833" s="32">
        <f>VLOOKUP($A833,級距!$A:$K,11,FALSE)</f>
        <v>2</v>
      </c>
      <c r="F833" s="32">
        <f t="shared" si="13"/>
        <v>1</v>
      </c>
    </row>
    <row r="834" spans="1:6">
      <c r="A834" s="47">
        <v>43943</v>
      </c>
      <c r="B834" s="46">
        <v>-102432.64</v>
      </c>
      <c r="C834" s="32">
        <f>VLOOKUP($A834,級距!$A:$K,9,FALSE)</f>
        <v>8</v>
      </c>
      <c r="D834" s="32">
        <f>VLOOKUP($A834,級距!$A:$K,10,FALSE)</f>
        <v>5</v>
      </c>
      <c r="E834" s="32">
        <f>VLOOKUP($A834,級距!$A:$K,11,FALSE)</f>
        <v>2</v>
      </c>
      <c r="F834" s="32">
        <f t="shared" si="13"/>
        <v>1</v>
      </c>
    </row>
    <row r="835" spans="1:6">
      <c r="A835" s="47">
        <v>43942</v>
      </c>
      <c r="B835" s="46">
        <v>131962.448</v>
      </c>
      <c r="C835" s="32">
        <f>VLOOKUP($A835,級距!$A:$K,9,FALSE)</f>
        <v>10</v>
      </c>
      <c r="D835" s="32">
        <f>VLOOKUP($A835,級距!$A:$K,10,FALSE)</f>
        <v>7</v>
      </c>
      <c r="E835" s="32">
        <f>VLOOKUP($A835,級距!$A:$K,11,FALSE)</f>
        <v>4</v>
      </c>
      <c r="F835" s="32">
        <f t="shared" si="13"/>
        <v>1</v>
      </c>
    </row>
    <row r="836" spans="1:6">
      <c r="A836" s="47">
        <v>43938</v>
      </c>
      <c r="B836" s="46">
        <v>3766.7919999999999</v>
      </c>
      <c r="C836" s="32">
        <f>VLOOKUP($A836,級距!$A:$K,9,FALSE)</f>
        <v>10</v>
      </c>
      <c r="D836" s="32">
        <f>VLOOKUP($A836,級距!$A:$K,10,FALSE)</f>
        <v>1</v>
      </c>
      <c r="E836" s="32">
        <f>VLOOKUP($A836,級距!$A:$K,11,FALSE)</f>
        <v>1</v>
      </c>
      <c r="F836" s="32">
        <f t="shared" ref="F836:F862" si="14">IF(A837&lt;&gt;A836,1,0)</f>
        <v>1</v>
      </c>
    </row>
    <row r="837" spans="1:6">
      <c r="A837" s="47">
        <v>43936</v>
      </c>
      <c r="B837" s="46">
        <v>-25186.527999999998</v>
      </c>
      <c r="C837" s="32">
        <f>VLOOKUP($A837,級距!$A:$K,9,FALSE)</f>
        <v>7</v>
      </c>
      <c r="D837" s="32">
        <f>VLOOKUP($A837,級距!$A:$K,10,FALSE)</f>
        <v>8</v>
      </c>
      <c r="E837" s="32">
        <f>VLOOKUP($A837,級距!$A:$K,11,FALSE)</f>
        <v>3</v>
      </c>
      <c r="F837" s="32">
        <f t="shared" si="14"/>
        <v>1</v>
      </c>
    </row>
    <row r="838" spans="1:6">
      <c r="A838" s="47">
        <v>43935</v>
      </c>
      <c r="B838" s="46">
        <v>50638.44</v>
      </c>
      <c r="C838" s="32">
        <f>VLOOKUP($A838,級距!$A:$K,9,FALSE)</f>
        <v>10</v>
      </c>
      <c r="D838" s="32">
        <f>VLOOKUP($A838,級距!$A:$K,10,FALSE)</f>
        <v>9</v>
      </c>
      <c r="E838" s="32">
        <f>VLOOKUP($A838,級距!$A:$K,11,FALSE)</f>
        <v>4</v>
      </c>
      <c r="F838" s="32">
        <f t="shared" si="14"/>
        <v>1</v>
      </c>
    </row>
    <row r="839" spans="1:6">
      <c r="A839" s="47">
        <v>43931</v>
      </c>
      <c r="B839" s="46">
        <v>27658.400000000001</v>
      </c>
      <c r="C839" s="32">
        <f>VLOOKUP($A839,級距!$A:$K,9,FALSE)</f>
        <v>5</v>
      </c>
      <c r="D839" s="32">
        <f>VLOOKUP($A839,級距!$A:$K,10,FALSE)</f>
        <v>9</v>
      </c>
      <c r="E839" s="32">
        <f>VLOOKUP($A839,級距!$A:$K,11,FALSE)</f>
        <v>3</v>
      </c>
      <c r="F839" s="32">
        <f t="shared" si="14"/>
        <v>1</v>
      </c>
    </row>
    <row r="840" spans="1:6">
      <c r="A840" s="47">
        <v>43930</v>
      </c>
      <c r="B840" s="46">
        <v>-65144.095999999998</v>
      </c>
      <c r="C840" s="32">
        <f>VLOOKUP($A840,級距!$A:$K,9,FALSE)</f>
        <v>9</v>
      </c>
      <c r="D840" s="32">
        <f>VLOOKUP($A840,級距!$A:$K,10,FALSE)</f>
        <v>2</v>
      </c>
      <c r="E840" s="32">
        <f>VLOOKUP($A840,級距!$A:$K,11,FALSE)</f>
        <v>2</v>
      </c>
      <c r="F840" s="32">
        <f t="shared" si="14"/>
        <v>1</v>
      </c>
    </row>
    <row r="841" spans="1:6">
      <c r="A841" s="47">
        <v>43929</v>
      </c>
      <c r="B841" s="46">
        <v>59697.368000000002</v>
      </c>
      <c r="C841" s="32">
        <f>VLOOKUP($A841,級距!$A:$K,9,FALSE)</f>
        <v>9</v>
      </c>
      <c r="D841" s="32">
        <f>VLOOKUP($A841,級距!$A:$K,10,FALSE)</f>
        <v>10</v>
      </c>
      <c r="E841" s="32">
        <f>VLOOKUP($A841,級距!$A:$K,11,FALSE)</f>
        <v>4</v>
      </c>
      <c r="F841" s="32">
        <f t="shared" si="14"/>
        <v>1</v>
      </c>
    </row>
    <row r="842" spans="1:6">
      <c r="A842" s="47">
        <v>43928</v>
      </c>
      <c r="B842" s="46">
        <v>-43022.624000000003</v>
      </c>
      <c r="C842" s="32">
        <f>VLOOKUP($A842,級距!$A:$K,9,FALSE)</f>
        <v>8</v>
      </c>
      <c r="D842" s="32">
        <f>VLOOKUP($A842,級距!$A:$K,10,FALSE)</f>
        <v>3</v>
      </c>
      <c r="E842" s="32">
        <f>VLOOKUP($A842,級距!$A:$K,11,FALSE)</f>
        <v>2</v>
      </c>
      <c r="F842" s="32">
        <f t="shared" si="14"/>
        <v>1</v>
      </c>
    </row>
    <row r="843" spans="1:6">
      <c r="A843" s="47">
        <v>43927</v>
      </c>
      <c r="B843" s="46">
        <v>90989.816000000006</v>
      </c>
      <c r="C843" s="32">
        <f>VLOOKUP($A843,級距!$A:$K,9,FALSE)</f>
        <v>10</v>
      </c>
      <c r="D843" s="32">
        <f>VLOOKUP($A843,級距!$A:$K,10,FALSE)</f>
        <v>4</v>
      </c>
      <c r="E843" s="32">
        <f>VLOOKUP($A843,級距!$A:$K,11,FALSE)</f>
        <v>1</v>
      </c>
      <c r="F843" s="32">
        <f t="shared" si="14"/>
        <v>1</v>
      </c>
    </row>
    <row r="844" spans="1:6">
      <c r="A844" s="47">
        <v>43922</v>
      </c>
      <c r="B844" s="46">
        <v>-40243.008000000002</v>
      </c>
      <c r="C844" s="32">
        <f>VLOOKUP($A844,級距!$A:$K,9,FALSE)</f>
        <v>5</v>
      </c>
      <c r="D844" s="32">
        <f>VLOOKUP($A844,級距!$A:$K,10,FALSE)</f>
        <v>4</v>
      </c>
      <c r="E844" s="32">
        <f>VLOOKUP($A844,級距!$A:$K,11,FALSE)</f>
        <v>2</v>
      </c>
      <c r="F844" s="32">
        <f t="shared" si="14"/>
        <v>1</v>
      </c>
    </row>
    <row r="845" spans="1:6">
      <c r="A845" s="47">
        <v>43917</v>
      </c>
      <c r="B845" s="46">
        <v>-101876.128</v>
      </c>
      <c r="C845" s="32">
        <f>VLOOKUP($A845,級距!$A:$K,9,FALSE)</f>
        <v>10</v>
      </c>
      <c r="D845" s="32">
        <f>VLOOKUP($A845,級距!$A:$K,10,FALSE)</f>
        <v>9</v>
      </c>
      <c r="E845" s="32">
        <f>VLOOKUP($A845,級距!$A:$K,11,FALSE)</f>
        <v>4</v>
      </c>
      <c r="F845" s="32">
        <f t="shared" si="14"/>
        <v>1</v>
      </c>
    </row>
    <row r="846" spans="1:6">
      <c r="A846" s="47">
        <v>43916</v>
      </c>
      <c r="B846" s="46">
        <v>17493.48</v>
      </c>
      <c r="C846" s="32">
        <f>VLOOKUP($A846,級距!$A:$K,9,FALSE)</f>
        <v>10</v>
      </c>
      <c r="D846" s="32">
        <f>VLOOKUP($A846,級距!$A:$K,10,FALSE)</f>
        <v>2</v>
      </c>
      <c r="E846" s="32">
        <f>VLOOKUP($A846,級距!$A:$K,11,FALSE)</f>
        <v>1</v>
      </c>
      <c r="F846" s="32">
        <f t="shared" si="14"/>
        <v>1</v>
      </c>
    </row>
    <row r="847" spans="1:6">
      <c r="A847" s="47">
        <v>43915</v>
      </c>
      <c r="B847" s="46">
        <v>-104470.46400000001</v>
      </c>
      <c r="C847" s="32">
        <f>VLOOKUP($A847,級距!$A:$K,9,FALSE)</f>
        <v>10</v>
      </c>
      <c r="D847" s="32">
        <f>VLOOKUP($A847,級距!$A:$K,10,FALSE)</f>
        <v>7</v>
      </c>
      <c r="E847" s="32">
        <f>VLOOKUP($A847,級距!$A:$K,11,FALSE)</f>
        <v>4</v>
      </c>
      <c r="F847" s="32">
        <f t="shared" si="14"/>
        <v>1</v>
      </c>
    </row>
    <row r="848" spans="1:6">
      <c r="A848" s="47">
        <v>43914</v>
      </c>
      <c r="B848" s="46">
        <v>70295.672000000006</v>
      </c>
      <c r="C848" s="32">
        <f>VLOOKUP($A848,級距!$A:$K,9,FALSE)</f>
        <v>10</v>
      </c>
      <c r="D848" s="32">
        <f>VLOOKUP($A848,級距!$A:$K,10,FALSE)</f>
        <v>7</v>
      </c>
      <c r="E848" s="32">
        <f>VLOOKUP($A848,級距!$A:$K,11,FALSE)</f>
        <v>4</v>
      </c>
      <c r="F848" s="32">
        <f t="shared" si="14"/>
        <v>1</v>
      </c>
    </row>
    <row r="849" spans="1:6">
      <c r="A849" s="47">
        <v>43909</v>
      </c>
      <c r="B849" s="46">
        <v>566867.31999999995</v>
      </c>
      <c r="C849" s="32">
        <f>VLOOKUP($A849,級距!$A:$K,9,FALSE)</f>
        <v>10</v>
      </c>
      <c r="D849" s="32">
        <f>VLOOKUP($A849,級距!$A:$K,10,FALSE)</f>
        <v>8</v>
      </c>
      <c r="E849" s="32">
        <f>VLOOKUP($A849,級距!$A:$K,11,FALSE)</f>
        <v>4</v>
      </c>
      <c r="F849" s="32">
        <f t="shared" si="14"/>
        <v>1</v>
      </c>
    </row>
    <row r="850" spans="1:6">
      <c r="A850" s="47">
        <v>43908</v>
      </c>
      <c r="B850" s="46">
        <v>-122647.28</v>
      </c>
      <c r="C850" s="32">
        <f>VLOOKUP($A850,級距!$A:$K,9,FALSE)</f>
        <v>10</v>
      </c>
      <c r="D850" s="32">
        <f>VLOOKUP($A850,級距!$A:$K,10,FALSE)</f>
        <v>4</v>
      </c>
      <c r="E850" s="32">
        <f>VLOOKUP($A850,級距!$A:$K,11,FALSE)</f>
        <v>1</v>
      </c>
      <c r="F850" s="32">
        <f t="shared" si="14"/>
        <v>1</v>
      </c>
    </row>
    <row r="851" spans="1:6">
      <c r="A851" s="47">
        <v>43907</v>
      </c>
      <c r="B851" s="46">
        <v>-122548.96</v>
      </c>
      <c r="C851" s="32">
        <f>VLOOKUP($A851,級距!$A:$K,9,FALSE)</f>
        <v>10</v>
      </c>
      <c r="D851" s="32">
        <f>VLOOKUP($A851,級距!$A:$K,10,FALSE)</f>
        <v>1</v>
      </c>
      <c r="E851" s="32">
        <f>VLOOKUP($A851,級距!$A:$K,11,FALSE)</f>
        <v>1</v>
      </c>
      <c r="F851" s="32">
        <f t="shared" si="14"/>
        <v>1</v>
      </c>
    </row>
    <row r="852" spans="1:6">
      <c r="A852" s="47">
        <v>43906</v>
      </c>
      <c r="B852" s="46">
        <v>117664.32000000001</v>
      </c>
      <c r="C852" s="32">
        <f>VLOOKUP($A852,級距!$A:$K,9,FALSE)</f>
        <v>10</v>
      </c>
      <c r="D852" s="32">
        <f>VLOOKUP($A852,級距!$A:$K,10,FALSE)</f>
        <v>6</v>
      </c>
      <c r="E852" s="32">
        <f>VLOOKUP($A852,級距!$A:$K,11,FALSE)</f>
        <v>1</v>
      </c>
      <c r="F852" s="32">
        <f t="shared" si="14"/>
        <v>1</v>
      </c>
    </row>
    <row r="853" spans="1:6">
      <c r="A853" s="47">
        <v>43903</v>
      </c>
      <c r="B853" s="46">
        <v>19496.936000000002</v>
      </c>
      <c r="C853" s="32">
        <f>VLOOKUP($A853,級距!$A:$K,9,FALSE)</f>
        <v>10</v>
      </c>
      <c r="D853" s="32">
        <f>VLOOKUP($A853,級距!$A:$K,10,FALSE)</f>
        <v>4</v>
      </c>
      <c r="E853" s="32">
        <f>VLOOKUP($A853,級距!$A:$K,11,FALSE)</f>
        <v>1</v>
      </c>
      <c r="F853" s="32">
        <f t="shared" si="14"/>
        <v>1</v>
      </c>
    </row>
    <row r="854" spans="1:6">
      <c r="A854" s="47">
        <v>43902</v>
      </c>
      <c r="B854" s="46">
        <v>58678.447999999997</v>
      </c>
      <c r="C854" s="32">
        <f>VLOOKUP($A854,級距!$A:$K,9,FALSE)</f>
        <v>10</v>
      </c>
      <c r="D854" s="32">
        <f>VLOOKUP($A854,級距!$A:$K,10,FALSE)</f>
        <v>7</v>
      </c>
      <c r="E854" s="32">
        <f>VLOOKUP($A854,級距!$A:$K,11,FALSE)</f>
        <v>4</v>
      </c>
      <c r="F854" s="32">
        <f t="shared" si="14"/>
        <v>1</v>
      </c>
    </row>
    <row r="855" spans="1:6">
      <c r="A855" s="47">
        <v>43900</v>
      </c>
      <c r="B855" s="46">
        <v>83590.983999999997</v>
      </c>
      <c r="C855" s="32">
        <f>VLOOKUP($A855,級距!$A:$K,9,FALSE)</f>
        <v>10</v>
      </c>
      <c r="D855" s="32">
        <f>VLOOKUP($A855,級距!$A:$K,10,FALSE)</f>
        <v>8</v>
      </c>
      <c r="E855" s="32">
        <f>VLOOKUP($A855,級距!$A:$K,11,FALSE)</f>
        <v>4</v>
      </c>
      <c r="F855" s="32">
        <f t="shared" si="14"/>
        <v>1</v>
      </c>
    </row>
    <row r="856" spans="1:6">
      <c r="A856" s="47">
        <v>43899</v>
      </c>
      <c r="B856" s="46">
        <v>78753.928</v>
      </c>
      <c r="C856" s="32">
        <f>VLOOKUP($A856,級距!$A:$K,9,FALSE)</f>
        <v>9</v>
      </c>
      <c r="D856" s="32">
        <f>VLOOKUP($A856,級距!$A:$K,10,FALSE)</f>
        <v>2</v>
      </c>
      <c r="E856" s="32">
        <f>VLOOKUP($A856,級距!$A:$K,11,FALSE)</f>
        <v>2</v>
      </c>
      <c r="F856" s="32">
        <f t="shared" si="14"/>
        <v>1</v>
      </c>
    </row>
    <row r="857" spans="1:6">
      <c r="A857" s="47">
        <v>43896</v>
      </c>
      <c r="B857" s="46">
        <v>26870.495999999999</v>
      </c>
      <c r="C857" s="32">
        <f>VLOOKUP($A857,級距!$A:$K,9,FALSE)</f>
        <v>8</v>
      </c>
      <c r="D857" s="32">
        <f>VLOOKUP($A857,級距!$A:$K,10,FALSE)</f>
        <v>9</v>
      </c>
      <c r="E857" s="32">
        <f>VLOOKUP($A857,級距!$A:$K,11,FALSE)</f>
        <v>3</v>
      </c>
      <c r="F857" s="32">
        <f t="shared" si="14"/>
        <v>1</v>
      </c>
    </row>
    <row r="858" spans="1:6">
      <c r="A858" s="47">
        <v>43895</v>
      </c>
      <c r="B858" s="46">
        <v>17192.351999999999</v>
      </c>
      <c r="C858" s="32">
        <f>VLOOKUP($A858,級距!$A:$K,9,FALSE)</f>
        <v>2</v>
      </c>
      <c r="D858" s="32">
        <f>VLOOKUP($A858,級距!$A:$K,10,FALSE)</f>
        <v>6</v>
      </c>
      <c r="E858" s="32">
        <f>VLOOKUP($A858,級距!$A:$K,11,FALSE)</f>
        <v>2</v>
      </c>
      <c r="F858" s="32">
        <f t="shared" si="14"/>
        <v>1</v>
      </c>
    </row>
    <row r="859" spans="1:6">
      <c r="A859" s="47">
        <v>43894</v>
      </c>
      <c r="B859" s="46">
        <v>-4034.8319999999999</v>
      </c>
      <c r="C859" s="32">
        <f>VLOOKUP($A859,級距!$A:$K,9,FALSE)</f>
        <v>4</v>
      </c>
      <c r="D859" s="32">
        <f>VLOOKUP($A859,級距!$A:$K,10,FALSE)</f>
        <v>2</v>
      </c>
      <c r="E859" s="32">
        <f>VLOOKUP($A859,級距!$A:$K,11,FALSE)</f>
        <v>2</v>
      </c>
      <c r="F859" s="32">
        <f t="shared" si="14"/>
        <v>1</v>
      </c>
    </row>
    <row r="860" spans="1:6">
      <c r="A860" s="47">
        <v>43893</v>
      </c>
      <c r="B860" s="46">
        <v>-63555.135999999999</v>
      </c>
      <c r="C860" s="32">
        <f>VLOOKUP($A860,級距!$A:$K,9,FALSE)</f>
        <v>4</v>
      </c>
      <c r="D860" s="32">
        <f>VLOOKUP($A860,級距!$A:$K,10,FALSE)</f>
        <v>2</v>
      </c>
      <c r="E860" s="32">
        <f>VLOOKUP($A860,級距!$A:$K,11,FALSE)</f>
        <v>2</v>
      </c>
      <c r="F860" s="32">
        <f t="shared" si="14"/>
        <v>1</v>
      </c>
    </row>
    <row r="861" spans="1:6">
      <c r="A861" s="47">
        <v>43892</v>
      </c>
      <c r="B861" s="46">
        <v>-102669.28</v>
      </c>
      <c r="C861" s="32">
        <f>VLOOKUP($A861,級距!$A:$K,9,FALSE)</f>
        <v>10</v>
      </c>
      <c r="D861" s="32">
        <f>VLOOKUP($A861,級距!$A:$K,10,FALSE)</f>
        <v>6</v>
      </c>
      <c r="E861" s="32">
        <f>VLOOKUP($A861,級距!$A:$K,11,FALSE)</f>
        <v>1</v>
      </c>
      <c r="F861" s="32">
        <f t="shared" si="14"/>
        <v>1</v>
      </c>
    </row>
    <row r="862" spans="1:6">
      <c r="A862" s="47">
        <v>43888</v>
      </c>
      <c r="B862" s="46">
        <v>91260.176000000007</v>
      </c>
      <c r="C862" s="32">
        <f>VLOOKUP($A862,級距!$A:$K,9,FALSE)</f>
        <v>9</v>
      </c>
      <c r="D862" s="32">
        <f>VLOOKUP($A862,級距!$A:$K,10,FALSE)</f>
        <v>6</v>
      </c>
      <c r="E862" s="32">
        <f>VLOOKUP($A862,級距!$A:$K,11,FALSE)</f>
        <v>1</v>
      </c>
      <c r="F862" s="32">
        <f t="shared" si="14"/>
        <v>1</v>
      </c>
    </row>
    <row r="863" spans="1:6">
      <c r="A863" s="47"/>
    </row>
    <row r="864" spans="1:6">
      <c r="A864" s="47"/>
    </row>
    <row r="865" spans="1:1">
      <c r="A865" s="47"/>
    </row>
    <row r="866" spans="1:1">
      <c r="A866" s="47"/>
    </row>
    <row r="867" spans="1:1">
      <c r="A867" s="47"/>
    </row>
    <row r="868" spans="1:1">
      <c r="A868" s="47"/>
    </row>
    <row r="869" spans="1:1">
      <c r="A869" s="47"/>
    </row>
    <row r="870" spans="1:1">
      <c r="A870" s="47"/>
    </row>
    <row r="871" spans="1:1">
      <c r="A871" s="47"/>
    </row>
    <row r="872" spans="1:1">
      <c r="A872" s="47"/>
    </row>
    <row r="873" spans="1:1">
      <c r="A873" s="47"/>
    </row>
    <row r="874" spans="1:1">
      <c r="A874" s="47"/>
    </row>
    <row r="875" spans="1:1">
      <c r="A875" s="47"/>
    </row>
    <row r="876" spans="1:1">
      <c r="A876" s="47"/>
    </row>
    <row r="877" spans="1:1">
      <c r="A877" s="47"/>
    </row>
    <row r="878" spans="1:1">
      <c r="A878" s="47"/>
    </row>
    <row r="879" spans="1:1">
      <c r="A879" s="47"/>
    </row>
    <row r="880" spans="1:1">
      <c r="A880" s="47"/>
    </row>
    <row r="881" spans="1:1">
      <c r="A881" s="47"/>
    </row>
    <row r="882" spans="1:1">
      <c r="A882" s="47"/>
    </row>
    <row r="883" spans="1:1">
      <c r="A883" s="47"/>
    </row>
    <row r="884" spans="1:1">
      <c r="A884" s="47"/>
    </row>
    <row r="885" spans="1:1">
      <c r="A885" s="47"/>
    </row>
    <row r="886" spans="1:1">
      <c r="A886" s="47"/>
    </row>
    <row r="887" spans="1:1">
      <c r="A887" s="47"/>
    </row>
    <row r="888" spans="1:1">
      <c r="A888" s="47"/>
    </row>
    <row r="889" spans="1:1">
      <c r="A889" s="47"/>
    </row>
    <row r="890" spans="1:1">
      <c r="A890" s="47"/>
    </row>
    <row r="891" spans="1:1">
      <c r="A891" s="47"/>
    </row>
    <row r="892" spans="1:1">
      <c r="A892" s="47"/>
    </row>
    <row r="893" spans="1:1">
      <c r="A893" s="47"/>
    </row>
    <row r="894" spans="1:1">
      <c r="A894" s="47"/>
    </row>
    <row r="895" spans="1:1">
      <c r="A895" s="47"/>
    </row>
    <row r="896" spans="1:1">
      <c r="A896" s="47"/>
    </row>
    <row r="897" spans="1:1">
      <c r="A897" s="47"/>
    </row>
    <row r="898" spans="1:1">
      <c r="A898" s="47"/>
    </row>
    <row r="899" spans="1:1">
      <c r="A899" s="47"/>
    </row>
    <row r="900" spans="1:1">
      <c r="A900" s="47"/>
    </row>
    <row r="901" spans="1:1">
      <c r="A901" s="47"/>
    </row>
    <row r="902" spans="1:1">
      <c r="A902" s="47"/>
    </row>
    <row r="903" spans="1:1">
      <c r="A903" s="47"/>
    </row>
    <row r="904" spans="1:1">
      <c r="A904" s="47"/>
    </row>
    <row r="905" spans="1:1">
      <c r="A905" s="47"/>
    </row>
    <row r="906" spans="1:1">
      <c r="A906" s="47"/>
    </row>
    <row r="907" spans="1:1">
      <c r="A907" s="47"/>
    </row>
    <row r="908" spans="1:1">
      <c r="A908" s="47"/>
    </row>
    <row r="909" spans="1:1">
      <c r="A909" s="47"/>
    </row>
    <row r="910" spans="1:1">
      <c r="A910" s="47"/>
    </row>
    <row r="911" spans="1:1">
      <c r="A911" s="47"/>
    </row>
    <row r="912" spans="1:1">
      <c r="A912" s="47"/>
    </row>
    <row r="913" spans="1:1">
      <c r="A913" s="47"/>
    </row>
    <row r="914" spans="1:1">
      <c r="A914" s="47"/>
    </row>
    <row r="915" spans="1:1">
      <c r="A915" s="47"/>
    </row>
    <row r="916" spans="1:1">
      <c r="A916" s="47"/>
    </row>
    <row r="917" spans="1:1">
      <c r="A917" s="47"/>
    </row>
    <row r="918" spans="1:1">
      <c r="A918" s="47"/>
    </row>
    <row r="919" spans="1:1">
      <c r="A919" s="47"/>
    </row>
    <row r="920" spans="1:1">
      <c r="A920" s="47"/>
    </row>
    <row r="921" spans="1:1">
      <c r="A921" s="47"/>
    </row>
    <row r="922" spans="1:1">
      <c r="A922" s="47"/>
    </row>
    <row r="923" spans="1:1">
      <c r="A923" s="47"/>
    </row>
    <row r="924" spans="1:1">
      <c r="A924" s="47"/>
    </row>
    <row r="925" spans="1:1">
      <c r="A925" s="47"/>
    </row>
    <row r="926" spans="1:1">
      <c r="A926" s="47"/>
    </row>
    <row r="927" spans="1:1">
      <c r="A927" s="47"/>
    </row>
    <row r="928" spans="1:1">
      <c r="A928" s="47"/>
    </row>
    <row r="929" spans="1:1">
      <c r="A929" s="47"/>
    </row>
    <row r="930" spans="1:1">
      <c r="A930" s="47"/>
    </row>
    <row r="931" spans="1:1">
      <c r="A931" s="47"/>
    </row>
    <row r="932" spans="1:1">
      <c r="A932" s="47"/>
    </row>
    <row r="933" spans="1:1">
      <c r="A933" s="47"/>
    </row>
    <row r="934" spans="1:1">
      <c r="A934" s="47"/>
    </row>
    <row r="935" spans="1:1">
      <c r="A935" s="47"/>
    </row>
    <row r="936" spans="1:1">
      <c r="A936" s="47"/>
    </row>
    <row r="937" spans="1:1">
      <c r="A937" s="47"/>
    </row>
    <row r="938" spans="1:1">
      <c r="A938" s="47"/>
    </row>
    <row r="939" spans="1:1">
      <c r="A939" s="47"/>
    </row>
    <row r="940" spans="1:1">
      <c r="A940" s="47"/>
    </row>
    <row r="941" spans="1:1">
      <c r="A941" s="47"/>
    </row>
    <row r="942" spans="1:1">
      <c r="A942" s="47"/>
    </row>
    <row r="943" spans="1:1">
      <c r="A943" s="47"/>
    </row>
    <row r="944" spans="1:1">
      <c r="A944" s="47"/>
    </row>
    <row r="945" spans="1:1">
      <c r="A945" s="47"/>
    </row>
    <row r="946" spans="1:1">
      <c r="A946" s="47"/>
    </row>
    <row r="947" spans="1:1">
      <c r="A947" s="47"/>
    </row>
    <row r="948" spans="1:1">
      <c r="A948" s="47"/>
    </row>
    <row r="949" spans="1:1">
      <c r="A949" s="47"/>
    </row>
    <row r="950" spans="1:1">
      <c r="A950" s="47"/>
    </row>
    <row r="951" spans="1:1">
      <c r="A951" s="47"/>
    </row>
    <row r="952" spans="1:1">
      <c r="A952" s="47"/>
    </row>
    <row r="953" spans="1:1">
      <c r="A953" s="47"/>
    </row>
    <row r="954" spans="1:1">
      <c r="A954" s="47"/>
    </row>
    <row r="955" spans="1:1">
      <c r="A955" s="47"/>
    </row>
    <row r="956" spans="1:1">
      <c r="A956" s="47"/>
    </row>
    <row r="957" spans="1:1">
      <c r="A957" s="47"/>
    </row>
    <row r="958" spans="1:1">
      <c r="A958" s="47"/>
    </row>
    <row r="959" spans="1:1">
      <c r="A959" s="47"/>
    </row>
    <row r="960" spans="1:1">
      <c r="A960" s="47"/>
    </row>
    <row r="961" spans="1:1">
      <c r="A961" s="47"/>
    </row>
    <row r="962" spans="1:1">
      <c r="A962" s="47"/>
    </row>
    <row r="963" spans="1:1">
      <c r="A963" s="47"/>
    </row>
    <row r="964" spans="1:1">
      <c r="A964" s="47"/>
    </row>
    <row r="965" spans="1:1">
      <c r="A965" s="47"/>
    </row>
    <row r="966" spans="1:1">
      <c r="A966" s="47"/>
    </row>
    <row r="967" spans="1:1">
      <c r="A967" s="47"/>
    </row>
    <row r="968" spans="1:1">
      <c r="A968" s="47"/>
    </row>
    <row r="969" spans="1:1">
      <c r="A969" s="47"/>
    </row>
    <row r="970" spans="1:1">
      <c r="A970" s="47"/>
    </row>
    <row r="971" spans="1:1">
      <c r="A971" s="47"/>
    </row>
    <row r="972" spans="1:1">
      <c r="A972" s="47"/>
    </row>
    <row r="973" spans="1:1">
      <c r="A973" s="47"/>
    </row>
    <row r="974" spans="1:1">
      <c r="A974" s="47"/>
    </row>
    <row r="975" spans="1:1">
      <c r="A975" s="47"/>
    </row>
    <row r="976" spans="1:1">
      <c r="A976" s="47"/>
    </row>
    <row r="977" spans="1:1">
      <c r="A977" s="47"/>
    </row>
    <row r="978" spans="1:1">
      <c r="A978" s="47"/>
    </row>
    <row r="979" spans="1:1">
      <c r="A979" s="47"/>
    </row>
    <row r="980" spans="1:1">
      <c r="A980" s="47"/>
    </row>
    <row r="981" spans="1:1">
      <c r="A981" s="47"/>
    </row>
    <row r="982" spans="1:1">
      <c r="A982" s="47"/>
    </row>
    <row r="983" spans="1:1">
      <c r="A983" s="47"/>
    </row>
    <row r="984" spans="1:1">
      <c r="A984" s="47"/>
    </row>
    <row r="985" spans="1:1">
      <c r="A985" s="47"/>
    </row>
    <row r="986" spans="1:1">
      <c r="A986" s="47"/>
    </row>
    <row r="987" spans="1:1">
      <c r="A987" s="47"/>
    </row>
    <row r="988" spans="1:1">
      <c r="A988" s="47"/>
    </row>
    <row r="989" spans="1:1">
      <c r="A989" s="47"/>
    </row>
    <row r="990" spans="1:1">
      <c r="A990" s="47"/>
    </row>
    <row r="991" spans="1:1">
      <c r="A991" s="47"/>
    </row>
    <row r="992" spans="1:1">
      <c r="A992" s="47"/>
    </row>
    <row r="993" spans="1:1">
      <c r="A993" s="47"/>
    </row>
    <row r="994" spans="1:1">
      <c r="A994" s="47"/>
    </row>
    <row r="995" spans="1:1">
      <c r="A995" s="47"/>
    </row>
    <row r="996" spans="1:1">
      <c r="A996" s="47"/>
    </row>
    <row r="997" spans="1:1">
      <c r="A997" s="47"/>
    </row>
    <row r="998" spans="1:1">
      <c r="A998" s="47"/>
    </row>
    <row r="999" spans="1:1">
      <c r="A999" s="47"/>
    </row>
    <row r="1000" spans="1:1">
      <c r="A1000" s="47"/>
    </row>
    <row r="1001" spans="1:1">
      <c r="A1001" s="47"/>
    </row>
    <row r="1002" spans="1:1">
      <c r="A1002" s="47"/>
    </row>
    <row r="1003" spans="1:1">
      <c r="A1003" s="47"/>
    </row>
    <row r="1004" spans="1:1">
      <c r="A1004" s="47"/>
    </row>
    <row r="1005" spans="1:1">
      <c r="A1005" s="47"/>
    </row>
    <row r="1006" spans="1:1">
      <c r="A1006" s="47"/>
    </row>
    <row r="1007" spans="1:1">
      <c r="A1007" s="47"/>
    </row>
    <row r="1008" spans="1:1">
      <c r="A1008" s="47"/>
    </row>
    <row r="1009" spans="1:1">
      <c r="A1009" s="47"/>
    </row>
    <row r="1010" spans="1:1">
      <c r="A1010" s="47"/>
    </row>
    <row r="1011" spans="1:1">
      <c r="A1011" s="47"/>
    </row>
    <row r="1012" spans="1:1">
      <c r="A1012" s="47"/>
    </row>
    <row r="1013" spans="1:1">
      <c r="A1013" s="47"/>
    </row>
    <row r="1014" spans="1:1">
      <c r="A1014" s="47"/>
    </row>
    <row r="1015" spans="1:1">
      <c r="A1015" s="47"/>
    </row>
    <row r="1016" spans="1:1">
      <c r="A1016" s="47"/>
    </row>
    <row r="1017" spans="1:1">
      <c r="A1017" s="47"/>
    </row>
    <row r="1018" spans="1:1">
      <c r="A1018" s="47"/>
    </row>
    <row r="1019" spans="1:1">
      <c r="A1019" s="47"/>
    </row>
    <row r="1020" spans="1:1">
      <c r="A1020" s="47"/>
    </row>
    <row r="1021" spans="1:1">
      <c r="A1021" s="47"/>
    </row>
    <row r="1022" spans="1:1">
      <c r="A1022" s="47"/>
    </row>
    <row r="1023" spans="1:1">
      <c r="A1023" s="47"/>
    </row>
    <row r="1024" spans="1:1">
      <c r="A1024" s="47"/>
    </row>
    <row r="1025" spans="1:1">
      <c r="A1025" s="47"/>
    </row>
    <row r="1026" spans="1:1">
      <c r="A1026" s="47"/>
    </row>
    <row r="1027" spans="1:1">
      <c r="A1027" s="47"/>
    </row>
    <row r="1028" spans="1:1">
      <c r="A1028" s="47"/>
    </row>
    <row r="1029" spans="1:1">
      <c r="A1029" s="47"/>
    </row>
    <row r="1030" spans="1:1">
      <c r="A1030" s="47"/>
    </row>
    <row r="1031" spans="1:1">
      <c r="A1031" s="47"/>
    </row>
    <row r="1032" spans="1:1">
      <c r="A1032" s="47"/>
    </row>
    <row r="1033" spans="1:1">
      <c r="A1033" s="47"/>
    </row>
    <row r="1034" spans="1:1">
      <c r="A1034" s="47"/>
    </row>
    <row r="1035" spans="1:1">
      <c r="A1035" s="47"/>
    </row>
    <row r="1036" spans="1:1">
      <c r="A1036" s="47"/>
    </row>
    <row r="1037" spans="1:1">
      <c r="A1037" s="47"/>
    </row>
    <row r="1038" spans="1:1">
      <c r="A1038" s="47"/>
    </row>
    <row r="1039" spans="1:1">
      <c r="A1039" s="47"/>
    </row>
    <row r="1040" spans="1:1">
      <c r="A1040" s="47"/>
    </row>
    <row r="1041" spans="1:1">
      <c r="A1041" s="47"/>
    </row>
    <row r="1042" spans="1:1">
      <c r="A1042" s="47"/>
    </row>
    <row r="1043" spans="1:1">
      <c r="A1043" s="47"/>
    </row>
    <row r="1044" spans="1:1">
      <c r="A1044" s="47"/>
    </row>
    <row r="1045" spans="1:1">
      <c r="A1045" s="47"/>
    </row>
    <row r="1046" spans="1:1">
      <c r="A1046" s="47"/>
    </row>
    <row r="1047" spans="1:1">
      <c r="A1047" s="47"/>
    </row>
    <row r="1048" spans="1:1">
      <c r="A1048" s="47"/>
    </row>
    <row r="1049" spans="1:1">
      <c r="A1049" s="47"/>
    </row>
    <row r="1050" spans="1:1">
      <c r="A1050" s="47"/>
    </row>
    <row r="1051" spans="1:1">
      <c r="A1051" s="47"/>
    </row>
    <row r="1052" spans="1:1">
      <c r="A1052" s="47"/>
    </row>
    <row r="1053" spans="1:1">
      <c r="A1053" s="47"/>
    </row>
    <row r="1054" spans="1:1">
      <c r="A1054" s="47"/>
    </row>
    <row r="1055" spans="1:1">
      <c r="A1055" s="47"/>
    </row>
    <row r="1056" spans="1:1">
      <c r="A1056" s="47"/>
    </row>
    <row r="1057" spans="1:1">
      <c r="A1057" s="47"/>
    </row>
    <row r="1058" spans="1:1">
      <c r="A1058" s="47"/>
    </row>
    <row r="1059" spans="1:1">
      <c r="A1059" s="47"/>
    </row>
    <row r="1060" spans="1:1">
      <c r="A1060" s="47"/>
    </row>
    <row r="1061" spans="1:1">
      <c r="A1061" s="47"/>
    </row>
    <row r="1062" spans="1:1">
      <c r="A1062" s="47"/>
    </row>
    <row r="1063" spans="1:1">
      <c r="A1063" s="47"/>
    </row>
    <row r="1064" spans="1:1">
      <c r="A1064" s="47"/>
    </row>
    <row r="1065" spans="1:1">
      <c r="A1065" s="47"/>
    </row>
    <row r="1066" spans="1:1">
      <c r="A1066" s="47"/>
    </row>
    <row r="1067" spans="1:1">
      <c r="A1067" s="47"/>
    </row>
    <row r="1068" spans="1:1">
      <c r="A1068" s="47"/>
    </row>
    <row r="1069" spans="1:1">
      <c r="A1069" s="47"/>
    </row>
    <row r="1070" spans="1:1">
      <c r="A1070" s="47"/>
    </row>
    <row r="1071" spans="1:1">
      <c r="A1071" s="47"/>
    </row>
    <row r="1072" spans="1:1">
      <c r="A1072" s="47"/>
    </row>
    <row r="1073" spans="1:1">
      <c r="A1073" s="47"/>
    </row>
    <row r="1074" spans="1:1">
      <c r="A1074" s="47"/>
    </row>
    <row r="1075" spans="1:1">
      <c r="A1075" s="47"/>
    </row>
    <row r="1076" spans="1:1">
      <c r="A1076" s="47"/>
    </row>
    <row r="1077" spans="1:1">
      <c r="A1077" s="47"/>
    </row>
    <row r="1078" spans="1:1">
      <c r="A1078" s="47"/>
    </row>
    <row r="1079" spans="1:1">
      <c r="A1079" s="47"/>
    </row>
    <row r="1080" spans="1:1">
      <c r="A1080" s="47"/>
    </row>
    <row r="1081" spans="1:1">
      <c r="A1081" s="47"/>
    </row>
    <row r="1082" spans="1:1">
      <c r="A1082" s="47"/>
    </row>
    <row r="1083" spans="1:1">
      <c r="A1083" s="47"/>
    </row>
    <row r="1084" spans="1:1">
      <c r="A1084" s="47"/>
    </row>
    <row r="1085" spans="1:1">
      <c r="A1085" s="47"/>
    </row>
    <row r="1086" spans="1:1">
      <c r="A1086" s="47"/>
    </row>
    <row r="1087" spans="1:1">
      <c r="A1087" s="47"/>
    </row>
    <row r="1088" spans="1:1">
      <c r="A1088" s="47"/>
    </row>
    <row r="1089" spans="1:1">
      <c r="A1089" s="47"/>
    </row>
    <row r="1090" spans="1:1">
      <c r="A1090" s="47"/>
    </row>
    <row r="1091" spans="1:1">
      <c r="A1091" s="47"/>
    </row>
    <row r="1092" spans="1:1">
      <c r="A1092" s="47"/>
    </row>
    <row r="1093" spans="1:1">
      <c r="A1093" s="47"/>
    </row>
    <row r="1094" spans="1:1">
      <c r="A1094" s="47"/>
    </row>
    <row r="1095" spans="1:1">
      <c r="A1095" s="47"/>
    </row>
    <row r="1096" spans="1:1">
      <c r="A1096" s="47"/>
    </row>
    <row r="1097" spans="1:1">
      <c r="A1097" s="47"/>
    </row>
    <row r="1098" spans="1:1">
      <c r="A1098" s="47"/>
    </row>
    <row r="1099" spans="1:1">
      <c r="A1099" s="47"/>
    </row>
    <row r="1100" spans="1:1">
      <c r="A1100" s="47"/>
    </row>
    <row r="1101" spans="1:1">
      <c r="A1101" s="47"/>
    </row>
    <row r="1102" spans="1:1">
      <c r="A1102" s="47"/>
    </row>
    <row r="1103" spans="1:1">
      <c r="A1103" s="47"/>
    </row>
    <row r="1104" spans="1:1">
      <c r="A1104" s="47"/>
    </row>
    <row r="1105" spans="1:1">
      <c r="A1105" s="47"/>
    </row>
    <row r="1106" spans="1:1">
      <c r="A1106" s="47"/>
    </row>
    <row r="1107" spans="1:1">
      <c r="A1107" s="47"/>
    </row>
    <row r="1108" spans="1:1">
      <c r="A1108" s="47"/>
    </row>
    <row r="1109" spans="1:1">
      <c r="A1109" s="47"/>
    </row>
    <row r="1110" spans="1:1">
      <c r="A1110" s="47"/>
    </row>
    <row r="1111" spans="1:1">
      <c r="A1111" s="47"/>
    </row>
    <row r="1112" spans="1:1">
      <c r="A1112" s="47"/>
    </row>
    <row r="1113" spans="1:1">
      <c r="A1113" s="47"/>
    </row>
    <row r="1114" spans="1:1">
      <c r="A1114" s="47"/>
    </row>
    <row r="1115" spans="1:1">
      <c r="A1115" s="47"/>
    </row>
    <row r="1116" spans="1:1">
      <c r="A1116" s="47"/>
    </row>
    <row r="1117" spans="1:1">
      <c r="A1117" s="47"/>
    </row>
    <row r="1118" spans="1:1">
      <c r="A1118" s="47"/>
    </row>
    <row r="1119" spans="1:1">
      <c r="A1119" s="47"/>
    </row>
    <row r="1120" spans="1:1">
      <c r="A1120" s="47"/>
    </row>
    <row r="1121" spans="1:1">
      <c r="A1121" s="47"/>
    </row>
    <row r="1122" spans="1:1">
      <c r="A1122" s="47"/>
    </row>
    <row r="1123" spans="1:1">
      <c r="A1123" s="47"/>
    </row>
    <row r="1124" spans="1:1">
      <c r="A1124" s="47"/>
    </row>
    <row r="1125" spans="1:1">
      <c r="A1125" s="47"/>
    </row>
    <row r="1126" spans="1:1">
      <c r="A1126" s="47"/>
    </row>
    <row r="1127" spans="1:1">
      <c r="A1127" s="47"/>
    </row>
    <row r="1128" spans="1:1">
      <c r="A1128" s="47"/>
    </row>
    <row r="1129" spans="1:1">
      <c r="A1129" s="47"/>
    </row>
    <row r="1130" spans="1:1">
      <c r="A1130" s="47"/>
    </row>
    <row r="1131" spans="1:1">
      <c r="A1131" s="47"/>
    </row>
    <row r="1132" spans="1:1">
      <c r="A1132" s="47"/>
    </row>
    <row r="1133" spans="1:1">
      <c r="A1133" s="47"/>
    </row>
    <row r="1134" spans="1:1">
      <c r="A1134" s="47"/>
    </row>
    <row r="1135" spans="1:1">
      <c r="A1135" s="47"/>
    </row>
    <row r="1136" spans="1:1">
      <c r="A1136" s="47"/>
    </row>
    <row r="1137" spans="1:1">
      <c r="A1137" s="47"/>
    </row>
    <row r="1138" spans="1:1">
      <c r="A1138" s="47"/>
    </row>
    <row r="1139" spans="1:1">
      <c r="A1139" s="47"/>
    </row>
    <row r="1140" spans="1:1">
      <c r="A1140" s="47"/>
    </row>
    <row r="1141" spans="1:1">
      <c r="A1141" s="47"/>
    </row>
    <row r="1142" spans="1:1">
      <c r="A1142" s="47"/>
    </row>
    <row r="1143" spans="1:1">
      <c r="A1143" s="47"/>
    </row>
    <row r="1144" spans="1:1">
      <c r="A1144" s="47"/>
    </row>
    <row r="1145" spans="1:1">
      <c r="A1145" s="47"/>
    </row>
    <row r="1146" spans="1:1">
      <c r="A1146" s="47"/>
    </row>
    <row r="1147" spans="1:1">
      <c r="A1147" s="47"/>
    </row>
    <row r="1148" spans="1:1">
      <c r="A1148" s="47"/>
    </row>
    <row r="1149" spans="1:1">
      <c r="A1149" s="47"/>
    </row>
    <row r="1150" spans="1:1">
      <c r="A1150" s="47"/>
    </row>
    <row r="1151" spans="1:1">
      <c r="A1151" s="47"/>
    </row>
    <row r="1152" spans="1:1">
      <c r="A1152" s="47"/>
    </row>
    <row r="1153" spans="1:1">
      <c r="A1153" s="47"/>
    </row>
    <row r="1154" spans="1:1">
      <c r="A1154" s="47"/>
    </row>
    <row r="1155" spans="1:1">
      <c r="A1155" s="47"/>
    </row>
    <row r="1156" spans="1:1">
      <c r="A1156" s="47"/>
    </row>
    <row r="1157" spans="1:1">
      <c r="A1157" s="47"/>
    </row>
    <row r="1158" spans="1:1">
      <c r="A1158" s="47"/>
    </row>
    <row r="1159" spans="1:1">
      <c r="A1159" s="47"/>
    </row>
    <row r="1160" spans="1:1">
      <c r="A1160" s="47"/>
    </row>
    <row r="1161" spans="1:1">
      <c r="A1161" s="47"/>
    </row>
    <row r="1162" spans="1:1">
      <c r="A1162" s="47"/>
    </row>
    <row r="1163" spans="1:1">
      <c r="A1163" s="47"/>
    </row>
    <row r="1164" spans="1:1">
      <c r="A1164" s="47"/>
    </row>
    <row r="1165" spans="1:1">
      <c r="A1165" s="47"/>
    </row>
    <row r="1166" spans="1:1">
      <c r="A1166" s="47"/>
    </row>
    <row r="1167" spans="1:1">
      <c r="A1167" s="47"/>
    </row>
    <row r="1168" spans="1:1">
      <c r="A1168" s="47"/>
    </row>
    <row r="1169" spans="1:1">
      <c r="A1169" s="47"/>
    </row>
    <row r="1170" spans="1:1">
      <c r="A1170" s="47"/>
    </row>
    <row r="1171" spans="1:1">
      <c r="A1171" s="47"/>
    </row>
    <row r="1172" spans="1:1">
      <c r="A1172" s="47"/>
    </row>
    <row r="1173" spans="1:1">
      <c r="A1173" s="47"/>
    </row>
    <row r="1174" spans="1:1">
      <c r="A1174" s="47"/>
    </row>
    <row r="1175" spans="1:1">
      <c r="A1175" s="47"/>
    </row>
    <row r="1176" spans="1:1">
      <c r="A1176" s="47"/>
    </row>
    <row r="1177" spans="1:1">
      <c r="A1177" s="47"/>
    </row>
    <row r="1178" spans="1:1">
      <c r="A1178" s="47"/>
    </row>
    <row r="1179" spans="1:1">
      <c r="A1179" s="47"/>
    </row>
    <row r="1180" spans="1:1">
      <c r="A1180" s="47"/>
    </row>
    <row r="1181" spans="1:1">
      <c r="A1181" s="47"/>
    </row>
    <row r="1182" spans="1:1">
      <c r="A1182" s="47"/>
    </row>
    <row r="1183" spans="1:1">
      <c r="A1183" s="47"/>
    </row>
    <row r="1184" spans="1:1">
      <c r="A1184" s="47"/>
    </row>
    <row r="1185" spans="1:1">
      <c r="A1185" s="47"/>
    </row>
    <row r="1186" spans="1:1">
      <c r="A1186" s="47"/>
    </row>
    <row r="1187" spans="1:1">
      <c r="A1187" s="47"/>
    </row>
    <row r="1188" spans="1:1">
      <c r="A1188" s="47"/>
    </row>
    <row r="1189" spans="1:1">
      <c r="A1189" s="47"/>
    </row>
    <row r="1190" spans="1:1">
      <c r="A1190" s="47"/>
    </row>
    <row r="1191" spans="1:1">
      <c r="A1191" s="47"/>
    </row>
    <row r="1192" spans="1:1">
      <c r="A1192" s="47"/>
    </row>
    <row r="1193" spans="1:1">
      <c r="A1193" s="47"/>
    </row>
    <row r="1194" spans="1:1">
      <c r="A1194" s="47"/>
    </row>
    <row r="1195" spans="1:1">
      <c r="A1195" s="47"/>
    </row>
    <row r="1196" spans="1:1">
      <c r="A1196" s="47"/>
    </row>
    <row r="1197" spans="1:1">
      <c r="A1197" s="47"/>
    </row>
    <row r="1198" spans="1:1">
      <c r="A1198" s="47"/>
    </row>
    <row r="1199" spans="1:1">
      <c r="A1199" s="47"/>
    </row>
    <row r="1200" spans="1:1">
      <c r="A1200" s="47"/>
    </row>
    <row r="1201" spans="1:1">
      <c r="A1201" s="47"/>
    </row>
    <row r="1202" spans="1:1">
      <c r="A1202" s="47"/>
    </row>
    <row r="1203" spans="1:1">
      <c r="A1203" s="47"/>
    </row>
    <row r="1204" spans="1:1">
      <c r="A1204" s="47"/>
    </row>
    <row r="1205" spans="1:1">
      <c r="A1205" s="47"/>
    </row>
    <row r="1206" spans="1:1">
      <c r="A1206" s="47"/>
    </row>
    <row r="1207" spans="1:1">
      <c r="A1207" s="47"/>
    </row>
    <row r="1208" spans="1:1">
      <c r="A1208" s="47"/>
    </row>
    <row r="1209" spans="1:1">
      <c r="A1209" s="47"/>
    </row>
    <row r="1210" spans="1:1">
      <c r="A1210" s="47"/>
    </row>
    <row r="1211" spans="1:1">
      <c r="A1211" s="47"/>
    </row>
    <row r="1212" spans="1:1">
      <c r="A1212" s="47"/>
    </row>
    <row r="1213" spans="1:1">
      <c r="A1213" s="47"/>
    </row>
    <row r="1214" spans="1:1">
      <c r="A1214" s="47"/>
    </row>
    <row r="1215" spans="1:1">
      <c r="A1215" s="47"/>
    </row>
    <row r="1216" spans="1:1">
      <c r="A1216" s="47"/>
    </row>
    <row r="1217" spans="1:1">
      <c r="A1217" s="47"/>
    </row>
    <row r="1218" spans="1:1">
      <c r="A1218" s="47"/>
    </row>
    <row r="1219" spans="1:1">
      <c r="A1219" s="47"/>
    </row>
    <row r="1220" spans="1:1">
      <c r="A1220" s="47"/>
    </row>
    <row r="1221" spans="1:1">
      <c r="A1221" s="47"/>
    </row>
    <row r="1222" spans="1:1">
      <c r="A1222" s="47"/>
    </row>
    <row r="1223" spans="1:1">
      <c r="A1223" s="47"/>
    </row>
    <row r="1224" spans="1:1">
      <c r="A1224" s="47"/>
    </row>
    <row r="1225" spans="1:1">
      <c r="A1225" s="47"/>
    </row>
    <row r="1226" spans="1:1">
      <c r="A1226" s="47"/>
    </row>
    <row r="1227" spans="1:1">
      <c r="A1227" s="47"/>
    </row>
    <row r="1228" spans="1:1">
      <c r="A1228" s="47"/>
    </row>
    <row r="1229" spans="1:1">
      <c r="A1229" s="47"/>
    </row>
    <row r="1230" spans="1:1">
      <c r="A1230" s="47"/>
    </row>
    <row r="1231" spans="1:1">
      <c r="A1231" s="47"/>
    </row>
    <row r="1232" spans="1:1">
      <c r="A1232" s="47"/>
    </row>
    <row r="1233" spans="1:1">
      <c r="A1233" s="47"/>
    </row>
    <row r="1234" spans="1:1">
      <c r="A1234" s="47"/>
    </row>
    <row r="1235" spans="1:1">
      <c r="A1235" s="47"/>
    </row>
    <row r="1236" spans="1:1">
      <c r="A1236" s="47"/>
    </row>
    <row r="1237" spans="1:1">
      <c r="A1237" s="47"/>
    </row>
    <row r="1238" spans="1:1">
      <c r="A1238" s="47"/>
    </row>
    <row r="1239" spans="1:1">
      <c r="A1239" s="47"/>
    </row>
    <row r="1240" spans="1:1">
      <c r="A1240" s="47"/>
    </row>
    <row r="1241" spans="1:1">
      <c r="A1241" s="47"/>
    </row>
    <row r="1242" spans="1:1">
      <c r="A1242" s="47"/>
    </row>
    <row r="1243" spans="1:1">
      <c r="A1243" s="47"/>
    </row>
    <row r="1244" spans="1:1">
      <c r="A1244" s="47"/>
    </row>
    <row r="1245" spans="1:1">
      <c r="A1245" s="47"/>
    </row>
    <row r="1246" spans="1:1">
      <c r="A1246" s="47"/>
    </row>
    <row r="1247" spans="1:1">
      <c r="A1247" s="47"/>
    </row>
    <row r="1248" spans="1:1">
      <c r="A1248" s="47"/>
    </row>
    <row r="1249" spans="1:1">
      <c r="A1249" s="47"/>
    </row>
    <row r="1250" spans="1:1">
      <c r="A1250" s="47"/>
    </row>
    <row r="1251" spans="1:1">
      <c r="A1251" s="47"/>
    </row>
    <row r="1252" spans="1:1">
      <c r="A1252" s="47"/>
    </row>
    <row r="1253" spans="1:1">
      <c r="A1253" s="47"/>
    </row>
    <row r="1254" spans="1:1">
      <c r="A1254" s="47"/>
    </row>
    <row r="1255" spans="1:1">
      <c r="A1255" s="47"/>
    </row>
    <row r="1256" spans="1:1">
      <c r="A1256" s="47"/>
    </row>
    <row r="1257" spans="1:1">
      <c r="A1257" s="47"/>
    </row>
    <row r="1258" spans="1:1">
      <c r="A1258" s="47"/>
    </row>
    <row r="1259" spans="1:1">
      <c r="A1259" s="47"/>
    </row>
    <row r="1260" spans="1:1">
      <c r="A1260" s="47"/>
    </row>
    <row r="1261" spans="1:1">
      <c r="A1261" s="47"/>
    </row>
    <row r="1262" spans="1:1">
      <c r="A1262" s="47"/>
    </row>
    <row r="1263" spans="1:1">
      <c r="A1263" s="47"/>
    </row>
    <row r="1264" spans="1:1">
      <c r="A1264" s="47"/>
    </row>
    <row r="1265" spans="1:1">
      <c r="A1265" s="47"/>
    </row>
    <row r="1266" spans="1:1">
      <c r="A1266" s="47"/>
    </row>
    <row r="1267" spans="1:1">
      <c r="A1267" s="47"/>
    </row>
    <row r="1268" spans="1:1">
      <c r="A1268" s="47"/>
    </row>
    <row r="1269" spans="1:1">
      <c r="A1269" s="47"/>
    </row>
    <row r="1270" spans="1:1">
      <c r="A1270" s="47"/>
    </row>
    <row r="1271" spans="1:1">
      <c r="A1271" s="47"/>
    </row>
    <row r="1272" spans="1:1">
      <c r="A1272" s="47"/>
    </row>
    <row r="1273" spans="1:1">
      <c r="A1273" s="47"/>
    </row>
    <row r="1274" spans="1:1">
      <c r="A1274" s="47"/>
    </row>
    <row r="1275" spans="1:1">
      <c r="A1275" s="47"/>
    </row>
    <row r="1276" spans="1:1">
      <c r="A1276" s="47"/>
    </row>
    <row r="1277" spans="1:1">
      <c r="A1277" s="47"/>
    </row>
    <row r="1278" spans="1:1">
      <c r="A1278" s="47"/>
    </row>
    <row r="1279" spans="1:1">
      <c r="A1279" s="47"/>
    </row>
    <row r="1280" spans="1:1">
      <c r="A1280" s="47"/>
    </row>
    <row r="1281" spans="1:1">
      <c r="A1281" s="47"/>
    </row>
    <row r="1282" spans="1:1">
      <c r="A1282" s="47"/>
    </row>
    <row r="1283" spans="1:1">
      <c r="A1283" s="47"/>
    </row>
    <row r="1284" spans="1:1">
      <c r="A1284" s="47"/>
    </row>
    <row r="1285" spans="1:1">
      <c r="A1285" s="47"/>
    </row>
    <row r="1286" spans="1:1">
      <c r="A1286" s="47"/>
    </row>
    <row r="1287" spans="1:1">
      <c r="A1287" s="47"/>
    </row>
    <row r="1288" spans="1:1">
      <c r="A1288" s="47"/>
    </row>
    <row r="1289" spans="1:1">
      <c r="A1289" s="47"/>
    </row>
    <row r="1290" spans="1:1">
      <c r="A1290" s="47"/>
    </row>
    <row r="1291" spans="1:1">
      <c r="A1291" s="47"/>
    </row>
    <row r="1292" spans="1:1">
      <c r="A1292" s="47"/>
    </row>
    <row r="1293" spans="1:1">
      <c r="A1293" s="47"/>
    </row>
    <row r="1294" spans="1:1">
      <c r="A1294" s="47"/>
    </row>
    <row r="1295" spans="1:1">
      <c r="A1295" s="47"/>
    </row>
    <row r="1296" spans="1:1">
      <c r="A1296" s="47"/>
    </row>
    <row r="1297" spans="1:1">
      <c r="A1297" s="47"/>
    </row>
    <row r="1298" spans="1:1">
      <c r="A1298" s="47"/>
    </row>
    <row r="1299" spans="1:1">
      <c r="A1299" s="47"/>
    </row>
    <row r="1300" spans="1:1">
      <c r="A1300" s="47"/>
    </row>
    <row r="1301" spans="1:1">
      <c r="A1301" s="47"/>
    </row>
    <row r="1302" spans="1:1">
      <c r="A1302" s="47"/>
    </row>
    <row r="1303" spans="1:1">
      <c r="A1303" s="47"/>
    </row>
    <row r="1304" spans="1:1">
      <c r="A1304" s="47"/>
    </row>
    <row r="1305" spans="1:1">
      <c r="A1305" s="47"/>
    </row>
    <row r="1306" spans="1:1">
      <c r="A1306" s="47"/>
    </row>
    <row r="1307" spans="1:1">
      <c r="A1307" s="47"/>
    </row>
    <row r="1308" spans="1:1">
      <c r="A1308" s="47"/>
    </row>
    <row r="1309" spans="1:1">
      <c r="A1309" s="47"/>
    </row>
    <row r="1310" spans="1:1">
      <c r="A1310" s="47"/>
    </row>
    <row r="1311" spans="1:1">
      <c r="A1311" s="47"/>
    </row>
    <row r="1312" spans="1:1">
      <c r="A1312" s="47"/>
    </row>
    <row r="1313" spans="1:1">
      <c r="A1313" s="47"/>
    </row>
    <row r="1314" spans="1:1">
      <c r="A1314" s="47"/>
    </row>
    <row r="1315" spans="1:1">
      <c r="A1315" s="47"/>
    </row>
    <row r="1316" spans="1:1">
      <c r="A1316" s="47"/>
    </row>
    <row r="1317" spans="1:1">
      <c r="A1317" s="47"/>
    </row>
    <row r="1318" spans="1:1">
      <c r="A1318" s="47"/>
    </row>
    <row r="1319" spans="1:1">
      <c r="A1319" s="47"/>
    </row>
    <row r="1320" spans="1:1">
      <c r="A1320" s="47"/>
    </row>
    <row r="1321" spans="1:1">
      <c r="A1321" s="47"/>
    </row>
    <row r="1322" spans="1:1">
      <c r="A1322" s="47"/>
    </row>
    <row r="1323" spans="1:1">
      <c r="A1323" s="47"/>
    </row>
    <row r="1324" spans="1:1">
      <c r="A1324" s="47"/>
    </row>
    <row r="1325" spans="1:1">
      <c r="A1325" s="47"/>
    </row>
    <row r="1326" spans="1:1">
      <c r="A1326" s="47"/>
    </row>
    <row r="1327" spans="1:1">
      <c r="A1327" s="47"/>
    </row>
    <row r="1328" spans="1:1">
      <c r="A1328" s="47"/>
    </row>
    <row r="1329" spans="1:1">
      <c r="A1329" s="47"/>
    </row>
    <row r="1330" spans="1:1">
      <c r="A1330" s="47"/>
    </row>
    <row r="1331" spans="1:1">
      <c r="A1331" s="47"/>
    </row>
    <row r="1332" spans="1:1">
      <c r="A1332" s="47"/>
    </row>
    <row r="1333" spans="1:1">
      <c r="A1333" s="47"/>
    </row>
    <row r="1334" spans="1:1">
      <c r="A1334" s="47"/>
    </row>
    <row r="1335" spans="1:1">
      <c r="A1335" s="47"/>
    </row>
    <row r="1336" spans="1:1">
      <c r="A1336" s="47"/>
    </row>
    <row r="1337" spans="1:1">
      <c r="A1337" s="47"/>
    </row>
    <row r="1338" spans="1:1">
      <c r="A1338" s="47"/>
    </row>
    <row r="1339" spans="1:1">
      <c r="A1339" s="47"/>
    </row>
    <row r="1340" spans="1:1">
      <c r="A1340" s="47"/>
    </row>
    <row r="1341" spans="1:1">
      <c r="A1341" s="47"/>
    </row>
    <row r="1342" spans="1:1">
      <c r="A1342" s="47"/>
    </row>
    <row r="1343" spans="1:1">
      <c r="A1343" s="47"/>
    </row>
    <row r="1344" spans="1:1">
      <c r="A1344" s="47"/>
    </row>
    <row r="1345" spans="1:1">
      <c r="A1345" s="47"/>
    </row>
    <row r="1346" spans="1:1">
      <c r="A1346" s="47"/>
    </row>
    <row r="1347" spans="1:1">
      <c r="A1347" s="47"/>
    </row>
    <row r="1348" spans="1:1">
      <c r="A1348" s="47"/>
    </row>
    <row r="1349" spans="1:1">
      <c r="A1349" s="47"/>
    </row>
    <row r="1350" spans="1:1">
      <c r="A1350" s="47"/>
    </row>
    <row r="1351" spans="1:1">
      <c r="A1351" s="47"/>
    </row>
    <row r="1352" spans="1:1">
      <c r="A1352" s="47"/>
    </row>
    <row r="1353" spans="1:1">
      <c r="A1353" s="47"/>
    </row>
    <row r="1354" spans="1:1">
      <c r="A1354" s="47"/>
    </row>
    <row r="1355" spans="1:1">
      <c r="A1355" s="47"/>
    </row>
    <row r="1356" spans="1:1">
      <c r="A1356" s="47"/>
    </row>
    <row r="1357" spans="1:1">
      <c r="A1357" s="47"/>
    </row>
    <row r="1358" spans="1:1">
      <c r="A1358" s="47"/>
    </row>
    <row r="1359" spans="1:1">
      <c r="A1359" s="47"/>
    </row>
    <row r="1360" spans="1:1">
      <c r="A1360" s="47"/>
    </row>
    <row r="1361" spans="1:1">
      <c r="A1361" s="47"/>
    </row>
    <row r="1362" spans="1:1">
      <c r="A1362" s="47"/>
    </row>
    <row r="1363" spans="1:1">
      <c r="A1363" s="47"/>
    </row>
    <row r="1364" spans="1:1">
      <c r="A1364" s="47"/>
    </row>
    <row r="1365" spans="1:1">
      <c r="A1365" s="47"/>
    </row>
    <row r="1366" spans="1:1">
      <c r="A1366" s="47"/>
    </row>
    <row r="1367" spans="1:1">
      <c r="A1367" s="47"/>
    </row>
    <row r="1368" spans="1:1">
      <c r="A1368" s="47"/>
    </row>
    <row r="1369" spans="1:1">
      <c r="A1369" s="47"/>
    </row>
    <row r="1370" spans="1:1">
      <c r="A1370" s="47"/>
    </row>
    <row r="1371" spans="1:1">
      <c r="A1371" s="47"/>
    </row>
    <row r="1372" spans="1:1">
      <c r="A1372" s="47"/>
    </row>
    <row r="4446" spans="1:1" ht="18.75">
      <c r="A4446" s="48"/>
    </row>
    <row r="4463" spans="1:1" ht="18.75">
      <c r="A4463" s="48"/>
    </row>
    <row r="4466" spans="1:1">
      <c r="A4466" s="49"/>
    </row>
    <row r="4467" spans="1:1">
      <c r="A4467" s="49"/>
    </row>
    <row r="4468" spans="1:1">
      <c r="A4468" s="49"/>
    </row>
    <row r="4469" spans="1:1">
      <c r="A4469" s="49"/>
    </row>
    <row r="4470" spans="1:1">
      <c r="A4470" s="49"/>
    </row>
    <row r="4471" spans="1:1">
      <c r="A4471" s="49"/>
    </row>
    <row r="4472" spans="1:1">
      <c r="A4472" s="49"/>
    </row>
    <row r="4473" spans="1:1">
      <c r="A4473" s="49"/>
    </row>
    <row r="4474" spans="1:1">
      <c r="A4474" s="49"/>
    </row>
    <row r="4475" spans="1:1">
      <c r="A4475" s="49"/>
    </row>
    <row r="4476" spans="1:1">
      <c r="A4476" s="49"/>
    </row>
    <row r="4477" spans="1:1">
      <c r="A4477" s="49"/>
    </row>
    <row r="4478" spans="1:1">
      <c r="A4478" s="49"/>
    </row>
    <row r="4479" spans="1:1">
      <c r="A4479" s="49"/>
    </row>
    <row r="4480" spans="1:1">
      <c r="A4480" s="49"/>
    </row>
    <row r="4481" spans="1:1">
      <c r="A4481" s="49"/>
    </row>
    <row r="4482" spans="1:1">
      <c r="A4482" s="49"/>
    </row>
    <row r="4483" spans="1:1">
      <c r="A4483" s="49"/>
    </row>
    <row r="4484" spans="1:1">
      <c r="A4484" s="49"/>
    </row>
    <row r="4485" spans="1:1">
      <c r="A4485" s="49"/>
    </row>
    <row r="4486" spans="1:1">
      <c r="A4486" s="49"/>
    </row>
    <row r="4487" spans="1:1">
      <c r="A4487" s="49"/>
    </row>
    <row r="4488" spans="1:1">
      <c r="A4488" s="49"/>
    </row>
    <row r="4489" spans="1:1">
      <c r="A4489" s="49"/>
    </row>
    <row r="4490" spans="1:1">
      <c r="A4490" s="49"/>
    </row>
    <row r="4491" spans="1:1">
      <c r="A4491" s="49"/>
    </row>
    <row r="4492" spans="1:1">
      <c r="A4492" s="49"/>
    </row>
    <row r="4493" spans="1:1">
      <c r="A4493" s="49"/>
    </row>
    <row r="4494" spans="1:1">
      <c r="A4494" s="49"/>
    </row>
    <row r="4495" spans="1:1">
      <c r="A4495" s="49"/>
    </row>
    <row r="4496" spans="1:1">
      <c r="A4496" s="49"/>
    </row>
    <row r="4497" spans="1:1">
      <c r="A4497" s="49"/>
    </row>
    <row r="4498" spans="1:1">
      <c r="A4498" s="49"/>
    </row>
    <row r="4499" spans="1:1">
      <c r="A4499" s="49"/>
    </row>
    <row r="4500" spans="1:1">
      <c r="A4500" s="49"/>
    </row>
    <row r="4501" spans="1:1">
      <c r="A4501" s="49"/>
    </row>
    <row r="4502" spans="1:1">
      <c r="A4502" s="49"/>
    </row>
    <row r="4503" spans="1:1">
      <c r="A4503" s="49"/>
    </row>
    <row r="4504" spans="1:1">
      <c r="A4504" s="49"/>
    </row>
    <row r="4505" spans="1:1">
      <c r="A4505" s="49"/>
    </row>
    <row r="4506" spans="1:1">
      <c r="A4506" s="49"/>
    </row>
    <row r="4507" spans="1:1">
      <c r="A4507" s="49"/>
    </row>
    <row r="4508" spans="1:1">
      <c r="A4508" s="49"/>
    </row>
    <row r="4509" spans="1:1">
      <c r="A4509" s="49"/>
    </row>
    <row r="4510" spans="1:1">
      <c r="A4510" s="49"/>
    </row>
    <row r="4511" spans="1:1">
      <c r="A4511" s="49"/>
    </row>
    <row r="4512" spans="1:1">
      <c r="A4512" s="49"/>
    </row>
    <row r="4513" spans="1:1">
      <c r="A4513" s="49"/>
    </row>
    <row r="4514" spans="1:1">
      <c r="A4514" s="49"/>
    </row>
    <row r="4515" spans="1:1">
      <c r="A4515" s="49"/>
    </row>
    <row r="4516" spans="1:1">
      <c r="A4516" s="49"/>
    </row>
    <row r="4517" spans="1:1">
      <c r="A4517" s="49"/>
    </row>
    <row r="4518" spans="1:1">
      <c r="A4518" s="49"/>
    </row>
    <row r="4519" spans="1:1">
      <c r="A4519" s="49"/>
    </row>
    <row r="4520" spans="1:1">
      <c r="A4520" s="49"/>
    </row>
    <row r="4521" spans="1:1">
      <c r="A4521" s="49"/>
    </row>
    <row r="4522" spans="1:1">
      <c r="A4522" s="49"/>
    </row>
    <row r="4523" spans="1:1">
      <c r="A4523" s="49"/>
    </row>
    <row r="4524" spans="1:1">
      <c r="A4524" s="49"/>
    </row>
    <row r="4525" spans="1:1">
      <c r="A4525" s="49"/>
    </row>
    <row r="4526" spans="1:1">
      <c r="A4526" s="49"/>
    </row>
    <row r="4527" spans="1:1">
      <c r="A4527" s="49"/>
    </row>
    <row r="4528" spans="1:1">
      <c r="A4528" s="49"/>
    </row>
    <row r="4529" spans="1:1">
      <c r="A4529" s="49"/>
    </row>
    <row r="4530" spans="1:1">
      <c r="A4530" s="49"/>
    </row>
    <row r="4531" spans="1:1">
      <c r="A4531" s="49"/>
    </row>
    <row r="4532" spans="1:1">
      <c r="A4532" s="49"/>
    </row>
    <row r="4533" spans="1:1">
      <c r="A4533" s="49"/>
    </row>
    <row r="4534" spans="1:1">
      <c r="A4534" s="49"/>
    </row>
    <row r="4535" spans="1:1">
      <c r="A4535" s="49"/>
    </row>
    <row r="4536" spans="1:1">
      <c r="A4536" s="49"/>
    </row>
    <row r="4537" spans="1:1">
      <c r="A4537" s="49"/>
    </row>
    <row r="4538" spans="1:1">
      <c r="A4538" s="49"/>
    </row>
    <row r="4539" spans="1:1">
      <c r="A4539" s="49"/>
    </row>
    <row r="4540" spans="1:1">
      <c r="A4540" s="49"/>
    </row>
    <row r="4541" spans="1:1">
      <c r="A4541" s="49"/>
    </row>
    <row r="4542" spans="1:1">
      <c r="A4542" s="49"/>
    </row>
    <row r="4543" spans="1:1">
      <c r="A4543" s="49"/>
    </row>
    <row r="4544" spans="1:1">
      <c r="A4544" s="49"/>
    </row>
    <row r="4545" spans="1:1">
      <c r="A4545" s="49"/>
    </row>
    <row r="4546" spans="1:1">
      <c r="A4546" s="49"/>
    </row>
    <row r="4547" spans="1:1">
      <c r="A4547" s="49"/>
    </row>
    <row r="4548" spans="1:1">
      <c r="A4548" s="49"/>
    </row>
    <row r="4549" spans="1:1">
      <c r="A4549" s="49"/>
    </row>
    <row r="4550" spans="1:1">
      <c r="A4550" s="49"/>
    </row>
    <row r="4551" spans="1:1">
      <c r="A4551" s="49"/>
    </row>
    <row r="4552" spans="1:1">
      <c r="A4552" s="49"/>
    </row>
    <row r="4553" spans="1:1">
      <c r="A4553" s="49"/>
    </row>
    <row r="4554" spans="1:1">
      <c r="A4554" s="49"/>
    </row>
    <row r="4555" spans="1:1">
      <c r="A4555" s="49"/>
    </row>
    <row r="4556" spans="1:1">
      <c r="A4556" s="49"/>
    </row>
    <row r="4557" spans="1:1">
      <c r="A4557" s="49"/>
    </row>
    <row r="4558" spans="1:1">
      <c r="A4558" s="49"/>
    </row>
    <row r="4559" spans="1:1">
      <c r="A4559" s="49"/>
    </row>
    <row r="4560" spans="1:1">
      <c r="A4560" s="49"/>
    </row>
    <row r="4561" spans="1:1">
      <c r="A4561" s="49"/>
    </row>
    <row r="4562" spans="1:1">
      <c r="A4562" s="49"/>
    </row>
    <row r="4563" spans="1:1">
      <c r="A4563" s="49"/>
    </row>
    <row r="4564" spans="1:1">
      <c r="A4564" s="49"/>
    </row>
    <row r="4565" spans="1:1">
      <c r="A4565" s="49"/>
    </row>
    <row r="4566" spans="1:1">
      <c r="A4566" s="49"/>
    </row>
    <row r="4567" spans="1:1">
      <c r="A4567" s="49"/>
    </row>
    <row r="4568" spans="1:1">
      <c r="A4568" s="49"/>
    </row>
    <row r="4569" spans="1:1">
      <c r="A4569" s="49"/>
    </row>
    <row r="4570" spans="1:1">
      <c r="A4570" s="49"/>
    </row>
    <row r="4571" spans="1:1">
      <c r="A4571" s="49"/>
    </row>
    <row r="4572" spans="1:1">
      <c r="A4572" s="49"/>
    </row>
    <row r="4573" spans="1:1">
      <c r="A4573" s="49"/>
    </row>
    <row r="4574" spans="1:1">
      <c r="A4574" s="49"/>
    </row>
    <row r="4575" spans="1:1">
      <c r="A4575" s="49"/>
    </row>
    <row r="4576" spans="1:1">
      <c r="A4576" s="49"/>
    </row>
    <row r="4577" spans="1:1">
      <c r="A4577" s="49"/>
    </row>
    <row r="4578" spans="1:1">
      <c r="A4578" s="49"/>
    </row>
    <row r="4579" spans="1:1">
      <c r="A4579" s="49"/>
    </row>
    <row r="4580" spans="1:1">
      <c r="A4580" s="49"/>
    </row>
    <row r="4581" spans="1:1">
      <c r="A4581" s="49"/>
    </row>
    <row r="4582" spans="1:1">
      <c r="A4582" s="49"/>
    </row>
    <row r="4583" spans="1:1">
      <c r="A4583" s="49"/>
    </row>
    <row r="4584" spans="1:1">
      <c r="A4584" s="49"/>
    </row>
    <row r="4587" spans="1:1" ht="18.75">
      <c r="A4587" s="48"/>
    </row>
    <row r="4711" spans="1:1" ht="18.75">
      <c r="A4711" s="48"/>
    </row>
    <row r="4726" spans="1:1" ht="18.75">
      <c r="A4726" s="48"/>
    </row>
    <row r="4741" spans="1:1" ht="18.75">
      <c r="A4741" s="48"/>
    </row>
    <row r="4793" spans="1:1" ht="18.75">
      <c r="A4793" s="48"/>
    </row>
    <row r="4845" spans="1:1" ht="18.75">
      <c r="A4845" s="48"/>
    </row>
    <row r="4897" spans="1:1" ht="18.75">
      <c r="A4897" s="48"/>
    </row>
    <row r="4949" spans="1:1" ht="18.75">
      <c r="A4949" s="48"/>
    </row>
    <row r="5001" spans="1:1" ht="18.75">
      <c r="A5001" s="48"/>
    </row>
    <row r="5053" spans="1:1" ht="18.75">
      <c r="A5053" s="48"/>
    </row>
  </sheetData>
  <phoneticPr fontId="2" type="noConversion"/>
  <conditionalFormatting sqref="B1:B1048576">
    <cfRule type="top10" dxfId="15" priority="1" bottom="1" rank="1"/>
    <cfRule type="top10" dxfId="14" priority="2" rank="1"/>
    <cfRule type="cellIs" dxfId="13" priority="3" operator="lessThan">
      <formula>-120000</formula>
    </cfRule>
    <cfRule type="cellIs" dxfId="12" priority="4" operator="less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8D48-2E6B-4443-AC59-BAF3D658B840}">
  <dimension ref="A1:O5053"/>
  <sheetViews>
    <sheetView workbookViewId="0">
      <selection activeCell="D713" sqref="D713"/>
    </sheetView>
  </sheetViews>
  <sheetFormatPr defaultRowHeight="16.5"/>
  <cols>
    <col min="1" max="1" width="15.625" style="32" customWidth="1"/>
    <col min="2" max="2" width="20.625" style="46" customWidth="1"/>
    <col min="3" max="3" width="14.75" style="32" customWidth="1"/>
    <col min="4" max="4" width="13.875" style="32" customWidth="1"/>
    <col min="5" max="6" width="9" style="32"/>
    <col min="7" max="7" width="13.875" style="33" bestFit="1" customWidth="1"/>
    <col min="8" max="8" width="12.625" style="33" bestFit="1" customWidth="1"/>
    <col min="9" max="9" width="11.75" style="33" bestFit="1" customWidth="1"/>
    <col min="10" max="10" width="12" style="33" customWidth="1"/>
    <col min="11" max="11" width="10.125" style="33" bestFit="1" customWidth="1"/>
    <col min="12" max="12" width="21.375" style="33" bestFit="1" customWidth="1"/>
    <col min="13" max="13" width="9" style="57"/>
    <col min="14" max="16384" width="9" style="31"/>
  </cols>
  <sheetData>
    <row r="1" spans="1:15">
      <c r="A1" s="32" t="s">
        <v>24</v>
      </c>
      <c r="B1" s="46" t="s">
        <v>25</v>
      </c>
      <c r="C1" s="32" t="s">
        <v>9</v>
      </c>
      <c r="D1" s="32" t="s">
        <v>10</v>
      </c>
      <c r="E1" s="32" t="s">
        <v>11</v>
      </c>
    </row>
    <row r="2" spans="1:15">
      <c r="A2" s="47">
        <v>45667</v>
      </c>
      <c r="B2" s="46">
        <v>17557.727999999999</v>
      </c>
      <c r="C2" s="32">
        <f>VLOOKUP($A2,級距!$A:$K,9,FALSE)</f>
        <v>3</v>
      </c>
      <c r="D2" s="32">
        <f>VLOOKUP($A2,級距!$A:$K,10,FALSE)</f>
        <v>2</v>
      </c>
      <c r="E2" s="32">
        <f>VLOOKUP($A2,級距!$A:$K,11,FALSE)</f>
        <v>2</v>
      </c>
      <c r="F2" s="32">
        <f>IF(A3&lt;&gt;A2,1,0)</f>
        <v>1</v>
      </c>
      <c r="G2" s="36" t="s">
        <v>12</v>
      </c>
      <c r="H2" s="3">
        <f>MAX(B2:B1000)</f>
        <v>476689.728</v>
      </c>
      <c r="I2" s="50">
        <f>ABS(H2/H3)</f>
        <v>3.45734591959115</v>
      </c>
      <c r="J2" s="36"/>
      <c r="K2" s="36"/>
      <c r="O2" s="42" t="s">
        <v>22</v>
      </c>
    </row>
    <row r="3" spans="1:15">
      <c r="A3" s="47">
        <v>45666</v>
      </c>
      <c r="B3" s="46">
        <v>-76285.055999999997</v>
      </c>
      <c r="C3" s="32">
        <f>VLOOKUP($A3,級距!$A:$K,9,FALSE)</f>
        <v>8</v>
      </c>
      <c r="D3" s="32">
        <f>VLOOKUP($A3,級距!$A:$K,10,FALSE)</f>
        <v>5</v>
      </c>
      <c r="E3" s="32">
        <f>VLOOKUP($A3,級距!$A:$K,11,FALSE)</f>
        <v>2</v>
      </c>
      <c r="F3" s="32">
        <f>IF(A4&lt;&gt;A3,1,0)</f>
        <v>1</v>
      </c>
      <c r="G3" s="36" t="s">
        <v>13</v>
      </c>
      <c r="H3" s="3">
        <f>MIN(B2:B1000)</f>
        <v>-137877.35999999999</v>
      </c>
      <c r="I3" s="36"/>
      <c r="J3" s="36"/>
      <c r="K3" s="36"/>
    </row>
    <row r="4" spans="1:15">
      <c r="A4" s="47">
        <v>45665</v>
      </c>
      <c r="B4" s="46">
        <v>-18906.432000000001</v>
      </c>
      <c r="C4" s="32">
        <f>VLOOKUP($A4,級距!$A:$K,9,FALSE)</f>
        <v>4</v>
      </c>
      <c r="D4" s="32">
        <f>VLOOKUP($A4,級距!$A:$K,10,FALSE)</f>
        <v>5</v>
      </c>
      <c r="E4" s="32">
        <f>VLOOKUP($A4,級距!$A:$K,11,FALSE)</f>
        <v>2</v>
      </c>
      <c r="F4" s="32">
        <f t="shared" ref="F4:F67" si="0">IF(A5&lt;&gt;A4,1,0)</f>
        <v>1</v>
      </c>
      <c r="G4" s="36" t="s">
        <v>11</v>
      </c>
      <c r="H4" s="36">
        <v>1</v>
      </c>
      <c r="I4" s="36">
        <v>2</v>
      </c>
      <c r="J4" s="36">
        <v>3</v>
      </c>
      <c r="K4" s="36">
        <v>4</v>
      </c>
      <c r="L4" s="34" t="s">
        <v>21</v>
      </c>
      <c r="O4" s="31" t="s">
        <v>20</v>
      </c>
    </row>
    <row r="5" spans="1:15">
      <c r="A5" s="47">
        <v>45664</v>
      </c>
      <c r="B5" s="46">
        <v>43225</v>
      </c>
      <c r="C5" s="32">
        <f>VLOOKUP($A5,級距!$A:$K,9,FALSE)</f>
        <v>5</v>
      </c>
      <c r="D5" s="32">
        <f>VLOOKUP($A5,級距!$A:$K,10,FALSE)</f>
        <v>8</v>
      </c>
      <c r="E5" s="32">
        <f>VLOOKUP($A5,級距!$A:$K,11,FALSE)</f>
        <v>3</v>
      </c>
      <c r="F5" s="32">
        <f t="shared" si="0"/>
        <v>1</v>
      </c>
      <c r="G5" s="36" t="s">
        <v>14</v>
      </c>
      <c r="H5" s="37">
        <f>COUNTIF($E$2:$E$1000,H$4)/COUNT($E$2:$E$1000)</f>
        <v>7.0721357850070721E-2</v>
      </c>
      <c r="I5" s="37">
        <f>COUNTIF($E$2:$E$1000,I$4)/COUNT($E$2:$E$1000)</f>
        <v>0.61103253182461104</v>
      </c>
      <c r="J5" s="37">
        <f>COUNTIF($E$2:$E$1000,J$4)/COUNT($E$2:$E$1000)</f>
        <v>0.24752475247524752</v>
      </c>
      <c r="K5" s="37">
        <f>COUNTIF($E$2:$E$1000,K$4)/COUNT($E$2:$E$1000)</f>
        <v>7.0721357850070721E-2</v>
      </c>
      <c r="O5" s="31" t="s">
        <v>51</v>
      </c>
    </row>
    <row r="6" spans="1:15">
      <c r="A6" s="47">
        <v>45659</v>
      </c>
      <c r="B6" s="46">
        <v>-127186.52800000001</v>
      </c>
      <c r="C6" s="32">
        <f>VLOOKUP($A6,級距!$A:$K,9,FALSE)</f>
        <v>7</v>
      </c>
      <c r="D6" s="32">
        <f>VLOOKUP($A6,級距!$A:$K,10,FALSE)</f>
        <v>4</v>
      </c>
      <c r="E6" s="32">
        <f>VLOOKUP($A6,級距!$A:$K,11,FALSE)</f>
        <v>2</v>
      </c>
      <c r="F6" s="32">
        <f t="shared" si="0"/>
        <v>1</v>
      </c>
      <c r="G6" s="36" t="s">
        <v>15</v>
      </c>
      <c r="H6" s="3">
        <f>SUMIF($E$2:$E$1000,H$4,$B$2:$B$1000)</f>
        <v>599930.95200000005</v>
      </c>
      <c r="I6" s="3">
        <f>SUMIF($E$2:$E$1000,I$4,$B$2:$B$1000)</f>
        <v>2727273.5919999988</v>
      </c>
      <c r="J6" s="3">
        <f>SUMIF($E$2:$E$1000,J$4,$B$2:$B$1000)</f>
        <v>1389859.6240000001</v>
      </c>
      <c r="K6" s="3">
        <f>SUMIF($E$2:$E$1000,K$4,$B$2:$B$1000)</f>
        <v>793958.96799999999</v>
      </c>
      <c r="L6" s="7">
        <f>SUM(H6:K6)</f>
        <v>5511023.135999999</v>
      </c>
      <c r="O6" s="31" t="s">
        <v>52</v>
      </c>
    </row>
    <row r="7" spans="1:15">
      <c r="A7" s="47">
        <v>45657</v>
      </c>
      <c r="B7" s="46">
        <v>-69639.679999999993</v>
      </c>
      <c r="C7" s="32">
        <f>VLOOKUP($A7,級距!$A:$K,9,FALSE)</f>
        <v>2</v>
      </c>
      <c r="D7" s="32">
        <f>VLOOKUP($A7,級距!$A:$K,10,FALSE)</f>
        <v>3</v>
      </c>
      <c r="E7" s="32">
        <f>VLOOKUP($A7,級距!$A:$K,11,FALSE)</f>
        <v>2</v>
      </c>
      <c r="F7" s="32">
        <f t="shared" si="0"/>
        <v>1</v>
      </c>
      <c r="G7" s="38" t="s">
        <v>16</v>
      </c>
      <c r="H7" s="39">
        <f>COUNTIFS($B$2:$B$1000,"&gt;0",$E$2:$E$1000,H$4)/COUNTIF($E$2:$E$1000,H$4)</f>
        <v>0.44</v>
      </c>
      <c r="I7" s="39">
        <f>COUNTIFS($B$2:$B$1000,"&gt;0",$E$2:$E$1000,I$4)/COUNTIF($E$2:$E$1000,I$4)</f>
        <v>0.4861111111111111</v>
      </c>
      <c r="J7" s="39">
        <f>COUNTIFS($B$2:$B$1000,"&gt;0",$E$2:$E$1000,J$4)/COUNTIF($E$2:$E$1000,J$4)</f>
        <v>0.39428571428571429</v>
      </c>
      <c r="K7" s="39">
        <f>COUNTIFS($B$2:$B$1000,"&gt;0",$E$2:$E$1000,K$4)/COUNTIF($E$2:$E$1000,K$4)</f>
        <v>0.54</v>
      </c>
      <c r="L7" s="43">
        <f>COUNTIFS($B$2:$B$1000,"&gt;0")/COUNT($B$2:$B$1000)</f>
        <v>0.46393210749646391</v>
      </c>
      <c r="O7" s="31" t="s">
        <v>53</v>
      </c>
    </row>
    <row r="8" spans="1:15">
      <c r="A8" s="47">
        <v>45652</v>
      </c>
      <c r="B8" s="46">
        <v>-18078.112000000001</v>
      </c>
      <c r="C8" s="32">
        <f>VLOOKUP($A8,級距!$A:$K,9,FALSE)</f>
        <v>1</v>
      </c>
      <c r="D8" s="32">
        <f>VLOOKUP($A8,級距!$A:$K,10,FALSE)</f>
        <v>4</v>
      </c>
      <c r="E8" s="32">
        <f>VLOOKUP($A8,級距!$A:$K,11,FALSE)</f>
        <v>2</v>
      </c>
      <c r="F8" s="32">
        <f t="shared" si="0"/>
        <v>1</v>
      </c>
      <c r="G8" s="38" t="s">
        <v>17</v>
      </c>
      <c r="H8" s="40">
        <f>AVERAGEIFS($B$2:$B$1000,$B$2:$B$1000,"&gt;0",$E$2:$E$1000,H$4)/MAX(1,-AVERAGEIFS($B$2:$B$1000,$B$2:$B$1000,"&lt;0",$E$2:$E$1000,H$4))</f>
        <v>1.6558808109399328</v>
      </c>
      <c r="I8" s="40">
        <f>AVERAGEIFS($B$2:$B$1000,$B$2:$B$1000,"&gt;0",$E$2:$E$1000,I$4)/MAX(1,-AVERAGEIFS($B$2:$B$1000,$B$2:$B$1000,"&lt;0",$E$2:$E$1000,I$4))</f>
        <v>1.3529070983670251</v>
      </c>
      <c r="J8" s="40">
        <f>AVERAGEIFS($B$2:$B$1000,$B$2:$B$1000,"&gt;0",$E$2:$E$1000,J$4)/MAX(1,-AVERAGEIFS($B$2:$B$1000,$B$2:$B$1000,"&lt;0",$E$2:$E$1000,J$4))</f>
        <v>1.9264327673471771</v>
      </c>
      <c r="K8" s="40">
        <f>AVERAGEIFS($B$2:$B$1000,$B$2:$B$1000,"&gt;0",$E$2:$E$1000,K$4)/MAX(2,-AVERAGEIFS($B$2:$B$1000,$B$2:$B$1000,"&lt;0",$E$2:$E$1000,K$4))</f>
        <v>1.1435299749437353</v>
      </c>
      <c r="L8" s="44">
        <f>AVERAGEIFS($B$2:$B$1000,$B$2:$B$1000,"&gt;0")/MAX(2,-AVERAGEIFS($B$2:$B$1000,$B$2:$B$1000,"&lt;0"))</f>
        <v>1.4815208530760211</v>
      </c>
      <c r="O8" s="31" t="s">
        <v>54</v>
      </c>
    </row>
    <row r="9" spans="1:15">
      <c r="A9" s="47">
        <v>45650</v>
      </c>
      <c r="B9" s="46">
        <v>84129.928</v>
      </c>
      <c r="C9" s="32">
        <f>VLOOKUP($A9,級距!$A:$K,9,FALSE)</f>
        <v>6</v>
      </c>
      <c r="D9" s="32">
        <f>VLOOKUP($A9,級距!$A:$K,10,FALSE)</f>
        <v>8</v>
      </c>
      <c r="E9" s="32">
        <f>VLOOKUP($A9,級距!$A:$K,11,FALSE)</f>
        <v>3</v>
      </c>
      <c r="F9" s="32">
        <f t="shared" si="0"/>
        <v>1</v>
      </c>
      <c r="G9" s="38" t="s">
        <v>18</v>
      </c>
      <c r="H9" s="4">
        <f>H8*H7-(1-H7)</f>
        <v>0.16858755681357041</v>
      </c>
      <c r="I9" s="4">
        <f>I8*I7-(1-I7)</f>
        <v>0.14377428392841496</v>
      </c>
      <c r="J9" s="4">
        <f>J8*J7-(1-J7)</f>
        <v>0.15385063398260135</v>
      </c>
      <c r="K9" s="4">
        <f>K8*K7-(1-K7)</f>
        <v>0.15750618646961712</v>
      </c>
      <c r="L9" s="45">
        <f>L8*L7-(1-L7)</f>
        <v>0.1512571991639815</v>
      </c>
      <c r="O9" s="31" t="s">
        <v>49</v>
      </c>
    </row>
    <row r="10" spans="1:15">
      <c r="A10" s="47">
        <v>45646</v>
      </c>
      <c r="B10" s="46">
        <v>-38097.728000000003</v>
      </c>
      <c r="C10" s="32">
        <f>VLOOKUP($A10,級距!$A:$K,9,FALSE)</f>
        <v>4</v>
      </c>
      <c r="D10" s="32">
        <f>VLOOKUP($A10,級距!$A:$K,10,FALSE)</f>
        <v>7</v>
      </c>
      <c r="E10" s="32">
        <f>VLOOKUP($A10,級距!$A:$K,11,FALSE)</f>
        <v>3</v>
      </c>
      <c r="F10" s="32">
        <f t="shared" si="0"/>
        <v>1</v>
      </c>
      <c r="G10" s="41" t="s">
        <v>19</v>
      </c>
      <c r="H10" s="53">
        <f>SUM(F2:F800)/COUNT([1]級距!A2:A1342)</f>
        <v>0.52761194029850744</v>
      </c>
      <c r="I10" s="36"/>
      <c r="J10" s="36"/>
      <c r="K10" s="36"/>
    </row>
    <row r="11" spans="1:15">
      <c r="A11" s="47">
        <v>45645</v>
      </c>
      <c r="B11" s="46">
        <v>-58365.375999999997</v>
      </c>
      <c r="C11" s="32">
        <f>VLOOKUP($A11,級距!$A:$K,9,FALSE)</f>
        <v>4</v>
      </c>
      <c r="D11" s="32">
        <f>VLOOKUP($A11,級距!$A:$K,10,FALSE)</f>
        <v>6</v>
      </c>
      <c r="E11" s="32">
        <f>VLOOKUP($A11,級距!$A:$K,11,FALSE)</f>
        <v>2</v>
      </c>
      <c r="F11" s="32">
        <f t="shared" si="0"/>
        <v>1</v>
      </c>
      <c r="G11" s="51" t="s">
        <v>29</v>
      </c>
      <c r="H11" s="45">
        <f>AVERAGEIF($B$2:$B$1000,"&lt;0")</f>
        <v>-51534.345667546171</v>
      </c>
      <c r="I11" s="34"/>
      <c r="J11" s="34"/>
      <c r="K11" s="34"/>
    </row>
    <row r="12" spans="1:15">
      <c r="A12" s="47">
        <v>45642</v>
      </c>
      <c r="B12" s="46">
        <v>-123371.496</v>
      </c>
      <c r="C12" s="32">
        <f>VLOOKUP($A12,級距!$A:$K,9,FALSE)</f>
        <v>8</v>
      </c>
      <c r="D12" s="32">
        <f>VLOOKUP($A12,級距!$A:$K,10,FALSE)</f>
        <v>8</v>
      </c>
      <c r="E12" s="32">
        <f>VLOOKUP($A12,級距!$A:$K,11,FALSE)</f>
        <v>3</v>
      </c>
      <c r="F12" s="32">
        <f t="shared" si="0"/>
        <v>1</v>
      </c>
      <c r="G12" s="51" t="s">
        <v>30</v>
      </c>
      <c r="H12" s="52">
        <f>AVERAGEIF($B$2:$B$1000,"&gt;0")</f>
        <v>76349.207756097559</v>
      </c>
      <c r="I12" s="34"/>
      <c r="J12" s="34"/>
      <c r="K12" s="34"/>
    </row>
    <row r="13" spans="1:15">
      <c r="A13" s="47">
        <v>45638</v>
      </c>
      <c r="B13" s="46">
        <v>-39266.368000000002</v>
      </c>
      <c r="C13" s="32">
        <f>VLOOKUP($A13,級距!$A:$K,9,FALSE)</f>
        <v>4</v>
      </c>
      <c r="D13" s="32">
        <f>VLOOKUP($A13,級距!$A:$K,10,FALSE)</f>
        <v>5</v>
      </c>
      <c r="E13" s="32">
        <f>VLOOKUP($A13,級距!$A:$K,11,FALSE)</f>
        <v>2</v>
      </c>
      <c r="F13" s="32">
        <f t="shared" si="0"/>
        <v>1</v>
      </c>
      <c r="G13" s="33" t="s">
        <v>32</v>
      </c>
      <c r="H13" s="35">
        <f xml:space="preserve"> COUNTIF(B1:B1000,"&lt;-120000")/COUNT(B1:B1000)</f>
        <v>7.7793493635077787E-2</v>
      </c>
    </row>
    <row r="14" spans="1:15">
      <c r="A14" s="47">
        <v>45636</v>
      </c>
      <c r="B14" s="46">
        <v>175108.67199999999</v>
      </c>
      <c r="C14" s="32">
        <f>VLOOKUP($A14,級距!$A:$K,9,FALSE)</f>
        <v>7</v>
      </c>
      <c r="D14" s="32">
        <f>VLOOKUP($A14,級距!$A:$K,10,FALSE)</f>
        <v>5</v>
      </c>
      <c r="E14" s="32">
        <f>VLOOKUP($A14,級距!$A:$K,11,FALSE)</f>
        <v>2</v>
      </c>
      <c r="F14" s="32">
        <f t="shared" si="0"/>
        <v>1</v>
      </c>
    </row>
    <row r="15" spans="1:15">
      <c r="A15" s="47">
        <v>45635</v>
      </c>
      <c r="B15" s="46">
        <v>-49258.239999999998</v>
      </c>
      <c r="C15" s="32">
        <f>VLOOKUP($A15,級距!$A:$K,9,FALSE)</f>
        <v>1</v>
      </c>
      <c r="D15" s="32">
        <f>VLOOKUP($A15,級距!$A:$K,10,FALSE)</f>
        <v>5</v>
      </c>
      <c r="E15" s="32">
        <f>VLOOKUP($A15,級距!$A:$K,11,FALSE)</f>
        <v>2</v>
      </c>
      <c r="F15" s="32">
        <f t="shared" si="0"/>
        <v>1</v>
      </c>
    </row>
    <row r="16" spans="1:15">
      <c r="A16" s="47">
        <v>45632</v>
      </c>
      <c r="B16" s="46">
        <v>4622.2560000000003</v>
      </c>
      <c r="C16" s="32">
        <f>VLOOKUP($A16,級距!$A:$K,9,FALSE)</f>
        <v>5</v>
      </c>
      <c r="D16" s="32">
        <f>VLOOKUP($A16,級距!$A:$K,10,FALSE)</f>
        <v>7</v>
      </c>
      <c r="E16" s="32">
        <f>VLOOKUP($A16,級距!$A:$K,11,FALSE)</f>
        <v>3</v>
      </c>
      <c r="F16" s="32">
        <f t="shared" si="0"/>
        <v>1</v>
      </c>
    </row>
    <row r="17" spans="1:13" s="33" customFormat="1">
      <c r="A17" s="47">
        <v>45630</v>
      </c>
      <c r="B17" s="46">
        <v>-54048.832000000002</v>
      </c>
      <c r="C17" s="32">
        <f>VLOOKUP($A17,級距!$A:$K,9,FALSE)</f>
        <v>5</v>
      </c>
      <c r="D17" s="32">
        <f>VLOOKUP($A17,級距!$A:$K,10,FALSE)</f>
        <v>5</v>
      </c>
      <c r="E17" s="32">
        <f>VLOOKUP($A17,級距!$A:$K,11,FALSE)</f>
        <v>2</v>
      </c>
      <c r="F17" s="32">
        <f t="shared" si="0"/>
        <v>1</v>
      </c>
      <c r="G17" s="21"/>
      <c r="H17" s="22">
        <v>1</v>
      </c>
      <c r="I17" s="22">
        <v>2</v>
      </c>
      <c r="J17" s="22">
        <v>3</v>
      </c>
      <c r="K17" s="23">
        <v>4</v>
      </c>
      <c r="M17" s="58"/>
    </row>
    <row r="18" spans="1:13" s="33" customFormat="1">
      <c r="A18" s="47">
        <v>45625</v>
      </c>
      <c r="B18" s="46">
        <v>-27513.128000000001</v>
      </c>
      <c r="C18" s="32">
        <f>VLOOKUP($A18,級距!$A:$K,9,FALSE)</f>
        <v>10</v>
      </c>
      <c r="D18" s="32">
        <f>VLOOKUP($A18,級距!$A:$K,10,FALSE)</f>
        <v>3</v>
      </c>
      <c r="E18" s="32">
        <f>VLOOKUP($A18,級距!$A:$K,11,FALSE)</f>
        <v>1</v>
      </c>
      <c r="F18" s="32">
        <f t="shared" si="0"/>
        <v>1</v>
      </c>
      <c r="G18" s="24">
        <v>2024</v>
      </c>
      <c r="H18" s="25">
        <v>5.3921568627450983E-2</v>
      </c>
      <c r="I18" s="25">
        <v>0.56372549019607843</v>
      </c>
      <c r="J18" s="25">
        <v>0.30882352941176472</v>
      </c>
      <c r="K18" s="26">
        <v>7.3529411764705885E-2</v>
      </c>
      <c r="M18" s="31"/>
    </row>
    <row r="19" spans="1:13" s="33" customFormat="1">
      <c r="A19" s="47">
        <v>45623</v>
      </c>
      <c r="B19" s="46">
        <v>107950.18399999999</v>
      </c>
      <c r="C19" s="32">
        <f>VLOOKUP($A19,級距!$A:$K,9,FALSE)</f>
        <v>8</v>
      </c>
      <c r="D19" s="32">
        <f>VLOOKUP($A19,級距!$A:$K,10,FALSE)</f>
        <v>8</v>
      </c>
      <c r="E19" s="32">
        <f>VLOOKUP($A19,級距!$A:$K,11,FALSE)</f>
        <v>3</v>
      </c>
      <c r="F19" s="32">
        <f t="shared" si="0"/>
        <v>1</v>
      </c>
      <c r="G19" s="24">
        <v>2023</v>
      </c>
      <c r="H19" s="25">
        <v>0</v>
      </c>
      <c r="I19" s="25">
        <v>0.58995815899581594</v>
      </c>
      <c r="J19" s="25">
        <v>0.39330543933054396</v>
      </c>
      <c r="K19" s="26">
        <v>1.6736401673640166E-2</v>
      </c>
      <c r="M19" s="58"/>
    </row>
    <row r="20" spans="1:13" s="33" customFormat="1">
      <c r="A20" s="47">
        <v>45622</v>
      </c>
      <c r="B20" s="46">
        <v>84054.792000000001</v>
      </c>
      <c r="C20" s="32">
        <f>VLOOKUP($A20,級距!$A:$K,9,FALSE)</f>
        <v>5</v>
      </c>
      <c r="D20" s="32">
        <f>VLOOKUP($A20,級距!$A:$K,10,FALSE)</f>
        <v>4</v>
      </c>
      <c r="E20" s="32">
        <f>VLOOKUP($A20,級距!$A:$K,11,FALSE)</f>
        <v>2</v>
      </c>
      <c r="F20" s="32">
        <f t="shared" si="0"/>
        <v>1</v>
      </c>
      <c r="G20" s="24">
        <v>2022</v>
      </c>
      <c r="H20" s="25">
        <v>4.065040650406504E-2</v>
      </c>
      <c r="I20" s="25">
        <v>0.59756097560975607</v>
      </c>
      <c r="J20" s="25">
        <v>0.2886178861788618</v>
      </c>
      <c r="K20" s="26">
        <v>7.3170731707317069E-2</v>
      </c>
      <c r="M20" s="58"/>
    </row>
    <row r="21" spans="1:13" s="33" customFormat="1">
      <c r="A21" s="47">
        <v>45621</v>
      </c>
      <c r="B21" s="46">
        <v>-137877.35999999999</v>
      </c>
      <c r="C21" s="32">
        <f>VLOOKUP($A21,級距!$A:$K,9,FALSE)</f>
        <v>6</v>
      </c>
      <c r="D21" s="32">
        <f>VLOOKUP($A21,級距!$A:$K,10,FALSE)</f>
        <v>7</v>
      </c>
      <c r="E21" s="32">
        <f>VLOOKUP($A21,級距!$A:$K,11,FALSE)</f>
        <v>3</v>
      </c>
      <c r="F21" s="32">
        <f t="shared" si="0"/>
        <v>1</v>
      </c>
      <c r="G21" s="24">
        <v>2021</v>
      </c>
      <c r="H21" s="25">
        <v>9.0163934426229511E-2</v>
      </c>
      <c r="I21" s="25">
        <v>0.57377049180327866</v>
      </c>
      <c r="J21" s="25">
        <v>0.26639344262295084</v>
      </c>
      <c r="K21" s="26">
        <v>6.9672131147540978E-2</v>
      </c>
      <c r="M21" s="58"/>
    </row>
    <row r="22" spans="1:13" s="33" customFormat="1">
      <c r="A22" s="47">
        <v>45617</v>
      </c>
      <c r="B22" s="46">
        <v>-22550.896000000001</v>
      </c>
      <c r="C22" s="32">
        <f>VLOOKUP($A22,級距!$A:$K,9,FALSE)</f>
        <v>5</v>
      </c>
      <c r="D22" s="32">
        <f>VLOOKUP($A22,級距!$A:$K,10,FALSE)</f>
        <v>4</v>
      </c>
      <c r="E22" s="32">
        <f>VLOOKUP($A22,級距!$A:$K,11,FALSE)</f>
        <v>2</v>
      </c>
      <c r="F22" s="32">
        <f t="shared" si="0"/>
        <v>1</v>
      </c>
      <c r="G22" s="24">
        <v>2020</v>
      </c>
      <c r="H22" s="25">
        <v>6.5573770491803282E-2</v>
      </c>
      <c r="I22" s="25">
        <v>0.60245901639344257</v>
      </c>
      <c r="J22" s="25">
        <v>0.22950819672131148</v>
      </c>
      <c r="K22" s="26">
        <v>0.10245901639344263</v>
      </c>
      <c r="M22" s="58"/>
    </row>
    <row r="23" spans="1:13" s="33" customFormat="1">
      <c r="A23" s="47">
        <v>45614</v>
      </c>
      <c r="B23" s="46">
        <v>-21942.848000000002</v>
      </c>
      <c r="C23" s="32">
        <f>VLOOKUP($A23,級距!$A:$K,9,FALSE)</f>
        <v>5</v>
      </c>
      <c r="D23" s="32">
        <f>VLOOKUP($A23,級距!$A:$K,10,FALSE)</f>
        <v>4</v>
      </c>
      <c r="E23" s="32">
        <f>VLOOKUP($A23,級距!$A:$K,11,FALSE)</f>
        <v>2</v>
      </c>
      <c r="F23" s="32">
        <f t="shared" si="0"/>
        <v>1</v>
      </c>
      <c r="G23" s="27">
        <v>2019</v>
      </c>
      <c r="H23" s="28">
        <v>1.1695906432748537E-2</v>
      </c>
      <c r="I23" s="28">
        <v>0.63157894736842102</v>
      </c>
      <c r="J23" s="28">
        <v>0.33918128654970758</v>
      </c>
      <c r="K23" s="29">
        <v>5.8479532163742687E-3</v>
      </c>
      <c r="M23" s="58"/>
    </row>
    <row r="24" spans="1:13" s="33" customFormat="1">
      <c r="A24" s="47">
        <v>45610</v>
      </c>
      <c r="B24" s="46">
        <v>5445.08</v>
      </c>
      <c r="C24" s="32">
        <f>VLOOKUP($A24,級距!$A:$K,9,FALSE)</f>
        <v>7</v>
      </c>
      <c r="D24" s="32">
        <f>VLOOKUP($A24,級距!$A:$K,10,FALSE)</f>
        <v>4</v>
      </c>
      <c r="E24" s="32">
        <f>VLOOKUP($A24,級距!$A:$K,11,FALSE)</f>
        <v>2</v>
      </c>
      <c r="F24" s="32">
        <f t="shared" si="0"/>
        <v>1</v>
      </c>
      <c r="M24" s="58"/>
    </row>
    <row r="25" spans="1:13" s="33" customFormat="1">
      <c r="A25" s="47">
        <v>45607</v>
      </c>
      <c r="B25" s="46">
        <v>3833.1120000000001</v>
      </c>
      <c r="C25" s="32">
        <f>VLOOKUP($A25,級距!$A:$K,9,FALSE)</f>
        <v>7</v>
      </c>
      <c r="D25" s="32">
        <f>VLOOKUP($A25,級距!$A:$K,10,FALSE)</f>
        <v>1</v>
      </c>
      <c r="E25" s="32">
        <f>VLOOKUP($A25,級距!$A:$K,11,FALSE)</f>
        <v>2</v>
      </c>
      <c r="F25" s="32">
        <f t="shared" si="0"/>
        <v>1</v>
      </c>
      <c r="M25" s="58"/>
    </row>
    <row r="26" spans="1:13" s="33" customFormat="1">
      <c r="A26" s="47">
        <v>45604</v>
      </c>
      <c r="B26" s="46">
        <v>61259.8</v>
      </c>
      <c r="C26" s="32">
        <f>VLOOKUP($A26,級距!$A:$K,9,FALSE)</f>
        <v>5</v>
      </c>
      <c r="D26" s="32">
        <f>VLOOKUP($A26,級距!$A:$K,10,FALSE)</f>
        <v>1</v>
      </c>
      <c r="E26" s="32">
        <f>VLOOKUP($A26,級距!$A:$K,11,FALSE)</f>
        <v>2</v>
      </c>
      <c r="F26" s="32">
        <f t="shared" si="0"/>
        <v>1</v>
      </c>
      <c r="I26" s="33" t="s">
        <v>39</v>
      </c>
      <c r="M26" s="58"/>
    </row>
    <row r="27" spans="1:13" s="33" customFormat="1">
      <c r="A27" s="47">
        <v>45602</v>
      </c>
      <c r="B27" s="46">
        <v>2035.152</v>
      </c>
      <c r="C27" s="32">
        <f>VLOOKUP($A27,級距!$A:$K,9,FALSE)</f>
        <v>9</v>
      </c>
      <c r="D27" s="32">
        <f>VLOOKUP($A27,級距!$A:$K,10,FALSE)</f>
        <v>2</v>
      </c>
      <c r="E27" s="32">
        <f>VLOOKUP($A27,級距!$A:$K,11,FALSE)</f>
        <v>2</v>
      </c>
      <c r="F27" s="32">
        <f t="shared" si="0"/>
        <v>1</v>
      </c>
      <c r="M27" s="58"/>
    </row>
    <row r="28" spans="1:13" s="33" customFormat="1">
      <c r="A28" s="47">
        <v>45597</v>
      </c>
      <c r="B28" s="46">
        <v>253958.736</v>
      </c>
      <c r="C28" s="32">
        <f>VLOOKUP($A28,級距!$A:$K,9,FALSE)</f>
        <v>10</v>
      </c>
      <c r="D28" s="32">
        <f>VLOOKUP($A28,級距!$A:$K,10,FALSE)</f>
        <v>7</v>
      </c>
      <c r="E28" s="32">
        <f>VLOOKUP($A28,級距!$A:$K,11,FALSE)</f>
        <v>4</v>
      </c>
      <c r="F28" s="32">
        <f t="shared" si="0"/>
        <v>1</v>
      </c>
      <c r="M28" s="58"/>
    </row>
    <row r="29" spans="1:13" s="33" customFormat="1">
      <c r="A29" s="47">
        <v>45595</v>
      </c>
      <c r="B29" s="46">
        <v>53756.311999999998</v>
      </c>
      <c r="C29" s="32">
        <f>VLOOKUP($A29,級距!$A:$K,9,FALSE)</f>
        <v>7</v>
      </c>
      <c r="D29" s="32">
        <f>VLOOKUP($A29,級距!$A:$K,10,FALSE)</f>
        <v>6</v>
      </c>
      <c r="E29" s="32">
        <f>VLOOKUP($A29,級距!$A:$K,11,FALSE)</f>
        <v>2</v>
      </c>
      <c r="F29" s="32">
        <f t="shared" si="0"/>
        <v>1</v>
      </c>
      <c r="M29" s="58"/>
    </row>
    <row r="30" spans="1:13" s="33" customFormat="1">
      <c r="A30" s="47">
        <v>45594</v>
      </c>
      <c r="B30" s="46">
        <v>-128832.48</v>
      </c>
      <c r="C30" s="32">
        <f>VLOOKUP($A30,級距!$A:$K,9,FALSE)</f>
        <v>10</v>
      </c>
      <c r="D30" s="32">
        <f>VLOOKUP($A30,級距!$A:$K,10,FALSE)</f>
        <v>4</v>
      </c>
      <c r="E30" s="32">
        <f>VLOOKUP($A30,級距!$A:$K,11,FALSE)</f>
        <v>1</v>
      </c>
      <c r="F30" s="32">
        <f t="shared" si="0"/>
        <v>1</v>
      </c>
      <c r="M30" s="58"/>
    </row>
    <row r="31" spans="1:13" s="33" customFormat="1">
      <c r="A31" s="47">
        <v>45593</v>
      </c>
      <c r="B31" s="46">
        <v>80443.792000000001</v>
      </c>
      <c r="C31" s="32">
        <f>VLOOKUP($A31,級距!$A:$K,9,FALSE)</f>
        <v>9</v>
      </c>
      <c r="D31" s="32">
        <f>VLOOKUP($A31,級距!$A:$K,10,FALSE)</f>
        <v>8</v>
      </c>
      <c r="E31" s="32">
        <f>VLOOKUP($A31,級距!$A:$K,11,FALSE)</f>
        <v>4</v>
      </c>
      <c r="F31" s="32">
        <f t="shared" si="0"/>
        <v>1</v>
      </c>
      <c r="M31" s="58"/>
    </row>
    <row r="32" spans="1:13" s="33" customFormat="1">
      <c r="A32" s="47">
        <v>45589</v>
      </c>
      <c r="B32" s="46">
        <v>64661.631999999998</v>
      </c>
      <c r="C32" s="32">
        <f>VLOOKUP($A32,級距!$A:$K,9,FALSE)</f>
        <v>5</v>
      </c>
      <c r="D32" s="32">
        <f>VLOOKUP($A32,級距!$A:$K,10,FALSE)</f>
        <v>4</v>
      </c>
      <c r="E32" s="32">
        <f>VLOOKUP($A32,級距!$A:$K,11,FALSE)</f>
        <v>2</v>
      </c>
      <c r="F32" s="32">
        <f t="shared" si="0"/>
        <v>1</v>
      </c>
      <c r="M32" s="58"/>
    </row>
    <row r="33" spans="1:13" s="33" customFormat="1">
      <c r="A33" s="47">
        <v>45588</v>
      </c>
      <c r="B33" s="46">
        <v>-7546.88</v>
      </c>
      <c r="C33" s="32">
        <f>VLOOKUP($A33,級距!$A:$K,9,FALSE)</f>
        <v>3</v>
      </c>
      <c r="D33" s="32">
        <f>VLOOKUP($A33,級距!$A:$K,10,FALSE)</f>
        <v>6</v>
      </c>
      <c r="E33" s="32">
        <f>VLOOKUP($A33,級距!$A:$K,11,FALSE)</f>
        <v>2</v>
      </c>
      <c r="F33" s="32">
        <f t="shared" si="0"/>
        <v>1</v>
      </c>
      <c r="M33" s="58"/>
    </row>
    <row r="34" spans="1:13" s="33" customFormat="1">
      <c r="A34" s="47">
        <v>45587</v>
      </c>
      <c r="B34" s="46">
        <v>34239.08</v>
      </c>
      <c r="C34" s="32">
        <f>VLOOKUP($A34,級距!$A:$K,9,FALSE)</f>
        <v>7</v>
      </c>
      <c r="D34" s="32">
        <f>VLOOKUP($A34,級距!$A:$K,10,FALSE)</f>
        <v>3</v>
      </c>
      <c r="E34" s="32">
        <f>VLOOKUP($A34,級距!$A:$K,11,FALSE)</f>
        <v>2</v>
      </c>
      <c r="F34" s="32">
        <f t="shared" si="0"/>
        <v>1</v>
      </c>
      <c r="M34" s="58"/>
    </row>
    <row r="35" spans="1:13" s="33" customFormat="1">
      <c r="A35" s="47">
        <v>45586</v>
      </c>
      <c r="B35" s="46">
        <v>-92847.456000000006</v>
      </c>
      <c r="C35" s="32">
        <f>VLOOKUP($A35,級距!$A:$K,9,FALSE)</f>
        <v>5</v>
      </c>
      <c r="D35" s="32">
        <f>VLOOKUP($A35,級距!$A:$K,10,FALSE)</f>
        <v>9</v>
      </c>
      <c r="E35" s="32">
        <f>VLOOKUP($A35,級距!$A:$K,11,FALSE)</f>
        <v>3</v>
      </c>
      <c r="F35" s="32">
        <f t="shared" si="0"/>
        <v>1</v>
      </c>
      <c r="M35" s="58"/>
    </row>
    <row r="36" spans="1:13" s="33" customFormat="1">
      <c r="A36" s="47">
        <v>45583</v>
      </c>
      <c r="B36" s="46">
        <v>-133661.95199999999</v>
      </c>
      <c r="C36" s="32">
        <f>VLOOKUP($A36,級距!$A:$K,9,FALSE)</f>
        <v>7</v>
      </c>
      <c r="D36" s="32">
        <f>VLOOKUP($A36,級距!$A:$K,10,FALSE)</f>
        <v>6</v>
      </c>
      <c r="E36" s="32">
        <f>VLOOKUP($A36,級距!$A:$K,11,FALSE)</f>
        <v>2</v>
      </c>
      <c r="F36" s="32">
        <f t="shared" si="0"/>
        <v>1</v>
      </c>
      <c r="M36" s="58"/>
    </row>
    <row r="37" spans="1:13" s="33" customFormat="1">
      <c r="A37" s="47">
        <v>45582</v>
      </c>
      <c r="B37" s="46">
        <v>79114.720000000001</v>
      </c>
      <c r="C37" s="32">
        <f>VLOOKUP($A37,級距!$A:$K,9,FALSE)</f>
        <v>6</v>
      </c>
      <c r="D37" s="32">
        <f>VLOOKUP($A37,級距!$A:$K,10,FALSE)</f>
        <v>5</v>
      </c>
      <c r="E37" s="32">
        <f>VLOOKUP($A37,級距!$A:$K,11,FALSE)</f>
        <v>2</v>
      </c>
      <c r="F37" s="32">
        <f t="shared" si="0"/>
        <v>1</v>
      </c>
      <c r="M37" s="58"/>
    </row>
    <row r="38" spans="1:13" s="33" customFormat="1">
      <c r="A38" s="47">
        <v>45579</v>
      </c>
      <c r="B38" s="46">
        <v>-123885.31200000001</v>
      </c>
      <c r="C38" s="32">
        <f>VLOOKUP($A38,級距!$A:$K,9,FALSE)</f>
        <v>5</v>
      </c>
      <c r="D38" s="32">
        <f>VLOOKUP($A38,級距!$A:$K,10,FALSE)</f>
        <v>1</v>
      </c>
      <c r="E38" s="32">
        <f>VLOOKUP($A38,級距!$A:$K,11,FALSE)</f>
        <v>2</v>
      </c>
      <c r="F38" s="32">
        <f t="shared" si="0"/>
        <v>1</v>
      </c>
      <c r="M38" s="58"/>
    </row>
    <row r="39" spans="1:13" s="33" customFormat="1">
      <c r="A39" s="47">
        <v>45576</v>
      </c>
      <c r="B39" s="46">
        <v>139510.39999999999</v>
      </c>
      <c r="C39" s="32">
        <f>VLOOKUP($A39,級距!$A:$K,9,FALSE)</f>
        <v>5</v>
      </c>
      <c r="D39" s="32">
        <f>VLOOKUP($A39,級距!$A:$K,10,FALSE)</f>
        <v>4</v>
      </c>
      <c r="E39" s="32">
        <f>VLOOKUP($A39,級距!$A:$K,11,FALSE)</f>
        <v>2</v>
      </c>
      <c r="F39" s="32">
        <f t="shared" si="0"/>
        <v>1</v>
      </c>
      <c r="M39" s="58"/>
    </row>
    <row r="40" spans="1:13" s="33" customFormat="1">
      <c r="A40" s="47">
        <v>45574</v>
      </c>
      <c r="B40" s="46">
        <v>-2764.3519999999999</v>
      </c>
      <c r="C40" s="32">
        <f>VLOOKUP($A40,級距!$A:$K,9,FALSE)</f>
        <v>5</v>
      </c>
      <c r="D40" s="32">
        <f>VLOOKUP($A40,級距!$A:$K,10,FALSE)</f>
        <v>4</v>
      </c>
      <c r="E40" s="32">
        <f>VLOOKUP($A40,級距!$A:$K,11,FALSE)</f>
        <v>2</v>
      </c>
      <c r="F40" s="32">
        <f t="shared" si="0"/>
        <v>1</v>
      </c>
      <c r="M40" s="58"/>
    </row>
    <row r="41" spans="1:13" s="33" customFormat="1">
      <c r="A41" s="47">
        <v>45573</v>
      </c>
      <c r="B41" s="46">
        <v>92157.119999999995</v>
      </c>
      <c r="C41" s="32">
        <f>VLOOKUP($A41,級距!$A:$K,9,FALSE)</f>
        <v>5</v>
      </c>
      <c r="D41" s="32">
        <f>VLOOKUP($A41,級距!$A:$K,10,FALSE)</f>
        <v>2</v>
      </c>
      <c r="E41" s="32">
        <f>VLOOKUP($A41,級距!$A:$K,11,FALSE)</f>
        <v>2</v>
      </c>
      <c r="F41" s="32">
        <f t="shared" si="0"/>
        <v>1</v>
      </c>
      <c r="M41" s="58"/>
    </row>
    <row r="42" spans="1:13" s="33" customFormat="1">
      <c r="A42" s="47">
        <v>45565</v>
      </c>
      <c r="B42" s="46">
        <v>65507.656000000003</v>
      </c>
      <c r="C42" s="32">
        <f>VLOOKUP($A42,級距!$A:$K,9,FALSE)</f>
        <v>10</v>
      </c>
      <c r="D42" s="32">
        <f>VLOOKUP($A42,級距!$A:$K,10,FALSE)</f>
        <v>9</v>
      </c>
      <c r="E42" s="32">
        <f>VLOOKUP($A42,級距!$A:$K,11,FALSE)</f>
        <v>4</v>
      </c>
      <c r="F42" s="32">
        <f t="shared" si="0"/>
        <v>1</v>
      </c>
      <c r="M42" s="58"/>
    </row>
    <row r="43" spans="1:13" s="33" customFormat="1">
      <c r="A43" s="47">
        <v>45562</v>
      </c>
      <c r="B43" s="46">
        <v>476689.728</v>
      </c>
      <c r="C43" s="32">
        <f>VLOOKUP($A43,級距!$A:$K,9,FALSE)</f>
        <v>7</v>
      </c>
      <c r="D43" s="32">
        <f>VLOOKUP($A43,級距!$A:$K,10,FALSE)</f>
        <v>10</v>
      </c>
      <c r="E43" s="32">
        <f>VLOOKUP($A43,級距!$A:$K,11,FALSE)</f>
        <v>3</v>
      </c>
      <c r="F43" s="32">
        <f t="shared" si="0"/>
        <v>1</v>
      </c>
      <c r="M43" s="58"/>
    </row>
    <row r="44" spans="1:13" s="33" customFormat="1">
      <c r="A44" s="47">
        <v>45561</v>
      </c>
      <c r="B44" s="46">
        <v>-19607.455999999998</v>
      </c>
      <c r="C44" s="32">
        <f>VLOOKUP($A44,級距!$A:$K,9,FALSE)</f>
        <v>3</v>
      </c>
      <c r="D44" s="32">
        <f>VLOOKUP($A44,級距!$A:$K,10,FALSE)</f>
        <v>5</v>
      </c>
      <c r="E44" s="32">
        <f>VLOOKUP($A44,級距!$A:$K,11,FALSE)</f>
        <v>2</v>
      </c>
      <c r="F44" s="32">
        <f t="shared" si="0"/>
        <v>1</v>
      </c>
      <c r="M44" s="58"/>
    </row>
    <row r="45" spans="1:13" s="33" customFormat="1">
      <c r="A45" s="47">
        <v>45560</v>
      </c>
      <c r="B45" s="46">
        <v>-29553.856</v>
      </c>
      <c r="C45" s="32">
        <f>VLOOKUP($A45,級距!$A:$K,9,FALSE)</f>
        <v>1</v>
      </c>
      <c r="D45" s="32">
        <f>VLOOKUP($A45,級距!$A:$K,10,FALSE)</f>
        <v>4</v>
      </c>
      <c r="E45" s="32">
        <f>VLOOKUP($A45,級距!$A:$K,11,FALSE)</f>
        <v>2</v>
      </c>
      <c r="F45" s="32">
        <f t="shared" si="0"/>
        <v>1</v>
      </c>
      <c r="M45" s="58"/>
    </row>
    <row r="46" spans="1:13" s="33" customFormat="1">
      <c r="A46" s="47">
        <v>45559</v>
      </c>
      <c r="B46" s="46">
        <v>57054.271999999997</v>
      </c>
      <c r="C46" s="32">
        <f>VLOOKUP($A46,級距!$A:$K,9,FALSE)</f>
        <v>8</v>
      </c>
      <c r="D46" s="32">
        <f>VLOOKUP($A46,級距!$A:$K,10,FALSE)</f>
        <v>6</v>
      </c>
      <c r="E46" s="32">
        <f>VLOOKUP($A46,級距!$A:$K,11,FALSE)</f>
        <v>2</v>
      </c>
      <c r="F46" s="32">
        <f t="shared" si="0"/>
        <v>1</v>
      </c>
      <c r="M46" s="58"/>
    </row>
    <row r="47" spans="1:13" s="33" customFormat="1">
      <c r="A47" s="47">
        <v>45558</v>
      </c>
      <c r="B47" s="46">
        <v>-11643.504000000001</v>
      </c>
      <c r="C47" s="32">
        <f>VLOOKUP($A47,級距!$A:$K,9,FALSE)</f>
        <v>1</v>
      </c>
      <c r="D47" s="32">
        <f>VLOOKUP($A47,級距!$A:$K,10,FALSE)</f>
        <v>4</v>
      </c>
      <c r="E47" s="32">
        <f>VLOOKUP($A47,級距!$A:$K,11,FALSE)</f>
        <v>2</v>
      </c>
      <c r="F47" s="32">
        <f t="shared" si="0"/>
        <v>1</v>
      </c>
      <c r="M47" s="58"/>
    </row>
    <row r="48" spans="1:13" s="33" customFormat="1">
      <c r="A48" s="47">
        <v>45555</v>
      </c>
      <c r="B48" s="46">
        <v>48118.928</v>
      </c>
      <c r="C48" s="32">
        <f>VLOOKUP($A48,級距!$A:$K,9,FALSE)</f>
        <v>5</v>
      </c>
      <c r="D48" s="32">
        <f>VLOOKUP($A48,級距!$A:$K,10,FALSE)</f>
        <v>6</v>
      </c>
      <c r="E48" s="32">
        <f>VLOOKUP($A48,級距!$A:$K,11,FALSE)</f>
        <v>2</v>
      </c>
      <c r="F48" s="32">
        <f t="shared" si="0"/>
        <v>1</v>
      </c>
      <c r="M48" s="58"/>
    </row>
    <row r="49" spans="1:13" s="33" customFormat="1">
      <c r="A49" s="47">
        <v>45554</v>
      </c>
      <c r="B49" s="46">
        <v>-72437.936000000002</v>
      </c>
      <c r="C49" s="32">
        <f>VLOOKUP($A49,級距!$A:$K,9,FALSE)</f>
        <v>10</v>
      </c>
      <c r="D49" s="32">
        <f>VLOOKUP($A49,級距!$A:$K,10,FALSE)</f>
        <v>8</v>
      </c>
      <c r="E49" s="32">
        <f>VLOOKUP($A49,級距!$A:$K,11,FALSE)</f>
        <v>4</v>
      </c>
      <c r="F49" s="32">
        <f t="shared" si="0"/>
        <v>1</v>
      </c>
      <c r="M49" s="58"/>
    </row>
    <row r="50" spans="1:13" s="33" customFormat="1">
      <c r="A50" s="47">
        <v>45553</v>
      </c>
      <c r="B50" s="46">
        <v>-85450.176000000007</v>
      </c>
      <c r="C50" s="32">
        <f>VLOOKUP($A50,級距!$A:$K,9,FALSE)</f>
        <v>8</v>
      </c>
      <c r="D50" s="32">
        <f>VLOOKUP($A50,級距!$A:$K,10,FALSE)</f>
        <v>4</v>
      </c>
      <c r="E50" s="32">
        <f>VLOOKUP($A50,級距!$A:$K,11,FALSE)</f>
        <v>2</v>
      </c>
      <c r="F50" s="32">
        <f t="shared" si="0"/>
        <v>1</v>
      </c>
      <c r="M50" s="58"/>
    </row>
    <row r="51" spans="1:13" s="33" customFormat="1">
      <c r="A51" s="47">
        <v>45551</v>
      </c>
      <c r="B51" s="46">
        <v>16213.392</v>
      </c>
      <c r="C51" s="32">
        <f>VLOOKUP($A51,級距!$A:$K,9,FALSE)</f>
        <v>2</v>
      </c>
      <c r="D51" s="32">
        <f>VLOOKUP($A51,級距!$A:$K,10,FALSE)</f>
        <v>1</v>
      </c>
      <c r="E51" s="32">
        <f>VLOOKUP($A51,級距!$A:$K,11,FALSE)</f>
        <v>2</v>
      </c>
      <c r="F51" s="32">
        <f t="shared" si="0"/>
        <v>1</v>
      </c>
      <c r="M51" s="58"/>
    </row>
    <row r="52" spans="1:13" s="33" customFormat="1">
      <c r="A52" s="47">
        <v>45546</v>
      </c>
      <c r="B52" s="46">
        <v>3959.36</v>
      </c>
      <c r="C52" s="32">
        <f>VLOOKUP($A52,級距!$A:$K,9,FALSE)</f>
        <v>4</v>
      </c>
      <c r="D52" s="32">
        <f>VLOOKUP($A52,級距!$A:$K,10,FALSE)</f>
        <v>6</v>
      </c>
      <c r="E52" s="32">
        <f>VLOOKUP($A52,級距!$A:$K,11,FALSE)</f>
        <v>2</v>
      </c>
      <c r="F52" s="32">
        <f t="shared" si="0"/>
        <v>1</v>
      </c>
      <c r="M52" s="58"/>
    </row>
    <row r="53" spans="1:13" s="33" customFormat="1">
      <c r="A53" s="47">
        <v>45545</v>
      </c>
      <c r="B53" s="46">
        <v>-16533.664000000001</v>
      </c>
      <c r="C53" s="32">
        <f>VLOOKUP($A53,級距!$A:$K,9,FALSE)</f>
        <v>9</v>
      </c>
      <c r="D53" s="32">
        <f>VLOOKUP($A53,級距!$A:$K,10,FALSE)</f>
        <v>7</v>
      </c>
      <c r="E53" s="32">
        <f>VLOOKUP($A53,級距!$A:$K,11,FALSE)</f>
        <v>3</v>
      </c>
      <c r="F53" s="32">
        <f t="shared" si="0"/>
        <v>1</v>
      </c>
      <c r="M53" s="58"/>
    </row>
    <row r="54" spans="1:13" s="33" customFormat="1">
      <c r="A54" s="47">
        <v>45541</v>
      </c>
      <c r="B54" s="46">
        <v>227059.10399999999</v>
      </c>
      <c r="C54" s="32">
        <f>VLOOKUP($A54,級距!$A:$K,9,FALSE)</f>
        <v>10</v>
      </c>
      <c r="D54" s="32">
        <f>VLOOKUP($A54,級距!$A:$K,10,FALSE)</f>
        <v>3</v>
      </c>
      <c r="E54" s="32">
        <f>VLOOKUP($A54,級距!$A:$K,11,FALSE)</f>
        <v>1</v>
      </c>
      <c r="F54" s="32">
        <f t="shared" si="0"/>
        <v>1</v>
      </c>
      <c r="M54" s="58"/>
    </row>
    <row r="55" spans="1:13" s="33" customFormat="1">
      <c r="A55" s="47">
        <v>45539</v>
      </c>
      <c r="B55" s="46">
        <v>-126036.768</v>
      </c>
      <c r="C55" s="32">
        <f>VLOOKUP($A55,級距!$A:$K,9,FALSE)</f>
        <v>10</v>
      </c>
      <c r="D55" s="32">
        <f>VLOOKUP($A55,級距!$A:$K,10,FALSE)</f>
        <v>6</v>
      </c>
      <c r="E55" s="32">
        <f>VLOOKUP($A55,級距!$A:$K,11,FALSE)</f>
        <v>1</v>
      </c>
      <c r="F55" s="32">
        <f t="shared" si="0"/>
        <v>1</v>
      </c>
      <c r="M55" s="58"/>
    </row>
    <row r="56" spans="1:13" s="33" customFormat="1">
      <c r="A56" s="47">
        <v>45538</v>
      </c>
      <c r="B56" s="46">
        <v>-34329.887999999999</v>
      </c>
      <c r="C56" s="32">
        <f>VLOOKUP($A56,級距!$A:$K,9,FALSE)</f>
        <v>8</v>
      </c>
      <c r="D56" s="32">
        <f>VLOOKUP($A56,級距!$A:$K,10,FALSE)</f>
        <v>5</v>
      </c>
      <c r="E56" s="32">
        <f>VLOOKUP($A56,級距!$A:$K,11,FALSE)</f>
        <v>2</v>
      </c>
      <c r="F56" s="32">
        <f t="shared" si="0"/>
        <v>1</v>
      </c>
      <c r="M56" s="58"/>
    </row>
    <row r="57" spans="1:13" s="33" customFormat="1">
      <c r="A57" s="47">
        <v>45537</v>
      </c>
      <c r="B57" s="46">
        <v>-30920.896000000001</v>
      </c>
      <c r="C57" s="32">
        <f>VLOOKUP($A57,級距!$A:$K,9,FALSE)</f>
        <v>7</v>
      </c>
      <c r="D57" s="32">
        <f>VLOOKUP($A57,級距!$A:$K,10,FALSE)</f>
        <v>4</v>
      </c>
      <c r="E57" s="32">
        <f>VLOOKUP($A57,級距!$A:$K,11,FALSE)</f>
        <v>2</v>
      </c>
      <c r="F57" s="32">
        <f t="shared" si="0"/>
        <v>1</v>
      </c>
      <c r="M57" s="58"/>
    </row>
    <row r="58" spans="1:13" s="33" customFormat="1">
      <c r="A58" s="47">
        <v>45534</v>
      </c>
      <c r="B58" s="46">
        <v>-42950.432000000001</v>
      </c>
      <c r="C58" s="32">
        <f>VLOOKUP($A58,級距!$A:$K,9,FALSE)</f>
        <v>2</v>
      </c>
      <c r="D58" s="32">
        <f>VLOOKUP($A58,級距!$A:$K,10,FALSE)</f>
        <v>1</v>
      </c>
      <c r="E58" s="32">
        <f>VLOOKUP($A58,級距!$A:$K,11,FALSE)</f>
        <v>2</v>
      </c>
      <c r="F58" s="32">
        <f t="shared" si="0"/>
        <v>1</v>
      </c>
      <c r="M58" s="58"/>
    </row>
    <row r="59" spans="1:13" s="33" customFormat="1">
      <c r="A59" s="47">
        <v>45532</v>
      </c>
      <c r="B59" s="46">
        <v>162906.79199999999</v>
      </c>
      <c r="C59" s="32">
        <f>VLOOKUP($A59,級距!$A:$K,9,FALSE)</f>
        <v>9</v>
      </c>
      <c r="D59" s="32">
        <f>VLOOKUP($A59,級距!$A:$K,10,FALSE)</f>
        <v>7</v>
      </c>
      <c r="E59" s="32">
        <f>VLOOKUP($A59,級距!$A:$K,11,FALSE)</f>
        <v>3</v>
      </c>
      <c r="F59" s="32">
        <f t="shared" si="0"/>
        <v>1</v>
      </c>
      <c r="M59" s="58"/>
    </row>
    <row r="60" spans="1:13" s="33" customFormat="1">
      <c r="A60" s="47">
        <v>45530</v>
      </c>
      <c r="B60" s="46">
        <v>39326.671999999999</v>
      </c>
      <c r="C60" s="32">
        <f>VLOOKUP($A60,級距!$A:$K,9,FALSE)</f>
        <v>8</v>
      </c>
      <c r="D60" s="32">
        <f>VLOOKUP($A60,級距!$A:$K,10,FALSE)</f>
        <v>1</v>
      </c>
      <c r="E60" s="32">
        <f>VLOOKUP($A60,級距!$A:$K,11,FALSE)</f>
        <v>2</v>
      </c>
      <c r="F60" s="32">
        <f t="shared" si="0"/>
        <v>1</v>
      </c>
      <c r="M60" s="58"/>
    </row>
    <row r="61" spans="1:13" s="33" customFormat="1">
      <c r="A61" s="47">
        <v>45526</v>
      </c>
      <c r="B61" s="46">
        <v>94702.176000000007</v>
      </c>
      <c r="C61" s="32">
        <f>VLOOKUP($A61,級距!$A:$K,9,FALSE)</f>
        <v>5</v>
      </c>
      <c r="D61" s="32">
        <f>VLOOKUP($A61,級距!$A:$K,10,FALSE)</f>
        <v>6</v>
      </c>
      <c r="E61" s="32">
        <f>VLOOKUP($A61,級距!$A:$K,11,FALSE)</f>
        <v>2</v>
      </c>
      <c r="F61" s="32">
        <f t="shared" si="0"/>
        <v>1</v>
      </c>
      <c r="M61" s="58"/>
    </row>
    <row r="62" spans="1:13" s="33" customFormat="1">
      <c r="A62" s="47">
        <v>45525</v>
      </c>
      <c r="B62" s="46">
        <v>-110420.67200000001</v>
      </c>
      <c r="C62" s="32">
        <f>VLOOKUP($A62,級距!$A:$K,9,FALSE)</f>
        <v>4</v>
      </c>
      <c r="D62" s="32">
        <f>VLOOKUP($A62,級距!$A:$K,10,FALSE)</f>
        <v>6</v>
      </c>
      <c r="E62" s="32">
        <f>VLOOKUP($A62,級距!$A:$K,11,FALSE)</f>
        <v>2</v>
      </c>
      <c r="F62" s="32">
        <f t="shared" si="0"/>
        <v>1</v>
      </c>
      <c r="M62" s="58"/>
    </row>
    <row r="63" spans="1:13" s="33" customFormat="1">
      <c r="A63" s="47">
        <v>45523</v>
      </c>
      <c r="B63" s="46">
        <v>22352.256000000001</v>
      </c>
      <c r="C63" s="32">
        <f>VLOOKUP($A63,級距!$A:$K,9,FALSE)</f>
        <v>4</v>
      </c>
      <c r="D63" s="32">
        <f>VLOOKUP($A63,級距!$A:$K,10,FALSE)</f>
        <v>2</v>
      </c>
      <c r="E63" s="32">
        <f>VLOOKUP($A63,級距!$A:$K,11,FALSE)</f>
        <v>2</v>
      </c>
      <c r="F63" s="32">
        <f t="shared" si="0"/>
        <v>1</v>
      </c>
      <c r="M63" s="58"/>
    </row>
    <row r="64" spans="1:13" s="33" customFormat="1">
      <c r="A64" s="47">
        <v>45520</v>
      </c>
      <c r="B64" s="46">
        <v>-122335.82399999999</v>
      </c>
      <c r="C64" s="32">
        <f>VLOOKUP($A64,級距!$A:$K,9,FALSE)</f>
        <v>3</v>
      </c>
      <c r="D64" s="32">
        <f>VLOOKUP($A64,級距!$A:$K,10,FALSE)</f>
        <v>3</v>
      </c>
      <c r="E64" s="32">
        <f>VLOOKUP($A64,級距!$A:$K,11,FALSE)</f>
        <v>2</v>
      </c>
      <c r="F64" s="32">
        <f t="shared" si="0"/>
        <v>1</v>
      </c>
      <c r="M64" s="58"/>
    </row>
    <row r="65" spans="1:13" s="33" customFormat="1">
      <c r="A65" s="47">
        <v>45519</v>
      </c>
      <c r="B65" s="46">
        <v>167170.38399999999</v>
      </c>
      <c r="C65" s="32">
        <f>VLOOKUP($A65,級距!$A:$K,9,FALSE)</f>
        <v>7</v>
      </c>
      <c r="D65" s="32">
        <f>VLOOKUP($A65,級距!$A:$K,10,FALSE)</f>
        <v>6</v>
      </c>
      <c r="E65" s="32">
        <f>VLOOKUP($A65,級距!$A:$K,11,FALSE)</f>
        <v>2</v>
      </c>
      <c r="F65" s="32">
        <f t="shared" si="0"/>
        <v>1</v>
      </c>
      <c r="M65" s="58"/>
    </row>
    <row r="66" spans="1:13" s="33" customFormat="1">
      <c r="A66" s="47">
        <v>45518</v>
      </c>
      <c r="B66" s="46">
        <v>-130593.504</v>
      </c>
      <c r="C66" s="32">
        <f>VLOOKUP($A66,級距!$A:$K,9,FALSE)</f>
        <v>5</v>
      </c>
      <c r="D66" s="32">
        <f>VLOOKUP($A66,級距!$A:$K,10,FALSE)</f>
        <v>6</v>
      </c>
      <c r="E66" s="32">
        <f>VLOOKUP($A66,級距!$A:$K,11,FALSE)</f>
        <v>2</v>
      </c>
      <c r="F66" s="32">
        <f t="shared" si="0"/>
        <v>1</v>
      </c>
      <c r="M66" s="58"/>
    </row>
    <row r="67" spans="1:13" s="33" customFormat="1">
      <c r="A67" s="47">
        <v>45517</v>
      </c>
      <c r="B67" s="46">
        <v>23653.759999999998</v>
      </c>
      <c r="C67" s="32">
        <f>VLOOKUP($A67,級距!$A:$K,9,FALSE)</f>
        <v>5</v>
      </c>
      <c r="D67" s="32">
        <f>VLOOKUP($A67,級距!$A:$K,10,FALSE)</f>
        <v>4</v>
      </c>
      <c r="E67" s="32">
        <f>VLOOKUP($A67,級距!$A:$K,11,FALSE)</f>
        <v>2</v>
      </c>
      <c r="F67" s="32">
        <f t="shared" si="0"/>
        <v>1</v>
      </c>
      <c r="M67" s="58"/>
    </row>
    <row r="68" spans="1:13" s="33" customFormat="1">
      <c r="A68" s="47">
        <v>45512</v>
      </c>
      <c r="B68" s="46">
        <v>-123408.48</v>
      </c>
      <c r="C68" s="32">
        <f>VLOOKUP($A68,級距!$A:$K,9,FALSE)</f>
        <v>10</v>
      </c>
      <c r="D68" s="32">
        <f>VLOOKUP($A68,級距!$A:$K,10,FALSE)</f>
        <v>1</v>
      </c>
      <c r="E68" s="32">
        <f>VLOOKUP($A68,級距!$A:$K,11,FALSE)</f>
        <v>1</v>
      </c>
      <c r="F68" s="32">
        <f t="shared" ref="F68:F131" si="1">IF(A69&lt;&gt;A68,1,0)</f>
        <v>1</v>
      </c>
      <c r="M68" s="58"/>
    </row>
    <row r="69" spans="1:13" s="33" customFormat="1">
      <c r="A69" s="47">
        <v>45509</v>
      </c>
      <c r="B69" s="46">
        <v>-121986.376</v>
      </c>
      <c r="C69" s="32">
        <f>VLOOKUP($A69,級距!$A:$K,9,FALSE)</f>
        <v>10</v>
      </c>
      <c r="D69" s="32">
        <f>VLOOKUP($A69,級距!$A:$K,10,FALSE)</f>
        <v>10</v>
      </c>
      <c r="E69" s="32">
        <f>VLOOKUP($A69,級距!$A:$K,11,FALSE)</f>
        <v>4</v>
      </c>
      <c r="F69" s="32">
        <f t="shared" si="1"/>
        <v>1</v>
      </c>
      <c r="M69" s="58"/>
    </row>
    <row r="70" spans="1:13" s="33" customFormat="1">
      <c r="A70" s="47">
        <v>45506</v>
      </c>
      <c r="B70" s="46">
        <v>209206.91200000001</v>
      </c>
      <c r="C70" s="32">
        <f>VLOOKUP($A70,級距!$A:$K,9,FALSE)</f>
        <v>10</v>
      </c>
      <c r="D70" s="32">
        <f>VLOOKUP($A70,級距!$A:$K,10,FALSE)</f>
        <v>8</v>
      </c>
      <c r="E70" s="32">
        <f>VLOOKUP($A70,級距!$A:$K,11,FALSE)</f>
        <v>4</v>
      </c>
      <c r="F70" s="32">
        <f t="shared" si="1"/>
        <v>1</v>
      </c>
      <c r="M70" s="58"/>
    </row>
    <row r="71" spans="1:13" s="33" customFormat="1">
      <c r="A71" s="47">
        <v>45503</v>
      </c>
      <c r="B71" s="46">
        <v>119986.44</v>
      </c>
      <c r="C71" s="32">
        <f>VLOOKUP($A71,級距!$A:$K,9,FALSE)</f>
        <v>10</v>
      </c>
      <c r="D71" s="32">
        <f>VLOOKUP($A71,級距!$A:$K,10,FALSE)</f>
        <v>7</v>
      </c>
      <c r="E71" s="32">
        <f>VLOOKUP($A71,級距!$A:$K,11,FALSE)</f>
        <v>4</v>
      </c>
      <c r="F71" s="32">
        <f t="shared" si="1"/>
        <v>1</v>
      </c>
      <c r="M71" s="58"/>
    </row>
    <row r="72" spans="1:13" s="33" customFormat="1">
      <c r="A72" s="47">
        <v>45502</v>
      </c>
      <c r="B72" s="46">
        <v>-126844.368</v>
      </c>
      <c r="C72" s="32">
        <f>VLOOKUP($A72,級距!$A:$K,9,FALSE)</f>
        <v>9</v>
      </c>
      <c r="D72" s="32">
        <f>VLOOKUP($A72,級距!$A:$K,10,FALSE)</f>
        <v>5</v>
      </c>
      <c r="E72" s="32">
        <f>VLOOKUP($A72,級距!$A:$K,11,FALSE)</f>
        <v>2</v>
      </c>
      <c r="F72" s="32">
        <f t="shared" si="1"/>
        <v>1</v>
      </c>
      <c r="M72" s="58"/>
    </row>
    <row r="73" spans="1:13" s="33" customFormat="1">
      <c r="A73" s="47">
        <v>45499</v>
      </c>
      <c r="B73" s="46">
        <v>136866.33600000001</v>
      </c>
      <c r="C73" s="32">
        <f>VLOOKUP($A73,級距!$A:$K,9,FALSE)</f>
        <v>5</v>
      </c>
      <c r="D73" s="32">
        <f>VLOOKUP($A73,級距!$A:$K,10,FALSE)</f>
        <v>3</v>
      </c>
      <c r="E73" s="32">
        <f>VLOOKUP($A73,級距!$A:$K,11,FALSE)</f>
        <v>2</v>
      </c>
      <c r="F73" s="32">
        <f t="shared" si="1"/>
        <v>1</v>
      </c>
      <c r="M73" s="58"/>
    </row>
    <row r="74" spans="1:13" s="33" customFormat="1">
      <c r="A74" s="47">
        <v>45495</v>
      </c>
      <c r="B74" s="46">
        <v>-128690.496</v>
      </c>
      <c r="C74" s="32">
        <f>VLOOKUP($A74,級距!$A:$K,9,FALSE)</f>
        <v>10</v>
      </c>
      <c r="D74" s="32">
        <f>VLOOKUP($A74,級距!$A:$K,10,FALSE)</f>
        <v>7</v>
      </c>
      <c r="E74" s="32">
        <f>VLOOKUP($A74,級距!$A:$K,11,FALSE)</f>
        <v>4</v>
      </c>
      <c r="F74" s="32">
        <f t="shared" si="1"/>
        <v>1</v>
      </c>
      <c r="M74" s="58"/>
    </row>
    <row r="75" spans="1:13" s="33" customFormat="1">
      <c r="A75" s="47">
        <v>45492</v>
      </c>
      <c r="B75" s="46">
        <v>97088.04</v>
      </c>
      <c r="C75" s="32">
        <f>VLOOKUP($A75,級距!$A:$K,9,FALSE)</f>
        <v>8</v>
      </c>
      <c r="D75" s="32">
        <f>VLOOKUP($A75,級距!$A:$K,10,FALSE)</f>
        <v>8</v>
      </c>
      <c r="E75" s="32">
        <f>VLOOKUP($A75,級距!$A:$K,11,FALSE)</f>
        <v>3</v>
      </c>
      <c r="F75" s="32">
        <f t="shared" si="1"/>
        <v>1</v>
      </c>
      <c r="M75" s="58"/>
    </row>
    <row r="76" spans="1:13" s="33" customFormat="1">
      <c r="A76" s="47">
        <v>45491</v>
      </c>
      <c r="B76" s="46">
        <v>-24995.407999999999</v>
      </c>
      <c r="C76" s="32">
        <f>VLOOKUP($A76,級距!$A:$K,9,FALSE)</f>
        <v>7</v>
      </c>
      <c r="D76" s="32">
        <f>VLOOKUP($A76,級距!$A:$K,10,FALSE)</f>
        <v>4</v>
      </c>
      <c r="E76" s="32">
        <f>VLOOKUP($A76,級距!$A:$K,11,FALSE)</f>
        <v>2</v>
      </c>
      <c r="F76" s="32">
        <f t="shared" si="1"/>
        <v>1</v>
      </c>
      <c r="M76" s="58"/>
    </row>
    <row r="77" spans="1:13" s="33" customFormat="1">
      <c r="A77" s="47">
        <v>45488</v>
      </c>
      <c r="B77" s="46">
        <v>-130317.45600000001</v>
      </c>
      <c r="C77" s="32">
        <f>VLOOKUP($A77,級距!$A:$K,9,FALSE)</f>
        <v>8</v>
      </c>
      <c r="D77" s="32">
        <f>VLOOKUP($A77,級距!$A:$K,10,FALSE)</f>
        <v>7</v>
      </c>
      <c r="E77" s="32">
        <f>VLOOKUP($A77,級距!$A:$K,11,FALSE)</f>
        <v>3</v>
      </c>
      <c r="F77" s="32">
        <f t="shared" si="1"/>
        <v>1</v>
      </c>
      <c r="M77" s="58"/>
    </row>
    <row r="78" spans="1:13" s="33" customFormat="1">
      <c r="A78" s="47">
        <v>45485</v>
      </c>
      <c r="B78" s="46">
        <v>50517.96</v>
      </c>
      <c r="C78" s="32">
        <f>VLOOKUP($A78,級距!$A:$K,9,FALSE)</f>
        <v>6</v>
      </c>
      <c r="D78" s="32">
        <f>VLOOKUP($A78,級距!$A:$K,10,FALSE)</f>
        <v>9</v>
      </c>
      <c r="E78" s="32">
        <f>VLOOKUP($A78,級距!$A:$K,11,FALSE)</f>
        <v>3</v>
      </c>
      <c r="F78" s="32">
        <f t="shared" si="1"/>
        <v>1</v>
      </c>
      <c r="M78" s="58"/>
    </row>
    <row r="79" spans="1:13" s="33" customFormat="1">
      <c r="A79" s="47">
        <v>45482</v>
      </c>
      <c r="B79" s="46">
        <v>-13567.992</v>
      </c>
      <c r="C79" s="32">
        <f>VLOOKUP($A79,級距!$A:$K,9,FALSE)</f>
        <v>10</v>
      </c>
      <c r="D79" s="32">
        <f>VLOOKUP($A79,級距!$A:$K,10,FALSE)</f>
        <v>2</v>
      </c>
      <c r="E79" s="32">
        <f>VLOOKUP($A79,級距!$A:$K,11,FALSE)</f>
        <v>1</v>
      </c>
      <c r="F79" s="32">
        <f t="shared" si="1"/>
        <v>1</v>
      </c>
      <c r="M79" s="58"/>
    </row>
    <row r="80" spans="1:13" s="33" customFormat="1">
      <c r="A80" s="47">
        <v>45478</v>
      </c>
      <c r="B80" s="46">
        <v>-21064.223999999998</v>
      </c>
      <c r="C80" s="32">
        <f>VLOOKUP($A80,級距!$A:$K,9,FALSE)</f>
        <v>2</v>
      </c>
      <c r="D80" s="32">
        <f>VLOOKUP($A80,級距!$A:$K,10,FALSE)</f>
        <v>6</v>
      </c>
      <c r="E80" s="32">
        <f>VLOOKUP($A80,級距!$A:$K,11,FALSE)</f>
        <v>2</v>
      </c>
      <c r="F80" s="32">
        <f t="shared" si="1"/>
        <v>1</v>
      </c>
      <c r="M80" s="58"/>
    </row>
    <row r="81" spans="1:13" s="33" customFormat="1">
      <c r="A81" s="47">
        <v>45476</v>
      </c>
      <c r="B81" s="46">
        <v>-131067.84</v>
      </c>
      <c r="C81" s="32">
        <f>VLOOKUP($A81,級距!$A:$K,9,FALSE)</f>
        <v>4</v>
      </c>
      <c r="D81" s="32">
        <f>VLOOKUP($A81,級距!$A:$K,10,FALSE)</f>
        <v>6</v>
      </c>
      <c r="E81" s="32">
        <f>VLOOKUP($A81,級距!$A:$K,11,FALSE)</f>
        <v>2</v>
      </c>
      <c r="F81" s="32">
        <f t="shared" si="1"/>
        <v>1</v>
      </c>
      <c r="M81" s="58"/>
    </row>
    <row r="82" spans="1:13" s="33" customFormat="1">
      <c r="A82" s="47">
        <v>45475</v>
      </c>
      <c r="B82" s="46">
        <v>53220.095999999998</v>
      </c>
      <c r="C82" s="32">
        <f>VLOOKUP($A82,級距!$A:$K,9,FALSE)</f>
        <v>6</v>
      </c>
      <c r="D82" s="32">
        <f>VLOOKUP($A82,級距!$A:$K,10,FALSE)</f>
        <v>1</v>
      </c>
      <c r="E82" s="32">
        <f>VLOOKUP($A82,級距!$A:$K,11,FALSE)</f>
        <v>2</v>
      </c>
      <c r="F82" s="32">
        <f t="shared" si="1"/>
        <v>1</v>
      </c>
      <c r="M82" s="58"/>
    </row>
    <row r="83" spans="1:13" s="33" customFormat="1">
      <c r="A83" s="47">
        <v>45471</v>
      </c>
      <c r="B83" s="46">
        <v>1307.3040000000001</v>
      </c>
      <c r="C83" s="32">
        <f>VLOOKUP($A83,級距!$A:$K,9,FALSE)</f>
        <v>8</v>
      </c>
      <c r="D83" s="32">
        <f>VLOOKUP($A83,級距!$A:$K,10,FALSE)</f>
        <v>3</v>
      </c>
      <c r="E83" s="32">
        <f>VLOOKUP($A83,級距!$A:$K,11,FALSE)</f>
        <v>2</v>
      </c>
      <c r="F83" s="32">
        <f t="shared" si="1"/>
        <v>1</v>
      </c>
      <c r="M83" s="58"/>
    </row>
    <row r="84" spans="1:13" s="33" customFormat="1">
      <c r="A84" s="47">
        <v>45468</v>
      </c>
      <c r="B84" s="46">
        <v>-111352.224</v>
      </c>
      <c r="C84" s="32">
        <f>VLOOKUP($A84,級距!$A:$K,9,FALSE)</f>
        <v>8</v>
      </c>
      <c r="D84" s="32">
        <f>VLOOKUP($A84,級距!$A:$K,10,FALSE)</f>
        <v>4</v>
      </c>
      <c r="E84" s="32">
        <f>VLOOKUP($A84,級距!$A:$K,11,FALSE)</f>
        <v>2</v>
      </c>
      <c r="F84" s="32">
        <f t="shared" si="1"/>
        <v>1</v>
      </c>
      <c r="M84" s="58"/>
    </row>
    <row r="85" spans="1:13" s="33" customFormat="1">
      <c r="A85" s="47">
        <v>45467</v>
      </c>
      <c r="B85" s="46">
        <v>102806.848</v>
      </c>
      <c r="C85" s="32">
        <f>VLOOKUP($A85,級距!$A:$K,9,FALSE)</f>
        <v>8</v>
      </c>
      <c r="D85" s="32">
        <f>VLOOKUP($A85,級距!$A:$K,10,FALSE)</f>
        <v>9</v>
      </c>
      <c r="E85" s="32">
        <f>VLOOKUP($A85,級距!$A:$K,11,FALSE)</f>
        <v>3</v>
      </c>
      <c r="F85" s="32">
        <f t="shared" si="1"/>
        <v>1</v>
      </c>
      <c r="M85" s="58"/>
    </row>
    <row r="86" spans="1:13" s="33" customFormat="1">
      <c r="A86" s="47">
        <v>45463</v>
      </c>
      <c r="B86" s="46">
        <v>-9244.6080000000002</v>
      </c>
      <c r="C86" s="32">
        <f>VLOOKUP($A86,級距!$A:$K,9,FALSE)</f>
        <v>6</v>
      </c>
      <c r="D86" s="32">
        <f>VLOOKUP($A86,級距!$A:$K,10,FALSE)</f>
        <v>9</v>
      </c>
      <c r="E86" s="32">
        <f>VLOOKUP($A86,級距!$A:$K,11,FALSE)</f>
        <v>3</v>
      </c>
      <c r="F86" s="32">
        <f t="shared" si="1"/>
        <v>1</v>
      </c>
      <c r="M86" s="58"/>
    </row>
    <row r="87" spans="1:13" s="33" customFormat="1">
      <c r="A87" s="47">
        <v>45461</v>
      </c>
      <c r="B87" s="46">
        <v>-130916.064</v>
      </c>
      <c r="C87" s="32">
        <f>VLOOKUP($A87,級距!$A:$K,9,FALSE)</f>
        <v>2</v>
      </c>
      <c r="D87" s="32">
        <f>VLOOKUP($A87,級距!$A:$K,10,FALSE)</f>
        <v>5</v>
      </c>
      <c r="E87" s="32">
        <f>VLOOKUP($A87,級距!$A:$K,11,FALSE)</f>
        <v>2</v>
      </c>
      <c r="F87" s="32">
        <f t="shared" si="1"/>
        <v>1</v>
      </c>
      <c r="M87" s="58"/>
    </row>
    <row r="88" spans="1:13" s="33" customFormat="1">
      <c r="A88" s="47">
        <v>45460</v>
      </c>
      <c r="B88" s="46">
        <v>-52312.127999999997</v>
      </c>
      <c r="C88" s="32">
        <f>VLOOKUP($A88,級距!$A:$K,9,FALSE)</f>
        <v>1</v>
      </c>
      <c r="D88" s="32">
        <f>VLOOKUP($A88,級距!$A:$K,10,FALSE)</f>
        <v>4</v>
      </c>
      <c r="E88" s="32">
        <f>VLOOKUP($A88,級距!$A:$K,11,FALSE)</f>
        <v>2</v>
      </c>
      <c r="F88" s="32">
        <f t="shared" si="1"/>
        <v>1</v>
      </c>
      <c r="M88" s="58"/>
    </row>
    <row r="89" spans="1:13" s="33" customFormat="1">
      <c r="A89" s="47">
        <v>45454</v>
      </c>
      <c r="B89" s="46">
        <v>-8683.0079999999998</v>
      </c>
      <c r="C89" s="32">
        <f>VLOOKUP($A89,級距!$A:$K,9,FALSE)</f>
        <v>4</v>
      </c>
      <c r="D89" s="32">
        <f>VLOOKUP($A89,級距!$A:$K,10,FALSE)</f>
        <v>7</v>
      </c>
      <c r="E89" s="32">
        <f>VLOOKUP($A89,級距!$A:$K,11,FALSE)</f>
        <v>3</v>
      </c>
      <c r="F89" s="32">
        <f t="shared" si="1"/>
        <v>1</v>
      </c>
      <c r="M89" s="58"/>
    </row>
    <row r="90" spans="1:13" s="33" customFormat="1">
      <c r="A90" s="47">
        <v>45447</v>
      </c>
      <c r="B90" s="46">
        <v>-84198.687999999995</v>
      </c>
      <c r="C90" s="32">
        <f>VLOOKUP($A90,級距!$A:$K,9,FALSE)</f>
        <v>7</v>
      </c>
      <c r="D90" s="32">
        <f>VLOOKUP($A90,級距!$A:$K,10,FALSE)</f>
        <v>9</v>
      </c>
      <c r="E90" s="32">
        <f>VLOOKUP($A90,級距!$A:$K,11,FALSE)</f>
        <v>3</v>
      </c>
      <c r="F90" s="32">
        <f t="shared" si="1"/>
        <v>1</v>
      </c>
      <c r="M90" s="58"/>
    </row>
    <row r="91" spans="1:13" s="33" customFormat="1">
      <c r="A91" s="47">
        <v>45446</v>
      </c>
      <c r="B91" s="46">
        <v>-54180.480000000003</v>
      </c>
      <c r="C91" s="32">
        <f>VLOOKUP($A91,級距!$A:$K,9,FALSE)</f>
        <v>7</v>
      </c>
      <c r="D91" s="32">
        <f>VLOOKUP($A91,級距!$A:$K,10,FALSE)</f>
        <v>7</v>
      </c>
      <c r="E91" s="32">
        <f>VLOOKUP($A91,級距!$A:$K,11,FALSE)</f>
        <v>3</v>
      </c>
      <c r="F91" s="32">
        <f t="shared" si="1"/>
        <v>1</v>
      </c>
      <c r="M91" s="58"/>
    </row>
    <row r="92" spans="1:13" s="33" customFormat="1">
      <c r="A92" s="47">
        <v>45443</v>
      </c>
      <c r="B92" s="46">
        <v>-57792.048000000003</v>
      </c>
      <c r="C92" s="32">
        <f>VLOOKUP($A92,級距!$A:$K,9,FALSE)</f>
        <v>8</v>
      </c>
      <c r="D92" s="32">
        <f>VLOOKUP($A92,級距!$A:$K,10,FALSE)</f>
        <v>7</v>
      </c>
      <c r="E92" s="32">
        <f>VLOOKUP($A92,級距!$A:$K,11,FALSE)</f>
        <v>3</v>
      </c>
      <c r="F92" s="32">
        <f t="shared" si="1"/>
        <v>1</v>
      </c>
      <c r="M92" s="58"/>
    </row>
    <row r="93" spans="1:13" s="33" customFormat="1">
      <c r="A93" s="47">
        <v>45442</v>
      </c>
      <c r="B93" s="46">
        <v>-18524.544000000002</v>
      </c>
      <c r="C93" s="32">
        <f>VLOOKUP($A93,級距!$A:$K,9,FALSE)</f>
        <v>4</v>
      </c>
      <c r="D93" s="32">
        <f>VLOOKUP($A93,級距!$A:$K,10,FALSE)</f>
        <v>7</v>
      </c>
      <c r="E93" s="32">
        <f>VLOOKUP($A93,級距!$A:$K,11,FALSE)</f>
        <v>3</v>
      </c>
      <c r="F93" s="32">
        <f t="shared" si="1"/>
        <v>1</v>
      </c>
      <c r="M93" s="58"/>
    </row>
    <row r="94" spans="1:13" s="33" customFormat="1">
      <c r="A94" s="47">
        <v>45441</v>
      </c>
      <c r="B94" s="46">
        <v>-19565.632000000001</v>
      </c>
      <c r="C94" s="32">
        <f>VLOOKUP($A94,級距!$A:$K,9,FALSE)</f>
        <v>4</v>
      </c>
      <c r="D94" s="32">
        <f>VLOOKUP($A94,級距!$A:$K,10,FALSE)</f>
        <v>8</v>
      </c>
      <c r="E94" s="32">
        <f>VLOOKUP($A94,級距!$A:$K,11,FALSE)</f>
        <v>3</v>
      </c>
      <c r="F94" s="32">
        <f t="shared" si="1"/>
        <v>1</v>
      </c>
      <c r="M94" s="58"/>
    </row>
    <row r="95" spans="1:13" s="33" customFormat="1">
      <c r="A95" s="47">
        <v>45433</v>
      </c>
      <c r="B95" s="46">
        <v>58953.184000000001</v>
      </c>
      <c r="C95" s="32">
        <f>VLOOKUP($A95,級距!$A:$K,9,FALSE)</f>
        <v>4</v>
      </c>
      <c r="D95" s="32">
        <f>VLOOKUP($A95,級距!$A:$K,10,FALSE)</f>
        <v>3</v>
      </c>
      <c r="E95" s="32">
        <f>VLOOKUP($A95,級距!$A:$K,11,FALSE)</f>
        <v>2</v>
      </c>
      <c r="F95" s="32">
        <f t="shared" si="1"/>
        <v>1</v>
      </c>
      <c r="M95" s="58"/>
    </row>
    <row r="96" spans="1:13" s="33" customFormat="1">
      <c r="A96" s="47">
        <v>45432</v>
      </c>
      <c r="B96" s="46">
        <v>160223.34400000001</v>
      </c>
      <c r="C96" s="32">
        <f>VLOOKUP($A96,級距!$A:$K,9,FALSE)</f>
        <v>8</v>
      </c>
      <c r="D96" s="32">
        <f>VLOOKUP($A96,級距!$A:$K,10,FALSE)</f>
        <v>5</v>
      </c>
      <c r="E96" s="32">
        <f>VLOOKUP($A96,級距!$A:$K,11,FALSE)</f>
        <v>2</v>
      </c>
      <c r="F96" s="32">
        <f t="shared" si="1"/>
        <v>1</v>
      </c>
      <c r="M96" s="58"/>
    </row>
    <row r="97" spans="1:13" s="33" customFormat="1">
      <c r="A97" s="47">
        <v>45425</v>
      </c>
      <c r="B97" s="46">
        <v>-18035.088</v>
      </c>
      <c r="C97" s="32">
        <f>VLOOKUP($A97,級距!$A:$K,9,FALSE)</f>
        <v>2</v>
      </c>
      <c r="D97" s="32">
        <f>VLOOKUP($A97,級距!$A:$K,10,FALSE)</f>
        <v>5</v>
      </c>
      <c r="E97" s="32">
        <f>VLOOKUP($A97,級距!$A:$K,11,FALSE)</f>
        <v>2</v>
      </c>
      <c r="F97" s="32">
        <f t="shared" si="1"/>
        <v>1</v>
      </c>
      <c r="M97" s="58"/>
    </row>
    <row r="98" spans="1:13" s="33" customFormat="1">
      <c r="A98" s="47">
        <v>45421</v>
      </c>
      <c r="B98" s="46">
        <v>-27971.903999999999</v>
      </c>
      <c r="C98" s="32">
        <f>VLOOKUP($A98,級距!$A:$K,9,FALSE)</f>
        <v>3</v>
      </c>
      <c r="D98" s="32">
        <f>VLOOKUP($A98,級距!$A:$K,10,FALSE)</f>
        <v>7</v>
      </c>
      <c r="E98" s="32">
        <f>VLOOKUP($A98,級距!$A:$K,11,FALSE)</f>
        <v>3</v>
      </c>
      <c r="F98" s="32">
        <f t="shared" si="1"/>
        <v>1</v>
      </c>
      <c r="M98" s="58"/>
    </row>
    <row r="99" spans="1:13" s="33" customFormat="1">
      <c r="A99" s="47">
        <v>45420</v>
      </c>
      <c r="B99" s="46">
        <v>-41562.016000000003</v>
      </c>
      <c r="C99" s="32">
        <f>VLOOKUP($A99,級距!$A:$K,9,FALSE)</f>
        <v>3</v>
      </c>
      <c r="D99" s="32">
        <f>VLOOKUP($A99,級距!$A:$K,10,FALSE)</f>
        <v>7</v>
      </c>
      <c r="E99" s="32">
        <f>VLOOKUP($A99,級距!$A:$K,11,FALSE)</f>
        <v>3</v>
      </c>
      <c r="F99" s="32">
        <f t="shared" si="1"/>
        <v>1</v>
      </c>
      <c r="M99" s="58"/>
    </row>
    <row r="100" spans="1:13" s="33" customFormat="1">
      <c r="A100" s="47">
        <v>45419</v>
      </c>
      <c r="B100" s="46">
        <v>-2360.768</v>
      </c>
      <c r="C100" s="32">
        <f>VLOOKUP($A100,級距!$A:$K,9,FALSE)</f>
        <v>5</v>
      </c>
      <c r="D100" s="32">
        <f>VLOOKUP($A100,級距!$A:$K,10,FALSE)</f>
        <v>4</v>
      </c>
      <c r="E100" s="32">
        <f>VLOOKUP($A100,級距!$A:$K,11,FALSE)</f>
        <v>2</v>
      </c>
      <c r="F100" s="32">
        <f t="shared" si="1"/>
        <v>1</v>
      </c>
      <c r="M100" s="58"/>
    </row>
    <row r="101" spans="1:13" s="33" customFormat="1">
      <c r="A101" s="47">
        <v>45418</v>
      </c>
      <c r="B101" s="46">
        <v>37259.712</v>
      </c>
      <c r="C101" s="32">
        <f>VLOOKUP($A101,級距!$A:$K,9,FALSE)</f>
        <v>3</v>
      </c>
      <c r="D101" s="32">
        <f>VLOOKUP($A101,級距!$A:$K,10,FALSE)</f>
        <v>6</v>
      </c>
      <c r="E101" s="32">
        <f>VLOOKUP($A101,級距!$A:$K,11,FALSE)</f>
        <v>2</v>
      </c>
      <c r="F101" s="32">
        <f t="shared" si="1"/>
        <v>1</v>
      </c>
      <c r="M101" s="58"/>
    </row>
    <row r="102" spans="1:13" s="33" customFormat="1">
      <c r="A102" s="47">
        <v>45414</v>
      </c>
      <c r="B102" s="46">
        <v>-55792.32</v>
      </c>
      <c r="C102" s="32">
        <f>VLOOKUP($A102,級距!$A:$K,9,FALSE)</f>
        <v>3</v>
      </c>
      <c r="D102" s="32">
        <f>VLOOKUP($A102,級距!$A:$K,10,FALSE)</f>
        <v>3</v>
      </c>
      <c r="E102" s="32">
        <f>VLOOKUP($A102,級距!$A:$K,11,FALSE)</f>
        <v>2</v>
      </c>
      <c r="F102" s="32">
        <f t="shared" si="1"/>
        <v>1</v>
      </c>
      <c r="M102" s="58"/>
    </row>
    <row r="103" spans="1:13" s="33" customFormat="1">
      <c r="A103" s="47">
        <v>45407</v>
      </c>
      <c r="B103" s="46">
        <v>-92756.32</v>
      </c>
      <c r="C103" s="32">
        <f>VLOOKUP($A103,級距!$A:$K,9,FALSE)</f>
        <v>3</v>
      </c>
      <c r="D103" s="32">
        <f>VLOOKUP($A103,級距!$A:$K,10,FALSE)</f>
        <v>4</v>
      </c>
      <c r="E103" s="32">
        <f>VLOOKUP($A103,級距!$A:$K,11,FALSE)</f>
        <v>2</v>
      </c>
      <c r="F103" s="32">
        <f t="shared" si="1"/>
        <v>1</v>
      </c>
      <c r="M103" s="58"/>
    </row>
    <row r="104" spans="1:13" s="33" customFormat="1">
      <c r="A104" s="47">
        <v>45405</v>
      </c>
      <c r="B104" s="46">
        <v>-56548.408000000003</v>
      </c>
      <c r="C104" s="32">
        <f>VLOOKUP($A104,級距!$A:$K,9,FALSE)</f>
        <v>5</v>
      </c>
      <c r="D104" s="32">
        <f>VLOOKUP($A104,級距!$A:$K,10,FALSE)</f>
        <v>2</v>
      </c>
      <c r="E104" s="32">
        <f>VLOOKUP($A104,級距!$A:$K,11,FALSE)</f>
        <v>2</v>
      </c>
      <c r="F104" s="32">
        <f t="shared" si="1"/>
        <v>1</v>
      </c>
      <c r="M104" s="58"/>
    </row>
    <row r="105" spans="1:13" s="33" customFormat="1">
      <c r="A105" s="47">
        <v>45404</v>
      </c>
      <c r="B105" s="46">
        <v>-124074.912</v>
      </c>
      <c r="C105" s="32">
        <f>VLOOKUP($A105,級距!$A:$K,9,FALSE)</f>
        <v>7</v>
      </c>
      <c r="D105" s="32">
        <f>VLOOKUP($A105,級距!$A:$K,10,FALSE)</f>
        <v>4</v>
      </c>
      <c r="E105" s="32">
        <f>VLOOKUP($A105,級距!$A:$K,11,FALSE)</f>
        <v>2</v>
      </c>
      <c r="F105" s="32">
        <f t="shared" si="1"/>
        <v>1</v>
      </c>
      <c r="M105" s="58"/>
    </row>
    <row r="106" spans="1:13" s="33" customFormat="1">
      <c r="A106" s="47">
        <v>45401</v>
      </c>
      <c r="B106" s="46">
        <v>-68661.528000000006</v>
      </c>
      <c r="C106" s="32">
        <f>VLOOKUP($A106,級距!$A:$K,9,FALSE)</f>
        <v>10</v>
      </c>
      <c r="D106" s="32">
        <f>VLOOKUP($A106,級距!$A:$K,10,FALSE)</f>
        <v>5</v>
      </c>
      <c r="E106" s="32">
        <f>VLOOKUP($A106,級距!$A:$K,11,FALSE)</f>
        <v>1</v>
      </c>
      <c r="F106" s="32">
        <f t="shared" si="1"/>
        <v>1</v>
      </c>
      <c r="M106" s="58"/>
    </row>
    <row r="107" spans="1:13" s="33" customFormat="1">
      <c r="A107" s="47">
        <v>45398</v>
      </c>
      <c r="B107" s="46">
        <v>-122197.10400000001</v>
      </c>
      <c r="C107" s="32">
        <f>VLOOKUP($A107,級距!$A:$K,9,FALSE)</f>
        <v>10</v>
      </c>
      <c r="D107" s="32">
        <f>VLOOKUP($A107,級距!$A:$K,10,FALSE)</f>
        <v>7</v>
      </c>
      <c r="E107" s="32">
        <f>VLOOKUP($A107,級距!$A:$K,11,FALSE)</f>
        <v>4</v>
      </c>
      <c r="F107" s="32">
        <f t="shared" si="1"/>
        <v>1</v>
      </c>
      <c r="M107" s="58"/>
    </row>
    <row r="108" spans="1:13" s="33" customFormat="1">
      <c r="A108" s="47">
        <v>45397</v>
      </c>
      <c r="B108" s="46">
        <v>-15508.32</v>
      </c>
      <c r="C108" s="32">
        <f>VLOOKUP($A108,級距!$A:$K,9,FALSE)</f>
        <v>2</v>
      </c>
      <c r="D108" s="32">
        <f>VLOOKUP($A108,級距!$A:$K,10,FALSE)</f>
        <v>3</v>
      </c>
      <c r="E108" s="32">
        <f>VLOOKUP($A108,級距!$A:$K,11,FALSE)</f>
        <v>2</v>
      </c>
      <c r="F108" s="32">
        <f t="shared" si="1"/>
        <v>1</v>
      </c>
      <c r="M108" s="58"/>
    </row>
    <row r="109" spans="1:13" s="33" customFormat="1">
      <c r="A109" s="47">
        <v>45393</v>
      </c>
      <c r="B109" s="46">
        <v>-128714.17600000001</v>
      </c>
      <c r="C109" s="32">
        <f>VLOOKUP($A109,級距!$A:$K,9,FALSE)</f>
        <v>1</v>
      </c>
      <c r="D109" s="32">
        <f>VLOOKUP($A109,級距!$A:$K,10,FALSE)</f>
        <v>5</v>
      </c>
      <c r="E109" s="32">
        <f>VLOOKUP($A109,級距!$A:$K,11,FALSE)</f>
        <v>2</v>
      </c>
      <c r="F109" s="32">
        <f t="shared" si="1"/>
        <v>1</v>
      </c>
      <c r="M109" s="58"/>
    </row>
    <row r="110" spans="1:13" s="33" customFormat="1">
      <c r="A110" s="47">
        <v>45390</v>
      </c>
      <c r="B110" s="46">
        <v>96215.52</v>
      </c>
      <c r="C110" s="32">
        <f>VLOOKUP($A110,級距!$A:$K,9,FALSE)</f>
        <v>2</v>
      </c>
      <c r="D110" s="32">
        <f>VLOOKUP($A110,級距!$A:$K,10,FALSE)</f>
        <v>4</v>
      </c>
      <c r="E110" s="32">
        <f>VLOOKUP($A110,級距!$A:$K,11,FALSE)</f>
        <v>2</v>
      </c>
      <c r="F110" s="32">
        <f t="shared" si="1"/>
        <v>1</v>
      </c>
      <c r="M110" s="58"/>
    </row>
    <row r="111" spans="1:13" s="33" customFormat="1">
      <c r="A111" s="47">
        <v>45385</v>
      </c>
      <c r="B111" s="46">
        <v>102267.31200000001</v>
      </c>
      <c r="C111" s="32">
        <f>VLOOKUP($A111,級距!$A:$K,9,FALSE)</f>
        <v>2</v>
      </c>
      <c r="D111" s="32">
        <f>VLOOKUP($A111,級距!$A:$K,10,FALSE)</f>
        <v>2</v>
      </c>
      <c r="E111" s="32">
        <f>VLOOKUP($A111,級距!$A:$K,11,FALSE)</f>
        <v>2</v>
      </c>
      <c r="F111" s="32">
        <f t="shared" si="1"/>
        <v>1</v>
      </c>
      <c r="M111" s="58"/>
    </row>
    <row r="112" spans="1:13" s="33" customFormat="1">
      <c r="A112" s="47">
        <v>45383</v>
      </c>
      <c r="B112" s="46">
        <v>-54787.152000000002</v>
      </c>
      <c r="C112" s="32">
        <f>VLOOKUP($A112,級距!$A:$K,9,FALSE)</f>
        <v>2</v>
      </c>
      <c r="D112" s="32">
        <f>VLOOKUP($A112,級距!$A:$K,10,FALSE)</f>
        <v>8</v>
      </c>
      <c r="E112" s="32">
        <f>VLOOKUP($A112,級距!$A:$K,11,FALSE)</f>
        <v>3</v>
      </c>
      <c r="F112" s="32">
        <f t="shared" si="1"/>
        <v>1</v>
      </c>
      <c r="M112" s="58"/>
    </row>
    <row r="113" spans="1:13" s="33" customFormat="1">
      <c r="A113" s="47">
        <v>45380</v>
      </c>
      <c r="B113" s="46">
        <v>-31083.776000000002</v>
      </c>
      <c r="C113" s="32">
        <f>VLOOKUP($A113,級距!$A:$K,9,FALSE)</f>
        <v>1</v>
      </c>
      <c r="D113" s="32">
        <f>VLOOKUP($A113,級距!$A:$K,10,FALSE)</f>
        <v>6</v>
      </c>
      <c r="E113" s="32">
        <f>VLOOKUP($A113,級距!$A:$K,11,FALSE)</f>
        <v>2</v>
      </c>
      <c r="F113" s="32">
        <f t="shared" si="1"/>
        <v>1</v>
      </c>
      <c r="M113" s="58"/>
    </row>
    <row r="114" spans="1:13" s="33" customFormat="1">
      <c r="A114" s="47">
        <v>45379</v>
      </c>
      <c r="B114" s="46">
        <v>41681.648000000001</v>
      </c>
      <c r="C114" s="32">
        <f>VLOOKUP($A114,級距!$A:$K,9,FALSE)</f>
        <v>4</v>
      </c>
      <c r="D114" s="32">
        <f>VLOOKUP($A114,級距!$A:$K,10,FALSE)</f>
        <v>3</v>
      </c>
      <c r="E114" s="32">
        <f>VLOOKUP($A114,級距!$A:$K,11,FALSE)</f>
        <v>2</v>
      </c>
      <c r="F114" s="32">
        <f t="shared" si="1"/>
        <v>1</v>
      </c>
      <c r="M114" s="58"/>
    </row>
    <row r="115" spans="1:13" s="33" customFormat="1">
      <c r="A115" s="47">
        <v>45377</v>
      </c>
      <c r="B115" s="46">
        <v>-51791.824000000001</v>
      </c>
      <c r="C115" s="32">
        <f>VLOOKUP($A115,級距!$A:$K,9,FALSE)</f>
        <v>10</v>
      </c>
      <c r="D115" s="32">
        <f>VLOOKUP($A115,級距!$A:$K,10,FALSE)</f>
        <v>3</v>
      </c>
      <c r="E115" s="32">
        <f>VLOOKUP($A115,級距!$A:$K,11,FALSE)</f>
        <v>1</v>
      </c>
      <c r="F115" s="32">
        <f t="shared" si="1"/>
        <v>1</v>
      </c>
      <c r="M115" s="58"/>
    </row>
    <row r="116" spans="1:13" s="33" customFormat="1">
      <c r="A116" s="47">
        <v>45376</v>
      </c>
      <c r="B116" s="46">
        <v>-42284.928</v>
      </c>
      <c r="C116" s="32">
        <f>VLOOKUP($A116,級距!$A:$K,9,FALSE)</f>
        <v>1</v>
      </c>
      <c r="D116" s="32">
        <f>VLOOKUP($A116,級距!$A:$K,10,FALSE)</f>
        <v>3</v>
      </c>
      <c r="E116" s="32">
        <f>VLOOKUP($A116,級距!$A:$K,11,FALSE)</f>
        <v>2</v>
      </c>
      <c r="F116" s="32">
        <f t="shared" si="1"/>
        <v>1</v>
      </c>
      <c r="M116" s="58"/>
    </row>
    <row r="117" spans="1:13" s="33" customFormat="1">
      <c r="A117" s="47">
        <v>45373</v>
      </c>
      <c r="B117" s="46">
        <v>-30109.576000000001</v>
      </c>
      <c r="C117" s="32">
        <f>VLOOKUP($A117,級距!$A:$K,9,FALSE)</f>
        <v>3</v>
      </c>
      <c r="D117" s="32">
        <f>VLOOKUP($A117,級距!$A:$K,10,FALSE)</f>
        <v>1</v>
      </c>
      <c r="E117" s="32">
        <f>VLOOKUP($A117,級距!$A:$K,11,FALSE)</f>
        <v>2</v>
      </c>
      <c r="F117" s="32">
        <f t="shared" si="1"/>
        <v>1</v>
      </c>
      <c r="M117" s="58"/>
    </row>
    <row r="118" spans="1:13" s="33" customFormat="1">
      <c r="A118" s="47">
        <v>45371</v>
      </c>
      <c r="B118" s="46">
        <v>85993.816000000006</v>
      </c>
      <c r="C118" s="32">
        <f>VLOOKUP($A118,級距!$A:$K,9,FALSE)</f>
        <v>5</v>
      </c>
      <c r="D118" s="32">
        <f>VLOOKUP($A118,級距!$A:$K,10,FALSE)</f>
        <v>6</v>
      </c>
      <c r="E118" s="32">
        <f>VLOOKUP($A118,級距!$A:$K,11,FALSE)</f>
        <v>2</v>
      </c>
      <c r="F118" s="32">
        <f t="shared" si="1"/>
        <v>1</v>
      </c>
      <c r="M118" s="58"/>
    </row>
    <row r="119" spans="1:13" s="33" customFormat="1">
      <c r="A119" s="47">
        <v>45370</v>
      </c>
      <c r="B119" s="46">
        <v>65927.831999999995</v>
      </c>
      <c r="C119" s="32">
        <f>VLOOKUP($A119,級距!$A:$K,9,FALSE)</f>
        <v>4</v>
      </c>
      <c r="D119" s="32">
        <f>VLOOKUP($A119,級距!$A:$K,10,FALSE)</f>
        <v>3</v>
      </c>
      <c r="E119" s="32">
        <f>VLOOKUP($A119,級距!$A:$K,11,FALSE)</f>
        <v>2</v>
      </c>
      <c r="F119" s="32">
        <f t="shared" si="1"/>
        <v>1</v>
      </c>
      <c r="M119" s="58"/>
    </row>
    <row r="120" spans="1:13" s="33" customFormat="1">
      <c r="A120" s="47">
        <v>45369</v>
      </c>
      <c r="B120" s="46">
        <v>-29398.335999999999</v>
      </c>
      <c r="C120" s="32">
        <f>VLOOKUP($A120,級距!$A:$K,9,FALSE)</f>
        <v>4</v>
      </c>
      <c r="D120" s="32">
        <f>VLOOKUP($A120,級距!$A:$K,10,FALSE)</f>
        <v>9</v>
      </c>
      <c r="E120" s="32">
        <f>VLOOKUP($A120,級距!$A:$K,11,FALSE)</f>
        <v>3</v>
      </c>
      <c r="F120" s="32">
        <f t="shared" si="1"/>
        <v>1</v>
      </c>
      <c r="M120" s="58"/>
    </row>
    <row r="121" spans="1:13" s="33" customFormat="1">
      <c r="A121" s="47">
        <v>45366</v>
      </c>
      <c r="B121" s="46">
        <v>-93008.831999999995</v>
      </c>
      <c r="C121" s="32">
        <f>VLOOKUP($A121,級距!$A:$K,9,FALSE)</f>
        <v>3</v>
      </c>
      <c r="D121" s="32">
        <f>VLOOKUP($A121,級距!$A:$K,10,FALSE)</f>
        <v>7</v>
      </c>
      <c r="E121" s="32">
        <f>VLOOKUP($A121,級距!$A:$K,11,FALSE)</f>
        <v>3</v>
      </c>
      <c r="F121" s="32">
        <f t="shared" si="1"/>
        <v>1</v>
      </c>
      <c r="M121" s="58"/>
    </row>
    <row r="122" spans="1:13" s="33" customFormat="1">
      <c r="A122" s="47">
        <v>45364</v>
      </c>
      <c r="B122" s="46">
        <v>-28629.151999999998</v>
      </c>
      <c r="C122" s="32">
        <f>VLOOKUP($A122,級距!$A:$K,9,FALSE)</f>
        <v>4</v>
      </c>
      <c r="D122" s="32">
        <f>VLOOKUP($A122,級距!$A:$K,10,FALSE)</f>
        <v>4</v>
      </c>
      <c r="E122" s="32">
        <f>VLOOKUP($A122,級距!$A:$K,11,FALSE)</f>
        <v>2</v>
      </c>
      <c r="F122" s="32">
        <f t="shared" si="1"/>
        <v>1</v>
      </c>
      <c r="M122" s="58"/>
    </row>
    <row r="123" spans="1:13" s="33" customFormat="1">
      <c r="A123" s="47">
        <v>45359</v>
      </c>
      <c r="B123" s="46">
        <v>297882.97600000002</v>
      </c>
      <c r="C123" s="32">
        <f>VLOOKUP($A123,級距!$A:$K,9,FALSE)</f>
        <v>9</v>
      </c>
      <c r="D123" s="32">
        <f>VLOOKUP($A123,級距!$A:$K,10,FALSE)</f>
        <v>4</v>
      </c>
      <c r="E123" s="32">
        <f>VLOOKUP($A123,級距!$A:$K,11,FALSE)</f>
        <v>1</v>
      </c>
      <c r="F123" s="32">
        <f t="shared" si="1"/>
        <v>1</v>
      </c>
      <c r="M123" s="58"/>
    </row>
    <row r="124" spans="1:13" s="33" customFormat="1">
      <c r="A124" s="47">
        <v>45358</v>
      </c>
      <c r="B124" s="46">
        <v>6222.64</v>
      </c>
      <c r="C124" s="32">
        <f>VLOOKUP($A124,級距!$A:$K,9,FALSE)</f>
        <v>5</v>
      </c>
      <c r="D124" s="32">
        <f>VLOOKUP($A124,級距!$A:$K,10,FALSE)</f>
        <v>2</v>
      </c>
      <c r="E124" s="32">
        <f>VLOOKUP($A124,級距!$A:$K,11,FALSE)</f>
        <v>2</v>
      </c>
      <c r="F124" s="32">
        <f t="shared" si="1"/>
        <v>1</v>
      </c>
      <c r="M124" s="58"/>
    </row>
    <row r="125" spans="1:13" s="33" customFormat="1">
      <c r="A125" s="47">
        <v>45356</v>
      </c>
      <c r="B125" s="46">
        <v>-35717.887999999999</v>
      </c>
      <c r="C125" s="32">
        <f>VLOOKUP($A125,級距!$A:$K,9,FALSE)</f>
        <v>2</v>
      </c>
      <c r="D125" s="32">
        <f>VLOOKUP($A125,級距!$A:$K,10,FALSE)</f>
        <v>3</v>
      </c>
      <c r="E125" s="32">
        <f>VLOOKUP($A125,級距!$A:$K,11,FALSE)</f>
        <v>2</v>
      </c>
      <c r="F125" s="32">
        <f t="shared" si="1"/>
        <v>1</v>
      </c>
      <c r="M125" s="58"/>
    </row>
    <row r="126" spans="1:13" s="33" customFormat="1">
      <c r="A126" s="47">
        <v>45349</v>
      </c>
      <c r="B126" s="46">
        <v>90372.111999999994</v>
      </c>
      <c r="C126" s="32">
        <f>VLOOKUP($A126,級距!$A:$K,9,FALSE)</f>
        <v>8</v>
      </c>
      <c r="D126" s="32">
        <f>VLOOKUP($A126,級距!$A:$K,10,FALSE)</f>
        <v>4</v>
      </c>
      <c r="E126" s="32">
        <f>VLOOKUP($A126,級距!$A:$K,11,FALSE)</f>
        <v>2</v>
      </c>
      <c r="F126" s="32">
        <f t="shared" si="1"/>
        <v>1</v>
      </c>
      <c r="M126" s="58"/>
    </row>
    <row r="127" spans="1:13" s="33" customFormat="1">
      <c r="A127" s="47">
        <v>45348</v>
      </c>
      <c r="B127" s="46">
        <v>-26831.008000000002</v>
      </c>
      <c r="C127" s="32">
        <f>VLOOKUP($A127,級距!$A:$K,9,FALSE)</f>
        <v>3</v>
      </c>
      <c r="D127" s="32">
        <f>VLOOKUP($A127,級距!$A:$K,10,FALSE)</f>
        <v>4</v>
      </c>
      <c r="E127" s="32">
        <f>VLOOKUP($A127,級距!$A:$K,11,FALSE)</f>
        <v>2</v>
      </c>
      <c r="F127" s="32">
        <f t="shared" si="1"/>
        <v>1</v>
      </c>
      <c r="M127" s="58"/>
    </row>
    <row r="128" spans="1:13" s="33" customFormat="1">
      <c r="A128" s="47">
        <v>45345</v>
      </c>
      <c r="B128" s="46">
        <v>13761</v>
      </c>
      <c r="C128" s="32">
        <f>VLOOKUP($A128,級距!$A:$K,9,FALSE)</f>
        <v>1</v>
      </c>
      <c r="D128" s="32">
        <f>VLOOKUP($A128,級距!$A:$K,10,FALSE)</f>
        <v>8</v>
      </c>
      <c r="E128" s="32">
        <f>VLOOKUP($A128,級距!$A:$K,11,FALSE)</f>
        <v>3</v>
      </c>
      <c r="F128" s="32">
        <f t="shared" si="1"/>
        <v>1</v>
      </c>
      <c r="M128" s="58"/>
    </row>
    <row r="129" spans="1:13" s="33" customFormat="1">
      <c r="A129" s="47">
        <v>45343</v>
      </c>
      <c r="B129" s="46">
        <v>-23384.016</v>
      </c>
      <c r="C129" s="32">
        <f>VLOOKUP($A129,級距!$A:$K,9,FALSE)</f>
        <v>1</v>
      </c>
      <c r="D129" s="32">
        <f>VLOOKUP($A129,級距!$A:$K,10,FALSE)</f>
        <v>8</v>
      </c>
      <c r="E129" s="32">
        <f>VLOOKUP($A129,級距!$A:$K,11,FALSE)</f>
        <v>3</v>
      </c>
      <c r="F129" s="32">
        <f t="shared" si="1"/>
        <v>1</v>
      </c>
      <c r="M129" s="58"/>
    </row>
    <row r="130" spans="1:13" s="33" customFormat="1">
      <c r="A130" s="47">
        <v>45341</v>
      </c>
      <c r="B130" s="46">
        <v>-17758.815999999999</v>
      </c>
      <c r="C130" s="32">
        <f>VLOOKUP($A130,級距!$A:$K,9,FALSE)</f>
        <v>1</v>
      </c>
      <c r="D130" s="32">
        <f>VLOOKUP($A130,級距!$A:$K,10,FALSE)</f>
        <v>2</v>
      </c>
      <c r="E130" s="32">
        <f>VLOOKUP($A130,級距!$A:$K,11,FALSE)</f>
        <v>2</v>
      </c>
      <c r="F130" s="32">
        <f t="shared" si="1"/>
        <v>1</v>
      </c>
      <c r="M130" s="58"/>
    </row>
    <row r="131" spans="1:13" s="33" customFormat="1">
      <c r="A131" s="47">
        <v>45338</v>
      </c>
      <c r="B131" s="46">
        <v>14014.016</v>
      </c>
      <c r="C131" s="32">
        <f>VLOOKUP($A131,級距!$A:$K,9,FALSE)</f>
        <v>1</v>
      </c>
      <c r="D131" s="32">
        <f>VLOOKUP($A131,級距!$A:$K,10,FALSE)</f>
        <v>6</v>
      </c>
      <c r="E131" s="32">
        <f>VLOOKUP($A131,級距!$A:$K,11,FALSE)</f>
        <v>2</v>
      </c>
      <c r="F131" s="32">
        <f t="shared" si="1"/>
        <v>1</v>
      </c>
      <c r="M131" s="58"/>
    </row>
    <row r="132" spans="1:13" s="33" customFormat="1">
      <c r="A132" s="47">
        <v>45323</v>
      </c>
      <c r="B132" s="46">
        <v>3520.7359999999999</v>
      </c>
      <c r="C132" s="32">
        <f>VLOOKUP($A132,級距!$A:$K,9,FALSE)</f>
        <v>2</v>
      </c>
      <c r="D132" s="32">
        <f>VLOOKUP($A132,級距!$A:$K,10,FALSE)</f>
        <v>3</v>
      </c>
      <c r="E132" s="32">
        <f>VLOOKUP($A132,級距!$A:$K,11,FALSE)</f>
        <v>2</v>
      </c>
      <c r="F132" s="32">
        <f t="shared" ref="F132:F195" si="2">IF(A133&lt;&gt;A132,1,0)</f>
        <v>1</v>
      </c>
      <c r="M132" s="58"/>
    </row>
    <row r="133" spans="1:13" s="33" customFormat="1">
      <c r="A133" s="47">
        <v>45322</v>
      </c>
      <c r="B133" s="46">
        <v>35023.328000000001</v>
      </c>
      <c r="C133" s="32">
        <f>VLOOKUP($A133,級距!$A:$K,9,FALSE)</f>
        <v>1</v>
      </c>
      <c r="D133" s="32">
        <f>VLOOKUP($A133,級距!$A:$K,10,FALSE)</f>
        <v>8</v>
      </c>
      <c r="E133" s="32">
        <f>VLOOKUP($A133,級距!$A:$K,11,FALSE)</f>
        <v>3</v>
      </c>
      <c r="F133" s="32">
        <f t="shared" si="2"/>
        <v>1</v>
      </c>
      <c r="M133" s="58"/>
    </row>
    <row r="134" spans="1:13" s="33" customFormat="1">
      <c r="A134" s="47">
        <v>45321</v>
      </c>
      <c r="B134" s="46">
        <v>-15475.296</v>
      </c>
      <c r="C134" s="32">
        <f>VLOOKUP($A134,級距!$A:$K,9,FALSE)</f>
        <v>1</v>
      </c>
      <c r="D134" s="32">
        <f>VLOOKUP($A134,級距!$A:$K,10,FALSE)</f>
        <v>7</v>
      </c>
      <c r="E134" s="32">
        <f>VLOOKUP($A134,級距!$A:$K,11,FALSE)</f>
        <v>3</v>
      </c>
      <c r="F134" s="32">
        <f t="shared" si="2"/>
        <v>1</v>
      </c>
      <c r="M134" s="58"/>
    </row>
    <row r="135" spans="1:13" s="33" customFormat="1">
      <c r="A135" s="47">
        <v>45320</v>
      </c>
      <c r="B135" s="46">
        <v>97976.672000000006</v>
      </c>
      <c r="C135" s="32">
        <f>VLOOKUP($A135,級距!$A:$K,9,FALSE)</f>
        <v>4</v>
      </c>
      <c r="D135" s="32">
        <f>VLOOKUP($A135,級距!$A:$K,10,FALSE)</f>
        <v>7</v>
      </c>
      <c r="E135" s="32">
        <f>VLOOKUP($A135,級距!$A:$K,11,FALSE)</f>
        <v>3</v>
      </c>
      <c r="F135" s="32">
        <f t="shared" si="2"/>
        <v>1</v>
      </c>
      <c r="M135" s="58"/>
    </row>
    <row r="136" spans="1:13" s="33" customFormat="1">
      <c r="A136" s="47">
        <v>45316</v>
      </c>
      <c r="B136" s="46">
        <v>10191.936</v>
      </c>
      <c r="C136" s="32">
        <f>VLOOKUP($A136,級距!$A:$K,9,FALSE)</f>
        <v>1</v>
      </c>
      <c r="D136" s="32">
        <f>VLOOKUP($A136,級距!$A:$K,10,FALSE)</f>
        <v>3</v>
      </c>
      <c r="E136" s="32">
        <f>VLOOKUP($A136,級距!$A:$K,11,FALSE)</f>
        <v>2</v>
      </c>
      <c r="F136" s="32">
        <f t="shared" si="2"/>
        <v>1</v>
      </c>
      <c r="M136" s="58"/>
    </row>
    <row r="137" spans="1:13" s="33" customFormat="1">
      <c r="A137" s="47">
        <v>45308</v>
      </c>
      <c r="B137" s="46">
        <v>78367.191999999995</v>
      </c>
      <c r="C137" s="32">
        <f>VLOOKUP($A137,級距!$A:$K,9,FALSE)</f>
        <v>5</v>
      </c>
      <c r="D137" s="32">
        <f>VLOOKUP($A137,級距!$A:$K,10,FALSE)</f>
        <v>8</v>
      </c>
      <c r="E137" s="32">
        <f>VLOOKUP($A137,級距!$A:$K,11,FALSE)</f>
        <v>3</v>
      </c>
      <c r="F137" s="32">
        <f t="shared" si="2"/>
        <v>1</v>
      </c>
      <c r="M137" s="58"/>
    </row>
    <row r="138" spans="1:13" s="33" customFormat="1">
      <c r="A138" s="47">
        <v>45307</v>
      </c>
      <c r="B138" s="46">
        <v>26260.448</v>
      </c>
      <c r="C138" s="32">
        <f>VLOOKUP($A138,級距!$A:$K,9,FALSE)</f>
        <v>5</v>
      </c>
      <c r="D138" s="32">
        <f>VLOOKUP($A138,級距!$A:$K,10,FALSE)</f>
        <v>9</v>
      </c>
      <c r="E138" s="32">
        <f>VLOOKUP($A138,級距!$A:$K,11,FALSE)</f>
        <v>3</v>
      </c>
      <c r="F138" s="32">
        <f t="shared" si="2"/>
        <v>1</v>
      </c>
      <c r="M138" s="58"/>
    </row>
    <row r="139" spans="1:13" s="33" customFormat="1">
      <c r="A139" s="47">
        <v>45306</v>
      </c>
      <c r="B139" s="46">
        <v>-21856.128000000001</v>
      </c>
      <c r="C139" s="32">
        <f>VLOOKUP($A139,級距!$A:$K,9,FALSE)</f>
        <v>3</v>
      </c>
      <c r="D139" s="32">
        <f>VLOOKUP($A139,級距!$A:$K,10,FALSE)</f>
        <v>2</v>
      </c>
      <c r="E139" s="32">
        <f>VLOOKUP($A139,級距!$A:$K,11,FALSE)</f>
        <v>2</v>
      </c>
      <c r="F139" s="32">
        <f t="shared" si="2"/>
        <v>1</v>
      </c>
      <c r="M139" s="58"/>
    </row>
    <row r="140" spans="1:13" s="33" customFormat="1">
      <c r="A140" s="47">
        <v>45301</v>
      </c>
      <c r="B140" s="46">
        <v>-9913.6640000000007</v>
      </c>
      <c r="C140" s="32">
        <f>VLOOKUP($A140,級距!$A:$K,9,FALSE)</f>
        <v>1</v>
      </c>
      <c r="D140" s="32">
        <f>VLOOKUP($A140,級距!$A:$K,10,FALSE)</f>
        <v>7</v>
      </c>
      <c r="E140" s="32">
        <f>VLOOKUP($A140,級距!$A:$K,11,FALSE)</f>
        <v>3</v>
      </c>
      <c r="F140" s="32">
        <f t="shared" si="2"/>
        <v>1</v>
      </c>
      <c r="M140" s="58"/>
    </row>
    <row r="141" spans="1:13" s="33" customFormat="1">
      <c r="A141" s="47">
        <v>45300</v>
      </c>
      <c r="B141" s="46">
        <v>138027.10399999999</v>
      </c>
      <c r="C141" s="32">
        <f>VLOOKUP($A141,級距!$A:$K,9,FALSE)</f>
        <v>8</v>
      </c>
      <c r="D141" s="32">
        <f>VLOOKUP($A141,級距!$A:$K,10,FALSE)</f>
        <v>9</v>
      </c>
      <c r="E141" s="32">
        <f>VLOOKUP($A141,級距!$A:$K,11,FALSE)</f>
        <v>3</v>
      </c>
      <c r="F141" s="32">
        <f t="shared" si="2"/>
        <v>1</v>
      </c>
      <c r="M141" s="58"/>
    </row>
    <row r="142" spans="1:13" s="33" customFormat="1">
      <c r="A142" s="47">
        <v>45296</v>
      </c>
      <c r="B142" s="46">
        <v>9270.0159999999996</v>
      </c>
      <c r="C142" s="32">
        <f>VLOOKUP($A142,級距!$A:$K,9,FALSE)</f>
        <v>3</v>
      </c>
      <c r="D142" s="32">
        <f>VLOOKUP($A142,級距!$A:$K,10,FALSE)</f>
        <v>5</v>
      </c>
      <c r="E142" s="32">
        <f>VLOOKUP($A142,級距!$A:$K,11,FALSE)</f>
        <v>2</v>
      </c>
      <c r="F142" s="32">
        <f t="shared" si="2"/>
        <v>1</v>
      </c>
      <c r="M142" s="58"/>
    </row>
    <row r="143" spans="1:13" s="33" customFormat="1">
      <c r="A143" s="47">
        <v>45295</v>
      </c>
      <c r="B143" s="46">
        <v>-31537.952000000001</v>
      </c>
      <c r="C143" s="32">
        <f>VLOOKUP($A143,級距!$A:$K,9,FALSE)</f>
        <v>1</v>
      </c>
      <c r="D143" s="32">
        <f>VLOOKUP($A143,級距!$A:$K,10,FALSE)</f>
        <v>4</v>
      </c>
      <c r="E143" s="32">
        <f>VLOOKUP($A143,級距!$A:$K,11,FALSE)</f>
        <v>2</v>
      </c>
      <c r="F143" s="32">
        <f t="shared" si="2"/>
        <v>1</v>
      </c>
      <c r="M143" s="58"/>
    </row>
    <row r="144" spans="1:13" s="33" customFormat="1">
      <c r="A144" s="47">
        <v>45294</v>
      </c>
      <c r="B144" s="46">
        <v>-73859.872000000003</v>
      </c>
      <c r="C144" s="32">
        <f>VLOOKUP($A144,級距!$A:$K,9,FALSE)</f>
        <v>4</v>
      </c>
      <c r="D144" s="32">
        <f>VLOOKUP($A144,級距!$A:$K,10,FALSE)</f>
        <v>8</v>
      </c>
      <c r="E144" s="32">
        <f>VLOOKUP($A144,級距!$A:$K,11,FALSE)</f>
        <v>3</v>
      </c>
      <c r="F144" s="32">
        <f t="shared" si="2"/>
        <v>1</v>
      </c>
      <c r="M144" s="58"/>
    </row>
    <row r="145" spans="1:13" s="33" customFormat="1">
      <c r="A145" s="47">
        <v>45293</v>
      </c>
      <c r="B145" s="46">
        <v>-29747.792000000001</v>
      </c>
      <c r="C145" s="32">
        <f>VLOOKUP($A145,級距!$A:$K,9,FALSE)</f>
        <v>5</v>
      </c>
      <c r="D145" s="32">
        <f>VLOOKUP($A145,級距!$A:$K,10,FALSE)</f>
        <v>3</v>
      </c>
      <c r="E145" s="32">
        <f>VLOOKUP($A145,級距!$A:$K,11,FALSE)</f>
        <v>2</v>
      </c>
      <c r="F145" s="32">
        <f t="shared" si="2"/>
        <v>1</v>
      </c>
      <c r="M145" s="58"/>
    </row>
    <row r="146" spans="1:13" s="33" customFormat="1">
      <c r="A146" s="47">
        <v>45289</v>
      </c>
      <c r="B146" s="46">
        <v>-21827.871999999999</v>
      </c>
      <c r="C146" s="32">
        <f>VLOOKUP($A146,級距!$A:$K,9,FALSE)</f>
        <v>1</v>
      </c>
      <c r="D146" s="32">
        <f>VLOOKUP($A146,級距!$A:$K,10,FALSE)</f>
        <v>3</v>
      </c>
      <c r="E146" s="32">
        <f>VLOOKUP($A146,級距!$A:$K,11,FALSE)</f>
        <v>2</v>
      </c>
      <c r="F146" s="32">
        <f t="shared" si="2"/>
        <v>1</v>
      </c>
      <c r="M146" s="58"/>
    </row>
    <row r="147" spans="1:13" s="33" customFormat="1">
      <c r="A147" s="47">
        <v>45282</v>
      </c>
      <c r="B147" s="46">
        <v>6226.9440000000004</v>
      </c>
      <c r="C147" s="32">
        <f>VLOOKUP($A147,級距!$A:$K,9,FALSE)</f>
        <v>1</v>
      </c>
      <c r="D147" s="32">
        <f>VLOOKUP($A147,級距!$A:$K,10,FALSE)</f>
        <v>1</v>
      </c>
      <c r="E147" s="32">
        <f>VLOOKUP($A147,級距!$A:$K,11,FALSE)</f>
        <v>2</v>
      </c>
      <c r="F147" s="32">
        <f t="shared" si="2"/>
        <v>1</v>
      </c>
      <c r="M147" s="58"/>
    </row>
    <row r="148" spans="1:13" s="33" customFormat="1">
      <c r="A148" s="47">
        <v>45279</v>
      </c>
      <c r="B148" s="46">
        <v>-38654.976000000002</v>
      </c>
      <c r="C148" s="32">
        <f>VLOOKUP($A148,級距!$A:$K,9,FALSE)</f>
        <v>2</v>
      </c>
      <c r="D148" s="32">
        <f>VLOOKUP($A148,級距!$A:$K,10,FALSE)</f>
        <v>2</v>
      </c>
      <c r="E148" s="32">
        <f>VLOOKUP($A148,級距!$A:$K,11,FALSE)</f>
        <v>2</v>
      </c>
      <c r="F148" s="32">
        <f t="shared" si="2"/>
        <v>1</v>
      </c>
      <c r="M148" s="58"/>
    </row>
    <row r="149" spans="1:13" s="33" customFormat="1">
      <c r="A149" s="47">
        <v>45278</v>
      </c>
      <c r="B149" s="46">
        <v>6642.5280000000002</v>
      </c>
      <c r="C149" s="32">
        <f>VLOOKUP($A149,級距!$A:$K,9,FALSE)</f>
        <v>1</v>
      </c>
      <c r="D149" s="32">
        <f>VLOOKUP($A149,級距!$A:$K,10,FALSE)</f>
        <v>2</v>
      </c>
      <c r="E149" s="32">
        <f>VLOOKUP($A149,級距!$A:$K,11,FALSE)</f>
        <v>2</v>
      </c>
      <c r="F149" s="32">
        <f t="shared" si="2"/>
        <v>1</v>
      </c>
      <c r="M149" s="58"/>
    </row>
    <row r="150" spans="1:13" s="33" customFormat="1">
      <c r="A150" s="47">
        <v>45272</v>
      </c>
      <c r="B150" s="46">
        <v>9299.5840000000007</v>
      </c>
      <c r="C150" s="32">
        <f>VLOOKUP($A150,級距!$A:$K,9,FALSE)</f>
        <v>2</v>
      </c>
      <c r="D150" s="32">
        <f>VLOOKUP($A150,級距!$A:$K,10,FALSE)</f>
        <v>5</v>
      </c>
      <c r="E150" s="32">
        <f>VLOOKUP($A150,級距!$A:$K,11,FALSE)</f>
        <v>2</v>
      </c>
      <c r="F150" s="32">
        <f t="shared" si="2"/>
        <v>1</v>
      </c>
      <c r="M150" s="58"/>
    </row>
    <row r="151" spans="1:13" s="33" customFormat="1">
      <c r="A151" s="47">
        <v>45271</v>
      </c>
      <c r="B151" s="46">
        <v>-38947.455999999998</v>
      </c>
      <c r="C151" s="32">
        <f>VLOOKUP($A151,級距!$A:$K,9,FALSE)</f>
        <v>2</v>
      </c>
      <c r="D151" s="32">
        <f>VLOOKUP($A151,級距!$A:$K,10,FALSE)</f>
        <v>2</v>
      </c>
      <c r="E151" s="32">
        <f>VLOOKUP($A151,級距!$A:$K,11,FALSE)</f>
        <v>2</v>
      </c>
      <c r="F151" s="32">
        <f t="shared" si="2"/>
        <v>1</v>
      </c>
      <c r="M151" s="58"/>
    </row>
    <row r="152" spans="1:13" s="33" customFormat="1">
      <c r="A152" s="47">
        <v>45268</v>
      </c>
      <c r="B152" s="46">
        <v>17036.991999999998</v>
      </c>
      <c r="C152" s="32">
        <f>VLOOKUP($A152,級距!$A:$K,9,FALSE)</f>
        <v>2</v>
      </c>
      <c r="D152" s="32">
        <f>VLOOKUP($A152,級距!$A:$K,10,FALSE)</f>
        <v>3</v>
      </c>
      <c r="E152" s="32">
        <f>VLOOKUP($A152,級距!$A:$K,11,FALSE)</f>
        <v>2</v>
      </c>
      <c r="F152" s="32">
        <f t="shared" si="2"/>
        <v>1</v>
      </c>
      <c r="M152" s="58"/>
    </row>
    <row r="153" spans="1:13" s="33" customFormat="1">
      <c r="A153" s="47">
        <v>45267</v>
      </c>
      <c r="B153" s="46">
        <v>23147.128000000001</v>
      </c>
      <c r="C153" s="32">
        <f>VLOOKUP($A153,級距!$A:$K,9,FALSE)</f>
        <v>2</v>
      </c>
      <c r="D153" s="32">
        <f>VLOOKUP($A153,級距!$A:$K,10,FALSE)</f>
        <v>5</v>
      </c>
      <c r="E153" s="32">
        <f>VLOOKUP($A153,級距!$A:$K,11,FALSE)</f>
        <v>2</v>
      </c>
      <c r="F153" s="32">
        <f t="shared" si="2"/>
        <v>1</v>
      </c>
      <c r="M153" s="58"/>
    </row>
    <row r="154" spans="1:13" s="33" customFormat="1">
      <c r="A154" s="47">
        <v>45265</v>
      </c>
      <c r="B154" s="46">
        <v>57612.088000000003</v>
      </c>
      <c r="C154" s="32">
        <f>VLOOKUP($A154,級距!$A:$K,9,FALSE)</f>
        <v>1</v>
      </c>
      <c r="D154" s="32">
        <f>VLOOKUP($A154,級距!$A:$K,10,FALSE)</f>
        <v>3</v>
      </c>
      <c r="E154" s="32">
        <f>VLOOKUP($A154,級距!$A:$K,11,FALSE)</f>
        <v>2</v>
      </c>
      <c r="F154" s="32">
        <f t="shared" si="2"/>
        <v>1</v>
      </c>
      <c r="M154" s="58"/>
    </row>
    <row r="155" spans="1:13" s="33" customFormat="1">
      <c r="A155" s="47">
        <v>45264</v>
      </c>
      <c r="B155" s="46">
        <v>-55416.959999999999</v>
      </c>
      <c r="C155" s="32">
        <f>VLOOKUP($A155,級距!$A:$K,9,FALSE)</f>
        <v>2</v>
      </c>
      <c r="D155" s="32">
        <f>VLOOKUP($A155,級距!$A:$K,10,FALSE)</f>
        <v>5</v>
      </c>
      <c r="E155" s="32">
        <f>VLOOKUP($A155,級距!$A:$K,11,FALSE)</f>
        <v>2</v>
      </c>
      <c r="F155" s="32">
        <f t="shared" si="2"/>
        <v>1</v>
      </c>
      <c r="M155" s="58"/>
    </row>
    <row r="156" spans="1:13" s="33" customFormat="1">
      <c r="A156" s="47">
        <v>45260</v>
      </c>
      <c r="B156" s="46">
        <v>27667.72</v>
      </c>
      <c r="C156" s="32">
        <f>VLOOKUP($A156,級距!$A:$K,9,FALSE)</f>
        <v>2</v>
      </c>
      <c r="D156" s="32">
        <f>VLOOKUP($A156,級距!$A:$K,10,FALSE)</f>
        <v>1</v>
      </c>
      <c r="E156" s="32">
        <f>VLOOKUP($A156,級距!$A:$K,11,FALSE)</f>
        <v>2</v>
      </c>
      <c r="F156" s="32">
        <f t="shared" si="2"/>
        <v>1</v>
      </c>
      <c r="M156" s="58"/>
    </row>
    <row r="157" spans="1:13" s="33" customFormat="1">
      <c r="A157" s="47">
        <v>45258</v>
      </c>
      <c r="B157" s="46">
        <v>-28106.335999999999</v>
      </c>
      <c r="C157" s="32">
        <f>VLOOKUP($A157,級距!$A:$K,9,FALSE)</f>
        <v>6</v>
      </c>
      <c r="D157" s="32">
        <f>VLOOKUP($A157,級距!$A:$K,10,FALSE)</f>
        <v>8</v>
      </c>
      <c r="E157" s="32">
        <f>VLOOKUP($A157,級距!$A:$K,11,FALSE)</f>
        <v>3</v>
      </c>
      <c r="F157" s="32">
        <f t="shared" si="2"/>
        <v>1</v>
      </c>
      <c r="M157" s="58"/>
    </row>
    <row r="158" spans="1:13" s="33" customFormat="1">
      <c r="A158" s="47">
        <v>45257</v>
      </c>
      <c r="B158" s="46">
        <v>167383.05600000001</v>
      </c>
      <c r="C158" s="32">
        <f>VLOOKUP($A158,級距!$A:$K,9,FALSE)</f>
        <v>7</v>
      </c>
      <c r="D158" s="32">
        <f>VLOOKUP($A158,級距!$A:$K,10,FALSE)</f>
        <v>4</v>
      </c>
      <c r="E158" s="32">
        <f>VLOOKUP($A158,級距!$A:$K,11,FALSE)</f>
        <v>2</v>
      </c>
      <c r="F158" s="32">
        <f t="shared" si="2"/>
        <v>1</v>
      </c>
      <c r="M158" s="58"/>
    </row>
    <row r="159" spans="1:13" s="33" customFormat="1">
      <c r="A159" s="47">
        <v>45254</v>
      </c>
      <c r="B159" s="46">
        <v>-6358.0320000000002</v>
      </c>
      <c r="C159" s="32">
        <f>VLOOKUP($A159,級距!$A:$K,9,FALSE)</f>
        <v>1</v>
      </c>
      <c r="D159" s="32">
        <f>VLOOKUP($A159,級距!$A:$K,10,FALSE)</f>
        <v>5</v>
      </c>
      <c r="E159" s="32">
        <f>VLOOKUP($A159,級距!$A:$K,11,FALSE)</f>
        <v>2</v>
      </c>
      <c r="F159" s="32">
        <f t="shared" si="2"/>
        <v>1</v>
      </c>
      <c r="M159" s="58"/>
    </row>
    <row r="160" spans="1:13" s="33" customFormat="1">
      <c r="A160" s="47">
        <v>45253</v>
      </c>
      <c r="B160" s="46">
        <v>-21252.416000000001</v>
      </c>
      <c r="C160" s="32">
        <f>VLOOKUP($A160,級距!$A:$K,9,FALSE)</f>
        <v>2</v>
      </c>
      <c r="D160" s="32">
        <f>VLOOKUP($A160,級距!$A:$K,10,FALSE)</f>
        <v>3</v>
      </c>
      <c r="E160" s="32">
        <f>VLOOKUP($A160,級距!$A:$K,11,FALSE)</f>
        <v>2</v>
      </c>
      <c r="F160" s="32">
        <f t="shared" si="2"/>
        <v>1</v>
      </c>
      <c r="M160" s="58"/>
    </row>
    <row r="161" spans="1:13" s="33" customFormat="1">
      <c r="A161" s="47">
        <v>45252</v>
      </c>
      <c r="B161" s="46">
        <v>-33845.887999999999</v>
      </c>
      <c r="C161" s="32">
        <f>VLOOKUP($A161,級距!$A:$K,9,FALSE)</f>
        <v>1</v>
      </c>
      <c r="D161" s="32">
        <f>VLOOKUP($A161,級距!$A:$K,10,FALSE)</f>
        <v>2</v>
      </c>
      <c r="E161" s="32">
        <f>VLOOKUP($A161,級距!$A:$K,11,FALSE)</f>
        <v>2</v>
      </c>
      <c r="F161" s="32">
        <f t="shared" si="2"/>
        <v>1</v>
      </c>
      <c r="M161" s="58"/>
    </row>
    <row r="162" spans="1:13" s="33" customFormat="1">
      <c r="A162" s="47">
        <v>45246</v>
      </c>
      <c r="B162" s="46">
        <v>19054.752</v>
      </c>
      <c r="C162" s="32">
        <f>VLOOKUP($A162,級距!$A:$K,9,FALSE)</f>
        <v>2</v>
      </c>
      <c r="D162" s="32">
        <f>VLOOKUP($A162,級距!$A:$K,10,FALSE)</f>
        <v>1</v>
      </c>
      <c r="E162" s="32">
        <f>VLOOKUP($A162,級距!$A:$K,11,FALSE)</f>
        <v>2</v>
      </c>
      <c r="F162" s="32">
        <f t="shared" si="2"/>
        <v>1</v>
      </c>
      <c r="M162" s="58"/>
    </row>
    <row r="163" spans="1:13" s="33" customFormat="1">
      <c r="A163" s="47">
        <v>45243</v>
      </c>
      <c r="B163" s="46">
        <v>-76321.08</v>
      </c>
      <c r="C163" s="32">
        <f>VLOOKUP($A163,級距!$A:$K,9,FALSE)</f>
        <v>4</v>
      </c>
      <c r="D163" s="32">
        <f>VLOOKUP($A163,級距!$A:$K,10,FALSE)</f>
        <v>7</v>
      </c>
      <c r="E163" s="32">
        <f>VLOOKUP($A163,級距!$A:$K,11,FALSE)</f>
        <v>3</v>
      </c>
      <c r="F163" s="32">
        <f t="shared" si="2"/>
        <v>1</v>
      </c>
      <c r="M163" s="58"/>
    </row>
    <row r="164" spans="1:13" s="33" customFormat="1">
      <c r="A164" s="47">
        <v>45240</v>
      </c>
      <c r="B164" s="46">
        <v>-30401.472000000002</v>
      </c>
      <c r="C164" s="32">
        <f>VLOOKUP($A164,級距!$A:$K,9,FALSE)</f>
        <v>2</v>
      </c>
      <c r="D164" s="32">
        <f>VLOOKUP($A164,級距!$A:$K,10,FALSE)</f>
        <v>7</v>
      </c>
      <c r="E164" s="32">
        <f>VLOOKUP($A164,級距!$A:$K,11,FALSE)</f>
        <v>3</v>
      </c>
      <c r="F164" s="32">
        <f t="shared" si="2"/>
        <v>1</v>
      </c>
      <c r="M164" s="58"/>
    </row>
    <row r="165" spans="1:13" s="33" customFormat="1">
      <c r="A165" s="47">
        <v>45236</v>
      </c>
      <c r="B165" s="46">
        <v>-14391.456</v>
      </c>
      <c r="C165" s="32">
        <f>VLOOKUP($A165,級距!$A:$K,9,FALSE)</f>
        <v>3</v>
      </c>
      <c r="D165" s="32">
        <f>VLOOKUP($A165,級距!$A:$K,10,FALSE)</f>
        <v>1</v>
      </c>
      <c r="E165" s="32">
        <f>VLOOKUP($A165,級距!$A:$K,11,FALSE)</f>
        <v>2</v>
      </c>
      <c r="F165" s="32">
        <f t="shared" si="2"/>
        <v>1</v>
      </c>
      <c r="M165" s="58"/>
    </row>
    <row r="166" spans="1:13" s="33" customFormat="1">
      <c r="A166" s="47">
        <v>45231</v>
      </c>
      <c r="B166" s="46">
        <v>62758.656000000003</v>
      </c>
      <c r="C166" s="32">
        <f>VLOOKUP($A166,級距!$A:$K,9,FALSE)</f>
        <v>4</v>
      </c>
      <c r="D166" s="32">
        <f>VLOOKUP($A166,級距!$A:$K,10,FALSE)</f>
        <v>4</v>
      </c>
      <c r="E166" s="32">
        <f>VLOOKUP($A166,級距!$A:$K,11,FALSE)</f>
        <v>2</v>
      </c>
      <c r="F166" s="32">
        <f t="shared" si="2"/>
        <v>1</v>
      </c>
      <c r="M166" s="58"/>
    </row>
    <row r="167" spans="1:13" s="33" customFormat="1">
      <c r="A167" s="47">
        <v>45230</v>
      </c>
      <c r="B167" s="46">
        <v>82206.127999999997</v>
      </c>
      <c r="C167" s="32">
        <f>VLOOKUP($A167,級距!$A:$K,9,FALSE)</f>
        <v>8</v>
      </c>
      <c r="D167" s="32">
        <f>VLOOKUP($A167,級距!$A:$K,10,FALSE)</f>
        <v>9</v>
      </c>
      <c r="E167" s="32">
        <f>VLOOKUP($A167,級距!$A:$K,11,FALSE)</f>
        <v>3</v>
      </c>
      <c r="F167" s="32">
        <f t="shared" si="2"/>
        <v>1</v>
      </c>
      <c r="M167" s="58"/>
    </row>
    <row r="168" spans="1:13" s="33" customFormat="1">
      <c r="A168" s="47">
        <v>45225</v>
      </c>
      <c r="B168" s="46">
        <v>-15789.864</v>
      </c>
      <c r="C168" s="32">
        <f>VLOOKUP($A168,級距!$A:$K,9,FALSE)</f>
        <v>4</v>
      </c>
      <c r="D168" s="32">
        <f>VLOOKUP($A168,級距!$A:$K,10,FALSE)</f>
        <v>6</v>
      </c>
      <c r="E168" s="32">
        <f>VLOOKUP($A168,級距!$A:$K,11,FALSE)</f>
        <v>2</v>
      </c>
      <c r="F168" s="32">
        <f t="shared" si="2"/>
        <v>1</v>
      </c>
      <c r="M168" s="58"/>
    </row>
    <row r="169" spans="1:13" s="33" customFormat="1">
      <c r="A169" s="47">
        <v>45223</v>
      </c>
      <c r="B169" s="46">
        <v>-67678.176000000007</v>
      </c>
      <c r="C169" s="32">
        <f>VLOOKUP($A169,級距!$A:$K,9,FALSE)</f>
        <v>6</v>
      </c>
      <c r="D169" s="32">
        <f>VLOOKUP($A169,級距!$A:$K,10,FALSE)</f>
        <v>4</v>
      </c>
      <c r="E169" s="32">
        <f>VLOOKUP($A169,級距!$A:$K,11,FALSE)</f>
        <v>2</v>
      </c>
      <c r="F169" s="32">
        <f t="shared" si="2"/>
        <v>1</v>
      </c>
      <c r="M169" s="58"/>
    </row>
    <row r="170" spans="1:13" s="33" customFormat="1">
      <c r="A170" s="47">
        <v>45222</v>
      </c>
      <c r="B170" s="46">
        <v>-34571.663999999997</v>
      </c>
      <c r="C170" s="32">
        <f>VLOOKUP($A170,級距!$A:$K,9,FALSE)</f>
        <v>2</v>
      </c>
      <c r="D170" s="32">
        <f>VLOOKUP($A170,級距!$A:$K,10,FALSE)</f>
        <v>9</v>
      </c>
      <c r="E170" s="32">
        <f>VLOOKUP($A170,級距!$A:$K,11,FALSE)</f>
        <v>3</v>
      </c>
      <c r="F170" s="32">
        <f t="shared" si="2"/>
        <v>1</v>
      </c>
      <c r="M170" s="58"/>
    </row>
    <row r="171" spans="1:13" s="33" customFormat="1">
      <c r="A171" s="47">
        <v>45219</v>
      </c>
      <c r="B171" s="46">
        <v>26409.272000000001</v>
      </c>
      <c r="C171" s="32">
        <f>VLOOKUP($A171,級距!$A:$K,9,FALSE)</f>
        <v>7</v>
      </c>
      <c r="D171" s="32">
        <f>VLOOKUP($A171,級距!$A:$K,10,FALSE)</f>
        <v>2</v>
      </c>
      <c r="E171" s="32">
        <f>VLOOKUP($A171,級距!$A:$K,11,FALSE)</f>
        <v>2</v>
      </c>
      <c r="F171" s="32">
        <f t="shared" si="2"/>
        <v>1</v>
      </c>
      <c r="M171" s="58"/>
    </row>
    <row r="172" spans="1:13" s="33" customFormat="1">
      <c r="A172" s="47">
        <v>45217</v>
      </c>
      <c r="B172" s="46">
        <v>-121947.76</v>
      </c>
      <c r="C172" s="32">
        <f>VLOOKUP($A172,級距!$A:$K,9,FALSE)</f>
        <v>7</v>
      </c>
      <c r="D172" s="32">
        <f>VLOOKUP($A172,級距!$A:$K,10,FALSE)</f>
        <v>9</v>
      </c>
      <c r="E172" s="32">
        <f>VLOOKUP($A172,級距!$A:$K,11,FALSE)</f>
        <v>3</v>
      </c>
      <c r="F172" s="32">
        <f t="shared" si="2"/>
        <v>1</v>
      </c>
      <c r="M172" s="58"/>
    </row>
    <row r="173" spans="1:13" s="33" customFormat="1">
      <c r="A173" s="47">
        <v>45216</v>
      </c>
      <c r="B173" s="46">
        <v>142384.704</v>
      </c>
      <c r="C173" s="32">
        <f>VLOOKUP($A173,級距!$A:$K,9,FALSE)</f>
        <v>4</v>
      </c>
      <c r="D173" s="32">
        <f>VLOOKUP($A173,級距!$A:$K,10,FALSE)</f>
        <v>8</v>
      </c>
      <c r="E173" s="32">
        <f>VLOOKUP($A173,級距!$A:$K,11,FALSE)</f>
        <v>3</v>
      </c>
      <c r="F173" s="32">
        <f t="shared" si="2"/>
        <v>1</v>
      </c>
      <c r="M173" s="58"/>
    </row>
    <row r="174" spans="1:13" s="33" customFormat="1">
      <c r="A174" s="47">
        <v>45215</v>
      </c>
      <c r="B174" s="46">
        <v>-15185.632</v>
      </c>
      <c r="C174" s="32">
        <f>VLOOKUP($A174,級距!$A:$K,9,FALSE)</f>
        <v>1</v>
      </c>
      <c r="D174" s="32">
        <f>VLOOKUP($A174,級距!$A:$K,10,FALSE)</f>
        <v>2</v>
      </c>
      <c r="E174" s="32">
        <f>VLOOKUP($A174,級距!$A:$K,11,FALSE)</f>
        <v>2</v>
      </c>
      <c r="F174" s="32">
        <f t="shared" si="2"/>
        <v>1</v>
      </c>
      <c r="M174" s="58"/>
    </row>
    <row r="175" spans="1:13" s="33" customFormat="1">
      <c r="A175" s="47">
        <v>45210</v>
      </c>
      <c r="B175" s="46">
        <v>-72023.456000000006</v>
      </c>
      <c r="C175" s="32">
        <f>VLOOKUP($A175,級距!$A:$K,9,FALSE)</f>
        <v>5</v>
      </c>
      <c r="D175" s="32">
        <f>VLOOKUP($A175,級距!$A:$K,10,FALSE)</f>
        <v>7</v>
      </c>
      <c r="E175" s="32">
        <f>VLOOKUP($A175,級距!$A:$K,11,FALSE)</f>
        <v>3</v>
      </c>
      <c r="F175" s="32">
        <f t="shared" si="2"/>
        <v>1</v>
      </c>
      <c r="M175" s="58"/>
    </row>
    <row r="176" spans="1:13" s="33" customFormat="1">
      <c r="A176" s="47">
        <v>45203</v>
      </c>
      <c r="B176" s="46">
        <v>21043.648000000001</v>
      </c>
      <c r="C176" s="32">
        <f>VLOOKUP($A176,級距!$A:$K,9,FALSE)</f>
        <v>3</v>
      </c>
      <c r="D176" s="32">
        <f>VLOOKUP($A176,級距!$A:$K,10,FALSE)</f>
        <v>4</v>
      </c>
      <c r="E176" s="32">
        <f>VLOOKUP($A176,級距!$A:$K,11,FALSE)</f>
        <v>2</v>
      </c>
      <c r="F176" s="32">
        <f t="shared" si="2"/>
        <v>1</v>
      </c>
      <c r="M176" s="58"/>
    </row>
    <row r="177" spans="1:13" s="33" customFormat="1">
      <c r="A177" s="47">
        <v>45195</v>
      </c>
      <c r="B177" s="46">
        <v>36066.656000000003</v>
      </c>
      <c r="C177" s="32">
        <f>VLOOKUP($A177,級距!$A:$K,9,FALSE)</f>
        <v>4</v>
      </c>
      <c r="D177" s="32">
        <f>VLOOKUP($A177,級距!$A:$K,10,FALSE)</f>
        <v>7</v>
      </c>
      <c r="E177" s="32">
        <f>VLOOKUP($A177,級距!$A:$K,11,FALSE)</f>
        <v>3</v>
      </c>
      <c r="F177" s="32">
        <f t="shared" si="2"/>
        <v>1</v>
      </c>
      <c r="M177" s="58"/>
    </row>
    <row r="178" spans="1:13" s="33" customFormat="1">
      <c r="A178" s="47">
        <v>45190</v>
      </c>
      <c r="B178" s="46">
        <v>-90678.736000000004</v>
      </c>
      <c r="C178" s="32">
        <f>VLOOKUP($A178,級距!$A:$K,9,FALSE)</f>
        <v>7</v>
      </c>
      <c r="D178" s="32">
        <f>VLOOKUP($A178,級距!$A:$K,10,FALSE)</f>
        <v>9</v>
      </c>
      <c r="E178" s="32">
        <f>VLOOKUP($A178,級距!$A:$K,11,FALSE)</f>
        <v>3</v>
      </c>
      <c r="F178" s="32">
        <f t="shared" si="2"/>
        <v>1</v>
      </c>
      <c r="M178" s="58"/>
    </row>
    <row r="179" spans="1:13" s="33" customFormat="1">
      <c r="A179" s="47">
        <v>45188</v>
      </c>
      <c r="B179" s="46">
        <v>-25611.648000000001</v>
      </c>
      <c r="C179" s="32">
        <f>VLOOKUP($A179,級距!$A:$K,9,FALSE)</f>
        <v>4</v>
      </c>
      <c r="D179" s="32">
        <f>VLOOKUP($A179,級距!$A:$K,10,FALSE)</f>
        <v>7</v>
      </c>
      <c r="E179" s="32">
        <f>VLOOKUP($A179,級距!$A:$K,11,FALSE)</f>
        <v>3</v>
      </c>
      <c r="F179" s="32">
        <f t="shared" si="2"/>
        <v>1</v>
      </c>
      <c r="M179" s="58"/>
    </row>
    <row r="180" spans="1:13" s="33" customFormat="1">
      <c r="A180" s="47">
        <v>45187</v>
      </c>
      <c r="B180" s="46">
        <v>-32439.792000000001</v>
      </c>
      <c r="C180" s="32">
        <f>VLOOKUP($A180,級距!$A:$K,9,FALSE)</f>
        <v>1</v>
      </c>
      <c r="D180" s="32">
        <f>VLOOKUP($A180,級距!$A:$K,10,FALSE)</f>
        <v>6</v>
      </c>
      <c r="E180" s="32">
        <f>VLOOKUP($A180,級距!$A:$K,11,FALSE)</f>
        <v>2</v>
      </c>
      <c r="F180" s="32">
        <f t="shared" si="2"/>
        <v>1</v>
      </c>
      <c r="M180" s="58"/>
    </row>
    <row r="181" spans="1:13" s="33" customFormat="1">
      <c r="A181" s="47">
        <v>45181</v>
      </c>
      <c r="B181" s="46">
        <v>207697.872</v>
      </c>
      <c r="C181" s="32">
        <f>VLOOKUP($A181,級距!$A:$K,9,FALSE)</f>
        <v>5</v>
      </c>
      <c r="D181" s="32">
        <f>VLOOKUP($A181,級距!$A:$K,10,FALSE)</f>
        <v>7</v>
      </c>
      <c r="E181" s="32">
        <f>VLOOKUP($A181,級距!$A:$K,11,FALSE)</f>
        <v>3</v>
      </c>
      <c r="F181" s="32">
        <f t="shared" si="2"/>
        <v>1</v>
      </c>
      <c r="M181" s="58"/>
    </row>
    <row r="182" spans="1:13" s="33" customFormat="1">
      <c r="A182" s="47">
        <v>45180</v>
      </c>
      <c r="B182" s="46">
        <v>-70335.296000000002</v>
      </c>
      <c r="C182" s="32">
        <f>VLOOKUP($A182,級距!$A:$K,9,FALSE)</f>
        <v>7</v>
      </c>
      <c r="D182" s="32">
        <f>VLOOKUP($A182,級距!$A:$K,10,FALSE)</f>
        <v>7</v>
      </c>
      <c r="E182" s="32">
        <f>VLOOKUP($A182,級距!$A:$K,11,FALSE)</f>
        <v>3</v>
      </c>
      <c r="F182" s="32">
        <f t="shared" si="2"/>
        <v>1</v>
      </c>
      <c r="M182" s="58"/>
    </row>
    <row r="183" spans="1:13" s="33" customFormat="1">
      <c r="A183" s="47">
        <v>45175</v>
      </c>
      <c r="B183" s="46">
        <v>-40022.976000000002</v>
      </c>
      <c r="C183" s="32">
        <f>VLOOKUP($A183,級距!$A:$K,9,FALSE)</f>
        <v>1</v>
      </c>
      <c r="D183" s="32">
        <f>VLOOKUP($A183,級距!$A:$K,10,FALSE)</f>
        <v>5</v>
      </c>
      <c r="E183" s="32">
        <f>VLOOKUP($A183,級距!$A:$K,11,FALSE)</f>
        <v>2</v>
      </c>
      <c r="F183" s="32">
        <f t="shared" si="2"/>
        <v>1</v>
      </c>
      <c r="M183" s="58"/>
    </row>
    <row r="184" spans="1:13" s="33" customFormat="1">
      <c r="A184" s="47">
        <v>45174</v>
      </c>
      <c r="B184" s="46">
        <v>20363.664000000001</v>
      </c>
      <c r="C184" s="32">
        <f>VLOOKUP($A184,級距!$A:$K,9,FALSE)</f>
        <v>1</v>
      </c>
      <c r="D184" s="32">
        <f>VLOOKUP($A184,級距!$A:$K,10,FALSE)</f>
        <v>4</v>
      </c>
      <c r="E184" s="32">
        <f>VLOOKUP($A184,級距!$A:$K,11,FALSE)</f>
        <v>2</v>
      </c>
      <c r="F184" s="32">
        <f t="shared" si="2"/>
        <v>1</v>
      </c>
      <c r="M184" s="58"/>
    </row>
    <row r="185" spans="1:13" s="33" customFormat="1">
      <c r="A185" s="47">
        <v>45169</v>
      </c>
      <c r="B185" s="46">
        <v>-16796.64</v>
      </c>
      <c r="C185" s="32">
        <f>VLOOKUP($A185,級距!$A:$K,9,FALSE)</f>
        <v>3</v>
      </c>
      <c r="D185" s="32">
        <f>VLOOKUP($A185,級距!$A:$K,10,FALSE)</f>
        <v>8</v>
      </c>
      <c r="E185" s="32">
        <f>VLOOKUP($A185,級距!$A:$K,11,FALSE)</f>
        <v>3</v>
      </c>
      <c r="F185" s="32">
        <f t="shared" si="2"/>
        <v>1</v>
      </c>
      <c r="M185" s="58"/>
    </row>
    <row r="186" spans="1:13" s="33" customFormat="1">
      <c r="A186" s="47">
        <v>45167</v>
      </c>
      <c r="B186" s="46">
        <v>42462.175999999999</v>
      </c>
      <c r="C186" s="32">
        <f>VLOOKUP($A186,級距!$A:$K,9,FALSE)</f>
        <v>5</v>
      </c>
      <c r="D186" s="32">
        <f>VLOOKUP($A186,級距!$A:$K,10,FALSE)</f>
        <v>3</v>
      </c>
      <c r="E186" s="32">
        <f>VLOOKUP($A186,級距!$A:$K,11,FALSE)</f>
        <v>2</v>
      </c>
      <c r="F186" s="32">
        <f t="shared" si="2"/>
        <v>1</v>
      </c>
      <c r="M186" s="58"/>
    </row>
    <row r="187" spans="1:13" s="33" customFormat="1">
      <c r="A187" s="47">
        <v>45163</v>
      </c>
      <c r="B187" s="46">
        <v>-15453.392</v>
      </c>
      <c r="C187" s="32">
        <f>VLOOKUP($A187,級距!$A:$K,9,FALSE)</f>
        <v>5</v>
      </c>
      <c r="D187" s="32">
        <f>VLOOKUP($A187,級距!$A:$K,10,FALSE)</f>
        <v>8</v>
      </c>
      <c r="E187" s="32">
        <f>VLOOKUP($A187,級距!$A:$K,11,FALSE)</f>
        <v>3</v>
      </c>
      <c r="F187" s="32">
        <f t="shared" si="2"/>
        <v>1</v>
      </c>
      <c r="M187" s="58"/>
    </row>
    <row r="188" spans="1:13" s="33" customFormat="1">
      <c r="A188" s="47">
        <v>45159</v>
      </c>
      <c r="B188" s="46">
        <v>-55465.135999999999</v>
      </c>
      <c r="C188" s="32">
        <f>VLOOKUP($A188,級距!$A:$K,9,FALSE)</f>
        <v>4</v>
      </c>
      <c r="D188" s="32">
        <f>VLOOKUP($A188,級距!$A:$K,10,FALSE)</f>
        <v>5</v>
      </c>
      <c r="E188" s="32">
        <f>VLOOKUP($A188,級距!$A:$K,11,FALSE)</f>
        <v>2</v>
      </c>
      <c r="F188" s="32">
        <f t="shared" si="2"/>
        <v>1</v>
      </c>
      <c r="M188" s="58"/>
    </row>
    <row r="189" spans="1:13" s="33" customFormat="1">
      <c r="A189" s="47">
        <v>45156</v>
      </c>
      <c r="B189" s="46">
        <v>6485.8239999999996</v>
      </c>
      <c r="C189" s="32">
        <f>VLOOKUP($A189,級距!$A:$K,9,FALSE)</f>
        <v>7</v>
      </c>
      <c r="D189" s="32">
        <f>VLOOKUP($A189,級距!$A:$K,10,FALSE)</f>
        <v>4</v>
      </c>
      <c r="E189" s="32">
        <f>VLOOKUP($A189,級距!$A:$K,11,FALSE)</f>
        <v>2</v>
      </c>
      <c r="F189" s="32">
        <f t="shared" si="2"/>
        <v>1</v>
      </c>
      <c r="M189" s="58"/>
    </row>
    <row r="190" spans="1:13" s="33" customFormat="1">
      <c r="A190" s="47">
        <v>45154</v>
      </c>
      <c r="B190" s="46">
        <v>-21465.056</v>
      </c>
      <c r="C190" s="32">
        <f>VLOOKUP($A190,級距!$A:$K,9,FALSE)</f>
        <v>3</v>
      </c>
      <c r="D190" s="32">
        <f>VLOOKUP($A190,級距!$A:$K,10,FALSE)</f>
        <v>6</v>
      </c>
      <c r="E190" s="32">
        <f>VLOOKUP($A190,級距!$A:$K,11,FALSE)</f>
        <v>2</v>
      </c>
      <c r="F190" s="32">
        <f t="shared" si="2"/>
        <v>1</v>
      </c>
      <c r="M190" s="58"/>
    </row>
    <row r="191" spans="1:13" s="33" customFormat="1">
      <c r="A191" s="47">
        <v>45152</v>
      </c>
      <c r="B191" s="46">
        <v>-121924.432</v>
      </c>
      <c r="C191" s="32">
        <f>VLOOKUP($A191,級距!$A:$K,9,FALSE)</f>
        <v>8</v>
      </c>
      <c r="D191" s="32">
        <f>VLOOKUP($A191,級距!$A:$K,10,FALSE)</f>
        <v>8</v>
      </c>
      <c r="E191" s="32">
        <f>VLOOKUP($A191,級距!$A:$K,11,FALSE)</f>
        <v>3</v>
      </c>
      <c r="F191" s="32">
        <f t="shared" si="2"/>
        <v>1</v>
      </c>
      <c r="M191" s="58"/>
    </row>
    <row r="192" spans="1:13" s="33" customFormat="1">
      <c r="A192" s="47">
        <v>45149</v>
      </c>
      <c r="B192" s="46">
        <v>-2783.7280000000001</v>
      </c>
      <c r="C192" s="32">
        <f>VLOOKUP($A192,級距!$A:$K,9,FALSE)</f>
        <v>5</v>
      </c>
      <c r="D192" s="32">
        <f>VLOOKUP($A192,級距!$A:$K,10,FALSE)</f>
        <v>5</v>
      </c>
      <c r="E192" s="32">
        <f>VLOOKUP($A192,級距!$A:$K,11,FALSE)</f>
        <v>2</v>
      </c>
      <c r="F192" s="32">
        <f t="shared" si="2"/>
        <v>1</v>
      </c>
      <c r="M192" s="58"/>
    </row>
    <row r="193" spans="1:13" s="33" customFormat="1">
      <c r="A193" s="47">
        <v>45148</v>
      </c>
      <c r="B193" s="46">
        <v>85597.856</v>
      </c>
      <c r="C193" s="32">
        <f>VLOOKUP($A193,級距!$A:$K,9,FALSE)</f>
        <v>7</v>
      </c>
      <c r="D193" s="32">
        <f>VLOOKUP($A193,級距!$A:$K,10,FALSE)</f>
        <v>7</v>
      </c>
      <c r="E193" s="32">
        <f>VLOOKUP($A193,級距!$A:$K,11,FALSE)</f>
        <v>3</v>
      </c>
      <c r="F193" s="32">
        <f t="shared" si="2"/>
        <v>1</v>
      </c>
      <c r="M193" s="58"/>
    </row>
    <row r="194" spans="1:13" s="33" customFormat="1">
      <c r="A194" s="47">
        <v>45146</v>
      </c>
      <c r="B194" s="46">
        <v>-121680.192</v>
      </c>
      <c r="C194" s="32">
        <f>VLOOKUP($A194,級距!$A:$K,9,FALSE)</f>
        <v>8</v>
      </c>
      <c r="D194" s="32">
        <f>VLOOKUP($A194,級距!$A:$K,10,FALSE)</f>
        <v>7</v>
      </c>
      <c r="E194" s="32">
        <f>VLOOKUP($A194,級距!$A:$K,11,FALSE)</f>
        <v>3</v>
      </c>
      <c r="F194" s="32">
        <f t="shared" si="2"/>
        <v>1</v>
      </c>
      <c r="M194" s="58"/>
    </row>
    <row r="195" spans="1:13" s="33" customFormat="1">
      <c r="A195" s="47">
        <v>45140</v>
      </c>
      <c r="B195" s="46">
        <v>74298.399999999994</v>
      </c>
      <c r="C195" s="32">
        <f>VLOOKUP($A195,級距!$A:$K,9,FALSE)</f>
        <v>10</v>
      </c>
      <c r="D195" s="32">
        <f>VLOOKUP($A195,級距!$A:$K,10,FALSE)</f>
        <v>8</v>
      </c>
      <c r="E195" s="32">
        <f>VLOOKUP($A195,級距!$A:$K,11,FALSE)</f>
        <v>4</v>
      </c>
      <c r="F195" s="32">
        <f t="shared" si="2"/>
        <v>1</v>
      </c>
      <c r="M195" s="58"/>
    </row>
    <row r="196" spans="1:13" s="33" customFormat="1">
      <c r="A196" s="47">
        <v>45139</v>
      </c>
      <c r="B196" s="46">
        <v>-15380.512000000001</v>
      </c>
      <c r="C196" s="32">
        <f>VLOOKUP($A196,級距!$A:$K,9,FALSE)</f>
        <v>3</v>
      </c>
      <c r="D196" s="32">
        <f>VLOOKUP($A196,級距!$A:$K,10,FALSE)</f>
        <v>2</v>
      </c>
      <c r="E196" s="32">
        <f>VLOOKUP($A196,級距!$A:$K,11,FALSE)</f>
        <v>2</v>
      </c>
      <c r="F196" s="32">
        <f t="shared" ref="F196:F259" si="3">IF(A197&lt;&gt;A196,1,0)</f>
        <v>1</v>
      </c>
      <c r="M196" s="58"/>
    </row>
    <row r="197" spans="1:13" s="33" customFormat="1">
      <c r="A197" s="47">
        <v>45138</v>
      </c>
      <c r="B197" s="46">
        <v>-123519.45600000001</v>
      </c>
      <c r="C197" s="32">
        <f>VLOOKUP($A197,級距!$A:$K,9,FALSE)</f>
        <v>10</v>
      </c>
      <c r="D197" s="32">
        <f>VLOOKUP($A197,級距!$A:$K,10,FALSE)</f>
        <v>9</v>
      </c>
      <c r="E197" s="32">
        <f>VLOOKUP($A197,級距!$A:$K,11,FALSE)</f>
        <v>4</v>
      </c>
      <c r="F197" s="32">
        <f t="shared" si="3"/>
        <v>1</v>
      </c>
      <c r="M197" s="58"/>
    </row>
    <row r="198" spans="1:13" s="33" customFormat="1">
      <c r="A198" s="47">
        <v>45133</v>
      </c>
      <c r="B198" s="46">
        <v>-69601.623999999996</v>
      </c>
      <c r="C198" s="32">
        <f>VLOOKUP($A198,級距!$A:$K,9,FALSE)</f>
        <v>3</v>
      </c>
      <c r="D198" s="32">
        <f>VLOOKUP($A198,級距!$A:$K,10,FALSE)</f>
        <v>9</v>
      </c>
      <c r="E198" s="32">
        <f>VLOOKUP($A198,級距!$A:$K,11,FALSE)</f>
        <v>3</v>
      </c>
      <c r="F198" s="32">
        <f t="shared" si="3"/>
        <v>1</v>
      </c>
      <c r="M198" s="58"/>
    </row>
    <row r="199" spans="1:13" s="33" customFormat="1">
      <c r="A199" s="47">
        <v>45131</v>
      </c>
      <c r="B199" s="46">
        <v>69220.936000000002</v>
      </c>
      <c r="C199" s="32">
        <f>VLOOKUP($A199,級距!$A:$K,9,FALSE)</f>
        <v>5</v>
      </c>
      <c r="D199" s="32">
        <f>VLOOKUP($A199,級距!$A:$K,10,FALSE)</f>
        <v>3</v>
      </c>
      <c r="E199" s="32">
        <f>VLOOKUP($A199,級距!$A:$K,11,FALSE)</f>
        <v>2</v>
      </c>
      <c r="F199" s="32">
        <f t="shared" si="3"/>
        <v>1</v>
      </c>
      <c r="M199" s="58"/>
    </row>
    <row r="200" spans="1:13" s="33" customFormat="1">
      <c r="A200" s="47">
        <v>45126</v>
      </c>
      <c r="B200" s="46">
        <v>92904.152000000002</v>
      </c>
      <c r="C200" s="32">
        <f>VLOOKUP($A200,級距!$A:$K,9,FALSE)</f>
        <v>7</v>
      </c>
      <c r="D200" s="32">
        <f>VLOOKUP($A200,級距!$A:$K,10,FALSE)</f>
        <v>8</v>
      </c>
      <c r="E200" s="32">
        <f>VLOOKUP($A200,級距!$A:$K,11,FALSE)</f>
        <v>3</v>
      </c>
      <c r="F200" s="32">
        <f t="shared" si="3"/>
        <v>1</v>
      </c>
      <c r="M200" s="58"/>
    </row>
    <row r="201" spans="1:13" s="33" customFormat="1">
      <c r="A201" s="47">
        <v>45125</v>
      </c>
      <c r="B201" s="46">
        <v>25004.768</v>
      </c>
      <c r="C201" s="32">
        <f>VLOOKUP($A201,級距!$A:$K,9,FALSE)</f>
        <v>7</v>
      </c>
      <c r="D201" s="32">
        <f>VLOOKUP($A201,級距!$A:$K,10,FALSE)</f>
        <v>5</v>
      </c>
      <c r="E201" s="32">
        <f>VLOOKUP($A201,級距!$A:$K,11,FALSE)</f>
        <v>2</v>
      </c>
      <c r="F201" s="32">
        <f t="shared" si="3"/>
        <v>1</v>
      </c>
      <c r="M201" s="58"/>
    </row>
    <row r="202" spans="1:13" s="33" customFormat="1">
      <c r="A202" s="47">
        <v>45119</v>
      </c>
      <c r="B202" s="46">
        <v>-40038.656000000003</v>
      </c>
      <c r="C202" s="32">
        <f>VLOOKUP($A202,級距!$A:$K,9,FALSE)</f>
        <v>2</v>
      </c>
      <c r="D202" s="32">
        <f>VLOOKUP($A202,級距!$A:$K,10,FALSE)</f>
        <v>5</v>
      </c>
      <c r="E202" s="32">
        <f>VLOOKUP($A202,級距!$A:$K,11,FALSE)</f>
        <v>2</v>
      </c>
      <c r="F202" s="32">
        <f t="shared" si="3"/>
        <v>1</v>
      </c>
      <c r="M202" s="58"/>
    </row>
    <row r="203" spans="1:13" s="33" customFormat="1">
      <c r="A203" s="47">
        <v>45117</v>
      </c>
      <c r="B203" s="46">
        <v>-49609.728000000003</v>
      </c>
      <c r="C203" s="32">
        <f>VLOOKUP($A203,級距!$A:$K,9,FALSE)</f>
        <v>6</v>
      </c>
      <c r="D203" s="32">
        <f>VLOOKUP($A203,級距!$A:$K,10,FALSE)</f>
        <v>7</v>
      </c>
      <c r="E203" s="32">
        <f>VLOOKUP($A203,級距!$A:$K,11,FALSE)</f>
        <v>3</v>
      </c>
      <c r="F203" s="32">
        <f t="shared" si="3"/>
        <v>1</v>
      </c>
      <c r="M203" s="58"/>
    </row>
    <row r="204" spans="1:13" s="33" customFormat="1">
      <c r="A204" s="47">
        <v>45113</v>
      </c>
      <c r="B204" s="46">
        <v>-52871.584000000003</v>
      </c>
      <c r="C204" s="32">
        <f>VLOOKUP($A204,級距!$A:$K,9,FALSE)</f>
        <v>7</v>
      </c>
      <c r="D204" s="32">
        <f>VLOOKUP($A204,級距!$A:$K,10,FALSE)</f>
        <v>9</v>
      </c>
      <c r="E204" s="32">
        <f>VLOOKUP($A204,級距!$A:$K,11,FALSE)</f>
        <v>3</v>
      </c>
      <c r="F204" s="32">
        <f t="shared" si="3"/>
        <v>1</v>
      </c>
      <c r="M204" s="58"/>
    </row>
    <row r="205" spans="1:13" s="33" customFormat="1">
      <c r="A205" s="47">
        <v>45112</v>
      </c>
      <c r="B205" s="46">
        <v>-78109.104000000007</v>
      </c>
      <c r="C205" s="32">
        <f>VLOOKUP($A205,級距!$A:$K,9,FALSE)</f>
        <v>3</v>
      </c>
      <c r="D205" s="32">
        <f>VLOOKUP($A205,級距!$A:$K,10,FALSE)</f>
        <v>7</v>
      </c>
      <c r="E205" s="32">
        <f>VLOOKUP($A205,級距!$A:$K,11,FALSE)</f>
        <v>3</v>
      </c>
      <c r="F205" s="32">
        <f t="shared" si="3"/>
        <v>1</v>
      </c>
      <c r="M205" s="58"/>
    </row>
    <row r="206" spans="1:13" s="33" customFormat="1">
      <c r="A206" s="47">
        <v>45111</v>
      </c>
      <c r="B206" s="46">
        <v>-24867.168000000001</v>
      </c>
      <c r="C206" s="32">
        <f>VLOOKUP($A206,級距!$A:$K,9,FALSE)</f>
        <v>3</v>
      </c>
      <c r="D206" s="32">
        <f>VLOOKUP($A206,級距!$A:$K,10,FALSE)</f>
        <v>7</v>
      </c>
      <c r="E206" s="32">
        <f>VLOOKUP($A206,級距!$A:$K,11,FALSE)</f>
        <v>3</v>
      </c>
      <c r="F206" s="32">
        <f t="shared" si="3"/>
        <v>1</v>
      </c>
      <c r="M206" s="58"/>
    </row>
    <row r="207" spans="1:13" s="33" customFormat="1">
      <c r="A207" s="47">
        <v>45110</v>
      </c>
      <c r="B207" s="46">
        <v>97088.656000000003</v>
      </c>
      <c r="C207" s="32">
        <f>VLOOKUP($A207,級距!$A:$K,9,FALSE)</f>
        <v>4</v>
      </c>
      <c r="D207" s="32">
        <f>VLOOKUP($A207,級距!$A:$K,10,FALSE)</f>
        <v>10</v>
      </c>
      <c r="E207" s="32">
        <f>VLOOKUP($A207,級距!$A:$K,11,FALSE)</f>
        <v>3</v>
      </c>
      <c r="F207" s="32">
        <f t="shared" si="3"/>
        <v>1</v>
      </c>
      <c r="M207" s="58"/>
    </row>
    <row r="208" spans="1:13" s="33" customFormat="1">
      <c r="A208" s="47">
        <v>45105</v>
      </c>
      <c r="B208" s="46">
        <v>1961.104</v>
      </c>
      <c r="C208" s="32">
        <f>VLOOKUP($A208,級距!$A:$K,9,FALSE)</f>
        <v>1</v>
      </c>
      <c r="D208" s="32">
        <f>VLOOKUP($A208,級距!$A:$K,10,FALSE)</f>
        <v>2</v>
      </c>
      <c r="E208" s="32">
        <f>VLOOKUP($A208,級距!$A:$K,11,FALSE)</f>
        <v>2</v>
      </c>
      <c r="F208" s="32">
        <f t="shared" si="3"/>
        <v>1</v>
      </c>
      <c r="M208" s="58"/>
    </row>
    <row r="209" spans="1:13" s="33" customFormat="1">
      <c r="A209" s="47">
        <v>45104</v>
      </c>
      <c r="B209" s="46">
        <v>-38.143999999999998</v>
      </c>
      <c r="C209" s="32">
        <f>VLOOKUP($A209,級距!$A:$K,9,FALSE)</f>
        <v>4</v>
      </c>
      <c r="D209" s="32">
        <f>VLOOKUP($A209,級距!$A:$K,10,FALSE)</f>
        <v>5</v>
      </c>
      <c r="E209" s="32">
        <f>VLOOKUP($A209,級距!$A:$K,11,FALSE)</f>
        <v>2</v>
      </c>
      <c r="F209" s="32">
        <f t="shared" si="3"/>
        <v>1</v>
      </c>
      <c r="M209" s="58"/>
    </row>
    <row r="210" spans="1:13" s="33" customFormat="1">
      <c r="A210" s="47">
        <v>45103</v>
      </c>
      <c r="B210" s="46">
        <v>46740.432000000001</v>
      </c>
      <c r="C210" s="32">
        <f>VLOOKUP($A210,級距!$A:$K,9,FALSE)</f>
        <v>1</v>
      </c>
      <c r="D210" s="32">
        <f>VLOOKUP($A210,級距!$A:$K,10,FALSE)</f>
        <v>4</v>
      </c>
      <c r="E210" s="32">
        <f>VLOOKUP($A210,級距!$A:$K,11,FALSE)</f>
        <v>2</v>
      </c>
      <c r="F210" s="32">
        <f t="shared" si="3"/>
        <v>1</v>
      </c>
      <c r="M210" s="58"/>
    </row>
    <row r="211" spans="1:13" s="33" customFormat="1">
      <c r="A211" s="47">
        <v>45098</v>
      </c>
      <c r="B211" s="46">
        <v>-45036.031999999999</v>
      </c>
      <c r="C211" s="32">
        <f>VLOOKUP($A211,級距!$A:$K,9,FALSE)</f>
        <v>2</v>
      </c>
      <c r="D211" s="32">
        <f>VLOOKUP($A211,級距!$A:$K,10,FALSE)</f>
        <v>7</v>
      </c>
      <c r="E211" s="32">
        <f>VLOOKUP($A211,級距!$A:$K,11,FALSE)</f>
        <v>3</v>
      </c>
      <c r="F211" s="32">
        <f t="shared" si="3"/>
        <v>1</v>
      </c>
      <c r="M211" s="58"/>
    </row>
    <row r="212" spans="1:13" s="33" customFormat="1">
      <c r="A212" s="47">
        <v>45097</v>
      </c>
      <c r="B212" s="46">
        <v>-64242.752</v>
      </c>
      <c r="C212" s="32">
        <f>VLOOKUP($A212,級距!$A:$K,9,FALSE)</f>
        <v>3</v>
      </c>
      <c r="D212" s="32">
        <f>VLOOKUP($A212,級距!$A:$K,10,FALSE)</f>
        <v>2</v>
      </c>
      <c r="E212" s="32">
        <f>VLOOKUP($A212,級距!$A:$K,11,FALSE)</f>
        <v>2</v>
      </c>
      <c r="F212" s="32">
        <f t="shared" si="3"/>
        <v>1</v>
      </c>
      <c r="M212" s="58"/>
    </row>
    <row r="213" spans="1:13" s="33" customFormat="1">
      <c r="A213" s="47">
        <v>45093</v>
      </c>
      <c r="B213" s="46">
        <v>-12338.592000000001</v>
      </c>
      <c r="C213" s="32">
        <f>VLOOKUP($A213,級距!$A:$K,9,FALSE)</f>
        <v>2</v>
      </c>
      <c r="D213" s="32">
        <f>VLOOKUP($A213,級距!$A:$K,10,FALSE)</f>
        <v>3</v>
      </c>
      <c r="E213" s="32">
        <f>VLOOKUP($A213,級距!$A:$K,11,FALSE)</f>
        <v>2</v>
      </c>
      <c r="F213" s="32">
        <f t="shared" si="3"/>
        <v>1</v>
      </c>
      <c r="M213" s="58"/>
    </row>
    <row r="214" spans="1:13" s="33" customFormat="1">
      <c r="A214" s="47">
        <v>45091</v>
      </c>
      <c r="B214" s="46">
        <v>-1492.3679999999999</v>
      </c>
      <c r="C214" s="32">
        <f>VLOOKUP($A214,級距!$A:$K,9,FALSE)</f>
        <v>1</v>
      </c>
      <c r="D214" s="32">
        <f>VLOOKUP($A214,級距!$A:$K,10,FALSE)</f>
        <v>1</v>
      </c>
      <c r="E214" s="32">
        <f>VLOOKUP($A214,級距!$A:$K,11,FALSE)</f>
        <v>2</v>
      </c>
      <c r="F214" s="32">
        <f t="shared" si="3"/>
        <v>1</v>
      </c>
      <c r="M214" s="58"/>
    </row>
    <row r="215" spans="1:13" s="33" customFormat="1">
      <c r="A215" s="47">
        <v>45085</v>
      </c>
      <c r="B215" s="46">
        <v>-122506.08</v>
      </c>
      <c r="C215" s="32">
        <f>VLOOKUP($A215,級距!$A:$K,9,FALSE)</f>
        <v>6</v>
      </c>
      <c r="D215" s="32">
        <f>VLOOKUP($A215,級距!$A:$K,10,FALSE)</f>
        <v>7</v>
      </c>
      <c r="E215" s="32">
        <f>VLOOKUP($A215,級距!$A:$K,11,FALSE)</f>
        <v>3</v>
      </c>
      <c r="F215" s="32">
        <f t="shared" si="3"/>
        <v>1</v>
      </c>
      <c r="M215" s="58"/>
    </row>
    <row r="216" spans="1:13" s="33" customFormat="1">
      <c r="A216" s="47">
        <v>45082</v>
      </c>
      <c r="B216" s="46">
        <v>40771.872000000003</v>
      </c>
      <c r="C216" s="32">
        <f>VLOOKUP($A216,級距!$A:$K,9,FALSE)</f>
        <v>2</v>
      </c>
      <c r="D216" s="32">
        <f>VLOOKUP($A216,級距!$A:$K,10,FALSE)</f>
        <v>7</v>
      </c>
      <c r="E216" s="32">
        <f>VLOOKUP($A216,級距!$A:$K,11,FALSE)</f>
        <v>3</v>
      </c>
      <c r="F216" s="32">
        <f t="shared" si="3"/>
        <v>1</v>
      </c>
      <c r="M216" s="58"/>
    </row>
    <row r="217" spans="1:13" s="33" customFormat="1">
      <c r="A217" s="47">
        <v>45077</v>
      </c>
      <c r="B217" s="46">
        <v>42523.487999999998</v>
      </c>
      <c r="C217" s="32">
        <f>VLOOKUP($A217,級距!$A:$K,9,FALSE)</f>
        <v>4</v>
      </c>
      <c r="D217" s="32">
        <f>VLOOKUP($A217,級距!$A:$K,10,FALSE)</f>
        <v>7</v>
      </c>
      <c r="E217" s="32">
        <f>VLOOKUP($A217,級距!$A:$K,11,FALSE)</f>
        <v>3</v>
      </c>
      <c r="F217" s="32">
        <f t="shared" si="3"/>
        <v>1</v>
      </c>
      <c r="M217" s="58"/>
    </row>
    <row r="218" spans="1:13" s="33" customFormat="1">
      <c r="A218" s="47">
        <v>45076</v>
      </c>
      <c r="B218" s="46">
        <v>55234.175999999999</v>
      </c>
      <c r="C218" s="32">
        <f>VLOOKUP($A218,級距!$A:$K,9,FALSE)</f>
        <v>1</v>
      </c>
      <c r="D218" s="32">
        <f>VLOOKUP($A218,級距!$A:$K,10,FALSE)</f>
        <v>3</v>
      </c>
      <c r="E218" s="32">
        <f>VLOOKUP($A218,級距!$A:$K,11,FALSE)</f>
        <v>2</v>
      </c>
      <c r="F218" s="32">
        <f t="shared" si="3"/>
        <v>1</v>
      </c>
      <c r="M218" s="58"/>
    </row>
    <row r="219" spans="1:13" s="33" customFormat="1">
      <c r="A219" s="47">
        <v>45075</v>
      </c>
      <c r="B219" s="46">
        <v>-20321.52</v>
      </c>
      <c r="C219" s="32">
        <f>VLOOKUP($A219,級距!$A:$K,9,FALSE)</f>
        <v>1</v>
      </c>
      <c r="D219" s="32">
        <f>VLOOKUP($A219,級距!$A:$K,10,FALSE)</f>
        <v>5</v>
      </c>
      <c r="E219" s="32">
        <f>VLOOKUP($A219,級距!$A:$K,11,FALSE)</f>
        <v>2</v>
      </c>
      <c r="F219" s="32">
        <f t="shared" si="3"/>
        <v>1</v>
      </c>
      <c r="M219" s="58"/>
    </row>
    <row r="220" spans="1:13" s="33" customFormat="1">
      <c r="A220" s="47">
        <v>45070</v>
      </c>
      <c r="B220" s="46">
        <v>43556.351999999999</v>
      </c>
      <c r="C220" s="32">
        <f>VLOOKUP($A220,級距!$A:$K,9,FALSE)</f>
        <v>1</v>
      </c>
      <c r="D220" s="32">
        <f>VLOOKUP($A220,級距!$A:$K,10,FALSE)</f>
        <v>2</v>
      </c>
      <c r="E220" s="32">
        <f>VLOOKUP($A220,級距!$A:$K,11,FALSE)</f>
        <v>2</v>
      </c>
      <c r="F220" s="32">
        <f t="shared" si="3"/>
        <v>1</v>
      </c>
      <c r="M220" s="58"/>
    </row>
    <row r="221" spans="1:13" s="33" customFormat="1">
      <c r="A221" s="47">
        <v>45069</v>
      </c>
      <c r="B221" s="46">
        <v>-34994.303999999996</v>
      </c>
      <c r="C221" s="32">
        <f>VLOOKUP($A221,級距!$A:$K,9,FALSE)</f>
        <v>3</v>
      </c>
      <c r="D221" s="32">
        <f>VLOOKUP($A221,級距!$A:$K,10,FALSE)</f>
        <v>2</v>
      </c>
      <c r="E221" s="32">
        <f>VLOOKUP($A221,級距!$A:$K,11,FALSE)</f>
        <v>2</v>
      </c>
      <c r="F221" s="32">
        <f t="shared" si="3"/>
        <v>1</v>
      </c>
      <c r="M221" s="58"/>
    </row>
    <row r="222" spans="1:13" s="33" customFormat="1">
      <c r="A222" s="47">
        <v>45068</v>
      </c>
      <c r="B222" s="46">
        <v>-58436.527999999998</v>
      </c>
      <c r="C222" s="32">
        <f>VLOOKUP($A222,級距!$A:$K,9,FALSE)</f>
        <v>1</v>
      </c>
      <c r="D222" s="32">
        <f>VLOOKUP($A222,級距!$A:$K,10,FALSE)</f>
        <v>3</v>
      </c>
      <c r="E222" s="32">
        <f>VLOOKUP($A222,級距!$A:$K,11,FALSE)</f>
        <v>2</v>
      </c>
      <c r="F222" s="32">
        <f t="shared" si="3"/>
        <v>1</v>
      </c>
      <c r="M222" s="58"/>
    </row>
    <row r="223" spans="1:13" s="33" customFormat="1">
      <c r="A223" s="47">
        <v>45065</v>
      </c>
      <c r="B223" s="46">
        <v>-11093.696</v>
      </c>
      <c r="C223" s="32">
        <f>VLOOKUP($A223,級距!$A:$K,9,FALSE)</f>
        <v>1</v>
      </c>
      <c r="D223" s="32">
        <f>VLOOKUP($A223,級距!$A:$K,10,FALSE)</f>
        <v>3</v>
      </c>
      <c r="E223" s="32">
        <f>VLOOKUP($A223,級距!$A:$K,11,FALSE)</f>
        <v>2</v>
      </c>
      <c r="F223" s="32">
        <f t="shared" si="3"/>
        <v>1</v>
      </c>
      <c r="M223" s="58"/>
    </row>
    <row r="224" spans="1:13" s="33" customFormat="1">
      <c r="A224" s="47">
        <v>45063</v>
      </c>
      <c r="B224" s="46">
        <v>411718.40000000002</v>
      </c>
      <c r="C224" s="32">
        <f>VLOOKUP($A224,級距!$A:$K,9,FALSE)</f>
        <v>9</v>
      </c>
      <c r="D224" s="32">
        <f>VLOOKUP($A224,級距!$A:$K,10,FALSE)</f>
        <v>10</v>
      </c>
      <c r="E224" s="32">
        <f>VLOOKUP($A224,級距!$A:$K,11,FALSE)</f>
        <v>3</v>
      </c>
      <c r="F224" s="32">
        <f t="shared" si="3"/>
        <v>1</v>
      </c>
      <c r="M224" s="58"/>
    </row>
    <row r="225" spans="1:13" s="33" customFormat="1">
      <c r="A225" s="47">
        <v>45058</v>
      </c>
      <c r="B225" s="46">
        <v>-17368.511999999999</v>
      </c>
      <c r="C225" s="32">
        <f>VLOOKUP($A225,級距!$A:$K,9,FALSE)</f>
        <v>4</v>
      </c>
      <c r="D225" s="32">
        <f>VLOOKUP($A225,級距!$A:$K,10,FALSE)</f>
        <v>5</v>
      </c>
      <c r="E225" s="32">
        <f>VLOOKUP($A225,級距!$A:$K,11,FALSE)</f>
        <v>2</v>
      </c>
      <c r="F225" s="32">
        <f t="shared" si="3"/>
        <v>1</v>
      </c>
      <c r="M225" s="58"/>
    </row>
    <row r="226" spans="1:13" s="33" customFormat="1">
      <c r="A226" s="47">
        <v>45057</v>
      </c>
      <c r="B226" s="46">
        <v>-76167.168000000005</v>
      </c>
      <c r="C226" s="32">
        <f>VLOOKUP($A226,級距!$A:$K,9,FALSE)</f>
        <v>5</v>
      </c>
      <c r="D226" s="32">
        <f>VLOOKUP($A226,級距!$A:$K,10,FALSE)</f>
        <v>9</v>
      </c>
      <c r="E226" s="32">
        <f>VLOOKUP($A226,級距!$A:$K,11,FALSE)</f>
        <v>3</v>
      </c>
      <c r="F226" s="32">
        <f t="shared" si="3"/>
        <v>1</v>
      </c>
      <c r="M226" s="58"/>
    </row>
    <row r="227" spans="1:13" s="33" customFormat="1">
      <c r="A227" s="47">
        <v>45056</v>
      </c>
      <c r="B227" s="46">
        <v>38200.671999999999</v>
      </c>
      <c r="C227" s="32">
        <f>VLOOKUP($A227,級距!$A:$K,9,FALSE)</f>
        <v>3</v>
      </c>
      <c r="D227" s="32">
        <f>VLOOKUP($A227,級距!$A:$K,10,FALSE)</f>
        <v>7</v>
      </c>
      <c r="E227" s="32">
        <f>VLOOKUP($A227,級距!$A:$K,11,FALSE)</f>
        <v>3</v>
      </c>
      <c r="F227" s="32">
        <f t="shared" si="3"/>
        <v>1</v>
      </c>
      <c r="M227" s="58"/>
    </row>
    <row r="228" spans="1:13" s="33" customFormat="1">
      <c r="A228" s="47">
        <v>45055</v>
      </c>
      <c r="B228" s="46">
        <v>-19015.168000000001</v>
      </c>
      <c r="C228" s="32">
        <f>VLOOKUP($A228,級距!$A:$K,9,FALSE)</f>
        <v>1</v>
      </c>
      <c r="D228" s="32">
        <f>VLOOKUP($A228,級距!$A:$K,10,FALSE)</f>
        <v>4</v>
      </c>
      <c r="E228" s="32">
        <f>VLOOKUP($A228,級距!$A:$K,11,FALSE)</f>
        <v>2</v>
      </c>
      <c r="F228" s="32">
        <f t="shared" si="3"/>
        <v>1</v>
      </c>
      <c r="M228" s="58"/>
    </row>
    <row r="229" spans="1:13" s="33" customFormat="1">
      <c r="A229" s="47">
        <v>45054</v>
      </c>
      <c r="B229" s="46">
        <v>-21059.040000000001</v>
      </c>
      <c r="C229" s="32">
        <f>VLOOKUP($A229,級距!$A:$K,9,FALSE)</f>
        <v>1</v>
      </c>
      <c r="D229" s="32">
        <f>VLOOKUP($A229,級距!$A:$K,10,FALSE)</f>
        <v>5</v>
      </c>
      <c r="E229" s="32">
        <f>VLOOKUP($A229,級距!$A:$K,11,FALSE)</f>
        <v>2</v>
      </c>
      <c r="F229" s="32">
        <f t="shared" si="3"/>
        <v>1</v>
      </c>
      <c r="M229" s="58"/>
    </row>
    <row r="230" spans="1:13" s="33" customFormat="1">
      <c r="A230" s="47">
        <v>45048</v>
      </c>
      <c r="B230" s="46">
        <v>-61874.847999999998</v>
      </c>
      <c r="C230" s="32">
        <f>VLOOKUP($A230,級距!$A:$K,9,FALSE)</f>
        <v>3</v>
      </c>
      <c r="D230" s="32">
        <f>VLOOKUP($A230,級距!$A:$K,10,FALSE)</f>
        <v>1</v>
      </c>
      <c r="E230" s="32">
        <f>VLOOKUP($A230,級距!$A:$K,11,FALSE)</f>
        <v>2</v>
      </c>
      <c r="F230" s="32">
        <f t="shared" si="3"/>
        <v>1</v>
      </c>
      <c r="M230" s="58"/>
    </row>
    <row r="231" spans="1:13" s="33" customFormat="1">
      <c r="A231" s="47">
        <v>45043</v>
      </c>
      <c r="B231" s="46">
        <v>150740.68799999999</v>
      </c>
      <c r="C231" s="32">
        <f>VLOOKUP($A231,級距!$A:$K,9,FALSE)</f>
        <v>5</v>
      </c>
      <c r="D231" s="32">
        <f>VLOOKUP($A231,級距!$A:$K,10,FALSE)</f>
        <v>6</v>
      </c>
      <c r="E231" s="32">
        <f>VLOOKUP($A231,級距!$A:$K,11,FALSE)</f>
        <v>2</v>
      </c>
      <c r="F231" s="32">
        <f t="shared" si="3"/>
        <v>1</v>
      </c>
      <c r="M231" s="58"/>
    </row>
    <row r="232" spans="1:13" s="33" customFormat="1">
      <c r="A232" s="47">
        <v>45041</v>
      </c>
      <c r="B232" s="46">
        <v>63653.856</v>
      </c>
      <c r="C232" s="32">
        <f>VLOOKUP($A232,級距!$A:$K,9,FALSE)</f>
        <v>9</v>
      </c>
      <c r="D232" s="32">
        <f>VLOOKUP($A232,級距!$A:$K,10,FALSE)</f>
        <v>9</v>
      </c>
      <c r="E232" s="32">
        <f>VLOOKUP($A232,級距!$A:$K,11,FALSE)</f>
        <v>4</v>
      </c>
      <c r="F232" s="32">
        <f t="shared" si="3"/>
        <v>1</v>
      </c>
      <c r="M232" s="58"/>
    </row>
    <row r="233" spans="1:13" s="33" customFormat="1">
      <c r="A233" s="47">
        <v>45037</v>
      </c>
      <c r="B233" s="46">
        <v>-47616.512000000002</v>
      </c>
      <c r="C233" s="32">
        <f>VLOOKUP($A233,級距!$A:$K,9,FALSE)</f>
        <v>5</v>
      </c>
      <c r="D233" s="32">
        <f>VLOOKUP($A233,級距!$A:$K,10,FALSE)</f>
        <v>9</v>
      </c>
      <c r="E233" s="32">
        <f>VLOOKUP($A233,級距!$A:$K,11,FALSE)</f>
        <v>3</v>
      </c>
      <c r="F233" s="32">
        <f t="shared" si="3"/>
        <v>1</v>
      </c>
      <c r="M233" s="58"/>
    </row>
    <row r="234" spans="1:13" s="33" customFormat="1">
      <c r="A234" s="47">
        <v>45036</v>
      </c>
      <c r="B234" s="46">
        <v>32447.68</v>
      </c>
      <c r="C234" s="32">
        <f>VLOOKUP($A234,級距!$A:$K,9,FALSE)</f>
        <v>3</v>
      </c>
      <c r="D234" s="32">
        <f>VLOOKUP($A234,級距!$A:$K,10,FALSE)</f>
        <v>1</v>
      </c>
      <c r="E234" s="32">
        <f>VLOOKUP($A234,級距!$A:$K,11,FALSE)</f>
        <v>2</v>
      </c>
      <c r="F234" s="32">
        <f t="shared" si="3"/>
        <v>1</v>
      </c>
      <c r="M234" s="58"/>
    </row>
    <row r="235" spans="1:13" s="33" customFormat="1">
      <c r="A235" s="47">
        <v>45035</v>
      </c>
      <c r="B235" s="46">
        <v>42509.64</v>
      </c>
      <c r="C235" s="32">
        <f>VLOOKUP($A235,級距!$A:$K,9,FALSE)</f>
        <v>5</v>
      </c>
      <c r="D235" s="32">
        <f>VLOOKUP($A235,級距!$A:$K,10,FALSE)</f>
        <v>7</v>
      </c>
      <c r="E235" s="32">
        <f>VLOOKUP($A235,級距!$A:$K,11,FALSE)</f>
        <v>3</v>
      </c>
      <c r="F235" s="32">
        <f t="shared" si="3"/>
        <v>1</v>
      </c>
      <c r="M235" s="58"/>
    </row>
    <row r="236" spans="1:13" s="33" customFormat="1">
      <c r="A236" s="47">
        <v>45034</v>
      </c>
      <c r="B236" s="46">
        <v>28025.903999999999</v>
      </c>
      <c r="C236" s="32">
        <f>VLOOKUP($A236,級距!$A:$K,9,FALSE)</f>
        <v>2</v>
      </c>
      <c r="D236" s="32">
        <f>VLOOKUP($A236,級距!$A:$K,10,FALSE)</f>
        <v>5</v>
      </c>
      <c r="E236" s="32">
        <f>VLOOKUP($A236,級距!$A:$K,11,FALSE)</f>
        <v>2</v>
      </c>
      <c r="F236" s="32">
        <f t="shared" si="3"/>
        <v>1</v>
      </c>
      <c r="M236" s="58"/>
    </row>
    <row r="237" spans="1:13" s="33" customFormat="1">
      <c r="A237" s="47">
        <v>45033</v>
      </c>
      <c r="B237" s="46">
        <v>72431.808000000005</v>
      </c>
      <c r="C237" s="32">
        <f>VLOOKUP($A237,級距!$A:$K,9,FALSE)</f>
        <v>2</v>
      </c>
      <c r="D237" s="32">
        <f>VLOOKUP($A237,級距!$A:$K,10,FALSE)</f>
        <v>6</v>
      </c>
      <c r="E237" s="32">
        <f>VLOOKUP($A237,級距!$A:$K,11,FALSE)</f>
        <v>2</v>
      </c>
      <c r="F237" s="32">
        <f t="shared" si="3"/>
        <v>1</v>
      </c>
      <c r="M237" s="58"/>
    </row>
    <row r="238" spans="1:13" s="33" customFormat="1">
      <c r="A238" s="47">
        <v>45030</v>
      </c>
      <c r="B238" s="46">
        <v>-37449.440000000002</v>
      </c>
      <c r="C238" s="32">
        <f>VLOOKUP($A238,級距!$A:$K,9,FALSE)</f>
        <v>4</v>
      </c>
      <c r="D238" s="32">
        <f>VLOOKUP($A238,級距!$A:$K,10,FALSE)</f>
        <v>5</v>
      </c>
      <c r="E238" s="32">
        <f>VLOOKUP($A238,級距!$A:$K,11,FALSE)</f>
        <v>2</v>
      </c>
      <c r="F238" s="32">
        <f t="shared" si="3"/>
        <v>1</v>
      </c>
      <c r="M238" s="58"/>
    </row>
    <row r="239" spans="1:13" s="33" customFormat="1">
      <c r="A239" s="47">
        <v>45029</v>
      </c>
      <c r="B239" s="46">
        <v>-47692.160000000003</v>
      </c>
      <c r="C239" s="32">
        <f>VLOOKUP($A239,級距!$A:$K,9,FALSE)</f>
        <v>1</v>
      </c>
      <c r="D239" s="32">
        <f>VLOOKUP($A239,級距!$A:$K,10,FALSE)</f>
        <v>6</v>
      </c>
      <c r="E239" s="32">
        <f>VLOOKUP($A239,級距!$A:$K,11,FALSE)</f>
        <v>2</v>
      </c>
      <c r="F239" s="32">
        <f t="shared" si="3"/>
        <v>1</v>
      </c>
      <c r="M239" s="58"/>
    </row>
    <row r="240" spans="1:13" s="33" customFormat="1">
      <c r="A240" s="47">
        <v>45028</v>
      </c>
      <c r="B240" s="46">
        <v>-7639.2</v>
      </c>
      <c r="C240" s="32">
        <f>VLOOKUP($A240,級距!$A:$K,9,FALSE)</f>
        <v>1</v>
      </c>
      <c r="D240" s="32">
        <f>VLOOKUP($A240,級距!$A:$K,10,FALSE)</f>
        <v>4</v>
      </c>
      <c r="E240" s="32">
        <f>VLOOKUP($A240,級距!$A:$K,11,FALSE)</f>
        <v>2</v>
      </c>
      <c r="F240" s="32">
        <f t="shared" si="3"/>
        <v>1</v>
      </c>
      <c r="M240" s="58"/>
    </row>
    <row r="241" spans="1:13" s="33" customFormat="1">
      <c r="A241" s="47">
        <v>45022</v>
      </c>
      <c r="B241" s="46">
        <v>62436.784</v>
      </c>
      <c r="C241" s="32">
        <f>VLOOKUP($A241,級距!$A:$K,9,FALSE)</f>
        <v>1</v>
      </c>
      <c r="D241" s="32">
        <f>VLOOKUP($A241,級距!$A:$K,10,FALSE)</f>
        <v>3</v>
      </c>
      <c r="E241" s="32">
        <f>VLOOKUP($A241,級距!$A:$K,11,FALSE)</f>
        <v>2</v>
      </c>
      <c r="F241" s="32">
        <f t="shared" si="3"/>
        <v>1</v>
      </c>
      <c r="M241" s="58"/>
    </row>
    <row r="242" spans="1:13" s="33" customFormat="1">
      <c r="A242" s="47">
        <v>45015</v>
      </c>
      <c r="B242" s="46">
        <v>-60473.919999999998</v>
      </c>
      <c r="C242" s="32">
        <f>VLOOKUP($A242,級距!$A:$K,9,FALSE)</f>
        <v>2</v>
      </c>
      <c r="D242" s="32">
        <f>VLOOKUP($A242,級距!$A:$K,10,FALSE)</f>
        <v>1</v>
      </c>
      <c r="E242" s="32">
        <f>VLOOKUP($A242,級距!$A:$K,11,FALSE)</f>
        <v>2</v>
      </c>
      <c r="F242" s="32">
        <f t="shared" si="3"/>
        <v>1</v>
      </c>
      <c r="M242" s="58"/>
    </row>
    <row r="243" spans="1:13" s="33" customFormat="1">
      <c r="A243" s="47">
        <v>45013</v>
      </c>
      <c r="B243" s="46">
        <v>85966.88</v>
      </c>
      <c r="C243" s="32">
        <f>VLOOKUP($A243,級距!$A:$K,9,FALSE)</f>
        <v>5</v>
      </c>
      <c r="D243" s="32">
        <f>VLOOKUP($A243,級距!$A:$K,10,FALSE)</f>
        <v>8</v>
      </c>
      <c r="E243" s="32">
        <f>VLOOKUP($A243,級距!$A:$K,11,FALSE)</f>
        <v>3</v>
      </c>
      <c r="F243" s="32">
        <f t="shared" si="3"/>
        <v>1</v>
      </c>
      <c r="M243" s="58"/>
    </row>
    <row r="244" spans="1:13" s="33" customFormat="1">
      <c r="A244" s="47">
        <v>45012</v>
      </c>
      <c r="B244" s="46">
        <v>45041.631999999998</v>
      </c>
      <c r="C244" s="32">
        <f>VLOOKUP($A244,級距!$A:$K,9,FALSE)</f>
        <v>2</v>
      </c>
      <c r="D244" s="32">
        <f>VLOOKUP($A244,級距!$A:$K,10,FALSE)</f>
        <v>3</v>
      </c>
      <c r="E244" s="32">
        <f>VLOOKUP($A244,級距!$A:$K,11,FALSE)</f>
        <v>2</v>
      </c>
      <c r="F244" s="32">
        <f t="shared" si="3"/>
        <v>1</v>
      </c>
      <c r="M244" s="58"/>
    </row>
    <row r="245" spans="1:13" s="33" customFormat="1">
      <c r="A245" s="47">
        <v>45009</v>
      </c>
      <c r="B245" s="46">
        <v>-38242.239999999998</v>
      </c>
      <c r="C245" s="32">
        <f>VLOOKUP($A245,級距!$A:$K,9,FALSE)</f>
        <v>3</v>
      </c>
      <c r="D245" s="32">
        <f>VLOOKUP($A245,級距!$A:$K,10,FALSE)</f>
        <v>3</v>
      </c>
      <c r="E245" s="32">
        <f>VLOOKUP($A245,級距!$A:$K,11,FALSE)</f>
        <v>2</v>
      </c>
      <c r="F245" s="32">
        <f t="shared" si="3"/>
        <v>1</v>
      </c>
      <c r="M245" s="58"/>
    </row>
    <row r="246" spans="1:13" s="33" customFormat="1">
      <c r="A246" s="47">
        <v>45005</v>
      </c>
      <c r="B246" s="46">
        <v>-25542.848000000002</v>
      </c>
      <c r="C246" s="32">
        <f>VLOOKUP($A246,級距!$A:$K,9,FALSE)</f>
        <v>3</v>
      </c>
      <c r="D246" s="32">
        <f>VLOOKUP($A246,級距!$A:$K,10,FALSE)</f>
        <v>7</v>
      </c>
      <c r="E246" s="32">
        <f>VLOOKUP($A246,級距!$A:$K,11,FALSE)</f>
        <v>3</v>
      </c>
      <c r="F246" s="32">
        <f t="shared" si="3"/>
        <v>1</v>
      </c>
      <c r="M246" s="58"/>
    </row>
    <row r="247" spans="1:13" s="33" customFormat="1">
      <c r="A247" s="47">
        <v>44999</v>
      </c>
      <c r="B247" s="46">
        <v>23577.279999999999</v>
      </c>
      <c r="C247" s="32">
        <f>VLOOKUP($A247,級距!$A:$K,9,FALSE)</f>
        <v>3</v>
      </c>
      <c r="D247" s="32">
        <f>VLOOKUP($A247,級距!$A:$K,10,FALSE)</f>
        <v>1</v>
      </c>
      <c r="E247" s="32">
        <f>VLOOKUP($A247,級距!$A:$K,11,FALSE)</f>
        <v>2</v>
      </c>
      <c r="F247" s="32">
        <f t="shared" si="3"/>
        <v>1</v>
      </c>
      <c r="M247" s="58"/>
    </row>
    <row r="248" spans="1:13" s="33" customFormat="1">
      <c r="A248" s="47">
        <v>44998</v>
      </c>
      <c r="B248" s="46">
        <v>-40996.512000000002</v>
      </c>
      <c r="C248" s="32">
        <f>VLOOKUP($A248,級距!$A:$K,9,FALSE)</f>
        <v>7</v>
      </c>
      <c r="D248" s="32">
        <f>VLOOKUP($A248,級距!$A:$K,10,FALSE)</f>
        <v>4</v>
      </c>
      <c r="E248" s="32">
        <f>VLOOKUP($A248,級距!$A:$K,11,FALSE)</f>
        <v>2</v>
      </c>
      <c r="F248" s="32">
        <f t="shared" si="3"/>
        <v>1</v>
      </c>
      <c r="M248" s="58"/>
    </row>
    <row r="249" spans="1:13" s="33" customFormat="1">
      <c r="A249" s="47">
        <v>44995</v>
      </c>
      <c r="B249" s="46">
        <v>-83667.648000000001</v>
      </c>
      <c r="C249" s="32">
        <f>VLOOKUP($A249,級距!$A:$K,9,FALSE)</f>
        <v>5</v>
      </c>
      <c r="D249" s="32">
        <f>VLOOKUP($A249,級距!$A:$K,10,FALSE)</f>
        <v>8</v>
      </c>
      <c r="E249" s="32">
        <f>VLOOKUP($A249,級距!$A:$K,11,FALSE)</f>
        <v>3</v>
      </c>
      <c r="F249" s="32">
        <f t="shared" si="3"/>
        <v>1</v>
      </c>
      <c r="M249" s="58"/>
    </row>
    <row r="250" spans="1:13" s="33" customFormat="1">
      <c r="A250" s="47">
        <v>44994</v>
      </c>
      <c r="B250" s="46">
        <v>-47484.671999999999</v>
      </c>
      <c r="C250" s="32">
        <f>VLOOKUP($A250,級距!$A:$K,9,FALSE)</f>
        <v>2</v>
      </c>
      <c r="D250" s="32">
        <f>VLOOKUP($A250,級距!$A:$K,10,FALSE)</f>
        <v>8</v>
      </c>
      <c r="E250" s="32">
        <f>VLOOKUP($A250,級距!$A:$K,11,FALSE)</f>
        <v>3</v>
      </c>
      <c r="F250" s="32">
        <f t="shared" si="3"/>
        <v>1</v>
      </c>
      <c r="M250" s="58"/>
    </row>
    <row r="251" spans="1:13" s="33" customFormat="1">
      <c r="A251" s="47">
        <v>44992</v>
      </c>
      <c r="B251" s="46">
        <v>-1427.6479999999999</v>
      </c>
      <c r="C251" s="32">
        <f>VLOOKUP($A251,級距!$A:$K,9,FALSE)</f>
        <v>4</v>
      </c>
      <c r="D251" s="32">
        <f>VLOOKUP($A251,級距!$A:$K,10,FALSE)</f>
        <v>7</v>
      </c>
      <c r="E251" s="32">
        <f>VLOOKUP($A251,級距!$A:$K,11,FALSE)</f>
        <v>3</v>
      </c>
      <c r="F251" s="32">
        <f t="shared" si="3"/>
        <v>1</v>
      </c>
      <c r="M251" s="58"/>
    </row>
    <row r="252" spans="1:13" s="33" customFormat="1">
      <c r="A252" s="47">
        <v>44991</v>
      </c>
      <c r="B252" s="46">
        <v>-15326.64</v>
      </c>
      <c r="C252" s="32">
        <f>VLOOKUP($A252,級距!$A:$K,9,FALSE)</f>
        <v>4</v>
      </c>
      <c r="D252" s="32">
        <f>VLOOKUP($A252,級距!$A:$K,10,FALSE)</f>
        <v>4</v>
      </c>
      <c r="E252" s="32">
        <f>VLOOKUP($A252,級距!$A:$K,11,FALSE)</f>
        <v>2</v>
      </c>
      <c r="F252" s="32">
        <f t="shared" si="3"/>
        <v>1</v>
      </c>
      <c r="M252" s="58"/>
    </row>
    <row r="253" spans="1:13" s="33" customFormat="1">
      <c r="A253" s="47">
        <v>44987</v>
      </c>
      <c r="B253" s="46">
        <v>78869.936000000002</v>
      </c>
      <c r="C253" s="32">
        <f>VLOOKUP($A253,級距!$A:$K,9,FALSE)</f>
        <v>6</v>
      </c>
      <c r="D253" s="32">
        <f>VLOOKUP($A253,級距!$A:$K,10,FALSE)</f>
        <v>3</v>
      </c>
      <c r="E253" s="32">
        <f>VLOOKUP($A253,級距!$A:$K,11,FALSE)</f>
        <v>2</v>
      </c>
      <c r="F253" s="32">
        <f t="shared" si="3"/>
        <v>1</v>
      </c>
      <c r="M253" s="58"/>
    </row>
    <row r="254" spans="1:13" s="33" customFormat="1">
      <c r="A254" s="47">
        <v>44986</v>
      </c>
      <c r="B254" s="46">
        <v>329489.56800000003</v>
      </c>
      <c r="C254" s="32">
        <f>VLOOKUP($A254,級距!$A:$K,9,FALSE)</f>
        <v>8</v>
      </c>
      <c r="D254" s="32">
        <f>VLOOKUP($A254,級距!$A:$K,10,FALSE)</f>
        <v>8</v>
      </c>
      <c r="E254" s="32">
        <f>VLOOKUP($A254,級距!$A:$K,11,FALSE)</f>
        <v>3</v>
      </c>
      <c r="F254" s="32">
        <f t="shared" si="3"/>
        <v>1</v>
      </c>
      <c r="M254" s="58"/>
    </row>
    <row r="255" spans="1:13" s="33" customFormat="1">
      <c r="A255" s="47">
        <v>44981</v>
      </c>
      <c r="B255" s="46">
        <v>5809.12</v>
      </c>
      <c r="C255" s="32">
        <f>VLOOKUP($A255,級距!$A:$K,9,FALSE)</f>
        <v>5</v>
      </c>
      <c r="D255" s="32">
        <f>VLOOKUP($A255,級距!$A:$K,10,FALSE)</f>
        <v>7</v>
      </c>
      <c r="E255" s="32">
        <f>VLOOKUP($A255,級距!$A:$K,11,FALSE)</f>
        <v>3</v>
      </c>
      <c r="F255" s="32">
        <f t="shared" si="3"/>
        <v>1</v>
      </c>
      <c r="M255" s="58"/>
    </row>
    <row r="256" spans="1:13" s="33" customFormat="1">
      <c r="A256" s="47">
        <v>44979</v>
      </c>
      <c r="B256" s="46">
        <v>-99234.784</v>
      </c>
      <c r="C256" s="32">
        <f>VLOOKUP($A256,級距!$A:$K,9,FALSE)</f>
        <v>2</v>
      </c>
      <c r="D256" s="32">
        <f>VLOOKUP($A256,級距!$A:$K,10,FALSE)</f>
        <v>3</v>
      </c>
      <c r="E256" s="32">
        <f>VLOOKUP($A256,級距!$A:$K,11,FALSE)</f>
        <v>2</v>
      </c>
      <c r="F256" s="32">
        <f t="shared" si="3"/>
        <v>1</v>
      </c>
      <c r="M256" s="58"/>
    </row>
    <row r="257" spans="1:13" s="33" customFormat="1">
      <c r="A257" s="47">
        <v>44978</v>
      </c>
      <c r="B257" s="46">
        <v>-18525.696</v>
      </c>
      <c r="C257" s="32">
        <f>VLOOKUP($A257,級距!$A:$K,9,FALSE)</f>
        <v>1</v>
      </c>
      <c r="D257" s="32">
        <f>VLOOKUP($A257,級距!$A:$K,10,FALSE)</f>
        <v>6</v>
      </c>
      <c r="E257" s="32">
        <f>VLOOKUP($A257,級距!$A:$K,11,FALSE)</f>
        <v>2</v>
      </c>
      <c r="F257" s="32">
        <f t="shared" si="3"/>
        <v>1</v>
      </c>
      <c r="M257" s="58"/>
    </row>
    <row r="258" spans="1:13" s="33" customFormat="1">
      <c r="A258" s="47">
        <v>44974</v>
      </c>
      <c r="B258" s="46">
        <v>-6960.16</v>
      </c>
      <c r="C258" s="32">
        <f>VLOOKUP($A258,級距!$A:$K,9,FALSE)</f>
        <v>1</v>
      </c>
      <c r="D258" s="32">
        <f>VLOOKUP($A258,級距!$A:$K,10,FALSE)</f>
        <v>1</v>
      </c>
      <c r="E258" s="32">
        <f>VLOOKUP($A258,級距!$A:$K,11,FALSE)</f>
        <v>2</v>
      </c>
      <c r="F258" s="32">
        <f t="shared" si="3"/>
        <v>1</v>
      </c>
      <c r="M258" s="58"/>
    </row>
    <row r="259" spans="1:13" s="33" customFormat="1">
      <c r="A259" s="47">
        <v>44972</v>
      </c>
      <c r="B259" s="46">
        <v>128461.056</v>
      </c>
      <c r="C259" s="32">
        <f>VLOOKUP($A259,級距!$A:$K,9,FALSE)</f>
        <v>5</v>
      </c>
      <c r="D259" s="32">
        <f>VLOOKUP($A259,級距!$A:$K,10,FALSE)</f>
        <v>7</v>
      </c>
      <c r="E259" s="32">
        <f>VLOOKUP($A259,級距!$A:$K,11,FALSE)</f>
        <v>3</v>
      </c>
      <c r="F259" s="32">
        <f t="shared" si="3"/>
        <v>1</v>
      </c>
      <c r="M259" s="58"/>
    </row>
    <row r="260" spans="1:13" s="33" customFormat="1">
      <c r="A260" s="47">
        <v>44971</v>
      </c>
      <c r="B260" s="46">
        <v>-20399.04</v>
      </c>
      <c r="C260" s="32">
        <f>VLOOKUP($A260,級距!$A:$K,9,FALSE)</f>
        <v>1</v>
      </c>
      <c r="D260" s="32">
        <f>VLOOKUP($A260,級距!$A:$K,10,FALSE)</f>
        <v>3</v>
      </c>
      <c r="E260" s="32">
        <f>VLOOKUP($A260,級距!$A:$K,11,FALSE)</f>
        <v>2</v>
      </c>
      <c r="F260" s="32">
        <f t="shared" ref="F260:F323" si="4">IF(A261&lt;&gt;A260,1,0)</f>
        <v>1</v>
      </c>
      <c r="M260" s="58"/>
    </row>
    <row r="261" spans="1:13" s="33" customFormat="1">
      <c r="A261" s="47">
        <v>44970</v>
      </c>
      <c r="B261" s="46">
        <v>38738.879999999997</v>
      </c>
      <c r="C261" s="32">
        <f>VLOOKUP($A261,級距!$A:$K,9,FALSE)</f>
        <v>3</v>
      </c>
      <c r="D261" s="32">
        <f>VLOOKUP($A261,級距!$A:$K,10,FALSE)</f>
        <v>2</v>
      </c>
      <c r="E261" s="32">
        <f>VLOOKUP($A261,級距!$A:$K,11,FALSE)</f>
        <v>2</v>
      </c>
      <c r="F261" s="32">
        <f t="shared" si="4"/>
        <v>1</v>
      </c>
      <c r="M261" s="58"/>
    </row>
    <row r="262" spans="1:13" s="33" customFormat="1">
      <c r="A262" s="47">
        <v>44967</v>
      </c>
      <c r="B262" s="46">
        <v>-61972.928</v>
      </c>
      <c r="C262" s="32">
        <f>VLOOKUP($A262,級距!$A:$K,9,FALSE)</f>
        <v>1</v>
      </c>
      <c r="D262" s="32">
        <f>VLOOKUP($A262,級距!$A:$K,10,FALSE)</f>
        <v>3</v>
      </c>
      <c r="E262" s="32">
        <f>VLOOKUP($A262,級距!$A:$K,11,FALSE)</f>
        <v>2</v>
      </c>
      <c r="F262" s="32">
        <f t="shared" si="4"/>
        <v>1</v>
      </c>
      <c r="M262" s="58"/>
    </row>
    <row r="263" spans="1:13" s="33" customFormat="1">
      <c r="A263" s="47">
        <v>44963</v>
      </c>
      <c r="B263" s="46">
        <v>-97687.392000000007</v>
      </c>
      <c r="C263" s="32">
        <f>VLOOKUP($A263,級距!$A:$K,9,FALSE)</f>
        <v>3</v>
      </c>
      <c r="D263" s="32">
        <f>VLOOKUP($A263,級距!$A:$K,10,FALSE)</f>
        <v>9</v>
      </c>
      <c r="E263" s="32">
        <f>VLOOKUP($A263,級距!$A:$K,11,FALSE)</f>
        <v>3</v>
      </c>
      <c r="F263" s="32">
        <f t="shared" si="4"/>
        <v>1</v>
      </c>
      <c r="M263" s="58"/>
    </row>
    <row r="264" spans="1:13" s="33" customFormat="1">
      <c r="A264" s="47">
        <v>44960</v>
      </c>
      <c r="B264" s="46">
        <v>26017.304</v>
      </c>
      <c r="C264" s="32">
        <f>VLOOKUP($A264,級距!$A:$K,9,FALSE)</f>
        <v>4</v>
      </c>
      <c r="D264" s="32">
        <f>VLOOKUP($A264,級距!$A:$K,10,FALSE)</f>
        <v>1</v>
      </c>
      <c r="E264" s="32">
        <f>VLOOKUP($A264,級距!$A:$K,11,FALSE)</f>
        <v>2</v>
      </c>
      <c r="F264" s="32">
        <f t="shared" si="4"/>
        <v>1</v>
      </c>
      <c r="M264" s="58"/>
    </row>
    <row r="265" spans="1:13" s="33" customFormat="1">
      <c r="A265" s="47">
        <v>44958</v>
      </c>
      <c r="B265" s="46">
        <v>-10147.487999999999</v>
      </c>
      <c r="C265" s="32">
        <f>VLOOKUP($A265,級距!$A:$K,9,FALSE)</f>
        <v>2</v>
      </c>
      <c r="D265" s="32">
        <f>VLOOKUP($A265,級距!$A:$K,10,FALSE)</f>
        <v>4</v>
      </c>
      <c r="E265" s="32">
        <f>VLOOKUP($A265,級距!$A:$K,11,FALSE)</f>
        <v>2</v>
      </c>
      <c r="F265" s="32">
        <f t="shared" si="4"/>
        <v>1</v>
      </c>
      <c r="M265" s="58"/>
    </row>
    <row r="266" spans="1:13" s="33" customFormat="1">
      <c r="A266" s="47">
        <v>44957</v>
      </c>
      <c r="B266" s="46">
        <v>77888.392000000007</v>
      </c>
      <c r="C266" s="32">
        <f>VLOOKUP($A266,級距!$A:$K,9,FALSE)</f>
        <v>7</v>
      </c>
      <c r="D266" s="32">
        <f>VLOOKUP($A266,級距!$A:$K,10,FALSE)</f>
        <v>10</v>
      </c>
      <c r="E266" s="32">
        <f>VLOOKUP($A266,級距!$A:$K,11,FALSE)</f>
        <v>3</v>
      </c>
      <c r="F266" s="32">
        <f t="shared" si="4"/>
        <v>1</v>
      </c>
      <c r="M266" s="58"/>
    </row>
    <row r="267" spans="1:13" s="33" customFormat="1">
      <c r="A267" s="47">
        <v>44956</v>
      </c>
      <c r="B267" s="46">
        <v>-93060.288</v>
      </c>
      <c r="C267" s="32">
        <f>VLOOKUP($A267,級距!$A:$K,9,FALSE)</f>
        <v>7</v>
      </c>
      <c r="D267" s="32">
        <f>VLOOKUP($A267,級距!$A:$K,10,FALSE)</f>
        <v>6</v>
      </c>
      <c r="E267" s="32">
        <f>VLOOKUP($A267,級距!$A:$K,11,FALSE)</f>
        <v>2</v>
      </c>
      <c r="F267" s="32">
        <f t="shared" si="4"/>
        <v>1</v>
      </c>
      <c r="M267" s="58"/>
    </row>
    <row r="268" spans="1:13" s="33" customFormat="1">
      <c r="A268" s="47">
        <v>44943</v>
      </c>
      <c r="B268" s="46">
        <v>-51333.599999999999</v>
      </c>
      <c r="C268" s="32">
        <f>VLOOKUP($A268,級距!$A:$K,9,FALSE)</f>
        <v>1</v>
      </c>
      <c r="D268" s="32">
        <f>VLOOKUP($A268,級距!$A:$K,10,FALSE)</f>
        <v>1</v>
      </c>
      <c r="E268" s="32">
        <f>VLOOKUP($A268,級距!$A:$K,11,FALSE)</f>
        <v>2</v>
      </c>
      <c r="F268" s="32">
        <f t="shared" si="4"/>
        <v>1</v>
      </c>
      <c r="M268" s="58"/>
    </row>
    <row r="269" spans="1:13" s="33" customFormat="1">
      <c r="A269" s="47">
        <v>44942</v>
      </c>
      <c r="B269" s="46">
        <v>35786.063999999998</v>
      </c>
      <c r="C269" s="32">
        <f>VLOOKUP($A269,級距!$A:$K,9,FALSE)</f>
        <v>1</v>
      </c>
      <c r="D269" s="32">
        <f>VLOOKUP($A269,級距!$A:$K,10,FALSE)</f>
        <v>1</v>
      </c>
      <c r="E269" s="32">
        <f>VLOOKUP($A269,級距!$A:$K,11,FALSE)</f>
        <v>2</v>
      </c>
      <c r="F269" s="32">
        <f t="shared" si="4"/>
        <v>1</v>
      </c>
      <c r="M269" s="58"/>
    </row>
    <row r="270" spans="1:13" s="33" customFormat="1">
      <c r="A270" s="47">
        <v>44939</v>
      </c>
      <c r="B270" s="46">
        <v>147075.61600000001</v>
      </c>
      <c r="C270" s="32">
        <f>VLOOKUP($A270,級距!$A:$K,9,FALSE)</f>
        <v>7</v>
      </c>
      <c r="D270" s="32">
        <f>VLOOKUP($A270,級距!$A:$K,10,FALSE)</f>
        <v>9</v>
      </c>
      <c r="E270" s="32">
        <f>VLOOKUP($A270,級距!$A:$K,11,FALSE)</f>
        <v>3</v>
      </c>
      <c r="F270" s="32">
        <f t="shared" si="4"/>
        <v>1</v>
      </c>
      <c r="M270" s="58"/>
    </row>
    <row r="271" spans="1:13" s="33" customFormat="1">
      <c r="A271" s="47">
        <v>44937</v>
      </c>
      <c r="B271" s="46">
        <v>26757.727999999999</v>
      </c>
      <c r="C271" s="32">
        <f>VLOOKUP($A271,級距!$A:$K,9,FALSE)</f>
        <v>5</v>
      </c>
      <c r="D271" s="32">
        <f>VLOOKUP($A271,級距!$A:$K,10,FALSE)</f>
        <v>5</v>
      </c>
      <c r="E271" s="32">
        <f>VLOOKUP($A271,級距!$A:$K,11,FALSE)</f>
        <v>2</v>
      </c>
      <c r="F271" s="32">
        <f t="shared" si="4"/>
        <v>1</v>
      </c>
      <c r="M271" s="58"/>
    </row>
    <row r="272" spans="1:13" s="33" customFormat="1">
      <c r="A272" s="47">
        <v>44935</v>
      </c>
      <c r="B272" s="46">
        <v>-18603.648000000001</v>
      </c>
      <c r="C272" s="32">
        <f>VLOOKUP($A272,級距!$A:$K,9,FALSE)</f>
        <v>7</v>
      </c>
      <c r="D272" s="32">
        <f>VLOOKUP($A272,級距!$A:$K,10,FALSE)</f>
        <v>9</v>
      </c>
      <c r="E272" s="32">
        <f>VLOOKUP($A272,級距!$A:$K,11,FALSE)</f>
        <v>3</v>
      </c>
      <c r="F272" s="32">
        <f t="shared" si="4"/>
        <v>1</v>
      </c>
      <c r="M272" s="58"/>
    </row>
    <row r="273" spans="1:13" s="33" customFormat="1">
      <c r="A273" s="47">
        <v>44931</v>
      </c>
      <c r="B273" s="46">
        <v>15319.744000000001</v>
      </c>
      <c r="C273" s="32">
        <f>VLOOKUP($A273,級距!$A:$K,9,FALSE)</f>
        <v>5</v>
      </c>
      <c r="D273" s="32">
        <f>VLOOKUP($A273,級距!$A:$K,10,FALSE)</f>
        <v>3</v>
      </c>
      <c r="E273" s="32">
        <f>VLOOKUP($A273,級距!$A:$K,11,FALSE)</f>
        <v>2</v>
      </c>
      <c r="F273" s="32">
        <f t="shared" si="4"/>
        <v>1</v>
      </c>
      <c r="M273" s="58"/>
    </row>
    <row r="274" spans="1:13" s="33" customFormat="1">
      <c r="A274" s="47">
        <v>44929</v>
      </c>
      <c r="B274" s="46">
        <v>105484.984</v>
      </c>
      <c r="C274" s="32">
        <f>VLOOKUP($A274,級距!$A:$K,9,FALSE)</f>
        <v>10</v>
      </c>
      <c r="D274" s="32">
        <f>VLOOKUP($A274,級距!$A:$K,10,FALSE)</f>
        <v>7</v>
      </c>
      <c r="E274" s="32">
        <f>VLOOKUP($A274,級距!$A:$K,11,FALSE)</f>
        <v>4</v>
      </c>
      <c r="F274" s="32">
        <f t="shared" si="4"/>
        <v>1</v>
      </c>
      <c r="M274" s="58"/>
    </row>
    <row r="275" spans="1:13" s="33" customFormat="1">
      <c r="A275" s="47">
        <v>44925</v>
      </c>
      <c r="B275" s="46">
        <v>-3520.16</v>
      </c>
      <c r="C275" s="32">
        <f>VLOOKUP($A275,級距!$A:$K,9,FALSE)</f>
        <v>2</v>
      </c>
      <c r="D275" s="32">
        <f>VLOOKUP($A275,級距!$A:$K,10,FALSE)</f>
        <v>7</v>
      </c>
      <c r="E275" s="32">
        <f>VLOOKUP($A275,級距!$A:$K,11,FALSE)</f>
        <v>3</v>
      </c>
      <c r="F275" s="32">
        <f t="shared" si="4"/>
        <v>1</v>
      </c>
      <c r="M275" s="58"/>
    </row>
    <row r="276" spans="1:13" s="33" customFormat="1">
      <c r="A276" s="47">
        <v>44924</v>
      </c>
      <c r="B276" s="46">
        <v>-14683.103999999999</v>
      </c>
      <c r="C276" s="32">
        <f>VLOOKUP($A276,級距!$A:$K,9,FALSE)</f>
        <v>5</v>
      </c>
      <c r="D276" s="32">
        <f>VLOOKUP($A276,級距!$A:$K,10,FALSE)</f>
        <v>6</v>
      </c>
      <c r="E276" s="32">
        <f>VLOOKUP($A276,級距!$A:$K,11,FALSE)</f>
        <v>2</v>
      </c>
      <c r="F276" s="32">
        <f t="shared" si="4"/>
        <v>1</v>
      </c>
      <c r="M276" s="58"/>
    </row>
    <row r="277" spans="1:13" s="33" customFormat="1">
      <c r="A277" s="47">
        <v>44923</v>
      </c>
      <c r="B277" s="46">
        <v>-53912.192000000003</v>
      </c>
      <c r="C277" s="32">
        <f>VLOOKUP($A277,級距!$A:$K,9,FALSE)</f>
        <v>4</v>
      </c>
      <c r="D277" s="32">
        <f>VLOOKUP($A277,級距!$A:$K,10,FALSE)</f>
        <v>7</v>
      </c>
      <c r="E277" s="32">
        <f>VLOOKUP($A277,級距!$A:$K,11,FALSE)</f>
        <v>3</v>
      </c>
      <c r="F277" s="32">
        <f t="shared" si="4"/>
        <v>1</v>
      </c>
      <c r="M277" s="58"/>
    </row>
    <row r="278" spans="1:13" s="33" customFormat="1">
      <c r="A278" s="47">
        <v>44916</v>
      </c>
      <c r="B278" s="46">
        <v>-16328.415999999999</v>
      </c>
      <c r="C278" s="32">
        <f>VLOOKUP($A278,級距!$A:$K,9,FALSE)</f>
        <v>3</v>
      </c>
      <c r="D278" s="32">
        <f>VLOOKUP($A278,級距!$A:$K,10,FALSE)</f>
        <v>1</v>
      </c>
      <c r="E278" s="32">
        <f>VLOOKUP($A278,級距!$A:$K,11,FALSE)</f>
        <v>2</v>
      </c>
      <c r="F278" s="32">
        <f t="shared" si="4"/>
        <v>1</v>
      </c>
      <c r="M278" s="58"/>
    </row>
    <row r="279" spans="1:13" s="33" customFormat="1">
      <c r="A279" s="47">
        <v>44915</v>
      </c>
      <c r="B279" s="46">
        <v>215316.864</v>
      </c>
      <c r="C279" s="32">
        <f>VLOOKUP($A279,級距!$A:$K,9,FALSE)</f>
        <v>10</v>
      </c>
      <c r="D279" s="32">
        <f>VLOOKUP($A279,級距!$A:$K,10,FALSE)</f>
        <v>7</v>
      </c>
      <c r="E279" s="32">
        <f>VLOOKUP($A279,級距!$A:$K,11,FALSE)</f>
        <v>4</v>
      </c>
      <c r="F279" s="32">
        <f t="shared" si="4"/>
        <v>1</v>
      </c>
      <c r="M279" s="58"/>
    </row>
    <row r="280" spans="1:13" s="33" customFormat="1">
      <c r="A280" s="47">
        <v>44911</v>
      </c>
      <c r="B280" s="46">
        <v>-56229.951999999997</v>
      </c>
      <c r="C280" s="32">
        <f>VLOOKUP($A280,級距!$A:$K,9,FALSE)</f>
        <v>5</v>
      </c>
      <c r="D280" s="32">
        <f>VLOOKUP($A280,級距!$A:$K,10,FALSE)</f>
        <v>2</v>
      </c>
      <c r="E280" s="32">
        <f>VLOOKUP($A280,級距!$A:$K,11,FALSE)</f>
        <v>2</v>
      </c>
      <c r="F280" s="32">
        <f t="shared" si="4"/>
        <v>1</v>
      </c>
      <c r="M280" s="58"/>
    </row>
    <row r="281" spans="1:13" s="33" customFormat="1">
      <c r="A281" s="47">
        <v>44910</v>
      </c>
      <c r="B281" s="46">
        <v>-32412.128000000001</v>
      </c>
      <c r="C281" s="32">
        <f>VLOOKUP($A281,級距!$A:$K,9,FALSE)</f>
        <v>5</v>
      </c>
      <c r="D281" s="32">
        <f>VLOOKUP($A281,級距!$A:$K,10,FALSE)</f>
        <v>4</v>
      </c>
      <c r="E281" s="32">
        <f>VLOOKUP($A281,級距!$A:$K,11,FALSE)</f>
        <v>2</v>
      </c>
      <c r="F281" s="32">
        <f t="shared" si="4"/>
        <v>1</v>
      </c>
      <c r="M281" s="58"/>
    </row>
    <row r="282" spans="1:13" s="33" customFormat="1">
      <c r="A282" s="47">
        <v>44909</v>
      </c>
      <c r="B282" s="46">
        <v>-123227.024</v>
      </c>
      <c r="C282" s="32">
        <f>VLOOKUP($A282,級距!$A:$K,9,FALSE)</f>
        <v>5</v>
      </c>
      <c r="D282" s="32">
        <f>VLOOKUP($A282,級距!$A:$K,10,FALSE)</f>
        <v>7</v>
      </c>
      <c r="E282" s="32">
        <f>VLOOKUP($A282,級距!$A:$K,11,FALSE)</f>
        <v>3</v>
      </c>
      <c r="F282" s="32">
        <f t="shared" si="4"/>
        <v>1</v>
      </c>
      <c r="M282" s="58"/>
    </row>
    <row r="283" spans="1:13" s="33" customFormat="1">
      <c r="A283" s="47">
        <v>44908</v>
      </c>
      <c r="B283" s="46">
        <v>36407.839999999997</v>
      </c>
      <c r="C283" s="32">
        <f>VLOOKUP($A283,級距!$A:$K,9,FALSE)</f>
        <v>7</v>
      </c>
      <c r="D283" s="32">
        <f>VLOOKUP($A283,級距!$A:$K,10,FALSE)</f>
        <v>8</v>
      </c>
      <c r="E283" s="32">
        <f>VLOOKUP($A283,級距!$A:$K,11,FALSE)</f>
        <v>3</v>
      </c>
      <c r="F283" s="32">
        <f t="shared" si="4"/>
        <v>1</v>
      </c>
      <c r="M283" s="58"/>
    </row>
    <row r="284" spans="1:13" s="33" customFormat="1">
      <c r="A284" s="47">
        <v>44907</v>
      </c>
      <c r="B284" s="46">
        <v>-98979.008000000002</v>
      </c>
      <c r="C284" s="32">
        <f>VLOOKUP($A284,級距!$A:$K,9,FALSE)</f>
        <v>5</v>
      </c>
      <c r="D284" s="32">
        <f>VLOOKUP($A284,級距!$A:$K,10,FALSE)</f>
        <v>5</v>
      </c>
      <c r="E284" s="32">
        <f>VLOOKUP($A284,級距!$A:$K,11,FALSE)</f>
        <v>2</v>
      </c>
      <c r="F284" s="32">
        <f t="shared" si="4"/>
        <v>1</v>
      </c>
      <c r="M284" s="58"/>
    </row>
    <row r="285" spans="1:13" s="33" customFormat="1">
      <c r="A285" s="47">
        <v>44903</v>
      </c>
      <c r="B285" s="46">
        <v>-122651.18399999999</v>
      </c>
      <c r="C285" s="32">
        <f>VLOOKUP($A285,級距!$A:$K,9,FALSE)</f>
        <v>5</v>
      </c>
      <c r="D285" s="32">
        <f>VLOOKUP($A285,級距!$A:$K,10,FALSE)</f>
        <v>5</v>
      </c>
      <c r="E285" s="32">
        <f>VLOOKUP($A285,級距!$A:$K,11,FALSE)</f>
        <v>2</v>
      </c>
      <c r="F285" s="32">
        <f t="shared" si="4"/>
        <v>1</v>
      </c>
      <c r="M285" s="58"/>
    </row>
    <row r="286" spans="1:13" s="33" customFormat="1">
      <c r="A286" s="47">
        <v>44901</v>
      </c>
      <c r="B286" s="46">
        <v>78121.672000000006</v>
      </c>
      <c r="C286" s="32">
        <f>VLOOKUP($A286,級距!$A:$K,9,FALSE)</f>
        <v>8</v>
      </c>
      <c r="D286" s="32">
        <f>VLOOKUP($A286,級距!$A:$K,10,FALSE)</f>
        <v>9</v>
      </c>
      <c r="E286" s="32">
        <f>VLOOKUP($A286,級距!$A:$K,11,FALSE)</f>
        <v>3</v>
      </c>
      <c r="F286" s="32">
        <f t="shared" si="4"/>
        <v>1</v>
      </c>
      <c r="M286" s="58"/>
    </row>
    <row r="287" spans="1:13" s="33" customFormat="1">
      <c r="A287" s="47">
        <v>44894</v>
      </c>
      <c r="B287" s="46">
        <v>-126954.624</v>
      </c>
      <c r="C287" s="32">
        <f>VLOOKUP($A287,級距!$A:$K,9,FALSE)</f>
        <v>9</v>
      </c>
      <c r="D287" s="32">
        <f>VLOOKUP($A287,級距!$A:$K,10,FALSE)</f>
        <v>8</v>
      </c>
      <c r="E287" s="32">
        <f>VLOOKUP($A287,級距!$A:$K,11,FALSE)</f>
        <v>3</v>
      </c>
      <c r="F287" s="32">
        <f t="shared" si="4"/>
        <v>1</v>
      </c>
      <c r="M287" s="58"/>
    </row>
    <row r="288" spans="1:13" s="33" customFormat="1">
      <c r="A288" s="47">
        <v>44893</v>
      </c>
      <c r="B288" s="46">
        <v>70621.072</v>
      </c>
      <c r="C288" s="32">
        <f>VLOOKUP($A288,級距!$A:$K,9,FALSE)</f>
        <v>5</v>
      </c>
      <c r="D288" s="32">
        <f>VLOOKUP($A288,級距!$A:$K,10,FALSE)</f>
        <v>5</v>
      </c>
      <c r="E288" s="32">
        <f>VLOOKUP($A288,級距!$A:$K,11,FALSE)</f>
        <v>2</v>
      </c>
      <c r="F288" s="32">
        <f t="shared" si="4"/>
        <v>1</v>
      </c>
      <c r="M288" s="58"/>
    </row>
    <row r="289" spans="1:13" s="33" customFormat="1">
      <c r="A289" s="47">
        <v>44890</v>
      </c>
      <c r="B289" s="46">
        <v>-26501.616000000002</v>
      </c>
      <c r="C289" s="32">
        <f>VLOOKUP($A289,級距!$A:$K,9,FALSE)</f>
        <v>2</v>
      </c>
      <c r="D289" s="32">
        <f>VLOOKUP($A289,級距!$A:$K,10,FALSE)</f>
        <v>7</v>
      </c>
      <c r="E289" s="32">
        <f>VLOOKUP($A289,級距!$A:$K,11,FALSE)</f>
        <v>3</v>
      </c>
      <c r="F289" s="32">
        <f t="shared" si="4"/>
        <v>1</v>
      </c>
      <c r="M289" s="58"/>
    </row>
    <row r="290" spans="1:13" s="33" customFormat="1">
      <c r="A290" s="47">
        <v>44887</v>
      </c>
      <c r="B290" s="46">
        <v>-84304.672000000006</v>
      </c>
      <c r="C290" s="32">
        <f>VLOOKUP($A290,級距!$A:$K,9,FALSE)</f>
        <v>5</v>
      </c>
      <c r="D290" s="32">
        <f>VLOOKUP($A290,級距!$A:$K,10,FALSE)</f>
        <v>3</v>
      </c>
      <c r="E290" s="32">
        <f>VLOOKUP($A290,級距!$A:$K,11,FALSE)</f>
        <v>2</v>
      </c>
      <c r="F290" s="32">
        <f t="shared" si="4"/>
        <v>1</v>
      </c>
      <c r="M290" s="58"/>
    </row>
    <row r="291" spans="1:13" s="33" customFormat="1">
      <c r="A291" s="47">
        <v>44886</v>
      </c>
      <c r="B291" s="46">
        <v>30280.48</v>
      </c>
      <c r="C291" s="32">
        <f>VLOOKUP($A291,級距!$A:$K,9,FALSE)</f>
        <v>3</v>
      </c>
      <c r="D291" s="32">
        <f>VLOOKUP($A291,級距!$A:$K,10,FALSE)</f>
        <v>7</v>
      </c>
      <c r="E291" s="32">
        <f>VLOOKUP($A291,級距!$A:$K,11,FALSE)</f>
        <v>3</v>
      </c>
      <c r="F291" s="32">
        <f t="shared" si="4"/>
        <v>1</v>
      </c>
      <c r="M291" s="58"/>
    </row>
    <row r="292" spans="1:13" s="33" customFormat="1">
      <c r="A292" s="47">
        <v>44882</v>
      </c>
      <c r="B292" s="46">
        <v>244872.04800000001</v>
      </c>
      <c r="C292" s="32">
        <f>VLOOKUP($A292,級距!$A:$K,9,FALSE)</f>
        <v>7</v>
      </c>
      <c r="D292" s="32">
        <f>VLOOKUP($A292,級距!$A:$K,10,FALSE)</f>
        <v>3</v>
      </c>
      <c r="E292" s="32">
        <f>VLOOKUP($A292,級距!$A:$K,11,FALSE)</f>
        <v>2</v>
      </c>
      <c r="F292" s="32">
        <f t="shared" si="4"/>
        <v>1</v>
      </c>
      <c r="M292" s="58"/>
    </row>
    <row r="293" spans="1:13" s="33" customFormat="1">
      <c r="A293" s="47">
        <v>44881</v>
      </c>
      <c r="B293" s="46">
        <v>-43655.48</v>
      </c>
      <c r="C293" s="32">
        <f>VLOOKUP($A293,級距!$A:$K,9,FALSE)</f>
        <v>7</v>
      </c>
      <c r="D293" s="32">
        <f>VLOOKUP($A293,級距!$A:$K,10,FALSE)</f>
        <v>7</v>
      </c>
      <c r="E293" s="32">
        <f>VLOOKUP($A293,級距!$A:$K,11,FALSE)</f>
        <v>3</v>
      </c>
      <c r="F293" s="32">
        <f t="shared" si="4"/>
        <v>1</v>
      </c>
      <c r="M293" s="58"/>
    </row>
    <row r="294" spans="1:13" s="33" customFormat="1">
      <c r="A294" s="47">
        <v>44879</v>
      </c>
      <c r="B294" s="46">
        <v>-22470.223999999998</v>
      </c>
      <c r="C294" s="32">
        <f>VLOOKUP($A294,級距!$A:$K,9,FALSE)</f>
        <v>3</v>
      </c>
      <c r="D294" s="32">
        <f>VLOOKUP($A294,級距!$A:$K,10,FALSE)</f>
        <v>3</v>
      </c>
      <c r="E294" s="32">
        <f>VLOOKUP($A294,級距!$A:$K,11,FALSE)</f>
        <v>2</v>
      </c>
      <c r="F294" s="32">
        <f t="shared" si="4"/>
        <v>1</v>
      </c>
      <c r="M294" s="58"/>
    </row>
    <row r="295" spans="1:13" s="33" customFormat="1">
      <c r="A295" s="47">
        <v>44875</v>
      </c>
      <c r="B295" s="46">
        <v>11430.912</v>
      </c>
      <c r="C295" s="32">
        <f>VLOOKUP($A295,級距!$A:$K,9,FALSE)</f>
        <v>3</v>
      </c>
      <c r="D295" s="32">
        <f>VLOOKUP($A295,級距!$A:$K,10,FALSE)</f>
        <v>7</v>
      </c>
      <c r="E295" s="32">
        <f>VLOOKUP($A295,級距!$A:$K,11,FALSE)</f>
        <v>3</v>
      </c>
      <c r="F295" s="32">
        <f t="shared" si="4"/>
        <v>1</v>
      </c>
      <c r="M295" s="58"/>
    </row>
    <row r="296" spans="1:13" s="33" customFormat="1">
      <c r="A296" s="47">
        <v>44872</v>
      </c>
      <c r="B296" s="46">
        <v>192405.05600000001</v>
      </c>
      <c r="C296" s="32">
        <f>VLOOKUP($A296,級距!$A:$K,9,FALSE)</f>
        <v>7</v>
      </c>
      <c r="D296" s="32">
        <f>VLOOKUP($A296,級距!$A:$K,10,FALSE)</f>
        <v>5</v>
      </c>
      <c r="E296" s="32">
        <f>VLOOKUP($A296,級距!$A:$K,11,FALSE)</f>
        <v>2</v>
      </c>
      <c r="F296" s="32">
        <f t="shared" si="4"/>
        <v>1</v>
      </c>
      <c r="M296" s="58"/>
    </row>
    <row r="297" spans="1:13" s="33" customFormat="1">
      <c r="A297" s="47">
        <v>44868</v>
      </c>
      <c r="B297" s="46">
        <v>-24175.103999999999</v>
      </c>
      <c r="C297" s="32">
        <f>VLOOKUP($A297,級距!$A:$K,9,FALSE)</f>
        <v>5</v>
      </c>
      <c r="D297" s="32">
        <f>VLOOKUP($A297,級距!$A:$K,10,FALSE)</f>
        <v>6</v>
      </c>
      <c r="E297" s="32">
        <f>VLOOKUP($A297,級距!$A:$K,11,FALSE)</f>
        <v>2</v>
      </c>
      <c r="F297" s="32">
        <f t="shared" si="4"/>
        <v>1</v>
      </c>
      <c r="M297" s="58"/>
    </row>
    <row r="298" spans="1:13" s="33" customFormat="1">
      <c r="A298" s="47">
        <v>44865</v>
      </c>
      <c r="B298" s="46">
        <v>110950.496</v>
      </c>
      <c r="C298" s="32">
        <f>VLOOKUP($A298,級距!$A:$K,9,FALSE)</f>
        <v>7</v>
      </c>
      <c r="D298" s="32">
        <f>VLOOKUP($A298,級距!$A:$K,10,FALSE)</f>
        <v>4</v>
      </c>
      <c r="E298" s="32">
        <f>VLOOKUP($A298,級距!$A:$K,11,FALSE)</f>
        <v>2</v>
      </c>
      <c r="F298" s="32">
        <f t="shared" si="4"/>
        <v>1</v>
      </c>
      <c r="M298" s="58"/>
    </row>
    <row r="299" spans="1:13" s="33" customFormat="1">
      <c r="A299" s="47">
        <v>44862</v>
      </c>
      <c r="B299" s="46">
        <v>34468.216</v>
      </c>
      <c r="C299" s="32">
        <f>VLOOKUP($A299,級距!$A:$K,9,FALSE)</f>
        <v>7</v>
      </c>
      <c r="D299" s="32">
        <f>VLOOKUP($A299,級距!$A:$K,10,FALSE)</f>
        <v>6</v>
      </c>
      <c r="E299" s="32">
        <f>VLOOKUP($A299,級距!$A:$K,11,FALSE)</f>
        <v>2</v>
      </c>
      <c r="F299" s="32">
        <f t="shared" si="4"/>
        <v>1</v>
      </c>
      <c r="M299" s="58"/>
    </row>
    <row r="300" spans="1:13" s="33" customFormat="1">
      <c r="A300" s="47">
        <v>44860</v>
      </c>
      <c r="B300" s="46">
        <v>176059.48</v>
      </c>
      <c r="C300" s="32">
        <f>VLOOKUP($A300,級距!$A:$K,9,FALSE)</f>
        <v>7</v>
      </c>
      <c r="D300" s="32">
        <f>VLOOKUP($A300,級距!$A:$K,10,FALSE)</f>
        <v>2</v>
      </c>
      <c r="E300" s="32">
        <f>VLOOKUP($A300,級距!$A:$K,11,FALSE)</f>
        <v>2</v>
      </c>
      <c r="F300" s="32">
        <f t="shared" si="4"/>
        <v>1</v>
      </c>
      <c r="M300" s="58"/>
    </row>
    <row r="301" spans="1:13" s="33" customFormat="1">
      <c r="A301" s="47">
        <v>44859</v>
      </c>
      <c r="B301" s="46">
        <v>-121902.52800000001</v>
      </c>
      <c r="C301" s="32">
        <f>VLOOKUP($A301,級距!$A:$K,9,FALSE)</f>
        <v>10</v>
      </c>
      <c r="D301" s="32">
        <f>VLOOKUP($A301,級距!$A:$K,10,FALSE)</f>
        <v>8</v>
      </c>
      <c r="E301" s="32">
        <f>VLOOKUP($A301,級距!$A:$K,11,FALSE)</f>
        <v>4</v>
      </c>
      <c r="F301" s="32">
        <f t="shared" si="4"/>
        <v>1</v>
      </c>
      <c r="M301" s="58"/>
    </row>
    <row r="302" spans="1:13" s="33" customFormat="1">
      <c r="A302" s="47">
        <v>44858</v>
      </c>
      <c r="B302" s="46">
        <v>-50519.663999999997</v>
      </c>
      <c r="C302" s="32">
        <f>VLOOKUP($A302,級距!$A:$K,9,FALSE)</f>
        <v>10</v>
      </c>
      <c r="D302" s="32">
        <f>VLOOKUP($A302,級距!$A:$K,10,FALSE)</f>
        <v>9</v>
      </c>
      <c r="E302" s="32">
        <f>VLOOKUP($A302,級距!$A:$K,11,FALSE)</f>
        <v>4</v>
      </c>
      <c r="F302" s="32">
        <f t="shared" si="4"/>
        <v>1</v>
      </c>
      <c r="M302" s="58"/>
    </row>
    <row r="303" spans="1:13" s="33" customFormat="1">
      <c r="A303" s="47">
        <v>44855</v>
      </c>
      <c r="B303" s="46">
        <v>1447.36</v>
      </c>
      <c r="C303" s="32">
        <f>VLOOKUP($A303,級距!$A:$K,9,FALSE)</f>
        <v>6</v>
      </c>
      <c r="D303" s="32">
        <f>VLOOKUP($A303,級距!$A:$K,10,FALSE)</f>
        <v>8</v>
      </c>
      <c r="E303" s="32">
        <f>VLOOKUP($A303,級距!$A:$K,11,FALSE)</f>
        <v>3</v>
      </c>
      <c r="F303" s="32">
        <f t="shared" si="4"/>
        <v>1</v>
      </c>
      <c r="M303" s="58"/>
    </row>
    <row r="304" spans="1:13" s="33" customFormat="1">
      <c r="A304" s="47">
        <v>44854</v>
      </c>
      <c r="B304" s="46">
        <v>-61099.983999999997</v>
      </c>
      <c r="C304" s="32">
        <f>VLOOKUP($A304,級距!$A:$K,9,FALSE)</f>
        <v>10</v>
      </c>
      <c r="D304" s="32">
        <f>VLOOKUP($A304,級距!$A:$K,10,FALSE)</f>
        <v>4</v>
      </c>
      <c r="E304" s="32">
        <f>VLOOKUP($A304,級距!$A:$K,11,FALSE)</f>
        <v>1</v>
      </c>
      <c r="F304" s="32">
        <f t="shared" si="4"/>
        <v>1</v>
      </c>
      <c r="M304" s="58"/>
    </row>
    <row r="305" spans="1:13" s="33" customFormat="1">
      <c r="A305" s="47">
        <v>44851</v>
      </c>
      <c r="B305" s="46">
        <v>112613.36</v>
      </c>
      <c r="C305" s="32">
        <f>VLOOKUP($A305,級距!$A:$K,9,FALSE)</f>
        <v>8</v>
      </c>
      <c r="D305" s="32">
        <f>VLOOKUP($A305,級距!$A:$K,10,FALSE)</f>
        <v>1</v>
      </c>
      <c r="E305" s="32">
        <f>VLOOKUP($A305,級距!$A:$K,11,FALSE)</f>
        <v>2</v>
      </c>
      <c r="F305" s="32">
        <f t="shared" si="4"/>
        <v>1</v>
      </c>
      <c r="M305" s="58"/>
    </row>
    <row r="306" spans="1:13" s="33" customFormat="1">
      <c r="A306" s="47">
        <v>44847</v>
      </c>
      <c r="B306" s="46">
        <v>-76872.864000000001</v>
      </c>
      <c r="C306" s="32">
        <f>VLOOKUP($A306,級距!$A:$K,9,FALSE)</f>
        <v>10</v>
      </c>
      <c r="D306" s="32">
        <f>VLOOKUP($A306,級距!$A:$K,10,FALSE)</f>
        <v>6</v>
      </c>
      <c r="E306" s="32">
        <f>VLOOKUP($A306,級距!$A:$K,11,FALSE)</f>
        <v>1</v>
      </c>
      <c r="F306" s="32">
        <f t="shared" si="4"/>
        <v>1</v>
      </c>
      <c r="M306" s="58"/>
    </row>
    <row r="307" spans="1:13" s="33" customFormat="1">
      <c r="A307" s="47">
        <v>44846</v>
      </c>
      <c r="B307" s="46">
        <v>17499.871999999999</v>
      </c>
      <c r="C307" s="32">
        <f>VLOOKUP($A307,級距!$A:$K,9,FALSE)</f>
        <v>7</v>
      </c>
      <c r="D307" s="32">
        <f>VLOOKUP($A307,級距!$A:$K,10,FALSE)</f>
        <v>2</v>
      </c>
      <c r="E307" s="32">
        <f>VLOOKUP($A307,級距!$A:$K,11,FALSE)</f>
        <v>2</v>
      </c>
      <c r="F307" s="32">
        <f t="shared" si="4"/>
        <v>1</v>
      </c>
      <c r="M307" s="58"/>
    </row>
    <row r="308" spans="1:13" s="33" customFormat="1">
      <c r="A308" s="47">
        <v>44845</v>
      </c>
      <c r="B308" s="46">
        <v>-60195.12</v>
      </c>
      <c r="C308" s="32">
        <f>VLOOKUP($A308,級距!$A:$K,9,FALSE)</f>
        <v>8</v>
      </c>
      <c r="D308" s="32">
        <f>VLOOKUP($A308,級距!$A:$K,10,FALSE)</f>
        <v>8</v>
      </c>
      <c r="E308" s="32">
        <f>VLOOKUP($A308,級距!$A:$K,11,FALSE)</f>
        <v>3</v>
      </c>
      <c r="F308" s="32">
        <f t="shared" si="4"/>
        <v>1</v>
      </c>
      <c r="M308" s="58"/>
    </row>
    <row r="309" spans="1:13" s="33" customFormat="1">
      <c r="A309" s="47">
        <v>44841</v>
      </c>
      <c r="B309" s="46">
        <v>-24487.68</v>
      </c>
      <c r="C309" s="32">
        <f>VLOOKUP($A309,級距!$A:$K,9,FALSE)</f>
        <v>5</v>
      </c>
      <c r="D309" s="32">
        <f>VLOOKUP($A309,級距!$A:$K,10,FALSE)</f>
        <v>7</v>
      </c>
      <c r="E309" s="32">
        <f>VLOOKUP($A309,級距!$A:$K,11,FALSE)</f>
        <v>3</v>
      </c>
      <c r="F309" s="32">
        <f t="shared" si="4"/>
        <v>1</v>
      </c>
      <c r="M309" s="58"/>
    </row>
    <row r="310" spans="1:13" s="33" customFormat="1">
      <c r="A310" s="47">
        <v>44840</v>
      </c>
      <c r="B310" s="46">
        <v>-4258.4319999999998</v>
      </c>
      <c r="C310" s="32">
        <f>VLOOKUP($A310,級距!$A:$K,9,FALSE)</f>
        <v>5</v>
      </c>
      <c r="D310" s="32">
        <f>VLOOKUP($A310,級距!$A:$K,10,FALSE)</f>
        <v>5</v>
      </c>
      <c r="E310" s="32">
        <f>VLOOKUP($A310,級距!$A:$K,11,FALSE)</f>
        <v>2</v>
      </c>
      <c r="F310" s="32">
        <f t="shared" si="4"/>
        <v>1</v>
      </c>
      <c r="M310" s="58"/>
    </row>
    <row r="311" spans="1:13" s="33" customFormat="1">
      <c r="A311" s="47">
        <v>44839</v>
      </c>
      <c r="B311" s="46">
        <v>-56247.584000000003</v>
      </c>
      <c r="C311" s="32">
        <f>VLOOKUP($A311,級距!$A:$K,9,FALSE)</f>
        <v>6</v>
      </c>
      <c r="D311" s="32">
        <f>VLOOKUP($A311,級距!$A:$K,10,FALSE)</f>
        <v>5</v>
      </c>
      <c r="E311" s="32">
        <f>VLOOKUP($A311,級距!$A:$K,11,FALSE)</f>
        <v>2</v>
      </c>
      <c r="F311" s="32">
        <f t="shared" si="4"/>
        <v>1</v>
      </c>
      <c r="M311" s="58"/>
    </row>
    <row r="312" spans="1:13" s="33" customFormat="1">
      <c r="A312" s="47">
        <v>44833</v>
      </c>
      <c r="B312" s="46">
        <v>78392.376000000004</v>
      </c>
      <c r="C312" s="32">
        <f>VLOOKUP($A312,級距!$A:$K,9,FALSE)</f>
        <v>8</v>
      </c>
      <c r="D312" s="32">
        <f>VLOOKUP($A312,級距!$A:$K,10,FALSE)</f>
        <v>7</v>
      </c>
      <c r="E312" s="32">
        <f>VLOOKUP($A312,級距!$A:$K,11,FALSE)</f>
        <v>3</v>
      </c>
      <c r="F312" s="32">
        <f t="shared" si="4"/>
        <v>1</v>
      </c>
      <c r="M312" s="58"/>
    </row>
    <row r="313" spans="1:13" s="33" customFormat="1">
      <c r="A313" s="47">
        <v>44832</v>
      </c>
      <c r="B313" s="46">
        <v>180358.51199999999</v>
      </c>
      <c r="C313" s="32">
        <f>VLOOKUP($A313,級距!$A:$K,9,FALSE)</f>
        <v>10</v>
      </c>
      <c r="D313" s="32">
        <f>VLOOKUP($A313,級距!$A:$K,10,FALSE)</f>
        <v>8</v>
      </c>
      <c r="E313" s="32">
        <f>VLOOKUP($A313,級距!$A:$K,11,FALSE)</f>
        <v>4</v>
      </c>
      <c r="F313" s="32">
        <f t="shared" si="4"/>
        <v>1</v>
      </c>
      <c r="M313" s="58"/>
    </row>
    <row r="314" spans="1:13" s="33" customFormat="1">
      <c r="A314" s="47">
        <v>44831</v>
      </c>
      <c r="B314" s="46">
        <v>-40497.856</v>
      </c>
      <c r="C314" s="32">
        <f>VLOOKUP($A314,級距!$A:$K,9,FALSE)</f>
        <v>4</v>
      </c>
      <c r="D314" s="32">
        <f>VLOOKUP($A314,級距!$A:$K,10,FALSE)</f>
        <v>2</v>
      </c>
      <c r="E314" s="32">
        <f>VLOOKUP($A314,級距!$A:$K,11,FALSE)</f>
        <v>2</v>
      </c>
      <c r="F314" s="32">
        <f t="shared" si="4"/>
        <v>1</v>
      </c>
      <c r="M314" s="58"/>
    </row>
    <row r="315" spans="1:13" s="33" customFormat="1">
      <c r="A315" s="47">
        <v>44830</v>
      </c>
      <c r="B315" s="46">
        <v>107886.928</v>
      </c>
      <c r="C315" s="32">
        <f>VLOOKUP($A315,級距!$A:$K,9,FALSE)</f>
        <v>8</v>
      </c>
      <c r="D315" s="32">
        <f>VLOOKUP($A315,級距!$A:$K,10,FALSE)</f>
        <v>8</v>
      </c>
      <c r="E315" s="32">
        <f>VLOOKUP($A315,級距!$A:$K,11,FALSE)</f>
        <v>3</v>
      </c>
      <c r="F315" s="32">
        <f t="shared" si="4"/>
        <v>1</v>
      </c>
      <c r="M315" s="58"/>
    </row>
    <row r="316" spans="1:13" s="33" customFormat="1">
      <c r="A316" s="47">
        <v>44827</v>
      </c>
      <c r="B316" s="46">
        <v>42485.167999999998</v>
      </c>
      <c r="C316" s="32">
        <f>VLOOKUP($A316,級距!$A:$K,9,FALSE)</f>
        <v>7</v>
      </c>
      <c r="D316" s="32">
        <f>VLOOKUP($A316,級距!$A:$K,10,FALSE)</f>
        <v>6</v>
      </c>
      <c r="E316" s="32">
        <f>VLOOKUP($A316,級距!$A:$K,11,FALSE)</f>
        <v>2</v>
      </c>
      <c r="F316" s="32">
        <f t="shared" si="4"/>
        <v>1</v>
      </c>
      <c r="M316" s="58"/>
    </row>
    <row r="317" spans="1:13" s="33" customFormat="1">
      <c r="A317" s="47">
        <v>44826</v>
      </c>
      <c r="B317" s="46">
        <v>18873.504000000001</v>
      </c>
      <c r="C317" s="32">
        <f>VLOOKUP($A317,級距!$A:$K,9,FALSE)</f>
        <v>5</v>
      </c>
      <c r="D317" s="32">
        <f>VLOOKUP($A317,級距!$A:$K,10,FALSE)</f>
        <v>2</v>
      </c>
      <c r="E317" s="32">
        <f>VLOOKUP($A317,級距!$A:$K,11,FALSE)</f>
        <v>2</v>
      </c>
      <c r="F317" s="32">
        <f t="shared" si="4"/>
        <v>1</v>
      </c>
      <c r="M317" s="58"/>
    </row>
    <row r="318" spans="1:13" s="33" customFormat="1">
      <c r="A318" s="47">
        <v>44825</v>
      </c>
      <c r="B318" s="46">
        <v>-16081.88</v>
      </c>
      <c r="C318" s="32">
        <f>VLOOKUP($A318,級距!$A:$K,9,FALSE)</f>
        <v>4</v>
      </c>
      <c r="D318" s="32">
        <f>VLOOKUP($A318,級距!$A:$K,10,FALSE)</f>
        <v>6</v>
      </c>
      <c r="E318" s="32">
        <f>VLOOKUP($A318,級距!$A:$K,11,FALSE)</f>
        <v>2</v>
      </c>
      <c r="F318" s="32">
        <f t="shared" si="4"/>
        <v>1</v>
      </c>
      <c r="M318" s="58"/>
    </row>
    <row r="319" spans="1:13" s="33" customFormat="1">
      <c r="A319" s="47">
        <v>44823</v>
      </c>
      <c r="B319" s="46">
        <v>-74531.343999999997</v>
      </c>
      <c r="C319" s="32">
        <f>VLOOKUP($A319,級距!$A:$K,9,FALSE)</f>
        <v>6</v>
      </c>
      <c r="D319" s="32">
        <f>VLOOKUP($A319,級距!$A:$K,10,FALSE)</f>
        <v>8</v>
      </c>
      <c r="E319" s="32">
        <f>VLOOKUP($A319,級距!$A:$K,11,FALSE)</f>
        <v>3</v>
      </c>
      <c r="F319" s="32">
        <f t="shared" si="4"/>
        <v>1</v>
      </c>
      <c r="M319" s="58"/>
    </row>
    <row r="320" spans="1:13" s="33" customFormat="1">
      <c r="A320" s="47">
        <v>44820</v>
      </c>
      <c r="B320" s="46">
        <v>-6532</v>
      </c>
      <c r="C320" s="32">
        <f>VLOOKUP($A320,級距!$A:$K,9,FALSE)</f>
        <v>1</v>
      </c>
      <c r="D320" s="32">
        <f>VLOOKUP($A320,級距!$A:$K,10,FALSE)</f>
        <v>3</v>
      </c>
      <c r="E320" s="32">
        <f>VLOOKUP($A320,級距!$A:$K,11,FALSE)</f>
        <v>2</v>
      </c>
      <c r="F320" s="32">
        <f t="shared" si="4"/>
        <v>1</v>
      </c>
      <c r="M320" s="58"/>
    </row>
    <row r="321" spans="1:13" s="33" customFormat="1">
      <c r="A321" s="47">
        <v>44819</v>
      </c>
      <c r="B321" s="46">
        <v>-22802.144</v>
      </c>
      <c r="C321" s="32">
        <f>VLOOKUP($A321,級距!$A:$K,9,FALSE)</f>
        <v>5</v>
      </c>
      <c r="D321" s="32">
        <f>VLOOKUP($A321,級距!$A:$K,10,FALSE)</f>
        <v>5</v>
      </c>
      <c r="E321" s="32">
        <f>VLOOKUP($A321,級距!$A:$K,11,FALSE)</f>
        <v>2</v>
      </c>
      <c r="F321" s="32">
        <f t="shared" si="4"/>
        <v>1</v>
      </c>
      <c r="M321" s="58"/>
    </row>
    <row r="322" spans="1:13" s="33" customFormat="1">
      <c r="A322" s="47">
        <v>44817</v>
      </c>
      <c r="B322" s="46">
        <v>19889.919999999998</v>
      </c>
      <c r="C322" s="32">
        <f>VLOOKUP($A322,級距!$A:$K,9,FALSE)</f>
        <v>2</v>
      </c>
      <c r="D322" s="32">
        <f>VLOOKUP($A322,級距!$A:$K,10,FALSE)</f>
        <v>1</v>
      </c>
      <c r="E322" s="32">
        <f>VLOOKUP($A322,級距!$A:$K,11,FALSE)</f>
        <v>2</v>
      </c>
      <c r="F322" s="32">
        <f t="shared" si="4"/>
        <v>1</v>
      </c>
      <c r="M322" s="58"/>
    </row>
    <row r="323" spans="1:13" s="33" customFormat="1">
      <c r="A323" s="47">
        <v>44816</v>
      </c>
      <c r="B323" s="46">
        <v>72242.864000000001</v>
      </c>
      <c r="C323" s="32">
        <f>VLOOKUP($A323,級距!$A:$K,9,FALSE)</f>
        <v>2</v>
      </c>
      <c r="D323" s="32">
        <f>VLOOKUP($A323,級距!$A:$K,10,FALSE)</f>
        <v>3</v>
      </c>
      <c r="E323" s="32">
        <f>VLOOKUP($A323,級距!$A:$K,11,FALSE)</f>
        <v>2</v>
      </c>
      <c r="F323" s="32">
        <f t="shared" si="4"/>
        <v>1</v>
      </c>
      <c r="M323" s="58"/>
    </row>
    <row r="324" spans="1:13" s="33" customFormat="1">
      <c r="A324" s="47">
        <v>44812</v>
      </c>
      <c r="B324" s="46">
        <v>-16542.439999999999</v>
      </c>
      <c r="C324" s="32">
        <f>VLOOKUP($A324,級距!$A:$K,9,FALSE)</f>
        <v>5</v>
      </c>
      <c r="D324" s="32">
        <f>VLOOKUP($A324,級距!$A:$K,10,FALSE)</f>
        <v>6</v>
      </c>
      <c r="E324" s="32">
        <f>VLOOKUP($A324,級距!$A:$K,11,FALSE)</f>
        <v>2</v>
      </c>
      <c r="F324" s="32">
        <f t="shared" ref="F324:F387" si="5">IF(A325&lt;&gt;A324,1,0)</f>
        <v>1</v>
      </c>
      <c r="M324" s="58"/>
    </row>
    <row r="325" spans="1:13" s="33" customFormat="1">
      <c r="A325" s="47">
        <v>44811</v>
      </c>
      <c r="B325" s="46">
        <v>38892.832000000002</v>
      </c>
      <c r="C325" s="32">
        <f>VLOOKUP($A325,級距!$A:$K,9,FALSE)</f>
        <v>4</v>
      </c>
      <c r="D325" s="32">
        <f>VLOOKUP($A325,級距!$A:$K,10,FALSE)</f>
        <v>7</v>
      </c>
      <c r="E325" s="32">
        <f>VLOOKUP($A325,級距!$A:$K,11,FALSE)</f>
        <v>3</v>
      </c>
      <c r="F325" s="32">
        <f t="shared" si="5"/>
        <v>1</v>
      </c>
      <c r="M325" s="58"/>
    </row>
    <row r="326" spans="1:13" s="33" customFormat="1">
      <c r="A326" s="47">
        <v>44810</v>
      </c>
      <c r="B326" s="46">
        <v>39397.879999999997</v>
      </c>
      <c r="C326" s="32">
        <f>VLOOKUP($A326,級距!$A:$K,9,FALSE)</f>
        <v>8</v>
      </c>
      <c r="D326" s="32">
        <f>VLOOKUP($A326,級距!$A:$K,10,FALSE)</f>
        <v>4</v>
      </c>
      <c r="E326" s="32">
        <f>VLOOKUP($A326,級距!$A:$K,11,FALSE)</f>
        <v>2</v>
      </c>
      <c r="F326" s="32">
        <f t="shared" si="5"/>
        <v>1</v>
      </c>
      <c r="M326" s="58"/>
    </row>
    <row r="327" spans="1:13" s="33" customFormat="1">
      <c r="A327" s="47">
        <v>44805</v>
      </c>
      <c r="B327" s="46">
        <v>-17443.824000000001</v>
      </c>
      <c r="C327" s="32">
        <f>VLOOKUP($A327,級距!$A:$K,9,FALSE)</f>
        <v>5</v>
      </c>
      <c r="D327" s="32">
        <f>VLOOKUP($A327,級距!$A:$K,10,FALSE)</f>
        <v>7</v>
      </c>
      <c r="E327" s="32">
        <f>VLOOKUP($A327,級距!$A:$K,11,FALSE)</f>
        <v>3</v>
      </c>
      <c r="F327" s="32">
        <f t="shared" si="5"/>
        <v>1</v>
      </c>
      <c r="M327" s="58"/>
    </row>
    <row r="328" spans="1:13" s="33" customFormat="1">
      <c r="A328" s="47">
        <v>44803</v>
      </c>
      <c r="B328" s="46">
        <v>-14053.312</v>
      </c>
      <c r="C328" s="32">
        <f>VLOOKUP($A328,級距!$A:$K,9,FALSE)</f>
        <v>5</v>
      </c>
      <c r="D328" s="32">
        <f>VLOOKUP($A328,級距!$A:$K,10,FALSE)</f>
        <v>7</v>
      </c>
      <c r="E328" s="32">
        <f>VLOOKUP($A328,級距!$A:$K,11,FALSE)</f>
        <v>3</v>
      </c>
      <c r="F328" s="32">
        <f t="shared" si="5"/>
        <v>1</v>
      </c>
      <c r="M328" s="58"/>
    </row>
    <row r="329" spans="1:13" s="33" customFormat="1">
      <c r="A329" s="47">
        <v>44802</v>
      </c>
      <c r="B329" s="46">
        <v>33454.32</v>
      </c>
      <c r="C329" s="32">
        <f>VLOOKUP($A329,級距!$A:$K,9,FALSE)</f>
        <v>5</v>
      </c>
      <c r="D329" s="32">
        <f>VLOOKUP($A329,級距!$A:$K,10,FALSE)</f>
        <v>2</v>
      </c>
      <c r="E329" s="32">
        <f>VLOOKUP($A329,級距!$A:$K,11,FALSE)</f>
        <v>2</v>
      </c>
      <c r="F329" s="32">
        <f t="shared" si="5"/>
        <v>1</v>
      </c>
      <c r="M329" s="58"/>
    </row>
    <row r="330" spans="1:13" s="33" customFormat="1">
      <c r="A330" s="47">
        <v>44795</v>
      </c>
      <c r="B330" s="46">
        <v>35648.400000000001</v>
      </c>
      <c r="C330" s="32">
        <f>VLOOKUP($A330,級距!$A:$K,9,FALSE)</f>
        <v>2</v>
      </c>
      <c r="D330" s="32">
        <f>VLOOKUP($A330,級距!$A:$K,10,FALSE)</f>
        <v>1</v>
      </c>
      <c r="E330" s="32">
        <f>VLOOKUP($A330,級距!$A:$K,11,FALSE)</f>
        <v>2</v>
      </c>
      <c r="F330" s="32">
        <f t="shared" si="5"/>
        <v>1</v>
      </c>
      <c r="M330" s="58"/>
    </row>
    <row r="331" spans="1:13" s="33" customFormat="1">
      <c r="A331" s="47">
        <v>44792</v>
      </c>
      <c r="B331" s="46">
        <v>154364.736</v>
      </c>
      <c r="C331" s="32">
        <f>VLOOKUP($A331,級距!$A:$K,9,FALSE)</f>
        <v>4</v>
      </c>
      <c r="D331" s="32">
        <f>VLOOKUP($A331,級距!$A:$K,10,FALSE)</f>
        <v>4</v>
      </c>
      <c r="E331" s="32">
        <f>VLOOKUP($A331,級距!$A:$K,11,FALSE)</f>
        <v>2</v>
      </c>
      <c r="F331" s="32">
        <f t="shared" si="5"/>
        <v>1</v>
      </c>
      <c r="M331" s="58"/>
    </row>
    <row r="332" spans="1:13" s="33" customFormat="1">
      <c r="A332" s="47">
        <v>44791</v>
      </c>
      <c r="B332" s="46">
        <v>-93999.216</v>
      </c>
      <c r="C332" s="32">
        <f>VLOOKUP($A332,級距!$A:$K,9,FALSE)</f>
        <v>2</v>
      </c>
      <c r="D332" s="32">
        <f>VLOOKUP($A332,級距!$A:$K,10,FALSE)</f>
        <v>7</v>
      </c>
      <c r="E332" s="32">
        <f>VLOOKUP($A332,級距!$A:$K,11,FALSE)</f>
        <v>3</v>
      </c>
      <c r="F332" s="32">
        <f t="shared" si="5"/>
        <v>1</v>
      </c>
      <c r="M332" s="58"/>
    </row>
    <row r="333" spans="1:13" s="33" customFormat="1">
      <c r="A333" s="47">
        <v>44790</v>
      </c>
      <c r="B333" s="46">
        <v>-16549.407999999999</v>
      </c>
      <c r="C333" s="32">
        <f>VLOOKUP($A333,級距!$A:$K,9,FALSE)</f>
        <v>1</v>
      </c>
      <c r="D333" s="32">
        <f>VLOOKUP($A333,級距!$A:$K,10,FALSE)</f>
        <v>8</v>
      </c>
      <c r="E333" s="32">
        <f>VLOOKUP($A333,級距!$A:$K,11,FALSE)</f>
        <v>3</v>
      </c>
      <c r="F333" s="32">
        <f t="shared" si="5"/>
        <v>1</v>
      </c>
      <c r="M333" s="58"/>
    </row>
    <row r="334" spans="1:13" s="33" customFormat="1">
      <c r="A334" s="47">
        <v>44788</v>
      </c>
      <c r="B334" s="46">
        <v>135149.18400000001</v>
      </c>
      <c r="C334" s="32">
        <f>VLOOKUP($A334,級距!$A:$K,9,FALSE)</f>
        <v>3</v>
      </c>
      <c r="D334" s="32">
        <f>VLOOKUP($A334,級距!$A:$K,10,FALSE)</f>
        <v>2</v>
      </c>
      <c r="E334" s="32">
        <f>VLOOKUP($A334,級距!$A:$K,11,FALSE)</f>
        <v>2</v>
      </c>
      <c r="F334" s="32">
        <f t="shared" si="5"/>
        <v>1</v>
      </c>
      <c r="M334" s="58"/>
    </row>
    <row r="335" spans="1:13" s="33" customFormat="1">
      <c r="A335" s="47">
        <v>44785</v>
      </c>
      <c r="B335" s="46">
        <v>-26925.119999999999</v>
      </c>
      <c r="C335" s="32">
        <f>VLOOKUP($A335,級距!$A:$K,9,FALSE)</f>
        <v>2</v>
      </c>
      <c r="D335" s="32">
        <f>VLOOKUP($A335,級距!$A:$K,10,FALSE)</f>
        <v>4</v>
      </c>
      <c r="E335" s="32">
        <f>VLOOKUP($A335,級距!$A:$K,11,FALSE)</f>
        <v>2</v>
      </c>
      <c r="F335" s="32">
        <f t="shared" si="5"/>
        <v>1</v>
      </c>
      <c r="M335" s="58"/>
    </row>
    <row r="336" spans="1:13" s="33" customFormat="1">
      <c r="A336" s="47">
        <v>44783</v>
      </c>
      <c r="B336" s="46">
        <v>37656.544000000002</v>
      </c>
      <c r="C336" s="32">
        <f>VLOOKUP($A336,級距!$A:$K,9,FALSE)</f>
        <v>3</v>
      </c>
      <c r="D336" s="32">
        <f>VLOOKUP($A336,級距!$A:$K,10,FALSE)</f>
        <v>1</v>
      </c>
      <c r="E336" s="32">
        <f>VLOOKUP($A336,級距!$A:$K,11,FALSE)</f>
        <v>2</v>
      </c>
      <c r="F336" s="32">
        <f t="shared" si="5"/>
        <v>1</v>
      </c>
      <c r="M336" s="58"/>
    </row>
    <row r="337" spans="1:13" s="33" customFormat="1">
      <c r="A337" s="47">
        <v>44781</v>
      </c>
      <c r="B337" s="46">
        <v>-7404.1440000000002</v>
      </c>
      <c r="C337" s="32">
        <f>VLOOKUP($A337,級距!$A:$K,9,FALSE)</f>
        <v>2</v>
      </c>
      <c r="D337" s="32">
        <f>VLOOKUP($A337,級距!$A:$K,10,FALSE)</f>
        <v>3</v>
      </c>
      <c r="E337" s="32">
        <f>VLOOKUP($A337,級距!$A:$K,11,FALSE)</f>
        <v>2</v>
      </c>
      <c r="F337" s="32">
        <f t="shared" si="5"/>
        <v>1</v>
      </c>
      <c r="M337" s="58"/>
    </row>
    <row r="338" spans="1:13" s="33" customFormat="1">
      <c r="A338" s="47">
        <v>44777</v>
      </c>
      <c r="B338" s="46">
        <v>38993.56</v>
      </c>
      <c r="C338" s="32">
        <f>VLOOKUP($A338,級距!$A:$K,9,FALSE)</f>
        <v>9</v>
      </c>
      <c r="D338" s="32">
        <f>VLOOKUP($A338,級距!$A:$K,10,FALSE)</f>
        <v>2</v>
      </c>
      <c r="E338" s="32">
        <f>VLOOKUP($A338,級距!$A:$K,11,FALSE)</f>
        <v>2</v>
      </c>
      <c r="F338" s="32">
        <f t="shared" si="5"/>
        <v>1</v>
      </c>
      <c r="M338" s="58"/>
    </row>
    <row r="339" spans="1:13" s="33" customFormat="1">
      <c r="A339" s="47">
        <v>44776</v>
      </c>
      <c r="B339" s="46">
        <v>-32416.736000000001</v>
      </c>
      <c r="C339" s="32">
        <f>VLOOKUP($A339,級距!$A:$K,9,FALSE)</f>
        <v>4</v>
      </c>
      <c r="D339" s="32">
        <f>VLOOKUP($A339,級距!$A:$K,10,FALSE)</f>
        <v>4</v>
      </c>
      <c r="E339" s="32">
        <f>VLOOKUP($A339,級距!$A:$K,11,FALSE)</f>
        <v>2</v>
      </c>
      <c r="F339" s="32">
        <f t="shared" si="5"/>
        <v>1</v>
      </c>
      <c r="M339" s="58"/>
    </row>
    <row r="340" spans="1:13" s="33" customFormat="1">
      <c r="A340" s="47">
        <v>44775</v>
      </c>
      <c r="B340" s="46">
        <v>-70723.240000000005</v>
      </c>
      <c r="C340" s="32">
        <f>VLOOKUP($A340,級距!$A:$K,9,FALSE)</f>
        <v>7</v>
      </c>
      <c r="D340" s="32">
        <f>VLOOKUP($A340,級距!$A:$K,10,FALSE)</f>
        <v>7</v>
      </c>
      <c r="E340" s="32">
        <f>VLOOKUP($A340,級距!$A:$K,11,FALSE)</f>
        <v>3</v>
      </c>
      <c r="F340" s="32">
        <f t="shared" si="5"/>
        <v>1</v>
      </c>
      <c r="M340" s="58"/>
    </row>
    <row r="341" spans="1:13" s="33" customFormat="1">
      <c r="A341" s="47">
        <v>44774</v>
      </c>
      <c r="B341" s="46">
        <v>75656.016000000003</v>
      </c>
      <c r="C341" s="32">
        <f>VLOOKUP($A341,級距!$A:$K,9,FALSE)</f>
        <v>4</v>
      </c>
      <c r="D341" s="32">
        <f>VLOOKUP($A341,級距!$A:$K,10,FALSE)</f>
        <v>4</v>
      </c>
      <c r="E341" s="32">
        <f>VLOOKUP($A341,級距!$A:$K,11,FALSE)</f>
        <v>2</v>
      </c>
      <c r="F341" s="32">
        <f t="shared" si="5"/>
        <v>1</v>
      </c>
      <c r="M341" s="58"/>
    </row>
    <row r="342" spans="1:13" s="33" customFormat="1">
      <c r="A342" s="47">
        <v>44770</v>
      </c>
      <c r="B342" s="46">
        <v>-35479.392</v>
      </c>
      <c r="C342" s="32">
        <f>VLOOKUP($A342,級距!$A:$K,9,FALSE)</f>
        <v>5</v>
      </c>
      <c r="D342" s="32">
        <f>VLOOKUP($A342,級距!$A:$K,10,FALSE)</f>
        <v>6</v>
      </c>
      <c r="E342" s="32">
        <f>VLOOKUP($A342,級距!$A:$K,11,FALSE)</f>
        <v>2</v>
      </c>
      <c r="F342" s="32">
        <f t="shared" si="5"/>
        <v>1</v>
      </c>
      <c r="M342" s="58"/>
    </row>
    <row r="343" spans="1:13" s="33" customFormat="1">
      <c r="A343" s="47">
        <v>44768</v>
      </c>
      <c r="B343" s="46">
        <v>-29638.080000000002</v>
      </c>
      <c r="C343" s="32">
        <f>VLOOKUP($A343,級距!$A:$K,9,FALSE)</f>
        <v>5</v>
      </c>
      <c r="D343" s="32">
        <f>VLOOKUP($A343,級距!$A:$K,10,FALSE)</f>
        <v>4</v>
      </c>
      <c r="E343" s="32">
        <f>VLOOKUP($A343,級距!$A:$K,11,FALSE)</f>
        <v>2</v>
      </c>
      <c r="F343" s="32">
        <f t="shared" si="5"/>
        <v>1</v>
      </c>
      <c r="M343" s="58"/>
    </row>
    <row r="344" spans="1:13" s="33" customFormat="1">
      <c r="A344" s="47">
        <v>44767</v>
      </c>
      <c r="B344" s="46">
        <v>-48430.752</v>
      </c>
      <c r="C344" s="32">
        <f>VLOOKUP($A344,級距!$A:$K,9,FALSE)</f>
        <v>5</v>
      </c>
      <c r="D344" s="32">
        <f>VLOOKUP($A344,級距!$A:$K,10,FALSE)</f>
        <v>3</v>
      </c>
      <c r="E344" s="32">
        <f>VLOOKUP($A344,級距!$A:$K,11,FALSE)</f>
        <v>2</v>
      </c>
      <c r="F344" s="32">
        <f t="shared" si="5"/>
        <v>1</v>
      </c>
      <c r="M344" s="58"/>
    </row>
    <row r="345" spans="1:13" s="33" customFormat="1">
      <c r="A345" s="47">
        <v>44764</v>
      </c>
      <c r="B345" s="46">
        <v>12762.96</v>
      </c>
      <c r="C345" s="32">
        <f>VLOOKUP($A345,級距!$A:$K,9,FALSE)</f>
        <v>4</v>
      </c>
      <c r="D345" s="32">
        <f>VLOOKUP($A345,級距!$A:$K,10,FALSE)</f>
        <v>4</v>
      </c>
      <c r="E345" s="32">
        <f>VLOOKUP($A345,級距!$A:$K,11,FALSE)</f>
        <v>2</v>
      </c>
      <c r="F345" s="32">
        <f t="shared" si="5"/>
        <v>1</v>
      </c>
      <c r="M345" s="58"/>
    </row>
    <row r="346" spans="1:13" s="33" customFormat="1">
      <c r="A346" s="47">
        <v>44762</v>
      </c>
      <c r="B346" s="46">
        <v>75588.160000000003</v>
      </c>
      <c r="C346" s="32">
        <f>VLOOKUP($A346,級距!$A:$K,9,FALSE)</f>
        <v>8</v>
      </c>
      <c r="D346" s="32">
        <f>VLOOKUP($A346,級距!$A:$K,10,FALSE)</f>
        <v>7</v>
      </c>
      <c r="E346" s="32">
        <f>VLOOKUP($A346,級距!$A:$K,11,FALSE)</f>
        <v>3</v>
      </c>
      <c r="F346" s="32">
        <f t="shared" si="5"/>
        <v>1</v>
      </c>
      <c r="M346" s="58"/>
    </row>
    <row r="347" spans="1:13" s="33" customFormat="1">
      <c r="A347" s="47">
        <v>44754</v>
      </c>
      <c r="B347" s="46">
        <v>-121394.048</v>
      </c>
      <c r="C347" s="32">
        <f>VLOOKUP($A347,級距!$A:$K,9,FALSE)</f>
        <v>10</v>
      </c>
      <c r="D347" s="32">
        <f>VLOOKUP($A347,級距!$A:$K,10,FALSE)</f>
        <v>8</v>
      </c>
      <c r="E347" s="32">
        <f>VLOOKUP($A347,級距!$A:$K,11,FALSE)</f>
        <v>4</v>
      </c>
      <c r="F347" s="32">
        <f t="shared" si="5"/>
        <v>1</v>
      </c>
      <c r="M347" s="58"/>
    </row>
    <row r="348" spans="1:13" s="33" customFormat="1">
      <c r="A348" s="47">
        <v>44753</v>
      </c>
      <c r="B348" s="46">
        <v>84049.072</v>
      </c>
      <c r="C348" s="32">
        <f>VLOOKUP($A348,級距!$A:$K,9,FALSE)</f>
        <v>9</v>
      </c>
      <c r="D348" s="32">
        <f>VLOOKUP($A348,級距!$A:$K,10,FALSE)</f>
        <v>8</v>
      </c>
      <c r="E348" s="32">
        <f>VLOOKUP($A348,級距!$A:$K,11,FALSE)</f>
        <v>4</v>
      </c>
      <c r="F348" s="32">
        <f t="shared" si="5"/>
        <v>1</v>
      </c>
      <c r="M348" s="58"/>
    </row>
    <row r="349" spans="1:13" s="33" customFormat="1">
      <c r="A349" s="47">
        <v>44749</v>
      </c>
      <c r="B349" s="46">
        <v>-27691.191999999999</v>
      </c>
      <c r="C349" s="32">
        <f>VLOOKUP($A349,級距!$A:$K,9,FALSE)</f>
        <v>10</v>
      </c>
      <c r="D349" s="32">
        <f>VLOOKUP($A349,級距!$A:$K,10,FALSE)</f>
        <v>3</v>
      </c>
      <c r="E349" s="32">
        <f>VLOOKUP($A349,級距!$A:$K,11,FALSE)</f>
        <v>1</v>
      </c>
      <c r="F349" s="32">
        <f t="shared" si="5"/>
        <v>1</v>
      </c>
      <c r="M349" s="58"/>
    </row>
    <row r="350" spans="1:13" s="33" customFormat="1">
      <c r="A350" s="47">
        <v>44748</v>
      </c>
      <c r="B350" s="46">
        <v>32085.328000000001</v>
      </c>
      <c r="C350" s="32">
        <f>VLOOKUP($A350,級距!$A:$K,9,FALSE)</f>
        <v>10</v>
      </c>
      <c r="D350" s="32">
        <f>VLOOKUP($A350,級距!$A:$K,10,FALSE)</f>
        <v>9</v>
      </c>
      <c r="E350" s="32">
        <f>VLOOKUP($A350,級距!$A:$K,11,FALSE)</f>
        <v>4</v>
      </c>
      <c r="F350" s="32">
        <f t="shared" si="5"/>
        <v>1</v>
      </c>
      <c r="M350" s="58"/>
    </row>
    <row r="351" spans="1:13" s="33" customFormat="1">
      <c r="A351" s="47">
        <v>44747</v>
      </c>
      <c r="B351" s="46">
        <v>-602.49599999999998</v>
      </c>
      <c r="C351" s="32">
        <f>VLOOKUP($A351,級距!$A:$K,9,FALSE)</f>
        <v>10</v>
      </c>
      <c r="D351" s="32">
        <f>VLOOKUP($A351,級距!$A:$K,10,FALSE)</f>
        <v>3</v>
      </c>
      <c r="E351" s="32">
        <f>VLOOKUP($A351,級距!$A:$K,11,FALSE)</f>
        <v>1</v>
      </c>
      <c r="F351" s="32">
        <f t="shared" si="5"/>
        <v>1</v>
      </c>
      <c r="M351" s="58"/>
    </row>
    <row r="352" spans="1:13" s="33" customFormat="1">
      <c r="A352" s="47">
        <v>44746</v>
      </c>
      <c r="B352" s="46">
        <v>140902.20000000001</v>
      </c>
      <c r="C352" s="32">
        <f>VLOOKUP($A352,級距!$A:$K,9,FALSE)</f>
        <v>10</v>
      </c>
      <c r="D352" s="32">
        <f>VLOOKUP($A352,級距!$A:$K,10,FALSE)</f>
        <v>3</v>
      </c>
      <c r="E352" s="32">
        <f>VLOOKUP($A352,級距!$A:$K,11,FALSE)</f>
        <v>1</v>
      </c>
      <c r="F352" s="32">
        <f t="shared" si="5"/>
        <v>1</v>
      </c>
      <c r="M352" s="58"/>
    </row>
    <row r="353" spans="1:13" s="33" customFormat="1">
      <c r="A353" s="47">
        <v>44743</v>
      </c>
      <c r="B353" s="46">
        <v>18282</v>
      </c>
      <c r="C353" s="32">
        <f>VLOOKUP($A353,級距!$A:$K,9,FALSE)</f>
        <v>10</v>
      </c>
      <c r="D353" s="32">
        <f>VLOOKUP($A353,級距!$A:$K,10,FALSE)</f>
        <v>9</v>
      </c>
      <c r="E353" s="32">
        <f>VLOOKUP($A353,級距!$A:$K,11,FALSE)</f>
        <v>4</v>
      </c>
      <c r="F353" s="32">
        <f t="shared" si="5"/>
        <v>1</v>
      </c>
      <c r="M353" s="58"/>
    </row>
    <row r="354" spans="1:13" s="33" customFormat="1">
      <c r="A354" s="47">
        <v>44742</v>
      </c>
      <c r="B354" s="46">
        <v>-122182.296</v>
      </c>
      <c r="C354" s="32">
        <f>VLOOKUP($A354,級距!$A:$K,9,FALSE)</f>
        <v>10</v>
      </c>
      <c r="D354" s="32">
        <f>VLOOKUP($A354,級距!$A:$K,10,FALSE)</f>
        <v>10</v>
      </c>
      <c r="E354" s="32">
        <f>VLOOKUP($A354,級距!$A:$K,11,FALSE)</f>
        <v>4</v>
      </c>
      <c r="F354" s="32">
        <f t="shared" si="5"/>
        <v>1</v>
      </c>
      <c r="M354" s="58"/>
    </row>
    <row r="355" spans="1:13" s="33" customFormat="1">
      <c r="A355" s="47">
        <v>44741</v>
      </c>
      <c r="B355" s="46">
        <v>34341.160000000003</v>
      </c>
      <c r="C355" s="32">
        <f>VLOOKUP($A355,級距!$A:$K,9,FALSE)</f>
        <v>4</v>
      </c>
      <c r="D355" s="32">
        <f>VLOOKUP($A355,級距!$A:$K,10,FALSE)</f>
        <v>1</v>
      </c>
      <c r="E355" s="32">
        <f>VLOOKUP($A355,級距!$A:$K,11,FALSE)</f>
        <v>2</v>
      </c>
      <c r="F355" s="32">
        <f t="shared" si="5"/>
        <v>1</v>
      </c>
      <c r="M355" s="58"/>
    </row>
    <row r="356" spans="1:13" s="33" customFormat="1">
      <c r="A356" s="47">
        <v>44740</v>
      </c>
      <c r="B356" s="46">
        <v>-6766.08</v>
      </c>
      <c r="C356" s="32">
        <f>VLOOKUP($A356,級距!$A:$K,9,FALSE)</f>
        <v>7</v>
      </c>
      <c r="D356" s="32">
        <f>VLOOKUP($A356,級距!$A:$K,10,FALSE)</f>
        <v>6</v>
      </c>
      <c r="E356" s="32">
        <f>VLOOKUP($A356,級距!$A:$K,11,FALSE)</f>
        <v>2</v>
      </c>
      <c r="F356" s="32">
        <f t="shared" si="5"/>
        <v>1</v>
      </c>
      <c r="M356" s="58"/>
    </row>
    <row r="357" spans="1:13" s="33" customFormat="1">
      <c r="A357" s="47">
        <v>44735</v>
      </c>
      <c r="B357" s="46">
        <v>80731.759999999995</v>
      </c>
      <c r="C357" s="32">
        <f>VLOOKUP($A357,級距!$A:$K,9,FALSE)</f>
        <v>10</v>
      </c>
      <c r="D357" s="32">
        <f>VLOOKUP($A357,級距!$A:$K,10,FALSE)</f>
        <v>4</v>
      </c>
      <c r="E357" s="32">
        <f>VLOOKUP($A357,級距!$A:$K,11,FALSE)</f>
        <v>1</v>
      </c>
      <c r="F357" s="32">
        <f t="shared" si="5"/>
        <v>1</v>
      </c>
      <c r="M357" s="58"/>
    </row>
    <row r="358" spans="1:13" s="33" customFormat="1">
      <c r="A358" s="47">
        <v>44734</v>
      </c>
      <c r="B358" s="46">
        <v>103678.92</v>
      </c>
      <c r="C358" s="32">
        <f>VLOOKUP($A358,級距!$A:$K,9,FALSE)</f>
        <v>10</v>
      </c>
      <c r="D358" s="32">
        <f>VLOOKUP($A358,級距!$A:$K,10,FALSE)</f>
        <v>10</v>
      </c>
      <c r="E358" s="32">
        <f>VLOOKUP($A358,級距!$A:$K,11,FALSE)</f>
        <v>4</v>
      </c>
      <c r="F358" s="32">
        <f t="shared" si="5"/>
        <v>1</v>
      </c>
      <c r="M358" s="58"/>
    </row>
    <row r="359" spans="1:13" s="33" customFormat="1">
      <c r="A359" s="47">
        <v>44733</v>
      </c>
      <c r="B359" s="46">
        <v>134268.46400000001</v>
      </c>
      <c r="C359" s="32">
        <f>VLOOKUP($A359,級距!$A:$K,9,FALSE)</f>
        <v>8</v>
      </c>
      <c r="D359" s="32">
        <f>VLOOKUP($A359,級距!$A:$K,10,FALSE)</f>
        <v>7</v>
      </c>
      <c r="E359" s="32">
        <f>VLOOKUP($A359,級距!$A:$K,11,FALSE)</f>
        <v>3</v>
      </c>
      <c r="F359" s="32">
        <f t="shared" si="5"/>
        <v>1</v>
      </c>
      <c r="M359" s="58"/>
    </row>
    <row r="360" spans="1:13" s="33" customFormat="1">
      <c r="A360" s="47">
        <v>44732</v>
      </c>
      <c r="B360" s="46">
        <v>-68493.255999999994</v>
      </c>
      <c r="C360" s="32">
        <f>VLOOKUP($A360,級距!$A:$K,9,FALSE)</f>
        <v>9</v>
      </c>
      <c r="D360" s="32">
        <f>VLOOKUP($A360,級距!$A:$K,10,FALSE)</f>
        <v>6</v>
      </c>
      <c r="E360" s="32">
        <f>VLOOKUP($A360,級距!$A:$K,11,FALSE)</f>
        <v>2</v>
      </c>
      <c r="F360" s="32">
        <f t="shared" si="5"/>
        <v>1</v>
      </c>
      <c r="M360" s="58"/>
    </row>
    <row r="361" spans="1:13" s="33" customFormat="1">
      <c r="A361" s="47">
        <v>44727</v>
      </c>
      <c r="B361" s="46">
        <v>-127373.31200000001</v>
      </c>
      <c r="C361" s="32">
        <f>VLOOKUP($A361,級距!$A:$K,9,FALSE)</f>
        <v>2</v>
      </c>
      <c r="D361" s="32">
        <f>VLOOKUP($A361,級距!$A:$K,10,FALSE)</f>
        <v>1</v>
      </c>
      <c r="E361" s="32">
        <f>VLOOKUP($A361,級距!$A:$K,11,FALSE)</f>
        <v>2</v>
      </c>
      <c r="F361" s="32">
        <f t="shared" si="5"/>
        <v>1</v>
      </c>
      <c r="M361" s="58"/>
    </row>
    <row r="362" spans="1:13" s="33" customFormat="1">
      <c r="A362" s="47">
        <v>44725</v>
      </c>
      <c r="B362" s="46">
        <v>-107036.664</v>
      </c>
      <c r="C362" s="32">
        <f>VLOOKUP($A362,級距!$A:$K,9,FALSE)</f>
        <v>3</v>
      </c>
      <c r="D362" s="32">
        <f>VLOOKUP($A362,級距!$A:$K,10,FALSE)</f>
        <v>5</v>
      </c>
      <c r="E362" s="32">
        <f>VLOOKUP($A362,級距!$A:$K,11,FALSE)</f>
        <v>2</v>
      </c>
      <c r="F362" s="32">
        <f t="shared" si="5"/>
        <v>1</v>
      </c>
      <c r="M362" s="58"/>
    </row>
    <row r="363" spans="1:13" s="33" customFormat="1">
      <c r="A363" s="47">
        <v>44722</v>
      </c>
      <c r="B363" s="46">
        <v>103298.08</v>
      </c>
      <c r="C363" s="32">
        <f>VLOOKUP($A363,級距!$A:$K,9,FALSE)</f>
        <v>4</v>
      </c>
      <c r="D363" s="32">
        <f>VLOOKUP($A363,級距!$A:$K,10,FALSE)</f>
        <v>7</v>
      </c>
      <c r="E363" s="32">
        <f>VLOOKUP($A363,級距!$A:$K,11,FALSE)</f>
        <v>3</v>
      </c>
      <c r="F363" s="32">
        <f t="shared" si="5"/>
        <v>1</v>
      </c>
      <c r="M363" s="58"/>
    </row>
    <row r="364" spans="1:13" s="33" customFormat="1">
      <c r="A364" s="47">
        <v>44721</v>
      </c>
      <c r="B364" s="46">
        <v>61254.96</v>
      </c>
      <c r="C364" s="32">
        <f>VLOOKUP($A364,級距!$A:$K,9,FALSE)</f>
        <v>1</v>
      </c>
      <c r="D364" s="32">
        <f>VLOOKUP($A364,級距!$A:$K,10,FALSE)</f>
        <v>2</v>
      </c>
      <c r="E364" s="32">
        <f>VLOOKUP($A364,級距!$A:$K,11,FALSE)</f>
        <v>2</v>
      </c>
      <c r="F364" s="32">
        <f t="shared" si="5"/>
        <v>1</v>
      </c>
      <c r="M364" s="58"/>
    </row>
    <row r="365" spans="1:13" s="33" customFormat="1">
      <c r="A365" s="47">
        <v>44719</v>
      </c>
      <c r="B365" s="46">
        <v>64071.68</v>
      </c>
      <c r="C365" s="32">
        <f>VLOOKUP($A365,級距!$A:$K,9,FALSE)</f>
        <v>3</v>
      </c>
      <c r="D365" s="32">
        <f>VLOOKUP($A365,級距!$A:$K,10,FALSE)</f>
        <v>5</v>
      </c>
      <c r="E365" s="32">
        <f>VLOOKUP($A365,級距!$A:$K,11,FALSE)</f>
        <v>2</v>
      </c>
      <c r="F365" s="32">
        <f t="shared" si="5"/>
        <v>1</v>
      </c>
      <c r="M365" s="58"/>
    </row>
    <row r="366" spans="1:13" s="33" customFormat="1">
      <c r="A366" s="47">
        <v>44718</v>
      </c>
      <c r="B366" s="46">
        <v>-60336.303999999996</v>
      </c>
      <c r="C366" s="32">
        <f>VLOOKUP($A366,級距!$A:$K,9,FALSE)</f>
        <v>5</v>
      </c>
      <c r="D366" s="32">
        <f>VLOOKUP($A366,級距!$A:$K,10,FALSE)</f>
        <v>1</v>
      </c>
      <c r="E366" s="32">
        <f>VLOOKUP($A366,級距!$A:$K,11,FALSE)</f>
        <v>2</v>
      </c>
      <c r="F366" s="32">
        <f t="shared" si="5"/>
        <v>1</v>
      </c>
      <c r="M366" s="58"/>
    </row>
    <row r="367" spans="1:13" s="33" customFormat="1">
      <c r="A367" s="47">
        <v>44712</v>
      </c>
      <c r="B367" s="46">
        <v>466842.576</v>
      </c>
      <c r="C367" s="32">
        <f>VLOOKUP($A367,級距!$A:$K,9,FALSE)</f>
        <v>8</v>
      </c>
      <c r="D367" s="32">
        <f>VLOOKUP($A367,級距!$A:$K,10,FALSE)</f>
        <v>8</v>
      </c>
      <c r="E367" s="32">
        <f>VLOOKUP($A367,級距!$A:$K,11,FALSE)</f>
        <v>3</v>
      </c>
      <c r="F367" s="32">
        <f t="shared" si="5"/>
        <v>1</v>
      </c>
      <c r="M367" s="58"/>
    </row>
    <row r="368" spans="1:13" s="33" customFormat="1">
      <c r="A368" s="47">
        <v>44707</v>
      </c>
      <c r="B368" s="46">
        <v>89119.288</v>
      </c>
      <c r="C368" s="32">
        <f>VLOOKUP($A368,級距!$A:$K,9,FALSE)</f>
        <v>8</v>
      </c>
      <c r="D368" s="32">
        <f>VLOOKUP($A368,級距!$A:$K,10,FALSE)</f>
        <v>8</v>
      </c>
      <c r="E368" s="32">
        <f>VLOOKUP($A368,級距!$A:$K,11,FALSE)</f>
        <v>3</v>
      </c>
      <c r="F368" s="32">
        <f t="shared" si="5"/>
        <v>1</v>
      </c>
      <c r="M368" s="58"/>
    </row>
    <row r="369" spans="1:13" s="33" customFormat="1">
      <c r="A369" s="47">
        <v>44705</v>
      </c>
      <c r="B369" s="46">
        <v>101912.18399999999</v>
      </c>
      <c r="C369" s="32">
        <f>VLOOKUP($A369,級距!$A:$K,9,FALSE)</f>
        <v>8</v>
      </c>
      <c r="D369" s="32">
        <f>VLOOKUP($A369,級距!$A:$K,10,FALSE)</f>
        <v>9</v>
      </c>
      <c r="E369" s="32">
        <f>VLOOKUP($A369,級距!$A:$K,11,FALSE)</f>
        <v>3</v>
      </c>
      <c r="F369" s="32">
        <f t="shared" si="5"/>
        <v>1</v>
      </c>
      <c r="M369" s="58"/>
    </row>
    <row r="370" spans="1:13" s="33" customFormat="1">
      <c r="A370" s="47">
        <v>44704</v>
      </c>
      <c r="B370" s="46">
        <v>-35866.175999999999</v>
      </c>
      <c r="C370" s="32">
        <f>VLOOKUP($A370,級距!$A:$K,9,FALSE)</f>
        <v>6</v>
      </c>
      <c r="D370" s="32">
        <f>VLOOKUP($A370,級距!$A:$K,10,FALSE)</f>
        <v>4</v>
      </c>
      <c r="E370" s="32">
        <f>VLOOKUP($A370,級距!$A:$K,11,FALSE)</f>
        <v>2</v>
      </c>
      <c r="F370" s="32">
        <f t="shared" si="5"/>
        <v>1</v>
      </c>
      <c r="M370" s="58"/>
    </row>
    <row r="371" spans="1:13" s="33" customFormat="1">
      <c r="A371" s="47">
        <v>44700</v>
      </c>
      <c r="B371" s="46">
        <v>8308.0319999999992</v>
      </c>
      <c r="C371" s="32">
        <f>VLOOKUP($A371,級距!$A:$K,9,FALSE)</f>
        <v>4</v>
      </c>
      <c r="D371" s="32">
        <f>VLOOKUP($A371,級距!$A:$K,10,FALSE)</f>
        <v>3</v>
      </c>
      <c r="E371" s="32">
        <f>VLOOKUP($A371,級距!$A:$K,11,FALSE)</f>
        <v>2</v>
      </c>
      <c r="F371" s="32">
        <f t="shared" si="5"/>
        <v>1</v>
      </c>
      <c r="M371" s="58"/>
    </row>
    <row r="372" spans="1:13" s="33" customFormat="1">
      <c r="A372" s="47">
        <v>44697</v>
      </c>
      <c r="B372" s="46">
        <v>-59776.608</v>
      </c>
      <c r="C372" s="32">
        <f>VLOOKUP($A372,級距!$A:$K,9,FALSE)</f>
        <v>7</v>
      </c>
      <c r="D372" s="32">
        <f>VLOOKUP($A372,級距!$A:$K,10,FALSE)</f>
        <v>4</v>
      </c>
      <c r="E372" s="32">
        <f>VLOOKUP($A372,級距!$A:$K,11,FALSE)</f>
        <v>2</v>
      </c>
      <c r="F372" s="32">
        <f t="shared" si="5"/>
        <v>1</v>
      </c>
      <c r="M372" s="58"/>
    </row>
    <row r="373" spans="1:13" s="33" customFormat="1">
      <c r="A373" s="47">
        <v>44691</v>
      </c>
      <c r="B373" s="46">
        <v>103517.53599999999</v>
      </c>
      <c r="C373" s="32">
        <f>VLOOKUP($A373,級距!$A:$K,9,FALSE)</f>
        <v>10</v>
      </c>
      <c r="D373" s="32">
        <f>VLOOKUP($A373,級距!$A:$K,10,FALSE)</f>
        <v>8</v>
      </c>
      <c r="E373" s="32">
        <f>VLOOKUP($A373,級距!$A:$K,11,FALSE)</f>
        <v>4</v>
      </c>
      <c r="F373" s="32">
        <f t="shared" si="5"/>
        <v>1</v>
      </c>
      <c r="M373" s="58"/>
    </row>
    <row r="374" spans="1:13" s="33" customFormat="1">
      <c r="A374" s="47">
        <v>44690</v>
      </c>
      <c r="B374" s="46">
        <v>-99353.327999999994</v>
      </c>
      <c r="C374" s="32">
        <f>VLOOKUP($A374,級距!$A:$K,9,FALSE)</f>
        <v>5</v>
      </c>
      <c r="D374" s="32">
        <f>VLOOKUP($A374,級距!$A:$K,10,FALSE)</f>
        <v>8</v>
      </c>
      <c r="E374" s="32">
        <f>VLOOKUP($A374,級距!$A:$K,11,FALSE)</f>
        <v>3</v>
      </c>
      <c r="F374" s="32">
        <f t="shared" si="5"/>
        <v>1</v>
      </c>
      <c r="M374" s="58"/>
    </row>
    <row r="375" spans="1:13" s="33" customFormat="1">
      <c r="A375" s="47">
        <v>44687</v>
      </c>
      <c r="B375" s="46">
        <v>141.184</v>
      </c>
      <c r="C375" s="32">
        <f>VLOOKUP($A375,級距!$A:$K,9,FALSE)</f>
        <v>2</v>
      </c>
      <c r="D375" s="32">
        <f>VLOOKUP($A375,級距!$A:$K,10,FALSE)</f>
        <v>4</v>
      </c>
      <c r="E375" s="32">
        <f>VLOOKUP($A375,級距!$A:$K,11,FALSE)</f>
        <v>2</v>
      </c>
      <c r="F375" s="32">
        <f t="shared" si="5"/>
        <v>1</v>
      </c>
      <c r="M375" s="58"/>
    </row>
    <row r="376" spans="1:13" s="33" customFormat="1">
      <c r="A376" s="47">
        <v>44680</v>
      </c>
      <c r="B376" s="46">
        <v>36435.728000000003</v>
      </c>
      <c r="C376" s="32">
        <f>VLOOKUP($A376,級距!$A:$K,9,FALSE)</f>
        <v>4</v>
      </c>
      <c r="D376" s="32">
        <f>VLOOKUP($A376,級距!$A:$K,10,FALSE)</f>
        <v>2</v>
      </c>
      <c r="E376" s="32">
        <f>VLOOKUP($A376,級距!$A:$K,11,FALSE)</f>
        <v>2</v>
      </c>
      <c r="F376" s="32">
        <f t="shared" si="5"/>
        <v>1</v>
      </c>
      <c r="M376" s="58"/>
    </row>
    <row r="377" spans="1:13" s="33" customFormat="1">
      <c r="A377" s="47">
        <v>44679</v>
      </c>
      <c r="B377" s="46">
        <v>-36727.872000000003</v>
      </c>
      <c r="C377" s="32">
        <f>VLOOKUP($A377,級距!$A:$K,9,FALSE)</f>
        <v>6</v>
      </c>
      <c r="D377" s="32">
        <f>VLOOKUP($A377,級距!$A:$K,10,FALSE)</f>
        <v>4</v>
      </c>
      <c r="E377" s="32">
        <f>VLOOKUP($A377,級距!$A:$K,11,FALSE)</f>
        <v>2</v>
      </c>
      <c r="F377" s="32">
        <f t="shared" si="5"/>
        <v>1</v>
      </c>
      <c r="M377" s="58"/>
    </row>
    <row r="378" spans="1:13" s="33" customFormat="1">
      <c r="A378" s="47">
        <v>44678</v>
      </c>
      <c r="B378" s="46">
        <v>73947.88</v>
      </c>
      <c r="C378" s="32">
        <f>VLOOKUP($A378,級距!$A:$K,9,FALSE)</f>
        <v>5</v>
      </c>
      <c r="D378" s="32">
        <f>VLOOKUP($A378,級距!$A:$K,10,FALSE)</f>
        <v>4</v>
      </c>
      <c r="E378" s="32">
        <f>VLOOKUP($A378,級距!$A:$K,11,FALSE)</f>
        <v>2</v>
      </c>
      <c r="F378" s="32">
        <f t="shared" si="5"/>
        <v>1</v>
      </c>
      <c r="M378" s="58"/>
    </row>
    <row r="379" spans="1:13" s="33" customFormat="1">
      <c r="A379" s="47">
        <v>44676</v>
      </c>
      <c r="B379" s="46">
        <v>-122386.17600000001</v>
      </c>
      <c r="C379" s="32">
        <f>VLOOKUP($A379,級距!$A:$K,9,FALSE)</f>
        <v>7</v>
      </c>
      <c r="D379" s="32">
        <f>VLOOKUP($A379,級距!$A:$K,10,FALSE)</f>
        <v>6</v>
      </c>
      <c r="E379" s="32">
        <f>VLOOKUP($A379,級距!$A:$K,11,FALSE)</f>
        <v>2</v>
      </c>
      <c r="F379" s="32">
        <f t="shared" si="5"/>
        <v>1</v>
      </c>
      <c r="M379" s="58"/>
    </row>
    <row r="380" spans="1:13" s="33" customFormat="1">
      <c r="A380" s="47">
        <v>44673</v>
      </c>
      <c r="B380" s="46">
        <v>-35288.832000000002</v>
      </c>
      <c r="C380" s="32">
        <f>VLOOKUP($A380,級距!$A:$K,9,FALSE)</f>
        <v>5</v>
      </c>
      <c r="D380" s="32">
        <f>VLOOKUP($A380,級距!$A:$K,10,FALSE)</f>
        <v>8</v>
      </c>
      <c r="E380" s="32">
        <f>VLOOKUP($A380,級距!$A:$K,11,FALSE)</f>
        <v>3</v>
      </c>
      <c r="F380" s="32">
        <f t="shared" si="5"/>
        <v>1</v>
      </c>
      <c r="M380" s="58"/>
    </row>
    <row r="381" spans="1:13" s="33" customFormat="1">
      <c r="A381" s="47">
        <v>44669</v>
      </c>
      <c r="B381" s="46">
        <v>-86091.088000000003</v>
      </c>
      <c r="C381" s="32">
        <f>VLOOKUP($A381,級距!$A:$K,9,FALSE)</f>
        <v>5</v>
      </c>
      <c r="D381" s="32">
        <f>VLOOKUP($A381,級距!$A:$K,10,FALSE)</f>
        <v>2</v>
      </c>
      <c r="E381" s="32">
        <f>VLOOKUP($A381,級距!$A:$K,11,FALSE)</f>
        <v>2</v>
      </c>
      <c r="F381" s="32">
        <f t="shared" si="5"/>
        <v>1</v>
      </c>
      <c r="M381" s="58"/>
    </row>
    <row r="382" spans="1:13" s="33" customFormat="1">
      <c r="A382" s="47">
        <v>44666</v>
      </c>
      <c r="B382" s="46">
        <v>-8222.9120000000003</v>
      </c>
      <c r="C382" s="32">
        <f>VLOOKUP($A382,級距!$A:$K,9,FALSE)</f>
        <v>5</v>
      </c>
      <c r="D382" s="32">
        <f>VLOOKUP($A382,級距!$A:$K,10,FALSE)</f>
        <v>8</v>
      </c>
      <c r="E382" s="32">
        <f>VLOOKUP($A382,級距!$A:$K,11,FALSE)</f>
        <v>3</v>
      </c>
      <c r="F382" s="32">
        <f t="shared" si="5"/>
        <v>1</v>
      </c>
      <c r="M382" s="58"/>
    </row>
    <row r="383" spans="1:13" s="33" customFormat="1">
      <c r="A383" s="47">
        <v>44665</v>
      </c>
      <c r="B383" s="46">
        <v>-25037.727999999999</v>
      </c>
      <c r="C383" s="32">
        <f>VLOOKUP($A383,級距!$A:$K,9,FALSE)</f>
        <v>1</v>
      </c>
      <c r="D383" s="32">
        <f>VLOOKUP($A383,級距!$A:$K,10,FALSE)</f>
        <v>6</v>
      </c>
      <c r="E383" s="32">
        <f>VLOOKUP($A383,級距!$A:$K,11,FALSE)</f>
        <v>2</v>
      </c>
      <c r="F383" s="32">
        <f t="shared" si="5"/>
        <v>1</v>
      </c>
      <c r="M383" s="58"/>
    </row>
    <row r="384" spans="1:13" s="33" customFormat="1">
      <c r="A384" s="47">
        <v>44663</v>
      </c>
      <c r="B384" s="46">
        <v>-32136</v>
      </c>
      <c r="C384" s="32">
        <f>VLOOKUP($A384,級距!$A:$K,9,FALSE)</f>
        <v>5</v>
      </c>
      <c r="D384" s="32">
        <f>VLOOKUP($A384,級距!$A:$K,10,FALSE)</f>
        <v>3</v>
      </c>
      <c r="E384" s="32">
        <f>VLOOKUP($A384,級距!$A:$K,11,FALSE)</f>
        <v>2</v>
      </c>
      <c r="F384" s="32">
        <f t="shared" si="5"/>
        <v>1</v>
      </c>
      <c r="M384" s="58"/>
    </row>
    <row r="385" spans="1:13" s="33" customFormat="1">
      <c r="A385" s="47">
        <v>44662</v>
      </c>
      <c r="B385" s="46">
        <v>105357.152</v>
      </c>
      <c r="C385" s="32">
        <f>VLOOKUP($A385,級距!$A:$K,9,FALSE)</f>
        <v>9</v>
      </c>
      <c r="D385" s="32">
        <f>VLOOKUP($A385,級距!$A:$K,10,FALSE)</f>
        <v>6</v>
      </c>
      <c r="E385" s="32">
        <f>VLOOKUP($A385,級距!$A:$K,11,FALSE)</f>
        <v>1</v>
      </c>
      <c r="F385" s="32">
        <f t="shared" si="5"/>
        <v>1</v>
      </c>
      <c r="M385" s="58"/>
    </row>
    <row r="386" spans="1:13" s="33" customFormat="1">
      <c r="A386" s="47">
        <v>44658</v>
      </c>
      <c r="B386" s="46">
        <v>18227.831999999999</v>
      </c>
      <c r="C386" s="32">
        <f>VLOOKUP($A386,級距!$A:$K,9,FALSE)</f>
        <v>8</v>
      </c>
      <c r="D386" s="32">
        <f>VLOOKUP($A386,級距!$A:$K,10,FALSE)</f>
        <v>8</v>
      </c>
      <c r="E386" s="32">
        <f>VLOOKUP($A386,級距!$A:$K,11,FALSE)</f>
        <v>3</v>
      </c>
      <c r="F386" s="32">
        <f t="shared" si="5"/>
        <v>1</v>
      </c>
      <c r="M386" s="58"/>
    </row>
    <row r="387" spans="1:13" s="33" customFormat="1">
      <c r="A387" s="47">
        <v>44657</v>
      </c>
      <c r="B387" s="46">
        <v>123171.12</v>
      </c>
      <c r="C387" s="32">
        <f>VLOOKUP($A387,級距!$A:$K,9,FALSE)</f>
        <v>5</v>
      </c>
      <c r="D387" s="32">
        <f>VLOOKUP($A387,級距!$A:$K,10,FALSE)</f>
        <v>4</v>
      </c>
      <c r="E387" s="32">
        <f>VLOOKUP($A387,級距!$A:$K,11,FALSE)</f>
        <v>2</v>
      </c>
      <c r="F387" s="32">
        <f t="shared" si="5"/>
        <v>1</v>
      </c>
      <c r="M387" s="58"/>
    </row>
    <row r="388" spans="1:13" s="33" customFormat="1">
      <c r="A388" s="47">
        <v>44652</v>
      </c>
      <c r="B388" s="46">
        <v>55044.512000000002</v>
      </c>
      <c r="C388" s="32">
        <f>VLOOKUP($A388,級距!$A:$K,9,FALSE)</f>
        <v>4</v>
      </c>
      <c r="D388" s="32">
        <f>VLOOKUP($A388,級距!$A:$K,10,FALSE)</f>
        <v>6</v>
      </c>
      <c r="E388" s="32">
        <f>VLOOKUP($A388,級距!$A:$K,11,FALSE)</f>
        <v>2</v>
      </c>
      <c r="F388" s="32">
        <f t="shared" ref="F388:F451" si="6">IF(A389&lt;&gt;A388,1,0)</f>
        <v>1</v>
      </c>
      <c r="M388" s="58"/>
    </row>
    <row r="389" spans="1:13" s="33" customFormat="1">
      <c r="A389" s="47">
        <v>44649</v>
      </c>
      <c r="B389" s="46">
        <v>11837.6</v>
      </c>
      <c r="C389" s="32">
        <f>VLOOKUP($A389,級距!$A:$K,9,FALSE)</f>
        <v>1</v>
      </c>
      <c r="D389" s="32">
        <f>VLOOKUP($A389,級距!$A:$K,10,FALSE)</f>
        <v>2</v>
      </c>
      <c r="E389" s="32">
        <f>VLOOKUP($A389,級距!$A:$K,11,FALSE)</f>
        <v>2</v>
      </c>
      <c r="F389" s="32">
        <f t="shared" si="6"/>
        <v>1</v>
      </c>
      <c r="M389" s="58"/>
    </row>
    <row r="390" spans="1:13" s="33" customFormat="1">
      <c r="A390" s="47">
        <v>44648</v>
      </c>
      <c r="B390" s="46">
        <v>-66069.576000000001</v>
      </c>
      <c r="C390" s="32">
        <f>VLOOKUP($A390,級距!$A:$K,9,FALSE)</f>
        <v>7</v>
      </c>
      <c r="D390" s="32">
        <f>VLOOKUP($A390,級距!$A:$K,10,FALSE)</f>
        <v>4</v>
      </c>
      <c r="E390" s="32">
        <f>VLOOKUP($A390,級距!$A:$K,11,FALSE)</f>
        <v>2</v>
      </c>
      <c r="F390" s="32">
        <f t="shared" si="6"/>
        <v>1</v>
      </c>
      <c r="M390" s="58"/>
    </row>
    <row r="391" spans="1:13" s="33" customFormat="1">
      <c r="A391" s="47">
        <v>44645</v>
      </c>
      <c r="B391" s="46">
        <v>9677.4240000000009</v>
      </c>
      <c r="C391" s="32">
        <f>VLOOKUP($A391,級距!$A:$K,9,FALSE)</f>
        <v>3</v>
      </c>
      <c r="D391" s="32">
        <f>VLOOKUP($A391,級距!$A:$K,10,FALSE)</f>
        <v>8</v>
      </c>
      <c r="E391" s="32">
        <f>VLOOKUP($A391,級距!$A:$K,11,FALSE)</f>
        <v>3</v>
      </c>
      <c r="F391" s="32">
        <f t="shared" si="6"/>
        <v>1</v>
      </c>
      <c r="M391" s="58"/>
    </row>
    <row r="392" spans="1:13" s="33" customFormat="1">
      <c r="A392" s="47">
        <v>44642</v>
      </c>
      <c r="B392" s="46">
        <v>-18557.599999999999</v>
      </c>
      <c r="C392" s="32">
        <f>VLOOKUP($A392,級距!$A:$K,9,FALSE)</f>
        <v>1</v>
      </c>
      <c r="D392" s="32">
        <f>VLOOKUP($A392,級距!$A:$K,10,FALSE)</f>
        <v>2</v>
      </c>
      <c r="E392" s="32">
        <f>VLOOKUP($A392,級距!$A:$K,11,FALSE)</f>
        <v>2</v>
      </c>
      <c r="F392" s="32">
        <f t="shared" si="6"/>
        <v>1</v>
      </c>
      <c r="M392" s="58"/>
    </row>
    <row r="393" spans="1:13" s="33" customFormat="1">
      <c r="A393" s="47">
        <v>44638</v>
      </c>
      <c r="B393" s="46">
        <v>147202.79999999999</v>
      </c>
      <c r="C393" s="32">
        <f>VLOOKUP($A393,級距!$A:$K,9,FALSE)</f>
        <v>4</v>
      </c>
      <c r="D393" s="32">
        <f>VLOOKUP($A393,級距!$A:$K,10,FALSE)</f>
        <v>4</v>
      </c>
      <c r="E393" s="32">
        <f>VLOOKUP($A393,級距!$A:$K,11,FALSE)</f>
        <v>2</v>
      </c>
      <c r="F393" s="32">
        <f t="shared" si="6"/>
        <v>1</v>
      </c>
      <c r="M393" s="58"/>
    </row>
    <row r="394" spans="1:13" s="33" customFormat="1">
      <c r="A394" s="47">
        <v>44636</v>
      </c>
      <c r="B394" s="46">
        <v>106948.84</v>
      </c>
      <c r="C394" s="32">
        <f>VLOOKUP($A394,級距!$A:$K,9,FALSE)</f>
        <v>9</v>
      </c>
      <c r="D394" s="32">
        <f>VLOOKUP($A394,級距!$A:$K,10,FALSE)</f>
        <v>5</v>
      </c>
      <c r="E394" s="32">
        <f>VLOOKUP($A394,級距!$A:$K,11,FALSE)</f>
        <v>2</v>
      </c>
      <c r="F394" s="32">
        <f t="shared" si="6"/>
        <v>1</v>
      </c>
      <c r="M394" s="58"/>
    </row>
    <row r="395" spans="1:13" s="33" customFormat="1">
      <c r="A395" s="47">
        <v>44635</v>
      </c>
      <c r="B395" s="46">
        <v>-123309.75999999999</v>
      </c>
      <c r="C395" s="32">
        <f>VLOOKUP($A395,級距!$A:$K,9,FALSE)</f>
        <v>10</v>
      </c>
      <c r="D395" s="32">
        <f>VLOOKUP($A395,級距!$A:$K,10,FALSE)</f>
        <v>9</v>
      </c>
      <c r="E395" s="32">
        <f>VLOOKUP($A395,級距!$A:$K,11,FALSE)</f>
        <v>4</v>
      </c>
      <c r="F395" s="32">
        <f t="shared" si="6"/>
        <v>1</v>
      </c>
      <c r="M395" s="58"/>
    </row>
    <row r="396" spans="1:13" s="33" customFormat="1">
      <c r="A396" s="47">
        <v>44634</v>
      </c>
      <c r="B396" s="46">
        <v>14086.464</v>
      </c>
      <c r="C396" s="32">
        <f>VLOOKUP($A396,級距!$A:$K,9,FALSE)</f>
        <v>6</v>
      </c>
      <c r="D396" s="32">
        <f>VLOOKUP($A396,級距!$A:$K,10,FALSE)</f>
        <v>3</v>
      </c>
      <c r="E396" s="32">
        <f>VLOOKUP($A396,級距!$A:$K,11,FALSE)</f>
        <v>2</v>
      </c>
      <c r="F396" s="32">
        <f t="shared" si="6"/>
        <v>1</v>
      </c>
      <c r="M396" s="58"/>
    </row>
    <row r="397" spans="1:13" s="33" customFormat="1">
      <c r="A397" s="47">
        <v>44631</v>
      </c>
      <c r="B397" s="46">
        <v>-40954.752</v>
      </c>
      <c r="C397" s="32">
        <f>VLOOKUP($A397,級距!$A:$K,9,FALSE)</f>
        <v>7</v>
      </c>
      <c r="D397" s="32">
        <f>VLOOKUP($A397,級距!$A:$K,10,FALSE)</f>
        <v>8</v>
      </c>
      <c r="E397" s="32">
        <f>VLOOKUP($A397,級距!$A:$K,11,FALSE)</f>
        <v>3</v>
      </c>
      <c r="F397" s="32">
        <f t="shared" si="6"/>
        <v>1</v>
      </c>
      <c r="M397" s="58"/>
    </row>
    <row r="398" spans="1:13" s="33" customFormat="1">
      <c r="A398" s="47">
        <v>44627</v>
      </c>
      <c r="B398" s="46">
        <v>74393.207999999999</v>
      </c>
      <c r="C398" s="32">
        <f>VLOOKUP($A398,級距!$A:$K,9,FALSE)</f>
        <v>10</v>
      </c>
      <c r="D398" s="32">
        <f>VLOOKUP($A398,級距!$A:$K,10,FALSE)</f>
        <v>9</v>
      </c>
      <c r="E398" s="32">
        <f>VLOOKUP($A398,級距!$A:$K,11,FALSE)</f>
        <v>4</v>
      </c>
      <c r="F398" s="32">
        <f t="shared" si="6"/>
        <v>1</v>
      </c>
      <c r="M398" s="58"/>
    </row>
    <row r="399" spans="1:13" s="33" customFormat="1">
      <c r="A399" s="47">
        <v>44623</v>
      </c>
      <c r="B399" s="46">
        <v>-20239.583999999999</v>
      </c>
      <c r="C399" s="32">
        <f>VLOOKUP($A399,級距!$A:$K,9,FALSE)</f>
        <v>1</v>
      </c>
      <c r="D399" s="32">
        <f>VLOOKUP($A399,級距!$A:$K,10,FALSE)</f>
        <v>2</v>
      </c>
      <c r="E399" s="32">
        <f>VLOOKUP($A399,級距!$A:$K,11,FALSE)</f>
        <v>2</v>
      </c>
      <c r="F399" s="32">
        <f t="shared" si="6"/>
        <v>1</v>
      </c>
      <c r="M399" s="58"/>
    </row>
    <row r="400" spans="1:13" s="33" customFormat="1">
      <c r="A400" s="47">
        <v>44616</v>
      </c>
      <c r="B400" s="46">
        <v>15371.584000000001</v>
      </c>
      <c r="C400" s="32">
        <f>VLOOKUP($A400,級距!$A:$K,9,FALSE)</f>
        <v>10</v>
      </c>
      <c r="D400" s="32">
        <f>VLOOKUP($A400,級距!$A:$K,10,FALSE)</f>
        <v>9</v>
      </c>
      <c r="E400" s="32">
        <f>VLOOKUP($A400,級距!$A:$K,11,FALSE)</f>
        <v>4</v>
      </c>
      <c r="F400" s="32">
        <f t="shared" si="6"/>
        <v>1</v>
      </c>
      <c r="M400" s="58"/>
    </row>
    <row r="401" spans="1:13" s="33" customFormat="1">
      <c r="A401" s="47">
        <v>44614</v>
      </c>
      <c r="B401" s="46">
        <v>141293.39199999999</v>
      </c>
      <c r="C401" s="32">
        <f>VLOOKUP($A401,級距!$A:$K,9,FALSE)</f>
        <v>9</v>
      </c>
      <c r="D401" s="32">
        <f>VLOOKUP($A401,級距!$A:$K,10,FALSE)</f>
        <v>4</v>
      </c>
      <c r="E401" s="32">
        <f>VLOOKUP($A401,級距!$A:$K,11,FALSE)</f>
        <v>2</v>
      </c>
      <c r="F401" s="32">
        <f t="shared" si="6"/>
        <v>1</v>
      </c>
      <c r="M401" s="58"/>
    </row>
    <row r="402" spans="1:13" s="33" customFormat="1">
      <c r="A402" s="47">
        <v>44609</v>
      </c>
      <c r="B402" s="46">
        <v>-5901.9840000000004</v>
      </c>
      <c r="C402" s="32">
        <f>VLOOKUP($A402,級距!$A:$K,9,FALSE)</f>
        <v>4</v>
      </c>
      <c r="D402" s="32">
        <f>VLOOKUP($A402,級距!$A:$K,10,FALSE)</f>
        <v>2</v>
      </c>
      <c r="E402" s="32">
        <f>VLOOKUP($A402,級距!$A:$K,11,FALSE)</f>
        <v>2</v>
      </c>
      <c r="F402" s="32">
        <f t="shared" si="6"/>
        <v>1</v>
      </c>
      <c r="M402" s="58"/>
    </row>
    <row r="403" spans="1:13" s="33" customFormat="1">
      <c r="A403" s="47">
        <v>44606</v>
      </c>
      <c r="B403" s="46">
        <v>-59969.536</v>
      </c>
      <c r="C403" s="32">
        <f>VLOOKUP($A403,級距!$A:$K,9,FALSE)</f>
        <v>5</v>
      </c>
      <c r="D403" s="32">
        <f>VLOOKUP($A403,級距!$A:$K,10,FALSE)</f>
        <v>7</v>
      </c>
      <c r="E403" s="32">
        <f>VLOOKUP($A403,級距!$A:$K,11,FALSE)</f>
        <v>3</v>
      </c>
      <c r="F403" s="32">
        <f t="shared" si="6"/>
        <v>1</v>
      </c>
      <c r="M403" s="58"/>
    </row>
    <row r="404" spans="1:13" s="33" customFormat="1">
      <c r="A404" s="47">
        <v>44602</v>
      </c>
      <c r="B404" s="46">
        <v>354288.576</v>
      </c>
      <c r="C404" s="32">
        <f>VLOOKUP($A404,級距!$A:$K,9,FALSE)</f>
        <v>5</v>
      </c>
      <c r="D404" s="32">
        <f>VLOOKUP($A404,級距!$A:$K,10,FALSE)</f>
        <v>6</v>
      </c>
      <c r="E404" s="32">
        <f>VLOOKUP($A404,級距!$A:$K,11,FALSE)</f>
        <v>2</v>
      </c>
      <c r="F404" s="32">
        <f t="shared" si="6"/>
        <v>1</v>
      </c>
      <c r="M404" s="58"/>
    </row>
    <row r="405" spans="1:13" s="33" customFormat="1">
      <c r="A405" s="47">
        <v>44599</v>
      </c>
      <c r="B405" s="46">
        <v>-30623.567999999999</v>
      </c>
      <c r="C405" s="32">
        <f>VLOOKUP($A405,級距!$A:$K,9,FALSE)</f>
        <v>6</v>
      </c>
      <c r="D405" s="32">
        <f>VLOOKUP($A405,級距!$A:$K,10,FALSE)</f>
        <v>5</v>
      </c>
      <c r="E405" s="32">
        <f>VLOOKUP($A405,級距!$A:$K,11,FALSE)</f>
        <v>2</v>
      </c>
      <c r="F405" s="32">
        <f t="shared" si="6"/>
        <v>1</v>
      </c>
      <c r="M405" s="58"/>
    </row>
    <row r="406" spans="1:13" s="33" customFormat="1">
      <c r="A406" s="47">
        <v>44585</v>
      </c>
      <c r="B406" s="46">
        <v>-38122.591999999997</v>
      </c>
      <c r="C406" s="32">
        <f>VLOOKUP($A406,級距!$A:$K,9,FALSE)</f>
        <v>8</v>
      </c>
      <c r="D406" s="32">
        <f>VLOOKUP($A406,級距!$A:$K,10,FALSE)</f>
        <v>9</v>
      </c>
      <c r="E406" s="32">
        <f>VLOOKUP($A406,級距!$A:$K,11,FALSE)</f>
        <v>3</v>
      </c>
      <c r="F406" s="32">
        <f t="shared" si="6"/>
        <v>1</v>
      </c>
      <c r="M406" s="58"/>
    </row>
    <row r="407" spans="1:13" s="33" customFormat="1">
      <c r="A407" s="47">
        <v>44582</v>
      </c>
      <c r="B407" s="46">
        <v>-50288.023999999998</v>
      </c>
      <c r="C407" s="32">
        <f>VLOOKUP($A407,級距!$A:$K,9,FALSE)</f>
        <v>6</v>
      </c>
      <c r="D407" s="32">
        <f>VLOOKUP($A407,級距!$A:$K,10,FALSE)</f>
        <v>7</v>
      </c>
      <c r="E407" s="32">
        <f>VLOOKUP($A407,級距!$A:$K,11,FALSE)</f>
        <v>3</v>
      </c>
      <c r="F407" s="32">
        <f t="shared" si="6"/>
        <v>1</v>
      </c>
      <c r="M407" s="58"/>
    </row>
    <row r="408" spans="1:13" s="33" customFormat="1">
      <c r="A408" s="47">
        <v>44581</v>
      </c>
      <c r="B408" s="46">
        <v>40495.343999999997</v>
      </c>
      <c r="C408" s="32">
        <f>VLOOKUP($A408,級距!$A:$K,9,FALSE)</f>
        <v>5</v>
      </c>
      <c r="D408" s="32">
        <f>VLOOKUP($A408,級距!$A:$K,10,FALSE)</f>
        <v>2</v>
      </c>
      <c r="E408" s="32">
        <f>VLOOKUP($A408,級距!$A:$K,11,FALSE)</f>
        <v>2</v>
      </c>
      <c r="F408" s="32">
        <f t="shared" si="6"/>
        <v>1</v>
      </c>
      <c r="M408" s="58"/>
    </row>
    <row r="409" spans="1:13" s="33" customFormat="1">
      <c r="A409" s="47">
        <v>44580</v>
      </c>
      <c r="B409" s="46">
        <v>4208.9759999999997</v>
      </c>
      <c r="C409" s="32">
        <f>VLOOKUP($A409,級距!$A:$K,9,FALSE)</f>
        <v>3</v>
      </c>
      <c r="D409" s="32">
        <f>VLOOKUP($A409,級距!$A:$K,10,FALSE)</f>
        <v>4</v>
      </c>
      <c r="E409" s="32">
        <f>VLOOKUP($A409,級距!$A:$K,11,FALSE)</f>
        <v>2</v>
      </c>
      <c r="F409" s="32">
        <f t="shared" si="6"/>
        <v>1</v>
      </c>
      <c r="M409" s="58"/>
    </row>
    <row r="410" spans="1:13" s="33" customFormat="1">
      <c r="A410" s="47">
        <v>44575</v>
      </c>
      <c r="B410" s="46">
        <v>-122095.74400000001</v>
      </c>
      <c r="C410" s="32">
        <f>VLOOKUP($A410,級距!$A:$K,9,FALSE)</f>
        <v>9</v>
      </c>
      <c r="D410" s="32">
        <f>VLOOKUP($A410,級距!$A:$K,10,FALSE)</f>
        <v>6</v>
      </c>
      <c r="E410" s="32">
        <f>VLOOKUP($A410,級距!$A:$K,11,FALSE)</f>
        <v>1</v>
      </c>
      <c r="F410" s="32">
        <f t="shared" si="6"/>
        <v>1</v>
      </c>
      <c r="M410" s="58"/>
    </row>
    <row r="411" spans="1:13" s="33" customFormat="1">
      <c r="A411" s="47">
        <v>44574</v>
      </c>
      <c r="B411" s="46">
        <v>-55874.144</v>
      </c>
      <c r="C411" s="32">
        <f>VLOOKUP($A411,級距!$A:$K,9,FALSE)</f>
        <v>2</v>
      </c>
      <c r="D411" s="32">
        <f>VLOOKUP($A411,級距!$A:$K,10,FALSE)</f>
        <v>1</v>
      </c>
      <c r="E411" s="32">
        <f>VLOOKUP($A411,級距!$A:$K,11,FALSE)</f>
        <v>2</v>
      </c>
      <c r="F411" s="32">
        <f t="shared" si="6"/>
        <v>1</v>
      </c>
      <c r="M411" s="58"/>
    </row>
    <row r="412" spans="1:13" s="33" customFormat="1">
      <c r="A412" s="47">
        <v>44571</v>
      </c>
      <c r="B412" s="46">
        <v>153685.94399999999</v>
      </c>
      <c r="C412" s="32">
        <f>VLOOKUP($A412,級距!$A:$K,9,FALSE)</f>
        <v>7</v>
      </c>
      <c r="D412" s="32">
        <f>VLOOKUP($A412,級距!$A:$K,10,FALSE)</f>
        <v>8</v>
      </c>
      <c r="E412" s="32">
        <f>VLOOKUP($A412,級距!$A:$K,11,FALSE)</f>
        <v>3</v>
      </c>
      <c r="F412" s="32">
        <f t="shared" si="6"/>
        <v>1</v>
      </c>
      <c r="M412" s="58"/>
    </row>
    <row r="413" spans="1:13" s="33" customFormat="1">
      <c r="A413" s="47">
        <v>44568</v>
      </c>
      <c r="B413" s="46">
        <v>-127880.4</v>
      </c>
      <c r="C413" s="32">
        <f>VLOOKUP($A413,級距!$A:$K,9,FALSE)</f>
        <v>10</v>
      </c>
      <c r="D413" s="32">
        <f>VLOOKUP($A413,級距!$A:$K,10,FALSE)</f>
        <v>9</v>
      </c>
      <c r="E413" s="32">
        <f>VLOOKUP($A413,級距!$A:$K,11,FALSE)</f>
        <v>4</v>
      </c>
      <c r="F413" s="32">
        <f t="shared" si="6"/>
        <v>1</v>
      </c>
      <c r="M413" s="58"/>
    </row>
    <row r="414" spans="1:13" s="33" customFormat="1">
      <c r="A414" s="47">
        <v>44567</v>
      </c>
      <c r="B414" s="46">
        <v>-21036.848000000002</v>
      </c>
      <c r="C414" s="32">
        <f>VLOOKUP($A414,級距!$A:$K,9,FALSE)</f>
        <v>5</v>
      </c>
      <c r="D414" s="32">
        <f>VLOOKUP($A414,級距!$A:$K,10,FALSE)</f>
        <v>1</v>
      </c>
      <c r="E414" s="32">
        <f>VLOOKUP($A414,級距!$A:$K,11,FALSE)</f>
        <v>2</v>
      </c>
      <c r="F414" s="32">
        <f t="shared" si="6"/>
        <v>1</v>
      </c>
      <c r="M414" s="58"/>
    </row>
    <row r="415" spans="1:13" s="33" customFormat="1">
      <c r="A415" s="47">
        <v>44566</v>
      </c>
      <c r="B415" s="46">
        <v>-46591.536</v>
      </c>
      <c r="C415" s="32">
        <f>VLOOKUP($A415,級距!$A:$K,9,FALSE)</f>
        <v>1</v>
      </c>
      <c r="D415" s="32">
        <f>VLOOKUP($A415,級距!$A:$K,10,FALSE)</f>
        <v>1</v>
      </c>
      <c r="E415" s="32">
        <f>VLOOKUP($A415,級距!$A:$K,11,FALSE)</f>
        <v>2</v>
      </c>
      <c r="F415" s="32">
        <f t="shared" si="6"/>
        <v>1</v>
      </c>
      <c r="M415" s="58"/>
    </row>
    <row r="416" spans="1:13" s="33" customFormat="1">
      <c r="A416" s="47">
        <v>44564</v>
      </c>
      <c r="B416" s="46">
        <v>64991.232000000004</v>
      </c>
      <c r="C416" s="32">
        <f>VLOOKUP($A416,級距!$A:$K,9,FALSE)</f>
        <v>5</v>
      </c>
      <c r="D416" s="32">
        <f>VLOOKUP($A416,級距!$A:$K,10,FALSE)</f>
        <v>1</v>
      </c>
      <c r="E416" s="32">
        <f>VLOOKUP($A416,級距!$A:$K,11,FALSE)</f>
        <v>2</v>
      </c>
      <c r="F416" s="32">
        <f t="shared" si="6"/>
        <v>1</v>
      </c>
      <c r="M416" s="58"/>
    </row>
    <row r="417" spans="1:13" s="33" customFormat="1">
      <c r="A417" s="47">
        <v>44560</v>
      </c>
      <c r="B417" s="46">
        <v>-14203.296</v>
      </c>
      <c r="C417" s="32">
        <f>VLOOKUP($A417,級距!$A:$K,9,FALSE)</f>
        <v>1</v>
      </c>
      <c r="D417" s="32">
        <f>VLOOKUP($A417,級距!$A:$K,10,FALSE)</f>
        <v>4</v>
      </c>
      <c r="E417" s="32">
        <f>VLOOKUP($A417,級距!$A:$K,11,FALSE)</f>
        <v>2</v>
      </c>
      <c r="F417" s="32">
        <f t="shared" si="6"/>
        <v>1</v>
      </c>
      <c r="M417" s="58"/>
    </row>
    <row r="418" spans="1:13" s="33" customFormat="1">
      <c r="A418" s="47">
        <v>44554</v>
      </c>
      <c r="B418" s="46">
        <v>-1856</v>
      </c>
      <c r="C418" s="32">
        <f>VLOOKUP($A418,級距!$A:$K,9,FALSE)</f>
        <v>1</v>
      </c>
      <c r="D418" s="32">
        <f>VLOOKUP($A418,級距!$A:$K,10,FALSE)</f>
        <v>7</v>
      </c>
      <c r="E418" s="32">
        <f>VLOOKUP($A418,級距!$A:$K,11,FALSE)</f>
        <v>3</v>
      </c>
      <c r="F418" s="32">
        <f t="shared" si="6"/>
        <v>1</v>
      </c>
      <c r="M418" s="58"/>
    </row>
    <row r="419" spans="1:13" s="33" customFormat="1">
      <c r="A419" s="47">
        <v>44553</v>
      </c>
      <c r="B419" s="46">
        <v>-16483.968000000001</v>
      </c>
      <c r="C419" s="32">
        <f>VLOOKUP($A419,級距!$A:$K,9,FALSE)</f>
        <v>1</v>
      </c>
      <c r="D419" s="32">
        <f>VLOOKUP($A419,級距!$A:$K,10,FALSE)</f>
        <v>3</v>
      </c>
      <c r="E419" s="32">
        <f>VLOOKUP($A419,級距!$A:$K,11,FALSE)</f>
        <v>2</v>
      </c>
      <c r="F419" s="32">
        <f t="shared" si="6"/>
        <v>1</v>
      </c>
      <c r="M419" s="58"/>
    </row>
    <row r="420" spans="1:13" s="33" customFormat="1">
      <c r="A420" s="47">
        <v>44550</v>
      </c>
      <c r="B420" s="46">
        <v>66249.104000000007</v>
      </c>
      <c r="C420" s="32">
        <f>VLOOKUP($A420,級距!$A:$K,9,FALSE)</f>
        <v>5</v>
      </c>
      <c r="D420" s="32">
        <f>VLOOKUP($A420,級距!$A:$K,10,FALSE)</f>
        <v>8</v>
      </c>
      <c r="E420" s="32">
        <f>VLOOKUP($A420,級距!$A:$K,11,FALSE)</f>
        <v>3</v>
      </c>
      <c r="F420" s="32">
        <f t="shared" si="6"/>
        <v>1</v>
      </c>
      <c r="M420" s="58"/>
    </row>
    <row r="421" spans="1:13" s="33" customFormat="1">
      <c r="A421" s="47">
        <v>44545</v>
      </c>
      <c r="B421" s="46">
        <v>68518.384000000005</v>
      </c>
      <c r="C421" s="32">
        <f>VLOOKUP($A421,級距!$A:$K,9,FALSE)</f>
        <v>3</v>
      </c>
      <c r="D421" s="32">
        <f>VLOOKUP($A421,級距!$A:$K,10,FALSE)</f>
        <v>4</v>
      </c>
      <c r="E421" s="32">
        <f>VLOOKUP($A421,級距!$A:$K,11,FALSE)</f>
        <v>2</v>
      </c>
      <c r="F421" s="32">
        <f t="shared" si="6"/>
        <v>1</v>
      </c>
      <c r="M421" s="58"/>
    </row>
    <row r="422" spans="1:13" s="33" customFormat="1">
      <c r="A422" s="47">
        <v>44544</v>
      </c>
      <c r="B422" s="46">
        <v>-25974.527999999998</v>
      </c>
      <c r="C422" s="32">
        <f>VLOOKUP($A422,級距!$A:$K,9,FALSE)</f>
        <v>4</v>
      </c>
      <c r="D422" s="32">
        <f>VLOOKUP($A422,級距!$A:$K,10,FALSE)</f>
        <v>6</v>
      </c>
      <c r="E422" s="32">
        <f>VLOOKUP($A422,級距!$A:$K,11,FALSE)</f>
        <v>2</v>
      </c>
      <c r="F422" s="32">
        <f t="shared" si="6"/>
        <v>1</v>
      </c>
      <c r="M422" s="58"/>
    </row>
    <row r="423" spans="1:13" s="33" customFormat="1">
      <c r="A423" s="47">
        <v>44543</v>
      </c>
      <c r="B423" s="46">
        <v>-3604.2719999999999</v>
      </c>
      <c r="C423" s="32">
        <f>VLOOKUP($A423,級距!$A:$K,9,FALSE)</f>
        <v>5</v>
      </c>
      <c r="D423" s="32">
        <f>VLOOKUP($A423,級距!$A:$K,10,FALSE)</f>
        <v>8</v>
      </c>
      <c r="E423" s="32">
        <f>VLOOKUP($A423,級距!$A:$K,11,FALSE)</f>
        <v>3</v>
      </c>
      <c r="F423" s="32">
        <f t="shared" si="6"/>
        <v>1</v>
      </c>
      <c r="M423" s="58"/>
    </row>
    <row r="424" spans="1:13" s="33" customFormat="1">
      <c r="A424" s="47">
        <v>44540</v>
      </c>
      <c r="B424" s="46">
        <v>67354.024000000005</v>
      </c>
      <c r="C424" s="32">
        <f>VLOOKUP($A424,級距!$A:$K,9,FALSE)</f>
        <v>2</v>
      </c>
      <c r="D424" s="32">
        <f>VLOOKUP($A424,級距!$A:$K,10,FALSE)</f>
        <v>1</v>
      </c>
      <c r="E424" s="32">
        <f>VLOOKUP($A424,級距!$A:$K,11,FALSE)</f>
        <v>2</v>
      </c>
      <c r="F424" s="32">
        <f t="shared" si="6"/>
        <v>1</v>
      </c>
      <c r="M424" s="58"/>
    </row>
    <row r="425" spans="1:13" s="33" customFormat="1">
      <c r="A425" s="47">
        <v>44539</v>
      </c>
      <c r="B425" s="46">
        <v>26769.128000000001</v>
      </c>
      <c r="C425" s="32">
        <f>VLOOKUP($A425,級距!$A:$K,9,FALSE)</f>
        <v>3</v>
      </c>
      <c r="D425" s="32">
        <f>VLOOKUP($A425,級距!$A:$K,10,FALSE)</f>
        <v>2</v>
      </c>
      <c r="E425" s="32">
        <f>VLOOKUP($A425,級距!$A:$K,11,FALSE)</f>
        <v>2</v>
      </c>
      <c r="F425" s="32">
        <f t="shared" si="6"/>
        <v>1</v>
      </c>
      <c r="M425" s="58"/>
    </row>
    <row r="426" spans="1:13" s="33" customFormat="1">
      <c r="A426" s="47">
        <v>44537</v>
      </c>
      <c r="B426" s="46">
        <v>136914.448</v>
      </c>
      <c r="C426" s="32">
        <f>VLOOKUP($A426,級距!$A:$K,9,FALSE)</f>
        <v>6</v>
      </c>
      <c r="D426" s="32">
        <f>VLOOKUP($A426,級距!$A:$K,10,FALSE)</f>
        <v>6</v>
      </c>
      <c r="E426" s="32">
        <f>VLOOKUP($A426,級距!$A:$K,11,FALSE)</f>
        <v>2</v>
      </c>
      <c r="F426" s="32">
        <f t="shared" si="6"/>
        <v>1</v>
      </c>
      <c r="M426" s="58"/>
    </row>
    <row r="427" spans="1:13" s="33" customFormat="1">
      <c r="A427" s="47">
        <v>44536</v>
      </c>
      <c r="B427" s="46">
        <v>134380.432</v>
      </c>
      <c r="C427" s="32">
        <f>VLOOKUP($A427,級距!$A:$K,9,FALSE)</f>
        <v>6</v>
      </c>
      <c r="D427" s="32">
        <f>VLOOKUP($A427,級距!$A:$K,10,FALSE)</f>
        <v>4</v>
      </c>
      <c r="E427" s="32">
        <f>VLOOKUP($A427,級距!$A:$K,11,FALSE)</f>
        <v>2</v>
      </c>
      <c r="F427" s="32">
        <f t="shared" si="6"/>
        <v>1</v>
      </c>
      <c r="M427" s="58"/>
    </row>
    <row r="428" spans="1:13" s="33" customFormat="1">
      <c r="A428" s="47">
        <v>44533</v>
      </c>
      <c r="B428" s="46">
        <v>81008.255999999994</v>
      </c>
      <c r="C428" s="32">
        <f>VLOOKUP($A428,級距!$A:$K,9,FALSE)</f>
        <v>2</v>
      </c>
      <c r="D428" s="32">
        <f>VLOOKUP($A428,級距!$A:$K,10,FALSE)</f>
        <v>1</v>
      </c>
      <c r="E428" s="32">
        <f>VLOOKUP($A428,級距!$A:$K,11,FALSE)</f>
        <v>2</v>
      </c>
      <c r="F428" s="32">
        <f t="shared" si="6"/>
        <v>1</v>
      </c>
      <c r="M428" s="58"/>
    </row>
    <row r="429" spans="1:13" s="33" customFormat="1">
      <c r="A429" s="47">
        <v>44526</v>
      </c>
      <c r="B429" s="46">
        <v>-93400.016000000003</v>
      </c>
      <c r="C429" s="32">
        <f>VLOOKUP($A429,級距!$A:$K,9,FALSE)</f>
        <v>8</v>
      </c>
      <c r="D429" s="32">
        <f>VLOOKUP($A429,級距!$A:$K,10,FALSE)</f>
        <v>8</v>
      </c>
      <c r="E429" s="32">
        <f>VLOOKUP($A429,級距!$A:$K,11,FALSE)</f>
        <v>3</v>
      </c>
      <c r="F429" s="32">
        <f t="shared" si="6"/>
        <v>1</v>
      </c>
      <c r="M429" s="58"/>
    </row>
    <row r="430" spans="1:13" s="33" customFormat="1">
      <c r="A430" s="47">
        <v>44525</v>
      </c>
      <c r="B430" s="46">
        <v>-12187.168</v>
      </c>
      <c r="C430" s="32">
        <f>VLOOKUP($A430,級距!$A:$K,9,FALSE)</f>
        <v>2</v>
      </c>
      <c r="D430" s="32">
        <f>VLOOKUP($A430,級距!$A:$K,10,FALSE)</f>
        <v>2</v>
      </c>
      <c r="E430" s="32">
        <f>VLOOKUP($A430,級距!$A:$K,11,FALSE)</f>
        <v>2</v>
      </c>
      <c r="F430" s="32">
        <f t="shared" si="6"/>
        <v>1</v>
      </c>
      <c r="M430" s="58"/>
    </row>
    <row r="431" spans="1:13" s="33" customFormat="1">
      <c r="A431" s="47">
        <v>44523</v>
      </c>
      <c r="B431" s="46">
        <v>-57396.063999999998</v>
      </c>
      <c r="C431" s="32">
        <f>VLOOKUP($A431,級距!$A:$K,9,FALSE)</f>
        <v>3</v>
      </c>
      <c r="D431" s="32">
        <f>VLOOKUP($A431,級距!$A:$K,10,FALSE)</f>
        <v>9</v>
      </c>
      <c r="E431" s="32">
        <f>VLOOKUP($A431,級距!$A:$K,11,FALSE)</f>
        <v>3</v>
      </c>
      <c r="F431" s="32">
        <f t="shared" si="6"/>
        <v>1</v>
      </c>
      <c r="M431" s="58"/>
    </row>
    <row r="432" spans="1:13" s="33" customFormat="1">
      <c r="A432" s="47">
        <v>44519</v>
      </c>
      <c r="B432" s="46">
        <v>32371.912</v>
      </c>
      <c r="C432" s="32">
        <f>VLOOKUP($A432,級距!$A:$K,9,FALSE)</f>
        <v>3</v>
      </c>
      <c r="D432" s="32">
        <f>VLOOKUP($A432,級距!$A:$K,10,FALSE)</f>
        <v>6</v>
      </c>
      <c r="E432" s="32">
        <f>VLOOKUP($A432,級距!$A:$K,11,FALSE)</f>
        <v>2</v>
      </c>
      <c r="F432" s="32">
        <f t="shared" si="6"/>
        <v>1</v>
      </c>
      <c r="M432" s="58"/>
    </row>
    <row r="433" spans="1:13" s="33" customFormat="1">
      <c r="A433" s="47">
        <v>44517</v>
      </c>
      <c r="B433" s="46">
        <v>3800.5439999999999</v>
      </c>
      <c r="C433" s="32">
        <f>VLOOKUP($A433,級距!$A:$K,9,FALSE)</f>
        <v>1</v>
      </c>
      <c r="D433" s="32">
        <f>VLOOKUP($A433,級距!$A:$K,10,FALSE)</f>
        <v>2</v>
      </c>
      <c r="E433" s="32">
        <f>VLOOKUP($A433,級距!$A:$K,11,FALSE)</f>
        <v>2</v>
      </c>
      <c r="F433" s="32">
        <f t="shared" si="6"/>
        <v>1</v>
      </c>
      <c r="M433" s="58"/>
    </row>
    <row r="434" spans="1:13" s="33" customFormat="1">
      <c r="A434" s="47">
        <v>44512</v>
      </c>
      <c r="B434" s="46">
        <v>-15366.624</v>
      </c>
      <c r="C434" s="32">
        <f>VLOOKUP($A434,級距!$A:$K,9,FALSE)</f>
        <v>4</v>
      </c>
      <c r="D434" s="32">
        <f>VLOOKUP($A434,級距!$A:$K,10,FALSE)</f>
        <v>2</v>
      </c>
      <c r="E434" s="32">
        <f>VLOOKUP($A434,級距!$A:$K,11,FALSE)</f>
        <v>2</v>
      </c>
      <c r="F434" s="32">
        <f t="shared" si="6"/>
        <v>1</v>
      </c>
      <c r="M434" s="58"/>
    </row>
    <row r="435" spans="1:13" s="33" customFormat="1">
      <c r="A435" s="47">
        <v>44511</v>
      </c>
      <c r="B435" s="46">
        <v>98329.456000000006</v>
      </c>
      <c r="C435" s="32">
        <f>VLOOKUP($A435,級距!$A:$K,9,FALSE)</f>
        <v>3</v>
      </c>
      <c r="D435" s="32">
        <f>VLOOKUP($A435,級距!$A:$K,10,FALSE)</f>
        <v>3</v>
      </c>
      <c r="E435" s="32">
        <f>VLOOKUP($A435,級距!$A:$K,11,FALSE)</f>
        <v>2</v>
      </c>
      <c r="F435" s="32">
        <f t="shared" si="6"/>
        <v>1</v>
      </c>
      <c r="M435" s="58"/>
    </row>
    <row r="436" spans="1:13" s="33" customFormat="1">
      <c r="A436" s="47">
        <v>44510</v>
      </c>
      <c r="B436" s="46">
        <v>-4332.768</v>
      </c>
      <c r="C436" s="32">
        <f>VLOOKUP($A436,級距!$A:$K,9,FALSE)</f>
        <v>1</v>
      </c>
      <c r="D436" s="32">
        <f>VLOOKUP($A436,級距!$A:$K,10,FALSE)</f>
        <v>1</v>
      </c>
      <c r="E436" s="32">
        <f>VLOOKUP($A436,級距!$A:$K,11,FALSE)</f>
        <v>2</v>
      </c>
      <c r="F436" s="32">
        <f t="shared" si="6"/>
        <v>1</v>
      </c>
      <c r="M436" s="58"/>
    </row>
    <row r="437" spans="1:13" s="33" customFormat="1">
      <c r="A437" s="47">
        <v>44503</v>
      </c>
      <c r="B437" s="46">
        <v>-19356.416000000001</v>
      </c>
      <c r="C437" s="32">
        <f>VLOOKUP($A437,級距!$A:$K,9,FALSE)</f>
        <v>1</v>
      </c>
      <c r="D437" s="32">
        <f>VLOOKUP($A437,級距!$A:$K,10,FALSE)</f>
        <v>2</v>
      </c>
      <c r="E437" s="32">
        <f>VLOOKUP($A437,級距!$A:$K,11,FALSE)</f>
        <v>2</v>
      </c>
      <c r="F437" s="32">
        <f t="shared" si="6"/>
        <v>1</v>
      </c>
      <c r="M437" s="58"/>
    </row>
    <row r="438" spans="1:13" s="33" customFormat="1">
      <c r="A438" s="47">
        <v>44502</v>
      </c>
      <c r="B438" s="46">
        <v>-20872.256000000001</v>
      </c>
      <c r="C438" s="32">
        <f>VLOOKUP($A438,級距!$A:$K,9,FALSE)</f>
        <v>8</v>
      </c>
      <c r="D438" s="32">
        <f>VLOOKUP($A438,級距!$A:$K,10,FALSE)</f>
        <v>5</v>
      </c>
      <c r="E438" s="32">
        <f>VLOOKUP($A438,級距!$A:$K,11,FALSE)</f>
        <v>2</v>
      </c>
      <c r="F438" s="32">
        <f t="shared" si="6"/>
        <v>1</v>
      </c>
      <c r="M438" s="58"/>
    </row>
    <row r="439" spans="1:13" s="33" customFormat="1">
      <c r="A439" s="47">
        <v>44498</v>
      </c>
      <c r="B439" s="46">
        <v>-126509.856</v>
      </c>
      <c r="C439" s="32">
        <f>VLOOKUP($A439,級距!$A:$K,9,FALSE)</f>
        <v>7</v>
      </c>
      <c r="D439" s="32">
        <f>VLOOKUP($A439,級距!$A:$K,10,FALSE)</f>
        <v>6</v>
      </c>
      <c r="E439" s="32">
        <f>VLOOKUP($A439,級距!$A:$K,11,FALSE)</f>
        <v>2</v>
      </c>
      <c r="F439" s="32">
        <f t="shared" si="6"/>
        <v>1</v>
      </c>
      <c r="M439" s="58"/>
    </row>
    <row r="440" spans="1:13" s="33" customFormat="1">
      <c r="A440" s="47">
        <v>44496</v>
      </c>
      <c r="B440" s="46">
        <v>-21658.912</v>
      </c>
      <c r="C440" s="32">
        <f>VLOOKUP($A440,級距!$A:$K,9,FALSE)</f>
        <v>5</v>
      </c>
      <c r="D440" s="32">
        <f>VLOOKUP($A440,級距!$A:$K,10,FALSE)</f>
        <v>8</v>
      </c>
      <c r="E440" s="32">
        <f>VLOOKUP($A440,級距!$A:$K,11,FALSE)</f>
        <v>3</v>
      </c>
      <c r="F440" s="32">
        <f t="shared" si="6"/>
        <v>1</v>
      </c>
      <c r="M440" s="58"/>
    </row>
    <row r="441" spans="1:13" s="33" customFormat="1">
      <c r="A441" s="47">
        <v>44494</v>
      </c>
      <c r="B441" s="46">
        <v>-33623.872000000003</v>
      </c>
      <c r="C441" s="32">
        <f>VLOOKUP($A441,級距!$A:$K,9,FALSE)</f>
        <v>6</v>
      </c>
      <c r="D441" s="32">
        <f>VLOOKUP($A441,級距!$A:$K,10,FALSE)</f>
        <v>6</v>
      </c>
      <c r="E441" s="32">
        <f>VLOOKUP($A441,級距!$A:$K,11,FALSE)</f>
        <v>2</v>
      </c>
      <c r="F441" s="32">
        <f t="shared" si="6"/>
        <v>1</v>
      </c>
      <c r="M441" s="58"/>
    </row>
    <row r="442" spans="1:13" s="33" customFormat="1">
      <c r="A442" s="47">
        <v>44491</v>
      </c>
      <c r="B442" s="46">
        <v>18367.583999999999</v>
      </c>
      <c r="C442" s="32">
        <f>VLOOKUP($A442,級距!$A:$K,9,FALSE)</f>
        <v>4</v>
      </c>
      <c r="D442" s="32">
        <f>VLOOKUP($A442,級距!$A:$K,10,FALSE)</f>
        <v>2</v>
      </c>
      <c r="E442" s="32">
        <f>VLOOKUP($A442,級距!$A:$K,11,FALSE)</f>
        <v>2</v>
      </c>
      <c r="F442" s="32">
        <f t="shared" si="6"/>
        <v>1</v>
      </c>
      <c r="M442" s="58"/>
    </row>
    <row r="443" spans="1:13" s="33" customFormat="1">
      <c r="A443" s="47">
        <v>44489</v>
      </c>
      <c r="B443" s="46">
        <v>25881.040000000001</v>
      </c>
      <c r="C443" s="32">
        <f>VLOOKUP($A443,級距!$A:$K,9,FALSE)</f>
        <v>3</v>
      </c>
      <c r="D443" s="32">
        <f>VLOOKUP($A443,級距!$A:$K,10,FALSE)</f>
        <v>8</v>
      </c>
      <c r="E443" s="32">
        <f>VLOOKUP($A443,級距!$A:$K,11,FALSE)</f>
        <v>3</v>
      </c>
      <c r="F443" s="32">
        <f t="shared" si="6"/>
        <v>1</v>
      </c>
      <c r="M443" s="58"/>
    </row>
    <row r="444" spans="1:13" s="33" customFormat="1">
      <c r="A444" s="47">
        <v>44487</v>
      </c>
      <c r="B444" s="46">
        <v>102710.704</v>
      </c>
      <c r="C444" s="32">
        <f>VLOOKUP($A444,級距!$A:$K,9,FALSE)</f>
        <v>5</v>
      </c>
      <c r="D444" s="32">
        <f>VLOOKUP($A444,級距!$A:$K,10,FALSE)</f>
        <v>5</v>
      </c>
      <c r="E444" s="32">
        <f>VLOOKUP($A444,級距!$A:$K,11,FALSE)</f>
        <v>2</v>
      </c>
      <c r="F444" s="32">
        <f t="shared" si="6"/>
        <v>1</v>
      </c>
      <c r="M444" s="58"/>
    </row>
    <row r="445" spans="1:13" s="33" customFormat="1">
      <c r="A445" s="47">
        <v>44483</v>
      </c>
      <c r="B445" s="46">
        <v>-67107.584000000003</v>
      </c>
      <c r="C445" s="32">
        <f>VLOOKUP($A445,級距!$A:$K,9,FALSE)</f>
        <v>6</v>
      </c>
      <c r="D445" s="32">
        <f>VLOOKUP($A445,級距!$A:$K,10,FALSE)</f>
        <v>5</v>
      </c>
      <c r="E445" s="32">
        <f>VLOOKUP($A445,級距!$A:$K,11,FALSE)</f>
        <v>2</v>
      </c>
      <c r="F445" s="32">
        <f t="shared" si="6"/>
        <v>1</v>
      </c>
      <c r="M445" s="58"/>
    </row>
    <row r="446" spans="1:13" s="33" customFormat="1">
      <c r="A446" s="47">
        <v>44482</v>
      </c>
      <c r="B446" s="46">
        <v>-27822.304</v>
      </c>
      <c r="C446" s="32">
        <f>VLOOKUP($A446,級距!$A:$K,9,FALSE)</f>
        <v>8</v>
      </c>
      <c r="D446" s="32">
        <f>VLOOKUP($A446,級距!$A:$K,10,FALSE)</f>
        <v>8</v>
      </c>
      <c r="E446" s="32">
        <f>VLOOKUP($A446,級距!$A:$K,11,FALSE)</f>
        <v>3</v>
      </c>
      <c r="F446" s="32">
        <f t="shared" si="6"/>
        <v>1</v>
      </c>
      <c r="M446" s="58"/>
    </row>
    <row r="447" spans="1:13" s="33" customFormat="1">
      <c r="A447" s="47">
        <v>44481</v>
      </c>
      <c r="B447" s="46">
        <v>76088.351999999999</v>
      </c>
      <c r="C447" s="32">
        <f>VLOOKUP($A447,級距!$A:$K,9,FALSE)</f>
        <v>7</v>
      </c>
      <c r="D447" s="32">
        <f>VLOOKUP($A447,級距!$A:$K,10,FALSE)</f>
        <v>4</v>
      </c>
      <c r="E447" s="32">
        <f>VLOOKUP($A447,級距!$A:$K,11,FALSE)</f>
        <v>2</v>
      </c>
      <c r="F447" s="32">
        <f t="shared" si="6"/>
        <v>1</v>
      </c>
      <c r="M447" s="58"/>
    </row>
    <row r="448" spans="1:13" s="33" customFormat="1">
      <c r="A448" s="47">
        <v>44477</v>
      </c>
      <c r="B448" s="46">
        <v>-4597.9279999999999</v>
      </c>
      <c r="C448" s="32">
        <f>VLOOKUP($A448,級距!$A:$K,9,FALSE)</f>
        <v>5</v>
      </c>
      <c r="D448" s="32">
        <f>VLOOKUP($A448,級距!$A:$K,10,FALSE)</f>
        <v>7</v>
      </c>
      <c r="E448" s="32">
        <f>VLOOKUP($A448,級距!$A:$K,11,FALSE)</f>
        <v>3</v>
      </c>
      <c r="F448" s="32">
        <f t="shared" si="6"/>
        <v>1</v>
      </c>
      <c r="M448" s="58"/>
    </row>
    <row r="449" spans="1:13" s="33" customFormat="1">
      <c r="A449" s="47">
        <v>44475</v>
      </c>
      <c r="B449" s="46">
        <v>86451.775999999998</v>
      </c>
      <c r="C449" s="32">
        <f>VLOOKUP($A449,級距!$A:$K,9,FALSE)</f>
        <v>8</v>
      </c>
      <c r="D449" s="32">
        <f>VLOOKUP($A449,級距!$A:$K,10,FALSE)</f>
        <v>5</v>
      </c>
      <c r="E449" s="32">
        <f>VLOOKUP($A449,級距!$A:$K,11,FALSE)</f>
        <v>2</v>
      </c>
      <c r="F449" s="32">
        <f t="shared" si="6"/>
        <v>1</v>
      </c>
      <c r="M449" s="58"/>
    </row>
    <row r="450" spans="1:13" s="33" customFormat="1">
      <c r="A450" s="47">
        <v>44474</v>
      </c>
      <c r="B450" s="46">
        <v>132782.04</v>
      </c>
      <c r="C450" s="32">
        <f>VLOOKUP($A450,級距!$A:$K,9,FALSE)</f>
        <v>10</v>
      </c>
      <c r="D450" s="32">
        <f>VLOOKUP($A450,級距!$A:$K,10,FALSE)</f>
        <v>5</v>
      </c>
      <c r="E450" s="32">
        <f>VLOOKUP($A450,級距!$A:$K,11,FALSE)</f>
        <v>1</v>
      </c>
      <c r="F450" s="32">
        <f t="shared" si="6"/>
        <v>1</v>
      </c>
      <c r="M450" s="58"/>
    </row>
    <row r="451" spans="1:13" s="33" customFormat="1">
      <c r="A451" s="47">
        <v>44473</v>
      </c>
      <c r="B451" s="46">
        <v>-122929.08</v>
      </c>
      <c r="C451" s="32">
        <f>VLOOKUP($A451,級距!$A:$K,9,FALSE)</f>
        <v>9</v>
      </c>
      <c r="D451" s="32">
        <f>VLOOKUP($A451,級距!$A:$K,10,FALSE)</f>
        <v>8</v>
      </c>
      <c r="E451" s="32">
        <f>VLOOKUP($A451,級距!$A:$K,11,FALSE)</f>
        <v>4</v>
      </c>
      <c r="F451" s="32">
        <f t="shared" si="6"/>
        <v>1</v>
      </c>
      <c r="M451" s="58"/>
    </row>
    <row r="452" spans="1:13" s="33" customFormat="1">
      <c r="A452" s="47">
        <v>44470</v>
      </c>
      <c r="B452" s="46">
        <v>81634.047999999995</v>
      </c>
      <c r="C452" s="32">
        <f>VLOOKUP($A452,級距!$A:$K,9,FALSE)</f>
        <v>10</v>
      </c>
      <c r="D452" s="32">
        <f>VLOOKUP($A452,級距!$A:$K,10,FALSE)</f>
        <v>8</v>
      </c>
      <c r="E452" s="32">
        <f>VLOOKUP($A452,級距!$A:$K,11,FALSE)</f>
        <v>4</v>
      </c>
      <c r="F452" s="32">
        <f t="shared" ref="F452:F515" si="7">IF(A453&lt;&gt;A452,1,0)</f>
        <v>1</v>
      </c>
      <c r="M452" s="58"/>
    </row>
    <row r="453" spans="1:13" s="33" customFormat="1">
      <c r="A453" s="47">
        <v>44468</v>
      </c>
      <c r="B453" s="46">
        <v>24661.792000000001</v>
      </c>
      <c r="C453" s="32">
        <f>VLOOKUP($A453,級距!$A:$K,9,FALSE)</f>
        <v>5</v>
      </c>
      <c r="D453" s="32">
        <f>VLOOKUP($A453,級距!$A:$K,10,FALSE)</f>
        <v>6</v>
      </c>
      <c r="E453" s="32">
        <f>VLOOKUP($A453,級距!$A:$K,11,FALSE)</f>
        <v>2</v>
      </c>
      <c r="F453" s="32">
        <f t="shared" si="7"/>
        <v>1</v>
      </c>
      <c r="M453" s="58"/>
    </row>
    <row r="454" spans="1:13" s="33" customFormat="1">
      <c r="A454" s="47">
        <v>44467</v>
      </c>
      <c r="B454" s="46">
        <v>19848.16</v>
      </c>
      <c r="C454" s="32">
        <f>VLOOKUP($A454,級距!$A:$K,9,FALSE)</f>
        <v>3</v>
      </c>
      <c r="D454" s="32">
        <f>VLOOKUP($A454,級距!$A:$K,10,FALSE)</f>
        <v>1</v>
      </c>
      <c r="E454" s="32">
        <f>VLOOKUP($A454,級距!$A:$K,11,FALSE)</f>
        <v>2</v>
      </c>
      <c r="F454" s="32">
        <f t="shared" si="7"/>
        <v>1</v>
      </c>
      <c r="M454" s="58"/>
    </row>
    <row r="455" spans="1:13" s="33" customFormat="1">
      <c r="A455" s="47">
        <v>44466</v>
      </c>
      <c r="B455" s="46">
        <v>78694.48</v>
      </c>
      <c r="C455" s="32">
        <f>VLOOKUP($A455,級距!$A:$K,9,FALSE)</f>
        <v>2</v>
      </c>
      <c r="D455" s="32">
        <f>VLOOKUP($A455,級距!$A:$K,10,FALSE)</f>
        <v>4</v>
      </c>
      <c r="E455" s="32">
        <f>VLOOKUP($A455,級距!$A:$K,11,FALSE)</f>
        <v>2</v>
      </c>
      <c r="F455" s="32">
        <f t="shared" si="7"/>
        <v>1</v>
      </c>
      <c r="M455" s="58"/>
    </row>
    <row r="456" spans="1:13" s="33" customFormat="1">
      <c r="A456" s="47">
        <v>44461</v>
      </c>
      <c r="B456" s="46">
        <v>-31073.896000000001</v>
      </c>
      <c r="C456" s="32">
        <f>VLOOKUP($A456,級距!$A:$K,9,FALSE)</f>
        <v>5</v>
      </c>
      <c r="D456" s="32">
        <f>VLOOKUP($A456,級距!$A:$K,10,FALSE)</f>
        <v>4</v>
      </c>
      <c r="E456" s="32">
        <f>VLOOKUP($A456,級距!$A:$K,11,FALSE)</f>
        <v>2</v>
      </c>
      <c r="F456" s="32">
        <f t="shared" si="7"/>
        <v>1</v>
      </c>
      <c r="M456" s="58"/>
    </row>
    <row r="457" spans="1:13" s="33" customFormat="1">
      <c r="A457" s="47">
        <v>44456</v>
      </c>
      <c r="B457" s="46">
        <v>147949.18400000001</v>
      </c>
      <c r="C457" s="32">
        <f>VLOOKUP($A457,級距!$A:$K,9,FALSE)</f>
        <v>7</v>
      </c>
      <c r="D457" s="32">
        <f>VLOOKUP($A457,級距!$A:$K,10,FALSE)</f>
        <v>2</v>
      </c>
      <c r="E457" s="32">
        <f>VLOOKUP($A457,級距!$A:$K,11,FALSE)</f>
        <v>2</v>
      </c>
      <c r="F457" s="32">
        <f t="shared" si="7"/>
        <v>1</v>
      </c>
      <c r="M457" s="58"/>
    </row>
    <row r="458" spans="1:13" s="33" customFormat="1">
      <c r="A458" s="47">
        <v>44455</v>
      </c>
      <c r="B458" s="46">
        <v>-19366.560000000001</v>
      </c>
      <c r="C458" s="32">
        <f>VLOOKUP($A458,級距!$A:$K,9,FALSE)</f>
        <v>5</v>
      </c>
      <c r="D458" s="32">
        <f>VLOOKUP($A458,級距!$A:$K,10,FALSE)</f>
        <v>6</v>
      </c>
      <c r="E458" s="32">
        <f>VLOOKUP($A458,級距!$A:$K,11,FALSE)</f>
        <v>2</v>
      </c>
      <c r="F458" s="32">
        <f t="shared" si="7"/>
        <v>1</v>
      </c>
      <c r="M458" s="58"/>
    </row>
    <row r="459" spans="1:13" s="33" customFormat="1">
      <c r="A459" s="47">
        <v>44454</v>
      </c>
      <c r="B459" s="46">
        <v>-122666.25599999999</v>
      </c>
      <c r="C459" s="32">
        <f>VLOOKUP($A459,級距!$A:$K,9,FALSE)</f>
        <v>4</v>
      </c>
      <c r="D459" s="32">
        <f>VLOOKUP($A459,級距!$A:$K,10,FALSE)</f>
        <v>2</v>
      </c>
      <c r="E459" s="32">
        <f>VLOOKUP($A459,級距!$A:$K,11,FALSE)</f>
        <v>2</v>
      </c>
      <c r="F459" s="32">
        <f t="shared" si="7"/>
        <v>1</v>
      </c>
      <c r="M459" s="58"/>
    </row>
    <row r="460" spans="1:13" s="33" customFormat="1">
      <c r="A460" s="47">
        <v>44453</v>
      </c>
      <c r="B460" s="46">
        <v>24448.567999999999</v>
      </c>
      <c r="C460" s="32">
        <f>VLOOKUP($A460,級距!$A:$K,9,FALSE)</f>
        <v>3</v>
      </c>
      <c r="D460" s="32">
        <f>VLOOKUP($A460,級距!$A:$K,10,FALSE)</f>
        <v>6</v>
      </c>
      <c r="E460" s="32">
        <f>VLOOKUP($A460,級距!$A:$K,11,FALSE)</f>
        <v>2</v>
      </c>
      <c r="F460" s="32">
        <f t="shared" si="7"/>
        <v>1</v>
      </c>
      <c r="M460" s="58"/>
    </row>
    <row r="461" spans="1:13" s="33" customFormat="1">
      <c r="A461" s="47">
        <v>44452</v>
      </c>
      <c r="B461" s="46">
        <v>64871.728000000003</v>
      </c>
      <c r="C461" s="32">
        <f>VLOOKUP($A461,級距!$A:$K,9,FALSE)</f>
        <v>3</v>
      </c>
      <c r="D461" s="32">
        <f>VLOOKUP($A461,級距!$A:$K,10,FALSE)</f>
        <v>1</v>
      </c>
      <c r="E461" s="32">
        <f>VLOOKUP($A461,級距!$A:$K,11,FALSE)</f>
        <v>2</v>
      </c>
      <c r="F461" s="32">
        <f t="shared" si="7"/>
        <v>1</v>
      </c>
      <c r="M461" s="58"/>
    </row>
    <row r="462" spans="1:13" s="33" customFormat="1">
      <c r="A462" s="47">
        <v>44448</v>
      </c>
      <c r="B462" s="46">
        <v>58172.415999999997</v>
      </c>
      <c r="C462" s="32">
        <f>VLOOKUP($A462,級距!$A:$K,9,FALSE)</f>
        <v>6</v>
      </c>
      <c r="D462" s="32">
        <f>VLOOKUP($A462,級距!$A:$K,10,FALSE)</f>
        <v>5</v>
      </c>
      <c r="E462" s="32">
        <f>VLOOKUP($A462,級距!$A:$K,11,FALSE)</f>
        <v>2</v>
      </c>
      <c r="F462" s="32">
        <f t="shared" si="7"/>
        <v>1</v>
      </c>
      <c r="M462" s="58"/>
    </row>
    <row r="463" spans="1:13" s="33" customFormat="1">
      <c r="A463" s="47">
        <v>44447</v>
      </c>
      <c r="B463" s="46">
        <v>-125381.18399999999</v>
      </c>
      <c r="C463" s="32">
        <f>VLOOKUP($A463,級距!$A:$K,9,FALSE)</f>
        <v>8</v>
      </c>
      <c r="D463" s="32">
        <f>VLOOKUP($A463,級距!$A:$K,10,FALSE)</f>
        <v>6</v>
      </c>
      <c r="E463" s="32">
        <f>VLOOKUP($A463,級距!$A:$K,11,FALSE)</f>
        <v>2</v>
      </c>
      <c r="F463" s="32">
        <f t="shared" si="7"/>
        <v>1</v>
      </c>
      <c r="M463" s="58"/>
    </row>
    <row r="464" spans="1:13" s="33" customFormat="1">
      <c r="A464" s="47">
        <v>44446</v>
      </c>
      <c r="B464" s="46">
        <v>-121899.648</v>
      </c>
      <c r="C464" s="32">
        <f>VLOOKUP($A464,級距!$A:$K,9,FALSE)</f>
        <v>5</v>
      </c>
      <c r="D464" s="32">
        <f>VLOOKUP($A464,級距!$A:$K,10,FALSE)</f>
        <v>6</v>
      </c>
      <c r="E464" s="32">
        <f>VLOOKUP($A464,級距!$A:$K,11,FALSE)</f>
        <v>2</v>
      </c>
      <c r="F464" s="32">
        <f t="shared" si="7"/>
        <v>1</v>
      </c>
      <c r="M464" s="58"/>
    </row>
    <row r="465" spans="1:13" s="33" customFormat="1">
      <c r="A465" s="47">
        <v>44445</v>
      </c>
      <c r="B465" s="46">
        <v>-102858.304</v>
      </c>
      <c r="C465" s="32">
        <f>VLOOKUP($A465,級距!$A:$K,9,FALSE)</f>
        <v>5</v>
      </c>
      <c r="D465" s="32">
        <f>VLOOKUP($A465,級距!$A:$K,10,FALSE)</f>
        <v>4</v>
      </c>
      <c r="E465" s="32">
        <f>VLOOKUP($A465,級距!$A:$K,11,FALSE)</f>
        <v>2</v>
      </c>
      <c r="F465" s="32">
        <f t="shared" si="7"/>
        <v>1</v>
      </c>
      <c r="M465" s="58"/>
    </row>
    <row r="466" spans="1:13" s="33" customFormat="1">
      <c r="A466" s="47">
        <v>44441</v>
      </c>
      <c r="B466" s="46">
        <v>29314.848000000002</v>
      </c>
      <c r="C466" s="32">
        <f>VLOOKUP($A466,級距!$A:$K,9,FALSE)</f>
        <v>8</v>
      </c>
      <c r="D466" s="32">
        <f>VLOOKUP($A466,級距!$A:$K,10,FALSE)</f>
        <v>5</v>
      </c>
      <c r="E466" s="32">
        <f>VLOOKUP($A466,級距!$A:$K,11,FALSE)</f>
        <v>2</v>
      </c>
      <c r="F466" s="32">
        <f t="shared" si="7"/>
        <v>1</v>
      </c>
      <c r="M466" s="58"/>
    </row>
    <row r="467" spans="1:13" s="33" customFormat="1">
      <c r="A467" s="47">
        <v>44439</v>
      </c>
      <c r="B467" s="46">
        <v>-59053.440000000002</v>
      </c>
      <c r="C467" s="32">
        <f>VLOOKUP($A467,級距!$A:$K,9,FALSE)</f>
        <v>9</v>
      </c>
      <c r="D467" s="32">
        <f>VLOOKUP($A467,級距!$A:$K,10,FALSE)</f>
        <v>6</v>
      </c>
      <c r="E467" s="32">
        <f>VLOOKUP($A467,級距!$A:$K,11,FALSE)</f>
        <v>1</v>
      </c>
      <c r="F467" s="32">
        <f t="shared" si="7"/>
        <v>1</v>
      </c>
      <c r="M467" s="58"/>
    </row>
    <row r="468" spans="1:13" s="33" customFormat="1">
      <c r="A468" s="47">
        <v>44438</v>
      </c>
      <c r="B468" s="46">
        <v>-5069.5360000000001</v>
      </c>
      <c r="C468" s="32">
        <f>VLOOKUP($A468,級距!$A:$K,9,FALSE)</f>
        <v>4</v>
      </c>
      <c r="D468" s="32">
        <f>VLOOKUP($A468,級距!$A:$K,10,FALSE)</f>
        <v>7</v>
      </c>
      <c r="E468" s="32">
        <f>VLOOKUP($A468,級距!$A:$K,11,FALSE)</f>
        <v>3</v>
      </c>
      <c r="F468" s="32">
        <f t="shared" si="7"/>
        <v>1</v>
      </c>
      <c r="M468" s="58"/>
    </row>
    <row r="469" spans="1:13" s="33" customFormat="1">
      <c r="A469" s="47">
        <v>44434</v>
      </c>
      <c r="B469" s="46">
        <v>27650.536</v>
      </c>
      <c r="C469" s="32">
        <f>VLOOKUP($A469,級距!$A:$K,9,FALSE)</f>
        <v>8</v>
      </c>
      <c r="D469" s="32">
        <f>VLOOKUP($A469,級距!$A:$K,10,FALSE)</f>
        <v>5</v>
      </c>
      <c r="E469" s="32">
        <f>VLOOKUP($A469,級距!$A:$K,11,FALSE)</f>
        <v>2</v>
      </c>
      <c r="F469" s="32">
        <f t="shared" si="7"/>
        <v>1</v>
      </c>
      <c r="M469" s="58"/>
    </row>
    <row r="470" spans="1:13" s="33" customFormat="1">
      <c r="A470" s="47">
        <v>44432</v>
      </c>
      <c r="B470" s="46">
        <v>-43216.192000000003</v>
      </c>
      <c r="C470" s="32">
        <f>VLOOKUP($A470,級距!$A:$K,9,FALSE)</f>
        <v>3</v>
      </c>
      <c r="D470" s="32">
        <f>VLOOKUP($A470,級距!$A:$K,10,FALSE)</f>
        <v>4</v>
      </c>
      <c r="E470" s="32">
        <f>VLOOKUP($A470,級距!$A:$K,11,FALSE)</f>
        <v>2</v>
      </c>
      <c r="F470" s="32">
        <f t="shared" si="7"/>
        <v>1</v>
      </c>
      <c r="M470" s="58"/>
    </row>
    <row r="471" spans="1:13" s="33" customFormat="1">
      <c r="A471" s="47">
        <v>44427</v>
      </c>
      <c r="B471" s="46">
        <v>56926.847999999998</v>
      </c>
      <c r="C471" s="32">
        <f>VLOOKUP($A471,級距!$A:$K,9,FALSE)</f>
        <v>10</v>
      </c>
      <c r="D471" s="32">
        <f>VLOOKUP($A471,級距!$A:$K,10,FALSE)</f>
        <v>8</v>
      </c>
      <c r="E471" s="32">
        <f>VLOOKUP($A471,級距!$A:$K,11,FALSE)</f>
        <v>4</v>
      </c>
      <c r="F471" s="32">
        <f t="shared" si="7"/>
        <v>1</v>
      </c>
      <c r="M471" s="58"/>
    </row>
    <row r="472" spans="1:13" s="33" customFormat="1">
      <c r="A472" s="47">
        <v>44426</v>
      </c>
      <c r="B472" s="46">
        <v>61291.631999999998</v>
      </c>
      <c r="C472" s="32">
        <f>VLOOKUP($A472,級距!$A:$K,9,FALSE)</f>
        <v>10</v>
      </c>
      <c r="D472" s="32">
        <f>VLOOKUP($A472,級距!$A:$K,10,FALSE)</f>
        <v>9</v>
      </c>
      <c r="E472" s="32">
        <f>VLOOKUP($A472,級距!$A:$K,11,FALSE)</f>
        <v>4</v>
      </c>
      <c r="F472" s="32">
        <f t="shared" si="7"/>
        <v>1</v>
      </c>
      <c r="M472" s="58"/>
    </row>
    <row r="473" spans="1:13" s="33" customFormat="1">
      <c r="A473" s="47">
        <v>44425</v>
      </c>
      <c r="B473" s="46">
        <v>91764.423999999999</v>
      </c>
      <c r="C473" s="32">
        <f>VLOOKUP($A473,級距!$A:$K,9,FALSE)</f>
        <v>9</v>
      </c>
      <c r="D473" s="32">
        <f>VLOOKUP($A473,級距!$A:$K,10,FALSE)</f>
        <v>10</v>
      </c>
      <c r="E473" s="32">
        <f>VLOOKUP($A473,級距!$A:$K,11,FALSE)</f>
        <v>3</v>
      </c>
      <c r="F473" s="32">
        <f t="shared" si="7"/>
        <v>1</v>
      </c>
      <c r="M473" s="58"/>
    </row>
    <row r="474" spans="1:13" s="33" customFormat="1">
      <c r="A474" s="47">
        <v>44424</v>
      </c>
      <c r="B474" s="46">
        <v>-73704.320000000007</v>
      </c>
      <c r="C474" s="32">
        <f>VLOOKUP($A474,級距!$A:$K,9,FALSE)</f>
        <v>5</v>
      </c>
      <c r="D474" s="32">
        <f>VLOOKUP($A474,級距!$A:$K,10,FALSE)</f>
        <v>4</v>
      </c>
      <c r="E474" s="32">
        <f>VLOOKUP($A474,級距!$A:$K,11,FALSE)</f>
        <v>2</v>
      </c>
      <c r="F474" s="32">
        <f t="shared" si="7"/>
        <v>1</v>
      </c>
      <c r="M474" s="58"/>
    </row>
    <row r="475" spans="1:13" s="33" customFormat="1">
      <c r="A475" s="47">
        <v>44421</v>
      </c>
      <c r="B475" s="46">
        <v>80186.351999999999</v>
      </c>
      <c r="C475" s="32">
        <f>VLOOKUP($A475,級距!$A:$K,9,FALSE)</f>
        <v>8</v>
      </c>
      <c r="D475" s="32">
        <f>VLOOKUP($A475,級距!$A:$K,10,FALSE)</f>
        <v>10</v>
      </c>
      <c r="E475" s="32">
        <f>VLOOKUP($A475,級距!$A:$K,11,FALSE)</f>
        <v>3</v>
      </c>
      <c r="F475" s="32">
        <f t="shared" si="7"/>
        <v>1</v>
      </c>
      <c r="M475" s="58"/>
    </row>
    <row r="476" spans="1:13" s="33" customFormat="1">
      <c r="A476" s="47">
        <v>44420</v>
      </c>
      <c r="B476" s="46">
        <v>-24097.984</v>
      </c>
      <c r="C476" s="32">
        <f>VLOOKUP($A476,級距!$A:$K,9,FALSE)</f>
        <v>2</v>
      </c>
      <c r="D476" s="32">
        <f>VLOOKUP($A476,級距!$A:$K,10,FALSE)</f>
        <v>5</v>
      </c>
      <c r="E476" s="32">
        <f>VLOOKUP($A476,級距!$A:$K,11,FALSE)</f>
        <v>2</v>
      </c>
      <c r="F476" s="32">
        <f t="shared" si="7"/>
        <v>1</v>
      </c>
      <c r="M476" s="58"/>
    </row>
    <row r="477" spans="1:13" s="33" customFormat="1">
      <c r="A477" s="47">
        <v>44419</v>
      </c>
      <c r="B477" s="46">
        <v>-230.04</v>
      </c>
      <c r="C477" s="32">
        <f>VLOOKUP($A477,級距!$A:$K,9,FALSE)</f>
        <v>7</v>
      </c>
      <c r="D477" s="32">
        <f>VLOOKUP($A477,級距!$A:$K,10,FALSE)</f>
        <v>3</v>
      </c>
      <c r="E477" s="32">
        <f>VLOOKUP($A477,級距!$A:$K,11,FALSE)</f>
        <v>2</v>
      </c>
      <c r="F477" s="32">
        <f t="shared" si="7"/>
        <v>1</v>
      </c>
      <c r="M477" s="58"/>
    </row>
    <row r="478" spans="1:13" s="33" customFormat="1">
      <c r="A478" s="47">
        <v>44418</v>
      </c>
      <c r="B478" s="46">
        <v>31266.191999999999</v>
      </c>
      <c r="C478" s="32">
        <f>VLOOKUP($A478,級距!$A:$K,9,FALSE)</f>
        <v>5</v>
      </c>
      <c r="D478" s="32">
        <f>VLOOKUP($A478,級距!$A:$K,10,FALSE)</f>
        <v>6</v>
      </c>
      <c r="E478" s="32">
        <f>VLOOKUP($A478,級距!$A:$K,11,FALSE)</f>
        <v>2</v>
      </c>
      <c r="F478" s="32">
        <f t="shared" si="7"/>
        <v>1</v>
      </c>
      <c r="M478" s="58"/>
    </row>
    <row r="479" spans="1:13" s="33" customFormat="1">
      <c r="A479" s="47">
        <v>44417</v>
      </c>
      <c r="B479" s="46">
        <v>94303.623999999996</v>
      </c>
      <c r="C479" s="32">
        <f>VLOOKUP($A479,級距!$A:$K,9,FALSE)</f>
        <v>7</v>
      </c>
      <c r="D479" s="32">
        <f>VLOOKUP($A479,級距!$A:$K,10,FALSE)</f>
        <v>2</v>
      </c>
      <c r="E479" s="32">
        <f>VLOOKUP($A479,級距!$A:$K,11,FALSE)</f>
        <v>2</v>
      </c>
      <c r="F479" s="32">
        <f t="shared" si="7"/>
        <v>1</v>
      </c>
      <c r="M479" s="58"/>
    </row>
    <row r="480" spans="1:13" s="33" customFormat="1">
      <c r="A480" s="47">
        <v>44414</v>
      </c>
      <c r="B480" s="46">
        <v>124500.352</v>
      </c>
      <c r="C480" s="32">
        <f>VLOOKUP($A480,級距!$A:$K,9,FALSE)</f>
        <v>6</v>
      </c>
      <c r="D480" s="32">
        <f>VLOOKUP($A480,級距!$A:$K,10,FALSE)</f>
        <v>6</v>
      </c>
      <c r="E480" s="32">
        <f>VLOOKUP($A480,級距!$A:$K,11,FALSE)</f>
        <v>2</v>
      </c>
      <c r="F480" s="32">
        <f t="shared" si="7"/>
        <v>1</v>
      </c>
      <c r="M480" s="58"/>
    </row>
    <row r="481" spans="1:13" s="33" customFormat="1">
      <c r="A481" s="47">
        <v>44413</v>
      </c>
      <c r="B481" s="46">
        <v>-15367.392</v>
      </c>
      <c r="C481" s="32">
        <f>VLOOKUP($A481,級距!$A:$K,9,FALSE)</f>
        <v>1</v>
      </c>
      <c r="D481" s="32">
        <f>VLOOKUP($A481,級距!$A:$K,10,FALSE)</f>
        <v>5</v>
      </c>
      <c r="E481" s="32">
        <f>VLOOKUP($A481,級距!$A:$K,11,FALSE)</f>
        <v>2</v>
      </c>
      <c r="F481" s="32">
        <f t="shared" si="7"/>
        <v>1</v>
      </c>
      <c r="M481" s="58"/>
    </row>
    <row r="482" spans="1:13" s="33" customFormat="1">
      <c r="A482" s="47">
        <v>44410</v>
      </c>
      <c r="B482" s="46">
        <v>90536.376000000004</v>
      </c>
      <c r="C482" s="32">
        <f>VLOOKUP($A482,級距!$A:$K,9,FALSE)</f>
        <v>9</v>
      </c>
      <c r="D482" s="32">
        <f>VLOOKUP($A482,級距!$A:$K,10,FALSE)</f>
        <v>6</v>
      </c>
      <c r="E482" s="32">
        <f>VLOOKUP($A482,級距!$A:$K,11,FALSE)</f>
        <v>2</v>
      </c>
      <c r="F482" s="32">
        <f t="shared" si="7"/>
        <v>1</v>
      </c>
      <c r="M482" s="58"/>
    </row>
    <row r="483" spans="1:13" s="33" customFormat="1">
      <c r="A483" s="47">
        <v>44407</v>
      </c>
      <c r="B483" s="46">
        <v>-31184.848000000002</v>
      </c>
      <c r="C483" s="32">
        <f>VLOOKUP($A483,級距!$A:$K,9,FALSE)</f>
        <v>5</v>
      </c>
      <c r="D483" s="32">
        <f>VLOOKUP($A483,級距!$A:$K,10,FALSE)</f>
        <v>7</v>
      </c>
      <c r="E483" s="32">
        <f>VLOOKUP($A483,級距!$A:$K,11,FALSE)</f>
        <v>3</v>
      </c>
      <c r="F483" s="32">
        <f t="shared" si="7"/>
        <v>1</v>
      </c>
      <c r="M483" s="58"/>
    </row>
    <row r="484" spans="1:13" s="33" customFormat="1">
      <c r="A484" s="47">
        <v>44405</v>
      </c>
      <c r="B484" s="46">
        <v>166510.424</v>
      </c>
      <c r="C484" s="32">
        <f>VLOOKUP($A484,級距!$A:$K,9,FALSE)</f>
        <v>10</v>
      </c>
      <c r="D484" s="32">
        <f>VLOOKUP($A484,級距!$A:$K,10,FALSE)</f>
        <v>3</v>
      </c>
      <c r="E484" s="32">
        <f>VLOOKUP($A484,級距!$A:$K,11,FALSE)</f>
        <v>1</v>
      </c>
      <c r="F484" s="32">
        <f t="shared" si="7"/>
        <v>1</v>
      </c>
      <c r="M484" s="58"/>
    </row>
    <row r="485" spans="1:13" s="33" customFormat="1">
      <c r="A485" s="47">
        <v>44404</v>
      </c>
      <c r="B485" s="46">
        <v>-8230.7199999999993</v>
      </c>
      <c r="C485" s="32">
        <f>VLOOKUP($A485,級距!$A:$K,9,FALSE)</f>
        <v>5</v>
      </c>
      <c r="D485" s="32">
        <f>VLOOKUP($A485,級距!$A:$K,10,FALSE)</f>
        <v>8</v>
      </c>
      <c r="E485" s="32">
        <f>VLOOKUP($A485,級距!$A:$K,11,FALSE)</f>
        <v>3</v>
      </c>
      <c r="F485" s="32">
        <f t="shared" si="7"/>
        <v>1</v>
      </c>
      <c r="M485" s="58"/>
    </row>
    <row r="486" spans="1:13" s="33" customFormat="1">
      <c r="A486" s="47">
        <v>44403</v>
      </c>
      <c r="B486" s="46">
        <v>-121877.568</v>
      </c>
      <c r="C486" s="32">
        <f>VLOOKUP($A486,級距!$A:$K,9,FALSE)</f>
        <v>8</v>
      </c>
      <c r="D486" s="32">
        <f>VLOOKUP($A486,級距!$A:$K,10,FALSE)</f>
        <v>10</v>
      </c>
      <c r="E486" s="32">
        <f>VLOOKUP($A486,級距!$A:$K,11,FALSE)</f>
        <v>3</v>
      </c>
      <c r="F486" s="32">
        <f t="shared" si="7"/>
        <v>1</v>
      </c>
      <c r="M486" s="58"/>
    </row>
    <row r="487" spans="1:13" s="33" customFormat="1">
      <c r="A487" s="47">
        <v>44398</v>
      </c>
      <c r="B487" s="46">
        <v>-81829.919999999998</v>
      </c>
      <c r="C487" s="32">
        <f>VLOOKUP($A487,級距!$A:$K,9,FALSE)</f>
        <v>9</v>
      </c>
      <c r="D487" s="32">
        <f>VLOOKUP($A487,級距!$A:$K,10,FALSE)</f>
        <v>8</v>
      </c>
      <c r="E487" s="32">
        <f>VLOOKUP($A487,級距!$A:$K,11,FALSE)</f>
        <v>3</v>
      </c>
      <c r="F487" s="32">
        <f t="shared" si="7"/>
        <v>1</v>
      </c>
      <c r="M487" s="58"/>
    </row>
    <row r="488" spans="1:13" s="33" customFormat="1">
      <c r="A488" s="47">
        <v>44397</v>
      </c>
      <c r="B488" s="46">
        <v>156847.79199999999</v>
      </c>
      <c r="C488" s="32">
        <f>VLOOKUP($A488,級距!$A:$K,9,FALSE)</f>
        <v>7</v>
      </c>
      <c r="D488" s="32">
        <f>VLOOKUP($A488,級距!$A:$K,10,FALSE)</f>
        <v>6</v>
      </c>
      <c r="E488" s="32">
        <f>VLOOKUP($A488,級距!$A:$K,11,FALSE)</f>
        <v>2</v>
      </c>
      <c r="F488" s="32">
        <f t="shared" si="7"/>
        <v>1</v>
      </c>
      <c r="M488" s="58"/>
    </row>
    <row r="489" spans="1:13" s="33" customFormat="1">
      <c r="A489" s="47">
        <v>44396</v>
      </c>
      <c r="B489" s="46">
        <v>190171.82399999999</v>
      </c>
      <c r="C489" s="32">
        <f>VLOOKUP($A489,級距!$A:$K,9,FALSE)</f>
        <v>5</v>
      </c>
      <c r="D489" s="32">
        <f>VLOOKUP($A489,級距!$A:$K,10,FALSE)</f>
        <v>5</v>
      </c>
      <c r="E489" s="32">
        <f>VLOOKUP($A489,級距!$A:$K,11,FALSE)</f>
        <v>2</v>
      </c>
      <c r="F489" s="32">
        <f t="shared" si="7"/>
        <v>1</v>
      </c>
      <c r="M489" s="58"/>
    </row>
    <row r="490" spans="1:13" s="33" customFormat="1">
      <c r="A490" s="47">
        <v>44392</v>
      </c>
      <c r="B490" s="46">
        <v>-33839.296000000002</v>
      </c>
      <c r="C490" s="32">
        <f>VLOOKUP($A490,級距!$A:$K,9,FALSE)</f>
        <v>5</v>
      </c>
      <c r="D490" s="32">
        <f>VLOOKUP($A490,級距!$A:$K,10,FALSE)</f>
        <v>6</v>
      </c>
      <c r="E490" s="32">
        <f>VLOOKUP($A490,級距!$A:$K,11,FALSE)</f>
        <v>2</v>
      </c>
      <c r="F490" s="32">
        <f t="shared" si="7"/>
        <v>1</v>
      </c>
      <c r="M490" s="58"/>
    </row>
    <row r="491" spans="1:13" s="33" customFormat="1">
      <c r="A491" s="47">
        <v>44391</v>
      </c>
      <c r="B491" s="46">
        <v>-68813.687999999995</v>
      </c>
      <c r="C491" s="32">
        <f>VLOOKUP($A491,級距!$A:$K,9,FALSE)</f>
        <v>5</v>
      </c>
      <c r="D491" s="32">
        <f>VLOOKUP($A491,級距!$A:$K,10,FALSE)</f>
        <v>2</v>
      </c>
      <c r="E491" s="32">
        <f>VLOOKUP($A491,級距!$A:$K,11,FALSE)</f>
        <v>2</v>
      </c>
      <c r="F491" s="32">
        <f t="shared" si="7"/>
        <v>1</v>
      </c>
      <c r="M491" s="58"/>
    </row>
    <row r="492" spans="1:13" s="33" customFormat="1">
      <c r="A492" s="47">
        <v>44389</v>
      </c>
      <c r="B492" s="46">
        <v>32353.376</v>
      </c>
      <c r="C492" s="32">
        <f>VLOOKUP($A492,級距!$A:$K,9,FALSE)</f>
        <v>5</v>
      </c>
      <c r="D492" s="32">
        <f>VLOOKUP($A492,級距!$A:$K,10,FALSE)</f>
        <v>2</v>
      </c>
      <c r="E492" s="32">
        <f>VLOOKUP($A492,級距!$A:$K,11,FALSE)</f>
        <v>2</v>
      </c>
      <c r="F492" s="32">
        <f t="shared" si="7"/>
        <v>1</v>
      </c>
      <c r="M492" s="58"/>
    </row>
    <row r="493" spans="1:13" s="33" customFormat="1">
      <c r="A493" s="47">
        <v>44386</v>
      </c>
      <c r="B493" s="46">
        <v>-133045.10399999999</v>
      </c>
      <c r="C493" s="32">
        <f>VLOOKUP($A493,級距!$A:$K,9,FALSE)</f>
        <v>5</v>
      </c>
      <c r="D493" s="32">
        <f>VLOOKUP($A493,級距!$A:$K,10,FALSE)</f>
        <v>1</v>
      </c>
      <c r="E493" s="32">
        <f>VLOOKUP($A493,級距!$A:$K,11,FALSE)</f>
        <v>2</v>
      </c>
      <c r="F493" s="32">
        <f t="shared" si="7"/>
        <v>1</v>
      </c>
      <c r="M493" s="58"/>
    </row>
    <row r="494" spans="1:13" s="33" customFormat="1">
      <c r="A494" s="47">
        <v>44385</v>
      </c>
      <c r="B494" s="46">
        <v>37984.487999999998</v>
      </c>
      <c r="C494" s="32">
        <f>VLOOKUP($A494,級距!$A:$K,9,FALSE)</f>
        <v>5</v>
      </c>
      <c r="D494" s="32">
        <f>VLOOKUP($A494,級距!$A:$K,10,FALSE)</f>
        <v>3</v>
      </c>
      <c r="E494" s="32">
        <f>VLOOKUP($A494,級距!$A:$K,11,FALSE)</f>
        <v>2</v>
      </c>
      <c r="F494" s="32">
        <f t="shared" si="7"/>
        <v>1</v>
      </c>
      <c r="M494" s="58"/>
    </row>
    <row r="495" spans="1:13" s="33" customFormat="1">
      <c r="A495" s="47">
        <v>44383</v>
      </c>
      <c r="B495" s="46">
        <v>-31437.472000000002</v>
      </c>
      <c r="C495" s="32">
        <f>VLOOKUP($A495,級距!$A:$K,9,FALSE)</f>
        <v>2</v>
      </c>
      <c r="D495" s="32">
        <f>VLOOKUP($A495,級距!$A:$K,10,FALSE)</f>
        <v>7</v>
      </c>
      <c r="E495" s="32">
        <f>VLOOKUP($A495,級距!$A:$K,11,FALSE)</f>
        <v>3</v>
      </c>
      <c r="F495" s="32">
        <f t="shared" si="7"/>
        <v>1</v>
      </c>
      <c r="M495" s="58"/>
    </row>
    <row r="496" spans="1:13" s="33" customFormat="1">
      <c r="A496" s="47">
        <v>44378</v>
      </c>
      <c r="B496" s="46">
        <v>3324.4319999999998</v>
      </c>
      <c r="C496" s="32">
        <f>VLOOKUP($A496,級距!$A:$K,9,FALSE)</f>
        <v>7</v>
      </c>
      <c r="D496" s="32">
        <f>VLOOKUP($A496,級距!$A:$K,10,FALSE)</f>
        <v>2</v>
      </c>
      <c r="E496" s="32">
        <f>VLOOKUP($A496,級距!$A:$K,11,FALSE)</f>
        <v>2</v>
      </c>
      <c r="F496" s="32">
        <f t="shared" si="7"/>
        <v>1</v>
      </c>
      <c r="M496" s="58"/>
    </row>
    <row r="497" spans="1:13" s="33" customFormat="1">
      <c r="A497" s="47">
        <v>44376</v>
      </c>
      <c r="B497" s="46">
        <v>-26810.848000000002</v>
      </c>
      <c r="C497" s="32">
        <f>VLOOKUP($A497,級距!$A:$K,9,FALSE)</f>
        <v>5</v>
      </c>
      <c r="D497" s="32">
        <f>VLOOKUP($A497,級距!$A:$K,10,FALSE)</f>
        <v>4</v>
      </c>
      <c r="E497" s="32">
        <f>VLOOKUP($A497,級距!$A:$K,11,FALSE)</f>
        <v>2</v>
      </c>
      <c r="F497" s="32">
        <f t="shared" si="7"/>
        <v>1</v>
      </c>
      <c r="M497" s="58"/>
    </row>
    <row r="498" spans="1:13" s="33" customFormat="1">
      <c r="A498" s="47">
        <v>44375</v>
      </c>
      <c r="B498" s="46">
        <v>11142.871999999999</v>
      </c>
      <c r="C498" s="32">
        <f>VLOOKUP($A498,級距!$A:$K,9,FALSE)</f>
        <v>5</v>
      </c>
      <c r="D498" s="32">
        <f>VLOOKUP($A498,級距!$A:$K,10,FALSE)</f>
        <v>4</v>
      </c>
      <c r="E498" s="32">
        <f>VLOOKUP($A498,級距!$A:$K,11,FALSE)</f>
        <v>2</v>
      </c>
      <c r="F498" s="32">
        <f t="shared" si="7"/>
        <v>1</v>
      </c>
      <c r="M498" s="58"/>
    </row>
    <row r="499" spans="1:13" s="33" customFormat="1">
      <c r="A499" s="47">
        <v>44369</v>
      </c>
      <c r="B499" s="46">
        <v>36293.296000000002</v>
      </c>
      <c r="C499" s="32">
        <f>VLOOKUP($A499,級距!$A:$K,9,FALSE)</f>
        <v>5</v>
      </c>
      <c r="D499" s="32">
        <f>VLOOKUP($A499,級距!$A:$K,10,FALSE)</f>
        <v>7</v>
      </c>
      <c r="E499" s="32">
        <f>VLOOKUP($A499,級距!$A:$K,11,FALSE)</f>
        <v>3</v>
      </c>
      <c r="F499" s="32">
        <f t="shared" si="7"/>
        <v>1</v>
      </c>
      <c r="M499" s="58"/>
    </row>
    <row r="500" spans="1:13" s="33" customFormat="1">
      <c r="A500" s="47">
        <v>44368</v>
      </c>
      <c r="B500" s="46">
        <v>15345.335999999999</v>
      </c>
      <c r="C500" s="32">
        <f>VLOOKUP($A500,級距!$A:$K,9,FALSE)</f>
        <v>8</v>
      </c>
      <c r="D500" s="32">
        <f>VLOOKUP($A500,級距!$A:$K,10,FALSE)</f>
        <v>4</v>
      </c>
      <c r="E500" s="32">
        <f>VLOOKUP($A500,級距!$A:$K,11,FALSE)</f>
        <v>2</v>
      </c>
      <c r="F500" s="32">
        <f t="shared" si="7"/>
        <v>1</v>
      </c>
      <c r="M500" s="58"/>
    </row>
    <row r="501" spans="1:13" s="33" customFormat="1">
      <c r="A501" s="47">
        <v>44364</v>
      </c>
      <c r="B501" s="46">
        <v>133961.976</v>
      </c>
      <c r="C501" s="32">
        <f>VLOOKUP($A501,級距!$A:$K,9,FALSE)</f>
        <v>8</v>
      </c>
      <c r="D501" s="32">
        <f>VLOOKUP($A501,級距!$A:$K,10,FALSE)</f>
        <v>9</v>
      </c>
      <c r="E501" s="32">
        <f>VLOOKUP($A501,級距!$A:$K,11,FALSE)</f>
        <v>3</v>
      </c>
      <c r="F501" s="32">
        <f t="shared" si="7"/>
        <v>1</v>
      </c>
      <c r="M501" s="58"/>
    </row>
    <row r="502" spans="1:13" s="33" customFormat="1">
      <c r="A502" s="47">
        <v>44363</v>
      </c>
      <c r="B502" s="46">
        <v>-62860.480000000003</v>
      </c>
      <c r="C502" s="32">
        <f>VLOOKUP($A502,級距!$A:$K,9,FALSE)</f>
        <v>10</v>
      </c>
      <c r="D502" s="32">
        <f>VLOOKUP($A502,級距!$A:$K,10,FALSE)</f>
        <v>1</v>
      </c>
      <c r="E502" s="32">
        <f>VLOOKUP($A502,級距!$A:$K,11,FALSE)</f>
        <v>1</v>
      </c>
      <c r="F502" s="32">
        <f t="shared" si="7"/>
        <v>1</v>
      </c>
      <c r="M502" s="58"/>
    </row>
    <row r="503" spans="1:13" s="33" customFormat="1">
      <c r="A503" s="47">
        <v>44362</v>
      </c>
      <c r="B503" s="46">
        <v>-28990.752</v>
      </c>
      <c r="C503" s="32">
        <f>VLOOKUP($A503,級距!$A:$K,9,FALSE)</f>
        <v>3</v>
      </c>
      <c r="D503" s="32">
        <f>VLOOKUP($A503,級距!$A:$K,10,FALSE)</f>
        <v>7</v>
      </c>
      <c r="E503" s="32">
        <f>VLOOKUP($A503,級距!$A:$K,11,FALSE)</f>
        <v>3</v>
      </c>
      <c r="F503" s="32">
        <f t="shared" si="7"/>
        <v>1</v>
      </c>
      <c r="M503" s="58"/>
    </row>
    <row r="504" spans="1:13" s="33" customFormat="1">
      <c r="A504" s="47">
        <v>44357</v>
      </c>
      <c r="B504" s="46">
        <v>-29670.047999999999</v>
      </c>
      <c r="C504" s="32">
        <f>VLOOKUP($A504,級距!$A:$K,9,FALSE)</f>
        <v>5</v>
      </c>
      <c r="D504" s="32">
        <f>VLOOKUP($A504,級距!$A:$K,10,FALSE)</f>
        <v>7</v>
      </c>
      <c r="E504" s="32">
        <f>VLOOKUP($A504,級距!$A:$K,11,FALSE)</f>
        <v>3</v>
      </c>
      <c r="F504" s="32">
        <f t="shared" si="7"/>
        <v>1</v>
      </c>
      <c r="M504" s="58"/>
    </row>
    <row r="505" spans="1:13" s="33" customFormat="1">
      <c r="A505" s="47">
        <v>44356</v>
      </c>
      <c r="B505" s="46">
        <v>-18639.776000000002</v>
      </c>
      <c r="C505" s="32">
        <f>VLOOKUP($A505,級距!$A:$K,9,FALSE)</f>
        <v>5</v>
      </c>
      <c r="D505" s="32">
        <f>VLOOKUP($A505,級距!$A:$K,10,FALSE)</f>
        <v>2</v>
      </c>
      <c r="E505" s="32">
        <f>VLOOKUP($A505,級距!$A:$K,11,FALSE)</f>
        <v>2</v>
      </c>
      <c r="F505" s="32">
        <f t="shared" si="7"/>
        <v>1</v>
      </c>
      <c r="M505" s="58"/>
    </row>
    <row r="506" spans="1:13" s="33" customFormat="1">
      <c r="A506" s="47">
        <v>44355</v>
      </c>
      <c r="B506" s="46">
        <v>-42119.184000000001</v>
      </c>
      <c r="C506" s="32">
        <f>VLOOKUP($A506,級距!$A:$K,9,FALSE)</f>
        <v>5</v>
      </c>
      <c r="D506" s="32">
        <f>VLOOKUP($A506,級距!$A:$K,10,FALSE)</f>
        <v>6</v>
      </c>
      <c r="E506" s="32">
        <f>VLOOKUP($A506,級距!$A:$K,11,FALSE)</f>
        <v>2</v>
      </c>
      <c r="F506" s="32">
        <f t="shared" si="7"/>
        <v>1</v>
      </c>
      <c r="M506" s="58"/>
    </row>
    <row r="507" spans="1:13" s="33" customFormat="1">
      <c r="A507" s="47">
        <v>44354</v>
      </c>
      <c r="B507" s="46">
        <v>-8316.5040000000008</v>
      </c>
      <c r="C507" s="32">
        <f>VLOOKUP($A507,級距!$A:$K,9,FALSE)</f>
        <v>10</v>
      </c>
      <c r="D507" s="32">
        <f>VLOOKUP($A507,級距!$A:$K,10,FALSE)</f>
        <v>3</v>
      </c>
      <c r="E507" s="32">
        <f>VLOOKUP($A507,級距!$A:$K,11,FALSE)</f>
        <v>1</v>
      </c>
      <c r="F507" s="32">
        <f t="shared" si="7"/>
        <v>1</v>
      </c>
      <c r="M507" s="58"/>
    </row>
    <row r="508" spans="1:13" s="33" customFormat="1">
      <c r="A508" s="47">
        <v>44349</v>
      </c>
      <c r="B508" s="46">
        <v>-24226.240000000002</v>
      </c>
      <c r="C508" s="32">
        <f>VLOOKUP($A508,級距!$A:$K,9,FALSE)</f>
        <v>5</v>
      </c>
      <c r="D508" s="32">
        <f>VLOOKUP($A508,級距!$A:$K,10,FALSE)</f>
        <v>5</v>
      </c>
      <c r="E508" s="32">
        <f>VLOOKUP($A508,級距!$A:$K,11,FALSE)</f>
        <v>2</v>
      </c>
      <c r="F508" s="32">
        <f t="shared" si="7"/>
        <v>1</v>
      </c>
      <c r="M508" s="58"/>
    </row>
    <row r="509" spans="1:13" s="33" customFormat="1">
      <c r="A509" s="47">
        <v>44343</v>
      </c>
      <c r="B509" s="46">
        <v>-129449.47199999999</v>
      </c>
      <c r="C509" s="32">
        <f>VLOOKUP($A509,級距!$A:$K,9,FALSE)</f>
        <v>10</v>
      </c>
      <c r="D509" s="32">
        <f>VLOOKUP($A509,級距!$A:$K,10,FALSE)</f>
        <v>2</v>
      </c>
      <c r="E509" s="32">
        <f>VLOOKUP($A509,級距!$A:$K,11,FALSE)</f>
        <v>1</v>
      </c>
      <c r="F509" s="32">
        <f t="shared" si="7"/>
        <v>1</v>
      </c>
      <c r="M509" s="58"/>
    </row>
    <row r="510" spans="1:13" s="33" customFormat="1">
      <c r="A510" s="47">
        <v>44336</v>
      </c>
      <c r="B510" s="46">
        <v>10267.183999999999</v>
      </c>
      <c r="C510" s="32">
        <f>VLOOKUP($A510,級距!$A:$K,9,FALSE)</f>
        <v>8</v>
      </c>
      <c r="D510" s="32">
        <f>VLOOKUP($A510,級距!$A:$K,10,FALSE)</f>
        <v>4</v>
      </c>
      <c r="E510" s="32">
        <f>VLOOKUP($A510,級距!$A:$K,11,FALSE)</f>
        <v>2</v>
      </c>
      <c r="F510" s="32">
        <f t="shared" si="7"/>
        <v>1</v>
      </c>
      <c r="M510" s="58"/>
    </row>
    <row r="511" spans="1:13" s="33" customFormat="1">
      <c r="A511" s="47">
        <v>44335</v>
      </c>
      <c r="B511" s="46">
        <v>137915.94399999999</v>
      </c>
      <c r="C511" s="32">
        <f>VLOOKUP($A511,級距!$A:$K,9,FALSE)</f>
        <v>9</v>
      </c>
      <c r="D511" s="32">
        <f>VLOOKUP($A511,級距!$A:$K,10,FALSE)</f>
        <v>1</v>
      </c>
      <c r="E511" s="32">
        <f>VLOOKUP($A511,級距!$A:$K,11,FALSE)</f>
        <v>2</v>
      </c>
      <c r="F511" s="32">
        <f t="shared" si="7"/>
        <v>1</v>
      </c>
      <c r="M511" s="58"/>
    </row>
    <row r="512" spans="1:13" s="33" customFormat="1">
      <c r="A512" s="47">
        <v>44333</v>
      </c>
      <c r="B512" s="46">
        <v>218087.16800000001</v>
      </c>
      <c r="C512" s="32">
        <f>VLOOKUP($A512,級距!$A:$K,9,FALSE)</f>
        <v>10</v>
      </c>
      <c r="D512" s="32">
        <f>VLOOKUP($A512,級距!$A:$K,10,FALSE)</f>
        <v>2</v>
      </c>
      <c r="E512" s="32">
        <f>VLOOKUP($A512,級距!$A:$K,11,FALSE)</f>
        <v>1</v>
      </c>
      <c r="F512" s="32">
        <f t="shared" si="7"/>
        <v>1</v>
      </c>
      <c r="M512" s="58"/>
    </row>
    <row r="513" spans="1:13" s="33" customFormat="1">
      <c r="A513" s="47">
        <v>44328</v>
      </c>
      <c r="B513" s="46">
        <v>12068.808000000001</v>
      </c>
      <c r="C513" s="32">
        <f>VLOOKUP($A513,級距!$A:$K,9,FALSE)</f>
        <v>10</v>
      </c>
      <c r="D513" s="32">
        <f>VLOOKUP($A513,級距!$A:$K,10,FALSE)</f>
        <v>6</v>
      </c>
      <c r="E513" s="32">
        <f>VLOOKUP($A513,級距!$A:$K,11,FALSE)</f>
        <v>1</v>
      </c>
      <c r="F513" s="32">
        <f t="shared" si="7"/>
        <v>1</v>
      </c>
      <c r="M513" s="58"/>
    </row>
    <row r="514" spans="1:13" s="33" customFormat="1">
      <c r="A514" s="47">
        <v>44327</v>
      </c>
      <c r="B514" s="46">
        <v>-81043.944000000003</v>
      </c>
      <c r="C514" s="32">
        <f>VLOOKUP($A514,級距!$A:$K,9,FALSE)</f>
        <v>10</v>
      </c>
      <c r="D514" s="32">
        <f>VLOOKUP($A514,級距!$A:$K,10,FALSE)</f>
        <v>8</v>
      </c>
      <c r="E514" s="32">
        <f>VLOOKUP($A514,級距!$A:$K,11,FALSE)</f>
        <v>4</v>
      </c>
      <c r="F514" s="32">
        <f t="shared" si="7"/>
        <v>1</v>
      </c>
      <c r="M514" s="58"/>
    </row>
    <row r="515" spans="1:13" s="33" customFormat="1">
      <c r="A515" s="47">
        <v>44326</v>
      </c>
      <c r="B515" s="46">
        <v>-84222.944000000003</v>
      </c>
      <c r="C515" s="32">
        <f>VLOOKUP($A515,級距!$A:$K,9,FALSE)</f>
        <v>5</v>
      </c>
      <c r="D515" s="32">
        <f>VLOOKUP($A515,級距!$A:$K,10,FALSE)</f>
        <v>8</v>
      </c>
      <c r="E515" s="32">
        <f>VLOOKUP($A515,級距!$A:$K,11,FALSE)</f>
        <v>3</v>
      </c>
      <c r="F515" s="32">
        <f t="shared" si="7"/>
        <v>1</v>
      </c>
      <c r="M515" s="58"/>
    </row>
    <row r="516" spans="1:13" s="33" customFormat="1">
      <c r="A516" s="47">
        <v>44322</v>
      </c>
      <c r="B516" s="46">
        <v>104736.67200000001</v>
      </c>
      <c r="C516" s="32">
        <f>VLOOKUP($A516,級距!$A:$K,9,FALSE)</f>
        <v>10</v>
      </c>
      <c r="D516" s="32">
        <f>VLOOKUP($A516,級距!$A:$K,10,FALSE)</f>
        <v>2</v>
      </c>
      <c r="E516" s="32">
        <f>VLOOKUP($A516,級距!$A:$K,11,FALSE)</f>
        <v>1</v>
      </c>
      <c r="F516" s="32">
        <f t="shared" ref="F516:F579" si="8">IF(A517&lt;&gt;A516,1,0)</f>
        <v>1</v>
      </c>
      <c r="M516" s="58"/>
    </row>
    <row r="517" spans="1:13" s="33" customFormat="1">
      <c r="A517" s="47">
        <v>44320</v>
      </c>
      <c r="B517" s="46">
        <v>-127416.144</v>
      </c>
      <c r="C517" s="32">
        <f>VLOOKUP($A517,級距!$A:$K,9,FALSE)</f>
        <v>10</v>
      </c>
      <c r="D517" s="32">
        <f>VLOOKUP($A517,級距!$A:$K,10,FALSE)</f>
        <v>6</v>
      </c>
      <c r="E517" s="32">
        <f>VLOOKUP($A517,級距!$A:$K,11,FALSE)</f>
        <v>1</v>
      </c>
      <c r="F517" s="32">
        <f t="shared" si="8"/>
        <v>1</v>
      </c>
      <c r="M517" s="58"/>
    </row>
    <row r="518" spans="1:13" s="33" customFormat="1">
      <c r="A518" s="47">
        <v>44319</v>
      </c>
      <c r="B518" s="46">
        <v>-67066.48</v>
      </c>
      <c r="C518" s="32">
        <f>VLOOKUP($A518,級距!$A:$K,9,FALSE)</f>
        <v>9</v>
      </c>
      <c r="D518" s="32">
        <f>VLOOKUP($A518,級距!$A:$K,10,FALSE)</f>
        <v>9</v>
      </c>
      <c r="E518" s="32">
        <f>VLOOKUP($A518,級距!$A:$K,11,FALSE)</f>
        <v>3</v>
      </c>
      <c r="F518" s="32">
        <f t="shared" si="8"/>
        <v>1</v>
      </c>
      <c r="M518" s="58"/>
    </row>
    <row r="519" spans="1:13" s="33" customFormat="1">
      <c r="A519" s="47">
        <v>44314</v>
      </c>
      <c r="B519" s="46">
        <v>39745.936000000002</v>
      </c>
      <c r="C519" s="32">
        <f>VLOOKUP($A519,級距!$A:$K,9,FALSE)</f>
        <v>1</v>
      </c>
      <c r="D519" s="32">
        <f>VLOOKUP($A519,級距!$A:$K,10,FALSE)</f>
        <v>2</v>
      </c>
      <c r="E519" s="32">
        <f>VLOOKUP($A519,級距!$A:$K,11,FALSE)</f>
        <v>2</v>
      </c>
      <c r="F519" s="32">
        <f t="shared" si="8"/>
        <v>1</v>
      </c>
      <c r="M519" s="58"/>
    </row>
    <row r="520" spans="1:13" s="33" customFormat="1">
      <c r="A520" s="47">
        <v>44313</v>
      </c>
      <c r="B520" s="46">
        <v>-25206.335999999999</v>
      </c>
      <c r="C520" s="32">
        <f>VLOOKUP($A520,級距!$A:$K,9,FALSE)</f>
        <v>2</v>
      </c>
      <c r="D520" s="32">
        <f>VLOOKUP($A520,級距!$A:$K,10,FALSE)</f>
        <v>4</v>
      </c>
      <c r="E520" s="32">
        <f>VLOOKUP($A520,級距!$A:$K,11,FALSE)</f>
        <v>2</v>
      </c>
      <c r="F520" s="32">
        <f t="shared" si="8"/>
        <v>1</v>
      </c>
      <c r="M520" s="58"/>
    </row>
    <row r="521" spans="1:13" s="33" customFormat="1">
      <c r="A521" s="47">
        <v>44312</v>
      </c>
      <c r="B521" s="46">
        <v>119963.728</v>
      </c>
      <c r="C521" s="32">
        <f>VLOOKUP($A521,級距!$A:$K,9,FALSE)</f>
        <v>7</v>
      </c>
      <c r="D521" s="32">
        <f>VLOOKUP($A521,級距!$A:$K,10,FALSE)</f>
        <v>10</v>
      </c>
      <c r="E521" s="32">
        <f>VLOOKUP($A521,級距!$A:$K,11,FALSE)</f>
        <v>3</v>
      </c>
      <c r="F521" s="32">
        <f t="shared" si="8"/>
        <v>1</v>
      </c>
      <c r="M521" s="58"/>
    </row>
    <row r="522" spans="1:13" s="33" customFormat="1">
      <c r="A522" s="47">
        <v>44308</v>
      </c>
      <c r="B522" s="46">
        <v>103096.54399999999</v>
      </c>
      <c r="C522" s="32">
        <f>VLOOKUP($A522,級距!$A:$K,9,FALSE)</f>
        <v>9</v>
      </c>
      <c r="D522" s="32">
        <f>VLOOKUP($A522,級距!$A:$K,10,FALSE)</f>
        <v>5</v>
      </c>
      <c r="E522" s="32">
        <f>VLOOKUP($A522,級距!$A:$K,11,FALSE)</f>
        <v>1</v>
      </c>
      <c r="F522" s="32">
        <f t="shared" si="8"/>
        <v>1</v>
      </c>
      <c r="M522" s="58"/>
    </row>
    <row r="523" spans="1:13" s="33" customFormat="1">
      <c r="A523" s="47">
        <v>44307</v>
      </c>
      <c r="B523" s="46">
        <v>12307.056</v>
      </c>
      <c r="C523" s="32">
        <f>VLOOKUP($A523,級距!$A:$K,9,FALSE)</f>
        <v>2</v>
      </c>
      <c r="D523" s="32">
        <f>VLOOKUP($A523,級距!$A:$K,10,FALSE)</f>
        <v>1</v>
      </c>
      <c r="E523" s="32">
        <f>VLOOKUP($A523,級距!$A:$K,11,FALSE)</f>
        <v>2</v>
      </c>
      <c r="F523" s="32">
        <f t="shared" si="8"/>
        <v>1</v>
      </c>
      <c r="M523" s="58"/>
    </row>
    <row r="524" spans="1:13" s="33" customFormat="1">
      <c r="A524" s="47">
        <v>44302</v>
      </c>
      <c r="B524" s="46">
        <v>-37303.055999999997</v>
      </c>
      <c r="C524" s="32">
        <f>VLOOKUP($A524,級距!$A:$K,9,FALSE)</f>
        <v>5</v>
      </c>
      <c r="D524" s="32">
        <f>VLOOKUP($A524,級距!$A:$K,10,FALSE)</f>
        <v>6</v>
      </c>
      <c r="E524" s="32">
        <f>VLOOKUP($A524,級距!$A:$K,11,FALSE)</f>
        <v>2</v>
      </c>
      <c r="F524" s="32">
        <f t="shared" si="8"/>
        <v>1</v>
      </c>
      <c r="M524" s="58"/>
    </row>
    <row r="525" spans="1:13" s="33" customFormat="1">
      <c r="A525" s="47">
        <v>44300</v>
      </c>
      <c r="B525" s="46">
        <v>68959.16</v>
      </c>
      <c r="C525" s="32">
        <f>VLOOKUP($A525,級距!$A:$K,9,FALSE)</f>
        <v>10</v>
      </c>
      <c r="D525" s="32">
        <f>VLOOKUP($A525,級距!$A:$K,10,FALSE)</f>
        <v>1</v>
      </c>
      <c r="E525" s="32">
        <f>VLOOKUP($A525,級距!$A:$K,11,FALSE)</f>
        <v>1</v>
      </c>
      <c r="F525" s="32">
        <f t="shared" si="8"/>
        <v>1</v>
      </c>
      <c r="M525" s="58"/>
    </row>
    <row r="526" spans="1:13" s="33" customFormat="1">
      <c r="A526" s="47">
        <v>44298</v>
      </c>
      <c r="B526" s="46">
        <v>38370.368000000002</v>
      </c>
      <c r="C526" s="32">
        <f>VLOOKUP($A526,級距!$A:$K,9,FALSE)</f>
        <v>7</v>
      </c>
      <c r="D526" s="32">
        <f>VLOOKUP($A526,級距!$A:$K,10,FALSE)</f>
        <v>3</v>
      </c>
      <c r="E526" s="32">
        <f>VLOOKUP($A526,級距!$A:$K,11,FALSE)</f>
        <v>2</v>
      </c>
      <c r="F526" s="32">
        <f t="shared" si="8"/>
        <v>1</v>
      </c>
      <c r="M526" s="58"/>
    </row>
    <row r="527" spans="1:13" s="33" customFormat="1">
      <c r="A527" s="47">
        <v>44295</v>
      </c>
      <c r="B527" s="46">
        <v>36289.487999999998</v>
      </c>
      <c r="C527" s="32">
        <f>VLOOKUP($A527,級距!$A:$K,9,FALSE)</f>
        <v>5</v>
      </c>
      <c r="D527" s="32">
        <f>VLOOKUP($A527,級距!$A:$K,10,FALSE)</f>
        <v>7</v>
      </c>
      <c r="E527" s="32">
        <f>VLOOKUP($A527,級距!$A:$K,11,FALSE)</f>
        <v>3</v>
      </c>
      <c r="F527" s="32">
        <f t="shared" si="8"/>
        <v>1</v>
      </c>
      <c r="M527" s="58"/>
    </row>
    <row r="528" spans="1:13" s="33" customFormat="1">
      <c r="A528" s="47">
        <v>44294</v>
      </c>
      <c r="B528" s="46">
        <v>128751.728</v>
      </c>
      <c r="C528" s="32">
        <f>VLOOKUP($A528,級距!$A:$K,9,FALSE)</f>
        <v>8</v>
      </c>
      <c r="D528" s="32">
        <f>VLOOKUP($A528,級距!$A:$K,10,FALSE)</f>
        <v>9</v>
      </c>
      <c r="E528" s="32">
        <f>VLOOKUP($A528,級距!$A:$K,11,FALSE)</f>
        <v>3</v>
      </c>
      <c r="F528" s="32">
        <f t="shared" si="8"/>
        <v>1</v>
      </c>
      <c r="M528" s="58"/>
    </row>
    <row r="529" spans="1:13" s="33" customFormat="1">
      <c r="A529" s="47">
        <v>44293</v>
      </c>
      <c r="B529" s="46">
        <v>125957.32799999999</v>
      </c>
      <c r="C529" s="32">
        <f>VLOOKUP($A529,級距!$A:$K,9,FALSE)</f>
        <v>2</v>
      </c>
      <c r="D529" s="32">
        <f>VLOOKUP($A529,級距!$A:$K,10,FALSE)</f>
        <v>1</v>
      </c>
      <c r="E529" s="32">
        <f>VLOOKUP($A529,級距!$A:$K,11,FALSE)</f>
        <v>2</v>
      </c>
      <c r="F529" s="32">
        <f t="shared" si="8"/>
        <v>1</v>
      </c>
      <c r="M529" s="58"/>
    </row>
    <row r="530" spans="1:13" s="33" customFormat="1">
      <c r="A530" s="47">
        <v>44292</v>
      </c>
      <c r="B530" s="46">
        <v>59167.392</v>
      </c>
      <c r="C530" s="32">
        <f>VLOOKUP($A530,級距!$A:$K,9,FALSE)</f>
        <v>4</v>
      </c>
      <c r="D530" s="32">
        <f>VLOOKUP($A530,級距!$A:$K,10,FALSE)</f>
        <v>3</v>
      </c>
      <c r="E530" s="32">
        <f>VLOOKUP($A530,級距!$A:$K,11,FALSE)</f>
        <v>2</v>
      </c>
      <c r="F530" s="32">
        <f t="shared" si="8"/>
        <v>1</v>
      </c>
      <c r="M530" s="58"/>
    </row>
    <row r="531" spans="1:13" s="33" customFormat="1">
      <c r="A531" s="47">
        <v>44287</v>
      </c>
      <c r="B531" s="46">
        <v>7660.3040000000001</v>
      </c>
      <c r="C531" s="32">
        <f>VLOOKUP($A531,級距!$A:$K,9,FALSE)</f>
        <v>3</v>
      </c>
      <c r="D531" s="32">
        <f>VLOOKUP($A531,級距!$A:$K,10,FALSE)</f>
        <v>2</v>
      </c>
      <c r="E531" s="32">
        <f>VLOOKUP($A531,級距!$A:$K,11,FALSE)</f>
        <v>2</v>
      </c>
      <c r="F531" s="32">
        <f t="shared" si="8"/>
        <v>1</v>
      </c>
      <c r="M531" s="58"/>
    </row>
    <row r="532" spans="1:13" s="33" customFormat="1">
      <c r="A532" s="47">
        <v>44286</v>
      </c>
      <c r="B532" s="46">
        <v>64321.688000000002</v>
      </c>
      <c r="C532" s="32">
        <f>VLOOKUP($A532,級距!$A:$K,9,FALSE)</f>
        <v>4</v>
      </c>
      <c r="D532" s="32">
        <f>VLOOKUP($A532,級距!$A:$K,10,FALSE)</f>
        <v>9</v>
      </c>
      <c r="E532" s="32">
        <f>VLOOKUP($A532,級距!$A:$K,11,FALSE)</f>
        <v>3</v>
      </c>
      <c r="F532" s="32">
        <f t="shared" si="8"/>
        <v>1</v>
      </c>
      <c r="M532" s="58"/>
    </row>
    <row r="533" spans="1:13" s="33" customFormat="1">
      <c r="A533" s="47">
        <v>44285</v>
      </c>
      <c r="B533" s="46">
        <v>-46358.400000000001</v>
      </c>
      <c r="C533" s="32">
        <f>VLOOKUP($A533,級距!$A:$K,9,FALSE)</f>
        <v>2</v>
      </c>
      <c r="D533" s="32">
        <f>VLOOKUP($A533,級距!$A:$K,10,FALSE)</f>
        <v>5</v>
      </c>
      <c r="E533" s="32">
        <f>VLOOKUP($A533,級距!$A:$K,11,FALSE)</f>
        <v>2</v>
      </c>
      <c r="F533" s="32">
        <f t="shared" si="8"/>
        <v>1</v>
      </c>
      <c r="M533" s="58"/>
    </row>
    <row r="534" spans="1:13" s="33" customFormat="1">
      <c r="A534" s="47">
        <v>44280</v>
      </c>
      <c r="B534" s="46">
        <v>-46254.336000000003</v>
      </c>
      <c r="C534" s="32">
        <f>VLOOKUP($A534,級距!$A:$K,9,FALSE)</f>
        <v>8</v>
      </c>
      <c r="D534" s="32">
        <f>VLOOKUP($A534,級距!$A:$K,10,FALSE)</f>
        <v>7</v>
      </c>
      <c r="E534" s="32">
        <f>VLOOKUP($A534,級距!$A:$K,11,FALSE)</f>
        <v>3</v>
      </c>
      <c r="F534" s="32">
        <f t="shared" si="8"/>
        <v>1</v>
      </c>
      <c r="M534" s="58"/>
    </row>
    <row r="535" spans="1:13" s="33" customFormat="1">
      <c r="A535" s="47">
        <v>44279</v>
      </c>
      <c r="B535" s="46">
        <v>-82675.520000000004</v>
      </c>
      <c r="C535" s="32">
        <f>VLOOKUP($A535,級距!$A:$K,9,FALSE)</f>
        <v>3</v>
      </c>
      <c r="D535" s="32">
        <f>VLOOKUP($A535,級距!$A:$K,10,FALSE)</f>
        <v>3</v>
      </c>
      <c r="E535" s="32">
        <f>VLOOKUP($A535,級距!$A:$K,11,FALSE)</f>
        <v>2</v>
      </c>
      <c r="F535" s="32">
        <f t="shared" si="8"/>
        <v>1</v>
      </c>
      <c r="M535" s="58"/>
    </row>
    <row r="536" spans="1:13" s="33" customFormat="1">
      <c r="A536" s="47">
        <v>44278</v>
      </c>
      <c r="B536" s="46">
        <v>16101.696</v>
      </c>
      <c r="C536" s="32">
        <f>VLOOKUP($A536,級距!$A:$K,9,FALSE)</f>
        <v>5</v>
      </c>
      <c r="D536" s="32">
        <f>VLOOKUP($A536,級距!$A:$K,10,FALSE)</f>
        <v>6</v>
      </c>
      <c r="E536" s="32">
        <f>VLOOKUP($A536,級距!$A:$K,11,FALSE)</f>
        <v>2</v>
      </c>
      <c r="F536" s="32">
        <f t="shared" si="8"/>
        <v>1</v>
      </c>
      <c r="M536" s="58"/>
    </row>
    <row r="537" spans="1:13" s="33" customFormat="1">
      <c r="A537" s="47">
        <v>44277</v>
      </c>
      <c r="B537" s="46">
        <v>182694.848</v>
      </c>
      <c r="C537" s="32">
        <f>VLOOKUP($A537,級距!$A:$K,9,FALSE)</f>
        <v>9</v>
      </c>
      <c r="D537" s="32">
        <f>VLOOKUP($A537,級距!$A:$K,10,FALSE)</f>
        <v>5</v>
      </c>
      <c r="E537" s="32">
        <f>VLOOKUP($A537,級距!$A:$K,11,FALSE)</f>
        <v>2</v>
      </c>
      <c r="F537" s="32">
        <f t="shared" si="8"/>
        <v>1</v>
      </c>
      <c r="M537" s="58"/>
    </row>
    <row r="538" spans="1:13" s="33" customFormat="1">
      <c r="A538" s="47">
        <v>44274</v>
      </c>
      <c r="B538" s="46">
        <v>-12550.144</v>
      </c>
      <c r="C538" s="32">
        <f>VLOOKUP($A538,級距!$A:$K,9,FALSE)</f>
        <v>5</v>
      </c>
      <c r="D538" s="32">
        <f>VLOOKUP($A538,級距!$A:$K,10,FALSE)</f>
        <v>6</v>
      </c>
      <c r="E538" s="32">
        <f>VLOOKUP($A538,級距!$A:$K,11,FALSE)</f>
        <v>2</v>
      </c>
      <c r="F538" s="32">
        <f t="shared" si="8"/>
        <v>1</v>
      </c>
      <c r="M538" s="58"/>
    </row>
    <row r="539" spans="1:13" s="33" customFormat="1">
      <c r="A539" s="47">
        <v>44272</v>
      </c>
      <c r="B539" s="46">
        <v>-88533.216</v>
      </c>
      <c r="C539" s="32">
        <f>VLOOKUP($A539,級距!$A:$K,9,FALSE)</f>
        <v>5</v>
      </c>
      <c r="D539" s="32">
        <f>VLOOKUP($A539,級距!$A:$K,10,FALSE)</f>
        <v>8</v>
      </c>
      <c r="E539" s="32">
        <f>VLOOKUP($A539,級距!$A:$K,11,FALSE)</f>
        <v>3</v>
      </c>
      <c r="F539" s="32">
        <f t="shared" si="8"/>
        <v>1</v>
      </c>
      <c r="M539" s="58"/>
    </row>
    <row r="540" spans="1:13" s="33" customFormat="1">
      <c r="A540" s="47">
        <v>44270</v>
      </c>
      <c r="B540" s="46">
        <v>-47018.207999999999</v>
      </c>
      <c r="C540" s="32">
        <f>VLOOKUP($A540,級距!$A:$K,9,FALSE)</f>
        <v>2</v>
      </c>
      <c r="D540" s="32">
        <f>VLOOKUP($A540,級距!$A:$K,10,FALSE)</f>
        <v>1</v>
      </c>
      <c r="E540" s="32">
        <f>VLOOKUP($A540,級距!$A:$K,11,FALSE)</f>
        <v>2</v>
      </c>
      <c r="F540" s="32">
        <f t="shared" si="8"/>
        <v>1</v>
      </c>
      <c r="M540" s="58"/>
    </row>
    <row r="541" spans="1:13" s="33" customFormat="1">
      <c r="A541" s="47">
        <v>44267</v>
      </c>
      <c r="B541" s="46">
        <v>17284.752</v>
      </c>
      <c r="C541" s="32">
        <f>VLOOKUP($A541,級距!$A:$K,9,FALSE)</f>
        <v>3</v>
      </c>
      <c r="D541" s="32">
        <f>VLOOKUP($A541,級距!$A:$K,10,FALSE)</f>
        <v>5</v>
      </c>
      <c r="E541" s="32">
        <f>VLOOKUP($A541,級距!$A:$K,11,FALSE)</f>
        <v>2</v>
      </c>
      <c r="F541" s="32">
        <f t="shared" si="8"/>
        <v>1</v>
      </c>
      <c r="M541" s="58"/>
    </row>
    <row r="542" spans="1:13" s="33" customFormat="1">
      <c r="A542" s="47">
        <v>44264</v>
      </c>
      <c r="B542" s="46">
        <v>-24249.056</v>
      </c>
      <c r="C542" s="32">
        <f>VLOOKUP($A542,級距!$A:$K,9,FALSE)</f>
        <v>8</v>
      </c>
      <c r="D542" s="32">
        <f>VLOOKUP($A542,級距!$A:$K,10,FALSE)</f>
        <v>1</v>
      </c>
      <c r="E542" s="32">
        <f>VLOOKUP($A542,級距!$A:$K,11,FALSE)</f>
        <v>2</v>
      </c>
      <c r="F542" s="32">
        <f t="shared" si="8"/>
        <v>1</v>
      </c>
      <c r="M542" s="58"/>
    </row>
    <row r="543" spans="1:13" s="33" customFormat="1">
      <c r="A543" s="47">
        <v>44263</v>
      </c>
      <c r="B543" s="46">
        <v>-31838.400000000001</v>
      </c>
      <c r="C543" s="32">
        <f>VLOOKUP($A543,級距!$A:$K,9,FALSE)</f>
        <v>10</v>
      </c>
      <c r="D543" s="32">
        <f>VLOOKUP($A543,級距!$A:$K,10,FALSE)</f>
        <v>5</v>
      </c>
      <c r="E543" s="32">
        <f>VLOOKUP($A543,級距!$A:$K,11,FALSE)</f>
        <v>1</v>
      </c>
      <c r="F543" s="32">
        <f t="shared" si="8"/>
        <v>1</v>
      </c>
      <c r="M543" s="58"/>
    </row>
    <row r="544" spans="1:13" s="33" customFormat="1">
      <c r="A544" s="47">
        <v>44260</v>
      </c>
      <c r="B544" s="46">
        <v>180267.38399999999</v>
      </c>
      <c r="C544" s="32">
        <f>VLOOKUP($A544,級距!$A:$K,9,FALSE)</f>
        <v>10</v>
      </c>
      <c r="D544" s="32">
        <f>VLOOKUP($A544,級距!$A:$K,10,FALSE)</f>
        <v>8</v>
      </c>
      <c r="E544" s="32">
        <f>VLOOKUP($A544,級距!$A:$K,11,FALSE)</f>
        <v>4</v>
      </c>
      <c r="F544" s="32">
        <f t="shared" si="8"/>
        <v>1</v>
      </c>
      <c r="M544" s="58"/>
    </row>
    <row r="545" spans="1:13" s="33" customFormat="1">
      <c r="A545" s="47">
        <v>44259</v>
      </c>
      <c r="B545" s="46">
        <v>89747.967999999993</v>
      </c>
      <c r="C545" s="32">
        <f>VLOOKUP($A545,級距!$A:$K,9,FALSE)</f>
        <v>10</v>
      </c>
      <c r="D545" s="32">
        <f>VLOOKUP($A545,級距!$A:$K,10,FALSE)</f>
        <v>4</v>
      </c>
      <c r="E545" s="32">
        <f>VLOOKUP($A545,級距!$A:$K,11,FALSE)</f>
        <v>1</v>
      </c>
      <c r="F545" s="32">
        <f t="shared" si="8"/>
        <v>1</v>
      </c>
      <c r="M545" s="58"/>
    </row>
    <row r="546" spans="1:13" s="33" customFormat="1">
      <c r="A546" s="47">
        <v>44258</v>
      </c>
      <c r="B546" s="46">
        <v>-11467.056</v>
      </c>
      <c r="C546" s="32">
        <f>VLOOKUP($A546,級距!$A:$K,9,FALSE)</f>
        <v>10</v>
      </c>
      <c r="D546" s="32">
        <f>VLOOKUP($A546,級距!$A:$K,10,FALSE)</f>
        <v>6</v>
      </c>
      <c r="E546" s="32">
        <f>VLOOKUP($A546,級距!$A:$K,11,FALSE)</f>
        <v>1</v>
      </c>
      <c r="F546" s="32">
        <f t="shared" si="8"/>
        <v>1</v>
      </c>
      <c r="M546" s="58"/>
    </row>
    <row r="547" spans="1:13" s="33" customFormat="1">
      <c r="A547" s="47">
        <v>44257</v>
      </c>
      <c r="B547" s="46">
        <v>-122792.568</v>
      </c>
      <c r="C547" s="32">
        <f>VLOOKUP($A547,級距!$A:$K,9,FALSE)</f>
        <v>10</v>
      </c>
      <c r="D547" s="32">
        <f>VLOOKUP($A547,級距!$A:$K,10,FALSE)</f>
        <v>9</v>
      </c>
      <c r="E547" s="32">
        <f>VLOOKUP($A547,級距!$A:$K,11,FALSE)</f>
        <v>4</v>
      </c>
      <c r="F547" s="32">
        <f t="shared" si="8"/>
        <v>1</v>
      </c>
      <c r="M547" s="58"/>
    </row>
    <row r="548" spans="1:13" s="33" customFormat="1">
      <c r="A548" s="47">
        <v>44253</v>
      </c>
      <c r="B548" s="46">
        <v>56938.847999999998</v>
      </c>
      <c r="C548" s="32">
        <f>VLOOKUP($A548,級距!$A:$K,9,FALSE)</f>
        <v>9</v>
      </c>
      <c r="D548" s="32">
        <f>VLOOKUP($A548,級距!$A:$K,10,FALSE)</f>
        <v>4</v>
      </c>
      <c r="E548" s="32">
        <f>VLOOKUP($A548,級距!$A:$K,11,FALSE)</f>
        <v>2</v>
      </c>
      <c r="F548" s="32">
        <f t="shared" si="8"/>
        <v>1</v>
      </c>
      <c r="M548" s="58"/>
    </row>
    <row r="549" spans="1:13" s="33" customFormat="1">
      <c r="A549" s="47">
        <v>44252</v>
      </c>
      <c r="B549" s="46">
        <v>-23128.351999999999</v>
      </c>
      <c r="C549" s="32">
        <f>VLOOKUP($A549,級距!$A:$K,9,FALSE)</f>
        <v>5</v>
      </c>
      <c r="D549" s="32">
        <f>VLOOKUP($A549,級距!$A:$K,10,FALSE)</f>
        <v>1</v>
      </c>
      <c r="E549" s="32">
        <f>VLOOKUP($A549,級距!$A:$K,11,FALSE)</f>
        <v>2</v>
      </c>
      <c r="F549" s="32">
        <f t="shared" si="8"/>
        <v>1</v>
      </c>
      <c r="M549" s="58"/>
    </row>
    <row r="550" spans="1:13" s="33" customFormat="1">
      <c r="A550" s="47">
        <v>44250</v>
      </c>
      <c r="B550" s="46">
        <v>103527.83199999999</v>
      </c>
      <c r="C550" s="32">
        <f>VLOOKUP($A550,級距!$A:$K,9,FALSE)</f>
        <v>9</v>
      </c>
      <c r="D550" s="32">
        <f>VLOOKUP($A550,級距!$A:$K,10,FALSE)</f>
        <v>8</v>
      </c>
      <c r="E550" s="32">
        <f>VLOOKUP($A550,級距!$A:$K,11,FALSE)</f>
        <v>3</v>
      </c>
      <c r="F550" s="32">
        <f t="shared" si="8"/>
        <v>1</v>
      </c>
      <c r="M550" s="58"/>
    </row>
    <row r="551" spans="1:13" s="33" customFormat="1">
      <c r="A551" s="47">
        <v>44249</v>
      </c>
      <c r="B551" s="46">
        <v>44959.135999999999</v>
      </c>
      <c r="C551" s="32">
        <f>VLOOKUP($A551,級距!$A:$K,9,FALSE)</f>
        <v>8</v>
      </c>
      <c r="D551" s="32">
        <f>VLOOKUP($A551,級距!$A:$K,10,FALSE)</f>
        <v>5</v>
      </c>
      <c r="E551" s="32">
        <f>VLOOKUP($A551,級距!$A:$K,11,FALSE)</f>
        <v>2</v>
      </c>
      <c r="F551" s="32">
        <f t="shared" si="8"/>
        <v>1</v>
      </c>
      <c r="M551" s="58"/>
    </row>
    <row r="552" spans="1:13" s="33" customFormat="1">
      <c r="A552" s="47">
        <v>44246</v>
      </c>
      <c r="B552" s="46">
        <v>-122798.61599999999</v>
      </c>
      <c r="C552" s="32">
        <f>VLOOKUP($A552,級距!$A:$K,9,FALSE)</f>
        <v>7</v>
      </c>
      <c r="D552" s="32">
        <f>VLOOKUP($A552,級距!$A:$K,10,FALSE)</f>
        <v>1</v>
      </c>
      <c r="E552" s="32">
        <f>VLOOKUP($A552,級距!$A:$K,11,FALSE)</f>
        <v>2</v>
      </c>
      <c r="F552" s="32">
        <f t="shared" si="8"/>
        <v>1</v>
      </c>
      <c r="M552" s="58"/>
    </row>
    <row r="553" spans="1:13" s="33" customFormat="1">
      <c r="A553" s="47">
        <v>44245</v>
      </c>
      <c r="B553" s="46">
        <v>-50334.303999999996</v>
      </c>
      <c r="C553" s="32">
        <f>VLOOKUP($A553,級距!$A:$K,9,FALSE)</f>
        <v>8</v>
      </c>
      <c r="D553" s="32">
        <f>VLOOKUP($A553,級距!$A:$K,10,FALSE)</f>
        <v>1</v>
      </c>
      <c r="E553" s="32">
        <f>VLOOKUP($A553,級距!$A:$K,11,FALSE)</f>
        <v>2</v>
      </c>
      <c r="F553" s="32">
        <f t="shared" si="8"/>
        <v>1</v>
      </c>
      <c r="M553" s="58"/>
    </row>
    <row r="554" spans="1:13" s="33" customFormat="1">
      <c r="A554" s="47">
        <v>44231</v>
      </c>
      <c r="B554" s="46">
        <v>94220.168000000005</v>
      </c>
      <c r="C554" s="32">
        <f>VLOOKUP($A554,級距!$A:$K,9,FALSE)</f>
        <v>8</v>
      </c>
      <c r="D554" s="32">
        <f>VLOOKUP($A554,級距!$A:$K,10,FALSE)</f>
        <v>1</v>
      </c>
      <c r="E554" s="32">
        <f>VLOOKUP($A554,級距!$A:$K,11,FALSE)</f>
        <v>2</v>
      </c>
      <c r="F554" s="32">
        <f t="shared" si="8"/>
        <v>1</v>
      </c>
      <c r="M554" s="58"/>
    </row>
    <row r="555" spans="1:13" s="33" customFormat="1">
      <c r="A555" s="47">
        <v>44230</v>
      </c>
      <c r="B555" s="46">
        <v>32027.856</v>
      </c>
      <c r="C555" s="32">
        <f>VLOOKUP($A555,級距!$A:$K,9,FALSE)</f>
        <v>5</v>
      </c>
      <c r="D555" s="32">
        <f>VLOOKUP($A555,級距!$A:$K,10,FALSE)</f>
        <v>6</v>
      </c>
      <c r="E555" s="32">
        <f>VLOOKUP($A555,級距!$A:$K,11,FALSE)</f>
        <v>2</v>
      </c>
      <c r="F555" s="32">
        <f t="shared" si="8"/>
        <v>1</v>
      </c>
      <c r="M555" s="58"/>
    </row>
    <row r="556" spans="1:13" s="33" customFormat="1">
      <c r="A556" s="47">
        <v>44228</v>
      </c>
      <c r="B556" s="46">
        <v>454404.76799999998</v>
      </c>
      <c r="C556" s="32">
        <f>VLOOKUP($A556,級距!$A:$K,9,FALSE)</f>
        <v>10</v>
      </c>
      <c r="D556" s="32">
        <f>VLOOKUP($A556,級距!$A:$K,10,FALSE)</f>
        <v>7</v>
      </c>
      <c r="E556" s="32">
        <f>VLOOKUP($A556,級距!$A:$K,11,FALSE)</f>
        <v>4</v>
      </c>
      <c r="F556" s="32">
        <f t="shared" si="8"/>
        <v>1</v>
      </c>
      <c r="M556" s="58"/>
    </row>
    <row r="557" spans="1:13" s="33" customFormat="1">
      <c r="A557" s="47">
        <v>44224</v>
      </c>
      <c r="B557" s="46">
        <v>47885.216</v>
      </c>
      <c r="C557" s="32">
        <f>VLOOKUP($A557,級距!$A:$K,9,FALSE)</f>
        <v>8</v>
      </c>
      <c r="D557" s="32">
        <f>VLOOKUP($A557,級距!$A:$K,10,FALSE)</f>
        <v>2</v>
      </c>
      <c r="E557" s="32">
        <f>VLOOKUP($A557,級距!$A:$K,11,FALSE)</f>
        <v>2</v>
      </c>
      <c r="F557" s="32">
        <f t="shared" si="8"/>
        <v>1</v>
      </c>
      <c r="M557" s="58"/>
    </row>
    <row r="558" spans="1:13" s="33" customFormat="1">
      <c r="A558" s="47">
        <v>44223</v>
      </c>
      <c r="B558" s="46">
        <v>6597.84</v>
      </c>
      <c r="C558" s="32">
        <f>VLOOKUP($A558,級距!$A:$K,9,FALSE)</f>
        <v>8</v>
      </c>
      <c r="D558" s="32">
        <f>VLOOKUP($A558,級距!$A:$K,10,FALSE)</f>
        <v>3</v>
      </c>
      <c r="E558" s="32">
        <f>VLOOKUP($A558,級距!$A:$K,11,FALSE)</f>
        <v>2</v>
      </c>
      <c r="F558" s="32">
        <f t="shared" si="8"/>
        <v>1</v>
      </c>
      <c r="M558" s="58"/>
    </row>
    <row r="559" spans="1:13" s="33" customFormat="1">
      <c r="A559" s="47">
        <v>44222</v>
      </c>
      <c r="B559" s="46">
        <v>-95635.808000000005</v>
      </c>
      <c r="C559" s="32">
        <f>VLOOKUP($A559,級距!$A:$K,9,FALSE)</f>
        <v>10</v>
      </c>
      <c r="D559" s="32">
        <f>VLOOKUP($A559,級距!$A:$K,10,FALSE)</f>
        <v>6</v>
      </c>
      <c r="E559" s="32">
        <f>VLOOKUP($A559,級距!$A:$K,11,FALSE)</f>
        <v>1</v>
      </c>
      <c r="F559" s="32">
        <f t="shared" si="8"/>
        <v>1</v>
      </c>
      <c r="M559" s="58"/>
    </row>
    <row r="560" spans="1:13" s="33" customFormat="1">
      <c r="A560" s="47">
        <v>44221</v>
      </c>
      <c r="B560" s="46">
        <v>-59547.167999999998</v>
      </c>
      <c r="C560" s="32">
        <f>VLOOKUP($A560,級距!$A:$K,9,FALSE)</f>
        <v>9</v>
      </c>
      <c r="D560" s="32">
        <f>VLOOKUP($A560,級距!$A:$K,10,FALSE)</f>
        <v>2</v>
      </c>
      <c r="E560" s="32">
        <f>VLOOKUP($A560,級距!$A:$K,11,FALSE)</f>
        <v>2</v>
      </c>
      <c r="F560" s="32">
        <f t="shared" si="8"/>
        <v>1</v>
      </c>
      <c r="M560" s="58"/>
    </row>
    <row r="561" spans="1:13" s="33" customFormat="1">
      <c r="A561" s="47">
        <v>44218</v>
      </c>
      <c r="B561" s="46">
        <v>102828.8</v>
      </c>
      <c r="C561" s="32">
        <f>VLOOKUP($A561,級距!$A:$K,9,FALSE)</f>
        <v>5</v>
      </c>
      <c r="D561" s="32">
        <f>VLOOKUP($A561,級距!$A:$K,10,FALSE)</f>
        <v>5</v>
      </c>
      <c r="E561" s="32">
        <f>VLOOKUP($A561,級距!$A:$K,11,FALSE)</f>
        <v>2</v>
      </c>
      <c r="F561" s="32">
        <f t="shared" si="8"/>
        <v>1</v>
      </c>
      <c r="M561" s="58"/>
    </row>
    <row r="562" spans="1:13" s="33" customFormat="1">
      <c r="A562" s="47">
        <v>44216</v>
      </c>
      <c r="B562" s="46">
        <v>-76662.816000000006</v>
      </c>
      <c r="C562" s="32">
        <f>VLOOKUP($A562,級距!$A:$K,9,FALSE)</f>
        <v>8</v>
      </c>
      <c r="D562" s="32">
        <f>VLOOKUP($A562,級距!$A:$K,10,FALSE)</f>
        <v>6</v>
      </c>
      <c r="E562" s="32">
        <f>VLOOKUP($A562,級距!$A:$K,11,FALSE)</f>
        <v>2</v>
      </c>
      <c r="F562" s="32">
        <f t="shared" si="8"/>
        <v>1</v>
      </c>
      <c r="M562" s="58"/>
    </row>
    <row r="563" spans="1:13" s="33" customFormat="1">
      <c r="A563" s="47">
        <v>44214</v>
      </c>
      <c r="B563" s="46">
        <v>-125967.264</v>
      </c>
      <c r="C563" s="32">
        <f>VLOOKUP($A563,級距!$A:$K,9,FALSE)</f>
        <v>10</v>
      </c>
      <c r="D563" s="32">
        <f>VLOOKUP($A563,級距!$A:$K,10,FALSE)</f>
        <v>1</v>
      </c>
      <c r="E563" s="32">
        <f>VLOOKUP($A563,級距!$A:$K,11,FALSE)</f>
        <v>1</v>
      </c>
      <c r="F563" s="32">
        <f t="shared" si="8"/>
        <v>1</v>
      </c>
      <c r="M563" s="58"/>
    </row>
    <row r="564" spans="1:13" s="33" customFormat="1">
      <c r="A564" s="47">
        <v>44211</v>
      </c>
      <c r="B564" s="46">
        <v>89910.911999999997</v>
      </c>
      <c r="C564" s="32">
        <f>VLOOKUP($A564,級距!$A:$K,9,FALSE)</f>
        <v>10</v>
      </c>
      <c r="D564" s="32">
        <f>VLOOKUP($A564,級距!$A:$K,10,FALSE)</f>
        <v>8</v>
      </c>
      <c r="E564" s="32">
        <f>VLOOKUP($A564,級距!$A:$K,11,FALSE)</f>
        <v>4</v>
      </c>
      <c r="F564" s="32">
        <f t="shared" si="8"/>
        <v>1</v>
      </c>
      <c r="M564" s="58"/>
    </row>
    <row r="565" spans="1:13" s="33" customFormat="1">
      <c r="A565" s="47">
        <v>44210</v>
      </c>
      <c r="B565" s="46">
        <v>-122279.304</v>
      </c>
      <c r="C565" s="32">
        <f>VLOOKUP($A565,級距!$A:$K,9,FALSE)</f>
        <v>4</v>
      </c>
      <c r="D565" s="32">
        <f>VLOOKUP($A565,級距!$A:$K,10,FALSE)</f>
        <v>2</v>
      </c>
      <c r="E565" s="32">
        <f>VLOOKUP($A565,級距!$A:$K,11,FALSE)</f>
        <v>2</v>
      </c>
      <c r="F565" s="32">
        <f t="shared" si="8"/>
        <v>1</v>
      </c>
      <c r="M565" s="58"/>
    </row>
    <row r="566" spans="1:13" s="33" customFormat="1">
      <c r="A566" s="47">
        <v>44208</v>
      </c>
      <c r="B566" s="46">
        <v>-12351.616</v>
      </c>
      <c r="C566" s="32">
        <f>VLOOKUP($A566,級距!$A:$K,9,FALSE)</f>
        <v>7</v>
      </c>
      <c r="D566" s="32">
        <f>VLOOKUP($A566,級距!$A:$K,10,FALSE)</f>
        <v>2</v>
      </c>
      <c r="E566" s="32">
        <f>VLOOKUP($A566,級距!$A:$K,11,FALSE)</f>
        <v>2</v>
      </c>
      <c r="F566" s="32">
        <f t="shared" si="8"/>
        <v>1</v>
      </c>
      <c r="M566" s="58"/>
    </row>
    <row r="567" spans="1:13" s="33" customFormat="1">
      <c r="A567" s="47">
        <v>44207</v>
      </c>
      <c r="B567" s="46">
        <v>-24565.727999999999</v>
      </c>
      <c r="C567" s="32">
        <f>VLOOKUP($A567,級距!$A:$K,9,FALSE)</f>
        <v>5</v>
      </c>
      <c r="D567" s="32">
        <f>VLOOKUP($A567,級距!$A:$K,10,FALSE)</f>
        <v>7</v>
      </c>
      <c r="E567" s="32">
        <f>VLOOKUP($A567,級距!$A:$K,11,FALSE)</f>
        <v>3</v>
      </c>
      <c r="F567" s="32">
        <f t="shared" si="8"/>
        <v>1</v>
      </c>
      <c r="M567" s="58"/>
    </row>
    <row r="568" spans="1:13" s="33" customFormat="1">
      <c r="A568" s="47">
        <v>44204</v>
      </c>
      <c r="B568" s="46">
        <v>-30144.511999999999</v>
      </c>
      <c r="C568" s="32">
        <f>VLOOKUP($A568,級距!$A:$K,9,FALSE)</f>
        <v>7</v>
      </c>
      <c r="D568" s="32">
        <f>VLOOKUP($A568,級距!$A:$K,10,FALSE)</f>
        <v>4</v>
      </c>
      <c r="E568" s="32">
        <f>VLOOKUP($A568,級距!$A:$K,11,FALSE)</f>
        <v>2</v>
      </c>
      <c r="F568" s="32">
        <f t="shared" si="8"/>
        <v>1</v>
      </c>
      <c r="M568" s="58"/>
    </row>
    <row r="569" spans="1:13" s="33" customFormat="1">
      <c r="A569" s="47">
        <v>44202</v>
      </c>
      <c r="B569" s="46">
        <v>75644.008000000002</v>
      </c>
      <c r="C569" s="32">
        <f>VLOOKUP($A569,級距!$A:$K,9,FALSE)</f>
        <v>10</v>
      </c>
      <c r="D569" s="32">
        <f>VLOOKUP($A569,級距!$A:$K,10,FALSE)</f>
        <v>4</v>
      </c>
      <c r="E569" s="32">
        <f>VLOOKUP($A569,級距!$A:$K,11,FALSE)</f>
        <v>1</v>
      </c>
      <c r="F569" s="32">
        <f t="shared" si="8"/>
        <v>1</v>
      </c>
      <c r="M569" s="58"/>
    </row>
    <row r="570" spans="1:13" s="33" customFormat="1">
      <c r="A570" s="47">
        <v>44196</v>
      </c>
      <c r="B570" s="46">
        <v>-2812.8</v>
      </c>
      <c r="C570" s="32">
        <f>VLOOKUP($A570,級距!$A:$K,9,FALSE)</f>
        <v>3</v>
      </c>
      <c r="D570" s="32">
        <f>VLOOKUP($A570,級距!$A:$K,10,FALSE)</f>
        <v>1</v>
      </c>
      <c r="E570" s="32">
        <f>VLOOKUP($A570,級距!$A:$K,11,FALSE)</f>
        <v>2</v>
      </c>
      <c r="F570" s="32">
        <f t="shared" si="8"/>
        <v>1</v>
      </c>
      <c r="M570" s="58"/>
    </row>
    <row r="571" spans="1:13" s="33" customFormat="1">
      <c r="A571" s="47">
        <v>44194</v>
      </c>
      <c r="B571" s="46">
        <v>-12368.64</v>
      </c>
      <c r="C571" s="32">
        <f>VLOOKUP($A571,級距!$A:$K,9,FALSE)</f>
        <v>2</v>
      </c>
      <c r="D571" s="32">
        <f>VLOOKUP($A571,級距!$A:$K,10,FALSE)</f>
        <v>1</v>
      </c>
      <c r="E571" s="32">
        <f>VLOOKUP($A571,級距!$A:$K,11,FALSE)</f>
        <v>2</v>
      </c>
      <c r="F571" s="32">
        <f t="shared" si="8"/>
        <v>1</v>
      </c>
      <c r="M571" s="58"/>
    </row>
    <row r="572" spans="1:13" s="33" customFormat="1">
      <c r="A572" s="47">
        <v>44190</v>
      </c>
      <c r="B572" s="46">
        <v>36686.495999999999</v>
      </c>
      <c r="C572" s="32">
        <f>VLOOKUP($A572,級距!$A:$K,9,FALSE)</f>
        <v>5</v>
      </c>
      <c r="D572" s="32">
        <f>VLOOKUP($A572,級距!$A:$K,10,FALSE)</f>
        <v>2</v>
      </c>
      <c r="E572" s="32">
        <f>VLOOKUP($A572,級距!$A:$K,11,FALSE)</f>
        <v>2</v>
      </c>
      <c r="F572" s="32">
        <f t="shared" si="8"/>
        <v>1</v>
      </c>
      <c r="M572" s="58"/>
    </row>
    <row r="573" spans="1:13" s="33" customFormat="1">
      <c r="A573" s="47">
        <v>44186</v>
      </c>
      <c r="B573" s="46">
        <v>-126019.96799999999</v>
      </c>
      <c r="C573" s="32">
        <f>VLOOKUP($A573,級距!$A:$K,9,FALSE)</f>
        <v>10</v>
      </c>
      <c r="D573" s="32">
        <f>VLOOKUP($A573,級距!$A:$K,10,FALSE)</f>
        <v>6</v>
      </c>
      <c r="E573" s="32">
        <f>VLOOKUP($A573,級距!$A:$K,11,FALSE)</f>
        <v>1</v>
      </c>
      <c r="F573" s="32">
        <f t="shared" si="8"/>
        <v>1</v>
      </c>
      <c r="M573" s="58"/>
    </row>
    <row r="574" spans="1:13" s="33" customFormat="1">
      <c r="A574" s="47">
        <v>44183</v>
      </c>
      <c r="B574" s="46">
        <v>-26153.712</v>
      </c>
      <c r="C574" s="32">
        <f>VLOOKUP($A574,級距!$A:$K,9,FALSE)</f>
        <v>2</v>
      </c>
      <c r="D574" s="32">
        <f>VLOOKUP($A574,級距!$A:$K,10,FALSE)</f>
        <v>6</v>
      </c>
      <c r="E574" s="32">
        <f>VLOOKUP($A574,級距!$A:$K,11,FALSE)</f>
        <v>2</v>
      </c>
      <c r="F574" s="32">
        <f t="shared" si="8"/>
        <v>1</v>
      </c>
      <c r="M574" s="58"/>
    </row>
    <row r="575" spans="1:13" s="33" customFormat="1">
      <c r="A575" s="47">
        <v>44182</v>
      </c>
      <c r="B575" s="46">
        <v>12804.111999999999</v>
      </c>
      <c r="C575" s="32">
        <f>VLOOKUP($A575,級距!$A:$K,9,FALSE)</f>
        <v>5</v>
      </c>
      <c r="D575" s="32">
        <f>VLOOKUP($A575,級距!$A:$K,10,FALSE)</f>
        <v>3</v>
      </c>
      <c r="E575" s="32">
        <f>VLOOKUP($A575,級距!$A:$K,11,FALSE)</f>
        <v>2</v>
      </c>
      <c r="F575" s="32">
        <f t="shared" si="8"/>
        <v>1</v>
      </c>
      <c r="M575" s="58"/>
    </row>
    <row r="576" spans="1:13" s="33" customFormat="1">
      <c r="A576" s="47">
        <v>44180</v>
      </c>
      <c r="B576" s="46">
        <v>149779.64799999999</v>
      </c>
      <c r="C576" s="32">
        <f>VLOOKUP($A576,級距!$A:$K,9,FALSE)</f>
        <v>8</v>
      </c>
      <c r="D576" s="32">
        <f>VLOOKUP($A576,級距!$A:$K,10,FALSE)</f>
        <v>4</v>
      </c>
      <c r="E576" s="32">
        <f>VLOOKUP($A576,級距!$A:$K,11,FALSE)</f>
        <v>2</v>
      </c>
      <c r="F576" s="32">
        <f t="shared" si="8"/>
        <v>1</v>
      </c>
      <c r="M576" s="58"/>
    </row>
    <row r="577" spans="1:13" s="33" customFormat="1">
      <c r="A577" s="47">
        <v>44176</v>
      </c>
      <c r="B577" s="46">
        <v>56086.127999999997</v>
      </c>
      <c r="C577" s="32">
        <f>VLOOKUP($A577,級距!$A:$K,9,FALSE)</f>
        <v>9</v>
      </c>
      <c r="D577" s="32">
        <f>VLOOKUP($A577,級距!$A:$K,10,FALSE)</f>
        <v>3</v>
      </c>
      <c r="E577" s="32">
        <f>VLOOKUP($A577,級距!$A:$K,11,FALSE)</f>
        <v>2</v>
      </c>
      <c r="F577" s="32">
        <f t="shared" si="8"/>
        <v>1</v>
      </c>
      <c r="M577" s="58"/>
    </row>
    <row r="578" spans="1:13" s="33" customFormat="1">
      <c r="A578" s="47">
        <v>44175</v>
      </c>
      <c r="B578" s="46">
        <v>-45473.343999999997</v>
      </c>
      <c r="C578" s="32">
        <f>VLOOKUP($A578,級距!$A:$K,9,FALSE)</f>
        <v>5</v>
      </c>
      <c r="D578" s="32">
        <f>VLOOKUP($A578,級距!$A:$K,10,FALSE)</f>
        <v>2</v>
      </c>
      <c r="E578" s="32">
        <f>VLOOKUP($A578,級距!$A:$K,11,FALSE)</f>
        <v>2</v>
      </c>
      <c r="F578" s="32">
        <f t="shared" si="8"/>
        <v>1</v>
      </c>
      <c r="M578" s="58"/>
    </row>
    <row r="579" spans="1:13" s="33" customFormat="1">
      <c r="A579" s="47">
        <v>44174</v>
      </c>
      <c r="B579" s="46">
        <v>-39914.911999999997</v>
      </c>
      <c r="C579" s="32">
        <f>VLOOKUP($A579,級距!$A:$K,9,FALSE)</f>
        <v>2</v>
      </c>
      <c r="D579" s="32">
        <f>VLOOKUP($A579,級距!$A:$K,10,FALSE)</f>
        <v>3</v>
      </c>
      <c r="E579" s="32">
        <f>VLOOKUP($A579,級距!$A:$K,11,FALSE)</f>
        <v>2</v>
      </c>
      <c r="F579" s="32">
        <f t="shared" si="8"/>
        <v>1</v>
      </c>
      <c r="M579" s="58"/>
    </row>
    <row r="580" spans="1:13" s="33" customFormat="1">
      <c r="A580" s="47">
        <v>44173</v>
      </c>
      <c r="B580" s="46">
        <v>324180.62400000001</v>
      </c>
      <c r="C580" s="32">
        <f>VLOOKUP($A580,級距!$A:$K,9,FALSE)</f>
        <v>7</v>
      </c>
      <c r="D580" s="32">
        <f>VLOOKUP($A580,級距!$A:$K,10,FALSE)</f>
        <v>8</v>
      </c>
      <c r="E580" s="32">
        <f>VLOOKUP($A580,級距!$A:$K,11,FALSE)</f>
        <v>3</v>
      </c>
      <c r="F580" s="32">
        <f t="shared" ref="F580:F643" si="9">IF(A581&lt;&gt;A580,1,0)</f>
        <v>1</v>
      </c>
      <c r="M580" s="58"/>
    </row>
    <row r="581" spans="1:13" s="33" customFormat="1">
      <c r="A581" s="47">
        <v>44172</v>
      </c>
      <c r="B581" s="46">
        <v>-15147.152</v>
      </c>
      <c r="C581" s="32">
        <f>VLOOKUP($A581,級距!$A:$K,9,FALSE)</f>
        <v>5</v>
      </c>
      <c r="D581" s="32">
        <f>VLOOKUP($A581,級距!$A:$K,10,FALSE)</f>
        <v>3</v>
      </c>
      <c r="E581" s="32">
        <f>VLOOKUP($A581,級距!$A:$K,11,FALSE)</f>
        <v>2</v>
      </c>
      <c r="F581" s="32">
        <f t="shared" si="9"/>
        <v>1</v>
      </c>
      <c r="M581" s="58"/>
    </row>
    <row r="582" spans="1:13" s="33" customFormat="1">
      <c r="A582" s="47">
        <v>44168</v>
      </c>
      <c r="B582" s="46">
        <v>62760.624000000003</v>
      </c>
      <c r="C582" s="32">
        <f>VLOOKUP($A582,級距!$A:$K,9,FALSE)</f>
        <v>5</v>
      </c>
      <c r="D582" s="32">
        <f>VLOOKUP($A582,級距!$A:$K,10,FALSE)</f>
        <v>2</v>
      </c>
      <c r="E582" s="32">
        <f>VLOOKUP($A582,級距!$A:$K,11,FALSE)</f>
        <v>2</v>
      </c>
      <c r="F582" s="32">
        <f t="shared" si="9"/>
        <v>1</v>
      </c>
      <c r="M582" s="58"/>
    </row>
    <row r="583" spans="1:13" s="33" customFormat="1">
      <c r="A583" s="47">
        <v>44167</v>
      </c>
      <c r="B583" s="46">
        <v>-34140.671999999999</v>
      </c>
      <c r="C583" s="32">
        <f>VLOOKUP($A583,級距!$A:$K,9,FALSE)</f>
        <v>4</v>
      </c>
      <c r="D583" s="32">
        <f>VLOOKUP($A583,級距!$A:$K,10,FALSE)</f>
        <v>2</v>
      </c>
      <c r="E583" s="32">
        <f>VLOOKUP($A583,級距!$A:$K,11,FALSE)</f>
        <v>2</v>
      </c>
      <c r="F583" s="32">
        <f t="shared" si="9"/>
        <v>1</v>
      </c>
      <c r="M583" s="58"/>
    </row>
    <row r="584" spans="1:13" s="33" customFormat="1">
      <c r="A584" s="47">
        <v>44165</v>
      </c>
      <c r="B584" s="46">
        <v>-81051.327999999994</v>
      </c>
      <c r="C584" s="32">
        <f>VLOOKUP($A584,級距!$A:$K,9,FALSE)</f>
        <v>10</v>
      </c>
      <c r="D584" s="32">
        <f>VLOOKUP($A584,級距!$A:$K,10,FALSE)</f>
        <v>6</v>
      </c>
      <c r="E584" s="32">
        <f>VLOOKUP($A584,級距!$A:$K,11,FALSE)</f>
        <v>1</v>
      </c>
      <c r="F584" s="32">
        <f t="shared" si="9"/>
        <v>1</v>
      </c>
      <c r="M584" s="58"/>
    </row>
    <row r="585" spans="1:13" s="33" customFormat="1">
      <c r="A585" s="47">
        <v>44162</v>
      </c>
      <c r="B585" s="46">
        <v>-12499.487999999999</v>
      </c>
      <c r="C585" s="32">
        <f>VLOOKUP($A585,級距!$A:$K,9,FALSE)</f>
        <v>5</v>
      </c>
      <c r="D585" s="32">
        <f>VLOOKUP($A585,級距!$A:$K,10,FALSE)</f>
        <v>8</v>
      </c>
      <c r="E585" s="32">
        <f>VLOOKUP($A585,級距!$A:$K,11,FALSE)</f>
        <v>3</v>
      </c>
      <c r="F585" s="32">
        <f t="shared" si="9"/>
        <v>1</v>
      </c>
      <c r="M585" s="58"/>
    </row>
    <row r="586" spans="1:13" s="33" customFormat="1">
      <c r="A586" s="47">
        <v>44160</v>
      </c>
      <c r="B586" s="46">
        <v>-35436.447999999997</v>
      </c>
      <c r="C586" s="32">
        <f>VLOOKUP($A586,級距!$A:$K,9,FALSE)</f>
        <v>8</v>
      </c>
      <c r="D586" s="32">
        <f>VLOOKUP($A586,級距!$A:$K,10,FALSE)</f>
        <v>9</v>
      </c>
      <c r="E586" s="32">
        <f>VLOOKUP($A586,級距!$A:$K,11,FALSE)</f>
        <v>3</v>
      </c>
      <c r="F586" s="32">
        <f t="shared" si="9"/>
        <v>1</v>
      </c>
      <c r="M586" s="58"/>
    </row>
    <row r="587" spans="1:13" s="33" customFormat="1">
      <c r="A587" s="47">
        <v>44159</v>
      </c>
      <c r="B587" s="46">
        <v>54346.103999999999</v>
      </c>
      <c r="C587" s="32">
        <f>VLOOKUP($A587,級距!$A:$K,9,FALSE)</f>
        <v>5</v>
      </c>
      <c r="D587" s="32">
        <f>VLOOKUP($A587,級距!$A:$K,10,FALSE)</f>
        <v>8</v>
      </c>
      <c r="E587" s="32">
        <f>VLOOKUP($A587,級距!$A:$K,11,FALSE)</f>
        <v>3</v>
      </c>
      <c r="F587" s="32">
        <f t="shared" si="9"/>
        <v>1</v>
      </c>
      <c r="M587" s="58"/>
    </row>
    <row r="588" spans="1:13" s="33" customFormat="1">
      <c r="A588" s="47">
        <v>44155</v>
      </c>
      <c r="B588" s="46">
        <v>-8740.9920000000002</v>
      </c>
      <c r="C588" s="32">
        <f>VLOOKUP($A588,級距!$A:$K,9,FALSE)</f>
        <v>2</v>
      </c>
      <c r="D588" s="32">
        <f>VLOOKUP($A588,級距!$A:$K,10,FALSE)</f>
        <v>2</v>
      </c>
      <c r="E588" s="32">
        <f>VLOOKUP($A588,級距!$A:$K,11,FALSE)</f>
        <v>2</v>
      </c>
      <c r="F588" s="32">
        <f t="shared" si="9"/>
        <v>1</v>
      </c>
      <c r="M588" s="58"/>
    </row>
    <row r="589" spans="1:13" s="33" customFormat="1">
      <c r="A589" s="47">
        <v>44154</v>
      </c>
      <c r="B589" s="46">
        <v>-25374.511999999999</v>
      </c>
      <c r="C589" s="32">
        <f>VLOOKUP($A589,級距!$A:$K,9,FALSE)</f>
        <v>2</v>
      </c>
      <c r="D589" s="32">
        <f>VLOOKUP($A589,級距!$A:$K,10,FALSE)</f>
        <v>1</v>
      </c>
      <c r="E589" s="32">
        <f>VLOOKUP($A589,級距!$A:$K,11,FALSE)</f>
        <v>2</v>
      </c>
      <c r="F589" s="32">
        <f t="shared" si="9"/>
        <v>1</v>
      </c>
      <c r="M589" s="58"/>
    </row>
    <row r="590" spans="1:13" s="33" customFormat="1">
      <c r="A590" s="47">
        <v>44152</v>
      </c>
      <c r="B590" s="46">
        <v>35554.080000000002</v>
      </c>
      <c r="C590" s="32">
        <f>VLOOKUP($A590,級距!$A:$K,9,FALSE)</f>
        <v>5</v>
      </c>
      <c r="D590" s="32">
        <f>VLOOKUP($A590,級距!$A:$K,10,FALSE)</f>
        <v>3</v>
      </c>
      <c r="E590" s="32">
        <f>VLOOKUP($A590,級距!$A:$K,11,FALSE)</f>
        <v>2</v>
      </c>
      <c r="F590" s="32">
        <f t="shared" si="9"/>
        <v>1</v>
      </c>
      <c r="M590" s="58"/>
    </row>
    <row r="591" spans="1:13" s="33" customFormat="1">
      <c r="A591" s="47">
        <v>44148</v>
      </c>
      <c r="B591" s="46">
        <v>125569.008</v>
      </c>
      <c r="C591" s="32">
        <f>VLOOKUP($A591,級距!$A:$K,9,FALSE)</f>
        <v>5</v>
      </c>
      <c r="D591" s="32">
        <f>VLOOKUP($A591,級距!$A:$K,10,FALSE)</f>
        <v>5</v>
      </c>
      <c r="E591" s="32">
        <f>VLOOKUP($A591,級距!$A:$K,11,FALSE)</f>
        <v>2</v>
      </c>
      <c r="F591" s="32">
        <f t="shared" si="9"/>
        <v>1</v>
      </c>
      <c r="M591" s="58"/>
    </row>
    <row r="592" spans="1:13" s="33" customFormat="1">
      <c r="A592" s="47">
        <v>44147</v>
      </c>
      <c r="B592" s="46">
        <v>-23485.599999999999</v>
      </c>
      <c r="C592" s="32">
        <f>VLOOKUP($A592,級距!$A:$K,9,FALSE)</f>
        <v>4</v>
      </c>
      <c r="D592" s="32">
        <f>VLOOKUP($A592,級距!$A:$K,10,FALSE)</f>
        <v>4</v>
      </c>
      <c r="E592" s="32">
        <f>VLOOKUP($A592,級距!$A:$K,11,FALSE)</f>
        <v>2</v>
      </c>
      <c r="F592" s="32">
        <f t="shared" si="9"/>
        <v>1</v>
      </c>
      <c r="M592" s="58"/>
    </row>
    <row r="593" spans="1:13" s="33" customFormat="1">
      <c r="A593" s="47">
        <v>44145</v>
      </c>
      <c r="B593" s="46">
        <v>-4227.424</v>
      </c>
      <c r="C593" s="32">
        <f>VLOOKUP($A593,級距!$A:$K,9,FALSE)</f>
        <v>5</v>
      </c>
      <c r="D593" s="32">
        <f>VLOOKUP($A593,級距!$A:$K,10,FALSE)</f>
        <v>5</v>
      </c>
      <c r="E593" s="32">
        <f>VLOOKUP($A593,級距!$A:$K,11,FALSE)</f>
        <v>2</v>
      </c>
      <c r="F593" s="32">
        <f t="shared" si="9"/>
        <v>1</v>
      </c>
      <c r="M593" s="58"/>
    </row>
    <row r="594" spans="1:13" s="33" customFormat="1">
      <c r="A594" s="47">
        <v>44139</v>
      </c>
      <c r="B594" s="46">
        <v>-122900.89599999999</v>
      </c>
      <c r="C594" s="32">
        <f>VLOOKUP($A594,級距!$A:$K,9,FALSE)</f>
        <v>9</v>
      </c>
      <c r="D594" s="32">
        <f>VLOOKUP($A594,級距!$A:$K,10,FALSE)</f>
        <v>5</v>
      </c>
      <c r="E594" s="32">
        <f>VLOOKUP($A594,級距!$A:$K,11,FALSE)</f>
        <v>2</v>
      </c>
      <c r="F594" s="32">
        <f t="shared" si="9"/>
        <v>1</v>
      </c>
      <c r="M594" s="58"/>
    </row>
    <row r="595" spans="1:13" s="33" customFormat="1">
      <c r="A595" s="47">
        <v>44137</v>
      </c>
      <c r="B595" s="46">
        <v>-10750.175999999999</v>
      </c>
      <c r="C595" s="32">
        <f>VLOOKUP($A595,級距!$A:$K,9,FALSE)</f>
        <v>5</v>
      </c>
      <c r="D595" s="32">
        <f>VLOOKUP($A595,級距!$A:$K,10,FALSE)</f>
        <v>4</v>
      </c>
      <c r="E595" s="32">
        <f>VLOOKUP($A595,級距!$A:$K,11,FALSE)</f>
        <v>2</v>
      </c>
      <c r="F595" s="32">
        <f t="shared" si="9"/>
        <v>1</v>
      </c>
      <c r="M595" s="58"/>
    </row>
    <row r="596" spans="1:13" s="33" customFormat="1">
      <c r="A596" s="47">
        <v>44134</v>
      </c>
      <c r="B596" s="46">
        <v>2387.904</v>
      </c>
      <c r="C596" s="32">
        <f>VLOOKUP($A596,級距!$A:$K,9,FALSE)</f>
        <v>7</v>
      </c>
      <c r="D596" s="32">
        <f>VLOOKUP($A596,級距!$A:$K,10,FALSE)</f>
        <v>9</v>
      </c>
      <c r="E596" s="32">
        <f>VLOOKUP($A596,級距!$A:$K,11,FALSE)</f>
        <v>3</v>
      </c>
      <c r="F596" s="32">
        <f t="shared" si="9"/>
        <v>1</v>
      </c>
      <c r="M596" s="58"/>
    </row>
    <row r="597" spans="1:13" s="33" customFormat="1">
      <c r="A597" s="47">
        <v>44133</v>
      </c>
      <c r="B597" s="46">
        <v>-59218.048000000003</v>
      </c>
      <c r="C597" s="32">
        <f>VLOOKUP($A597,級距!$A:$K,9,FALSE)</f>
        <v>5</v>
      </c>
      <c r="D597" s="32">
        <f>VLOOKUP($A597,級距!$A:$K,10,FALSE)</f>
        <v>1</v>
      </c>
      <c r="E597" s="32">
        <f>VLOOKUP($A597,級距!$A:$K,11,FALSE)</f>
        <v>2</v>
      </c>
      <c r="F597" s="32">
        <f t="shared" si="9"/>
        <v>1</v>
      </c>
      <c r="M597" s="58"/>
    </row>
    <row r="598" spans="1:13" s="33" customFormat="1">
      <c r="A598" s="47">
        <v>44132</v>
      </c>
      <c r="B598" s="46">
        <v>43350.968000000001</v>
      </c>
      <c r="C598" s="32">
        <f>VLOOKUP($A598,級距!$A:$K,9,FALSE)</f>
        <v>3</v>
      </c>
      <c r="D598" s="32">
        <f>VLOOKUP($A598,級距!$A:$K,10,FALSE)</f>
        <v>5</v>
      </c>
      <c r="E598" s="32">
        <f>VLOOKUP($A598,級距!$A:$K,11,FALSE)</f>
        <v>2</v>
      </c>
      <c r="F598" s="32">
        <f t="shared" si="9"/>
        <v>1</v>
      </c>
      <c r="M598" s="58"/>
    </row>
    <row r="599" spans="1:13" s="33" customFormat="1">
      <c r="A599" s="47">
        <v>44130</v>
      </c>
      <c r="B599" s="46">
        <v>-34612.928</v>
      </c>
      <c r="C599" s="32">
        <f>VLOOKUP($A599,級距!$A:$K,9,FALSE)</f>
        <v>4</v>
      </c>
      <c r="D599" s="32">
        <f>VLOOKUP($A599,級距!$A:$K,10,FALSE)</f>
        <v>1</v>
      </c>
      <c r="E599" s="32">
        <f>VLOOKUP($A599,級距!$A:$K,11,FALSE)</f>
        <v>2</v>
      </c>
      <c r="F599" s="32">
        <f t="shared" si="9"/>
        <v>1</v>
      </c>
      <c r="M599" s="58"/>
    </row>
    <row r="600" spans="1:13" s="33" customFormat="1">
      <c r="A600" s="47">
        <v>44127</v>
      </c>
      <c r="B600" s="46">
        <v>-4064.32</v>
      </c>
      <c r="C600" s="32">
        <f>VLOOKUP($A600,級距!$A:$K,9,FALSE)</f>
        <v>2</v>
      </c>
      <c r="D600" s="32">
        <f>VLOOKUP($A600,級距!$A:$K,10,FALSE)</f>
        <v>3</v>
      </c>
      <c r="E600" s="32">
        <f>VLOOKUP($A600,級距!$A:$K,11,FALSE)</f>
        <v>2</v>
      </c>
      <c r="F600" s="32">
        <f t="shared" si="9"/>
        <v>1</v>
      </c>
      <c r="M600" s="58"/>
    </row>
    <row r="601" spans="1:13" s="33" customFormat="1">
      <c r="A601" s="47">
        <v>44125</v>
      </c>
      <c r="B601" s="46">
        <v>-979.52</v>
      </c>
      <c r="C601" s="32">
        <f>VLOOKUP($A601,級距!$A:$K,9,FALSE)</f>
        <v>3</v>
      </c>
      <c r="D601" s="32">
        <f>VLOOKUP($A601,級距!$A:$K,10,FALSE)</f>
        <v>5</v>
      </c>
      <c r="E601" s="32">
        <f>VLOOKUP($A601,級距!$A:$K,11,FALSE)</f>
        <v>2</v>
      </c>
      <c r="F601" s="32">
        <f t="shared" si="9"/>
        <v>1</v>
      </c>
      <c r="M601" s="58"/>
    </row>
    <row r="602" spans="1:13" s="33" customFormat="1">
      <c r="A602" s="47">
        <v>44119</v>
      </c>
      <c r="B602" s="46">
        <v>65489.408000000003</v>
      </c>
      <c r="C602" s="32">
        <f>VLOOKUP($A602,級距!$A:$K,9,FALSE)</f>
        <v>7</v>
      </c>
      <c r="D602" s="32">
        <f>VLOOKUP($A602,級距!$A:$K,10,FALSE)</f>
        <v>1</v>
      </c>
      <c r="E602" s="32">
        <f>VLOOKUP($A602,級距!$A:$K,11,FALSE)</f>
        <v>2</v>
      </c>
      <c r="F602" s="32">
        <f t="shared" si="9"/>
        <v>1</v>
      </c>
      <c r="M602" s="58"/>
    </row>
    <row r="603" spans="1:13" s="33" customFormat="1">
      <c r="A603" s="47">
        <v>44118</v>
      </c>
      <c r="B603" s="46">
        <v>-50561.184000000001</v>
      </c>
      <c r="C603" s="32">
        <f>VLOOKUP($A603,級距!$A:$K,9,FALSE)</f>
        <v>2</v>
      </c>
      <c r="D603" s="32">
        <f>VLOOKUP($A603,級距!$A:$K,10,FALSE)</f>
        <v>7</v>
      </c>
      <c r="E603" s="32">
        <f>VLOOKUP($A603,級距!$A:$K,11,FALSE)</f>
        <v>3</v>
      </c>
      <c r="F603" s="32">
        <f t="shared" si="9"/>
        <v>1</v>
      </c>
      <c r="M603" s="58"/>
    </row>
    <row r="604" spans="1:13" s="33" customFormat="1">
      <c r="A604" s="47">
        <v>44117</v>
      </c>
      <c r="B604" s="46">
        <v>70992.255999999994</v>
      </c>
      <c r="C604" s="32">
        <f>VLOOKUP($A604,級距!$A:$K,9,FALSE)</f>
        <v>5</v>
      </c>
      <c r="D604" s="32">
        <f>VLOOKUP($A604,級距!$A:$K,10,FALSE)</f>
        <v>3</v>
      </c>
      <c r="E604" s="32">
        <f>VLOOKUP($A604,級距!$A:$K,11,FALSE)</f>
        <v>2</v>
      </c>
      <c r="F604" s="32">
        <f t="shared" si="9"/>
        <v>1</v>
      </c>
      <c r="M604" s="58"/>
    </row>
    <row r="605" spans="1:13" s="33" customFormat="1">
      <c r="A605" s="47">
        <v>44116</v>
      </c>
      <c r="B605" s="46">
        <v>13233.904</v>
      </c>
      <c r="C605" s="32">
        <f>VLOOKUP($A605,級距!$A:$K,9,FALSE)</f>
        <v>4</v>
      </c>
      <c r="D605" s="32">
        <f>VLOOKUP($A605,級距!$A:$K,10,FALSE)</f>
        <v>2</v>
      </c>
      <c r="E605" s="32">
        <f>VLOOKUP($A605,級距!$A:$K,11,FALSE)</f>
        <v>2</v>
      </c>
      <c r="F605" s="32">
        <f t="shared" si="9"/>
        <v>1</v>
      </c>
      <c r="M605" s="58"/>
    </row>
    <row r="606" spans="1:13" s="33" customFormat="1">
      <c r="A606" s="47">
        <v>44109</v>
      </c>
      <c r="B606" s="46">
        <v>-92835.471999999994</v>
      </c>
      <c r="C606" s="32">
        <f>VLOOKUP($A606,級距!$A:$K,9,FALSE)</f>
        <v>5</v>
      </c>
      <c r="D606" s="32">
        <f>VLOOKUP($A606,級距!$A:$K,10,FALSE)</f>
        <v>4</v>
      </c>
      <c r="E606" s="32">
        <f>VLOOKUP($A606,級距!$A:$K,11,FALSE)</f>
        <v>2</v>
      </c>
      <c r="F606" s="32">
        <f t="shared" si="9"/>
        <v>1</v>
      </c>
      <c r="M606" s="58"/>
    </row>
    <row r="607" spans="1:13" s="33" customFormat="1">
      <c r="A607" s="47">
        <v>44103</v>
      </c>
      <c r="B607" s="46">
        <v>24046.367999999999</v>
      </c>
      <c r="C607" s="32">
        <f>VLOOKUP($A607,級距!$A:$K,9,FALSE)</f>
        <v>5</v>
      </c>
      <c r="D607" s="32">
        <f>VLOOKUP($A607,級距!$A:$K,10,FALSE)</f>
        <v>5</v>
      </c>
      <c r="E607" s="32">
        <f>VLOOKUP($A607,級距!$A:$K,11,FALSE)</f>
        <v>2</v>
      </c>
      <c r="F607" s="32">
        <f t="shared" si="9"/>
        <v>1</v>
      </c>
      <c r="M607" s="58"/>
    </row>
    <row r="608" spans="1:13" s="33" customFormat="1">
      <c r="A608" s="47">
        <v>44102</v>
      </c>
      <c r="B608" s="46">
        <v>-38331.599999999999</v>
      </c>
      <c r="C608" s="32">
        <f>VLOOKUP($A608,級距!$A:$K,9,FALSE)</f>
        <v>8</v>
      </c>
      <c r="D608" s="32">
        <f>VLOOKUP($A608,級距!$A:$K,10,FALSE)</f>
        <v>8</v>
      </c>
      <c r="E608" s="32">
        <f>VLOOKUP($A608,級距!$A:$K,11,FALSE)</f>
        <v>3</v>
      </c>
      <c r="F608" s="32">
        <f t="shared" si="9"/>
        <v>1</v>
      </c>
      <c r="M608" s="58"/>
    </row>
    <row r="609" spans="1:13" s="33" customFormat="1">
      <c r="A609" s="47">
        <v>44099</v>
      </c>
      <c r="B609" s="46">
        <v>15060.84</v>
      </c>
      <c r="C609" s="32">
        <f>VLOOKUP($A609,級距!$A:$K,9,FALSE)</f>
        <v>8</v>
      </c>
      <c r="D609" s="32">
        <f>VLOOKUP($A609,級距!$A:$K,10,FALSE)</f>
        <v>4</v>
      </c>
      <c r="E609" s="32">
        <f>VLOOKUP($A609,級距!$A:$K,11,FALSE)</f>
        <v>2</v>
      </c>
      <c r="F609" s="32">
        <f t="shared" si="9"/>
        <v>1</v>
      </c>
      <c r="M609" s="58"/>
    </row>
    <row r="610" spans="1:13" s="33" customFormat="1">
      <c r="A610" s="47">
        <v>44098</v>
      </c>
      <c r="B610" s="46">
        <v>-116683.16800000001</v>
      </c>
      <c r="C610" s="32">
        <f>VLOOKUP($A610,級距!$A:$K,9,FALSE)</f>
        <v>10</v>
      </c>
      <c r="D610" s="32">
        <f>VLOOKUP($A610,級距!$A:$K,10,FALSE)</f>
        <v>10</v>
      </c>
      <c r="E610" s="32">
        <f>VLOOKUP($A610,級距!$A:$K,11,FALSE)</f>
        <v>4</v>
      </c>
      <c r="F610" s="32">
        <f t="shared" si="9"/>
        <v>1</v>
      </c>
      <c r="M610" s="58"/>
    </row>
    <row r="611" spans="1:13" s="33" customFormat="1">
      <c r="A611" s="47">
        <v>44097</v>
      </c>
      <c r="B611" s="46">
        <v>20200.216</v>
      </c>
      <c r="C611" s="32">
        <f>VLOOKUP($A611,級距!$A:$K,9,FALSE)</f>
        <v>5</v>
      </c>
      <c r="D611" s="32">
        <f>VLOOKUP($A611,級距!$A:$K,10,FALSE)</f>
        <v>3</v>
      </c>
      <c r="E611" s="32">
        <f>VLOOKUP($A611,級距!$A:$K,11,FALSE)</f>
        <v>2</v>
      </c>
      <c r="F611" s="32">
        <f t="shared" si="9"/>
        <v>1</v>
      </c>
      <c r="M611" s="58"/>
    </row>
    <row r="612" spans="1:13" s="33" customFormat="1">
      <c r="A612" s="47">
        <v>44096</v>
      </c>
      <c r="B612" s="46">
        <v>-80825.631999999998</v>
      </c>
      <c r="C612" s="32">
        <f>VLOOKUP($A612,級距!$A:$K,9,FALSE)</f>
        <v>8</v>
      </c>
      <c r="D612" s="32">
        <f>VLOOKUP($A612,級距!$A:$K,10,FALSE)</f>
        <v>7</v>
      </c>
      <c r="E612" s="32">
        <f>VLOOKUP($A612,級距!$A:$K,11,FALSE)</f>
        <v>3</v>
      </c>
      <c r="F612" s="32">
        <f t="shared" si="9"/>
        <v>1</v>
      </c>
      <c r="M612" s="58"/>
    </row>
    <row r="613" spans="1:13" s="33" customFormat="1">
      <c r="A613" s="47">
        <v>44095</v>
      </c>
      <c r="B613" s="46">
        <v>-48039.648000000001</v>
      </c>
      <c r="C613" s="32">
        <f>VLOOKUP($A613,級距!$A:$K,9,FALSE)</f>
        <v>9</v>
      </c>
      <c r="D613" s="32">
        <f>VLOOKUP($A613,級距!$A:$K,10,FALSE)</f>
        <v>8</v>
      </c>
      <c r="E613" s="32">
        <f>VLOOKUP($A613,級距!$A:$K,11,FALSE)</f>
        <v>3</v>
      </c>
      <c r="F613" s="32">
        <f t="shared" si="9"/>
        <v>1</v>
      </c>
      <c r="M613" s="58"/>
    </row>
    <row r="614" spans="1:13" s="33" customFormat="1">
      <c r="A614" s="47">
        <v>44091</v>
      </c>
      <c r="B614" s="46">
        <v>-91828.96</v>
      </c>
      <c r="C614" s="32">
        <f>VLOOKUP($A614,級距!$A:$K,9,FALSE)</f>
        <v>5</v>
      </c>
      <c r="D614" s="32">
        <f>VLOOKUP($A614,級距!$A:$K,10,FALSE)</f>
        <v>3</v>
      </c>
      <c r="E614" s="32">
        <f>VLOOKUP($A614,級距!$A:$K,11,FALSE)</f>
        <v>2</v>
      </c>
      <c r="F614" s="32">
        <f t="shared" si="9"/>
        <v>1</v>
      </c>
      <c r="M614" s="58"/>
    </row>
    <row r="615" spans="1:13" s="33" customFormat="1">
      <c r="A615" s="47">
        <v>44088</v>
      </c>
      <c r="B615" s="46">
        <v>184661.76000000001</v>
      </c>
      <c r="C615" s="32">
        <f>VLOOKUP($A615,級距!$A:$K,9,FALSE)</f>
        <v>5</v>
      </c>
      <c r="D615" s="32">
        <f>VLOOKUP($A615,級距!$A:$K,10,FALSE)</f>
        <v>8</v>
      </c>
      <c r="E615" s="32">
        <f>VLOOKUP($A615,級距!$A:$K,11,FALSE)</f>
        <v>3</v>
      </c>
      <c r="F615" s="32">
        <f t="shared" si="9"/>
        <v>1</v>
      </c>
      <c r="M615" s="58"/>
    </row>
    <row r="616" spans="1:13" s="33" customFormat="1">
      <c r="A616" s="47">
        <v>44084</v>
      </c>
      <c r="B616" s="46">
        <v>-28860.48</v>
      </c>
      <c r="C616" s="32">
        <f>VLOOKUP($A616,級距!$A:$K,9,FALSE)</f>
        <v>2</v>
      </c>
      <c r="D616" s="32">
        <f>VLOOKUP($A616,級距!$A:$K,10,FALSE)</f>
        <v>4</v>
      </c>
      <c r="E616" s="32">
        <f>VLOOKUP($A616,級距!$A:$K,11,FALSE)</f>
        <v>2</v>
      </c>
      <c r="F616" s="32">
        <f t="shared" si="9"/>
        <v>1</v>
      </c>
      <c r="M616" s="58"/>
    </row>
    <row r="617" spans="1:13" s="33" customFormat="1">
      <c r="A617" s="47">
        <v>44083</v>
      </c>
      <c r="B617" s="46">
        <v>-42398.080000000002</v>
      </c>
      <c r="C617" s="32">
        <f>VLOOKUP($A617,級距!$A:$K,9,FALSE)</f>
        <v>7</v>
      </c>
      <c r="D617" s="32">
        <f>VLOOKUP($A617,級距!$A:$K,10,FALSE)</f>
        <v>4</v>
      </c>
      <c r="E617" s="32">
        <f>VLOOKUP($A617,級距!$A:$K,11,FALSE)</f>
        <v>2</v>
      </c>
      <c r="F617" s="32">
        <f t="shared" si="9"/>
        <v>1</v>
      </c>
      <c r="M617" s="58"/>
    </row>
    <row r="618" spans="1:13" s="33" customFormat="1">
      <c r="A618" s="47">
        <v>44082</v>
      </c>
      <c r="B618" s="46">
        <v>-14426.592000000001</v>
      </c>
      <c r="C618" s="32">
        <f>VLOOKUP($A618,級距!$A:$K,9,FALSE)</f>
        <v>2</v>
      </c>
      <c r="D618" s="32">
        <f>VLOOKUP($A618,級距!$A:$K,10,FALSE)</f>
        <v>2</v>
      </c>
      <c r="E618" s="32">
        <f>VLOOKUP($A618,級距!$A:$K,11,FALSE)</f>
        <v>2</v>
      </c>
      <c r="F618" s="32">
        <f t="shared" si="9"/>
        <v>1</v>
      </c>
      <c r="M618" s="58"/>
    </row>
    <row r="619" spans="1:13" s="33" customFormat="1">
      <c r="A619" s="47">
        <v>44076</v>
      </c>
      <c r="B619" s="46">
        <v>-36463.24</v>
      </c>
      <c r="C619" s="32">
        <f>VLOOKUP($A619,級距!$A:$K,9,FALSE)</f>
        <v>8</v>
      </c>
      <c r="D619" s="32">
        <f>VLOOKUP($A619,級距!$A:$K,10,FALSE)</f>
        <v>5</v>
      </c>
      <c r="E619" s="32">
        <f>VLOOKUP($A619,級距!$A:$K,11,FALSE)</f>
        <v>2</v>
      </c>
      <c r="F619" s="32">
        <f t="shared" si="9"/>
        <v>1</v>
      </c>
      <c r="M619" s="58"/>
    </row>
    <row r="620" spans="1:13" s="33" customFormat="1">
      <c r="A620" s="47">
        <v>44074</v>
      </c>
      <c r="B620" s="46">
        <v>-40831.68</v>
      </c>
      <c r="C620" s="32">
        <f>VLOOKUP($A620,級距!$A:$K,9,FALSE)</f>
        <v>10</v>
      </c>
      <c r="D620" s="32">
        <f>VLOOKUP($A620,級距!$A:$K,10,FALSE)</f>
        <v>8</v>
      </c>
      <c r="E620" s="32">
        <f>VLOOKUP($A620,級距!$A:$K,11,FALSE)</f>
        <v>4</v>
      </c>
      <c r="F620" s="32">
        <f t="shared" si="9"/>
        <v>1</v>
      </c>
      <c r="M620" s="58"/>
    </row>
    <row r="621" spans="1:13" s="33" customFormat="1">
      <c r="A621" s="47">
        <v>44071</v>
      </c>
      <c r="B621" s="46">
        <v>97882.351999999999</v>
      </c>
      <c r="C621" s="32">
        <f>VLOOKUP($A621,級距!$A:$K,9,FALSE)</f>
        <v>6</v>
      </c>
      <c r="D621" s="32">
        <f>VLOOKUP($A621,級距!$A:$K,10,FALSE)</f>
        <v>4</v>
      </c>
      <c r="E621" s="32">
        <f>VLOOKUP($A621,級距!$A:$K,11,FALSE)</f>
        <v>2</v>
      </c>
      <c r="F621" s="32">
        <f t="shared" si="9"/>
        <v>1</v>
      </c>
      <c r="M621" s="58"/>
    </row>
    <row r="622" spans="1:13" s="33" customFormat="1">
      <c r="A622" s="47">
        <v>44070</v>
      </c>
      <c r="B622" s="46">
        <v>9885.0400000000009</v>
      </c>
      <c r="C622" s="32">
        <f>VLOOKUP($A622,級距!$A:$K,9,FALSE)</f>
        <v>8</v>
      </c>
      <c r="D622" s="32">
        <f>VLOOKUP($A622,級距!$A:$K,10,FALSE)</f>
        <v>5</v>
      </c>
      <c r="E622" s="32">
        <f>VLOOKUP($A622,級距!$A:$K,11,FALSE)</f>
        <v>2</v>
      </c>
      <c r="F622" s="32">
        <f t="shared" si="9"/>
        <v>1</v>
      </c>
      <c r="M622" s="58"/>
    </row>
    <row r="623" spans="1:13" s="33" customFormat="1">
      <c r="A623" s="47">
        <v>44069</v>
      </c>
      <c r="B623" s="46">
        <v>-16044.255999999999</v>
      </c>
      <c r="C623" s="32">
        <f>VLOOKUP($A623,級距!$A:$K,9,FALSE)</f>
        <v>5</v>
      </c>
      <c r="D623" s="32">
        <f>VLOOKUP($A623,級距!$A:$K,10,FALSE)</f>
        <v>6</v>
      </c>
      <c r="E623" s="32">
        <f>VLOOKUP($A623,級距!$A:$K,11,FALSE)</f>
        <v>2</v>
      </c>
      <c r="F623" s="32">
        <f t="shared" si="9"/>
        <v>1</v>
      </c>
      <c r="M623" s="58"/>
    </row>
    <row r="624" spans="1:13" s="33" customFormat="1">
      <c r="A624" s="47">
        <v>44067</v>
      </c>
      <c r="B624" s="46">
        <v>18390.592000000001</v>
      </c>
      <c r="C624" s="32">
        <f>VLOOKUP($A624,級距!$A:$K,9,FALSE)</f>
        <v>6</v>
      </c>
      <c r="D624" s="32">
        <f>VLOOKUP($A624,級距!$A:$K,10,FALSE)</f>
        <v>3</v>
      </c>
      <c r="E624" s="32">
        <f>VLOOKUP($A624,級距!$A:$K,11,FALSE)</f>
        <v>2</v>
      </c>
      <c r="F624" s="32">
        <f t="shared" si="9"/>
        <v>1</v>
      </c>
      <c r="M624" s="58"/>
    </row>
    <row r="625" spans="1:13" s="33" customFormat="1">
      <c r="A625" s="47">
        <v>44063</v>
      </c>
      <c r="B625" s="46">
        <v>-124843.96799999999</v>
      </c>
      <c r="C625" s="32">
        <f>VLOOKUP($A625,級距!$A:$K,9,FALSE)</f>
        <v>10</v>
      </c>
      <c r="D625" s="32">
        <f>VLOOKUP($A625,級距!$A:$K,10,FALSE)</f>
        <v>7</v>
      </c>
      <c r="E625" s="32">
        <f>VLOOKUP($A625,級距!$A:$K,11,FALSE)</f>
        <v>4</v>
      </c>
      <c r="F625" s="32">
        <f t="shared" si="9"/>
        <v>1</v>
      </c>
      <c r="M625" s="58"/>
    </row>
    <row r="626" spans="1:13" s="33" customFormat="1">
      <c r="A626" s="47">
        <v>44062</v>
      </c>
      <c r="B626" s="46">
        <v>46734.864000000001</v>
      </c>
      <c r="C626" s="32">
        <f>VLOOKUP($A626,級距!$A:$K,9,FALSE)</f>
        <v>7</v>
      </c>
      <c r="D626" s="32">
        <f>VLOOKUP($A626,級距!$A:$K,10,FALSE)</f>
        <v>6</v>
      </c>
      <c r="E626" s="32">
        <f>VLOOKUP($A626,級距!$A:$K,11,FALSE)</f>
        <v>2</v>
      </c>
      <c r="F626" s="32">
        <f t="shared" si="9"/>
        <v>1</v>
      </c>
      <c r="M626" s="58"/>
    </row>
    <row r="627" spans="1:13" s="33" customFormat="1">
      <c r="A627" s="47">
        <v>44061</v>
      </c>
      <c r="B627" s="46">
        <v>-41382.688000000002</v>
      </c>
      <c r="C627" s="32">
        <f>VLOOKUP($A627,級距!$A:$K,9,FALSE)</f>
        <v>7</v>
      </c>
      <c r="D627" s="32">
        <f>VLOOKUP($A627,級距!$A:$K,10,FALSE)</f>
        <v>7</v>
      </c>
      <c r="E627" s="32">
        <f>VLOOKUP($A627,級距!$A:$K,11,FALSE)</f>
        <v>3</v>
      </c>
      <c r="F627" s="32">
        <f t="shared" si="9"/>
        <v>1</v>
      </c>
      <c r="M627" s="58"/>
    </row>
    <row r="628" spans="1:13" s="33" customFormat="1">
      <c r="A628" s="47">
        <v>44057</v>
      </c>
      <c r="B628" s="46">
        <v>164279.47200000001</v>
      </c>
      <c r="C628" s="32">
        <f>VLOOKUP($A628,級距!$A:$K,9,FALSE)</f>
        <v>5</v>
      </c>
      <c r="D628" s="32">
        <f>VLOOKUP($A628,級距!$A:$K,10,FALSE)</f>
        <v>7</v>
      </c>
      <c r="E628" s="32">
        <f>VLOOKUP($A628,級距!$A:$K,11,FALSE)</f>
        <v>3</v>
      </c>
      <c r="F628" s="32">
        <f t="shared" si="9"/>
        <v>1</v>
      </c>
      <c r="M628" s="58"/>
    </row>
    <row r="629" spans="1:13" s="33" customFormat="1">
      <c r="A629" s="47">
        <v>44056</v>
      </c>
      <c r="B629" s="46">
        <v>25303.784</v>
      </c>
      <c r="C629" s="32">
        <f>VLOOKUP($A629,級距!$A:$K,9,FALSE)</f>
        <v>5</v>
      </c>
      <c r="D629" s="32">
        <f>VLOOKUP($A629,級距!$A:$K,10,FALSE)</f>
        <v>7</v>
      </c>
      <c r="E629" s="32">
        <f>VLOOKUP($A629,級距!$A:$K,11,FALSE)</f>
        <v>3</v>
      </c>
      <c r="F629" s="32">
        <f t="shared" si="9"/>
        <v>1</v>
      </c>
      <c r="M629" s="58"/>
    </row>
    <row r="630" spans="1:13" s="33" customFormat="1">
      <c r="A630" s="47">
        <v>44055</v>
      </c>
      <c r="B630" s="46">
        <v>-95662.687999999995</v>
      </c>
      <c r="C630" s="32">
        <f>VLOOKUP($A630,級距!$A:$K,9,FALSE)</f>
        <v>5</v>
      </c>
      <c r="D630" s="32">
        <f>VLOOKUP($A630,級距!$A:$K,10,FALSE)</f>
        <v>4</v>
      </c>
      <c r="E630" s="32">
        <f>VLOOKUP($A630,級距!$A:$K,11,FALSE)</f>
        <v>2</v>
      </c>
      <c r="F630" s="32">
        <f t="shared" si="9"/>
        <v>1</v>
      </c>
      <c r="M630" s="58"/>
    </row>
    <row r="631" spans="1:13" s="33" customFormat="1">
      <c r="A631" s="47">
        <v>44053</v>
      </c>
      <c r="B631" s="46">
        <v>218224.32</v>
      </c>
      <c r="C631" s="32">
        <f>VLOOKUP($A631,級距!$A:$K,9,FALSE)</f>
        <v>8</v>
      </c>
      <c r="D631" s="32">
        <f>VLOOKUP($A631,級距!$A:$K,10,FALSE)</f>
        <v>5</v>
      </c>
      <c r="E631" s="32">
        <f>VLOOKUP($A631,級距!$A:$K,11,FALSE)</f>
        <v>2</v>
      </c>
      <c r="F631" s="32">
        <f t="shared" si="9"/>
        <v>1</v>
      </c>
      <c r="M631" s="58"/>
    </row>
    <row r="632" spans="1:13" s="33" customFormat="1">
      <c r="A632" s="47">
        <v>44050</v>
      </c>
      <c r="B632" s="46">
        <v>-70519.567999999999</v>
      </c>
      <c r="C632" s="32">
        <f>VLOOKUP($A632,級距!$A:$K,9,FALSE)</f>
        <v>7</v>
      </c>
      <c r="D632" s="32">
        <f>VLOOKUP($A632,級距!$A:$K,10,FALSE)</f>
        <v>7</v>
      </c>
      <c r="E632" s="32">
        <f>VLOOKUP($A632,級距!$A:$K,11,FALSE)</f>
        <v>3</v>
      </c>
      <c r="F632" s="32">
        <f t="shared" si="9"/>
        <v>1</v>
      </c>
      <c r="M632" s="58"/>
    </row>
    <row r="633" spans="1:13" s="33" customFormat="1">
      <c r="A633" s="47">
        <v>44049</v>
      </c>
      <c r="B633" s="46">
        <v>686.24</v>
      </c>
      <c r="C633" s="32">
        <f>VLOOKUP($A633,級距!$A:$K,9,FALSE)</f>
        <v>7</v>
      </c>
      <c r="D633" s="32">
        <f>VLOOKUP($A633,級距!$A:$K,10,FALSE)</f>
        <v>2</v>
      </c>
      <c r="E633" s="32">
        <f>VLOOKUP($A633,級距!$A:$K,11,FALSE)</f>
        <v>2</v>
      </c>
      <c r="F633" s="32">
        <f t="shared" si="9"/>
        <v>1</v>
      </c>
      <c r="M633" s="58"/>
    </row>
    <row r="634" spans="1:13" s="33" customFormat="1">
      <c r="A634" s="47">
        <v>44046</v>
      </c>
      <c r="B634" s="46">
        <v>35805.928</v>
      </c>
      <c r="C634" s="32">
        <f>VLOOKUP($A634,級距!$A:$K,9,FALSE)</f>
        <v>7</v>
      </c>
      <c r="D634" s="32">
        <f>VLOOKUP($A634,級距!$A:$K,10,FALSE)</f>
        <v>6</v>
      </c>
      <c r="E634" s="32">
        <f>VLOOKUP($A634,級距!$A:$K,11,FALSE)</f>
        <v>2</v>
      </c>
      <c r="F634" s="32">
        <f t="shared" si="9"/>
        <v>1</v>
      </c>
      <c r="M634" s="58"/>
    </row>
    <row r="635" spans="1:13" s="33" customFormat="1">
      <c r="A635" s="47">
        <v>44040</v>
      </c>
      <c r="B635" s="46">
        <v>208939.04</v>
      </c>
      <c r="C635" s="32">
        <f>VLOOKUP($A635,級距!$A:$K,9,FALSE)</f>
        <v>10</v>
      </c>
      <c r="D635" s="32">
        <f>VLOOKUP($A635,級距!$A:$K,10,FALSE)</f>
        <v>8</v>
      </c>
      <c r="E635" s="32">
        <f>VLOOKUP($A635,級距!$A:$K,11,FALSE)</f>
        <v>4</v>
      </c>
      <c r="F635" s="32">
        <f t="shared" si="9"/>
        <v>1</v>
      </c>
      <c r="M635" s="58"/>
    </row>
    <row r="636" spans="1:13" s="33" customFormat="1">
      <c r="A636" s="47">
        <v>44036</v>
      </c>
      <c r="B636" s="46">
        <v>-23689.455999999998</v>
      </c>
      <c r="C636" s="32">
        <f>VLOOKUP($A636,級距!$A:$K,9,FALSE)</f>
        <v>9</v>
      </c>
      <c r="D636" s="32">
        <f>VLOOKUP($A636,級距!$A:$K,10,FALSE)</f>
        <v>4</v>
      </c>
      <c r="E636" s="32">
        <f>VLOOKUP($A636,級距!$A:$K,11,FALSE)</f>
        <v>1</v>
      </c>
      <c r="F636" s="32">
        <f t="shared" si="9"/>
        <v>1</v>
      </c>
      <c r="M636" s="58"/>
    </row>
    <row r="637" spans="1:13" s="33" customFormat="1">
      <c r="A637" s="47">
        <v>44035</v>
      </c>
      <c r="B637" s="46">
        <v>-18223.455999999998</v>
      </c>
      <c r="C637" s="32">
        <f>VLOOKUP($A637,級距!$A:$K,9,FALSE)</f>
        <v>5</v>
      </c>
      <c r="D637" s="32">
        <f>VLOOKUP($A637,級距!$A:$K,10,FALSE)</f>
        <v>2</v>
      </c>
      <c r="E637" s="32">
        <f>VLOOKUP($A637,級距!$A:$K,11,FALSE)</f>
        <v>2</v>
      </c>
      <c r="F637" s="32">
        <f t="shared" si="9"/>
        <v>1</v>
      </c>
      <c r="M637" s="58"/>
    </row>
    <row r="638" spans="1:13" s="33" customFormat="1">
      <c r="A638" s="47">
        <v>44032</v>
      </c>
      <c r="B638" s="46">
        <v>19359.288</v>
      </c>
      <c r="C638" s="32">
        <f>VLOOKUP($A638,級距!$A:$K,9,FALSE)</f>
        <v>8</v>
      </c>
      <c r="D638" s="32">
        <f>VLOOKUP($A638,級距!$A:$K,10,FALSE)</f>
        <v>3</v>
      </c>
      <c r="E638" s="32">
        <f>VLOOKUP($A638,級距!$A:$K,11,FALSE)</f>
        <v>2</v>
      </c>
      <c r="F638" s="32">
        <f t="shared" si="9"/>
        <v>1</v>
      </c>
      <c r="M638" s="58"/>
    </row>
    <row r="639" spans="1:13" s="33" customFormat="1">
      <c r="A639" s="47">
        <v>44028</v>
      </c>
      <c r="B639" s="46">
        <v>92350.495999999999</v>
      </c>
      <c r="C639" s="32">
        <f>VLOOKUP($A639,級距!$A:$K,9,FALSE)</f>
        <v>7</v>
      </c>
      <c r="D639" s="32">
        <f>VLOOKUP($A639,級距!$A:$K,10,FALSE)</f>
        <v>3</v>
      </c>
      <c r="E639" s="32">
        <f>VLOOKUP($A639,級距!$A:$K,11,FALSE)</f>
        <v>2</v>
      </c>
      <c r="F639" s="32">
        <f t="shared" si="9"/>
        <v>1</v>
      </c>
      <c r="M639" s="58"/>
    </row>
    <row r="640" spans="1:13" s="33" customFormat="1">
      <c r="A640" s="47">
        <v>44027</v>
      </c>
      <c r="B640" s="46">
        <v>4892.0079999999998</v>
      </c>
      <c r="C640" s="32">
        <f>VLOOKUP($A640,級距!$A:$K,9,FALSE)</f>
        <v>8</v>
      </c>
      <c r="D640" s="32">
        <f>VLOOKUP($A640,級距!$A:$K,10,FALSE)</f>
        <v>5</v>
      </c>
      <c r="E640" s="32">
        <f>VLOOKUP($A640,級距!$A:$K,11,FALSE)</f>
        <v>2</v>
      </c>
      <c r="F640" s="32">
        <f t="shared" si="9"/>
        <v>1</v>
      </c>
      <c r="M640" s="58"/>
    </row>
    <row r="641" spans="1:13" s="33" customFormat="1">
      <c r="A641" s="47">
        <v>44026</v>
      </c>
      <c r="B641" s="46">
        <v>1853.6320000000001</v>
      </c>
      <c r="C641" s="32">
        <f>VLOOKUP($A641,級距!$A:$K,9,FALSE)</f>
        <v>4</v>
      </c>
      <c r="D641" s="32">
        <f>VLOOKUP($A641,級距!$A:$K,10,FALSE)</f>
        <v>4</v>
      </c>
      <c r="E641" s="32">
        <f>VLOOKUP($A641,級距!$A:$K,11,FALSE)</f>
        <v>2</v>
      </c>
      <c r="F641" s="32">
        <f t="shared" si="9"/>
        <v>1</v>
      </c>
      <c r="M641" s="58"/>
    </row>
    <row r="642" spans="1:13" s="33" customFormat="1">
      <c r="A642" s="47">
        <v>44025</v>
      </c>
      <c r="B642" s="46">
        <v>-47781.408000000003</v>
      </c>
      <c r="C642" s="32">
        <f>VLOOKUP($A642,級距!$A:$K,9,FALSE)</f>
        <v>4</v>
      </c>
      <c r="D642" s="32">
        <f>VLOOKUP($A642,級距!$A:$K,10,FALSE)</f>
        <v>7</v>
      </c>
      <c r="E642" s="32">
        <f>VLOOKUP($A642,級距!$A:$K,11,FALSE)</f>
        <v>3</v>
      </c>
      <c r="F642" s="32">
        <f t="shared" si="9"/>
        <v>1</v>
      </c>
      <c r="M642" s="58"/>
    </row>
    <row r="643" spans="1:13" s="33" customFormat="1">
      <c r="A643" s="47">
        <v>44022</v>
      </c>
      <c r="B643" s="46">
        <v>-715.71199999999999</v>
      </c>
      <c r="C643" s="32">
        <f>VLOOKUP($A643,級距!$A:$K,9,FALSE)</f>
        <v>9</v>
      </c>
      <c r="D643" s="32">
        <f>VLOOKUP($A643,級距!$A:$K,10,FALSE)</f>
        <v>10</v>
      </c>
      <c r="E643" s="32">
        <f>VLOOKUP($A643,級距!$A:$K,11,FALSE)</f>
        <v>4</v>
      </c>
      <c r="F643" s="32">
        <f t="shared" si="9"/>
        <v>1</v>
      </c>
      <c r="M643" s="58"/>
    </row>
    <row r="644" spans="1:13" s="33" customFormat="1">
      <c r="A644" s="47">
        <v>44021</v>
      </c>
      <c r="B644" s="46">
        <v>20599.151999999998</v>
      </c>
      <c r="C644" s="32">
        <f>VLOOKUP($A644,級距!$A:$K,9,FALSE)</f>
        <v>4</v>
      </c>
      <c r="D644" s="32">
        <f>VLOOKUP($A644,級距!$A:$K,10,FALSE)</f>
        <v>6</v>
      </c>
      <c r="E644" s="32">
        <f>VLOOKUP($A644,級距!$A:$K,11,FALSE)</f>
        <v>2</v>
      </c>
      <c r="F644" s="32">
        <f t="shared" ref="F644:F707" si="10">IF(A645&lt;&gt;A644,1,0)</f>
        <v>1</v>
      </c>
      <c r="M644" s="58"/>
    </row>
    <row r="645" spans="1:13" s="33" customFormat="1">
      <c r="A645" s="47">
        <v>44019</v>
      </c>
      <c r="B645" s="46">
        <v>12683.784</v>
      </c>
      <c r="C645" s="32">
        <f>VLOOKUP($A645,級距!$A:$K,9,FALSE)</f>
        <v>9</v>
      </c>
      <c r="D645" s="32">
        <f>VLOOKUP($A645,級距!$A:$K,10,FALSE)</f>
        <v>7</v>
      </c>
      <c r="E645" s="32">
        <f>VLOOKUP($A645,級距!$A:$K,11,FALSE)</f>
        <v>3</v>
      </c>
      <c r="F645" s="32">
        <f t="shared" si="10"/>
        <v>1</v>
      </c>
      <c r="M645" s="58"/>
    </row>
    <row r="646" spans="1:13" s="33" customFormat="1">
      <c r="A646" s="47">
        <v>44014</v>
      </c>
      <c r="B646" s="46">
        <v>-29428.16</v>
      </c>
      <c r="C646" s="32">
        <f>VLOOKUP($A646,級距!$A:$K,9,FALSE)</f>
        <v>7</v>
      </c>
      <c r="D646" s="32">
        <f>VLOOKUP($A646,級距!$A:$K,10,FALSE)</f>
        <v>8</v>
      </c>
      <c r="E646" s="32">
        <f>VLOOKUP($A646,級距!$A:$K,11,FALSE)</f>
        <v>3</v>
      </c>
      <c r="F646" s="32">
        <f t="shared" si="10"/>
        <v>1</v>
      </c>
      <c r="M646" s="58"/>
    </row>
    <row r="647" spans="1:13" s="33" customFormat="1">
      <c r="A647" s="47">
        <v>44012</v>
      </c>
      <c r="B647" s="46">
        <v>-10195.712</v>
      </c>
      <c r="C647" s="32">
        <f>VLOOKUP($A647,級距!$A:$K,9,FALSE)</f>
        <v>3</v>
      </c>
      <c r="D647" s="32">
        <f>VLOOKUP($A647,級距!$A:$K,10,FALSE)</f>
        <v>2</v>
      </c>
      <c r="E647" s="32">
        <f>VLOOKUP($A647,級距!$A:$K,11,FALSE)</f>
        <v>2</v>
      </c>
      <c r="F647" s="32">
        <f t="shared" si="10"/>
        <v>1</v>
      </c>
      <c r="M647" s="58"/>
    </row>
    <row r="648" spans="1:13" s="33" customFormat="1">
      <c r="A648" s="47">
        <v>44011</v>
      </c>
      <c r="B648" s="46">
        <v>-40466.351999999999</v>
      </c>
      <c r="C648" s="32">
        <f>VLOOKUP($A648,級距!$A:$K,9,FALSE)</f>
        <v>7</v>
      </c>
      <c r="D648" s="32">
        <f>VLOOKUP($A648,級距!$A:$K,10,FALSE)</f>
        <v>3</v>
      </c>
      <c r="E648" s="32">
        <f>VLOOKUP($A648,級距!$A:$K,11,FALSE)</f>
        <v>2</v>
      </c>
      <c r="F648" s="32">
        <f t="shared" si="10"/>
        <v>1</v>
      </c>
      <c r="M648" s="58"/>
    </row>
    <row r="649" spans="1:13" s="33" customFormat="1">
      <c r="A649" s="47">
        <v>44005</v>
      </c>
      <c r="B649" s="46">
        <v>38158.216</v>
      </c>
      <c r="C649" s="32">
        <f>VLOOKUP($A649,級距!$A:$K,9,FALSE)</f>
        <v>9</v>
      </c>
      <c r="D649" s="32">
        <f>VLOOKUP($A649,級距!$A:$K,10,FALSE)</f>
        <v>2</v>
      </c>
      <c r="E649" s="32">
        <f>VLOOKUP($A649,級距!$A:$K,11,FALSE)</f>
        <v>2</v>
      </c>
      <c r="F649" s="32">
        <f t="shared" si="10"/>
        <v>1</v>
      </c>
      <c r="M649" s="58"/>
    </row>
    <row r="650" spans="1:13" s="33" customFormat="1">
      <c r="A650" s="47">
        <v>44001</v>
      </c>
      <c r="B650" s="46">
        <v>-29681.759999999998</v>
      </c>
      <c r="C650" s="32">
        <f>VLOOKUP($A650,級距!$A:$K,9,FALSE)</f>
        <v>2</v>
      </c>
      <c r="D650" s="32">
        <f>VLOOKUP($A650,級距!$A:$K,10,FALSE)</f>
        <v>2</v>
      </c>
      <c r="E650" s="32">
        <f>VLOOKUP($A650,級距!$A:$K,11,FALSE)</f>
        <v>2</v>
      </c>
      <c r="F650" s="32">
        <f t="shared" si="10"/>
        <v>1</v>
      </c>
      <c r="M650" s="58"/>
    </row>
    <row r="651" spans="1:13" s="33" customFormat="1">
      <c r="A651" s="47">
        <v>44000</v>
      </c>
      <c r="B651" s="46">
        <v>27423.776000000002</v>
      </c>
      <c r="C651" s="32">
        <f>VLOOKUP($A651,級距!$A:$K,9,FALSE)</f>
        <v>5</v>
      </c>
      <c r="D651" s="32">
        <f>VLOOKUP($A651,級距!$A:$K,10,FALSE)</f>
        <v>2</v>
      </c>
      <c r="E651" s="32">
        <f>VLOOKUP($A651,級距!$A:$K,11,FALSE)</f>
        <v>2</v>
      </c>
      <c r="F651" s="32">
        <f t="shared" si="10"/>
        <v>1</v>
      </c>
      <c r="M651" s="58"/>
    </row>
    <row r="652" spans="1:13" s="33" customFormat="1">
      <c r="A652" s="47">
        <v>43999</v>
      </c>
      <c r="B652" s="46">
        <v>63938.112000000001</v>
      </c>
      <c r="C652" s="32">
        <f>VLOOKUP($A652,級距!$A:$K,9,FALSE)</f>
        <v>4</v>
      </c>
      <c r="D652" s="32">
        <f>VLOOKUP($A652,級距!$A:$K,10,FALSE)</f>
        <v>5</v>
      </c>
      <c r="E652" s="32">
        <f>VLOOKUP($A652,級距!$A:$K,11,FALSE)</f>
        <v>2</v>
      </c>
      <c r="F652" s="32">
        <f t="shared" si="10"/>
        <v>1</v>
      </c>
      <c r="M652" s="58"/>
    </row>
    <row r="653" spans="1:13" s="33" customFormat="1">
      <c r="A653" s="47">
        <v>43997</v>
      </c>
      <c r="B653" s="46">
        <v>115736.208</v>
      </c>
      <c r="C653" s="32">
        <f>VLOOKUP($A653,級距!$A:$K,9,FALSE)</f>
        <v>10</v>
      </c>
      <c r="D653" s="32">
        <f>VLOOKUP($A653,級距!$A:$K,10,FALSE)</f>
        <v>6</v>
      </c>
      <c r="E653" s="32">
        <f>VLOOKUP($A653,級距!$A:$K,11,FALSE)</f>
        <v>1</v>
      </c>
      <c r="F653" s="32">
        <f t="shared" si="10"/>
        <v>1</v>
      </c>
      <c r="M653" s="58"/>
    </row>
    <row r="654" spans="1:13" s="33" customFormat="1">
      <c r="A654" s="47">
        <v>43994</v>
      </c>
      <c r="B654" s="46">
        <v>-124900.54399999999</v>
      </c>
      <c r="C654" s="32">
        <f>VLOOKUP($A654,級距!$A:$K,9,FALSE)</f>
        <v>8</v>
      </c>
      <c r="D654" s="32">
        <f>VLOOKUP($A654,級距!$A:$K,10,FALSE)</f>
        <v>4</v>
      </c>
      <c r="E654" s="32">
        <f>VLOOKUP($A654,級距!$A:$K,11,FALSE)</f>
        <v>2</v>
      </c>
      <c r="F654" s="32">
        <f t="shared" si="10"/>
        <v>1</v>
      </c>
      <c r="M654" s="58"/>
    </row>
    <row r="655" spans="1:13" s="33" customFormat="1">
      <c r="A655" s="47">
        <v>43993</v>
      </c>
      <c r="B655" s="46">
        <v>93327.191999999995</v>
      </c>
      <c r="C655" s="32">
        <f>VLOOKUP($A655,級距!$A:$K,9,FALSE)</f>
        <v>10</v>
      </c>
      <c r="D655" s="32">
        <f>VLOOKUP($A655,級距!$A:$K,10,FALSE)</f>
        <v>8</v>
      </c>
      <c r="E655" s="32">
        <f>VLOOKUP($A655,級距!$A:$K,11,FALSE)</f>
        <v>4</v>
      </c>
      <c r="F655" s="32">
        <f t="shared" si="10"/>
        <v>1</v>
      </c>
      <c r="M655" s="58"/>
    </row>
    <row r="656" spans="1:13" s="33" customFormat="1">
      <c r="A656" s="47">
        <v>43992</v>
      </c>
      <c r="B656" s="46">
        <v>-48633.343999999997</v>
      </c>
      <c r="C656" s="32">
        <f>VLOOKUP($A656,級距!$A:$K,9,FALSE)</f>
        <v>6</v>
      </c>
      <c r="D656" s="32">
        <f>VLOOKUP($A656,級距!$A:$K,10,FALSE)</f>
        <v>6</v>
      </c>
      <c r="E656" s="32">
        <f>VLOOKUP($A656,級距!$A:$K,11,FALSE)</f>
        <v>2</v>
      </c>
      <c r="F656" s="32">
        <f t="shared" si="10"/>
        <v>1</v>
      </c>
      <c r="M656" s="58"/>
    </row>
    <row r="657" spans="1:13" s="33" customFormat="1">
      <c r="A657" s="47">
        <v>43991</v>
      </c>
      <c r="B657" s="46">
        <v>90709.967999999993</v>
      </c>
      <c r="C657" s="32">
        <f>VLOOKUP($A657,級距!$A:$K,9,FALSE)</f>
        <v>4</v>
      </c>
      <c r="D657" s="32">
        <f>VLOOKUP($A657,級距!$A:$K,10,FALSE)</f>
        <v>2</v>
      </c>
      <c r="E657" s="32">
        <f>VLOOKUP($A657,級距!$A:$K,11,FALSE)</f>
        <v>2</v>
      </c>
      <c r="F657" s="32">
        <f t="shared" si="10"/>
        <v>1</v>
      </c>
      <c r="M657" s="58"/>
    </row>
    <row r="658" spans="1:13" s="33" customFormat="1">
      <c r="A658" s="47">
        <v>43990</v>
      </c>
      <c r="B658" s="46">
        <v>142136.83199999999</v>
      </c>
      <c r="C658" s="32">
        <f>VLOOKUP($A658,級距!$A:$K,9,FALSE)</f>
        <v>6</v>
      </c>
      <c r="D658" s="32">
        <f>VLOOKUP($A658,級距!$A:$K,10,FALSE)</f>
        <v>2</v>
      </c>
      <c r="E658" s="32">
        <f>VLOOKUP($A658,級距!$A:$K,11,FALSE)</f>
        <v>2</v>
      </c>
      <c r="F658" s="32">
        <f t="shared" si="10"/>
        <v>1</v>
      </c>
      <c r="M658" s="58"/>
    </row>
    <row r="659" spans="1:13" s="33" customFormat="1">
      <c r="A659" s="47">
        <v>43980</v>
      </c>
      <c r="B659" s="46">
        <v>56138.303999999996</v>
      </c>
      <c r="C659" s="32">
        <f>VLOOKUP($A659,級距!$A:$K,9,FALSE)</f>
        <v>7</v>
      </c>
      <c r="D659" s="32">
        <f>VLOOKUP($A659,級距!$A:$K,10,FALSE)</f>
        <v>3</v>
      </c>
      <c r="E659" s="32">
        <f>VLOOKUP($A659,級距!$A:$K,11,FALSE)</f>
        <v>2</v>
      </c>
      <c r="F659" s="32">
        <f t="shared" si="10"/>
        <v>1</v>
      </c>
      <c r="M659" s="58"/>
    </row>
    <row r="660" spans="1:13" s="33" customFormat="1">
      <c r="A660" s="47">
        <v>43979</v>
      </c>
      <c r="B660" s="46">
        <v>-26097.216</v>
      </c>
      <c r="C660" s="32">
        <f>VLOOKUP($A660,級距!$A:$K,9,FALSE)</f>
        <v>10</v>
      </c>
      <c r="D660" s="32">
        <f>VLOOKUP($A660,級距!$A:$K,10,FALSE)</f>
        <v>8</v>
      </c>
      <c r="E660" s="32">
        <f>VLOOKUP($A660,級距!$A:$K,11,FALSE)</f>
        <v>4</v>
      </c>
      <c r="F660" s="32">
        <f t="shared" si="10"/>
        <v>1</v>
      </c>
      <c r="M660" s="58"/>
    </row>
    <row r="661" spans="1:13" s="33" customFormat="1">
      <c r="A661" s="47">
        <v>43978</v>
      </c>
      <c r="B661" s="46">
        <v>50042.896000000001</v>
      </c>
      <c r="C661" s="32">
        <f>VLOOKUP($A661,級距!$A:$K,9,FALSE)</f>
        <v>5</v>
      </c>
      <c r="D661" s="32">
        <f>VLOOKUP($A661,級距!$A:$K,10,FALSE)</f>
        <v>1</v>
      </c>
      <c r="E661" s="32">
        <f>VLOOKUP($A661,級距!$A:$K,11,FALSE)</f>
        <v>2</v>
      </c>
      <c r="F661" s="32">
        <f t="shared" si="10"/>
        <v>1</v>
      </c>
      <c r="M661" s="58"/>
    </row>
    <row r="662" spans="1:13" s="33" customFormat="1">
      <c r="A662" s="47">
        <v>43976</v>
      </c>
      <c r="B662" s="46">
        <v>53164.144</v>
      </c>
      <c r="C662" s="32">
        <f>VLOOKUP($A662,級距!$A:$K,9,FALSE)</f>
        <v>9</v>
      </c>
      <c r="D662" s="32">
        <f>VLOOKUP($A662,級距!$A:$K,10,FALSE)</f>
        <v>1</v>
      </c>
      <c r="E662" s="32">
        <f>VLOOKUP($A662,級距!$A:$K,11,FALSE)</f>
        <v>2</v>
      </c>
      <c r="F662" s="32">
        <f t="shared" si="10"/>
        <v>1</v>
      </c>
      <c r="M662" s="58"/>
    </row>
    <row r="663" spans="1:13" s="33" customFormat="1">
      <c r="A663" s="47">
        <v>43973</v>
      </c>
      <c r="B663" s="46">
        <v>81117.952000000005</v>
      </c>
      <c r="C663" s="32">
        <f>VLOOKUP($A663,級距!$A:$K,9,FALSE)</f>
        <v>10</v>
      </c>
      <c r="D663" s="32">
        <f>VLOOKUP($A663,級距!$A:$K,10,FALSE)</f>
        <v>9</v>
      </c>
      <c r="E663" s="32">
        <f>VLOOKUP($A663,級距!$A:$K,11,FALSE)</f>
        <v>4</v>
      </c>
      <c r="F663" s="32">
        <f t="shared" si="10"/>
        <v>1</v>
      </c>
      <c r="M663" s="58"/>
    </row>
    <row r="664" spans="1:13" s="33" customFormat="1">
      <c r="A664" s="47">
        <v>43971</v>
      </c>
      <c r="B664" s="46">
        <v>-3683.0079999999998</v>
      </c>
      <c r="C664" s="32">
        <f>VLOOKUP($A664,級距!$A:$K,9,FALSE)</f>
        <v>5</v>
      </c>
      <c r="D664" s="32">
        <f>VLOOKUP($A664,級距!$A:$K,10,FALSE)</f>
        <v>2</v>
      </c>
      <c r="E664" s="32">
        <f>VLOOKUP($A664,級距!$A:$K,11,FALSE)</f>
        <v>2</v>
      </c>
      <c r="F664" s="32">
        <f t="shared" si="10"/>
        <v>1</v>
      </c>
      <c r="M664" s="58"/>
    </row>
    <row r="665" spans="1:13" s="33" customFormat="1">
      <c r="A665" s="47">
        <v>43965</v>
      </c>
      <c r="B665" s="46">
        <v>885.91200000000003</v>
      </c>
      <c r="C665" s="32">
        <f>VLOOKUP($A665,級距!$A:$K,9,FALSE)</f>
        <v>7</v>
      </c>
      <c r="D665" s="32">
        <f>VLOOKUP($A665,級距!$A:$K,10,FALSE)</f>
        <v>6</v>
      </c>
      <c r="E665" s="32">
        <f>VLOOKUP($A665,級距!$A:$K,11,FALSE)</f>
        <v>2</v>
      </c>
      <c r="F665" s="32">
        <f t="shared" si="10"/>
        <v>1</v>
      </c>
      <c r="M665" s="58"/>
    </row>
    <row r="666" spans="1:13" s="33" customFormat="1">
      <c r="A666" s="47">
        <v>43963</v>
      </c>
      <c r="B666" s="46">
        <v>28944.448</v>
      </c>
      <c r="C666" s="32">
        <f>VLOOKUP($A666,級距!$A:$K,9,FALSE)</f>
        <v>6</v>
      </c>
      <c r="D666" s="32">
        <f>VLOOKUP($A666,級距!$A:$K,10,FALSE)</f>
        <v>3</v>
      </c>
      <c r="E666" s="32">
        <f>VLOOKUP($A666,級距!$A:$K,11,FALSE)</f>
        <v>2</v>
      </c>
      <c r="F666" s="32">
        <f t="shared" si="10"/>
        <v>1</v>
      </c>
      <c r="M666" s="58"/>
    </row>
    <row r="667" spans="1:13" s="33" customFormat="1">
      <c r="A667" s="47">
        <v>43962</v>
      </c>
      <c r="B667" s="46">
        <v>41958.336000000003</v>
      </c>
      <c r="C667" s="32">
        <f>VLOOKUP($A667,級距!$A:$K,9,FALSE)</f>
        <v>5</v>
      </c>
      <c r="D667" s="32">
        <f>VLOOKUP($A667,級距!$A:$K,10,FALSE)</f>
        <v>1</v>
      </c>
      <c r="E667" s="32">
        <f>VLOOKUP($A667,級距!$A:$K,11,FALSE)</f>
        <v>2</v>
      </c>
      <c r="F667" s="32">
        <f t="shared" si="10"/>
        <v>1</v>
      </c>
      <c r="M667" s="58"/>
    </row>
    <row r="668" spans="1:13" s="33" customFormat="1">
      <c r="A668" s="47">
        <v>43959</v>
      </c>
      <c r="B668" s="46">
        <v>-7690.4</v>
      </c>
      <c r="C668" s="32">
        <f>VLOOKUP($A668,級距!$A:$K,9,FALSE)</f>
        <v>5</v>
      </c>
      <c r="D668" s="32">
        <f>VLOOKUP($A668,級距!$A:$K,10,FALSE)</f>
        <v>1</v>
      </c>
      <c r="E668" s="32">
        <f>VLOOKUP($A668,級距!$A:$K,11,FALSE)</f>
        <v>2</v>
      </c>
      <c r="F668" s="32">
        <f t="shared" si="10"/>
        <v>1</v>
      </c>
      <c r="M668" s="58"/>
    </row>
    <row r="669" spans="1:13" s="33" customFormat="1">
      <c r="A669" s="47">
        <v>43957</v>
      </c>
      <c r="B669" s="46">
        <v>105518.76</v>
      </c>
      <c r="C669" s="32">
        <f>VLOOKUP($A669,級距!$A:$K,9,FALSE)</f>
        <v>8</v>
      </c>
      <c r="D669" s="32">
        <f>VLOOKUP($A669,級距!$A:$K,10,FALSE)</f>
        <v>6</v>
      </c>
      <c r="E669" s="32">
        <f>VLOOKUP($A669,級距!$A:$K,11,FALSE)</f>
        <v>2</v>
      </c>
      <c r="F669" s="32">
        <f t="shared" si="10"/>
        <v>1</v>
      </c>
      <c r="M669" s="58"/>
    </row>
    <row r="670" spans="1:13" s="33" customFormat="1">
      <c r="A670" s="47">
        <v>43955</v>
      </c>
      <c r="B670" s="46">
        <v>78329.888000000006</v>
      </c>
      <c r="C670" s="32">
        <f>VLOOKUP($A670,級距!$A:$K,9,FALSE)</f>
        <v>10</v>
      </c>
      <c r="D670" s="32">
        <f>VLOOKUP($A670,級距!$A:$K,10,FALSE)</f>
        <v>4</v>
      </c>
      <c r="E670" s="32">
        <f>VLOOKUP($A670,級距!$A:$K,11,FALSE)</f>
        <v>1</v>
      </c>
      <c r="F670" s="32">
        <f t="shared" si="10"/>
        <v>1</v>
      </c>
      <c r="M670" s="58"/>
    </row>
    <row r="671" spans="1:13" s="33" customFormat="1">
      <c r="A671" s="47">
        <v>43949</v>
      </c>
      <c r="B671" s="46">
        <v>19136.016</v>
      </c>
      <c r="C671" s="32">
        <f>VLOOKUP($A671,級距!$A:$K,9,FALSE)</f>
        <v>6</v>
      </c>
      <c r="D671" s="32">
        <f>VLOOKUP($A671,級距!$A:$K,10,FALSE)</f>
        <v>2</v>
      </c>
      <c r="E671" s="32">
        <f>VLOOKUP($A671,級距!$A:$K,11,FALSE)</f>
        <v>2</v>
      </c>
      <c r="F671" s="32">
        <f t="shared" si="10"/>
        <v>1</v>
      </c>
      <c r="M671" s="58"/>
    </row>
    <row r="672" spans="1:13" s="33" customFormat="1">
      <c r="A672" s="47">
        <v>43944</v>
      </c>
      <c r="B672" s="46">
        <v>100962.72</v>
      </c>
      <c r="C672" s="32">
        <f>VLOOKUP($A672,級距!$A:$K,9,FALSE)</f>
        <v>10</v>
      </c>
      <c r="D672" s="32">
        <f>VLOOKUP($A672,級距!$A:$K,10,FALSE)</f>
        <v>1</v>
      </c>
      <c r="E672" s="32">
        <f>VLOOKUP($A672,級距!$A:$K,11,FALSE)</f>
        <v>1</v>
      </c>
      <c r="F672" s="32">
        <f t="shared" si="10"/>
        <v>1</v>
      </c>
      <c r="M672" s="58"/>
    </row>
    <row r="673" spans="1:13" s="33" customFormat="1">
      <c r="A673" s="47">
        <v>43942</v>
      </c>
      <c r="B673" s="46">
        <v>-77759.343999999997</v>
      </c>
      <c r="C673" s="32">
        <f>VLOOKUP($A673,級距!$A:$K,9,FALSE)</f>
        <v>10</v>
      </c>
      <c r="D673" s="32">
        <f>VLOOKUP($A673,級距!$A:$K,10,FALSE)</f>
        <v>7</v>
      </c>
      <c r="E673" s="32">
        <f>VLOOKUP($A673,級距!$A:$K,11,FALSE)</f>
        <v>4</v>
      </c>
      <c r="F673" s="32">
        <f t="shared" si="10"/>
        <v>1</v>
      </c>
      <c r="M673" s="58"/>
    </row>
    <row r="674" spans="1:13" s="33" customFormat="1">
      <c r="A674" s="47">
        <v>43941</v>
      </c>
      <c r="B674" s="46">
        <v>-15154.96</v>
      </c>
      <c r="C674" s="32">
        <f>VLOOKUP($A674,級距!$A:$K,9,FALSE)</f>
        <v>5</v>
      </c>
      <c r="D674" s="32">
        <f>VLOOKUP($A674,級距!$A:$K,10,FALSE)</f>
        <v>4</v>
      </c>
      <c r="E674" s="32">
        <f>VLOOKUP($A674,級距!$A:$K,11,FALSE)</f>
        <v>2</v>
      </c>
      <c r="F674" s="32">
        <f t="shared" si="10"/>
        <v>1</v>
      </c>
      <c r="M674" s="58"/>
    </row>
    <row r="675" spans="1:13" s="33" customFormat="1">
      <c r="A675" s="47">
        <v>43936</v>
      </c>
      <c r="B675" s="46">
        <v>-21181.248</v>
      </c>
      <c r="C675" s="32">
        <f>VLOOKUP($A675,級距!$A:$K,9,FALSE)</f>
        <v>7</v>
      </c>
      <c r="D675" s="32">
        <f>VLOOKUP($A675,級距!$A:$K,10,FALSE)</f>
        <v>8</v>
      </c>
      <c r="E675" s="32">
        <f>VLOOKUP($A675,級距!$A:$K,11,FALSE)</f>
        <v>3</v>
      </c>
      <c r="F675" s="32">
        <f t="shared" si="10"/>
        <v>1</v>
      </c>
      <c r="M675" s="58"/>
    </row>
    <row r="676" spans="1:13" s="33" customFormat="1">
      <c r="A676" s="47">
        <v>43934</v>
      </c>
      <c r="B676" s="46">
        <v>62669.36</v>
      </c>
      <c r="C676" s="32">
        <f>VLOOKUP($A676,級距!$A:$K,9,FALSE)</f>
        <v>6</v>
      </c>
      <c r="D676" s="32">
        <f>VLOOKUP($A676,級距!$A:$K,10,FALSE)</f>
        <v>1</v>
      </c>
      <c r="E676" s="32">
        <f>VLOOKUP($A676,級距!$A:$K,11,FALSE)</f>
        <v>2</v>
      </c>
      <c r="F676" s="32">
        <f t="shared" si="10"/>
        <v>1</v>
      </c>
      <c r="M676" s="58"/>
    </row>
    <row r="677" spans="1:13" s="33" customFormat="1">
      <c r="A677" s="47">
        <v>43928</v>
      </c>
      <c r="B677" s="46">
        <v>-42210.815999999999</v>
      </c>
      <c r="C677" s="32">
        <f>VLOOKUP($A677,級距!$A:$K,9,FALSE)</f>
        <v>8</v>
      </c>
      <c r="D677" s="32">
        <f>VLOOKUP($A677,級距!$A:$K,10,FALSE)</f>
        <v>3</v>
      </c>
      <c r="E677" s="32">
        <f>VLOOKUP($A677,級距!$A:$K,11,FALSE)</f>
        <v>2</v>
      </c>
      <c r="F677" s="32">
        <f t="shared" si="10"/>
        <v>1</v>
      </c>
      <c r="M677" s="58"/>
    </row>
    <row r="678" spans="1:13" s="33" customFormat="1">
      <c r="A678" s="47">
        <v>43927</v>
      </c>
      <c r="B678" s="46">
        <v>-55528.375999999997</v>
      </c>
      <c r="C678" s="32">
        <f>VLOOKUP($A678,級距!$A:$K,9,FALSE)</f>
        <v>10</v>
      </c>
      <c r="D678" s="32">
        <f>VLOOKUP($A678,級距!$A:$K,10,FALSE)</f>
        <v>4</v>
      </c>
      <c r="E678" s="32">
        <f>VLOOKUP($A678,級距!$A:$K,11,FALSE)</f>
        <v>1</v>
      </c>
      <c r="F678" s="32">
        <f t="shared" si="10"/>
        <v>1</v>
      </c>
      <c r="M678" s="58"/>
    </row>
    <row r="679" spans="1:13" s="33" customFormat="1">
      <c r="A679" s="47">
        <v>43922</v>
      </c>
      <c r="B679" s="46">
        <v>-30087.648000000001</v>
      </c>
      <c r="C679" s="32">
        <f>VLOOKUP($A679,級距!$A:$K,9,FALSE)</f>
        <v>5</v>
      </c>
      <c r="D679" s="32">
        <f>VLOOKUP($A679,級距!$A:$K,10,FALSE)</f>
        <v>4</v>
      </c>
      <c r="E679" s="32">
        <f>VLOOKUP($A679,級距!$A:$K,11,FALSE)</f>
        <v>2</v>
      </c>
      <c r="F679" s="32">
        <f t="shared" si="10"/>
        <v>1</v>
      </c>
      <c r="M679" s="58"/>
    </row>
    <row r="680" spans="1:13" s="33" customFormat="1">
      <c r="A680" s="47">
        <v>43921</v>
      </c>
      <c r="B680" s="46">
        <v>14959.584000000001</v>
      </c>
      <c r="C680" s="32">
        <f>VLOOKUP($A680,級距!$A:$K,9,FALSE)</f>
        <v>10</v>
      </c>
      <c r="D680" s="32">
        <f>VLOOKUP($A680,級距!$A:$K,10,FALSE)</f>
        <v>4</v>
      </c>
      <c r="E680" s="32">
        <f>VLOOKUP($A680,級距!$A:$K,11,FALSE)</f>
        <v>1</v>
      </c>
      <c r="F680" s="32">
        <f t="shared" si="10"/>
        <v>1</v>
      </c>
      <c r="M680" s="58"/>
    </row>
    <row r="681" spans="1:13" s="33" customFormat="1">
      <c r="A681" s="47">
        <v>43920</v>
      </c>
      <c r="B681" s="46">
        <v>5318.6</v>
      </c>
      <c r="C681" s="32">
        <f>VLOOKUP($A681,級距!$A:$K,9,FALSE)</f>
        <v>10</v>
      </c>
      <c r="D681" s="32">
        <f>VLOOKUP($A681,級距!$A:$K,10,FALSE)</f>
        <v>7</v>
      </c>
      <c r="E681" s="32">
        <f>VLOOKUP($A681,級距!$A:$K,11,FALSE)</f>
        <v>4</v>
      </c>
      <c r="F681" s="32">
        <f t="shared" si="10"/>
        <v>1</v>
      </c>
      <c r="M681" s="58"/>
    </row>
    <row r="682" spans="1:13" s="33" customFormat="1">
      <c r="A682" s="47">
        <v>43916</v>
      </c>
      <c r="B682" s="46">
        <v>157961.03200000001</v>
      </c>
      <c r="C682" s="32">
        <f>VLOOKUP($A682,級距!$A:$K,9,FALSE)</f>
        <v>10</v>
      </c>
      <c r="D682" s="32">
        <f>VLOOKUP($A682,級距!$A:$K,10,FALSE)</f>
        <v>2</v>
      </c>
      <c r="E682" s="32">
        <f>VLOOKUP($A682,級距!$A:$K,11,FALSE)</f>
        <v>1</v>
      </c>
      <c r="F682" s="32">
        <f t="shared" si="10"/>
        <v>1</v>
      </c>
      <c r="M682" s="58"/>
    </row>
    <row r="683" spans="1:13" s="33" customFormat="1">
      <c r="A683" s="47">
        <v>43913</v>
      </c>
      <c r="B683" s="46">
        <v>164512.66399999999</v>
      </c>
      <c r="C683" s="32">
        <f>VLOOKUP($A683,級距!$A:$K,9,FALSE)</f>
        <v>10</v>
      </c>
      <c r="D683" s="32">
        <f>VLOOKUP($A683,級距!$A:$K,10,FALSE)</f>
        <v>3</v>
      </c>
      <c r="E683" s="32">
        <f>VLOOKUP($A683,級距!$A:$K,11,FALSE)</f>
        <v>1</v>
      </c>
      <c r="F683" s="32">
        <f t="shared" si="10"/>
        <v>1</v>
      </c>
      <c r="M683" s="58"/>
    </row>
    <row r="684" spans="1:13" s="33" customFormat="1">
      <c r="A684" s="47">
        <v>43909</v>
      </c>
      <c r="B684" s="46">
        <v>-123644.064</v>
      </c>
      <c r="C684" s="32">
        <f>VLOOKUP($A684,級距!$A:$K,9,FALSE)</f>
        <v>10</v>
      </c>
      <c r="D684" s="32">
        <f>VLOOKUP($A684,級距!$A:$K,10,FALSE)</f>
        <v>8</v>
      </c>
      <c r="E684" s="32">
        <f>VLOOKUP($A684,級距!$A:$K,11,FALSE)</f>
        <v>4</v>
      </c>
      <c r="F684" s="32">
        <f t="shared" si="10"/>
        <v>1</v>
      </c>
      <c r="M684" s="58"/>
    </row>
    <row r="685" spans="1:13" s="33" customFormat="1">
      <c r="A685" s="47">
        <v>43908</v>
      </c>
      <c r="B685" s="46">
        <v>73476.631999999998</v>
      </c>
      <c r="C685" s="32">
        <f>VLOOKUP($A685,級距!$A:$K,9,FALSE)</f>
        <v>10</v>
      </c>
      <c r="D685" s="32">
        <f>VLOOKUP($A685,級距!$A:$K,10,FALSE)</f>
        <v>4</v>
      </c>
      <c r="E685" s="32">
        <f>VLOOKUP($A685,級距!$A:$K,11,FALSE)</f>
        <v>1</v>
      </c>
      <c r="F685" s="32">
        <f t="shared" si="10"/>
        <v>1</v>
      </c>
      <c r="M685" s="58"/>
    </row>
    <row r="686" spans="1:13" s="33" customFormat="1">
      <c r="A686" s="47">
        <v>43906</v>
      </c>
      <c r="B686" s="46">
        <v>-97399.384000000005</v>
      </c>
      <c r="C686" s="32">
        <f>VLOOKUP($A686,級距!$A:$K,9,FALSE)</f>
        <v>10</v>
      </c>
      <c r="D686" s="32">
        <f>VLOOKUP($A686,級距!$A:$K,10,FALSE)</f>
        <v>6</v>
      </c>
      <c r="E686" s="32">
        <f>VLOOKUP($A686,級距!$A:$K,11,FALSE)</f>
        <v>1</v>
      </c>
      <c r="F686" s="32">
        <f t="shared" si="10"/>
        <v>1</v>
      </c>
      <c r="M686" s="58"/>
    </row>
    <row r="687" spans="1:13" s="33" customFormat="1">
      <c r="A687" s="47">
        <v>43903</v>
      </c>
      <c r="B687" s="46">
        <v>-48353.951999999997</v>
      </c>
      <c r="C687" s="32">
        <f>VLOOKUP($A687,級距!$A:$K,9,FALSE)</f>
        <v>10</v>
      </c>
      <c r="D687" s="32">
        <f>VLOOKUP($A687,級距!$A:$K,10,FALSE)</f>
        <v>4</v>
      </c>
      <c r="E687" s="32">
        <f>VLOOKUP($A687,級距!$A:$K,11,FALSE)</f>
        <v>1</v>
      </c>
      <c r="F687" s="32">
        <f t="shared" si="10"/>
        <v>1</v>
      </c>
      <c r="M687" s="58"/>
    </row>
    <row r="688" spans="1:13" s="33" customFormat="1">
      <c r="A688" s="47">
        <v>43902</v>
      </c>
      <c r="B688" s="46">
        <v>-124069.152</v>
      </c>
      <c r="C688" s="32">
        <f>VLOOKUP($A688,級距!$A:$K,9,FALSE)</f>
        <v>10</v>
      </c>
      <c r="D688" s="32">
        <f>VLOOKUP($A688,級距!$A:$K,10,FALSE)</f>
        <v>7</v>
      </c>
      <c r="E688" s="32">
        <f>VLOOKUP($A688,級距!$A:$K,11,FALSE)</f>
        <v>4</v>
      </c>
      <c r="F688" s="32">
        <f t="shared" si="10"/>
        <v>1</v>
      </c>
      <c r="M688" s="58"/>
    </row>
    <row r="689" spans="1:13" s="33" customFormat="1">
      <c r="A689" s="47">
        <v>43899</v>
      </c>
      <c r="B689" s="46">
        <v>37238.383999999998</v>
      </c>
      <c r="C689" s="32">
        <f>VLOOKUP($A689,級距!$A:$K,9,FALSE)</f>
        <v>9</v>
      </c>
      <c r="D689" s="32">
        <f>VLOOKUP($A689,級距!$A:$K,10,FALSE)</f>
        <v>2</v>
      </c>
      <c r="E689" s="32">
        <f>VLOOKUP($A689,級距!$A:$K,11,FALSE)</f>
        <v>2</v>
      </c>
      <c r="F689" s="32">
        <f t="shared" si="10"/>
        <v>1</v>
      </c>
      <c r="M689" s="58"/>
    </row>
    <row r="690" spans="1:13" s="33" customFormat="1">
      <c r="A690" s="47">
        <v>43896</v>
      </c>
      <c r="B690" s="46">
        <v>57548.52</v>
      </c>
      <c r="C690" s="32">
        <f>VLOOKUP($A690,級距!$A:$K,9,FALSE)</f>
        <v>8</v>
      </c>
      <c r="D690" s="32">
        <f>VLOOKUP($A690,級距!$A:$K,10,FALSE)</f>
        <v>9</v>
      </c>
      <c r="E690" s="32">
        <f>VLOOKUP($A690,級距!$A:$K,11,FALSE)</f>
        <v>3</v>
      </c>
      <c r="F690" s="32">
        <f t="shared" si="10"/>
        <v>1</v>
      </c>
      <c r="M690" s="58"/>
    </row>
    <row r="691" spans="1:13" s="33" customFormat="1">
      <c r="A691" s="47">
        <v>43888</v>
      </c>
      <c r="B691" s="46">
        <v>63226.536</v>
      </c>
      <c r="C691" s="32">
        <f>VLOOKUP($A691,級距!$A:$K,9,FALSE)</f>
        <v>9</v>
      </c>
      <c r="D691" s="32">
        <f>VLOOKUP($A691,級距!$A:$K,10,FALSE)</f>
        <v>6</v>
      </c>
      <c r="E691" s="32">
        <f>VLOOKUP($A691,級距!$A:$K,11,FALSE)</f>
        <v>1</v>
      </c>
      <c r="F691" s="32">
        <f t="shared" si="10"/>
        <v>1</v>
      </c>
      <c r="M691" s="58"/>
    </row>
    <row r="692" spans="1:13" s="33" customFormat="1">
      <c r="A692" s="47">
        <v>43885</v>
      </c>
      <c r="B692" s="46">
        <v>-20428.671999999999</v>
      </c>
      <c r="C692" s="32">
        <f>VLOOKUP($A692,級距!$A:$K,9,FALSE)</f>
        <v>5</v>
      </c>
      <c r="D692" s="32">
        <f>VLOOKUP($A692,級距!$A:$K,10,FALSE)</f>
        <v>1</v>
      </c>
      <c r="E692" s="32">
        <f>VLOOKUP($A692,級距!$A:$K,11,FALSE)</f>
        <v>2</v>
      </c>
      <c r="F692" s="32">
        <f t="shared" si="10"/>
        <v>1</v>
      </c>
      <c r="M692" s="58"/>
    </row>
    <row r="693" spans="1:13" s="33" customFormat="1">
      <c r="A693" s="47">
        <v>43881</v>
      </c>
      <c r="B693" s="46">
        <v>-100950.504</v>
      </c>
      <c r="C693" s="32">
        <f>VLOOKUP($A693,級距!$A:$K,9,FALSE)</f>
        <v>7</v>
      </c>
      <c r="D693" s="32">
        <f>VLOOKUP($A693,級距!$A:$K,10,FALSE)</f>
        <v>7</v>
      </c>
      <c r="E693" s="32">
        <f>VLOOKUP($A693,級距!$A:$K,11,FALSE)</f>
        <v>3</v>
      </c>
      <c r="F693" s="32">
        <f t="shared" si="10"/>
        <v>1</v>
      </c>
      <c r="M693" s="58"/>
    </row>
    <row r="694" spans="1:13" s="33" customFormat="1">
      <c r="A694" s="47">
        <v>43879</v>
      </c>
      <c r="B694" s="46">
        <v>-30878.687999999998</v>
      </c>
      <c r="C694" s="32">
        <f>VLOOKUP($A694,級距!$A:$K,9,FALSE)</f>
        <v>3</v>
      </c>
      <c r="D694" s="32">
        <f>VLOOKUP($A694,級距!$A:$K,10,FALSE)</f>
        <v>9</v>
      </c>
      <c r="E694" s="32">
        <f>VLOOKUP($A694,級距!$A:$K,11,FALSE)</f>
        <v>3</v>
      </c>
      <c r="F694" s="32">
        <f t="shared" si="10"/>
        <v>1</v>
      </c>
      <c r="M694" s="58"/>
    </row>
    <row r="695" spans="1:13" s="33" customFormat="1">
      <c r="A695" s="47">
        <v>43875</v>
      </c>
      <c r="B695" s="46">
        <v>-44524.864000000001</v>
      </c>
      <c r="C695" s="32">
        <f>VLOOKUP($A695,級距!$A:$K,9,FALSE)</f>
        <v>4</v>
      </c>
      <c r="D695" s="32">
        <f>VLOOKUP($A695,級距!$A:$K,10,FALSE)</f>
        <v>6</v>
      </c>
      <c r="E695" s="32">
        <f>VLOOKUP($A695,級距!$A:$K,11,FALSE)</f>
        <v>2</v>
      </c>
      <c r="F695" s="32">
        <f t="shared" si="10"/>
        <v>1</v>
      </c>
      <c r="M695" s="58"/>
    </row>
    <row r="696" spans="1:13" s="33" customFormat="1">
      <c r="A696" s="47">
        <v>43874</v>
      </c>
      <c r="B696" s="46">
        <v>-19864.448</v>
      </c>
      <c r="C696" s="32">
        <f>VLOOKUP($A696,級距!$A:$K,9,FALSE)</f>
        <v>2</v>
      </c>
      <c r="D696" s="32">
        <f>VLOOKUP($A696,級距!$A:$K,10,FALSE)</f>
        <v>4</v>
      </c>
      <c r="E696" s="32">
        <f>VLOOKUP($A696,級距!$A:$K,11,FALSE)</f>
        <v>2</v>
      </c>
      <c r="F696" s="32">
        <f t="shared" si="10"/>
        <v>1</v>
      </c>
      <c r="M696" s="58"/>
    </row>
    <row r="697" spans="1:13" s="33" customFormat="1">
      <c r="A697" s="47">
        <v>43871</v>
      </c>
      <c r="B697" s="46">
        <v>216574.272</v>
      </c>
      <c r="C697" s="32">
        <f>VLOOKUP($A697,級距!$A:$K,9,FALSE)</f>
        <v>9</v>
      </c>
      <c r="D697" s="32">
        <f>VLOOKUP($A697,級距!$A:$K,10,FALSE)</f>
        <v>6</v>
      </c>
      <c r="E697" s="32">
        <f>VLOOKUP($A697,級距!$A:$K,11,FALSE)</f>
        <v>2</v>
      </c>
      <c r="F697" s="32">
        <f t="shared" si="10"/>
        <v>1</v>
      </c>
      <c r="M697" s="58"/>
    </row>
    <row r="698" spans="1:13" s="33" customFormat="1">
      <c r="A698" s="47">
        <v>43868</v>
      </c>
      <c r="B698" s="46">
        <v>-18945.84</v>
      </c>
      <c r="C698" s="32">
        <f>VLOOKUP($A698,級距!$A:$K,9,FALSE)</f>
        <v>4</v>
      </c>
      <c r="D698" s="32">
        <f>VLOOKUP($A698,級距!$A:$K,10,FALSE)</f>
        <v>7</v>
      </c>
      <c r="E698" s="32">
        <f>VLOOKUP($A698,級距!$A:$K,11,FALSE)</f>
        <v>3</v>
      </c>
      <c r="F698" s="32">
        <f t="shared" si="10"/>
        <v>1</v>
      </c>
      <c r="M698" s="58"/>
    </row>
    <row r="699" spans="1:13" s="33" customFormat="1">
      <c r="A699" s="47">
        <v>43866</v>
      </c>
      <c r="B699" s="46">
        <v>55248.608</v>
      </c>
      <c r="C699" s="32">
        <f>VLOOKUP($A699,級距!$A:$K,9,FALSE)</f>
        <v>7</v>
      </c>
      <c r="D699" s="32">
        <f>VLOOKUP($A699,級距!$A:$K,10,FALSE)</f>
        <v>5</v>
      </c>
      <c r="E699" s="32">
        <f>VLOOKUP($A699,級距!$A:$K,11,FALSE)</f>
        <v>2</v>
      </c>
      <c r="F699" s="32">
        <f t="shared" si="10"/>
        <v>1</v>
      </c>
      <c r="M699" s="58"/>
    </row>
    <row r="700" spans="1:13" s="33" customFormat="1">
      <c r="A700" s="47">
        <v>43864</v>
      </c>
      <c r="B700" s="46">
        <v>-80578.784</v>
      </c>
      <c r="C700" s="32">
        <f>VLOOKUP($A700,級距!$A:$K,9,FALSE)</f>
        <v>10</v>
      </c>
      <c r="D700" s="32">
        <f>VLOOKUP($A700,級距!$A:$K,10,FALSE)</f>
        <v>2</v>
      </c>
      <c r="E700" s="32">
        <f>VLOOKUP($A700,級距!$A:$K,11,FALSE)</f>
        <v>1</v>
      </c>
      <c r="F700" s="32">
        <f t="shared" si="10"/>
        <v>1</v>
      </c>
      <c r="M700" s="58"/>
    </row>
    <row r="701" spans="1:13" s="33" customFormat="1">
      <c r="A701" s="47">
        <v>43860</v>
      </c>
      <c r="B701" s="46">
        <v>-121343.24800000001</v>
      </c>
      <c r="C701" s="32">
        <f>VLOOKUP($A701,級距!$A:$K,9,FALSE)</f>
        <v>10</v>
      </c>
      <c r="D701" s="32">
        <f>VLOOKUP($A701,級距!$A:$K,10,FALSE)</f>
        <v>10</v>
      </c>
      <c r="E701" s="32">
        <f>VLOOKUP($A701,級距!$A:$K,11,FALSE)</f>
        <v>4</v>
      </c>
      <c r="F701" s="32">
        <f t="shared" si="10"/>
        <v>1</v>
      </c>
      <c r="M701" s="58"/>
    </row>
    <row r="702" spans="1:13" s="33" customFormat="1">
      <c r="A702" s="47">
        <v>43850</v>
      </c>
      <c r="B702" s="46">
        <v>36211.968000000001</v>
      </c>
      <c r="C702" s="32">
        <f>VLOOKUP($A702,級距!$A:$K,9,FALSE)</f>
        <v>1</v>
      </c>
      <c r="D702" s="32">
        <f>VLOOKUP($A702,級距!$A:$K,10,FALSE)</f>
        <v>2</v>
      </c>
      <c r="E702" s="32">
        <f>VLOOKUP($A702,級距!$A:$K,11,FALSE)</f>
        <v>2</v>
      </c>
      <c r="F702" s="32">
        <f t="shared" si="10"/>
        <v>1</v>
      </c>
      <c r="M702" s="58"/>
    </row>
    <row r="703" spans="1:13" s="33" customFormat="1">
      <c r="A703" s="47">
        <v>43847</v>
      </c>
      <c r="B703" s="46">
        <v>9847.3919999999998</v>
      </c>
      <c r="C703" s="32">
        <f>VLOOKUP($A703,級距!$A:$K,9,FALSE)</f>
        <v>3</v>
      </c>
      <c r="D703" s="32">
        <f>VLOOKUP($A703,級距!$A:$K,10,FALSE)</f>
        <v>4</v>
      </c>
      <c r="E703" s="32">
        <f>VLOOKUP($A703,級距!$A:$K,11,FALSE)</f>
        <v>2</v>
      </c>
      <c r="F703" s="32">
        <f t="shared" si="10"/>
        <v>1</v>
      </c>
      <c r="M703" s="58"/>
    </row>
    <row r="704" spans="1:13" s="33" customFormat="1">
      <c r="A704" s="47">
        <v>43846</v>
      </c>
      <c r="B704" s="46">
        <v>70136.032000000007</v>
      </c>
      <c r="C704" s="32">
        <f>VLOOKUP($A704,級距!$A:$K,9,FALSE)</f>
        <v>3</v>
      </c>
      <c r="D704" s="32">
        <f>VLOOKUP($A704,級距!$A:$K,10,FALSE)</f>
        <v>2</v>
      </c>
      <c r="E704" s="32">
        <f>VLOOKUP($A704,級距!$A:$K,11,FALSE)</f>
        <v>2</v>
      </c>
      <c r="F704" s="32">
        <f t="shared" si="10"/>
        <v>1</v>
      </c>
      <c r="M704" s="58"/>
    </row>
    <row r="705" spans="1:13" s="33" customFormat="1">
      <c r="A705" s="47">
        <v>43845</v>
      </c>
      <c r="B705" s="46">
        <v>-76684.944000000003</v>
      </c>
      <c r="C705" s="32">
        <f>VLOOKUP($A705,級距!$A:$K,9,FALSE)</f>
        <v>5</v>
      </c>
      <c r="D705" s="32">
        <f>VLOOKUP($A705,級距!$A:$K,10,FALSE)</f>
        <v>9</v>
      </c>
      <c r="E705" s="32">
        <f>VLOOKUP($A705,級距!$A:$K,11,FALSE)</f>
        <v>3</v>
      </c>
      <c r="F705" s="32">
        <f t="shared" si="10"/>
        <v>1</v>
      </c>
      <c r="M705" s="58"/>
    </row>
    <row r="706" spans="1:13" s="33" customFormat="1">
      <c r="A706" s="47">
        <v>43844</v>
      </c>
      <c r="B706" s="46">
        <v>-6146.56</v>
      </c>
      <c r="C706" s="32">
        <f>VLOOKUP($A706,級距!$A:$K,9,FALSE)</f>
        <v>1</v>
      </c>
      <c r="D706" s="32">
        <f>VLOOKUP($A706,級距!$A:$K,10,FALSE)</f>
        <v>1</v>
      </c>
      <c r="E706" s="32">
        <f>VLOOKUP($A706,級距!$A:$K,11,FALSE)</f>
        <v>2</v>
      </c>
      <c r="F706" s="32">
        <f t="shared" si="10"/>
        <v>1</v>
      </c>
      <c r="M706" s="58"/>
    </row>
    <row r="707" spans="1:13" s="33" customFormat="1">
      <c r="A707" s="47">
        <v>43843</v>
      </c>
      <c r="B707" s="46">
        <v>73127.072</v>
      </c>
      <c r="C707" s="32">
        <f>VLOOKUP($A707,級距!$A:$K,9,FALSE)</f>
        <v>2</v>
      </c>
      <c r="D707" s="32">
        <f>VLOOKUP($A707,級距!$A:$K,10,FALSE)</f>
        <v>5</v>
      </c>
      <c r="E707" s="32">
        <f>VLOOKUP($A707,級距!$A:$K,11,FALSE)</f>
        <v>2</v>
      </c>
      <c r="F707" s="32">
        <f t="shared" si="10"/>
        <v>1</v>
      </c>
      <c r="M707" s="58"/>
    </row>
    <row r="708" spans="1:13" s="33" customFormat="1">
      <c r="A708" s="47">
        <v>43838</v>
      </c>
      <c r="B708" s="46">
        <v>-95088.08</v>
      </c>
      <c r="C708" s="32">
        <f>VLOOKUP($A708,級距!$A:$K,9,FALSE)</f>
        <v>9</v>
      </c>
      <c r="D708" s="32">
        <f>VLOOKUP($A708,級距!$A:$K,10,FALSE)</f>
        <v>4</v>
      </c>
      <c r="E708" s="32">
        <f>VLOOKUP($A708,級距!$A:$K,11,FALSE)</f>
        <v>2</v>
      </c>
      <c r="F708" s="32">
        <f t="shared" ref="F708" si="11">IF(A709&lt;&gt;A708,1,0)</f>
        <v>1</v>
      </c>
      <c r="M708" s="58"/>
    </row>
    <row r="709" spans="1:13" s="33" customFormat="1">
      <c r="A709" s="47"/>
      <c r="B709" s="46"/>
      <c r="C709" s="32"/>
      <c r="D709" s="32"/>
      <c r="E709" s="32"/>
      <c r="F709" s="32"/>
      <c r="M709" s="58"/>
    </row>
    <row r="710" spans="1:13" s="33" customFormat="1">
      <c r="A710" s="47"/>
      <c r="B710" s="46"/>
      <c r="C710" s="32"/>
      <c r="D710" s="32"/>
      <c r="E710" s="32"/>
      <c r="F710" s="32"/>
      <c r="M710" s="58"/>
    </row>
    <row r="711" spans="1:13" s="33" customFormat="1">
      <c r="A711" s="47"/>
      <c r="B711" s="46"/>
      <c r="C711" s="32"/>
      <c r="D711" s="32"/>
      <c r="E711" s="32"/>
      <c r="F711" s="32"/>
      <c r="M711" s="58"/>
    </row>
    <row r="712" spans="1:13" s="33" customFormat="1">
      <c r="A712" s="47"/>
      <c r="B712" s="46"/>
      <c r="C712" s="32"/>
      <c r="D712" s="32"/>
      <c r="E712" s="32"/>
      <c r="F712" s="32"/>
      <c r="M712" s="58"/>
    </row>
    <row r="713" spans="1:13" s="33" customFormat="1">
      <c r="A713" s="47"/>
      <c r="B713" s="46"/>
      <c r="C713" s="32"/>
      <c r="D713" s="32"/>
      <c r="E713" s="32"/>
      <c r="F713" s="32"/>
      <c r="M713" s="58"/>
    </row>
    <row r="714" spans="1:13" s="33" customFormat="1">
      <c r="A714" s="47"/>
      <c r="B714" s="46"/>
      <c r="C714" s="32"/>
      <c r="D714" s="32"/>
      <c r="E714" s="32"/>
      <c r="F714" s="32"/>
      <c r="M714" s="58"/>
    </row>
    <row r="715" spans="1:13" s="33" customFormat="1">
      <c r="A715" s="47"/>
      <c r="B715" s="46"/>
      <c r="C715" s="32"/>
      <c r="D715" s="32"/>
      <c r="E715" s="32"/>
      <c r="F715" s="32"/>
      <c r="M715" s="58"/>
    </row>
    <row r="716" spans="1:13" s="33" customFormat="1">
      <c r="A716" s="47"/>
      <c r="B716" s="46"/>
      <c r="C716" s="32"/>
      <c r="D716" s="32"/>
      <c r="E716" s="32"/>
      <c r="F716" s="32"/>
      <c r="M716" s="58"/>
    </row>
    <row r="717" spans="1:13" s="33" customFormat="1">
      <c r="A717" s="47"/>
      <c r="B717" s="46"/>
      <c r="C717" s="32"/>
      <c r="D717" s="32"/>
      <c r="E717" s="32"/>
      <c r="F717" s="32"/>
      <c r="M717" s="58"/>
    </row>
    <row r="718" spans="1:13" s="33" customFormat="1">
      <c r="A718" s="47"/>
      <c r="B718" s="46"/>
      <c r="C718" s="32"/>
      <c r="D718" s="32"/>
      <c r="E718" s="32"/>
      <c r="F718" s="32"/>
      <c r="M718" s="58"/>
    </row>
    <row r="719" spans="1:13" s="33" customFormat="1">
      <c r="A719" s="47"/>
      <c r="B719" s="46"/>
      <c r="C719" s="32"/>
      <c r="D719" s="32"/>
      <c r="E719" s="32"/>
      <c r="F719" s="32"/>
      <c r="M719" s="58"/>
    </row>
    <row r="720" spans="1:13" s="33" customFormat="1">
      <c r="A720" s="47"/>
      <c r="B720" s="46"/>
      <c r="C720" s="32"/>
      <c r="D720" s="32"/>
      <c r="E720" s="32"/>
      <c r="F720" s="32"/>
      <c r="M720" s="58"/>
    </row>
    <row r="721" spans="1:13" s="33" customFormat="1">
      <c r="A721" s="47"/>
      <c r="B721" s="46"/>
      <c r="C721" s="32"/>
      <c r="D721" s="32"/>
      <c r="E721" s="32"/>
      <c r="F721" s="32"/>
      <c r="M721" s="58"/>
    </row>
    <row r="722" spans="1:13" s="33" customFormat="1">
      <c r="A722" s="47"/>
      <c r="B722" s="46"/>
      <c r="C722" s="32"/>
      <c r="D722" s="32"/>
      <c r="E722" s="32"/>
      <c r="F722" s="32"/>
      <c r="M722" s="58"/>
    </row>
    <row r="723" spans="1:13" s="33" customFormat="1">
      <c r="A723" s="47"/>
      <c r="B723" s="46"/>
      <c r="C723" s="32"/>
      <c r="D723" s="32"/>
      <c r="E723" s="32"/>
      <c r="F723" s="32"/>
      <c r="M723" s="58"/>
    </row>
    <row r="724" spans="1:13" s="33" customFormat="1">
      <c r="A724" s="47"/>
      <c r="B724" s="46"/>
      <c r="C724" s="32"/>
      <c r="D724" s="32"/>
      <c r="E724" s="32"/>
      <c r="F724" s="32"/>
      <c r="M724" s="58"/>
    </row>
    <row r="725" spans="1:13" s="33" customFormat="1">
      <c r="A725" s="47"/>
      <c r="B725" s="46"/>
      <c r="C725" s="32"/>
      <c r="D725" s="32"/>
      <c r="E725" s="32"/>
      <c r="F725" s="32"/>
      <c r="M725" s="58"/>
    </row>
    <row r="726" spans="1:13" s="33" customFormat="1">
      <c r="A726" s="47"/>
      <c r="B726" s="46"/>
      <c r="C726" s="32"/>
      <c r="D726" s="32"/>
      <c r="E726" s="32"/>
      <c r="F726" s="32"/>
      <c r="M726" s="58"/>
    </row>
    <row r="727" spans="1:13" s="33" customFormat="1">
      <c r="A727" s="47"/>
      <c r="B727" s="46"/>
      <c r="C727" s="32"/>
      <c r="D727" s="32"/>
      <c r="E727" s="32"/>
      <c r="F727" s="32"/>
      <c r="M727" s="58"/>
    </row>
    <row r="728" spans="1:13" s="33" customFormat="1">
      <c r="A728" s="47"/>
      <c r="B728" s="46"/>
      <c r="C728" s="32"/>
      <c r="D728" s="32"/>
      <c r="E728" s="32"/>
      <c r="F728" s="32"/>
      <c r="M728" s="58"/>
    </row>
    <row r="729" spans="1:13" s="33" customFormat="1">
      <c r="A729" s="47"/>
      <c r="B729" s="46"/>
      <c r="C729" s="32"/>
      <c r="D729" s="32"/>
      <c r="E729" s="32"/>
      <c r="F729" s="32"/>
      <c r="M729" s="58"/>
    </row>
    <row r="730" spans="1:13" s="33" customFormat="1">
      <c r="A730" s="47"/>
      <c r="B730" s="46"/>
      <c r="C730" s="32"/>
      <c r="D730" s="32"/>
      <c r="E730" s="32"/>
      <c r="F730" s="32"/>
      <c r="M730" s="58"/>
    </row>
    <row r="731" spans="1:13" s="33" customFormat="1">
      <c r="A731" s="47"/>
      <c r="B731" s="46"/>
      <c r="C731" s="32"/>
      <c r="D731" s="32"/>
      <c r="E731" s="32"/>
      <c r="F731" s="32"/>
      <c r="M731" s="58"/>
    </row>
    <row r="732" spans="1:13" s="33" customFormat="1">
      <c r="A732" s="47"/>
      <c r="B732" s="46"/>
      <c r="C732" s="32"/>
      <c r="D732" s="32"/>
      <c r="E732" s="32"/>
      <c r="F732" s="32"/>
      <c r="M732" s="58"/>
    </row>
    <row r="733" spans="1:13" s="33" customFormat="1">
      <c r="A733" s="47"/>
      <c r="B733" s="46"/>
      <c r="C733" s="32"/>
      <c r="D733" s="32"/>
      <c r="E733" s="32"/>
      <c r="F733" s="32"/>
      <c r="M733" s="58"/>
    </row>
    <row r="734" spans="1:13" s="33" customFormat="1">
      <c r="A734" s="47"/>
      <c r="B734" s="46"/>
      <c r="C734" s="32"/>
      <c r="D734" s="32"/>
      <c r="E734" s="32"/>
      <c r="F734" s="32"/>
      <c r="M734" s="58"/>
    </row>
    <row r="735" spans="1:13" s="33" customFormat="1">
      <c r="A735" s="47"/>
      <c r="B735" s="46"/>
      <c r="C735" s="32"/>
      <c r="D735" s="32"/>
      <c r="E735" s="32"/>
      <c r="F735" s="32"/>
      <c r="M735" s="58"/>
    </row>
    <row r="736" spans="1:13" s="33" customFormat="1">
      <c r="A736" s="47"/>
      <c r="B736" s="46"/>
      <c r="C736" s="32"/>
      <c r="D736" s="32"/>
      <c r="E736" s="32"/>
      <c r="F736" s="32"/>
      <c r="M736" s="58"/>
    </row>
    <row r="737" spans="1:13" s="33" customFormat="1">
      <c r="A737" s="47"/>
      <c r="B737" s="46"/>
      <c r="C737" s="32"/>
      <c r="D737" s="32"/>
      <c r="E737" s="32"/>
      <c r="F737" s="32"/>
      <c r="M737" s="58"/>
    </row>
    <row r="738" spans="1:13" s="33" customFormat="1">
      <c r="A738" s="47"/>
      <c r="B738" s="46"/>
      <c r="C738" s="32"/>
      <c r="D738" s="32"/>
      <c r="E738" s="32"/>
      <c r="F738" s="32"/>
      <c r="M738" s="58"/>
    </row>
    <row r="739" spans="1:13" s="33" customFormat="1">
      <c r="A739" s="47"/>
      <c r="B739" s="46"/>
      <c r="C739" s="32"/>
      <c r="D739" s="32"/>
      <c r="E739" s="32"/>
      <c r="F739" s="32"/>
      <c r="M739" s="58"/>
    </row>
    <row r="740" spans="1:13" s="33" customFormat="1">
      <c r="A740" s="47"/>
      <c r="B740" s="46"/>
      <c r="C740" s="32"/>
      <c r="D740" s="32"/>
      <c r="E740" s="32"/>
      <c r="F740" s="32"/>
      <c r="M740" s="58"/>
    </row>
    <row r="741" spans="1:13" s="33" customFormat="1">
      <c r="A741" s="47"/>
      <c r="B741" s="46"/>
      <c r="C741" s="32"/>
      <c r="D741" s="32"/>
      <c r="E741" s="32"/>
      <c r="F741" s="32"/>
      <c r="M741" s="58"/>
    </row>
    <row r="742" spans="1:13" s="33" customFormat="1">
      <c r="A742" s="47"/>
      <c r="B742" s="46"/>
      <c r="C742" s="32"/>
      <c r="D742" s="32"/>
      <c r="E742" s="32"/>
      <c r="F742" s="32"/>
      <c r="M742" s="58"/>
    </row>
    <row r="743" spans="1:13" s="33" customFormat="1">
      <c r="A743" s="47"/>
      <c r="B743" s="46"/>
      <c r="C743" s="32"/>
      <c r="D743" s="32"/>
      <c r="E743" s="32"/>
      <c r="F743" s="32"/>
      <c r="M743" s="58"/>
    </row>
    <row r="744" spans="1:13" s="33" customFormat="1">
      <c r="A744" s="47"/>
      <c r="B744" s="46"/>
      <c r="C744" s="32"/>
      <c r="D744" s="32"/>
      <c r="E744" s="32"/>
      <c r="F744" s="32"/>
      <c r="M744" s="58"/>
    </row>
    <row r="745" spans="1:13" s="33" customFormat="1">
      <c r="A745" s="47"/>
      <c r="B745" s="46"/>
      <c r="C745" s="32"/>
      <c r="D745" s="32"/>
      <c r="E745" s="32"/>
      <c r="F745" s="32"/>
      <c r="M745" s="58"/>
    </row>
    <row r="746" spans="1:13" s="33" customFormat="1">
      <c r="A746" s="47"/>
      <c r="B746" s="46"/>
      <c r="C746" s="32"/>
      <c r="D746" s="32"/>
      <c r="E746" s="32"/>
      <c r="F746" s="32"/>
      <c r="M746" s="58"/>
    </row>
    <row r="747" spans="1:13" s="33" customFormat="1">
      <c r="A747" s="47"/>
      <c r="B747" s="46"/>
      <c r="C747" s="32"/>
      <c r="D747" s="32"/>
      <c r="E747" s="32"/>
      <c r="F747" s="32"/>
      <c r="M747" s="58"/>
    </row>
    <row r="748" spans="1:13" s="33" customFormat="1">
      <c r="A748" s="47"/>
      <c r="B748" s="46"/>
      <c r="C748" s="32"/>
      <c r="D748" s="32"/>
      <c r="E748" s="32"/>
      <c r="F748" s="32"/>
      <c r="M748" s="58"/>
    </row>
    <row r="749" spans="1:13" s="33" customFormat="1">
      <c r="A749" s="47"/>
      <c r="B749" s="46"/>
      <c r="C749" s="32"/>
      <c r="D749" s="32"/>
      <c r="E749" s="32"/>
      <c r="F749" s="32"/>
      <c r="M749" s="58"/>
    </row>
    <row r="750" spans="1:13" s="33" customFormat="1">
      <c r="A750" s="47"/>
      <c r="B750" s="46"/>
      <c r="C750" s="32"/>
      <c r="D750" s="32"/>
      <c r="E750" s="32"/>
      <c r="F750" s="32"/>
      <c r="M750" s="58"/>
    </row>
    <row r="751" spans="1:13" s="33" customFormat="1">
      <c r="A751" s="47"/>
      <c r="B751" s="46"/>
      <c r="C751" s="32"/>
      <c r="D751" s="32"/>
      <c r="E751" s="32"/>
      <c r="F751" s="32"/>
      <c r="M751" s="58"/>
    </row>
    <row r="752" spans="1:13" s="33" customFormat="1">
      <c r="A752" s="47"/>
      <c r="B752" s="46"/>
      <c r="C752" s="32"/>
      <c r="D752" s="32"/>
      <c r="E752" s="32"/>
      <c r="F752" s="32"/>
      <c r="M752" s="58"/>
    </row>
    <row r="753" spans="1:13" s="33" customFormat="1">
      <c r="A753" s="47"/>
      <c r="B753" s="46"/>
      <c r="C753" s="32"/>
      <c r="D753" s="32"/>
      <c r="E753" s="32"/>
      <c r="F753" s="32"/>
      <c r="M753" s="58"/>
    </row>
    <row r="754" spans="1:13" s="33" customFormat="1">
      <c r="A754" s="47"/>
      <c r="B754" s="46"/>
      <c r="C754" s="32"/>
      <c r="D754" s="32"/>
      <c r="E754" s="32"/>
      <c r="F754" s="32"/>
      <c r="M754" s="58"/>
    </row>
    <row r="755" spans="1:13" s="33" customFormat="1">
      <c r="A755" s="47"/>
      <c r="B755" s="46"/>
      <c r="C755" s="32"/>
      <c r="D755" s="32"/>
      <c r="E755" s="32"/>
      <c r="F755" s="32"/>
      <c r="M755" s="58"/>
    </row>
    <row r="756" spans="1:13" s="33" customFormat="1">
      <c r="A756" s="47"/>
      <c r="B756" s="46"/>
      <c r="C756" s="32"/>
      <c r="D756" s="32"/>
      <c r="E756" s="32"/>
      <c r="F756" s="32"/>
      <c r="M756" s="58"/>
    </row>
    <row r="757" spans="1:13" s="33" customFormat="1">
      <c r="A757" s="47"/>
      <c r="B757" s="46"/>
      <c r="C757" s="32"/>
      <c r="D757" s="32"/>
      <c r="E757" s="32"/>
      <c r="F757" s="32"/>
      <c r="M757" s="58"/>
    </row>
    <row r="758" spans="1:13" s="33" customFormat="1">
      <c r="A758" s="47"/>
      <c r="B758" s="46"/>
      <c r="C758" s="32"/>
      <c r="D758" s="32"/>
      <c r="E758" s="32"/>
      <c r="F758" s="32"/>
      <c r="M758" s="58"/>
    </row>
    <row r="759" spans="1:13" s="33" customFormat="1">
      <c r="A759" s="47"/>
      <c r="B759" s="46"/>
      <c r="C759" s="32"/>
      <c r="D759" s="32"/>
      <c r="E759" s="32"/>
      <c r="F759" s="32"/>
      <c r="M759" s="58"/>
    </row>
    <row r="760" spans="1:13" s="33" customFormat="1">
      <c r="A760" s="47"/>
      <c r="B760" s="46"/>
      <c r="C760" s="32"/>
      <c r="D760" s="32"/>
      <c r="E760" s="32"/>
      <c r="F760" s="32"/>
      <c r="M760" s="58"/>
    </row>
    <row r="761" spans="1:13" s="33" customFormat="1">
      <c r="A761" s="47"/>
      <c r="B761" s="46"/>
      <c r="C761" s="32"/>
      <c r="D761" s="32"/>
      <c r="E761" s="32"/>
      <c r="F761" s="32"/>
      <c r="M761" s="58"/>
    </row>
    <row r="762" spans="1:13" s="33" customFormat="1">
      <c r="A762" s="47"/>
      <c r="B762" s="46"/>
      <c r="C762" s="32"/>
      <c r="D762" s="32"/>
      <c r="E762" s="32"/>
      <c r="F762" s="32"/>
      <c r="M762" s="58"/>
    </row>
    <row r="763" spans="1:13" s="33" customFormat="1">
      <c r="A763" s="47"/>
      <c r="B763" s="46"/>
      <c r="C763" s="32"/>
      <c r="D763" s="32"/>
      <c r="E763" s="32"/>
      <c r="F763" s="32"/>
      <c r="M763" s="58"/>
    </row>
    <row r="764" spans="1:13" s="33" customFormat="1">
      <c r="A764" s="47"/>
      <c r="B764" s="46"/>
      <c r="C764" s="32"/>
      <c r="D764" s="32"/>
      <c r="E764" s="32"/>
      <c r="F764" s="32"/>
      <c r="M764" s="58"/>
    </row>
    <row r="765" spans="1:13" s="33" customFormat="1">
      <c r="A765" s="47"/>
      <c r="B765" s="46"/>
      <c r="C765" s="32"/>
      <c r="D765" s="32"/>
      <c r="E765" s="32"/>
      <c r="F765" s="32"/>
      <c r="M765" s="58"/>
    </row>
    <row r="766" spans="1:13" s="33" customFormat="1">
      <c r="A766" s="47"/>
      <c r="B766" s="46"/>
      <c r="C766" s="32"/>
      <c r="D766" s="32"/>
      <c r="E766" s="32"/>
      <c r="F766" s="32"/>
      <c r="M766" s="58"/>
    </row>
    <row r="767" spans="1:13" s="33" customFormat="1">
      <c r="A767" s="47"/>
      <c r="B767" s="46"/>
      <c r="C767" s="32"/>
      <c r="D767" s="32"/>
      <c r="E767" s="32"/>
      <c r="F767" s="32"/>
      <c r="M767" s="58"/>
    </row>
    <row r="768" spans="1:13" s="33" customFormat="1">
      <c r="A768" s="47"/>
      <c r="B768" s="46"/>
      <c r="C768" s="32"/>
      <c r="D768" s="32"/>
      <c r="E768" s="32"/>
      <c r="F768" s="32"/>
      <c r="M768" s="58"/>
    </row>
    <row r="769" spans="1:13" s="33" customFormat="1">
      <c r="A769" s="47"/>
      <c r="B769" s="46"/>
      <c r="C769" s="32"/>
      <c r="D769" s="32"/>
      <c r="E769" s="32"/>
      <c r="F769" s="32"/>
      <c r="M769" s="58"/>
    </row>
    <row r="770" spans="1:13" s="33" customFormat="1">
      <c r="A770" s="47"/>
      <c r="B770" s="46"/>
      <c r="C770" s="32"/>
      <c r="D770" s="32"/>
      <c r="E770" s="32"/>
      <c r="F770" s="32"/>
      <c r="M770" s="58"/>
    </row>
    <row r="771" spans="1:13" s="33" customFormat="1">
      <c r="A771" s="47"/>
      <c r="B771" s="46"/>
      <c r="C771" s="32"/>
      <c r="D771" s="32"/>
      <c r="E771" s="32"/>
      <c r="F771" s="32"/>
      <c r="M771" s="58"/>
    </row>
    <row r="772" spans="1:13" s="33" customFormat="1">
      <c r="A772" s="47"/>
      <c r="B772" s="46"/>
      <c r="C772" s="32"/>
      <c r="D772" s="32"/>
      <c r="E772" s="32"/>
      <c r="F772" s="32"/>
      <c r="M772" s="58"/>
    </row>
    <row r="773" spans="1:13" s="33" customFormat="1">
      <c r="A773" s="47"/>
      <c r="B773" s="46"/>
      <c r="C773" s="32"/>
      <c r="D773" s="32"/>
      <c r="E773" s="32"/>
      <c r="F773" s="32"/>
      <c r="M773" s="58"/>
    </row>
    <row r="774" spans="1:13" s="33" customFormat="1">
      <c r="A774" s="47"/>
      <c r="B774" s="46"/>
      <c r="C774" s="32"/>
      <c r="D774" s="32"/>
      <c r="E774" s="32"/>
      <c r="F774" s="32"/>
      <c r="M774" s="58"/>
    </row>
    <row r="775" spans="1:13" s="33" customFormat="1">
      <c r="A775" s="47"/>
      <c r="B775" s="46"/>
      <c r="C775" s="32"/>
      <c r="D775" s="32"/>
      <c r="E775" s="32"/>
      <c r="F775" s="32"/>
      <c r="M775" s="58"/>
    </row>
    <row r="776" spans="1:13" s="33" customFormat="1">
      <c r="A776" s="47"/>
      <c r="B776" s="46"/>
      <c r="C776" s="32"/>
      <c r="D776" s="32"/>
      <c r="E776" s="32"/>
      <c r="F776" s="32"/>
      <c r="M776" s="58"/>
    </row>
    <row r="777" spans="1:13" s="33" customFormat="1">
      <c r="A777" s="47"/>
      <c r="B777" s="46"/>
      <c r="C777" s="32"/>
      <c r="D777" s="32"/>
      <c r="E777" s="32"/>
      <c r="F777" s="32"/>
      <c r="M777" s="58"/>
    </row>
    <row r="778" spans="1:13" s="33" customFormat="1">
      <c r="A778" s="47"/>
      <c r="B778" s="46"/>
      <c r="C778" s="32"/>
      <c r="D778" s="32"/>
      <c r="E778" s="32"/>
      <c r="F778" s="32"/>
      <c r="M778" s="58"/>
    </row>
    <row r="779" spans="1:13" s="33" customFormat="1">
      <c r="A779" s="47"/>
      <c r="B779" s="46"/>
      <c r="C779" s="32"/>
      <c r="D779" s="32"/>
      <c r="E779" s="32"/>
      <c r="F779" s="32"/>
      <c r="M779" s="58"/>
    </row>
    <row r="780" spans="1:13" s="33" customFormat="1">
      <c r="A780" s="47"/>
      <c r="B780" s="46"/>
      <c r="C780" s="32"/>
      <c r="D780" s="32"/>
      <c r="E780" s="32"/>
      <c r="F780" s="32"/>
      <c r="M780" s="58"/>
    </row>
    <row r="781" spans="1:13" s="33" customFormat="1">
      <c r="A781" s="47"/>
      <c r="B781" s="46"/>
      <c r="C781" s="32"/>
      <c r="D781" s="32"/>
      <c r="E781" s="32"/>
      <c r="F781" s="32"/>
      <c r="M781" s="58"/>
    </row>
    <row r="782" spans="1:13" s="33" customFormat="1">
      <c r="A782" s="47"/>
      <c r="B782" s="46"/>
      <c r="C782" s="32"/>
      <c r="D782" s="32"/>
      <c r="E782" s="32"/>
      <c r="F782" s="32"/>
      <c r="M782" s="58"/>
    </row>
    <row r="783" spans="1:13" s="33" customFormat="1">
      <c r="A783" s="47"/>
      <c r="B783" s="46"/>
      <c r="C783" s="32"/>
      <c r="D783" s="32"/>
      <c r="E783" s="32"/>
      <c r="F783" s="32"/>
      <c r="M783" s="58"/>
    </row>
    <row r="784" spans="1:13" s="33" customFormat="1">
      <c r="A784" s="47"/>
      <c r="B784" s="46"/>
      <c r="C784" s="32"/>
      <c r="D784" s="32"/>
      <c r="E784" s="32"/>
      <c r="F784" s="32"/>
      <c r="M784" s="58"/>
    </row>
    <row r="785" spans="1:13" s="46" customFormat="1">
      <c r="A785" s="47"/>
      <c r="C785" s="32"/>
      <c r="D785" s="32"/>
      <c r="E785" s="32"/>
      <c r="F785" s="32"/>
      <c r="G785" s="33"/>
      <c r="H785" s="33"/>
      <c r="I785" s="33"/>
      <c r="J785" s="33"/>
      <c r="K785" s="33"/>
      <c r="L785" s="33"/>
      <c r="M785" s="59"/>
    </row>
    <row r="786" spans="1:13" s="46" customFormat="1">
      <c r="A786" s="47"/>
      <c r="C786" s="32"/>
      <c r="D786" s="32"/>
      <c r="E786" s="32"/>
      <c r="F786" s="32"/>
      <c r="G786" s="33"/>
      <c r="H786" s="33"/>
      <c r="I786" s="33"/>
      <c r="J786" s="33"/>
      <c r="K786" s="33"/>
      <c r="L786" s="33"/>
      <c r="M786" s="59"/>
    </row>
    <row r="787" spans="1:13" s="46" customFormat="1">
      <c r="A787" s="47"/>
      <c r="C787" s="32"/>
      <c r="D787" s="32"/>
      <c r="E787" s="32"/>
      <c r="F787" s="32"/>
      <c r="G787" s="33"/>
      <c r="H787" s="33"/>
      <c r="I787" s="33"/>
      <c r="J787" s="33"/>
      <c r="K787" s="33"/>
      <c r="L787" s="33"/>
      <c r="M787" s="59"/>
    </row>
    <row r="788" spans="1:13" s="46" customFormat="1">
      <c r="A788" s="47"/>
      <c r="C788" s="32"/>
      <c r="D788" s="32"/>
      <c r="E788" s="32"/>
      <c r="F788" s="32"/>
      <c r="G788" s="33"/>
      <c r="H788" s="33"/>
      <c r="I788" s="33"/>
      <c r="J788" s="33"/>
      <c r="K788" s="33"/>
      <c r="L788" s="33"/>
      <c r="M788" s="59"/>
    </row>
    <row r="789" spans="1:13" s="46" customFormat="1">
      <c r="A789" s="47"/>
      <c r="C789" s="32"/>
      <c r="D789" s="32"/>
      <c r="E789" s="32"/>
      <c r="F789" s="32"/>
      <c r="G789" s="33"/>
      <c r="H789" s="33"/>
      <c r="I789" s="33"/>
      <c r="J789" s="33"/>
      <c r="K789" s="33"/>
      <c r="L789" s="33"/>
      <c r="M789" s="59"/>
    </row>
    <row r="790" spans="1:13" s="46" customFormat="1">
      <c r="A790" s="47"/>
      <c r="C790" s="32"/>
      <c r="D790" s="32"/>
      <c r="E790" s="32"/>
      <c r="F790" s="32"/>
      <c r="G790" s="33"/>
      <c r="H790" s="33"/>
      <c r="I790" s="33"/>
      <c r="J790" s="33"/>
      <c r="K790" s="33"/>
      <c r="L790" s="33"/>
      <c r="M790" s="59"/>
    </row>
    <row r="791" spans="1:13" s="46" customFormat="1">
      <c r="A791" s="47"/>
      <c r="C791" s="32"/>
      <c r="D791" s="32"/>
      <c r="E791" s="32"/>
      <c r="F791" s="32"/>
      <c r="G791" s="33"/>
      <c r="H791" s="33"/>
      <c r="I791" s="33"/>
      <c r="J791" s="33"/>
      <c r="K791" s="33"/>
      <c r="L791" s="33"/>
      <c r="M791" s="59"/>
    </row>
    <row r="792" spans="1:13" s="46" customFormat="1">
      <c r="A792" s="47"/>
      <c r="C792" s="32"/>
      <c r="D792" s="32"/>
      <c r="E792" s="32"/>
      <c r="F792" s="32"/>
      <c r="G792" s="33"/>
      <c r="H792" s="33"/>
      <c r="I792" s="33"/>
      <c r="J792" s="33"/>
      <c r="K792" s="33"/>
      <c r="L792" s="33"/>
      <c r="M792" s="59"/>
    </row>
    <row r="793" spans="1:13" s="46" customFormat="1">
      <c r="A793" s="47"/>
      <c r="C793" s="32"/>
      <c r="D793" s="32"/>
      <c r="E793" s="32"/>
      <c r="F793" s="32"/>
      <c r="G793" s="33"/>
      <c r="H793" s="33"/>
      <c r="I793" s="33"/>
      <c r="J793" s="33"/>
      <c r="K793" s="33"/>
      <c r="L793" s="33"/>
      <c r="M793" s="59"/>
    </row>
    <row r="794" spans="1:13" s="46" customFormat="1">
      <c r="A794" s="47"/>
      <c r="C794" s="32"/>
      <c r="D794" s="32"/>
      <c r="E794" s="32"/>
      <c r="F794" s="32"/>
      <c r="G794" s="33"/>
      <c r="H794" s="33"/>
      <c r="I794" s="33"/>
      <c r="J794" s="33"/>
      <c r="K794" s="33"/>
      <c r="L794" s="33"/>
      <c r="M794" s="59"/>
    </row>
    <row r="795" spans="1:13" s="46" customFormat="1">
      <c r="A795" s="47"/>
      <c r="C795" s="32"/>
      <c r="D795" s="32"/>
      <c r="E795" s="32"/>
      <c r="F795" s="32"/>
      <c r="G795" s="33"/>
      <c r="H795" s="33"/>
      <c r="I795" s="33"/>
      <c r="J795" s="33"/>
      <c r="K795" s="33"/>
      <c r="L795" s="33"/>
      <c r="M795" s="59"/>
    </row>
    <row r="796" spans="1:13" s="46" customFormat="1">
      <c r="A796" s="47"/>
      <c r="C796" s="32"/>
      <c r="D796" s="32"/>
      <c r="E796" s="32"/>
      <c r="F796" s="32"/>
      <c r="G796" s="33"/>
      <c r="H796" s="33"/>
      <c r="I796" s="33"/>
      <c r="J796" s="33"/>
      <c r="K796" s="33"/>
      <c r="L796" s="33"/>
      <c r="M796" s="59"/>
    </row>
    <row r="797" spans="1:13" s="46" customFormat="1">
      <c r="A797" s="47"/>
      <c r="C797" s="32"/>
      <c r="D797" s="32"/>
      <c r="E797" s="32"/>
      <c r="F797" s="32"/>
      <c r="G797" s="33"/>
      <c r="H797" s="33"/>
      <c r="I797" s="33"/>
      <c r="J797" s="33"/>
      <c r="K797" s="33"/>
      <c r="L797" s="33"/>
      <c r="M797" s="59"/>
    </row>
    <row r="798" spans="1:13" s="46" customFormat="1">
      <c r="A798" s="47"/>
      <c r="C798" s="32"/>
      <c r="D798" s="32"/>
      <c r="E798" s="32"/>
      <c r="F798" s="32"/>
      <c r="G798" s="33"/>
      <c r="H798" s="33"/>
      <c r="I798" s="33"/>
      <c r="J798" s="33"/>
      <c r="K798" s="33"/>
      <c r="L798" s="33"/>
      <c r="M798" s="59"/>
    </row>
    <row r="799" spans="1:13" s="46" customFormat="1">
      <c r="A799" s="47"/>
      <c r="C799" s="32"/>
      <c r="D799" s="32"/>
      <c r="E799" s="32"/>
      <c r="F799" s="32"/>
      <c r="G799" s="33"/>
      <c r="H799" s="33"/>
      <c r="I799" s="33"/>
      <c r="J799" s="33"/>
      <c r="K799" s="33"/>
      <c r="L799" s="33"/>
      <c r="M799" s="59"/>
    </row>
    <row r="800" spans="1:13" s="46" customFormat="1">
      <c r="A800" s="47"/>
      <c r="C800" s="32"/>
      <c r="D800" s="32"/>
      <c r="E800" s="32"/>
      <c r="F800" s="32"/>
      <c r="G800" s="33"/>
      <c r="H800" s="33"/>
      <c r="I800" s="33"/>
      <c r="J800" s="33"/>
      <c r="K800" s="33"/>
      <c r="L800" s="33"/>
      <c r="M800" s="59"/>
    </row>
    <row r="801" spans="1:13" s="46" customFormat="1">
      <c r="A801" s="47"/>
      <c r="C801" s="32"/>
      <c r="D801" s="32"/>
      <c r="E801" s="32"/>
      <c r="F801" s="32"/>
      <c r="G801" s="33"/>
      <c r="H801" s="33"/>
      <c r="I801" s="33"/>
      <c r="J801" s="33"/>
      <c r="K801" s="33"/>
      <c r="L801" s="33"/>
      <c r="M801" s="59"/>
    </row>
    <row r="802" spans="1:13" s="46" customFormat="1">
      <c r="A802" s="47"/>
      <c r="C802" s="32"/>
      <c r="D802" s="32"/>
      <c r="E802" s="32"/>
      <c r="F802" s="32"/>
      <c r="G802" s="33"/>
      <c r="H802" s="33"/>
      <c r="I802" s="33"/>
      <c r="J802" s="33"/>
      <c r="K802" s="33"/>
      <c r="L802" s="33"/>
      <c r="M802" s="59"/>
    </row>
    <row r="803" spans="1:13" s="46" customFormat="1">
      <c r="A803" s="47"/>
      <c r="C803" s="32"/>
      <c r="D803" s="32"/>
      <c r="E803" s="32"/>
      <c r="F803" s="32"/>
      <c r="G803" s="33"/>
      <c r="H803" s="33"/>
      <c r="I803" s="33"/>
      <c r="J803" s="33"/>
      <c r="K803" s="33"/>
      <c r="L803" s="33"/>
      <c r="M803" s="59"/>
    </row>
    <row r="804" spans="1:13" s="46" customFormat="1">
      <c r="A804" s="47"/>
      <c r="C804" s="32"/>
      <c r="D804" s="32"/>
      <c r="E804" s="32"/>
      <c r="F804" s="32"/>
      <c r="G804" s="33"/>
      <c r="H804" s="33"/>
      <c r="I804" s="33"/>
      <c r="J804" s="33"/>
      <c r="K804" s="33"/>
      <c r="L804" s="33"/>
      <c r="M804" s="59"/>
    </row>
    <row r="805" spans="1:13" s="46" customFormat="1">
      <c r="A805" s="47"/>
      <c r="C805" s="32"/>
      <c r="D805" s="32"/>
      <c r="E805" s="32"/>
      <c r="F805" s="32"/>
      <c r="G805" s="33"/>
      <c r="H805" s="33"/>
      <c r="I805" s="33"/>
      <c r="J805" s="33"/>
      <c r="K805" s="33"/>
      <c r="L805" s="33"/>
      <c r="M805" s="59"/>
    </row>
    <row r="806" spans="1:13" s="46" customFormat="1">
      <c r="A806" s="47"/>
      <c r="C806" s="32"/>
      <c r="D806" s="32"/>
      <c r="E806" s="32"/>
      <c r="F806" s="32"/>
      <c r="G806" s="33"/>
      <c r="H806" s="33"/>
      <c r="I806" s="33"/>
      <c r="J806" s="33"/>
      <c r="K806" s="33"/>
      <c r="L806" s="33"/>
      <c r="M806" s="59"/>
    </row>
    <row r="807" spans="1:13" s="46" customFormat="1">
      <c r="A807" s="47"/>
      <c r="C807" s="32"/>
      <c r="D807" s="32"/>
      <c r="E807" s="32"/>
      <c r="F807" s="32"/>
      <c r="G807" s="33"/>
      <c r="H807" s="33"/>
      <c r="I807" s="33"/>
      <c r="J807" s="33"/>
      <c r="K807" s="33"/>
      <c r="L807" s="33"/>
      <c r="M807" s="59"/>
    </row>
    <row r="808" spans="1:13" s="46" customFormat="1">
      <c r="A808" s="47"/>
      <c r="C808" s="32"/>
      <c r="D808" s="32"/>
      <c r="E808" s="32"/>
      <c r="F808" s="32"/>
      <c r="G808" s="33"/>
      <c r="H808" s="33"/>
      <c r="I808" s="33"/>
      <c r="J808" s="33"/>
      <c r="K808" s="33"/>
      <c r="L808" s="33"/>
      <c r="M808" s="59"/>
    </row>
    <row r="809" spans="1:13" s="46" customFormat="1">
      <c r="A809" s="47"/>
      <c r="C809" s="32"/>
      <c r="D809" s="32"/>
      <c r="E809" s="32"/>
      <c r="F809" s="32"/>
      <c r="G809" s="33"/>
      <c r="H809" s="33"/>
      <c r="I809" s="33"/>
      <c r="J809" s="33"/>
      <c r="K809" s="33"/>
      <c r="L809" s="33"/>
      <c r="M809" s="59"/>
    </row>
    <row r="810" spans="1:13" s="46" customFormat="1">
      <c r="A810" s="47"/>
      <c r="C810" s="32"/>
      <c r="D810" s="32"/>
      <c r="E810" s="32"/>
      <c r="F810" s="32"/>
      <c r="G810" s="33"/>
      <c r="H810" s="33"/>
      <c r="I810" s="33"/>
      <c r="J810" s="33"/>
      <c r="K810" s="33"/>
      <c r="L810" s="33"/>
      <c r="M810" s="59"/>
    </row>
    <row r="811" spans="1:13" s="46" customFormat="1">
      <c r="A811" s="47"/>
      <c r="C811" s="32"/>
      <c r="D811" s="32"/>
      <c r="E811" s="32"/>
      <c r="F811" s="32"/>
      <c r="G811" s="33"/>
      <c r="H811" s="33"/>
      <c r="I811" s="33"/>
      <c r="J811" s="33"/>
      <c r="K811" s="33"/>
      <c r="L811" s="33"/>
      <c r="M811" s="59"/>
    </row>
    <row r="812" spans="1:13" s="46" customFormat="1">
      <c r="A812" s="47"/>
      <c r="C812" s="32"/>
      <c r="D812" s="32"/>
      <c r="E812" s="32"/>
      <c r="F812" s="32"/>
      <c r="G812" s="33"/>
      <c r="H812" s="33"/>
      <c r="I812" s="33"/>
      <c r="J812" s="33"/>
      <c r="K812" s="33"/>
      <c r="L812" s="33"/>
      <c r="M812" s="59"/>
    </row>
    <row r="813" spans="1:13" s="46" customFormat="1">
      <c r="A813" s="47"/>
      <c r="C813" s="32"/>
      <c r="D813" s="32"/>
      <c r="E813" s="32"/>
      <c r="F813" s="32"/>
      <c r="G813" s="33"/>
      <c r="H813" s="33"/>
      <c r="I813" s="33"/>
      <c r="J813" s="33"/>
      <c r="K813" s="33"/>
      <c r="L813" s="33"/>
      <c r="M813" s="59"/>
    </row>
    <row r="814" spans="1:13" s="46" customFormat="1">
      <c r="A814" s="47"/>
      <c r="C814" s="32"/>
      <c r="D814" s="32"/>
      <c r="E814" s="32"/>
      <c r="F814" s="32"/>
      <c r="G814" s="33"/>
      <c r="H814" s="33"/>
      <c r="I814" s="33"/>
      <c r="J814" s="33"/>
      <c r="K814" s="33"/>
      <c r="L814" s="33"/>
      <c r="M814" s="59"/>
    </row>
    <row r="815" spans="1:13" s="46" customFormat="1">
      <c r="A815" s="47"/>
      <c r="C815" s="32"/>
      <c r="D815" s="32"/>
      <c r="E815" s="32"/>
      <c r="F815" s="32"/>
      <c r="G815" s="33"/>
      <c r="H815" s="33"/>
      <c r="I815" s="33"/>
      <c r="J815" s="33"/>
      <c r="K815" s="33"/>
      <c r="L815" s="33"/>
      <c r="M815" s="59"/>
    </row>
    <row r="816" spans="1:13" s="46" customFormat="1">
      <c r="A816" s="47"/>
      <c r="C816" s="32"/>
      <c r="D816" s="32"/>
      <c r="E816" s="32"/>
      <c r="F816" s="32"/>
      <c r="G816" s="33"/>
      <c r="H816" s="33"/>
      <c r="I816" s="33"/>
      <c r="J816" s="33"/>
      <c r="K816" s="33"/>
      <c r="L816" s="33"/>
      <c r="M816" s="59"/>
    </row>
    <row r="817" spans="1:13" s="46" customFormat="1">
      <c r="A817" s="47"/>
      <c r="C817" s="32"/>
      <c r="D817" s="32"/>
      <c r="E817" s="32"/>
      <c r="F817" s="32"/>
      <c r="G817" s="33"/>
      <c r="H817" s="33"/>
      <c r="I817" s="33"/>
      <c r="J817" s="33"/>
      <c r="K817" s="33"/>
      <c r="L817" s="33"/>
      <c r="M817" s="59"/>
    </row>
    <row r="818" spans="1:13" s="46" customFormat="1">
      <c r="A818" s="47"/>
      <c r="C818" s="32"/>
      <c r="D818" s="32"/>
      <c r="E818" s="32"/>
      <c r="F818" s="32"/>
      <c r="G818" s="33"/>
      <c r="H818" s="33"/>
      <c r="I818" s="33"/>
      <c r="J818" s="33"/>
      <c r="K818" s="33"/>
      <c r="L818" s="33"/>
      <c r="M818" s="59"/>
    </row>
    <row r="819" spans="1:13" s="46" customFormat="1">
      <c r="A819" s="47"/>
      <c r="C819" s="32"/>
      <c r="D819" s="32"/>
      <c r="E819" s="32"/>
      <c r="F819" s="32"/>
      <c r="G819" s="33"/>
      <c r="H819" s="33"/>
      <c r="I819" s="33"/>
      <c r="J819" s="33"/>
      <c r="K819" s="33"/>
      <c r="L819" s="33"/>
      <c r="M819" s="59"/>
    </row>
    <row r="820" spans="1:13" s="46" customFormat="1">
      <c r="A820" s="47"/>
      <c r="C820" s="32"/>
      <c r="D820" s="32"/>
      <c r="E820" s="32"/>
      <c r="F820" s="32"/>
      <c r="G820" s="33"/>
      <c r="H820" s="33"/>
      <c r="I820" s="33"/>
      <c r="J820" s="33"/>
      <c r="K820" s="33"/>
      <c r="L820" s="33"/>
      <c r="M820" s="59"/>
    </row>
    <row r="821" spans="1:13" s="46" customFormat="1">
      <c r="A821" s="47"/>
      <c r="C821" s="32"/>
      <c r="D821" s="32"/>
      <c r="E821" s="32"/>
      <c r="F821" s="32"/>
      <c r="G821" s="33"/>
      <c r="H821" s="33"/>
      <c r="I821" s="33"/>
      <c r="J821" s="33"/>
      <c r="K821" s="33"/>
      <c r="L821" s="33"/>
      <c r="M821" s="59"/>
    </row>
    <row r="822" spans="1:13" s="46" customFormat="1">
      <c r="A822" s="47"/>
      <c r="C822" s="32"/>
      <c r="D822" s="32"/>
      <c r="E822" s="32"/>
      <c r="F822" s="32"/>
      <c r="G822" s="33"/>
      <c r="H822" s="33"/>
      <c r="I822" s="33"/>
      <c r="J822" s="33"/>
      <c r="K822" s="33"/>
      <c r="L822" s="33"/>
      <c r="M822" s="59"/>
    </row>
    <row r="823" spans="1:13" s="46" customFormat="1">
      <c r="A823" s="47"/>
      <c r="C823" s="32"/>
      <c r="D823" s="32"/>
      <c r="E823" s="32"/>
      <c r="F823" s="32"/>
      <c r="G823" s="33"/>
      <c r="H823" s="33"/>
      <c r="I823" s="33"/>
      <c r="J823" s="33"/>
      <c r="K823" s="33"/>
      <c r="L823" s="33"/>
      <c r="M823" s="59"/>
    </row>
    <row r="824" spans="1:13" s="46" customFormat="1">
      <c r="A824" s="47"/>
      <c r="C824" s="32"/>
      <c r="D824" s="32"/>
      <c r="E824" s="32"/>
      <c r="F824" s="32"/>
      <c r="G824" s="33"/>
      <c r="H824" s="33"/>
      <c r="I824" s="33"/>
      <c r="J824" s="33"/>
      <c r="K824" s="33"/>
      <c r="L824" s="33"/>
      <c r="M824" s="59"/>
    </row>
    <row r="825" spans="1:13" s="46" customFormat="1">
      <c r="A825" s="47"/>
      <c r="C825" s="32"/>
      <c r="D825" s="32"/>
      <c r="E825" s="32"/>
      <c r="F825" s="32"/>
      <c r="G825" s="33"/>
      <c r="H825" s="33"/>
      <c r="I825" s="33"/>
      <c r="J825" s="33"/>
      <c r="K825" s="33"/>
      <c r="L825" s="33"/>
      <c r="M825" s="59"/>
    </row>
    <row r="826" spans="1:13" s="46" customFormat="1">
      <c r="A826" s="47"/>
      <c r="C826" s="32"/>
      <c r="D826" s="32"/>
      <c r="E826" s="32"/>
      <c r="F826" s="32"/>
      <c r="G826" s="33"/>
      <c r="H826" s="33"/>
      <c r="I826" s="33"/>
      <c r="J826" s="33"/>
      <c r="K826" s="33"/>
      <c r="L826" s="33"/>
      <c r="M826" s="59"/>
    </row>
    <row r="827" spans="1:13" s="46" customFormat="1">
      <c r="A827" s="47"/>
      <c r="C827" s="32"/>
      <c r="D827" s="32"/>
      <c r="E827" s="32"/>
      <c r="F827" s="32"/>
      <c r="G827" s="33"/>
      <c r="H827" s="33"/>
      <c r="I827" s="33"/>
      <c r="J827" s="33"/>
      <c r="K827" s="33"/>
      <c r="L827" s="33"/>
      <c r="M827" s="59"/>
    </row>
    <row r="828" spans="1:13" s="46" customFormat="1">
      <c r="A828" s="47"/>
      <c r="C828" s="32"/>
      <c r="D828" s="32"/>
      <c r="E828" s="32"/>
      <c r="F828" s="32"/>
      <c r="G828" s="33"/>
      <c r="H828" s="33"/>
      <c r="I828" s="33"/>
      <c r="J828" s="33"/>
      <c r="K828" s="33"/>
      <c r="L828" s="33"/>
      <c r="M828" s="59"/>
    </row>
    <row r="829" spans="1:13" s="46" customFormat="1">
      <c r="A829" s="47"/>
      <c r="C829" s="32"/>
      <c r="D829" s="32"/>
      <c r="E829" s="32"/>
      <c r="F829" s="32"/>
      <c r="G829" s="33"/>
      <c r="H829" s="33"/>
      <c r="I829" s="33"/>
      <c r="J829" s="33"/>
      <c r="K829" s="33"/>
      <c r="L829" s="33"/>
      <c r="M829" s="59"/>
    </row>
    <row r="830" spans="1:13" s="46" customFormat="1">
      <c r="A830" s="47"/>
      <c r="C830" s="32"/>
      <c r="D830" s="32"/>
      <c r="E830" s="32"/>
      <c r="F830" s="32"/>
      <c r="G830" s="33"/>
      <c r="H830" s="33"/>
      <c r="I830" s="33"/>
      <c r="J830" s="33"/>
      <c r="K830" s="33"/>
      <c r="L830" s="33"/>
      <c r="M830" s="59"/>
    </row>
    <row r="831" spans="1:13" s="46" customFormat="1">
      <c r="A831" s="47"/>
      <c r="C831" s="32"/>
      <c r="D831" s="32"/>
      <c r="E831" s="32"/>
      <c r="F831" s="32"/>
      <c r="G831" s="33"/>
      <c r="H831" s="33"/>
      <c r="I831" s="33"/>
      <c r="J831" s="33"/>
      <c r="K831" s="33"/>
      <c r="L831" s="33"/>
      <c r="M831" s="59"/>
    </row>
    <row r="832" spans="1:13" s="46" customFormat="1">
      <c r="A832" s="47"/>
      <c r="C832" s="32"/>
      <c r="D832" s="32"/>
      <c r="E832" s="32"/>
      <c r="F832" s="32"/>
      <c r="G832" s="33"/>
      <c r="H832" s="33"/>
      <c r="I832" s="33"/>
      <c r="J832" s="33"/>
      <c r="K832" s="33"/>
      <c r="L832" s="33"/>
      <c r="M832" s="59"/>
    </row>
    <row r="833" spans="1:13" s="46" customFormat="1">
      <c r="A833" s="47"/>
      <c r="C833" s="32"/>
      <c r="D833" s="32"/>
      <c r="E833" s="32"/>
      <c r="F833" s="32"/>
      <c r="G833" s="33"/>
      <c r="H833" s="33"/>
      <c r="I833" s="33"/>
      <c r="J833" s="33"/>
      <c r="K833" s="33"/>
      <c r="L833" s="33"/>
      <c r="M833" s="59"/>
    </row>
    <row r="834" spans="1:13" s="46" customFormat="1">
      <c r="A834" s="47"/>
      <c r="C834" s="32"/>
      <c r="D834" s="32"/>
      <c r="E834" s="32"/>
      <c r="F834" s="32"/>
      <c r="G834" s="33"/>
      <c r="H834" s="33"/>
      <c r="I834" s="33"/>
      <c r="J834" s="33"/>
      <c r="K834" s="33"/>
      <c r="L834" s="33"/>
      <c r="M834" s="59"/>
    </row>
    <row r="835" spans="1:13" s="46" customFormat="1">
      <c r="A835" s="47"/>
      <c r="C835" s="32"/>
      <c r="D835" s="32"/>
      <c r="E835" s="32"/>
      <c r="F835" s="32"/>
      <c r="G835" s="33"/>
      <c r="H835" s="33"/>
      <c r="I835" s="33"/>
      <c r="J835" s="33"/>
      <c r="K835" s="33"/>
      <c r="L835" s="33"/>
      <c r="M835" s="59"/>
    </row>
    <row r="836" spans="1:13" s="46" customFormat="1">
      <c r="A836" s="47"/>
      <c r="C836" s="32"/>
      <c r="D836" s="32"/>
      <c r="E836" s="32"/>
      <c r="F836" s="32"/>
      <c r="G836" s="33"/>
      <c r="H836" s="33"/>
      <c r="I836" s="33"/>
      <c r="J836" s="33"/>
      <c r="K836" s="33"/>
      <c r="L836" s="33"/>
      <c r="M836" s="59"/>
    </row>
    <row r="837" spans="1:13" s="46" customFormat="1">
      <c r="A837" s="47"/>
      <c r="C837" s="32"/>
      <c r="D837" s="32"/>
      <c r="E837" s="32"/>
      <c r="F837" s="32"/>
      <c r="G837" s="33"/>
      <c r="H837" s="33"/>
      <c r="I837" s="33"/>
      <c r="J837" s="33"/>
      <c r="K837" s="33"/>
      <c r="L837" s="33"/>
      <c r="M837" s="59"/>
    </row>
    <row r="838" spans="1:13" s="46" customFormat="1">
      <c r="A838" s="47"/>
      <c r="C838" s="32"/>
      <c r="D838" s="32"/>
      <c r="E838" s="32"/>
      <c r="F838" s="32"/>
      <c r="G838" s="33"/>
      <c r="H838" s="33"/>
      <c r="I838" s="33"/>
      <c r="J838" s="33"/>
      <c r="K838" s="33"/>
      <c r="L838" s="33"/>
      <c r="M838" s="59"/>
    </row>
    <row r="839" spans="1:13" s="46" customFormat="1">
      <c r="A839" s="47"/>
      <c r="C839" s="32"/>
      <c r="D839" s="32"/>
      <c r="E839" s="32"/>
      <c r="F839" s="32"/>
      <c r="G839" s="33"/>
      <c r="H839" s="33"/>
      <c r="I839" s="33"/>
      <c r="J839" s="33"/>
      <c r="K839" s="33"/>
      <c r="L839" s="33"/>
      <c r="M839" s="59"/>
    </row>
    <row r="840" spans="1:13" s="46" customFormat="1">
      <c r="A840" s="47"/>
      <c r="C840" s="32"/>
      <c r="D840" s="32"/>
      <c r="E840" s="32"/>
      <c r="F840" s="32"/>
      <c r="G840" s="33"/>
      <c r="H840" s="33"/>
      <c r="I840" s="33"/>
      <c r="J840" s="33"/>
      <c r="K840" s="33"/>
      <c r="L840" s="33"/>
      <c r="M840" s="59"/>
    </row>
    <row r="841" spans="1:13" s="46" customFormat="1">
      <c r="A841" s="47"/>
      <c r="C841" s="32"/>
      <c r="D841" s="32"/>
      <c r="E841" s="32"/>
      <c r="F841" s="32"/>
      <c r="G841" s="33"/>
      <c r="H841" s="33"/>
      <c r="I841" s="33"/>
      <c r="J841" s="33"/>
      <c r="K841" s="33"/>
      <c r="L841" s="33"/>
      <c r="M841" s="59"/>
    </row>
    <row r="842" spans="1:13" s="46" customFormat="1">
      <c r="A842" s="47"/>
      <c r="C842" s="32"/>
      <c r="D842" s="32"/>
      <c r="E842" s="32"/>
      <c r="F842" s="32"/>
      <c r="G842" s="33"/>
      <c r="H842" s="33"/>
      <c r="I842" s="33"/>
      <c r="J842" s="33"/>
      <c r="K842" s="33"/>
      <c r="L842" s="33"/>
      <c r="M842" s="59"/>
    </row>
    <row r="843" spans="1:13" s="46" customFormat="1">
      <c r="A843" s="47"/>
      <c r="C843" s="32"/>
      <c r="D843" s="32"/>
      <c r="E843" s="32"/>
      <c r="F843" s="32"/>
      <c r="G843" s="33"/>
      <c r="H843" s="33"/>
      <c r="I843" s="33"/>
      <c r="J843" s="33"/>
      <c r="K843" s="33"/>
      <c r="L843" s="33"/>
      <c r="M843" s="59"/>
    </row>
    <row r="844" spans="1:13" s="46" customFormat="1">
      <c r="A844" s="47"/>
      <c r="C844" s="32"/>
      <c r="D844" s="32"/>
      <c r="E844" s="32"/>
      <c r="F844" s="32"/>
      <c r="G844" s="33"/>
      <c r="H844" s="33"/>
      <c r="I844" s="33"/>
      <c r="J844" s="33"/>
      <c r="K844" s="33"/>
      <c r="L844" s="33"/>
      <c r="M844" s="59"/>
    </row>
    <row r="845" spans="1:13" s="46" customFormat="1">
      <c r="A845" s="47"/>
      <c r="C845" s="32"/>
      <c r="D845" s="32"/>
      <c r="E845" s="32"/>
      <c r="F845" s="32"/>
      <c r="G845" s="33"/>
      <c r="H845" s="33"/>
      <c r="I845" s="33"/>
      <c r="J845" s="33"/>
      <c r="K845" s="33"/>
      <c r="L845" s="33"/>
      <c r="M845" s="59"/>
    </row>
    <row r="846" spans="1:13" s="46" customFormat="1">
      <c r="A846" s="47"/>
      <c r="C846" s="32"/>
      <c r="D846" s="32"/>
      <c r="E846" s="32"/>
      <c r="F846" s="32"/>
      <c r="G846" s="33"/>
      <c r="H846" s="33"/>
      <c r="I846" s="33"/>
      <c r="J846" s="33"/>
      <c r="K846" s="33"/>
      <c r="L846" s="33"/>
      <c r="M846" s="59"/>
    </row>
    <row r="847" spans="1:13" s="46" customFormat="1">
      <c r="A847" s="47"/>
      <c r="C847" s="32"/>
      <c r="D847" s="32"/>
      <c r="E847" s="32"/>
      <c r="F847" s="32"/>
      <c r="G847" s="33"/>
      <c r="H847" s="33"/>
      <c r="I847" s="33"/>
      <c r="J847" s="33"/>
      <c r="K847" s="33"/>
      <c r="L847" s="33"/>
      <c r="M847" s="59"/>
    </row>
    <row r="848" spans="1:13" s="46" customFormat="1">
      <c r="A848" s="47"/>
      <c r="C848" s="32"/>
      <c r="D848" s="32"/>
      <c r="E848" s="32"/>
      <c r="F848" s="32"/>
      <c r="G848" s="33"/>
      <c r="H848" s="33"/>
      <c r="I848" s="33"/>
      <c r="J848" s="33"/>
      <c r="K848" s="33"/>
      <c r="L848" s="33"/>
      <c r="M848" s="59"/>
    </row>
    <row r="849" spans="1:13" s="46" customFormat="1">
      <c r="A849" s="47"/>
      <c r="C849" s="32"/>
      <c r="D849" s="32"/>
      <c r="E849" s="32"/>
      <c r="F849" s="32"/>
      <c r="G849" s="33"/>
      <c r="H849" s="33"/>
      <c r="I849" s="33"/>
      <c r="J849" s="33"/>
      <c r="K849" s="33"/>
      <c r="L849" s="33"/>
      <c r="M849" s="59"/>
    </row>
    <row r="850" spans="1:13" s="46" customFormat="1">
      <c r="A850" s="47"/>
      <c r="C850" s="32"/>
      <c r="D850" s="32"/>
      <c r="E850" s="32"/>
      <c r="F850" s="32"/>
      <c r="G850" s="33"/>
      <c r="H850" s="33"/>
      <c r="I850" s="33"/>
      <c r="J850" s="33"/>
      <c r="K850" s="33"/>
      <c r="L850" s="33"/>
      <c r="M850" s="59"/>
    </row>
    <row r="851" spans="1:13" s="46" customFormat="1">
      <c r="A851" s="47"/>
      <c r="C851" s="32"/>
      <c r="D851" s="32"/>
      <c r="E851" s="32"/>
      <c r="F851" s="32"/>
      <c r="G851" s="33"/>
      <c r="H851" s="33"/>
      <c r="I851" s="33"/>
      <c r="J851" s="33"/>
      <c r="K851" s="33"/>
      <c r="L851" s="33"/>
      <c r="M851" s="59"/>
    </row>
    <row r="852" spans="1:13" s="46" customFormat="1">
      <c r="A852" s="47"/>
      <c r="C852" s="32"/>
      <c r="D852" s="32"/>
      <c r="E852" s="32"/>
      <c r="F852" s="32"/>
      <c r="G852" s="33"/>
      <c r="H852" s="33"/>
      <c r="I852" s="33"/>
      <c r="J852" s="33"/>
      <c r="K852" s="33"/>
      <c r="L852" s="33"/>
      <c r="M852" s="59"/>
    </row>
    <row r="853" spans="1:13" s="46" customFormat="1">
      <c r="A853" s="47"/>
      <c r="C853" s="32"/>
      <c r="D853" s="32"/>
      <c r="E853" s="32"/>
      <c r="F853" s="32"/>
      <c r="G853" s="33"/>
      <c r="H853" s="33"/>
      <c r="I853" s="33"/>
      <c r="J853" s="33"/>
      <c r="K853" s="33"/>
      <c r="L853" s="33"/>
      <c r="M853" s="59"/>
    </row>
    <row r="854" spans="1:13" s="46" customFormat="1">
      <c r="A854" s="47"/>
      <c r="C854" s="32"/>
      <c r="D854" s="32"/>
      <c r="E854" s="32"/>
      <c r="F854" s="32"/>
      <c r="G854" s="33"/>
      <c r="H854" s="33"/>
      <c r="I854" s="33"/>
      <c r="J854" s="33"/>
      <c r="K854" s="33"/>
      <c r="L854" s="33"/>
      <c r="M854" s="59"/>
    </row>
    <row r="855" spans="1:13" s="46" customFormat="1">
      <c r="A855" s="47"/>
      <c r="C855" s="32"/>
      <c r="D855" s="32"/>
      <c r="E855" s="32"/>
      <c r="F855" s="32"/>
      <c r="G855" s="33"/>
      <c r="H855" s="33"/>
      <c r="I855" s="33"/>
      <c r="J855" s="33"/>
      <c r="K855" s="33"/>
      <c r="L855" s="33"/>
      <c r="M855" s="59"/>
    </row>
    <row r="856" spans="1:13" s="46" customFormat="1">
      <c r="A856" s="47"/>
      <c r="C856" s="32"/>
      <c r="D856" s="32"/>
      <c r="E856" s="32"/>
      <c r="F856" s="32"/>
      <c r="G856" s="33"/>
      <c r="H856" s="33"/>
      <c r="I856" s="33"/>
      <c r="J856" s="33"/>
      <c r="K856" s="33"/>
      <c r="L856" s="33"/>
      <c r="M856" s="59"/>
    </row>
    <row r="857" spans="1:13" s="46" customFormat="1">
      <c r="A857" s="47"/>
      <c r="C857" s="32"/>
      <c r="D857" s="32"/>
      <c r="E857" s="32"/>
      <c r="F857" s="32"/>
      <c r="G857" s="33"/>
      <c r="H857" s="33"/>
      <c r="I857" s="33"/>
      <c r="J857" s="33"/>
      <c r="K857" s="33"/>
      <c r="L857" s="33"/>
      <c r="M857" s="59"/>
    </row>
    <row r="858" spans="1:13" s="46" customFormat="1">
      <c r="A858" s="47"/>
      <c r="C858" s="32"/>
      <c r="D858" s="32"/>
      <c r="E858" s="32"/>
      <c r="F858" s="32"/>
      <c r="G858" s="33"/>
      <c r="H858" s="33"/>
      <c r="I858" s="33"/>
      <c r="J858" s="33"/>
      <c r="K858" s="33"/>
      <c r="L858" s="33"/>
      <c r="M858" s="59"/>
    </row>
    <row r="859" spans="1:13" s="46" customFormat="1">
      <c r="A859" s="47"/>
      <c r="C859" s="32"/>
      <c r="D859" s="32"/>
      <c r="E859" s="32"/>
      <c r="F859" s="32"/>
      <c r="G859" s="33"/>
      <c r="H859" s="33"/>
      <c r="I859" s="33"/>
      <c r="J859" s="33"/>
      <c r="K859" s="33"/>
      <c r="L859" s="33"/>
      <c r="M859" s="59"/>
    </row>
    <row r="860" spans="1:13" s="46" customFormat="1">
      <c r="A860" s="47"/>
      <c r="C860" s="32"/>
      <c r="D860" s="32"/>
      <c r="E860" s="32"/>
      <c r="F860" s="32"/>
      <c r="G860" s="33"/>
      <c r="H860" s="33"/>
      <c r="I860" s="33"/>
      <c r="J860" s="33"/>
      <c r="K860" s="33"/>
      <c r="L860" s="33"/>
      <c r="M860" s="59"/>
    </row>
    <row r="861" spans="1:13" s="46" customFormat="1">
      <c r="A861" s="47"/>
      <c r="C861" s="32"/>
      <c r="D861" s="32"/>
      <c r="E861" s="32"/>
      <c r="F861" s="32"/>
      <c r="G861" s="33"/>
      <c r="H861" s="33"/>
      <c r="I861" s="33"/>
      <c r="J861" s="33"/>
      <c r="K861" s="33"/>
      <c r="L861" s="33"/>
      <c r="M861" s="59"/>
    </row>
    <row r="862" spans="1:13" s="46" customFormat="1">
      <c r="A862" s="47"/>
      <c r="C862" s="32"/>
      <c r="D862" s="32"/>
      <c r="E862" s="32"/>
      <c r="F862" s="32"/>
      <c r="G862" s="33"/>
      <c r="H862" s="33"/>
      <c r="I862" s="33"/>
      <c r="J862" s="33"/>
      <c r="K862" s="33"/>
      <c r="L862" s="33"/>
      <c r="M862" s="59"/>
    </row>
    <row r="863" spans="1:13" s="46" customFormat="1">
      <c r="A863" s="47"/>
      <c r="C863" s="32"/>
      <c r="D863" s="32"/>
      <c r="E863" s="32"/>
      <c r="F863" s="32"/>
      <c r="G863" s="33"/>
      <c r="H863" s="33"/>
      <c r="I863" s="33"/>
      <c r="J863" s="33"/>
      <c r="K863" s="33"/>
      <c r="L863" s="33"/>
      <c r="M863" s="59"/>
    </row>
    <row r="864" spans="1:13" s="46" customFormat="1">
      <c r="A864" s="47"/>
      <c r="C864" s="32"/>
      <c r="D864" s="32"/>
      <c r="E864" s="32"/>
      <c r="F864" s="32"/>
      <c r="G864" s="33"/>
      <c r="H864" s="33"/>
      <c r="I864" s="33"/>
      <c r="J864" s="33"/>
      <c r="K864" s="33"/>
      <c r="L864" s="33"/>
      <c r="M864" s="59"/>
    </row>
    <row r="865" spans="1:13" s="46" customFormat="1">
      <c r="A865" s="47"/>
      <c r="C865" s="32"/>
      <c r="D865" s="32"/>
      <c r="E865" s="32"/>
      <c r="F865" s="32"/>
      <c r="G865" s="33"/>
      <c r="H865" s="33"/>
      <c r="I865" s="33"/>
      <c r="J865" s="33"/>
      <c r="K865" s="33"/>
      <c r="L865" s="33"/>
      <c r="M865" s="59"/>
    </row>
    <row r="866" spans="1:13" s="46" customFormat="1">
      <c r="A866" s="47"/>
      <c r="C866" s="32"/>
      <c r="D866" s="32"/>
      <c r="E866" s="32"/>
      <c r="F866" s="32"/>
      <c r="G866" s="33"/>
      <c r="H866" s="33"/>
      <c r="I866" s="33"/>
      <c r="J866" s="33"/>
      <c r="K866" s="33"/>
      <c r="L866" s="33"/>
      <c r="M866" s="59"/>
    </row>
    <row r="867" spans="1:13" s="46" customFormat="1">
      <c r="A867" s="47"/>
      <c r="C867" s="32"/>
      <c r="D867" s="32"/>
      <c r="E867" s="32"/>
      <c r="F867" s="32"/>
      <c r="G867" s="33"/>
      <c r="H867" s="33"/>
      <c r="I867" s="33"/>
      <c r="J867" s="33"/>
      <c r="K867" s="33"/>
      <c r="L867" s="33"/>
      <c r="M867" s="59"/>
    </row>
    <row r="868" spans="1:13" s="46" customFormat="1">
      <c r="A868" s="47"/>
      <c r="C868" s="32"/>
      <c r="D868" s="32"/>
      <c r="E868" s="32"/>
      <c r="F868" s="32"/>
      <c r="G868" s="33"/>
      <c r="H868" s="33"/>
      <c r="I868" s="33"/>
      <c r="J868" s="33"/>
      <c r="K868" s="33"/>
      <c r="L868" s="33"/>
      <c r="M868" s="59"/>
    </row>
    <row r="869" spans="1:13" s="46" customFormat="1">
      <c r="A869" s="47"/>
      <c r="C869" s="32"/>
      <c r="D869" s="32"/>
      <c r="E869" s="32"/>
      <c r="F869" s="32"/>
      <c r="G869" s="33"/>
      <c r="H869" s="33"/>
      <c r="I869" s="33"/>
      <c r="J869" s="33"/>
      <c r="K869" s="33"/>
      <c r="L869" s="33"/>
      <c r="M869" s="59"/>
    </row>
    <row r="870" spans="1:13" s="46" customFormat="1">
      <c r="A870" s="47"/>
      <c r="C870" s="32"/>
      <c r="D870" s="32"/>
      <c r="E870" s="32"/>
      <c r="F870" s="32"/>
      <c r="G870" s="33"/>
      <c r="H870" s="33"/>
      <c r="I870" s="33"/>
      <c r="J870" s="33"/>
      <c r="K870" s="33"/>
      <c r="L870" s="33"/>
      <c r="M870" s="59"/>
    </row>
    <row r="871" spans="1:13" s="46" customFormat="1">
      <c r="A871" s="47"/>
      <c r="C871" s="32"/>
      <c r="D871" s="32"/>
      <c r="E871" s="32"/>
      <c r="F871" s="32"/>
      <c r="G871" s="33"/>
      <c r="H871" s="33"/>
      <c r="I871" s="33"/>
      <c r="J871" s="33"/>
      <c r="K871" s="33"/>
      <c r="L871" s="33"/>
      <c r="M871" s="59"/>
    </row>
    <row r="872" spans="1:13" s="46" customFormat="1">
      <c r="A872" s="47"/>
      <c r="C872" s="32"/>
      <c r="D872" s="32"/>
      <c r="E872" s="32"/>
      <c r="F872" s="32"/>
      <c r="G872" s="33"/>
      <c r="H872" s="33"/>
      <c r="I872" s="33"/>
      <c r="J872" s="33"/>
      <c r="K872" s="33"/>
      <c r="L872" s="33"/>
      <c r="M872" s="59"/>
    </row>
    <row r="873" spans="1:13" s="46" customFormat="1">
      <c r="A873" s="47"/>
      <c r="C873" s="32"/>
      <c r="D873" s="32"/>
      <c r="E873" s="32"/>
      <c r="F873" s="32"/>
      <c r="G873" s="33"/>
      <c r="H873" s="33"/>
      <c r="I873" s="33"/>
      <c r="J873" s="33"/>
      <c r="K873" s="33"/>
      <c r="L873" s="33"/>
      <c r="M873" s="59"/>
    </row>
    <row r="874" spans="1:13" s="46" customFormat="1">
      <c r="A874" s="47"/>
      <c r="C874" s="32"/>
      <c r="D874" s="32"/>
      <c r="E874" s="32"/>
      <c r="F874" s="32"/>
      <c r="G874" s="33"/>
      <c r="H874" s="33"/>
      <c r="I874" s="33"/>
      <c r="J874" s="33"/>
      <c r="K874" s="33"/>
      <c r="L874" s="33"/>
      <c r="M874" s="59"/>
    </row>
    <row r="875" spans="1:13" s="46" customFormat="1">
      <c r="A875" s="47"/>
      <c r="C875" s="32"/>
      <c r="D875" s="32"/>
      <c r="E875" s="32"/>
      <c r="F875" s="32"/>
      <c r="G875" s="33"/>
      <c r="H875" s="33"/>
      <c r="I875" s="33"/>
      <c r="J875" s="33"/>
      <c r="K875" s="33"/>
      <c r="L875" s="33"/>
      <c r="M875" s="59"/>
    </row>
    <row r="876" spans="1:13" s="46" customFormat="1">
      <c r="A876" s="47"/>
      <c r="C876" s="32"/>
      <c r="D876" s="32"/>
      <c r="E876" s="32"/>
      <c r="F876" s="32"/>
      <c r="G876" s="33"/>
      <c r="H876" s="33"/>
      <c r="I876" s="33"/>
      <c r="J876" s="33"/>
      <c r="K876" s="33"/>
      <c r="L876" s="33"/>
      <c r="M876" s="59"/>
    </row>
    <row r="877" spans="1:13" s="46" customFormat="1">
      <c r="A877" s="47"/>
      <c r="C877" s="32"/>
      <c r="D877" s="32"/>
      <c r="E877" s="32"/>
      <c r="F877" s="32"/>
      <c r="G877" s="33"/>
      <c r="H877" s="33"/>
      <c r="I877" s="33"/>
      <c r="J877" s="33"/>
      <c r="K877" s="33"/>
      <c r="L877" s="33"/>
      <c r="M877" s="59"/>
    </row>
    <row r="878" spans="1:13" s="46" customFormat="1">
      <c r="A878" s="47"/>
      <c r="C878" s="32"/>
      <c r="D878" s="32"/>
      <c r="E878" s="32"/>
      <c r="F878" s="32"/>
      <c r="G878" s="33"/>
      <c r="H878" s="33"/>
      <c r="I878" s="33"/>
      <c r="J878" s="33"/>
      <c r="K878" s="33"/>
      <c r="L878" s="33"/>
      <c r="M878" s="59"/>
    </row>
    <row r="879" spans="1:13" s="46" customFormat="1">
      <c r="A879" s="47"/>
      <c r="C879" s="32"/>
      <c r="D879" s="32"/>
      <c r="E879" s="32"/>
      <c r="F879" s="32"/>
      <c r="G879" s="33"/>
      <c r="H879" s="33"/>
      <c r="I879" s="33"/>
      <c r="J879" s="33"/>
      <c r="K879" s="33"/>
      <c r="L879" s="33"/>
      <c r="M879" s="59"/>
    </row>
    <row r="880" spans="1:13" s="46" customFormat="1">
      <c r="A880" s="47"/>
      <c r="C880" s="32"/>
      <c r="D880" s="32"/>
      <c r="E880" s="32"/>
      <c r="F880" s="32"/>
      <c r="G880" s="33"/>
      <c r="H880" s="33"/>
      <c r="I880" s="33"/>
      <c r="J880" s="33"/>
      <c r="K880" s="33"/>
      <c r="L880" s="33"/>
      <c r="M880" s="59"/>
    </row>
    <row r="881" spans="1:13" s="46" customFormat="1">
      <c r="A881" s="47"/>
      <c r="C881" s="32"/>
      <c r="D881" s="32"/>
      <c r="E881" s="32"/>
      <c r="F881" s="32"/>
      <c r="G881" s="33"/>
      <c r="H881" s="33"/>
      <c r="I881" s="33"/>
      <c r="J881" s="33"/>
      <c r="K881" s="33"/>
      <c r="L881" s="33"/>
      <c r="M881" s="59"/>
    </row>
    <row r="882" spans="1:13" s="46" customFormat="1">
      <c r="A882" s="47"/>
      <c r="C882" s="32"/>
      <c r="D882" s="32"/>
      <c r="E882" s="32"/>
      <c r="F882" s="32"/>
      <c r="G882" s="33"/>
      <c r="H882" s="33"/>
      <c r="I882" s="33"/>
      <c r="J882" s="33"/>
      <c r="K882" s="33"/>
      <c r="L882" s="33"/>
      <c r="M882" s="59"/>
    </row>
    <row r="883" spans="1:13" s="46" customFormat="1">
      <c r="A883" s="47"/>
      <c r="C883" s="32"/>
      <c r="D883" s="32"/>
      <c r="E883" s="32"/>
      <c r="F883" s="32"/>
      <c r="G883" s="33"/>
      <c r="H883" s="33"/>
      <c r="I883" s="33"/>
      <c r="J883" s="33"/>
      <c r="K883" s="33"/>
      <c r="L883" s="33"/>
      <c r="M883" s="59"/>
    </row>
    <row r="884" spans="1:13" s="46" customFormat="1">
      <c r="A884" s="47"/>
      <c r="C884" s="32"/>
      <c r="D884" s="32"/>
      <c r="E884" s="32"/>
      <c r="F884" s="32"/>
      <c r="G884" s="33"/>
      <c r="H884" s="33"/>
      <c r="I884" s="33"/>
      <c r="J884" s="33"/>
      <c r="K884" s="33"/>
      <c r="L884" s="33"/>
      <c r="M884" s="59"/>
    </row>
    <row r="885" spans="1:13" s="46" customFormat="1">
      <c r="A885" s="47"/>
      <c r="C885" s="32"/>
      <c r="D885" s="32"/>
      <c r="E885" s="32"/>
      <c r="F885" s="32"/>
      <c r="G885" s="33"/>
      <c r="H885" s="33"/>
      <c r="I885" s="33"/>
      <c r="J885" s="33"/>
      <c r="K885" s="33"/>
      <c r="L885" s="33"/>
      <c r="M885" s="59"/>
    </row>
    <row r="886" spans="1:13" s="46" customFormat="1">
      <c r="A886" s="47"/>
      <c r="C886" s="32"/>
      <c r="D886" s="32"/>
      <c r="E886" s="32"/>
      <c r="F886" s="32"/>
      <c r="G886" s="33"/>
      <c r="H886" s="33"/>
      <c r="I886" s="33"/>
      <c r="J886" s="33"/>
      <c r="K886" s="33"/>
      <c r="L886" s="33"/>
      <c r="M886" s="59"/>
    </row>
    <row r="887" spans="1:13" s="46" customFormat="1">
      <c r="A887" s="47"/>
      <c r="C887" s="32"/>
      <c r="D887" s="32"/>
      <c r="E887" s="32"/>
      <c r="F887" s="32"/>
      <c r="G887" s="33"/>
      <c r="H887" s="33"/>
      <c r="I887" s="33"/>
      <c r="J887" s="33"/>
      <c r="K887" s="33"/>
      <c r="L887" s="33"/>
      <c r="M887" s="59"/>
    </row>
    <row r="888" spans="1:13" s="46" customFormat="1">
      <c r="A888" s="47"/>
      <c r="C888" s="32"/>
      <c r="D888" s="32"/>
      <c r="E888" s="32"/>
      <c r="F888" s="32"/>
      <c r="G888" s="33"/>
      <c r="H888" s="33"/>
      <c r="I888" s="33"/>
      <c r="J888" s="33"/>
      <c r="K888" s="33"/>
      <c r="L888" s="33"/>
      <c r="M888" s="59"/>
    </row>
    <row r="889" spans="1:13" s="46" customFormat="1">
      <c r="A889" s="47"/>
      <c r="C889" s="32"/>
      <c r="D889" s="32"/>
      <c r="E889" s="32"/>
      <c r="F889" s="32"/>
      <c r="G889" s="33"/>
      <c r="H889" s="33"/>
      <c r="I889" s="33"/>
      <c r="J889" s="33"/>
      <c r="K889" s="33"/>
      <c r="L889" s="33"/>
      <c r="M889" s="59"/>
    </row>
    <row r="890" spans="1:13" s="46" customFormat="1">
      <c r="A890" s="47"/>
      <c r="C890" s="32"/>
      <c r="D890" s="32"/>
      <c r="E890" s="32"/>
      <c r="F890" s="32"/>
      <c r="G890" s="33"/>
      <c r="H890" s="33"/>
      <c r="I890" s="33"/>
      <c r="J890" s="33"/>
      <c r="K890" s="33"/>
      <c r="L890" s="33"/>
      <c r="M890" s="59"/>
    </row>
    <row r="891" spans="1:13" s="46" customFormat="1">
      <c r="A891" s="47"/>
      <c r="C891" s="32"/>
      <c r="D891" s="32"/>
      <c r="E891" s="32"/>
      <c r="F891" s="32"/>
      <c r="G891" s="33"/>
      <c r="H891" s="33"/>
      <c r="I891" s="33"/>
      <c r="J891" s="33"/>
      <c r="K891" s="33"/>
      <c r="L891" s="33"/>
      <c r="M891" s="59"/>
    </row>
    <row r="892" spans="1:13" s="46" customFormat="1">
      <c r="A892" s="47"/>
      <c r="C892" s="32"/>
      <c r="D892" s="32"/>
      <c r="E892" s="32"/>
      <c r="F892" s="32"/>
      <c r="G892" s="33"/>
      <c r="H892" s="33"/>
      <c r="I892" s="33"/>
      <c r="J892" s="33"/>
      <c r="K892" s="33"/>
      <c r="L892" s="33"/>
      <c r="M892" s="59"/>
    </row>
    <row r="893" spans="1:13" s="46" customFormat="1">
      <c r="A893" s="47"/>
      <c r="C893" s="32"/>
      <c r="D893" s="32"/>
      <c r="E893" s="32"/>
      <c r="F893" s="32"/>
      <c r="G893" s="33"/>
      <c r="H893" s="33"/>
      <c r="I893" s="33"/>
      <c r="J893" s="33"/>
      <c r="K893" s="33"/>
      <c r="L893" s="33"/>
      <c r="M893" s="59"/>
    </row>
    <row r="894" spans="1:13" s="46" customFormat="1">
      <c r="A894" s="47"/>
      <c r="C894" s="32"/>
      <c r="D894" s="32"/>
      <c r="E894" s="32"/>
      <c r="F894" s="32"/>
      <c r="G894" s="33"/>
      <c r="H894" s="33"/>
      <c r="I894" s="33"/>
      <c r="J894" s="33"/>
      <c r="K894" s="33"/>
      <c r="L894" s="33"/>
      <c r="M894" s="59"/>
    </row>
    <row r="895" spans="1:13" s="46" customFormat="1">
      <c r="A895" s="47"/>
      <c r="C895" s="32"/>
      <c r="D895" s="32"/>
      <c r="E895" s="32"/>
      <c r="F895" s="32"/>
      <c r="G895" s="33"/>
      <c r="H895" s="33"/>
      <c r="I895" s="33"/>
      <c r="J895" s="33"/>
      <c r="K895" s="33"/>
      <c r="L895" s="33"/>
      <c r="M895" s="59"/>
    </row>
    <row r="896" spans="1:13" s="46" customFormat="1">
      <c r="A896" s="47"/>
      <c r="C896" s="32"/>
      <c r="D896" s="32"/>
      <c r="E896" s="32"/>
      <c r="F896" s="32"/>
      <c r="G896" s="33"/>
      <c r="H896" s="33"/>
      <c r="I896" s="33"/>
      <c r="J896" s="33"/>
      <c r="K896" s="33"/>
      <c r="L896" s="33"/>
      <c r="M896" s="59"/>
    </row>
    <row r="897" spans="1:13" s="46" customFormat="1">
      <c r="A897" s="47"/>
      <c r="C897" s="32"/>
      <c r="D897" s="32"/>
      <c r="E897" s="32"/>
      <c r="F897" s="32"/>
      <c r="G897" s="33"/>
      <c r="H897" s="33"/>
      <c r="I897" s="33"/>
      <c r="J897" s="33"/>
      <c r="K897" s="33"/>
      <c r="L897" s="33"/>
      <c r="M897" s="59"/>
    </row>
    <row r="898" spans="1:13" s="46" customFormat="1">
      <c r="A898" s="47"/>
      <c r="C898" s="32"/>
      <c r="D898" s="32"/>
      <c r="E898" s="32"/>
      <c r="F898" s="32"/>
      <c r="G898" s="33"/>
      <c r="H898" s="33"/>
      <c r="I898" s="33"/>
      <c r="J898" s="33"/>
      <c r="K898" s="33"/>
      <c r="L898" s="33"/>
      <c r="M898" s="59"/>
    </row>
    <row r="899" spans="1:13" s="46" customFormat="1">
      <c r="A899" s="47"/>
      <c r="C899" s="32"/>
      <c r="D899" s="32"/>
      <c r="E899" s="32"/>
      <c r="F899" s="32"/>
      <c r="G899" s="33"/>
      <c r="H899" s="33"/>
      <c r="I899" s="33"/>
      <c r="J899" s="33"/>
      <c r="K899" s="33"/>
      <c r="L899" s="33"/>
      <c r="M899" s="59"/>
    </row>
    <row r="900" spans="1:13" s="46" customFormat="1">
      <c r="A900" s="47"/>
      <c r="C900" s="32"/>
      <c r="D900" s="32"/>
      <c r="E900" s="32"/>
      <c r="F900" s="32"/>
      <c r="G900" s="33"/>
      <c r="H900" s="33"/>
      <c r="I900" s="33"/>
      <c r="J900" s="33"/>
      <c r="K900" s="33"/>
      <c r="L900" s="33"/>
      <c r="M900" s="59"/>
    </row>
    <row r="901" spans="1:13" s="46" customFormat="1">
      <c r="A901" s="47"/>
      <c r="C901" s="32"/>
      <c r="D901" s="32"/>
      <c r="E901" s="32"/>
      <c r="F901" s="32"/>
      <c r="G901" s="33"/>
      <c r="H901" s="33"/>
      <c r="I901" s="33"/>
      <c r="J901" s="33"/>
      <c r="K901" s="33"/>
      <c r="L901" s="33"/>
      <c r="M901" s="59"/>
    </row>
    <row r="902" spans="1:13" s="46" customFormat="1">
      <c r="A902" s="47"/>
      <c r="C902" s="32"/>
      <c r="D902" s="32"/>
      <c r="E902" s="32"/>
      <c r="F902" s="32"/>
      <c r="G902" s="33"/>
      <c r="H902" s="33"/>
      <c r="I902" s="33"/>
      <c r="J902" s="33"/>
      <c r="K902" s="33"/>
      <c r="L902" s="33"/>
      <c r="M902" s="59"/>
    </row>
    <row r="903" spans="1:13" s="46" customFormat="1">
      <c r="A903" s="47"/>
      <c r="C903" s="32"/>
      <c r="D903" s="32"/>
      <c r="E903" s="32"/>
      <c r="F903" s="32"/>
      <c r="G903" s="33"/>
      <c r="H903" s="33"/>
      <c r="I903" s="33"/>
      <c r="J903" s="33"/>
      <c r="K903" s="33"/>
      <c r="L903" s="33"/>
      <c r="M903" s="59"/>
    </row>
    <row r="904" spans="1:13" s="46" customFormat="1">
      <c r="A904" s="47"/>
      <c r="C904" s="32"/>
      <c r="D904" s="32"/>
      <c r="E904" s="32"/>
      <c r="F904" s="32"/>
      <c r="G904" s="33"/>
      <c r="H904" s="33"/>
      <c r="I904" s="33"/>
      <c r="J904" s="33"/>
      <c r="K904" s="33"/>
      <c r="L904" s="33"/>
      <c r="M904" s="59"/>
    </row>
    <row r="905" spans="1:13" s="46" customFormat="1">
      <c r="A905" s="47"/>
      <c r="C905" s="32"/>
      <c r="D905" s="32"/>
      <c r="E905" s="32"/>
      <c r="F905" s="32"/>
      <c r="G905" s="33"/>
      <c r="H905" s="33"/>
      <c r="I905" s="33"/>
      <c r="J905" s="33"/>
      <c r="K905" s="33"/>
      <c r="L905" s="33"/>
      <c r="M905" s="59"/>
    </row>
    <row r="906" spans="1:13" s="46" customFormat="1">
      <c r="A906" s="47"/>
      <c r="C906" s="32"/>
      <c r="D906" s="32"/>
      <c r="E906" s="32"/>
      <c r="F906" s="32"/>
      <c r="G906" s="33"/>
      <c r="H906" s="33"/>
      <c r="I906" s="33"/>
      <c r="J906" s="33"/>
      <c r="K906" s="33"/>
      <c r="L906" s="33"/>
      <c r="M906" s="59"/>
    </row>
    <row r="907" spans="1:13" s="46" customFormat="1">
      <c r="A907" s="47"/>
      <c r="C907" s="32"/>
      <c r="D907" s="32"/>
      <c r="E907" s="32"/>
      <c r="F907" s="32"/>
      <c r="G907" s="33"/>
      <c r="H907" s="33"/>
      <c r="I907" s="33"/>
      <c r="J907" s="33"/>
      <c r="K907" s="33"/>
      <c r="L907" s="33"/>
      <c r="M907" s="59"/>
    </row>
    <row r="908" spans="1:13" s="46" customFormat="1">
      <c r="A908" s="47"/>
      <c r="C908" s="32"/>
      <c r="D908" s="32"/>
      <c r="E908" s="32"/>
      <c r="F908" s="32"/>
      <c r="G908" s="33"/>
      <c r="H908" s="33"/>
      <c r="I908" s="33"/>
      <c r="J908" s="33"/>
      <c r="K908" s="33"/>
      <c r="L908" s="33"/>
      <c r="M908" s="59"/>
    </row>
    <row r="909" spans="1:13" s="46" customFormat="1">
      <c r="A909" s="47"/>
      <c r="C909" s="32"/>
      <c r="D909" s="32"/>
      <c r="E909" s="32"/>
      <c r="F909" s="32"/>
      <c r="G909" s="33"/>
      <c r="H909" s="33"/>
      <c r="I909" s="33"/>
      <c r="J909" s="33"/>
      <c r="K909" s="33"/>
      <c r="L909" s="33"/>
      <c r="M909" s="59"/>
    </row>
    <row r="910" spans="1:13" s="46" customFormat="1">
      <c r="A910" s="47"/>
      <c r="C910" s="32"/>
      <c r="D910" s="32"/>
      <c r="E910" s="32"/>
      <c r="F910" s="32"/>
      <c r="G910" s="33"/>
      <c r="H910" s="33"/>
      <c r="I910" s="33"/>
      <c r="J910" s="33"/>
      <c r="K910" s="33"/>
      <c r="L910" s="33"/>
      <c r="M910" s="59"/>
    </row>
    <row r="911" spans="1:13" s="46" customFormat="1">
      <c r="A911" s="47"/>
      <c r="C911" s="32"/>
      <c r="D911" s="32"/>
      <c r="E911" s="32"/>
      <c r="F911" s="32"/>
      <c r="G911" s="33"/>
      <c r="H911" s="33"/>
      <c r="I911" s="33"/>
      <c r="J911" s="33"/>
      <c r="K911" s="33"/>
      <c r="L911" s="33"/>
      <c r="M911" s="59"/>
    </row>
    <row r="912" spans="1:13" s="46" customFormat="1">
      <c r="A912" s="47"/>
      <c r="C912" s="32"/>
      <c r="D912" s="32"/>
      <c r="E912" s="32"/>
      <c r="F912" s="32"/>
      <c r="G912" s="33"/>
      <c r="H912" s="33"/>
      <c r="I912" s="33"/>
      <c r="J912" s="33"/>
      <c r="K912" s="33"/>
      <c r="L912" s="33"/>
      <c r="M912" s="59"/>
    </row>
    <row r="913" spans="1:13" s="46" customFormat="1">
      <c r="A913" s="47"/>
      <c r="C913" s="32"/>
      <c r="D913" s="32"/>
      <c r="E913" s="32"/>
      <c r="F913" s="32"/>
      <c r="G913" s="33"/>
      <c r="H913" s="33"/>
      <c r="I913" s="33"/>
      <c r="J913" s="33"/>
      <c r="K913" s="33"/>
      <c r="L913" s="33"/>
      <c r="M913" s="59"/>
    </row>
    <row r="914" spans="1:13" s="46" customFormat="1">
      <c r="A914" s="47"/>
      <c r="C914" s="32"/>
      <c r="D914" s="32"/>
      <c r="E914" s="32"/>
      <c r="F914" s="32"/>
      <c r="G914" s="33"/>
      <c r="H914" s="33"/>
      <c r="I914" s="33"/>
      <c r="J914" s="33"/>
      <c r="K914" s="33"/>
      <c r="L914" s="33"/>
      <c r="M914" s="59"/>
    </row>
    <row r="915" spans="1:13" s="46" customFormat="1">
      <c r="A915" s="47"/>
      <c r="C915" s="32"/>
      <c r="D915" s="32"/>
      <c r="E915" s="32"/>
      <c r="F915" s="32"/>
      <c r="G915" s="33"/>
      <c r="H915" s="33"/>
      <c r="I915" s="33"/>
      <c r="J915" s="33"/>
      <c r="K915" s="33"/>
      <c r="L915" s="33"/>
      <c r="M915" s="59"/>
    </row>
    <row r="916" spans="1:13" s="46" customFormat="1">
      <c r="A916" s="47"/>
      <c r="C916" s="32"/>
      <c r="D916" s="32"/>
      <c r="E916" s="32"/>
      <c r="F916" s="32"/>
      <c r="G916" s="33"/>
      <c r="H916" s="33"/>
      <c r="I916" s="33"/>
      <c r="J916" s="33"/>
      <c r="K916" s="33"/>
      <c r="L916" s="33"/>
      <c r="M916" s="59"/>
    </row>
    <row r="917" spans="1:13" s="46" customFormat="1">
      <c r="A917" s="47"/>
      <c r="C917" s="32"/>
      <c r="D917" s="32"/>
      <c r="E917" s="32"/>
      <c r="F917" s="32"/>
      <c r="G917" s="33"/>
      <c r="H917" s="33"/>
      <c r="I917" s="33"/>
      <c r="J917" s="33"/>
      <c r="K917" s="33"/>
      <c r="L917" s="33"/>
      <c r="M917" s="59"/>
    </row>
    <row r="918" spans="1:13" s="46" customFormat="1">
      <c r="A918" s="47"/>
      <c r="C918" s="32"/>
      <c r="D918" s="32"/>
      <c r="E918" s="32"/>
      <c r="F918" s="32"/>
      <c r="G918" s="33"/>
      <c r="H918" s="33"/>
      <c r="I918" s="33"/>
      <c r="J918" s="33"/>
      <c r="K918" s="33"/>
      <c r="L918" s="33"/>
      <c r="M918" s="59"/>
    </row>
    <row r="919" spans="1:13" s="46" customFormat="1">
      <c r="A919" s="47"/>
      <c r="C919" s="32"/>
      <c r="D919" s="32"/>
      <c r="E919" s="32"/>
      <c r="F919" s="32"/>
      <c r="G919" s="33"/>
      <c r="H919" s="33"/>
      <c r="I919" s="33"/>
      <c r="J919" s="33"/>
      <c r="K919" s="33"/>
      <c r="L919" s="33"/>
      <c r="M919" s="59"/>
    </row>
    <row r="920" spans="1:13" s="46" customFormat="1">
      <c r="A920" s="47"/>
      <c r="C920" s="32"/>
      <c r="D920" s="32"/>
      <c r="E920" s="32"/>
      <c r="F920" s="32"/>
      <c r="G920" s="33"/>
      <c r="H920" s="33"/>
      <c r="I920" s="33"/>
      <c r="J920" s="33"/>
      <c r="K920" s="33"/>
      <c r="L920" s="33"/>
      <c r="M920" s="59"/>
    </row>
    <row r="921" spans="1:13" s="46" customFormat="1">
      <c r="A921" s="47"/>
      <c r="C921" s="32"/>
      <c r="D921" s="32"/>
      <c r="E921" s="32"/>
      <c r="F921" s="32"/>
      <c r="G921" s="33"/>
      <c r="H921" s="33"/>
      <c r="I921" s="33"/>
      <c r="J921" s="33"/>
      <c r="K921" s="33"/>
      <c r="L921" s="33"/>
      <c r="M921" s="59"/>
    </row>
    <row r="922" spans="1:13" s="46" customFormat="1">
      <c r="A922" s="47"/>
      <c r="C922" s="32"/>
      <c r="D922" s="32"/>
      <c r="E922" s="32"/>
      <c r="F922" s="32"/>
      <c r="G922" s="33"/>
      <c r="H922" s="33"/>
      <c r="I922" s="33"/>
      <c r="J922" s="33"/>
      <c r="K922" s="33"/>
      <c r="L922" s="33"/>
      <c r="M922" s="59"/>
    </row>
    <row r="923" spans="1:13" s="46" customFormat="1">
      <c r="A923" s="47"/>
      <c r="C923" s="32"/>
      <c r="D923" s="32"/>
      <c r="E923" s="32"/>
      <c r="F923" s="32"/>
      <c r="G923" s="33"/>
      <c r="H923" s="33"/>
      <c r="I923" s="33"/>
      <c r="J923" s="33"/>
      <c r="K923" s="33"/>
      <c r="L923" s="33"/>
      <c r="M923" s="59"/>
    </row>
    <row r="924" spans="1:13" s="46" customFormat="1">
      <c r="A924" s="47"/>
      <c r="C924" s="32"/>
      <c r="D924" s="32"/>
      <c r="E924" s="32"/>
      <c r="F924" s="32"/>
      <c r="G924" s="33"/>
      <c r="H924" s="33"/>
      <c r="I924" s="33"/>
      <c r="J924" s="33"/>
      <c r="K924" s="33"/>
      <c r="L924" s="33"/>
      <c r="M924" s="59"/>
    </row>
    <row r="925" spans="1:13" s="46" customFormat="1">
      <c r="A925" s="47"/>
      <c r="C925" s="32"/>
      <c r="D925" s="32"/>
      <c r="E925" s="32"/>
      <c r="F925" s="32"/>
      <c r="G925" s="33"/>
      <c r="H925" s="33"/>
      <c r="I925" s="33"/>
      <c r="J925" s="33"/>
      <c r="K925" s="33"/>
      <c r="L925" s="33"/>
      <c r="M925" s="59"/>
    </row>
    <row r="926" spans="1:13" s="46" customFormat="1">
      <c r="A926" s="47"/>
      <c r="C926" s="32"/>
      <c r="D926" s="32"/>
      <c r="E926" s="32"/>
      <c r="F926" s="32"/>
      <c r="G926" s="33"/>
      <c r="H926" s="33"/>
      <c r="I926" s="33"/>
      <c r="J926" s="33"/>
      <c r="K926" s="33"/>
      <c r="L926" s="33"/>
      <c r="M926" s="59"/>
    </row>
    <row r="927" spans="1:13" s="46" customFormat="1">
      <c r="A927" s="47"/>
      <c r="C927" s="32"/>
      <c r="D927" s="32"/>
      <c r="E927" s="32"/>
      <c r="F927" s="32"/>
      <c r="G927" s="33"/>
      <c r="H927" s="33"/>
      <c r="I927" s="33"/>
      <c r="J927" s="33"/>
      <c r="K927" s="33"/>
      <c r="L927" s="33"/>
      <c r="M927" s="59"/>
    </row>
    <row r="928" spans="1:13" s="46" customFormat="1">
      <c r="A928" s="47"/>
      <c r="C928" s="32"/>
      <c r="D928" s="32"/>
      <c r="E928" s="32"/>
      <c r="F928" s="32"/>
      <c r="G928" s="33"/>
      <c r="H928" s="33"/>
      <c r="I928" s="33"/>
      <c r="J928" s="33"/>
      <c r="K928" s="33"/>
      <c r="L928" s="33"/>
      <c r="M928" s="59"/>
    </row>
    <row r="929" spans="1:13" s="46" customFormat="1">
      <c r="A929" s="47"/>
      <c r="C929" s="32"/>
      <c r="D929" s="32"/>
      <c r="E929" s="32"/>
      <c r="F929" s="32"/>
      <c r="G929" s="33"/>
      <c r="H929" s="33"/>
      <c r="I929" s="33"/>
      <c r="J929" s="33"/>
      <c r="K929" s="33"/>
      <c r="L929" s="33"/>
      <c r="M929" s="59"/>
    </row>
    <row r="930" spans="1:13" s="46" customFormat="1">
      <c r="A930" s="47"/>
      <c r="C930" s="32"/>
      <c r="D930" s="32"/>
      <c r="E930" s="32"/>
      <c r="F930" s="32"/>
      <c r="G930" s="33"/>
      <c r="H930" s="33"/>
      <c r="I930" s="33"/>
      <c r="J930" s="33"/>
      <c r="K930" s="33"/>
      <c r="L930" s="33"/>
      <c r="M930" s="59"/>
    </row>
    <row r="931" spans="1:13" s="46" customFormat="1">
      <c r="A931" s="47"/>
      <c r="C931" s="32"/>
      <c r="D931" s="32"/>
      <c r="E931" s="32"/>
      <c r="F931" s="32"/>
      <c r="G931" s="33"/>
      <c r="H931" s="33"/>
      <c r="I931" s="33"/>
      <c r="J931" s="33"/>
      <c r="K931" s="33"/>
      <c r="L931" s="33"/>
      <c r="M931" s="59"/>
    </row>
    <row r="932" spans="1:13" s="46" customFormat="1">
      <c r="A932" s="47"/>
      <c r="C932" s="32"/>
      <c r="D932" s="32"/>
      <c r="E932" s="32"/>
      <c r="F932" s="32"/>
      <c r="G932" s="33"/>
      <c r="H932" s="33"/>
      <c r="I932" s="33"/>
      <c r="J932" s="33"/>
      <c r="K932" s="33"/>
      <c r="L932" s="33"/>
      <c r="M932" s="59"/>
    </row>
    <row r="933" spans="1:13" s="46" customFormat="1">
      <c r="A933" s="47"/>
      <c r="C933" s="32"/>
      <c r="D933" s="32"/>
      <c r="E933" s="32"/>
      <c r="F933" s="32"/>
      <c r="G933" s="33"/>
      <c r="H933" s="33"/>
      <c r="I933" s="33"/>
      <c r="J933" s="33"/>
      <c r="K933" s="33"/>
      <c r="L933" s="33"/>
      <c r="M933" s="59"/>
    </row>
    <row r="934" spans="1:13" s="46" customFormat="1">
      <c r="A934" s="47"/>
      <c r="C934" s="32"/>
      <c r="D934" s="32"/>
      <c r="E934" s="32"/>
      <c r="F934" s="32"/>
      <c r="G934" s="33"/>
      <c r="H934" s="33"/>
      <c r="I934" s="33"/>
      <c r="J934" s="33"/>
      <c r="K934" s="33"/>
      <c r="L934" s="33"/>
      <c r="M934" s="59"/>
    </row>
    <row r="935" spans="1:13" s="46" customFormat="1">
      <c r="A935" s="47"/>
      <c r="C935" s="32"/>
      <c r="D935" s="32"/>
      <c r="E935" s="32"/>
      <c r="F935" s="32"/>
      <c r="G935" s="33"/>
      <c r="H935" s="33"/>
      <c r="I935" s="33"/>
      <c r="J935" s="33"/>
      <c r="K935" s="33"/>
      <c r="L935" s="33"/>
      <c r="M935" s="59"/>
    </row>
    <row r="936" spans="1:13" s="46" customFormat="1">
      <c r="A936" s="47"/>
      <c r="C936" s="32"/>
      <c r="D936" s="32"/>
      <c r="E936" s="32"/>
      <c r="F936" s="32"/>
      <c r="G936" s="33"/>
      <c r="H936" s="33"/>
      <c r="I936" s="33"/>
      <c r="J936" s="33"/>
      <c r="K936" s="33"/>
      <c r="L936" s="33"/>
      <c r="M936" s="59"/>
    </row>
    <row r="937" spans="1:13" s="46" customFormat="1">
      <c r="A937" s="47"/>
      <c r="C937" s="32"/>
      <c r="D937" s="32"/>
      <c r="E937" s="32"/>
      <c r="F937" s="32"/>
      <c r="G937" s="33"/>
      <c r="H937" s="33"/>
      <c r="I937" s="33"/>
      <c r="J937" s="33"/>
      <c r="K937" s="33"/>
      <c r="L937" s="33"/>
      <c r="M937" s="59"/>
    </row>
    <row r="938" spans="1:13" s="46" customFormat="1">
      <c r="A938" s="47"/>
      <c r="C938" s="32"/>
      <c r="D938" s="32"/>
      <c r="E938" s="32"/>
      <c r="F938" s="32"/>
      <c r="G938" s="33"/>
      <c r="H938" s="33"/>
      <c r="I938" s="33"/>
      <c r="J938" s="33"/>
      <c r="K938" s="33"/>
      <c r="L938" s="33"/>
      <c r="M938" s="59"/>
    </row>
    <row r="939" spans="1:13" s="46" customFormat="1">
      <c r="A939" s="47"/>
      <c r="C939" s="32"/>
      <c r="D939" s="32"/>
      <c r="E939" s="32"/>
      <c r="F939" s="32"/>
      <c r="G939" s="33"/>
      <c r="H939" s="33"/>
      <c r="I939" s="33"/>
      <c r="J939" s="33"/>
      <c r="K939" s="33"/>
      <c r="L939" s="33"/>
      <c r="M939" s="59"/>
    </row>
    <row r="940" spans="1:13" s="46" customFormat="1">
      <c r="A940" s="47"/>
      <c r="C940" s="32"/>
      <c r="D940" s="32"/>
      <c r="E940" s="32"/>
      <c r="F940" s="32"/>
      <c r="G940" s="33"/>
      <c r="H940" s="33"/>
      <c r="I940" s="33"/>
      <c r="J940" s="33"/>
      <c r="K940" s="33"/>
      <c r="L940" s="33"/>
      <c r="M940" s="59"/>
    </row>
    <row r="941" spans="1:13" s="46" customFormat="1">
      <c r="A941" s="47"/>
      <c r="C941" s="32"/>
      <c r="D941" s="32"/>
      <c r="E941" s="32"/>
      <c r="F941" s="32"/>
      <c r="G941" s="33"/>
      <c r="H941" s="33"/>
      <c r="I941" s="33"/>
      <c r="J941" s="33"/>
      <c r="K941" s="33"/>
      <c r="L941" s="33"/>
      <c r="M941" s="59"/>
    </row>
    <row r="942" spans="1:13" s="46" customFormat="1">
      <c r="A942" s="47"/>
      <c r="C942" s="32"/>
      <c r="D942" s="32"/>
      <c r="E942" s="32"/>
      <c r="F942" s="32"/>
      <c r="G942" s="33"/>
      <c r="H942" s="33"/>
      <c r="I942" s="33"/>
      <c r="J942" s="33"/>
      <c r="K942" s="33"/>
      <c r="L942" s="33"/>
      <c r="M942" s="59"/>
    </row>
    <row r="943" spans="1:13" s="46" customFormat="1">
      <c r="A943" s="47"/>
      <c r="C943" s="32"/>
      <c r="D943" s="32"/>
      <c r="E943" s="32"/>
      <c r="F943" s="32"/>
      <c r="G943" s="33"/>
      <c r="H943" s="33"/>
      <c r="I943" s="33"/>
      <c r="J943" s="33"/>
      <c r="K943" s="33"/>
      <c r="L943" s="33"/>
      <c r="M943" s="59"/>
    </row>
    <row r="944" spans="1:13" s="46" customFormat="1">
      <c r="A944" s="47"/>
      <c r="C944" s="32"/>
      <c r="D944" s="32"/>
      <c r="E944" s="32"/>
      <c r="F944" s="32"/>
      <c r="G944" s="33"/>
      <c r="H944" s="33"/>
      <c r="I944" s="33"/>
      <c r="J944" s="33"/>
      <c r="K944" s="33"/>
      <c r="L944" s="33"/>
      <c r="M944" s="59"/>
    </row>
    <row r="945" spans="1:13" s="46" customFormat="1">
      <c r="A945" s="47"/>
      <c r="C945" s="32"/>
      <c r="D945" s="32"/>
      <c r="E945" s="32"/>
      <c r="F945" s="32"/>
      <c r="G945" s="33"/>
      <c r="H945" s="33"/>
      <c r="I945" s="33"/>
      <c r="J945" s="33"/>
      <c r="K945" s="33"/>
      <c r="L945" s="33"/>
      <c r="M945" s="59"/>
    </row>
    <row r="946" spans="1:13" s="46" customFormat="1">
      <c r="A946" s="47"/>
      <c r="C946" s="32"/>
      <c r="D946" s="32"/>
      <c r="E946" s="32"/>
      <c r="F946" s="32"/>
      <c r="G946" s="33"/>
      <c r="H946" s="33"/>
      <c r="I946" s="33"/>
      <c r="J946" s="33"/>
      <c r="K946" s="33"/>
      <c r="L946" s="33"/>
      <c r="M946" s="59"/>
    </row>
    <row r="947" spans="1:13" s="46" customFormat="1">
      <c r="A947" s="47"/>
      <c r="C947" s="32"/>
      <c r="D947" s="32"/>
      <c r="E947" s="32"/>
      <c r="F947" s="32"/>
      <c r="G947" s="33"/>
      <c r="H947" s="33"/>
      <c r="I947" s="33"/>
      <c r="J947" s="33"/>
      <c r="K947" s="33"/>
      <c r="L947" s="33"/>
      <c r="M947" s="59"/>
    </row>
    <row r="948" spans="1:13" s="46" customFormat="1">
      <c r="A948" s="47"/>
      <c r="C948" s="32"/>
      <c r="D948" s="32"/>
      <c r="E948" s="32"/>
      <c r="F948" s="32"/>
      <c r="G948" s="33"/>
      <c r="H948" s="33"/>
      <c r="I948" s="33"/>
      <c r="J948" s="33"/>
      <c r="K948" s="33"/>
      <c r="L948" s="33"/>
      <c r="M948" s="59"/>
    </row>
    <row r="949" spans="1:13" s="46" customFormat="1">
      <c r="A949" s="47"/>
      <c r="C949" s="32"/>
      <c r="D949" s="32"/>
      <c r="E949" s="32"/>
      <c r="F949" s="32"/>
      <c r="G949" s="33"/>
      <c r="H949" s="33"/>
      <c r="I949" s="33"/>
      <c r="J949" s="33"/>
      <c r="K949" s="33"/>
      <c r="L949" s="33"/>
      <c r="M949" s="59"/>
    </row>
    <row r="950" spans="1:13" s="46" customFormat="1">
      <c r="A950" s="47"/>
      <c r="C950" s="32"/>
      <c r="D950" s="32"/>
      <c r="E950" s="32"/>
      <c r="F950" s="32"/>
      <c r="G950" s="33"/>
      <c r="H950" s="33"/>
      <c r="I950" s="33"/>
      <c r="J950" s="33"/>
      <c r="K950" s="33"/>
      <c r="L950" s="33"/>
      <c r="M950" s="59"/>
    </row>
    <row r="951" spans="1:13" s="46" customFormat="1">
      <c r="A951" s="47"/>
      <c r="C951" s="32"/>
      <c r="D951" s="32"/>
      <c r="E951" s="32"/>
      <c r="F951" s="32"/>
      <c r="G951" s="33"/>
      <c r="H951" s="33"/>
      <c r="I951" s="33"/>
      <c r="J951" s="33"/>
      <c r="K951" s="33"/>
      <c r="L951" s="33"/>
      <c r="M951" s="59"/>
    </row>
    <row r="952" spans="1:13" s="46" customFormat="1">
      <c r="A952" s="47"/>
      <c r="C952" s="32"/>
      <c r="D952" s="32"/>
      <c r="E952" s="32"/>
      <c r="F952" s="32"/>
      <c r="G952" s="33"/>
      <c r="H952" s="33"/>
      <c r="I952" s="33"/>
      <c r="J952" s="33"/>
      <c r="K952" s="33"/>
      <c r="L952" s="33"/>
      <c r="M952" s="59"/>
    </row>
    <row r="953" spans="1:13" s="46" customFormat="1">
      <c r="A953" s="47"/>
      <c r="C953" s="32"/>
      <c r="D953" s="32"/>
      <c r="E953" s="32"/>
      <c r="F953" s="32"/>
      <c r="G953" s="33"/>
      <c r="H953" s="33"/>
      <c r="I953" s="33"/>
      <c r="J953" s="33"/>
      <c r="K953" s="33"/>
      <c r="L953" s="33"/>
      <c r="M953" s="59"/>
    </row>
    <row r="954" spans="1:13" s="46" customFormat="1">
      <c r="A954" s="47"/>
      <c r="C954" s="32"/>
      <c r="D954" s="32"/>
      <c r="E954" s="32"/>
      <c r="F954" s="32"/>
      <c r="G954" s="33"/>
      <c r="H954" s="33"/>
      <c r="I954" s="33"/>
      <c r="J954" s="33"/>
      <c r="K954" s="33"/>
      <c r="L954" s="33"/>
      <c r="M954" s="59"/>
    </row>
    <row r="955" spans="1:13" s="46" customFormat="1">
      <c r="A955" s="47"/>
      <c r="C955" s="32"/>
      <c r="D955" s="32"/>
      <c r="E955" s="32"/>
      <c r="F955" s="32"/>
      <c r="G955" s="33"/>
      <c r="H955" s="33"/>
      <c r="I955" s="33"/>
      <c r="J955" s="33"/>
      <c r="K955" s="33"/>
      <c r="L955" s="33"/>
      <c r="M955" s="59"/>
    </row>
    <row r="956" spans="1:13" s="46" customFormat="1">
      <c r="A956" s="47"/>
      <c r="C956" s="32"/>
      <c r="D956" s="32"/>
      <c r="E956" s="32"/>
      <c r="F956" s="32"/>
      <c r="G956" s="33"/>
      <c r="H956" s="33"/>
      <c r="I956" s="33"/>
      <c r="J956" s="33"/>
      <c r="K956" s="33"/>
      <c r="L956" s="33"/>
      <c r="M956" s="59"/>
    </row>
    <row r="957" spans="1:13" s="46" customFormat="1">
      <c r="A957" s="47"/>
      <c r="C957" s="32"/>
      <c r="D957" s="32"/>
      <c r="E957" s="32"/>
      <c r="F957" s="32"/>
      <c r="G957" s="33"/>
      <c r="H957" s="33"/>
      <c r="I957" s="33"/>
      <c r="J957" s="33"/>
      <c r="K957" s="33"/>
      <c r="L957" s="33"/>
      <c r="M957" s="59"/>
    </row>
    <row r="958" spans="1:13" s="46" customFormat="1">
      <c r="A958" s="47"/>
      <c r="C958" s="32"/>
      <c r="D958" s="32"/>
      <c r="E958" s="32"/>
      <c r="F958" s="32"/>
      <c r="G958" s="33"/>
      <c r="H958" s="33"/>
      <c r="I958" s="33"/>
      <c r="J958" s="33"/>
      <c r="K958" s="33"/>
      <c r="L958" s="33"/>
      <c r="M958" s="59"/>
    </row>
    <row r="959" spans="1:13" s="46" customFormat="1">
      <c r="A959" s="47"/>
      <c r="C959" s="32"/>
      <c r="D959" s="32"/>
      <c r="E959" s="32"/>
      <c r="F959" s="32"/>
      <c r="G959" s="33"/>
      <c r="H959" s="33"/>
      <c r="I959" s="33"/>
      <c r="J959" s="33"/>
      <c r="K959" s="33"/>
      <c r="L959" s="33"/>
      <c r="M959" s="59"/>
    </row>
    <row r="960" spans="1:13" s="46" customFormat="1">
      <c r="A960" s="47"/>
      <c r="C960" s="32"/>
      <c r="D960" s="32"/>
      <c r="E960" s="32"/>
      <c r="F960" s="32"/>
      <c r="G960" s="33"/>
      <c r="H960" s="33"/>
      <c r="I960" s="33"/>
      <c r="J960" s="33"/>
      <c r="K960" s="33"/>
      <c r="L960" s="33"/>
      <c r="M960" s="59"/>
    </row>
    <row r="961" spans="1:13" s="46" customFormat="1">
      <c r="A961" s="47"/>
      <c r="C961" s="32"/>
      <c r="D961" s="32"/>
      <c r="E961" s="32"/>
      <c r="F961" s="32"/>
      <c r="G961" s="33"/>
      <c r="H961" s="33"/>
      <c r="I961" s="33"/>
      <c r="J961" s="33"/>
      <c r="K961" s="33"/>
      <c r="L961" s="33"/>
      <c r="M961" s="59"/>
    </row>
    <row r="962" spans="1:13" s="46" customFormat="1">
      <c r="A962" s="47"/>
      <c r="C962" s="32"/>
      <c r="D962" s="32"/>
      <c r="E962" s="32"/>
      <c r="F962" s="32"/>
      <c r="G962" s="33"/>
      <c r="H962" s="33"/>
      <c r="I962" s="33"/>
      <c r="J962" s="33"/>
      <c r="K962" s="33"/>
      <c r="L962" s="33"/>
      <c r="M962" s="59"/>
    </row>
    <row r="963" spans="1:13" s="46" customFormat="1">
      <c r="A963" s="47"/>
      <c r="C963" s="32"/>
      <c r="D963" s="32"/>
      <c r="E963" s="32"/>
      <c r="F963" s="32"/>
      <c r="G963" s="33"/>
      <c r="H963" s="33"/>
      <c r="I963" s="33"/>
      <c r="J963" s="33"/>
      <c r="K963" s="33"/>
      <c r="L963" s="33"/>
      <c r="M963" s="59"/>
    </row>
    <row r="964" spans="1:13" s="46" customFormat="1">
      <c r="A964" s="47"/>
      <c r="C964" s="32"/>
      <c r="D964" s="32"/>
      <c r="E964" s="32"/>
      <c r="F964" s="32"/>
      <c r="G964" s="33"/>
      <c r="H964" s="33"/>
      <c r="I964" s="33"/>
      <c r="J964" s="33"/>
      <c r="K964" s="33"/>
      <c r="L964" s="33"/>
      <c r="M964" s="59"/>
    </row>
    <row r="965" spans="1:13" s="46" customFormat="1">
      <c r="A965" s="47"/>
      <c r="C965" s="32"/>
      <c r="D965" s="32"/>
      <c r="E965" s="32"/>
      <c r="F965" s="32"/>
      <c r="G965" s="33"/>
      <c r="H965" s="33"/>
      <c r="I965" s="33"/>
      <c r="J965" s="33"/>
      <c r="K965" s="33"/>
      <c r="L965" s="33"/>
      <c r="M965" s="59"/>
    </row>
    <row r="966" spans="1:13" s="46" customFormat="1">
      <c r="A966" s="47"/>
      <c r="C966" s="32"/>
      <c r="D966" s="32"/>
      <c r="E966" s="32"/>
      <c r="F966" s="32"/>
      <c r="G966" s="33"/>
      <c r="H966" s="33"/>
      <c r="I966" s="33"/>
      <c r="J966" s="33"/>
      <c r="K966" s="33"/>
      <c r="L966" s="33"/>
      <c r="M966" s="59"/>
    </row>
    <row r="967" spans="1:13" s="46" customFormat="1">
      <c r="A967" s="47"/>
      <c r="C967" s="32"/>
      <c r="D967" s="32"/>
      <c r="E967" s="32"/>
      <c r="F967" s="32"/>
      <c r="G967" s="33"/>
      <c r="H967" s="33"/>
      <c r="I967" s="33"/>
      <c r="J967" s="33"/>
      <c r="K967" s="33"/>
      <c r="L967" s="33"/>
      <c r="M967" s="59"/>
    </row>
    <row r="968" spans="1:13" s="46" customFormat="1">
      <c r="A968" s="47"/>
      <c r="C968" s="32"/>
      <c r="D968" s="32"/>
      <c r="E968" s="32"/>
      <c r="F968" s="32"/>
      <c r="G968" s="33"/>
      <c r="H968" s="33"/>
      <c r="I968" s="33"/>
      <c r="J968" s="33"/>
      <c r="K968" s="33"/>
      <c r="L968" s="33"/>
      <c r="M968" s="59"/>
    </row>
    <row r="969" spans="1:13" s="46" customFormat="1">
      <c r="A969" s="47"/>
      <c r="C969" s="32"/>
      <c r="D969" s="32"/>
      <c r="E969" s="32"/>
      <c r="F969" s="32"/>
      <c r="G969" s="33"/>
      <c r="H969" s="33"/>
      <c r="I969" s="33"/>
      <c r="J969" s="33"/>
      <c r="K969" s="33"/>
      <c r="L969" s="33"/>
      <c r="M969" s="59"/>
    </row>
    <row r="970" spans="1:13" s="46" customFormat="1">
      <c r="A970" s="47"/>
      <c r="C970" s="32"/>
      <c r="D970" s="32"/>
      <c r="E970" s="32"/>
      <c r="F970" s="32"/>
      <c r="G970" s="33"/>
      <c r="H970" s="33"/>
      <c r="I970" s="33"/>
      <c r="J970" s="33"/>
      <c r="K970" s="33"/>
      <c r="L970" s="33"/>
      <c r="M970" s="59"/>
    </row>
    <row r="971" spans="1:13" s="46" customFormat="1">
      <c r="A971" s="47"/>
      <c r="C971" s="32"/>
      <c r="D971" s="32"/>
      <c r="E971" s="32"/>
      <c r="F971" s="32"/>
      <c r="G971" s="33"/>
      <c r="H971" s="33"/>
      <c r="I971" s="33"/>
      <c r="J971" s="33"/>
      <c r="K971" s="33"/>
      <c r="L971" s="33"/>
      <c r="M971" s="59"/>
    </row>
    <row r="972" spans="1:13" s="46" customFormat="1">
      <c r="A972" s="47"/>
      <c r="C972" s="32"/>
      <c r="D972" s="32"/>
      <c r="E972" s="32"/>
      <c r="F972" s="32"/>
      <c r="G972" s="33"/>
      <c r="H972" s="33"/>
      <c r="I972" s="33"/>
      <c r="J972" s="33"/>
      <c r="K972" s="33"/>
      <c r="L972" s="33"/>
      <c r="M972" s="59"/>
    </row>
    <row r="973" spans="1:13" s="46" customFormat="1">
      <c r="A973" s="47"/>
      <c r="C973" s="32"/>
      <c r="D973" s="32"/>
      <c r="E973" s="32"/>
      <c r="F973" s="32"/>
      <c r="G973" s="33"/>
      <c r="H973" s="33"/>
      <c r="I973" s="33"/>
      <c r="J973" s="33"/>
      <c r="K973" s="33"/>
      <c r="L973" s="33"/>
      <c r="M973" s="59"/>
    </row>
    <row r="974" spans="1:13" s="46" customFormat="1">
      <c r="A974" s="47"/>
      <c r="C974" s="32"/>
      <c r="D974" s="32"/>
      <c r="E974" s="32"/>
      <c r="F974" s="32"/>
      <c r="G974" s="33"/>
      <c r="H974" s="33"/>
      <c r="I974" s="33"/>
      <c r="J974" s="33"/>
      <c r="K974" s="33"/>
      <c r="L974" s="33"/>
      <c r="M974" s="59"/>
    </row>
    <row r="975" spans="1:13" s="46" customFormat="1">
      <c r="A975" s="47"/>
      <c r="C975" s="32"/>
      <c r="D975" s="32"/>
      <c r="E975" s="32"/>
      <c r="F975" s="32"/>
      <c r="G975" s="33"/>
      <c r="H975" s="33"/>
      <c r="I975" s="33"/>
      <c r="J975" s="33"/>
      <c r="K975" s="33"/>
      <c r="L975" s="33"/>
      <c r="M975" s="59"/>
    </row>
    <row r="976" spans="1:13" s="46" customFormat="1">
      <c r="A976" s="47"/>
      <c r="C976" s="32"/>
      <c r="D976" s="32"/>
      <c r="E976" s="32"/>
      <c r="F976" s="32"/>
      <c r="G976" s="33"/>
      <c r="H976" s="33"/>
      <c r="I976" s="33"/>
      <c r="J976" s="33"/>
      <c r="K976" s="33"/>
      <c r="L976" s="33"/>
      <c r="M976" s="59"/>
    </row>
    <row r="977" spans="1:13" s="46" customFormat="1">
      <c r="A977" s="47"/>
      <c r="C977" s="32"/>
      <c r="D977" s="32"/>
      <c r="E977" s="32"/>
      <c r="F977" s="32"/>
      <c r="G977" s="33"/>
      <c r="H977" s="33"/>
      <c r="I977" s="33"/>
      <c r="J977" s="33"/>
      <c r="K977" s="33"/>
      <c r="L977" s="33"/>
      <c r="M977" s="59"/>
    </row>
    <row r="978" spans="1:13" s="46" customFormat="1">
      <c r="A978" s="47"/>
      <c r="C978" s="32"/>
      <c r="D978" s="32"/>
      <c r="E978" s="32"/>
      <c r="F978" s="32"/>
      <c r="G978" s="33"/>
      <c r="H978" s="33"/>
      <c r="I978" s="33"/>
      <c r="J978" s="33"/>
      <c r="K978" s="33"/>
      <c r="L978" s="33"/>
      <c r="M978" s="59"/>
    </row>
    <row r="979" spans="1:13" s="46" customFormat="1">
      <c r="A979" s="47"/>
      <c r="C979" s="32"/>
      <c r="D979" s="32"/>
      <c r="E979" s="32"/>
      <c r="F979" s="32"/>
      <c r="G979" s="33"/>
      <c r="H979" s="33"/>
      <c r="I979" s="33"/>
      <c r="J979" s="33"/>
      <c r="K979" s="33"/>
      <c r="L979" s="33"/>
      <c r="M979" s="59"/>
    </row>
    <row r="980" spans="1:13" s="46" customFormat="1">
      <c r="A980" s="47"/>
      <c r="C980" s="32"/>
      <c r="D980" s="32"/>
      <c r="E980" s="32"/>
      <c r="F980" s="32"/>
      <c r="G980" s="33"/>
      <c r="H980" s="33"/>
      <c r="I980" s="33"/>
      <c r="J980" s="33"/>
      <c r="K980" s="33"/>
      <c r="L980" s="33"/>
      <c r="M980" s="59"/>
    </row>
    <row r="981" spans="1:13" s="46" customFormat="1">
      <c r="A981" s="47"/>
      <c r="C981" s="32"/>
      <c r="D981" s="32"/>
      <c r="E981" s="32"/>
      <c r="F981" s="32"/>
      <c r="G981" s="33"/>
      <c r="H981" s="33"/>
      <c r="I981" s="33"/>
      <c r="J981" s="33"/>
      <c r="K981" s="33"/>
      <c r="L981" s="33"/>
      <c r="M981" s="59"/>
    </row>
    <row r="982" spans="1:13" s="46" customFormat="1">
      <c r="A982" s="47"/>
      <c r="C982" s="32"/>
      <c r="D982" s="32"/>
      <c r="E982" s="32"/>
      <c r="F982" s="32"/>
      <c r="G982" s="33"/>
      <c r="H982" s="33"/>
      <c r="I982" s="33"/>
      <c r="J982" s="33"/>
      <c r="K982" s="33"/>
      <c r="L982" s="33"/>
      <c r="M982" s="59"/>
    </row>
    <row r="983" spans="1:13" s="46" customFormat="1">
      <c r="A983" s="47"/>
      <c r="C983" s="32"/>
      <c r="D983" s="32"/>
      <c r="E983" s="32"/>
      <c r="F983" s="32"/>
      <c r="G983" s="33"/>
      <c r="H983" s="33"/>
      <c r="I983" s="33"/>
      <c r="J983" s="33"/>
      <c r="K983" s="33"/>
      <c r="L983" s="33"/>
      <c r="M983" s="59"/>
    </row>
    <row r="984" spans="1:13" s="46" customFormat="1">
      <c r="A984" s="47"/>
      <c r="C984" s="32"/>
      <c r="D984" s="32"/>
      <c r="E984" s="32"/>
      <c r="F984" s="32"/>
      <c r="G984" s="33"/>
      <c r="H984" s="33"/>
      <c r="I984" s="33"/>
      <c r="J984" s="33"/>
      <c r="K984" s="33"/>
      <c r="L984" s="33"/>
      <c r="M984" s="59"/>
    </row>
    <row r="985" spans="1:13" s="46" customFormat="1">
      <c r="A985" s="47"/>
      <c r="C985" s="32"/>
      <c r="D985" s="32"/>
      <c r="E985" s="32"/>
      <c r="F985" s="32"/>
      <c r="G985" s="33"/>
      <c r="H985" s="33"/>
      <c r="I985" s="33"/>
      <c r="J985" s="33"/>
      <c r="K985" s="33"/>
      <c r="L985" s="33"/>
      <c r="M985" s="59"/>
    </row>
    <row r="986" spans="1:13" s="46" customFormat="1">
      <c r="A986" s="47"/>
      <c r="C986" s="32"/>
      <c r="D986" s="32"/>
      <c r="E986" s="32"/>
      <c r="F986" s="32"/>
      <c r="G986" s="33"/>
      <c r="H986" s="33"/>
      <c r="I986" s="33"/>
      <c r="J986" s="33"/>
      <c r="K986" s="33"/>
      <c r="L986" s="33"/>
      <c r="M986" s="59"/>
    </row>
    <row r="987" spans="1:13" s="46" customFormat="1">
      <c r="A987" s="47"/>
      <c r="C987" s="32"/>
      <c r="D987" s="32"/>
      <c r="E987" s="32"/>
      <c r="F987" s="32"/>
      <c r="G987" s="33"/>
      <c r="H987" s="33"/>
      <c r="I987" s="33"/>
      <c r="J987" s="33"/>
      <c r="K987" s="33"/>
      <c r="L987" s="33"/>
      <c r="M987" s="59"/>
    </row>
    <row r="988" spans="1:13" s="46" customFormat="1">
      <c r="A988" s="47"/>
      <c r="C988" s="32"/>
      <c r="D988" s="32"/>
      <c r="E988" s="32"/>
      <c r="F988" s="32"/>
      <c r="G988" s="33"/>
      <c r="H988" s="33"/>
      <c r="I988" s="33"/>
      <c r="J988" s="33"/>
      <c r="K988" s="33"/>
      <c r="L988" s="33"/>
      <c r="M988" s="59"/>
    </row>
    <row r="989" spans="1:13" s="46" customFormat="1">
      <c r="A989" s="47"/>
      <c r="C989" s="32"/>
      <c r="D989" s="32"/>
      <c r="E989" s="32"/>
      <c r="F989" s="32"/>
      <c r="G989" s="33"/>
      <c r="H989" s="33"/>
      <c r="I989" s="33"/>
      <c r="J989" s="33"/>
      <c r="K989" s="33"/>
      <c r="L989" s="33"/>
      <c r="M989" s="59"/>
    </row>
    <row r="990" spans="1:13" s="46" customFormat="1">
      <c r="A990" s="47"/>
      <c r="C990" s="32"/>
      <c r="D990" s="32"/>
      <c r="E990" s="32"/>
      <c r="F990" s="32"/>
      <c r="G990" s="33"/>
      <c r="H990" s="33"/>
      <c r="I990" s="33"/>
      <c r="J990" s="33"/>
      <c r="K990" s="33"/>
      <c r="L990" s="33"/>
      <c r="M990" s="59"/>
    </row>
    <row r="991" spans="1:13" s="46" customFormat="1">
      <c r="A991" s="47"/>
      <c r="C991" s="32"/>
      <c r="D991" s="32"/>
      <c r="E991" s="32"/>
      <c r="F991" s="32"/>
      <c r="G991" s="33"/>
      <c r="H991" s="33"/>
      <c r="I991" s="33"/>
      <c r="J991" s="33"/>
      <c r="K991" s="33"/>
      <c r="L991" s="33"/>
      <c r="M991" s="59"/>
    </row>
    <row r="992" spans="1:13" s="46" customFormat="1">
      <c r="A992" s="47"/>
      <c r="C992" s="32"/>
      <c r="D992" s="32"/>
      <c r="E992" s="32"/>
      <c r="F992" s="32"/>
      <c r="G992" s="33"/>
      <c r="H992" s="33"/>
      <c r="I992" s="33"/>
      <c r="J992" s="33"/>
      <c r="K992" s="33"/>
      <c r="L992" s="33"/>
      <c r="M992" s="59"/>
    </row>
    <row r="993" spans="1:13" s="46" customFormat="1">
      <c r="A993" s="47"/>
      <c r="C993" s="32"/>
      <c r="D993" s="32"/>
      <c r="E993" s="32"/>
      <c r="F993" s="32"/>
      <c r="G993" s="33"/>
      <c r="H993" s="33"/>
      <c r="I993" s="33"/>
      <c r="J993" s="33"/>
      <c r="K993" s="33"/>
      <c r="L993" s="33"/>
      <c r="M993" s="59"/>
    </row>
    <row r="994" spans="1:13" s="46" customFormat="1">
      <c r="A994" s="47"/>
      <c r="C994" s="32"/>
      <c r="D994" s="32"/>
      <c r="E994" s="32"/>
      <c r="F994" s="32"/>
      <c r="G994" s="33"/>
      <c r="H994" s="33"/>
      <c r="I994" s="33"/>
      <c r="J994" s="33"/>
      <c r="K994" s="33"/>
      <c r="L994" s="33"/>
      <c r="M994" s="59"/>
    </row>
    <row r="995" spans="1:13" s="46" customFormat="1">
      <c r="A995" s="47"/>
      <c r="C995" s="32"/>
      <c r="D995" s="32"/>
      <c r="E995" s="32"/>
      <c r="F995" s="32"/>
      <c r="G995" s="33"/>
      <c r="H995" s="33"/>
      <c r="I995" s="33"/>
      <c r="J995" s="33"/>
      <c r="K995" s="33"/>
      <c r="L995" s="33"/>
      <c r="M995" s="59"/>
    </row>
    <row r="996" spans="1:13" s="46" customFormat="1">
      <c r="A996" s="47"/>
      <c r="C996" s="32"/>
      <c r="D996" s="32"/>
      <c r="E996" s="32"/>
      <c r="F996" s="32"/>
      <c r="G996" s="33"/>
      <c r="H996" s="33"/>
      <c r="I996" s="33"/>
      <c r="J996" s="33"/>
      <c r="K996" s="33"/>
      <c r="L996" s="33"/>
      <c r="M996" s="59"/>
    </row>
    <row r="997" spans="1:13" s="46" customFormat="1">
      <c r="A997" s="47"/>
      <c r="C997" s="32"/>
      <c r="D997" s="32"/>
      <c r="E997" s="32"/>
      <c r="F997" s="32"/>
      <c r="G997" s="33"/>
      <c r="H997" s="33"/>
      <c r="I997" s="33"/>
      <c r="J997" s="33"/>
      <c r="K997" s="33"/>
      <c r="L997" s="33"/>
      <c r="M997" s="59"/>
    </row>
    <row r="998" spans="1:13" s="46" customFormat="1">
      <c r="A998" s="47"/>
      <c r="C998" s="32"/>
      <c r="D998" s="32"/>
      <c r="E998" s="32"/>
      <c r="F998" s="32"/>
      <c r="G998" s="33"/>
      <c r="H998" s="33"/>
      <c r="I998" s="33"/>
      <c r="J998" s="33"/>
      <c r="K998" s="33"/>
      <c r="L998" s="33"/>
      <c r="M998" s="59"/>
    </row>
    <row r="999" spans="1:13" s="46" customFormat="1">
      <c r="A999" s="47"/>
      <c r="C999" s="32"/>
      <c r="D999" s="32"/>
      <c r="E999" s="32"/>
      <c r="F999" s="32"/>
      <c r="G999" s="33"/>
      <c r="H999" s="33"/>
      <c r="I999" s="33"/>
      <c r="J999" s="33"/>
      <c r="K999" s="33"/>
      <c r="L999" s="33"/>
      <c r="M999" s="59"/>
    </row>
    <row r="1000" spans="1:13" s="46" customFormat="1">
      <c r="A1000" s="47"/>
      <c r="C1000" s="32"/>
      <c r="D1000" s="32"/>
      <c r="E1000" s="32"/>
      <c r="F1000" s="32"/>
      <c r="G1000" s="33"/>
      <c r="H1000" s="33"/>
      <c r="I1000" s="33"/>
      <c r="J1000" s="33"/>
      <c r="K1000" s="33"/>
      <c r="L1000" s="33"/>
      <c r="M1000" s="59"/>
    </row>
    <row r="1001" spans="1:13" s="46" customFormat="1">
      <c r="A1001" s="47"/>
      <c r="C1001" s="32"/>
      <c r="D1001" s="32"/>
      <c r="E1001" s="32"/>
      <c r="F1001" s="32"/>
      <c r="G1001" s="33"/>
      <c r="H1001" s="33"/>
      <c r="I1001" s="33"/>
      <c r="J1001" s="33"/>
      <c r="K1001" s="33"/>
      <c r="L1001" s="33"/>
      <c r="M1001" s="59"/>
    </row>
    <row r="1002" spans="1:13" s="46" customFormat="1">
      <c r="A1002" s="47"/>
      <c r="C1002" s="32"/>
      <c r="D1002" s="32"/>
      <c r="E1002" s="32"/>
      <c r="F1002" s="32"/>
      <c r="G1002" s="33"/>
      <c r="H1002" s="33"/>
      <c r="I1002" s="33"/>
      <c r="J1002" s="33"/>
      <c r="K1002" s="33"/>
      <c r="L1002" s="33"/>
      <c r="M1002" s="59"/>
    </row>
    <row r="1003" spans="1:13" s="46" customFormat="1">
      <c r="A1003" s="47"/>
      <c r="C1003" s="32"/>
      <c r="D1003" s="32"/>
      <c r="E1003" s="32"/>
      <c r="F1003" s="32"/>
      <c r="G1003" s="33"/>
      <c r="H1003" s="33"/>
      <c r="I1003" s="33"/>
      <c r="J1003" s="33"/>
      <c r="K1003" s="33"/>
      <c r="L1003" s="33"/>
      <c r="M1003" s="59"/>
    </row>
    <row r="1004" spans="1:13" s="46" customFormat="1">
      <c r="A1004" s="47"/>
      <c r="C1004" s="32"/>
      <c r="D1004" s="32"/>
      <c r="E1004" s="32"/>
      <c r="F1004" s="32"/>
      <c r="G1004" s="33"/>
      <c r="H1004" s="33"/>
      <c r="I1004" s="33"/>
      <c r="J1004" s="33"/>
      <c r="K1004" s="33"/>
      <c r="L1004" s="33"/>
      <c r="M1004" s="59"/>
    </row>
    <row r="1005" spans="1:13" s="46" customFormat="1">
      <c r="A1005" s="47"/>
      <c r="C1005" s="32"/>
      <c r="D1005" s="32"/>
      <c r="E1005" s="32"/>
      <c r="F1005" s="32"/>
      <c r="G1005" s="33"/>
      <c r="H1005" s="33"/>
      <c r="I1005" s="33"/>
      <c r="J1005" s="33"/>
      <c r="K1005" s="33"/>
      <c r="L1005" s="33"/>
      <c r="M1005" s="59"/>
    </row>
    <row r="1006" spans="1:13" s="46" customFormat="1">
      <c r="A1006" s="47"/>
      <c r="C1006" s="32"/>
      <c r="D1006" s="32"/>
      <c r="E1006" s="32"/>
      <c r="F1006" s="32"/>
      <c r="G1006" s="33"/>
      <c r="H1006" s="33"/>
      <c r="I1006" s="33"/>
      <c r="J1006" s="33"/>
      <c r="K1006" s="33"/>
      <c r="L1006" s="33"/>
      <c r="M1006" s="59"/>
    </row>
    <row r="1007" spans="1:13" s="46" customFormat="1">
      <c r="A1007" s="47"/>
      <c r="C1007" s="32"/>
      <c r="D1007" s="32"/>
      <c r="E1007" s="32"/>
      <c r="F1007" s="32"/>
      <c r="G1007" s="33"/>
      <c r="H1007" s="33"/>
      <c r="I1007" s="33"/>
      <c r="J1007" s="33"/>
      <c r="K1007" s="33"/>
      <c r="L1007" s="33"/>
      <c r="M1007" s="59"/>
    </row>
    <row r="1008" spans="1:13" s="46" customFormat="1">
      <c r="A1008" s="47"/>
      <c r="C1008" s="32"/>
      <c r="D1008" s="32"/>
      <c r="E1008" s="32"/>
      <c r="F1008" s="32"/>
      <c r="G1008" s="33"/>
      <c r="H1008" s="33"/>
      <c r="I1008" s="33"/>
      <c r="J1008" s="33"/>
      <c r="K1008" s="33"/>
      <c r="L1008" s="33"/>
      <c r="M1008" s="59"/>
    </row>
    <row r="1009" spans="1:13" s="46" customFormat="1">
      <c r="A1009" s="47"/>
      <c r="C1009" s="32"/>
      <c r="D1009" s="32"/>
      <c r="E1009" s="32"/>
      <c r="F1009" s="32"/>
      <c r="G1009" s="33"/>
      <c r="H1009" s="33"/>
      <c r="I1009" s="33"/>
      <c r="J1009" s="33"/>
      <c r="K1009" s="33"/>
      <c r="L1009" s="33"/>
      <c r="M1009" s="59"/>
    </row>
    <row r="1010" spans="1:13" s="46" customFormat="1">
      <c r="A1010" s="47"/>
      <c r="C1010" s="32"/>
      <c r="D1010" s="32"/>
      <c r="E1010" s="32"/>
      <c r="F1010" s="32"/>
      <c r="G1010" s="33"/>
      <c r="H1010" s="33"/>
      <c r="I1010" s="33"/>
      <c r="J1010" s="33"/>
      <c r="K1010" s="33"/>
      <c r="L1010" s="33"/>
      <c r="M1010" s="59"/>
    </row>
    <row r="1011" spans="1:13" s="46" customFormat="1">
      <c r="A1011" s="47"/>
      <c r="C1011" s="32"/>
      <c r="D1011" s="32"/>
      <c r="E1011" s="32"/>
      <c r="F1011" s="32"/>
      <c r="G1011" s="33"/>
      <c r="H1011" s="33"/>
      <c r="I1011" s="33"/>
      <c r="J1011" s="33"/>
      <c r="K1011" s="33"/>
      <c r="L1011" s="33"/>
      <c r="M1011" s="59"/>
    </row>
    <row r="1012" spans="1:13" s="46" customFormat="1">
      <c r="A1012" s="47"/>
      <c r="C1012" s="32"/>
      <c r="D1012" s="32"/>
      <c r="E1012" s="32"/>
      <c r="F1012" s="32"/>
      <c r="G1012" s="33"/>
      <c r="H1012" s="33"/>
      <c r="I1012" s="33"/>
      <c r="J1012" s="33"/>
      <c r="K1012" s="33"/>
      <c r="L1012" s="33"/>
      <c r="M1012" s="59"/>
    </row>
    <row r="1013" spans="1:13" s="46" customFormat="1">
      <c r="A1013" s="47"/>
      <c r="C1013" s="32"/>
      <c r="D1013" s="32"/>
      <c r="E1013" s="32"/>
      <c r="F1013" s="32"/>
      <c r="G1013" s="33"/>
      <c r="H1013" s="33"/>
      <c r="I1013" s="33"/>
      <c r="J1013" s="33"/>
      <c r="K1013" s="33"/>
      <c r="L1013" s="33"/>
      <c r="M1013" s="59"/>
    </row>
    <row r="1014" spans="1:13" s="46" customFormat="1">
      <c r="A1014" s="47"/>
      <c r="C1014" s="32"/>
      <c r="D1014" s="32"/>
      <c r="E1014" s="32"/>
      <c r="F1014" s="32"/>
      <c r="G1014" s="33"/>
      <c r="H1014" s="33"/>
      <c r="I1014" s="33"/>
      <c r="J1014" s="33"/>
      <c r="K1014" s="33"/>
      <c r="L1014" s="33"/>
      <c r="M1014" s="59"/>
    </row>
    <row r="1015" spans="1:13" s="46" customFormat="1">
      <c r="A1015" s="47"/>
      <c r="C1015" s="32"/>
      <c r="D1015" s="32"/>
      <c r="E1015" s="32"/>
      <c r="F1015" s="32"/>
      <c r="G1015" s="33"/>
      <c r="H1015" s="33"/>
      <c r="I1015" s="33"/>
      <c r="J1015" s="33"/>
      <c r="K1015" s="33"/>
      <c r="L1015" s="33"/>
      <c r="M1015" s="59"/>
    </row>
    <row r="1016" spans="1:13" s="46" customFormat="1">
      <c r="A1016" s="47"/>
      <c r="C1016" s="32"/>
      <c r="D1016" s="32"/>
      <c r="E1016" s="32"/>
      <c r="F1016" s="32"/>
      <c r="G1016" s="33"/>
      <c r="H1016" s="33"/>
      <c r="I1016" s="33"/>
      <c r="J1016" s="33"/>
      <c r="K1016" s="33"/>
      <c r="L1016" s="33"/>
      <c r="M1016" s="59"/>
    </row>
    <row r="1017" spans="1:13" s="46" customFormat="1">
      <c r="A1017" s="47"/>
      <c r="C1017" s="32"/>
      <c r="D1017" s="32"/>
      <c r="E1017" s="32"/>
      <c r="F1017" s="32"/>
      <c r="G1017" s="33"/>
      <c r="H1017" s="33"/>
      <c r="I1017" s="33"/>
      <c r="J1017" s="33"/>
      <c r="K1017" s="33"/>
      <c r="L1017" s="33"/>
      <c r="M1017" s="59"/>
    </row>
    <row r="1018" spans="1:13" s="46" customFormat="1">
      <c r="A1018" s="47"/>
      <c r="C1018" s="32"/>
      <c r="D1018" s="32"/>
      <c r="E1018" s="32"/>
      <c r="F1018" s="32"/>
      <c r="G1018" s="33"/>
      <c r="H1018" s="33"/>
      <c r="I1018" s="33"/>
      <c r="J1018" s="33"/>
      <c r="K1018" s="33"/>
      <c r="L1018" s="33"/>
      <c r="M1018" s="59"/>
    </row>
    <row r="1019" spans="1:13" s="46" customFormat="1">
      <c r="A1019" s="47"/>
      <c r="C1019" s="32"/>
      <c r="D1019" s="32"/>
      <c r="E1019" s="32"/>
      <c r="F1019" s="32"/>
      <c r="G1019" s="33"/>
      <c r="H1019" s="33"/>
      <c r="I1019" s="33"/>
      <c r="J1019" s="33"/>
      <c r="K1019" s="33"/>
      <c r="L1019" s="33"/>
      <c r="M1019" s="59"/>
    </row>
    <row r="1020" spans="1:13" s="46" customFormat="1">
      <c r="A1020" s="47"/>
      <c r="C1020" s="32"/>
      <c r="D1020" s="32"/>
      <c r="E1020" s="32"/>
      <c r="F1020" s="32"/>
      <c r="G1020" s="33"/>
      <c r="H1020" s="33"/>
      <c r="I1020" s="33"/>
      <c r="J1020" s="33"/>
      <c r="K1020" s="33"/>
      <c r="L1020" s="33"/>
      <c r="M1020" s="59"/>
    </row>
    <row r="1021" spans="1:13" s="46" customFormat="1">
      <c r="A1021" s="47"/>
      <c r="C1021" s="32"/>
      <c r="D1021" s="32"/>
      <c r="E1021" s="32"/>
      <c r="F1021" s="32"/>
      <c r="G1021" s="33"/>
      <c r="H1021" s="33"/>
      <c r="I1021" s="33"/>
      <c r="J1021" s="33"/>
      <c r="K1021" s="33"/>
      <c r="L1021" s="33"/>
      <c r="M1021" s="59"/>
    </row>
    <row r="1022" spans="1:13" s="46" customFormat="1">
      <c r="A1022" s="47"/>
      <c r="C1022" s="32"/>
      <c r="D1022" s="32"/>
      <c r="E1022" s="32"/>
      <c r="F1022" s="32"/>
      <c r="G1022" s="33"/>
      <c r="H1022" s="33"/>
      <c r="I1022" s="33"/>
      <c r="J1022" s="33"/>
      <c r="K1022" s="33"/>
      <c r="L1022" s="33"/>
      <c r="M1022" s="59"/>
    </row>
    <row r="1023" spans="1:13" s="46" customFormat="1">
      <c r="A1023" s="47"/>
      <c r="C1023" s="32"/>
      <c r="D1023" s="32"/>
      <c r="E1023" s="32"/>
      <c r="F1023" s="32"/>
      <c r="G1023" s="33"/>
      <c r="H1023" s="33"/>
      <c r="I1023" s="33"/>
      <c r="J1023" s="33"/>
      <c r="K1023" s="33"/>
      <c r="L1023" s="33"/>
      <c r="M1023" s="59"/>
    </row>
    <row r="1024" spans="1:13" s="46" customFormat="1">
      <c r="A1024" s="47"/>
      <c r="C1024" s="32"/>
      <c r="D1024" s="32"/>
      <c r="E1024" s="32"/>
      <c r="F1024" s="32"/>
      <c r="G1024" s="33"/>
      <c r="H1024" s="33"/>
      <c r="I1024" s="33"/>
      <c r="J1024" s="33"/>
      <c r="K1024" s="33"/>
      <c r="L1024" s="33"/>
      <c r="M1024" s="59"/>
    </row>
    <row r="1025" spans="1:13" s="46" customFormat="1">
      <c r="A1025" s="47"/>
      <c r="C1025" s="32"/>
      <c r="D1025" s="32"/>
      <c r="E1025" s="32"/>
      <c r="F1025" s="32"/>
      <c r="G1025" s="33"/>
      <c r="H1025" s="33"/>
      <c r="I1025" s="33"/>
      <c r="J1025" s="33"/>
      <c r="K1025" s="33"/>
      <c r="L1025" s="33"/>
      <c r="M1025" s="59"/>
    </row>
    <row r="1026" spans="1:13" s="46" customFormat="1">
      <c r="A1026" s="47"/>
      <c r="C1026" s="32"/>
      <c r="D1026" s="32"/>
      <c r="E1026" s="32"/>
      <c r="F1026" s="32"/>
      <c r="G1026" s="33"/>
      <c r="H1026" s="33"/>
      <c r="I1026" s="33"/>
      <c r="J1026" s="33"/>
      <c r="K1026" s="33"/>
      <c r="L1026" s="33"/>
      <c r="M1026" s="59"/>
    </row>
    <row r="1027" spans="1:13" s="46" customFormat="1">
      <c r="A1027" s="47"/>
      <c r="C1027" s="32"/>
      <c r="D1027" s="32"/>
      <c r="E1027" s="32"/>
      <c r="F1027" s="32"/>
      <c r="G1027" s="33"/>
      <c r="H1027" s="33"/>
      <c r="I1027" s="33"/>
      <c r="J1027" s="33"/>
      <c r="K1027" s="33"/>
      <c r="L1027" s="33"/>
      <c r="M1027" s="59"/>
    </row>
    <row r="1028" spans="1:13" s="46" customFormat="1">
      <c r="A1028" s="47"/>
      <c r="C1028" s="32"/>
      <c r="D1028" s="32"/>
      <c r="E1028" s="32"/>
      <c r="F1028" s="32"/>
      <c r="G1028" s="33"/>
      <c r="H1028" s="33"/>
      <c r="I1028" s="33"/>
      <c r="J1028" s="33"/>
      <c r="K1028" s="33"/>
      <c r="L1028" s="33"/>
      <c r="M1028" s="59"/>
    </row>
    <row r="1029" spans="1:13" s="46" customFormat="1">
      <c r="A1029" s="47"/>
      <c r="C1029" s="32"/>
      <c r="D1029" s="32"/>
      <c r="E1029" s="32"/>
      <c r="F1029" s="32"/>
      <c r="G1029" s="33"/>
      <c r="H1029" s="33"/>
      <c r="I1029" s="33"/>
      <c r="J1029" s="33"/>
      <c r="K1029" s="33"/>
      <c r="L1029" s="33"/>
      <c r="M1029" s="59"/>
    </row>
    <row r="1030" spans="1:13" s="46" customFormat="1">
      <c r="A1030" s="47"/>
      <c r="C1030" s="32"/>
      <c r="D1030" s="32"/>
      <c r="E1030" s="32"/>
      <c r="F1030" s="32"/>
      <c r="G1030" s="33"/>
      <c r="H1030" s="33"/>
      <c r="I1030" s="33"/>
      <c r="J1030" s="33"/>
      <c r="K1030" s="33"/>
      <c r="L1030" s="33"/>
      <c r="M1030" s="59"/>
    </row>
    <row r="1031" spans="1:13" s="46" customFormat="1">
      <c r="A1031" s="47"/>
      <c r="C1031" s="32"/>
      <c r="D1031" s="32"/>
      <c r="E1031" s="32"/>
      <c r="F1031" s="32"/>
      <c r="G1031" s="33"/>
      <c r="H1031" s="33"/>
      <c r="I1031" s="33"/>
      <c r="J1031" s="33"/>
      <c r="K1031" s="33"/>
      <c r="L1031" s="33"/>
      <c r="M1031" s="59"/>
    </row>
    <row r="1032" spans="1:13" s="46" customFormat="1">
      <c r="A1032" s="47"/>
      <c r="C1032" s="32"/>
      <c r="D1032" s="32"/>
      <c r="E1032" s="32"/>
      <c r="F1032" s="32"/>
      <c r="G1032" s="33"/>
      <c r="H1032" s="33"/>
      <c r="I1032" s="33"/>
      <c r="J1032" s="33"/>
      <c r="K1032" s="33"/>
      <c r="L1032" s="33"/>
      <c r="M1032" s="59"/>
    </row>
    <row r="1033" spans="1:13" s="46" customFormat="1">
      <c r="A1033" s="47"/>
      <c r="C1033" s="32"/>
      <c r="D1033" s="32"/>
      <c r="E1033" s="32"/>
      <c r="F1033" s="32"/>
      <c r="G1033" s="33"/>
      <c r="H1033" s="33"/>
      <c r="I1033" s="33"/>
      <c r="J1033" s="33"/>
      <c r="K1033" s="33"/>
      <c r="L1033" s="33"/>
      <c r="M1033" s="59"/>
    </row>
    <row r="1034" spans="1:13" s="46" customFormat="1">
      <c r="A1034" s="47"/>
      <c r="C1034" s="32"/>
      <c r="D1034" s="32"/>
      <c r="E1034" s="32"/>
      <c r="F1034" s="32"/>
      <c r="G1034" s="33"/>
      <c r="H1034" s="33"/>
      <c r="I1034" s="33"/>
      <c r="J1034" s="33"/>
      <c r="K1034" s="33"/>
      <c r="L1034" s="33"/>
      <c r="M1034" s="59"/>
    </row>
    <row r="1035" spans="1:13" s="46" customFormat="1">
      <c r="A1035" s="47"/>
      <c r="C1035" s="32"/>
      <c r="D1035" s="32"/>
      <c r="E1035" s="32"/>
      <c r="F1035" s="32"/>
      <c r="G1035" s="33"/>
      <c r="H1035" s="33"/>
      <c r="I1035" s="33"/>
      <c r="J1035" s="33"/>
      <c r="K1035" s="33"/>
      <c r="L1035" s="33"/>
      <c r="M1035" s="59"/>
    </row>
    <row r="1036" spans="1:13" s="46" customFormat="1">
      <c r="A1036" s="47"/>
      <c r="C1036" s="32"/>
      <c r="D1036" s="32"/>
      <c r="E1036" s="32"/>
      <c r="F1036" s="32"/>
      <c r="G1036" s="33"/>
      <c r="H1036" s="33"/>
      <c r="I1036" s="33"/>
      <c r="J1036" s="33"/>
      <c r="K1036" s="33"/>
      <c r="L1036" s="33"/>
      <c r="M1036" s="59"/>
    </row>
    <row r="1037" spans="1:13" s="46" customFormat="1">
      <c r="A1037" s="47"/>
      <c r="C1037" s="32"/>
      <c r="D1037" s="32"/>
      <c r="E1037" s="32"/>
      <c r="F1037" s="32"/>
      <c r="G1037" s="33"/>
      <c r="H1037" s="33"/>
      <c r="I1037" s="33"/>
      <c r="J1037" s="33"/>
      <c r="K1037" s="33"/>
      <c r="L1037" s="33"/>
      <c r="M1037" s="59"/>
    </row>
    <row r="1038" spans="1:13" s="46" customFormat="1">
      <c r="A1038" s="47"/>
      <c r="C1038" s="32"/>
      <c r="D1038" s="32"/>
      <c r="E1038" s="32"/>
      <c r="F1038" s="32"/>
      <c r="G1038" s="33"/>
      <c r="H1038" s="33"/>
      <c r="I1038" s="33"/>
      <c r="J1038" s="33"/>
      <c r="K1038" s="33"/>
      <c r="L1038" s="33"/>
      <c r="M1038" s="59"/>
    </row>
    <row r="1039" spans="1:13" s="46" customFormat="1">
      <c r="A1039" s="47"/>
      <c r="C1039" s="32"/>
      <c r="D1039" s="32"/>
      <c r="E1039" s="32"/>
      <c r="F1039" s="32"/>
      <c r="G1039" s="33"/>
      <c r="H1039" s="33"/>
      <c r="I1039" s="33"/>
      <c r="J1039" s="33"/>
      <c r="K1039" s="33"/>
      <c r="L1039" s="33"/>
      <c r="M1039" s="59"/>
    </row>
    <row r="1040" spans="1:13" s="46" customFormat="1">
      <c r="A1040" s="47"/>
      <c r="C1040" s="32"/>
      <c r="D1040" s="32"/>
      <c r="E1040" s="32"/>
      <c r="F1040" s="32"/>
      <c r="G1040" s="33"/>
      <c r="H1040" s="33"/>
      <c r="I1040" s="33"/>
      <c r="J1040" s="33"/>
      <c r="K1040" s="33"/>
      <c r="L1040" s="33"/>
      <c r="M1040" s="59"/>
    </row>
    <row r="1041" spans="1:13" s="46" customFormat="1">
      <c r="A1041" s="47"/>
      <c r="C1041" s="32"/>
      <c r="D1041" s="32"/>
      <c r="E1041" s="32"/>
      <c r="F1041" s="32"/>
      <c r="G1041" s="33"/>
      <c r="H1041" s="33"/>
      <c r="I1041" s="33"/>
      <c r="J1041" s="33"/>
      <c r="K1041" s="33"/>
      <c r="L1041" s="33"/>
      <c r="M1041" s="59"/>
    </row>
    <row r="1042" spans="1:13" s="46" customFormat="1">
      <c r="A1042" s="47"/>
      <c r="C1042" s="32"/>
      <c r="D1042" s="32"/>
      <c r="E1042" s="32"/>
      <c r="F1042" s="32"/>
      <c r="G1042" s="33"/>
      <c r="H1042" s="33"/>
      <c r="I1042" s="33"/>
      <c r="J1042" s="33"/>
      <c r="K1042" s="33"/>
      <c r="L1042" s="33"/>
      <c r="M1042" s="59"/>
    </row>
    <row r="1043" spans="1:13" s="46" customFormat="1">
      <c r="A1043" s="47"/>
      <c r="C1043" s="32"/>
      <c r="D1043" s="32"/>
      <c r="E1043" s="32"/>
      <c r="F1043" s="32"/>
      <c r="G1043" s="33"/>
      <c r="H1043" s="33"/>
      <c r="I1043" s="33"/>
      <c r="J1043" s="33"/>
      <c r="K1043" s="33"/>
      <c r="L1043" s="33"/>
      <c r="M1043" s="59"/>
    </row>
    <row r="1044" spans="1:13" s="46" customFormat="1">
      <c r="A1044" s="47"/>
      <c r="C1044" s="32"/>
      <c r="D1044" s="32"/>
      <c r="E1044" s="32"/>
      <c r="F1044" s="32"/>
      <c r="G1044" s="33"/>
      <c r="H1044" s="33"/>
      <c r="I1044" s="33"/>
      <c r="J1044" s="33"/>
      <c r="K1044" s="33"/>
      <c r="L1044" s="33"/>
      <c r="M1044" s="59"/>
    </row>
    <row r="1045" spans="1:13" s="46" customFormat="1">
      <c r="A1045" s="47"/>
      <c r="C1045" s="32"/>
      <c r="D1045" s="32"/>
      <c r="E1045" s="32"/>
      <c r="F1045" s="32"/>
      <c r="G1045" s="33"/>
      <c r="H1045" s="33"/>
      <c r="I1045" s="33"/>
      <c r="J1045" s="33"/>
      <c r="K1045" s="33"/>
      <c r="L1045" s="33"/>
      <c r="M1045" s="59"/>
    </row>
    <row r="1046" spans="1:13" s="46" customFormat="1">
      <c r="A1046" s="47"/>
      <c r="C1046" s="32"/>
      <c r="D1046" s="32"/>
      <c r="E1046" s="32"/>
      <c r="F1046" s="32"/>
      <c r="G1046" s="33"/>
      <c r="H1046" s="33"/>
      <c r="I1046" s="33"/>
      <c r="J1046" s="33"/>
      <c r="K1046" s="33"/>
      <c r="L1046" s="33"/>
      <c r="M1046" s="59"/>
    </row>
    <row r="1047" spans="1:13" s="46" customFormat="1">
      <c r="A1047" s="47"/>
      <c r="C1047" s="32"/>
      <c r="D1047" s="32"/>
      <c r="E1047" s="32"/>
      <c r="F1047" s="32"/>
      <c r="G1047" s="33"/>
      <c r="H1047" s="33"/>
      <c r="I1047" s="33"/>
      <c r="J1047" s="33"/>
      <c r="K1047" s="33"/>
      <c r="L1047" s="33"/>
      <c r="M1047" s="59"/>
    </row>
    <row r="1048" spans="1:13" s="46" customFormat="1">
      <c r="A1048" s="47"/>
      <c r="C1048" s="32"/>
      <c r="D1048" s="32"/>
      <c r="E1048" s="32"/>
      <c r="F1048" s="32"/>
      <c r="G1048" s="33"/>
      <c r="H1048" s="33"/>
      <c r="I1048" s="33"/>
      <c r="J1048" s="33"/>
      <c r="K1048" s="33"/>
      <c r="L1048" s="33"/>
      <c r="M1048" s="59"/>
    </row>
    <row r="1049" spans="1:13" s="46" customFormat="1">
      <c r="A1049" s="47"/>
      <c r="C1049" s="32"/>
      <c r="D1049" s="32"/>
      <c r="E1049" s="32"/>
      <c r="F1049" s="32"/>
      <c r="G1049" s="33"/>
      <c r="H1049" s="33"/>
      <c r="I1049" s="33"/>
      <c r="J1049" s="33"/>
      <c r="K1049" s="33"/>
      <c r="L1049" s="33"/>
      <c r="M1049" s="59"/>
    </row>
    <row r="1050" spans="1:13" s="46" customFormat="1">
      <c r="A1050" s="47"/>
      <c r="C1050" s="32"/>
      <c r="D1050" s="32"/>
      <c r="E1050" s="32"/>
      <c r="F1050" s="32"/>
      <c r="G1050" s="33"/>
      <c r="H1050" s="33"/>
      <c r="I1050" s="33"/>
      <c r="J1050" s="33"/>
      <c r="K1050" s="33"/>
      <c r="L1050" s="33"/>
      <c r="M1050" s="59"/>
    </row>
    <row r="1051" spans="1:13" s="46" customFormat="1">
      <c r="A1051" s="47"/>
      <c r="C1051" s="32"/>
      <c r="D1051" s="32"/>
      <c r="E1051" s="32"/>
      <c r="F1051" s="32"/>
      <c r="G1051" s="33"/>
      <c r="H1051" s="33"/>
      <c r="I1051" s="33"/>
      <c r="J1051" s="33"/>
      <c r="K1051" s="33"/>
      <c r="L1051" s="33"/>
      <c r="M1051" s="59"/>
    </row>
    <row r="1052" spans="1:13" s="46" customFormat="1">
      <c r="A1052" s="47"/>
      <c r="C1052" s="32"/>
      <c r="D1052" s="32"/>
      <c r="E1052" s="32"/>
      <c r="F1052" s="32"/>
      <c r="G1052" s="33"/>
      <c r="H1052" s="33"/>
      <c r="I1052" s="33"/>
      <c r="J1052" s="33"/>
      <c r="K1052" s="33"/>
      <c r="L1052" s="33"/>
      <c r="M1052" s="59"/>
    </row>
    <row r="1053" spans="1:13" s="46" customFormat="1">
      <c r="A1053" s="47"/>
      <c r="C1053" s="32"/>
      <c r="D1053" s="32"/>
      <c r="E1053" s="32"/>
      <c r="F1053" s="32"/>
      <c r="G1053" s="33"/>
      <c r="H1053" s="33"/>
      <c r="I1053" s="33"/>
      <c r="J1053" s="33"/>
      <c r="K1053" s="33"/>
      <c r="L1053" s="33"/>
      <c r="M1053" s="59"/>
    </row>
    <row r="1054" spans="1:13" s="46" customFormat="1">
      <c r="A1054" s="47"/>
      <c r="C1054" s="32"/>
      <c r="D1054" s="32"/>
      <c r="E1054" s="32"/>
      <c r="F1054" s="32"/>
      <c r="G1054" s="33"/>
      <c r="H1054" s="33"/>
      <c r="I1054" s="33"/>
      <c r="J1054" s="33"/>
      <c r="K1054" s="33"/>
      <c r="L1054" s="33"/>
      <c r="M1054" s="59"/>
    </row>
    <row r="1055" spans="1:13" s="46" customFormat="1">
      <c r="A1055" s="47"/>
      <c r="C1055" s="32"/>
      <c r="D1055" s="32"/>
      <c r="E1055" s="32"/>
      <c r="F1055" s="32"/>
      <c r="G1055" s="33"/>
      <c r="H1055" s="33"/>
      <c r="I1055" s="33"/>
      <c r="J1055" s="33"/>
      <c r="K1055" s="33"/>
      <c r="L1055" s="33"/>
      <c r="M1055" s="59"/>
    </row>
    <row r="1056" spans="1:13" s="46" customFormat="1">
      <c r="A1056" s="47"/>
      <c r="C1056" s="32"/>
      <c r="D1056" s="32"/>
      <c r="E1056" s="32"/>
      <c r="F1056" s="32"/>
      <c r="G1056" s="33"/>
      <c r="H1056" s="33"/>
      <c r="I1056" s="33"/>
      <c r="J1056" s="33"/>
      <c r="K1056" s="33"/>
      <c r="L1056" s="33"/>
      <c r="M1056" s="59"/>
    </row>
    <row r="1057" spans="1:13" s="46" customFormat="1">
      <c r="A1057" s="47"/>
      <c r="C1057" s="32"/>
      <c r="D1057" s="32"/>
      <c r="E1057" s="32"/>
      <c r="F1057" s="32"/>
      <c r="G1057" s="33"/>
      <c r="H1057" s="33"/>
      <c r="I1057" s="33"/>
      <c r="J1057" s="33"/>
      <c r="K1057" s="33"/>
      <c r="L1057" s="33"/>
      <c r="M1057" s="59"/>
    </row>
    <row r="1058" spans="1:13" s="46" customFormat="1">
      <c r="A1058" s="47"/>
      <c r="C1058" s="32"/>
      <c r="D1058" s="32"/>
      <c r="E1058" s="32"/>
      <c r="F1058" s="32"/>
      <c r="G1058" s="33"/>
      <c r="H1058" s="33"/>
      <c r="I1058" s="33"/>
      <c r="J1058" s="33"/>
      <c r="K1058" s="33"/>
      <c r="L1058" s="33"/>
      <c r="M1058" s="59"/>
    </row>
    <row r="1059" spans="1:13" s="46" customFormat="1">
      <c r="A1059" s="47"/>
      <c r="C1059" s="32"/>
      <c r="D1059" s="32"/>
      <c r="E1059" s="32"/>
      <c r="F1059" s="32"/>
      <c r="G1059" s="33"/>
      <c r="H1059" s="33"/>
      <c r="I1059" s="33"/>
      <c r="J1059" s="33"/>
      <c r="K1059" s="33"/>
      <c r="L1059" s="33"/>
      <c r="M1059" s="59"/>
    </row>
    <row r="1060" spans="1:13" s="46" customFormat="1">
      <c r="A1060" s="47"/>
      <c r="C1060" s="32"/>
      <c r="D1060" s="32"/>
      <c r="E1060" s="32"/>
      <c r="F1060" s="32"/>
      <c r="G1060" s="33"/>
      <c r="H1060" s="33"/>
      <c r="I1060" s="33"/>
      <c r="J1060" s="33"/>
      <c r="K1060" s="33"/>
      <c r="L1060" s="33"/>
      <c r="M1060" s="59"/>
    </row>
    <row r="1061" spans="1:13" s="46" customFormat="1">
      <c r="A1061" s="47"/>
      <c r="C1061" s="32"/>
      <c r="D1061" s="32"/>
      <c r="E1061" s="32"/>
      <c r="F1061" s="32"/>
      <c r="G1061" s="33"/>
      <c r="H1061" s="33"/>
      <c r="I1061" s="33"/>
      <c r="J1061" s="33"/>
      <c r="K1061" s="33"/>
      <c r="L1061" s="33"/>
      <c r="M1061" s="59"/>
    </row>
    <row r="1062" spans="1:13" s="46" customFormat="1">
      <c r="A1062" s="47"/>
      <c r="C1062" s="32"/>
      <c r="D1062" s="32"/>
      <c r="E1062" s="32"/>
      <c r="F1062" s="32"/>
      <c r="G1062" s="33"/>
      <c r="H1062" s="33"/>
      <c r="I1062" s="33"/>
      <c r="J1062" s="33"/>
      <c r="K1062" s="33"/>
      <c r="L1062" s="33"/>
      <c r="M1062" s="59"/>
    </row>
    <row r="1063" spans="1:13" s="46" customFormat="1">
      <c r="A1063" s="47"/>
      <c r="C1063" s="32"/>
      <c r="D1063" s="32"/>
      <c r="E1063" s="32"/>
      <c r="F1063" s="32"/>
      <c r="G1063" s="33"/>
      <c r="H1063" s="33"/>
      <c r="I1063" s="33"/>
      <c r="J1063" s="33"/>
      <c r="K1063" s="33"/>
      <c r="L1063" s="33"/>
      <c r="M1063" s="59"/>
    </row>
    <row r="1064" spans="1:13" s="46" customFormat="1">
      <c r="A1064" s="47"/>
      <c r="C1064" s="32"/>
      <c r="D1064" s="32"/>
      <c r="E1064" s="32"/>
      <c r="F1064" s="32"/>
      <c r="G1064" s="33"/>
      <c r="H1064" s="33"/>
      <c r="I1064" s="33"/>
      <c r="J1064" s="33"/>
      <c r="K1064" s="33"/>
      <c r="L1064" s="33"/>
      <c r="M1064" s="59"/>
    </row>
    <row r="1065" spans="1:13" s="46" customFormat="1">
      <c r="A1065" s="47"/>
      <c r="C1065" s="32"/>
      <c r="D1065" s="32"/>
      <c r="E1065" s="32"/>
      <c r="F1065" s="32"/>
      <c r="G1065" s="33"/>
      <c r="H1065" s="33"/>
      <c r="I1065" s="33"/>
      <c r="J1065" s="33"/>
      <c r="K1065" s="33"/>
      <c r="L1065" s="33"/>
      <c r="M1065" s="59"/>
    </row>
    <row r="1066" spans="1:13" s="46" customFormat="1">
      <c r="A1066" s="47"/>
      <c r="C1066" s="32"/>
      <c r="D1066" s="32"/>
      <c r="E1066" s="32"/>
      <c r="F1066" s="32"/>
      <c r="G1066" s="33"/>
      <c r="H1066" s="33"/>
      <c r="I1066" s="33"/>
      <c r="J1066" s="33"/>
      <c r="K1066" s="33"/>
      <c r="L1066" s="33"/>
      <c r="M1066" s="59"/>
    </row>
    <row r="1067" spans="1:13" s="46" customFormat="1">
      <c r="A1067" s="47"/>
      <c r="C1067" s="32"/>
      <c r="D1067" s="32"/>
      <c r="E1067" s="32"/>
      <c r="F1067" s="32"/>
      <c r="G1067" s="33"/>
      <c r="H1067" s="33"/>
      <c r="I1067" s="33"/>
      <c r="J1067" s="33"/>
      <c r="K1067" s="33"/>
      <c r="L1067" s="33"/>
      <c r="M1067" s="59"/>
    </row>
    <row r="1068" spans="1:13" s="46" customFormat="1">
      <c r="A1068" s="47"/>
      <c r="C1068" s="32"/>
      <c r="D1068" s="32"/>
      <c r="E1068" s="32"/>
      <c r="F1068" s="32"/>
      <c r="G1068" s="33"/>
      <c r="H1068" s="33"/>
      <c r="I1068" s="33"/>
      <c r="J1068" s="33"/>
      <c r="K1068" s="33"/>
      <c r="L1068" s="33"/>
      <c r="M1068" s="59"/>
    </row>
    <row r="1069" spans="1:13" s="46" customFormat="1">
      <c r="A1069" s="47"/>
      <c r="C1069" s="32"/>
      <c r="D1069" s="32"/>
      <c r="E1069" s="32"/>
      <c r="F1069" s="32"/>
      <c r="G1069" s="33"/>
      <c r="H1069" s="33"/>
      <c r="I1069" s="33"/>
      <c r="J1069" s="33"/>
      <c r="K1069" s="33"/>
      <c r="L1069" s="33"/>
      <c r="M1069" s="59"/>
    </row>
    <row r="1070" spans="1:13" s="46" customFormat="1">
      <c r="A1070" s="47"/>
      <c r="C1070" s="32"/>
      <c r="D1070" s="32"/>
      <c r="E1070" s="32"/>
      <c r="F1070" s="32"/>
      <c r="G1070" s="33"/>
      <c r="H1070" s="33"/>
      <c r="I1070" s="33"/>
      <c r="J1070" s="33"/>
      <c r="K1070" s="33"/>
      <c r="L1070" s="33"/>
      <c r="M1070" s="59"/>
    </row>
    <row r="1071" spans="1:13" s="46" customFormat="1">
      <c r="A1071" s="47"/>
      <c r="C1071" s="32"/>
      <c r="D1071" s="32"/>
      <c r="E1071" s="32"/>
      <c r="F1071" s="32"/>
      <c r="G1071" s="33"/>
      <c r="H1071" s="33"/>
      <c r="I1071" s="33"/>
      <c r="J1071" s="33"/>
      <c r="K1071" s="33"/>
      <c r="L1071" s="33"/>
      <c r="M1071" s="59"/>
    </row>
    <row r="1072" spans="1:13" s="46" customFormat="1">
      <c r="A1072" s="47"/>
      <c r="C1072" s="32"/>
      <c r="D1072" s="32"/>
      <c r="E1072" s="32"/>
      <c r="F1072" s="32"/>
      <c r="G1072" s="33"/>
      <c r="H1072" s="33"/>
      <c r="I1072" s="33"/>
      <c r="J1072" s="33"/>
      <c r="K1072" s="33"/>
      <c r="L1072" s="33"/>
      <c r="M1072" s="59"/>
    </row>
    <row r="1073" spans="1:13" s="46" customFormat="1">
      <c r="A1073" s="47"/>
      <c r="C1073" s="32"/>
      <c r="D1073" s="32"/>
      <c r="E1073" s="32"/>
      <c r="F1073" s="32"/>
      <c r="G1073" s="33"/>
      <c r="H1073" s="33"/>
      <c r="I1073" s="33"/>
      <c r="J1073" s="33"/>
      <c r="K1073" s="33"/>
      <c r="L1073" s="33"/>
      <c r="M1073" s="59"/>
    </row>
    <row r="1074" spans="1:13" s="46" customFormat="1">
      <c r="A1074" s="47"/>
      <c r="C1074" s="32"/>
      <c r="D1074" s="32"/>
      <c r="E1074" s="32"/>
      <c r="F1074" s="32"/>
      <c r="G1074" s="33"/>
      <c r="H1074" s="33"/>
      <c r="I1074" s="33"/>
      <c r="J1074" s="33"/>
      <c r="K1074" s="33"/>
      <c r="L1074" s="33"/>
      <c r="M1074" s="59"/>
    </row>
    <row r="1075" spans="1:13" s="46" customFormat="1">
      <c r="A1075" s="47"/>
      <c r="C1075" s="32"/>
      <c r="D1075" s="32"/>
      <c r="E1075" s="32"/>
      <c r="F1075" s="32"/>
      <c r="G1075" s="33"/>
      <c r="H1075" s="33"/>
      <c r="I1075" s="33"/>
      <c r="J1075" s="33"/>
      <c r="K1075" s="33"/>
      <c r="L1075" s="33"/>
      <c r="M1075" s="59"/>
    </row>
    <row r="1076" spans="1:13" s="46" customFormat="1">
      <c r="A1076" s="47"/>
      <c r="C1076" s="32"/>
      <c r="D1076" s="32"/>
      <c r="E1076" s="32"/>
      <c r="F1076" s="32"/>
      <c r="G1076" s="33"/>
      <c r="H1076" s="33"/>
      <c r="I1076" s="33"/>
      <c r="J1076" s="33"/>
      <c r="K1076" s="33"/>
      <c r="L1076" s="33"/>
      <c r="M1076" s="59"/>
    </row>
    <row r="1077" spans="1:13" s="46" customFormat="1">
      <c r="A1077" s="47"/>
      <c r="C1077" s="32"/>
      <c r="D1077" s="32"/>
      <c r="E1077" s="32"/>
      <c r="F1077" s="32"/>
      <c r="G1077" s="33"/>
      <c r="H1077" s="33"/>
      <c r="I1077" s="33"/>
      <c r="J1077" s="33"/>
      <c r="K1077" s="33"/>
      <c r="L1077" s="33"/>
      <c r="M1077" s="59"/>
    </row>
    <row r="1078" spans="1:13" s="46" customFormat="1">
      <c r="A1078" s="47"/>
      <c r="C1078" s="32"/>
      <c r="D1078" s="32"/>
      <c r="E1078" s="32"/>
      <c r="F1078" s="32"/>
      <c r="G1078" s="33"/>
      <c r="H1078" s="33"/>
      <c r="I1078" s="33"/>
      <c r="J1078" s="33"/>
      <c r="K1078" s="33"/>
      <c r="L1078" s="33"/>
      <c r="M1078" s="59"/>
    </row>
    <row r="1079" spans="1:13" s="46" customFormat="1">
      <c r="A1079" s="47"/>
      <c r="C1079" s="32"/>
      <c r="D1079" s="32"/>
      <c r="E1079" s="32"/>
      <c r="F1079" s="32"/>
      <c r="G1079" s="33"/>
      <c r="H1079" s="33"/>
      <c r="I1079" s="33"/>
      <c r="J1079" s="33"/>
      <c r="K1079" s="33"/>
      <c r="L1079" s="33"/>
      <c r="M1079" s="59"/>
    </row>
    <row r="1080" spans="1:13" s="46" customFormat="1">
      <c r="A1080" s="47"/>
      <c r="C1080" s="32"/>
      <c r="D1080" s="32"/>
      <c r="E1080" s="32"/>
      <c r="F1080" s="32"/>
      <c r="G1080" s="33"/>
      <c r="H1080" s="33"/>
      <c r="I1080" s="33"/>
      <c r="J1080" s="33"/>
      <c r="K1080" s="33"/>
      <c r="L1080" s="33"/>
      <c r="M1080" s="59"/>
    </row>
    <row r="1081" spans="1:13" s="46" customFormat="1">
      <c r="A1081" s="47"/>
      <c r="C1081" s="32"/>
      <c r="D1081" s="32"/>
      <c r="E1081" s="32"/>
      <c r="F1081" s="32"/>
      <c r="G1081" s="33"/>
      <c r="H1081" s="33"/>
      <c r="I1081" s="33"/>
      <c r="J1081" s="33"/>
      <c r="K1081" s="33"/>
      <c r="L1081" s="33"/>
      <c r="M1081" s="59"/>
    </row>
    <row r="1082" spans="1:13" s="46" customFormat="1">
      <c r="A1082" s="47"/>
      <c r="C1082" s="32"/>
      <c r="D1082" s="32"/>
      <c r="E1082" s="32"/>
      <c r="F1082" s="32"/>
      <c r="G1082" s="33"/>
      <c r="H1082" s="33"/>
      <c r="I1082" s="33"/>
      <c r="J1082" s="33"/>
      <c r="K1082" s="33"/>
      <c r="L1082" s="33"/>
      <c r="M1082" s="59"/>
    </row>
    <row r="1083" spans="1:13" s="46" customFormat="1">
      <c r="A1083" s="47"/>
      <c r="C1083" s="32"/>
      <c r="D1083" s="32"/>
      <c r="E1083" s="32"/>
      <c r="F1083" s="32"/>
      <c r="G1083" s="33"/>
      <c r="H1083" s="33"/>
      <c r="I1083" s="33"/>
      <c r="J1083" s="33"/>
      <c r="K1083" s="33"/>
      <c r="L1083" s="33"/>
      <c r="M1083" s="59"/>
    </row>
    <row r="1084" spans="1:13" s="46" customFormat="1">
      <c r="A1084" s="47"/>
      <c r="C1084" s="32"/>
      <c r="D1084" s="32"/>
      <c r="E1084" s="32"/>
      <c r="F1084" s="32"/>
      <c r="G1084" s="33"/>
      <c r="H1084" s="33"/>
      <c r="I1084" s="33"/>
      <c r="J1084" s="33"/>
      <c r="K1084" s="33"/>
      <c r="L1084" s="33"/>
      <c r="M1084" s="59"/>
    </row>
    <row r="1085" spans="1:13" s="46" customFormat="1">
      <c r="A1085" s="47"/>
      <c r="C1085" s="32"/>
      <c r="D1085" s="32"/>
      <c r="E1085" s="32"/>
      <c r="F1085" s="32"/>
      <c r="G1085" s="33"/>
      <c r="H1085" s="33"/>
      <c r="I1085" s="33"/>
      <c r="J1085" s="33"/>
      <c r="K1085" s="33"/>
      <c r="L1085" s="33"/>
      <c r="M1085" s="59"/>
    </row>
    <row r="1086" spans="1:13" s="46" customFormat="1">
      <c r="A1086" s="47"/>
      <c r="C1086" s="32"/>
      <c r="D1086" s="32"/>
      <c r="E1086" s="32"/>
      <c r="F1086" s="32"/>
      <c r="G1086" s="33"/>
      <c r="H1086" s="33"/>
      <c r="I1086" s="33"/>
      <c r="J1086" s="33"/>
      <c r="K1086" s="33"/>
      <c r="L1086" s="33"/>
      <c r="M1086" s="59"/>
    </row>
    <row r="1087" spans="1:13" s="46" customFormat="1">
      <c r="A1087" s="47"/>
      <c r="C1087" s="32"/>
      <c r="D1087" s="32"/>
      <c r="E1087" s="32"/>
      <c r="F1087" s="32"/>
      <c r="G1087" s="33"/>
      <c r="H1087" s="33"/>
      <c r="I1087" s="33"/>
      <c r="J1087" s="33"/>
      <c r="K1087" s="33"/>
      <c r="L1087" s="33"/>
      <c r="M1087" s="59"/>
    </row>
    <row r="1088" spans="1:13" s="46" customFormat="1">
      <c r="A1088" s="47"/>
      <c r="C1088" s="32"/>
      <c r="D1088" s="32"/>
      <c r="E1088" s="32"/>
      <c r="F1088" s="32"/>
      <c r="G1088" s="33"/>
      <c r="H1088" s="33"/>
      <c r="I1088" s="33"/>
      <c r="J1088" s="33"/>
      <c r="K1088" s="33"/>
      <c r="L1088" s="33"/>
      <c r="M1088" s="59"/>
    </row>
    <row r="1089" spans="1:13" s="46" customFormat="1">
      <c r="A1089" s="47"/>
      <c r="C1089" s="32"/>
      <c r="D1089" s="32"/>
      <c r="E1089" s="32"/>
      <c r="F1089" s="32"/>
      <c r="G1089" s="33"/>
      <c r="H1089" s="33"/>
      <c r="I1089" s="33"/>
      <c r="J1089" s="33"/>
      <c r="K1089" s="33"/>
      <c r="L1089" s="33"/>
      <c r="M1089" s="59"/>
    </row>
    <row r="1090" spans="1:13" s="46" customFormat="1">
      <c r="A1090" s="47"/>
      <c r="C1090" s="32"/>
      <c r="D1090" s="32"/>
      <c r="E1090" s="32"/>
      <c r="F1090" s="32"/>
      <c r="G1090" s="33"/>
      <c r="H1090" s="33"/>
      <c r="I1090" s="33"/>
      <c r="J1090" s="33"/>
      <c r="K1090" s="33"/>
      <c r="L1090" s="33"/>
      <c r="M1090" s="59"/>
    </row>
    <row r="1091" spans="1:13" s="46" customFormat="1">
      <c r="A1091" s="47"/>
      <c r="C1091" s="32"/>
      <c r="D1091" s="32"/>
      <c r="E1091" s="32"/>
      <c r="F1091" s="32"/>
      <c r="G1091" s="33"/>
      <c r="H1091" s="33"/>
      <c r="I1091" s="33"/>
      <c r="J1091" s="33"/>
      <c r="K1091" s="33"/>
      <c r="L1091" s="33"/>
      <c r="M1091" s="59"/>
    </row>
    <row r="1092" spans="1:13" s="46" customFormat="1">
      <c r="A1092" s="47"/>
      <c r="C1092" s="32"/>
      <c r="D1092" s="32"/>
      <c r="E1092" s="32"/>
      <c r="F1092" s="32"/>
      <c r="G1092" s="33"/>
      <c r="H1092" s="33"/>
      <c r="I1092" s="33"/>
      <c r="J1092" s="33"/>
      <c r="K1092" s="33"/>
      <c r="L1092" s="33"/>
      <c r="M1092" s="59"/>
    </row>
    <row r="1093" spans="1:13" s="46" customFormat="1">
      <c r="A1093" s="47"/>
      <c r="C1093" s="32"/>
      <c r="D1093" s="32"/>
      <c r="E1093" s="32"/>
      <c r="F1093" s="32"/>
      <c r="G1093" s="33"/>
      <c r="H1093" s="33"/>
      <c r="I1093" s="33"/>
      <c r="J1093" s="33"/>
      <c r="K1093" s="33"/>
      <c r="L1093" s="33"/>
      <c r="M1093" s="59"/>
    </row>
    <row r="1094" spans="1:13" s="46" customFormat="1">
      <c r="A1094" s="47"/>
      <c r="C1094" s="32"/>
      <c r="D1094" s="32"/>
      <c r="E1094" s="32"/>
      <c r="F1094" s="32"/>
      <c r="G1094" s="33"/>
      <c r="H1094" s="33"/>
      <c r="I1094" s="33"/>
      <c r="J1094" s="33"/>
      <c r="K1094" s="33"/>
      <c r="L1094" s="33"/>
      <c r="M1094" s="59"/>
    </row>
    <row r="1095" spans="1:13" s="46" customFormat="1">
      <c r="A1095" s="47"/>
      <c r="C1095" s="32"/>
      <c r="D1095" s="32"/>
      <c r="E1095" s="32"/>
      <c r="F1095" s="32"/>
      <c r="G1095" s="33"/>
      <c r="H1095" s="33"/>
      <c r="I1095" s="33"/>
      <c r="J1095" s="33"/>
      <c r="K1095" s="33"/>
      <c r="L1095" s="33"/>
      <c r="M1095" s="59"/>
    </row>
    <row r="1096" spans="1:13" s="46" customFormat="1">
      <c r="A1096" s="47"/>
      <c r="C1096" s="32"/>
      <c r="D1096" s="32"/>
      <c r="E1096" s="32"/>
      <c r="F1096" s="32"/>
      <c r="G1096" s="33"/>
      <c r="H1096" s="33"/>
      <c r="I1096" s="33"/>
      <c r="J1096" s="33"/>
      <c r="K1096" s="33"/>
      <c r="L1096" s="33"/>
      <c r="M1096" s="59"/>
    </row>
    <row r="1097" spans="1:13" s="46" customFormat="1">
      <c r="A1097" s="47"/>
      <c r="C1097" s="32"/>
      <c r="D1097" s="32"/>
      <c r="E1097" s="32"/>
      <c r="F1097" s="32"/>
      <c r="G1097" s="33"/>
      <c r="H1097" s="33"/>
      <c r="I1097" s="33"/>
      <c r="J1097" s="33"/>
      <c r="K1097" s="33"/>
      <c r="L1097" s="33"/>
      <c r="M1097" s="59"/>
    </row>
    <row r="1098" spans="1:13" s="46" customFormat="1">
      <c r="A1098" s="47"/>
      <c r="C1098" s="32"/>
      <c r="D1098" s="32"/>
      <c r="E1098" s="32"/>
      <c r="F1098" s="32"/>
      <c r="G1098" s="33"/>
      <c r="H1098" s="33"/>
      <c r="I1098" s="33"/>
      <c r="J1098" s="33"/>
      <c r="K1098" s="33"/>
      <c r="L1098" s="33"/>
      <c r="M1098" s="59"/>
    </row>
    <row r="1099" spans="1:13" s="46" customFormat="1">
      <c r="A1099" s="47"/>
      <c r="C1099" s="32"/>
      <c r="D1099" s="32"/>
      <c r="E1099" s="32"/>
      <c r="F1099" s="32"/>
      <c r="G1099" s="33"/>
      <c r="H1099" s="33"/>
      <c r="I1099" s="33"/>
      <c r="J1099" s="33"/>
      <c r="K1099" s="33"/>
      <c r="L1099" s="33"/>
      <c r="M1099" s="59"/>
    </row>
    <row r="1100" spans="1:13" s="46" customFormat="1">
      <c r="A1100" s="47"/>
      <c r="C1100" s="32"/>
      <c r="D1100" s="32"/>
      <c r="E1100" s="32"/>
      <c r="F1100" s="32"/>
      <c r="G1100" s="33"/>
      <c r="H1100" s="33"/>
      <c r="I1100" s="33"/>
      <c r="J1100" s="33"/>
      <c r="K1100" s="33"/>
      <c r="L1100" s="33"/>
      <c r="M1100" s="59"/>
    </row>
    <row r="1101" spans="1:13" s="46" customFormat="1">
      <c r="A1101" s="47"/>
      <c r="C1101" s="32"/>
      <c r="D1101" s="32"/>
      <c r="E1101" s="32"/>
      <c r="F1101" s="32"/>
      <c r="G1101" s="33"/>
      <c r="H1101" s="33"/>
      <c r="I1101" s="33"/>
      <c r="J1101" s="33"/>
      <c r="K1101" s="33"/>
      <c r="L1101" s="33"/>
      <c r="M1101" s="59"/>
    </row>
    <row r="1102" spans="1:13" s="46" customFormat="1">
      <c r="A1102" s="47"/>
      <c r="C1102" s="32"/>
      <c r="D1102" s="32"/>
      <c r="E1102" s="32"/>
      <c r="F1102" s="32"/>
      <c r="G1102" s="33"/>
      <c r="H1102" s="33"/>
      <c r="I1102" s="33"/>
      <c r="J1102" s="33"/>
      <c r="K1102" s="33"/>
      <c r="L1102" s="33"/>
      <c r="M1102" s="59"/>
    </row>
    <row r="1103" spans="1:13" s="46" customFormat="1">
      <c r="A1103" s="47"/>
      <c r="C1103" s="32"/>
      <c r="D1103" s="32"/>
      <c r="E1103" s="32"/>
      <c r="F1103" s="32"/>
      <c r="G1103" s="33"/>
      <c r="H1103" s="33"/>
      <c r="I1103" s="33"/>
      <c r="J1103" s="33"/>
      <c r="K1103" s="33"/>
      <c r="L1103" s="33"/>
      <c r="M1103" s="59"/>
    </row>
    <row r="1104" spans="1:13" s="46" customFormat="1">
      <c r="A1104" s="47"/>
      <c r="C1104" s="32"/>
      <c r="D1104" s="32"/>
      <c r="E1104" s="32"/>
      <c r="F1104" s="32"/>
      <c r="G1104" s="33"/>
      <c r="H1104" s="33"/>
      <c r="I1104" s="33"/>
      <c r="J1104" s="33"/>
      <c r="K1104" s="33"/>
      <c r="L1104" s="33"/>
      <c r="M1104" s="59"/>
    </row>
    <row r="1105" spans="1:13" s="46" customFormat="1">
      <c r="A1105" s="47"/>
      <c r="C1105" s="32"/>
      <c r="D1105" s="32"/>
      <c r="E1105" s="32"/>
      <c r="F1105" s="32"/>
      <c r="G1105" s="33"/>
      <c r="H1105" s="33"/>
      <c r="I1105" s="33"/>
      <c r="J1105" s="33"/>
      <c r="K1105" s="33"/>
      <c r="L1105" s="33"/>
      <c r="M1105" s="59"/>
    </row>
    <row r="1106" spans="1:13" s="46" customFormat="1">
      <c r="A1106" s="47"/>
      <c r="C1106" s="32"/>
      <c r="D1106" s="32"/>
      <c r="E1106" s="32"/>
      <c r="F1106" s="32"/>
      <c r="G1106" s="33"/>
      <c r="H1106" s="33"/>
      <c r="I1106" s="33"/>
      <c r="J1106" s="33"/>
      <c r="K1106" s="33"/>
      <c r="L1106" s="33"/>
      <c r="M1106" s="59"/>
    </row>
    <row r="1107" spans="1:13" s="46" customFormat="1">
      <c r="A1107" s="47"/>
      <c r="C1107" s="32"/>
      <c r="D1107" s="32"/>
      <c r="E1107" s="32"/>
      <c r="F1107" s="32"/>
      <c r="G1107" s="33"/>
      <c r="H1107" s="33"/>
      <c r="I1107" s="33"/>
      <c r="J1107" s="33"/>
      <c r="K1107" s="33"/>
      <c r="L1107" s="33"/>
      <c r="M1107" s="59"/>
    </row>
    <row r="1108" spans="1:13" s="46" customFormat="1">
      <c r="A1108" s="47"/>
      <c r="C1108" s="32"/>
      <c r="D1108" s="32"/>
      <c r="E1108" s="32"/>
      <c r="F1108" s="32"/>
      <c r="G1108" s="33"/>
      <c r="H1108" s="33"/>
      <c r="I1108" s="33"/>
      <c r="J1108" s="33"/>
      <c r="K1108" s="33"/>
      <c r="L1108" s="33"/>
      <c r="M1108" s="59"/>
    </row>
    <row r="1109" spans="1:13" s="46" customFormat="1">
      <c r="A1109" s="47"/>
      <c r="C1109" s="32"/>
      <c r="D1109" s="32"/>
      <c r="E1109" s="32"/>
      <c r="F1109" s="32"/>
      <c r="G1109" s="33"/>
      <c r="H1109" s="33"/>
      <c r="I1109" s="33"/>
      <c r="J1109" s="33"/>
      <c r="K1109" s="33"/>
      <c r="L1109" s="33"/>
      <c r="M1109" s="59"/>
    </row>
    <row r="1110" spans="1:13" s="46" customFormat="1">
      <c r="A1110" s="47"/>
      <c r="C1110" s="32"/>
      <c r="D1110" s="32"/>
      <c r="E1110" s="32"/>
      <c r="F1110" s="32"/>
      <c r="G1110" s="33"/>
      <c r="H1110" s="33"/>
      <c r="I1110" s="33"/>
      <c r="J1110" s="33"/>
      <c r="K1110" s="33"/>
      <c r="L1110" s="33"/>
      <c r="M1110" s="59"/>
    </row>
    <row r="1111" spans="1:13" s="46" customFormat="1">
      <c r="A1111" s="47"/>
      <c r="C1111" s="32"/>
      <c r="D1111" s="32"/>
      <c r="E1111" s="32"/>
      <c r="F1111" s="32"/>
      <c r="G1111" s="33"/>
      <c r="H1111" s="33"/>
      <c r="I1111" s="33"/>
      <c r="J1111" s="33"/>
      <c r="K1111" s="33"/>
      <c r="L1111" s="33"/>
      <c r="M1111" s="59"/>
    </row>
    <row r="1112" spans="1:13" s="46" customFormat="1">
      <c r="A1112" s="47"/>
      <c r="C1112" s="32"/>
      <c r="D1112" s="32"/>
      <c r="E1112" s="32"/>
      <c r="F1112" s="32"/>
      <c r="G1112" s="33"/>
      <c r="H1112" s="33"/>
      <c r="I1112" s="33"/>
      <c r="J1112" s="33"/>
      <c r="K1112" s="33"/>
      <c r="L1112" s="33"/>
      <c r="M1112" s="59"/>
    </row>
    <row r="1113" spans="1:13" s="46" customFormat="1">
      <c r="A1113" s="47"/>
      <c r="C1113" s="32"/>
      <c r="D1113" s="32"/>
      <c r="E1113" s="32"/>
      <c r="F1113" s="32"/>
      <c r="G1113" s="33"/>
      <c r="H1113" s="33"/>
      <c r="I1113" s="33"/>
      <c r="J1113" s="33"/>
      <c r="K1113" s="33"/>
      <c r="L1113" s="33"/>
      <c r="M1113" s="59"/>
    </row>
    <row r="1114" spans="1:13" s="46" customFormat="1">
      <c r="A1114" s="47"/>
      <c r="C1114" s="32"/>
      <c r="D1114" s="32"/>
      <c r="E1114" s="32"/>
      <c r="F1114" s="32"/>
      <c r="G1114" s="33"/>
      <c r="H1114" s="33"/>
      <c r="I1114" s="33"/>
      <c r="J1114" s="33"/>
      <c r="K1114" s="33"/>
      <c r="L1114" s="33"/>
      <c r="M1114" s="59"/>
    </row>
    <row r="1115" spans="1:13" s="46" customFormat="1">
      <c r="A1115" s="47"/>
      <c r="C1115" s="32"/>
      <c r="D1115" s="32"/>
      <c r="E1115" s="32"/>
      <c r="F1115" s="32"/>
      <c r="G1115" s="33"/>
      <c r="H1115" s="33"/>
      <c r="I1115" s="33"/>
      <c r="J1115" s="33"/>
      <c r="K1115" s="33"/>
      <c r="L1115" s="33"/>
      <c r="M1115" s="59"/>
    </row>
    <row r="1116" spans="1:13" s="46" customFormat="1">
      <c r="A1116" s="47"/>
      <c r="C1116" s="32"/>
      <c r="D1116" s="32"/>
      <c r="E1116" s="32"/>
      <c r="F1116" s="32"/>
      <c r="G1116" s="33"/>
      <c r="H1116" s="33"/>
      <c r="I1116" s="33"/>
      <c r="J1116" s="33"/>
      <c r="K1116" s="33"/>
      <c r="L1116" s="33"/>
      <c r="M1116" s="59"/>
    </row>
    <row r="1117" spans="1:13" s="46" customFormat="1">
      <c r="A1117" s="47"/>
      <c r="C1117" s="32"/>
      <c r="D1117" s="32"/>
      <c r="E1117" s="32"/>
      <c r="F1117" s="32"/>
      <c r="G1117" s="33"/>
      <c r="H1117" s="33"/>
      <c r="I1117" s="33"/>
      <c r="J1117" s="33"/>
      <c r="K1117" s="33"/>
      <c r="L1117" s="33"/>
      <c r="M1117" s="59"/>
    </row>
    <row r="1118" spans="1:13" s="46" customFormat="1">
      <c r="A1118" s="47"/>
      <c r="C1118" s="32"/>
      <c r="D1118" s="32"/>
      <c r="E1118" s="32"/>
      <c r="F1118" s="32"/>
      <c r="G1118" s="33"/>
      <c r="H1118" s="33"/>
      <c r="I1118" s="33"/>
      <c r="J1118" s="33"/>
      <c r="K1118" s="33"/>
      <c r="L1118" s="33"/>
      <c r="M1118" s="59"/>
    </row>
    <row r="1119" spans="1:13" s="46" customFormat="1">
      <c r="A1119" s="47"/>
      <c r="C1119" s="32"/>
      <c r="D1119" s="32"/>
      <c r="E1119" s="32"/>
      <c r="F1119" s="32"/>
      <c r="G1119" s="33"/>
      <c r="H1119" s="33"/>
      <c r="I1119" s="33"/>
      <c r="J1119" s="33"/>
      <c r="K1119" s="33"/>
      <c r="L1119" s="33"/>
      <c r="M1119" s="59"/>
    </row>
    <row r="1120" spans="1:13" s="46" customFormat="1">
      <c r="A1120" s="47"/>
      <c r="C1120" s="32"/>
      <c r="D1120" s="32"/>
      <c r="E1120" s="32"/>
      <c r="F1120" s="32"/>
      <c r="G1120" s="33"/>
      <c r="H1120" s="33"/>
      <c r="I1120" s="33"/>
      <c r="J1120" s="33"/>
      <c r="K1120" s="33"/>
      <c r="L1120" s="33"/>
      <c r="M1120" s="59"/>
    </row>
    <row r="1121" spans="1:13" s="46" customFormat="1">
      <c r="A1121" s="47"/>
      <c r="C1121" s="32"/>
      <c r="D1121" s="32"/>
      <c r="E1121" s="32"/>
      <c r="F1121" s="32"/>
      <c r="G1121" s="33"/>
      <c r="H1121" s="33"/>
      <c r="I1121" s="33"/>
      <c r="J1121" s="33"/>
      <c r="K1121" s="33"/>
      <c r="L1121" s="33"/>
      <c r="M1121" s="59"/>
    </row>
    <row r="1122" spans="1:13" s="46" customFormat="1">
      <c r="A1122" s="47"/>
      <c r="C1122" s="32"/>
      <c r="D1122" s="32"/>
      <c r="E1122" s="32"/>
      <c r="F1122" s="32"/>
      <c r="G1122" s="33"/>
      <c r="H1122" s="33"/>
      <c r="I1122" s="33"/>
      <c r="J1122" s="33"/>
      <c r="K1122" s="33"/>
      <c r="L1122" s="33"/>
      <c r="M1122" s="59"/>
    </row>
    <row r="1123" spans="1:13" s="46" customFormat="1">
      <c r="A1123" s="47"/>
      <c r="C1123" s="32"/>
      <c r="D1123" s="32"/>
      <c r="E1123" s="32"/>
      <c r="F1123" s="32"/>
      <c r="G1123" s="33"/>
      <c r="H1123" s="33"/>
      <c r="I1123" s="33"/>
      <c r="J1123" s="33"/>
      <c r="K1123" s="33"/>
      <c r="L1123" s="33"/>
      <c r="M1123" s="59"/>
    </row>
    <row r="1124" spans="1:13" s="46" customFormat="1">
      <c r="A1124" s="47"/>
      <c r="C1124" s="32"/>
      <c r="D1124" s="32"/>
      <c r="E1124" s="32"/>
      <c r="F1124" s="32"/>
      <c r="G1124" s="33"/>
      <c r="H1124" s="33"/>
      <c r="I1124" s="33"/>
      <c r="J1124" s="33"/>
      <c r="K1124" s="33"/>
      <c r="L1124" s="33"/>
      <c r="M1124" s="59"/>
    </row>
    <row r="1125" spans="1:13" s="46" customFormat="1">
      <c r="A1125" s="47"/>
      <c r="C1125" s="32"/>
      <c r="D1125" s="32"/>
      <c r="E1125" s="32"/>
      <c r="F1125" s="32"/>
      <c r="G1125" s="33"/>
      <c r="H1125" s="33"/>
      <c r="I1125" s="33"/>
      <c r="J1125" s="33"/>
      <c r="K1125" s="33"/>
      <c r="L1125" s="33"/>
      <c r="M1125" s="59"/>
    </row>
    <row r="1126" spans="1:13" s="46" customFormat="1">
      <c r="A1126" s="47"/>
      <c r="C1126" s="32"/>
      <c r="D1126" s="32"/>
      <c r="E1126" s="32"/>
      <c r="F1126" s="32"/>
      <c r="G1126" s="33"/>
      <c r="H1126" s="33"/>
      <c r="I1126" s="33"/>
      <c r="J1126" s="33"/>
      <c r="K1126" s="33"/>
      <c r="L1126" s="33"/>
      <c r="M1126" s="59"/>
    </row>
    <row r="1127" spans="1:13" s="46" customFormat="1">
      <c r="A1127" s="47"/>
      <c r="C1127" s="32"/>
      <c r="D1127" s="32"/>
      <c r="E1127" s="32"/>
      <c r="F1127" s="32"/>
      <c r="G1127" s="33"/>
      <c r="H1127" s="33"/>
      <c r="I1127" s="33"/>
      <c r="J1127" s="33"/>
      <c r="K1127" s="33"/>
      <c r="L1127" s="33"/>
      <c r="M1127" s="59"/>
    </row>
    <row r="1128" spans="1:13" s="46" customFormat="1">
      <c r="A1128" s="47"/>
      <c r="C1128" s="32"/>
      <c r="D1128" s="32"/>
      <c r="E1128" s="32"/>
      <c r="F1128" s="32"/>
      <c r="G1128" s="33"/>
      <c r="H1128" s="33"/>
      <c r="I1128" s="33"/>
      <c r="J1128" s="33"/>
      <c r="K1128" s="33"/>
      <c r="L1128" s="33"/>
      <c r="M1128" s="59"/>
    </row>
    <row r="1129" spans="1:13" s="46" customFormat="1">
      <c r="A1129" s="47"/>
      <c r="C1129" s="32"/>
      <c r="D1129" s="32"/>
      <c r="E1129" s="32"/>
      <c r="F1129" s="32"/>
      <c r="G1129" s="33"/>
      <c r="H1129" s="33"/>
      <c r="I1129" s="33"/>
      <c r="J1129" s="33"/>
      <c r="K1129" s="33"/>
      <c r="L1129" s="33"/>
      <c r="M1129" s="59"/>
    </row>
    <row r="1130" spans="1:13" s="46" customFormat="1">
      <c r="A1130" s="47"/>
      <c r="C1130" s="32"/>
      <c r="D1130" s="32"/>
      <c r="E1130" s="32"/>
      <c r="F1130" s="32"/>
      <c r="G1130" s="33"/>
      <c r="H1130" s="33"/>
      <c r="I1130" s="33"/>
      <c r="J1130" s="33"/>
      <c r="K1130" s="33"/>
      <c r="L1130" s="33"/>
      <c r="M1130" s="59"/>
    </row>
    <row r="1131" spans="1:13" s="46" customFormat="1">
      <c r="A1131" s="47"/>
      <c r="C1131" s="32"/>
      <c r="D1131" s="32"/>
      <c r="E1131" s="32"/>
      <c r="F1131" s="32"/>
      <c r="G1131" s="33"/>
      <c r="H1131" s="33"/>
      <c r="I1131" s="33"/>
      <c r="J1131" s="33"/>
      <c r="K1131" s="33"/>
      <c r="L1131" s="33"/>
      <c r="M1131" s="59"/>
    </row>
    <row r="1132" spans="1:13" s="46" customFormat="1">
      <c r="A1132" s="47"/>
      <c r="C1132" s="32"/>
      <c r="D1132" s="32"/>
      <c r="E1132" s="32"/>
      <c r="F1132" s="32"/>
      <c r="G1132" s="33"/>
      <c r="H1132" s="33"/>
      <c r="I1132" s="33"/>
      <c r="J1132" s="33"/>
      <c r="K1132" s="33"/>
      <c r="L1132" s="33"/>
      <c r="M1132" s="59"/>
    </row>
    <row r="1133" spans="1:13" s="46" customFormat="1">
      <c r="A1133" s="47"/>
      <c r="C1133" s="32"/>
      <c r="D1133" s="32"/>
      <c r="E1133" s="32"/>
      <c r="F1133" s="32"/>
      <c r="G1133" s="33"/>
      <c r="H1133" s="33"/>
      <c r="I1133" s="33"/>
      <c r="J1133" s="33"/>
      <c r="K1133" s="33"/>
      <c r="L1133" s="33"/>
      <c r="M1133" s="59"/>
    </row>
    <row r="1134" spans="1:13" s="46" customFormat="1">
      <c r="A1134" s="47"/>
      <c r="C1134" s="32"/>
      <c r="D1134" s="32"/>
      <c r="E1134" s="32"/>
      <c r="F1134" s="32"/>
      <c r="G1134" s="33"/>
      <c r="H1134" s="33"/>
      <c r="I1134" s="33"/>
      <c r="J1134" s="33"/>
      <c r="K1134" s="33"/>
      <c r="L1134" s="33"/>
      <c r="M1134" s="59"/>
    </row>
    <row r="1135" spans="1:13" s="46" customFormat="1">
      <c r="A1135" s="47"/>
      <c r="C1135" s="32"/>
      <c r="D1135" s="32"/>
      <c r="E1135" s="32"/>
      <c r="F1135" s="32"/>
      <c r="G1135" s="33"/>
      <c r="H1135" s="33"/>
      <c r="I1135" s="33"/>
      <c r="J1135" s="33"/>
      <c r="K1135" s="33"/>
      <c r="L1135" s="33"/>
      <c r="M1135" s="59"/>
    </row>
    <row r="1136" spans="1:13" s="46" customFormat="1">
      <c r="A1136" s="47"/>
      <c r="C1136" s="32"/>
      <c r="D1136" s="32"/>
      <c r="E1136" s="32"/>
      <c r="F1136" s="32"/>
      <c r="G1136" s="33"/>
      <c r="H1136" s="33"/>
      <c r="I1136" s="33"/>
      <c r="J1136" s="33"/>
      <c r="K1136" s="33"/>
      <c r="L1136" s="33"/>
      <c r="M1136" s="59"/>
    </row>
    <row r="1137" spans="1:13" s="46" customFormat="1">
      <c r="A1137" s="47"/>
      <c r="C1137" s="32"/>
      <c r="D1137" s="32"/>
      <c r="E1137" s="32"/>
      <c r="F1137" s="32"/>
      <c r="G1137" s="33"/>
      <c r="H1137" s="33"/>
      <c r="I1137" s="33"/>
      <c r="J1137" s="33"/>
      <c r="K1137" s="33"/>
      <c r="L1137" s="33"/>
      <c r="M1137" s="59"/>
    </row>
    <row r="1138" spans="1:13" s="46" customFormat="1">
      <c r="A1138" s="47"/>
      <c r="C1138" s="32"/>
      <c r="D1138" s="32"/>
      <c r="E1138" s="32"/>
      <c r="F1138" s="32"/>
      <c r="G1138" s="33"/>
      <c r="H1138" s="33"/>
      <c r="I1138" s="33"/>
      <c r="J1138" s="33"/>
      <c r="K1138" s="33"/>
      <c r="L1138" s="33"/>
      <c r="M1138" s="59"/>
    </row>
    <row r="1139" spans="1:13" s="46" customFormat="1">
      <c r="A1139" s="47"/>
      <c r="C1139" s="32"/>
      <c r="D1139" s="32"/>
      <c r="E1139" s="32"/>
      <c r="F1139" s="32"/>
      <c r="G1139" s="33"/>
      <c r="H1139" s="33"/>
      <c r="I1139" s="33"/>
      <c r="J1139" s="33"/>
      <c r="K1139" s="33"/>
      <c r="L1139" s="33"/>
      <c r="M1139" s="59"/>
    </row>
    <row r="1140" spans="1:13" s="46" customFormat="1">
      <c r="A1140" s="47"/>
      <c r="C1140" s="32"/>
      <c r="D1140" s="32"/>
      <c r="E1140" s="32"/>
      <c r="F1140" s="32"/>
      <c r="G1140" s="33"/>
      <c r="H1140" s="33"/>
      <c r="I1140" s="33"/>
      <c r="J1140" s="33"/>
      <c r="K1140" s="33"/>
      <c r="L1140" s="33"/>
      <c r="M1140" s="59"/>
    </row>
    <row r="1141" spans="1:13" s="46" customFormat="1">
      <c r="A1141" s="47"/>
      <c r="C1141" s="32"/>
      <c r="D1141" s="32"/>
      <c r="E1141" s="32"/>
      <c r="F1141" s="32"/>
      <c r="G1141" s="33"/>
      <c r="H1141" s="33"/>
      <c r="I1141" s="33"/>
      <c r="J1141" s="33"/>
      <c r="K1141" s="33"/>
      <c r="L1141" s="33"/>
      <c r="M1141" s="59"/>
    </row>
    <row r="1142" spans="1:13" s="46" customFormat="1">
      <c r="A1142" s="47"/>
      <c r="C1142" s="32"/>
      <c r="D1142" s="32"/>
      <c r="E1142" s="32"/>
      <c r="F1142" s="32"/>
      <c r="G1142" s="33"/>
      <c r="H1142" s="33"/>
      <c r="I1142" s="33"/>
      <c r="J1142" s="33"/>
      <c r="K1142" s="33"/>
      <c r="L1142" s="33"/>
      <c r="M1142" s="59"/>
    </row>
    <row r="1143" spans="1:13" s="46" customFormat="1">
      <c r="A1143" s="47"/>
      <c r="C1143" s="32"/>
      <c r="D1143" s="32"/>
      <c r="E1143" s="32"/>
      <c r="F1143" s="32"/>
      <c r="G1143" s="33"/>
      <c r="H1143" s="33"/>
      <c r="I1143" s="33"/>
      <c r="J1143" s="33"/>
      <c r="K1143" s="33"/>
      <c r="L1143" s="33"/>
      <c r="M1143" s="59"/>
    </row>
    <row r="1144" spans="1:13" s="46" customFormat="1">
      <c r="A1144" s="47"/>
      <c r="C1144" s="32"/>
      <c r="D1144" s="32"/>
      <c r="E1144" s="32"/>
      <c r="F1144" s="32"/>
      <c r="G1144" s="33"/>
      <c r="H1144" s="33"/>
      <c r="I1144" s="33"/>
      <c r="J1144" s="33"/>
      <c r="K1144" s="33"/>
      <c r="L1144" s="33"/>
      <c r="M1144" s="59"/>
    </row>
    <row r="1145" spans="1:13" s="46" customFormat="1">
      <c r="A1145" s="47"/>
      <c r="C1145" s="32"/>
      <c r="D1145" s="32"/>
      <c r="E1145" s="32"/>
      <c r="F1145" s="32"/>
      <c r="G1145" s="33"/>
      <c r="H1145" s="33"/>
      <c r="I1145" s="33"/>
      <c r="J1145" s="33"/>
      <c r="K1145" s="33"/>
      <c r="L1145" s="33"/>
      <c r="M1145" s="59"/>
    </row>
    <row r="1146" spans="1:13" s="46" customFormat="1">
      <c r="A1146" s="47"/>
      <c r="C1146" s="32"/>
      <c r="D1146" s="32"/>
      <c r="E1146" s="32"/>
      <c r="F1146" s="32"/>
      <c r="G1146" s="33"/>
      <c r="H1146" s="33"/>
      <c r="I1146" s="33"/>
      <c r="J1146" s="33"/>
      <c r="K1146" s="33"/>
      <c r="L1146" s="33"/>
      <c r="M1146" s="59"/>
    </row>
    <row r="1147" spans="1:13" s="46" customFormat="1">
      <c r="A1147" s="47"/>
      <c r="C1147" s="32"/>
      <c r="D1147" s="32"/>
      <c r="E1147" s="32"/>
      <c r="F1147" s="32"/>
      <c r="G1147" s="33"/>
      <c r="H1147" s="33"/>
      <c r="I1147" s="33"/>
      <c r="J1147" s="33"/>
      <c r="K1147" s="33"/>
      <c r="L1147" s="33"/>
      <c r="M1147" s="59"/>
    </row>
    <row r="1148" spans="1:13" s="46" customFormat="1">
      <c r="A1148" s="47"/>
      <c r="C1148" s="32"/>
      <c r="D1148" s="32"/>
      <c r="E1148" s="32"/>
      <c r="F1148" s="32"/>
      <c r="G1148" s="33"/>
      <c r="H1148" s="33"/>
      <c r="I1148" s="33"/>
      <c r="J1148" s="33"/>
      <c r="K1148" s="33"/>
      <c r="L1148" s="33"/>
      <c r="M1148" s="59"/>
    </row>
    <row r="1149" spans="1:13" s="46" customFormat="1">
      <c r="A1149" s="47"/>
      <c r="C1149" s="32"/>
      <c r="D1149" s="32"/>
      <c r="E1149" s="32"/>
      <c r="F1149" s="32"/>
      <c r="G1149" s="33"/>
      <c r="H1149" s="33"/>
      <c r="I1149" s="33"/>
      <c r="J1149" s="33"/>
      <c r="K1149" s="33"/>
      <c r="L1149" s="33"/>
      <c r="M1149" s="59"/>
    </row>
    <row r="1150" spans="1:13" s="46" customFormat="1">
      <c r="A1150" s="47"/>
      <c r="C1150" s="32"/>
      <c r="D1150" s="32"/>
      <c r="E1150" s="32"/>
      <c r="F1150" s="32"/>
      <c r="G1150" s="33"/>
      <c r="H1150" s="33"/>
      <c r="I1150" s="33"/>
      <c r="J1150" s="33"/>
      <c r="K1150" s="33"/>
      <c r="L1150" s="33"/>
      <c r="M1150" s="59"/>
    </row>
    <row r="1151" spans="1:13" s="46" customFormat="1">
      <c r="A1151" s="47"/>
      <c r="C1151" s="32"/>
      <c r="D1151" s="32"/>
      <c r="E1151" s="32"/>
      <c r="F1151" s="32"/>
      <c r="G1151" s="33"/>
      <c r="H1151" s="33"/>
      <c r="I1151" s="33"/>
      <c r="J1151" s="33"/>
      <c r="K1151" s="33"/>
      <c r="L1151" s="33"/>
      <c r="M1151" s="59"/>
    </row>
    <row r="1152" spans="1:13" s="46" customFormat="1">
      <c r="A1152" s="47"/>
      <c r="C1152" s="32"/>
      <c r="D1152" s="32"/>
      <c r="E1152" s="32"/>
      <c r="F1152" s="32"/>
      <c r="G1152" s="33"/>
      <c r="H1152" s="33"/>
      <c r="I1152" s="33"/>
      <c r="J1152" s="33"/>
      <c r="K1152" s="33"/>
      <c r="L1152" s="33"/>
      <c r="M1152" s="59"/>
    </row>
    <row r="1153" spans="1:13" s="46" customFormat="1">
      <c r="A1153" s="47"/>
      <c r="C1153" s="32"/>
      <c r="D1153" s="32"/>
      <c r="E1153" s="32"/>
      <c r="F1153" s="32"/>
      <c r="G1153" s="33"/>
      <c r="H1153" s="33"/>
      <c r="I1153" s="33"/>
      <c r="J1153" s="33"/>
      <c r="K1153" s="33"/>
      <c r="L1153" s="33"/>
      <c r="M1153" s="59"/>
    </row>
    <row r="1154" spans="1:13" s="46" customFormat="1">
      <c r="A1154" s="47"/>
      <c r="C1154" s="32"/>
      <c r="D1154" s="32"/>
      <c r="E1154" s="32"/>
      <c r="F1154" s="32"/>
      <c r="G1154" s="33"/>
      <c r="H1154" s="33"/>
      <c r="I1154" s="33"/>
      <c r="J1154" s="33"/>
      <c r="K1154" s="33"/>
      <c r="L1154" s="33"/>
      <c r="M1154" s="59"/>
    </row>
    <row r="1155" spans="1:13" s="46" customFormat="1">
      <c r="A1155" s="47"/>
      <c r="C1155" s="32"/>
      <c r="D1155" s="32"/>
      <c r="E1155" s="32"/>
      <c r="F1155" s="32"/>
      <c r="G1155" s="33"/>
      <c r="H1155" s="33"/>
      <c r="I1155" s="33"/>
      <c r="J1155" s="33"/>
      <c r="K1155" s="33"/>
      <c r="L1155" s="33"/>
      <c r="M1155" s="59"/>
    </row>
    <row r="1156" spans="1:13" s="46" customFormat="1">
      <c r="A1156" s="47"/>
      <c r="C1156" s="32"/>
      <c r="D1156" s="32"/>
      <c r="E1156" s="32"/>
      <c r="F1156" s="32"/>
      <c r="G1156" s="33"/>
      <c r="H1156" s="33"/>
      <c r="I1156" s="33"/>
      <c r="J1156" s="33"/>
      <c r="K1156" s="33"/>
      <c r="L1156" s="33"/>
      <c r="M1156" s="59"/>
    </row>
    <row r="1157" spans="1:13" s="46" customFormat="1">
      <c r="A1157" s="47"/>
      <c r="C1157" s="32"/>
      <c r="D1157" s="32"/>
      <c r="E1157" s="32"/>
      <c r="F1157" s="32"/>
      <c r="G1157" s="33"/>
      <c r="H1157" s="33"/>
      <c r="I1157" s="33"/>
      <c r="J1157" s="33"/>
      <c r="K1157" s="33"/>
      <c r="L1157" s="33"/>
      <c r="M1157" s="59"/>
    </row>
    <row r="1158" spans="1:13" s="46" customFormat="1">
      <c r="A1158" s="47"/>
      <c r="C1158" s="32"/>
      <c r="D1158" s="32"/>
      <c r="E1158" s="32"/>
      <c r="F1158" s="32"/>
      <c r="G1158" s="33"/>
      <c r="H1158" s="33"/>
      <c r="I1158" s="33"/>
      <c r="J1158" s="33"/>
      <c r="K1158" s="33"/>
      <c r="L1158" s="33"/>
      <c r="M1158" s="59"/>
    </row>
    <row r="1159" spans="1:13" s="46" customFormat="1">
      <c r="A1159" s="47"/>
      <c r="C1159" s="32"/>
      <c r="D1159" s="32"/>
      <c r="E1159" s="32"/>
      <c r="F1159" s="32"/>
      <c r="G1159" s="33"/>
      <c r="H1159" s="33"/>
      <c r="I1159" s="33"/>
      <c r="J1159" s="33"/>
      <c r="K1159" s="33"/>
      <c r="L1159" s="33"/>
      <c r="M1159" s="59"/>
    </row>
    <row r="1160" spans="1:13" s="46" customFormat="1">
      <c r="A1160" s="47"/>
      <c r="C1160" s="32"/>
      <c r="D1160" s="32"/>
      <c r="E1160" s="32"/>
      <c r="F1160" s="32"/>
      <c r="G1160" s="33"/>
      <c r="H1160" s="33"/>
      <c r="I1160" s="33"/>
      <c r="J1160" s="33"/>
      <c r="K1160" s="33"/>
      <c r="L1160" s="33"/>
      <c r="M1160" s="59"/>
    </row>
    <row r="1161" spans="1:13" s="46" customFormat="1">
      <c r="A1161" s="47"/>
      <c r="C1161" s="32"/>
      <c r="D1161" s="32"/>
      <c r="E1161" s="32"/>
      <c r="F1161" s="32"/>
      <c r="G1161" s="33"/>
      <c r="H1161" s="33"/>
      <c r="I1161" s="33"/>
      <c r="J1161" s="33"/>
      <c r="K1161" s="33"/>
      <c r="L1161" s="33"/>
      <c r="M1161" s="59"/>
    </row>
    <row r="1162" spans="1:13" s="46" customFormat="1">
      <c r="A1162" s="47"/>
      <c r="C1162" s="32"/>
      <c r="D1162" s="32"/>
      <c r="E1162" s="32"/>
      <c r="F1162" s="32"/>
      <c r="G1162" s="33"/>
      <c r="H1162" s="33"/>
      <c r="I1162" s="33"/>
      <c r="J1162" s="33"/>
      <c r="K1162" s="33"/>
      <c r="L1162" s="33"/>
      <c r="M1162" s="59"/>
    </row>
    <row r="1163" spans="1:13" s="46" customFormat="1">
      <c r="A1163" s="47"/>
      <c r="C1163" s="32"/>
      <c r="D1163" s="32"/>
      <c r="E1163" s="32"/>
      <c r="F1163" s="32"/>
      <c r="G1163" s="33"/>
      <c r="H1163" s="33"/>
      <c r="I1163" s="33"/>
      <c r="J1163" s="33"/>
      <c r="K1163" s="33"/>
      <c r="L1163" s="33"/>
      <c r="M1163" s="59"/>
    </row>
    <row r="1164" spans="1:13" s="46" customFormat="1">
      <c r="A1164" s="47"/>
      <c r="C1164" s="32"/>
      <c r="D1164" s="32"/>
      <c r="E1164" s="32"/>
      <c r="F1164" s="32"/>
      <c r="G1164" s="33"/>
      <c r="H1164" s="33"/>
      <c r="I1164" s="33"/>
      <c r="J1164" s="33"/>
      <c r="K1164" s="33"/>
      <c r="L1164" s="33"/>
      <c r="M1164" s="59"/>
    </row>
    <row r="1165" spans="1:13" s="46" customFormat="1">
      <c r="A1165" s="47"/>
      <c r="C1165" s="32"/>
      <c r="D1165" s="32"/>
      <c r="E1165" s="32"/>
      <c r="F1165" s="32"/>
      <c r="G1165" s="33"/>
      <c r="H1165" s="33"/>
      <c r="I1165" s="33"/>
      <c r="J1165" s="33"/>
      <c r="K1165" s="33"/>
      <c r="L1165" s="33"/>
      <c r="M1165" s="59"/>
    </row>
    <row r="1166" spans="1:13" s="46" customFormat="1">
      <c r="A1166" s="47"/>
      <c r="C1166" s="32"/>
      <c r="D1166" s="32"/>
      <c r="E1166" s="32"/>
      <c r="F1166" s="32"/>
      <c r="G1166" s="33"/>
      <c r="H1166" s="33"/>
      <c r="I1166" s="33"/>
      <c r="J1166" s="33"/>
      <c r="K1166" s="33"/>
      <c r="L1166" s="33"/>
      <c r="M1166" s="59"/>
    </row>
    <row r="1167" spans="1:13" s="46" customFormat="1">
      <c r="A1167" s="47"/>
      <c r="C1167" s="32"/>
      <c r="D1167" s="32"/>
      <c r="E1167" s="32"/>
      <c r="F1167" s="32"/>
      <c r="G1167" s="33"/>
      <c r="H1167" s="33"/>
      <c r="I1167" s="33"/>
      <c r="J1167" s="33"/>
      <c r="K1167" s="33"/>
      <c r="L1167" s="33"/>
      <c r="M1167" s="59"/>
    </row>
    <row r="1168" spans="1:13" s="46" customFormat="1">
      <c r="A1168" s="47"/>
      <c r="C1168" s="32"/>
      <c r="D1168" s="32"/>
      <c r="E1168" s="32"/>
      <c r="F1168" s="32"/>
      <c r="G1168" s="33"/>
      <c r="H1168" s="33"/>
      <c r="I1168" s="33"/>
      <c r="J1168" s="33"/>
      <c r="K1168" s="33"/>
      <c r="L1168" s="33"/>
      <c r="M1168" s="59"/>
    </row>
    <row r="1169" spans="1:13" s="46" customFormat="1">
      <c r="A1169" s="47"/>
      <c r="C1169" s="32"/>
      <c r="D1169" s="32"/>
      <c r="E1169" s="32"/>
      <c r="F1169" s="32"/>
      <c r="G1169" s="33"/>
      <c r="H1169" s="33"/>
      <c r="I1169" s="33"/>
      <c r="J1169" s="33"/>
      <c r="K1169" s="33"/>
      <c r="L1169" s="33"/>
      <c r="M1169" s="59"/>
    </row>
    <row r="1170" spans="1:13" s="46" customFormat="1">
      <c r="A1170" s="47"/>
      <c r="C1170" s="32"/>
      <c r="D1170" s="32"/>
      <c r="E1170" s="32"/>
      <c r="F1170" s="32"/>
      <c r="G1170" s="33"/>
      <c r="H1170" s="33"/>
      <c r="I1170" s="33"/>
      <c r="J1170" s="33"/>
      <c r="K1170" s="33"/>
      <c r="L1170" s="33"/>
      <c r="M1170" s="59"/>
    </row>
    <row r="1171" spans="1:13" s="46" customFormat="1">
      <c r="A1171" s="47"/>
      <c r="C1171" s="32"/>
      <c r="D1171" s="32"/>
      <c r="E1171" s="32"/>
      <c r="F1171" s="32"/>
      <c r="G1171" s="33"/>
      <c r="H1171" s="33"/>
      <c r="I1171" s="33"/>
      <c r="J1171" s="33"/>
      <c r="K1171" s="33"/>
      <c r="L1171" s="33"/>
      <c r="M1171" s="59"/>
    </row>
    <row r="1172" spans="1:13" s="46" customFormat="1">
      <c r="A1172" s="47"/>
      <c r="C1172" s="32"/>
      <c r="D1172" s="32"/>
      <c r="E1172" s="32"/>
      <c r="F1172" s="32"/>
      <c r="G1172" s="33"/>
      <c r="H1172" s="33"/>
      <c r="I1172" s="33"/>
      <c r="J1172" s="33"/>
      <c r="K1172" s="33"/>
      <c r="L1172" s="33"/>
      <c r="M1172" s="59"/>
    </row>
    <row r="1173" spans="1:13" s="46" customFormat="1">
      <c r="A1173" s="47"/>
      <c r="C1173" s="32"/>
      <c r="D1173" s="32"/>
      <c r="E1173" s="32"/>
      <c r="F1173" s="32"/>
      <c r="G1173" s="33"/>
      <c r="H1173" s="33"/>
      <c r="I1173" s="33"/>
      <c r="J1173" s="33"/>
      <c r="K1173" s="33"/>
      <c r="L1173" s="33"/>
      <c r="M1173" s="59"/>
    </row>
    <row r="1174" spans="1:13" s="46" customFormat="1">
      <c r="A1174" s="47"/>
      <c r="C1174" s="32"/>
      <c r="D1174" s="32"/>
      <c r="E1174" s="32"/>
      <c r="F1174" s="32"/>
      <c r="G1174" s="33"/>
      <c r="H1174" s="33"/>
      <c r="I1174" s="33"/>
      <c r="J1174" s="33"/>
      <c r="K1174" s="33"/>
      <c r="L1174" s="33"/>
      <c r="M1174" s="59"/>
    </row>
    <row r="1175" spans="1:13" s="46" customFormat="1">
      <c r="A1175" s="47"/>
      <c r="C1175" s="32"/>
      <c r="D1175" s="32"/>
      <c r="E1175" s="32"/>
      <c r="F1175" s="32"/>
      <c r="G1175" s="33"/>
      <c r="H1175" s="33"/>
      <c r="I1175" s="33"/>
      <c r="J1175" s="33"/>
      <c r="K1175" s="33"/>
      <c r="L1175" s="33"/>
      <c r="M1175" s="59"/>
    </row>
    <row r="1176" spans="1:13" s="46" customFormat="1">
      <c r="A1176" s="47"/>
      <c r="C1176" s="32"/>
      <c r="D1176" s="32"/>
      <c r="E1176" s="32"/>
      <c r="F1176" s="32"/>
      <c r="G1176" s="33"/>
      <c r="H1176" s="33"/>
      <c r="I1176" s="33"/>
      <c r="J1176" s="33"/>
      <c r="K1176" s="33"/>
      <c r="L1176" s="33"/>
      <c r="M1176" s="59"/>
    </row>
    <row r="1177" spans="1:13" s="46" customFormat="1">
      <c r="A1177" s="47"/>
      <c r="C1177" s="32"/>
      <c r="D1177" s="32"/>
      <c r="E1177" s="32"/>
      <c r="F1177" s="32"/>
      <c r="G1177" s="33"/>
      <c r="H1177" s="33"/>
      <c r="I1177" s="33"/>
      <c r="J1177" s="33"/>
      <c r="K1177" s="33"/>
      <c r="L1177" s="33"/>
      <c r="M1177" s="59"/>
    </row>
    <row r="1178" spans="1:13" s="46" customFormat="1">
      <c r="A1178" s="47"/>
      <c r="C1178" s="32"/>
      <c r="D1178" s="32"/>
      <c r="E1178" s="32"/>
      <c r="F1178" s="32"/>
      <c r="G1178" s="33"/>
      <c r="H1178" s="33"/>
      <c r="I1178" s="33"/>
      <c r="J1178" s="33"/>
      <c r="K1178" s="33"/>
      <c r="L1178" s="33"/>
      <c r="M1178" s="59"/>
    </row>
    <row r="1179" spans="1:13" s="46" customFormat="1">
      <c r="A1179" s="47"/>
      <c r="C1179" s="32"/>
      <c r="D1179" s="32"/>
      <c r="E1179" s="32"/>
      <c r="F1179" s="32"/>
      <c r="G1179" s="33"/>
      <c r="H1179" s="33"/>
      <c r="I1179" s="33"/>
      <c r="J1179" s="33"/>
      <c r="K1179" s="33"/>
      <c r="L1179" s="33"/>
      <c r="M1179" s="59"/>
    </row>
    <row r="1180" spans="1:13" s="46" customFormat="1">
      <c r="A1180" s="47"/>
      <c r="C1180" s="32"/>
      <c r="D1180" s="32"/>
      <c r="E1180" s="32"/>
      <c r="F1180" s="32"/>
      <c r="G1180" s="33"/>
      <c r="H1180" s="33"/>
      <c r="I1180" s="33"/>
      <c r="J1180" s="33"/>
      <c r="K1180" s="33"/>
      <c r="L1180" s="33"/>
      <c r="M1180" s="59"/>
    </row>
    <row r="1181" spans="1:13" s="46" customFormat="1">
      <c r="A1181" s="47"/>
      <c r="C1181" s="32"/>
      <c r="D1181" s="32"/>
      <c r="E1181" s="32"/>
      <c r="F1181" s="32"/>
      <c r="G1181" s="33"/>
      <c r="H1181" s="33"/>
      <c r="I1181" s="33"/>
      <c r="J1181" s="33"/>
      <c r="K1181" s="33"/>
      <c r="L1181" s="33"/>
      <c r="M1181" s="59"/>
    </row>
    <row r="1182" spans="1:13" s="46" customFormat="1">
      <c r="A1182" s="47"/>
      <c r="C1182" s="32"/>
      <c r="D1182" s="32"/>
      <c r="E1182" s="32"/>
      <c r="F1182" s="32"/>
      <c r="G1182" s="33"/>
      <c r="H1182" s="33"/>
      <c r="I1182" s="33"/>
      <c r="J1182" s="33"/>
      <c r="K1182" s="33"/>
      <c r="L1182" s="33"/>
      <c r="M1182" s="59"/>
    </row>
    <row r="1183" spans="1:13" s="46" customFormat="1">
      <c r="A1183" s="47"/>
      <c r="C1183" s="32"/>
      <c r="D1183" s="32"/>
      <c r="E1183" s="32"/>
      <c r="F1183" s="32"/>
      <c r="G1183" s="33"/>
      <c r="H1183" s="33"/>
      <c r="I1183" s="33"/>
      <c r="J1183" s="33"/>
      <c r="K1183" s="33"/>
      <c r="L1183" s="33"/>
      <c r="M1183" s="59"/>
    </row>
    <row r="1184" spans="1:13" s="46" customFormat="1">
      <c r="A1184" s="47"/>
      <c r="C1184" s="32"/>
      <c r="D1184" s="32"/>
      <c r="E1184" s="32"/>
      <c r="F1184" s="32"/>
      <c r="G1184" s="33"/>
      <c r="H1184" s="33"/>
      <c r="I1184" s="33"/>
      <c r="J1184" s="33"/>
      <c r="K1184" s="33"/>
      <c r="L1184" s="33"/>
      <c r="M1184" s="59"/>
    </row>
    <row r="1185" spans="1:13" s="46" customFormat="1">
      <c r="A1185" s="47"/>
      <c r="C1185" s="32"/>
      <c r="D1185" s="32"/>
      <c r="E1185" s="32"/>
      <c r="F1185" s="32"/>
      <c r="G1185" s="33"/>
      <c r="H1185" s="33"/>
      <c r="I1185" s="33"/>
      <c r="J1185" s="33"/>
      <c r="K1185" s="33"/>
      <c r="L1185" s="33"/>
      <c r="M1185" s="59"/>
    </row>
    <row r="1186" spans="1:13" s="46" customFormat="1">
      <c r="A1186" s="47"/>
      <c r="C1186" s="32"/>
      <c r="D1186" s="32"/>
      <c r="E1186" s="32"/>
      <c r="F1186" s="32"/>
      <c r="G1186" s="33"/>
      <c r="H1186" s="33"/>
      <c r="I1186" s="33"/>
      <c r="J1186" s="33"/>
      <c r="K1186" s="33"/>
      <c r="L1186" s="33"/>
      <c r="M1186" s="59"/>
    </row>
    <row r="1187" spans="1:13" s="46" customFormat="1">
      <c r="A1187" s="47"/>
      <c r="C1187" s="32"/>
      <c r="D1187" s="32"/>
      <c r="E1187" s="32"/>
      <c r="F1187" s="32"/>
      <c r="G1187" s="33"/>
      <c r="H1187" s="33"/>
      <c r="I1187" s="33"/>
      <c r="J1187" s="33"/>
      <c r="K1187" s="33"/>
      <c r="L1187" s="33"/>
      <c r="M1187" s="59"/>
    </row>
    <row r="1188" spans="1:13" s="46" customFormat="1">
      <c r="A1188" s="47"/>
      <c r="C1188" s="32"/>
      <c r="D1188" s="32"/>
      <c r="E1188" s="32"/>
      <c r="F1188" s="32"/>
      <c r="G1188" s="33"/>
      <c r="H1188" s="33"/>
      <c r="I1188" s="33"/>
      <c r="J1188" s="33"/>
      <c r="K1188" s="33"/>
      <c r="L1188" s="33"/>
      <c r="M1188" s="59"/>
    </row>
    <row r="1189" spans="1:13" s="46" customFormat="1">
      <c r="A1189" s="47"/>
      <c r="C1189" s="32"/>
      <c r="D1189" s="32"/>
      <c r="E1189" s="32"/>
      <c r="F1189" s="32"/>
      <c r="G1189" s="33"/>
      <c r="H1189" s="33"/>
      <c r="I1189" s="33"/>
      <c r="J1189" s="33"/>
      <c r="K1189" s="33"/>
      <c r="L1189" s="33"/>
      <c r="M1189" s="59"/>
    </row>
    <row r="1190" spans="1:13" s="46" customFormat="1">
      <c r="A1190" s="47"/>
      <c r="C1190" s="32"/>
      <c r="D1190" s="32"/>
      <c r="E1190" s="32"/>
      <c r="F1190" s="32"/>
      <c r="G1190" s="33"/>
      <c r="H1190" s="33"/>
      <c r="I1190" s="33"/>
      <c r="J1190" s="33"/>
      <c r="K1190" s="33"/>
      <c r="L1190" s="33"/>
      <c r="M1190" s="59"/>
    </row>
    <row r="1191" spans="1:13" s="46" customFormat="1">
      <c r="A1191" s="47"/>
      <c r="C1191" s="32"/>
      <c r="D1191" s="32"/>
      <c r="E1191" s="32"/>
      <c r="F1191" s="32"/>
      <c r="G1191" s="33"/>
      <c r="H1191" s="33"/>
      <c r="I1191" s="33"/>
      <c r="J1191" s="33"/>
      <c r="K1191" s="33"/>
      <c r="L1191" s="33"/>
      <c r="M1191" s="59"/>
    </row>
    <row r="1192" spans="1:13" s="46" customFormat="1">
      <c r="A1192" s="47"/>
      <c r="C1192" s="32"/>
      <c r="D1192" s="32"/>
      <c r="E1192" s="32"/>
      <c r="F1192" s="32"/>
      <c r="G1192" s="33"/>
      <c r="H1192" s="33"/>
      <c r="I1192" s="33"/>
      <c r="J1192" s="33"/>
      <c r="K1192" s="33"/>
      <c r="L1192" s="33"/>
      <c r="M1192" s="59"/>
    </row>
    <row r="1193" spans="1:13" s="46" customFormat="1">
      <c r="A1193" s="47"/>
      <c r="C1193" s="32"/>
      <c r="D1193" s="32"/>
      <c r="E1193" s="32"/>
      <c r="F1193" s="32"/>
      <c r="G1193" s="33"/>
      <c r="H1193" s="33"/>
      <c r="I1193" s="33"/>
      <c r="J1193" s="33"/>
      <c r="K1193" s="33"/>
      <c r="L1193" s="33"/>
      <c r="M1193" s="59"/>
    </row>
    <row r="1194" spans="1:13" s="46" customFormat="1">
      <c r="A1194" s="47"/>
      <c r="C1194" s="32"/>
      <c r="D1194" s="32"/>
      <c r="E1194" s="32"/>
      <c r="F1194" s="32"/>
      <c r="G1194" s="33"/>
      <c r="H1194" s="33"/>
      <c r="I1194" s="33"/>
      <c r="J1194" s="33"/>
      <c r="K1194" s="33"/>
      <c r="L1194" s="33"/>
      <c r="M1194" s="59"/>
    </row>
    <row r="1195" spans="1:13" s="46" customFormat="1">
      <c r="A1195" s="47"/>
      <c r="C1195" s="32"/>
      <c r="D1195" s="32"/>
      <c r="E1195" s="32"/>
      <c r="F1195" s="32"/>
      <c r="G1195" s="33"/>
      <c r="H1195" s="33"/>
      <c r="I1195" s="33"/>
      <c r="J1195" s="33"/>
      <c r="K1195" s="33"/>
      <c r="L1195" s="33"/>
      <c r="M1195" s="59"/>
    </row>
    <row r="1196" spans="1:13" s="46" customFormat="1">
      <c r="A1196" s="47"/>
      <c r="C1196" s="32"/>
      <c r="D1196" s="32"/>
      <c r="E1196" s="32"/>
      <c r="F1196" s="32"/>
      <c r="G1196" s="33"/>
      <c r="H1196" s="33"/>
      <c r="I1196" s="33"/>
      <c r="J1196" s="33"/>
      <c r="K1196" s="33"/>
      <c r="L1196" s="33"/>
      <c r="M1196" s="59"/>
    </row>
    <row r="1197" spans="1:13" s="46" customFormat="1">
      <c r="A1197" s="47"/>
      <c r="C1197" s="32"/>
      <c r="D1197" s="32"/>
      <c r="E1197" s="32"/>
      <c r="F1197" s="32"/>
      <c r="G1197" s="33"/>
      <c r="H1197" s="33"/>
      <c r="I1197" s="33"/>
      <c r="J1197" s="33"/>
      <c r="K1197" s="33"/>
      <c r="L1197" s="33"/>
      <c r="M1197" s="59"/>
    </row>
    <row r="1198" spans="1:13" s="46" customFormat="1">
      <c r="A1198" s="47"/>
      <c r="C1198" s="32"/>
      <c r="D1198" s="32"/>
      <c r="E1198" s="32"/>
      <c r="F1198" s="32"/>
      <c r="G1198" s="33"/>
      <c r="H1198" s="33"/>
      <c r="I1198" s="33"/>
      <c r="J1198" s="33"/>
      <c r="K1198" s="33"/>
      <c r="L1198" s="33"/>
      <c r="M1198" s="59"/>
    </row>
    <row r="1199" spans="1:13" s="46" customFormat="1">
      <c r="A1199" s="47"/>
      <c r="C1199" s="32"/>
      <c r="D1199" s="32"/>
      <c r="E1199" s="32"/>
      <c r="F1199" s="32"/>
      <c r="G1199" s="33"/>
      <c r="H1199" s="33"/>
      <c r="I1199" s="33"/>
      <c r="J1199" s="33"/>
      <c r="K1199" s="33"/>
      <c r="L1199" s="33"/>
      <c r="M1199" s="59"/>
    </row>
    <row r="1200" spans="1:13" s="46" customFormat="1">
      <c r="A1200" s="47"/>
      <c r="C1200" s="32"/>
      <c r="D1200" s="32"/>
      <c r="E1200" s="32"/>
      <c r="F1200" s="32"/>
      <c r="G1200" s="33"/>
      <c r="H1200" s="33"/>
      <c r="I1200" s="33"/>
      <c r="J1200" s="33"/>
      <c r="K1200" s="33"/>
      <c r="L1200" s="33"/>
      <c r="M1200" s="59"/>
    </row>
    <row r="1201" spans="1:13" s="46" customFormat="1">
      <c r="A1201" s="47"/>
      <c r="C1201" s="32"/>
      <c r="D1201" s="32"/>
      <c r="E1201" s="32"/>
      <c r="F1201" s="32"/>
      <c r="G1201" s="33"/>
      <c r="H1201" s="33"/>
      <c r="I1201" s="33"/>
      <c r="J1201" s="33"/>
      <c r="K1201" s="33"/>
      <c r="L1201" s="33"/>
      <c r="M1201" s="59"/>
    </row>
    <row r="1202" spans="1:13" s="46" customFormat="1">
      <c r="A1202" s="47"/>
      <c r="C1202" s="32"/>
      <c r="D1202" s="32"/>
      <c r="E1202" s="32"/>
      <c r="F1202" s="32"/>
      <c r="G1202" s="33"/>
      <c r="H1202" s="33"/>
      <c r="I1202" s="33"/>
      <c r="J1202" s="33"/>
      <c r="K1202" s="33"/>
      <c r="L1202" s="33"/>
      <c r="M1202" s="59"/>
    </row>
    <row r="1203" spans="1:13" s="46" customFormat="1">
      <c r="A1203" s="47"/>
      <c r="C1203" s="32"/>
      <c r="D1203" s="32"/>
      <c r="E1203" s="32"/>
      <c r="F1203" s="32"/>
      <c r="G1203" s="33"/>
      <c r="H1203" s="33"/>
      <c r="I1203" s="33"/>
      <c r="J1203" s="33"/>
      <c r="K1203" s="33"/>
      <c r="L1203" s="33"/>
      <c r="M1203" s="59"/>
    </row>
    <row r="1204" spans="1:13" s="46" customFormat="1">
      <c r="A1204" s="47"/>
      <c r="C1204" s="32"/>
      <c r="D1204" s="32"/>
      <c r="E1204" s="32"/>
      <c r="F1204" s="32"/>
      <c r="G1204" s="33"/>
      <c r="H1204" s="33"/>
      <c r="I1204" s="33"/>
      <c r="J1204" s="33"/>
      <c r="K1204" s="33"/>
      <c r="L1204" s="33"/>
      <c r="M1204" s="59"/>
    </row>
    <row r="1205" spans="1:13" s="46" customFormat="1">
      <c r="A1205" s="47"/>
      <c r="C1205" s="32"/>
      <c r="D1205" s="32"/>
      <c r="E1205" s="32"/>
      <c r="F1205" s="32"/>
      <c r="G1205" s="33"/>
      <c r="H1205" s="33"/>
      <c r="I1205" s="33"/>
      <c r="J1205" s="33"/>
      <c r="K1205" s="33"/>
      <c r="L1205" s="33"/>
      <c r="M1205" s="59"/>
    </row>
    <row r="1206" spans="1:13" s="46" customFormat="1">
      <c r="A1206" s="47"/>
      <c r="C1206" s="32"/>
      <c r="D1206" s="32"/>
      <c r="E1206" s="32"/>
      <c r="F1206" s="32"/>
      <c r="G1206" s="33"/>
      <c r="H1206" s="33"/>
      <c r="I1206" s="33"/>
      <c r="J1206" s="33"/>
      <c r="K1206" s="33"/>
      <c r="L1206" s="33"/>
      <c r="M1206" s="59"/>
    </row>
    <row r="1207" spans="1:13" s="46" customFormat="1">
      <c r="A1207" s="47"/>
      <c r="C1207" s="32"/>
      <c r="D1207" s="32"/>
      <c r="E1207" s="32"/>
      <c r="F1207" s="32"/>
      <c r="G1207" s="33"/>
      <c r="H1207" s="33"/>
      <c r="I1207" s="33"/>
      <c r="J1207" s="33"/>
      <c r="K1207" s="33"/>
      <c r="L1207" s="33"/>
      <c r="M1207" s="59"/>
    </row>
    <row r="1208" spans="1:13" s="46" customFormat="1">
      <c r="A1208" s="47"/>
      <c r="C1208" s="32"/>
      <c r="D1208" s="32"/>
      <c r="E1208" s="32"/>
      <c r="F1208" s="32"/>
      <c r="G1208" s="33"/>
      <c r="H1208" s="33"/>
      <c r="I1208" s="33"/>
      <c r="J1208" s="33"/>
      <c r="K1208" s="33"/>
      <c r="L1208" s="33"/>
      <c r="M1208" s="59"/>
    </row>
    <row r="1209" spans="1:13" s="46" customFormat="1">
      <c r="A1209" s="47"/>
      <c r="C1209" s="32"/>
      <c r="D1209" s="32"/>
      <c r="E1209" s="32"/>
      <c r="F1209" s="32"/>
      <c r="G1209" s="33"/>
      <c r="H1209" s="33"/>
      <c r="I1209" s="33"/>
      <c r="J1209" s="33"/>
      <c r="K1209" s="33"/>
      <c r="L1209" s="33"/>
      <c r="M1209" s="59"/>
    </row>
    <row r="1210" spans="1:13" s="46" customFormat="1">
      <c r="A1210" s="47"/>
      <c r="C1210" s="32"/>
      <c r="D1210" s="32"/>
      <c r="E1210" s="32"/>
      <c r="F1210" s="32"/>
      <c r="G1210" s="33"/>
      <c r="H1210" s="33"/>
      <c r="I1210" s="33"/>
      <c r="J1210" s="33"/>
      <c r="K1210" s="33"/>
      <c r="L1210" s="33"/>
      <c r="M1210" s="59"/>
    </row>
    <row r="1211" spans="1:13" s="46" customFormat="1">
      <c r="A1211" s="47"/>
      <c r="C1211" s="32"/>
      <c r="D1211" s="32"/>
      <c r="E1211" s="32"/>
      <c r="F1211" s="32"/>
      <c r="G1211" s="33"/>
      <c r="H1211" s="33"/>
      <c r="I1211" s="33"/>
      <c r="J1211" s="33"/>
      <c r="K1211" s="33"/>
      <c r="L1211" s="33"/>
      <c r="M1211" s="59"/>
    </row>
    <row r="1212" spans="1:13" s="46" customFormat="1">
      <c r="A1212" s="47"/>
      <c r="C1212" s="32"/>
      <c r="D1212" s="32"/>
      <c r="E1212" s="32"/>
      <c r="F1212" s="32"/>
      <c r="G1212" s="33"/>
      <c r="H1212" s="33"/>
      <c r="I1212" s="33"/>
      <c r="J1212" s="33"/>
      <c r="K1212" s="33"/>
      <c r="L1212" s="33"/>
      <c r="M1212" s="59"/>
    </row>
    <row r="1213" spans="1:13" s="46" customFormat="1">
      <c r="A1213" s="47"/>
      <c r="C1213" s="32"/>
      <c r="D1213" s="32"/>
      <c r="E1213" s="32"/>
      <c r="F1213" s="32"/>
      <c r="G1213" s="33"/>
      <c r="H1213" s="33"/>
      <c r="I1213" s="33"/>
      <c r="J1213" s="33"/>
      <c r="K1213" s="33"/>
      <c r="L1213" s="33"/>
      <c r="M1213" s="59"/>
    </row>
    <row r="1214" spans="1:13" s="46" customFormat="1">
      <c r="A1214" s="47"/>
      <c r="C1214" s="32"/>
      <c r="D1214" s="32"/>
      <c r="E1214" s="32"/>
      <c r="F1214" s="32"/>
      <c r="G1214" s="33"/>
      <c r="H1214" s="33"/>
      <c r="I1214" s="33"/>
      <c r="J1214" s="33"/>
      <c r="K1214" s="33"/>
      <c r="L1214" s="33"/>
      <c r="M1214" s="59"/>
    </row>
    <row r="1215" spans="1:13" s="46" customFormat="1">
      <c r="A1215" s="47"/>
      <c r="C1215" s="32"/>
      <c r="D1215" s="32"/>
      <c r="E1215" s="32"/>
      <c r="F1215" s="32"/>
      <c r="G1215" s="33"/>
      <c r="H1215" s="33"/>
      <c r="I1215" s="33"/>
      <c r="J1215" s="33"/>
      <c r="K1215" s="33"/>
      <c r="L1215" s="33"/>
      <c r="M1215" s="59"/>
    </row>
    <row r="1216" spans="1:13" s="46" customFormat="1">
      <c r="A1216" s="47"/>
      <c r="C1216" s="32"/>
      <c r="D1216" s="32"/>
      <c r="E1216" s="32"/>
      <c r="F1216" s="32"/>
      <c r="G1216" s="33"/>
      <c r="H1216" s="33"/>
      <c r="I1216" s="33"/>
      <c r="J1216" s="33"/>
      <c r="K1216" s="33"/>
      <c r="L1216" s="33"/>
      <c r="M1216" s="59"/>
    </row>
    <row r="1217" spans="1:13" s="46" customFormat="1">
      <c r="A1217" s="47"/>
      <c r="C1217" s="32"/>
      <c r="D1217" s="32"/>
      <c r="E1217" s="32"/>
      <c r="F1217" s="32"/>
      <c r="G1217" s="33"/>
      <c r="H1217" s="33"/>
      <c r="I1217" s="33"/>
      <c r="J1217" s="33"/>
      <c r="K1217" s="33"/>
      <c r="L1217" s="33"/>
      <c r="M1217" s="59"/>
    </row>
    <row r="1218" spans="1:13" s="46" customFormat="1">
      <c r="A1218" s="47"/>
      <c r="C1218" s="32"/>
      <c r="D1218" s="32"/>
      <c r="E1218" s="32"/>
      <c r="F1218" s="32"/>
      <c r="G1218" s="33"/>
      <c r="H1218" s="33"/>
      <c r="I1218" s="33"/>
      <c r="J1218" s="33"/>
      <c r="K1218" s="33"/>
      <c r="L1218" s="33"/>
      <c r="M1218" s="59"/>
    </row>
    <row r="1219" spans="1:13" s="46" customFormat="1">
      <c r="A1219" s="47"/>
      <c r="C1219" s="32"/>
      <c r="D1219" s="32"/>
      <c r="E1219" s="32"/>
      <c r="F1219" s="32"/>
      <c r="G1219" s="33"/>
      <c r="H1219" s="33"/>
      <c r="I1219" s="33"/>
      <c r="J1219" s="33"/>
      <c r="K1219" s="33"/>
      <c r="L1219" s="33"/>
      <c r="M1219" s="59"/>
    </row>
    <row r="1220" spans="1:13" s="46" customFormat="1">
      <c r="A1220" s="47"/>
      <c r="C1220" s="32"/>
      <c r="D1220" s="32"/>
      <c r="E1220" s="32"/>
      <c r="F1220" s="32"/>
      <c r="G1220" s="33"/>
      <c r="H1220" s="33"/>
      <c r="I1220" s="33"/>
      <c r="J1220" s="33"/>
      <c r="K1220" s="33"/>
      <c r="L1220" s="33"/>
      <c r="M1220" s="59"/>
    </row>
    <row r="1221" spans="1:13" s="46" customFormat="1">
      <c r="A1221" s="47"/>
      <c r="C1221" s="32"/>
      <c r="D1221" s="32"/>
      <c r="E1221" s="32"/>
      <c r="F1221" s="32"/>
      <c r="G1221" s="33"/>
      <c r="H1221" s="33"/>
      <c r="I1221" s="33"/>
      <c r="J1221" s="33"/>
      <c r="K1221" s="33"/>
      <c r="L1221" s="33"/>
      <c r="M1221" s="59"/>
    </row>
    <row r="1222" spans="1:13" s="46" customFormat="1">
      <c r="A1222" s="47"/>
      <c r="C1222" s="32"/>
      <c r="D1222" s="32"/>
      <c r="E1222" s="32"/>
      <c r="F1222" s="32"/>
      <c r="G1222" s="33"/>
      <c r="H1222" s="33"/>
      <c r="I1222" s="33"/>
      <c r="J1222" s="33"/>
      <c r="K1222" s="33"/>
      <c r="L1222" s="33"/>
      <c r="M1222" s="59"/>
    </row>
    <row r="1223" spans="1:13" s="46" customFormat="1">
      <c r="A1223" s="47"/>
      <c r="C1223" s="32"/>
      <c r="D1223" s="32"/>
      <c r="E1223" s="32"/>
      <c r="F1223" s="32"/>
      <c r="G1223" s="33"/>
      <c r="H1223" s="33"/>
      <c r="I1223" s="33"/>
      <c r="J1223" s="33"/>
      <c r="K1223" s="33"/>
      <c r="L1223" s="33"/>
      <c r="M1223" s="59"/>
    </row>
    <row r="1224" spans="1:13" s="46" customFormat="1">
      <c r="A1224" s="47"/>
      <c r="C1224" s="32"/>
      <c r="D1224" s="32"/>
      <c r="E1224" s="32"/>
      <c r="F1224" s="32"/>
      <c r="G1224" s="33"/>
      <c r="H1224" s="33"/>
      <c r="I1224" s="33"/>
      <c r="J1224" s="33"/>
      <c r="K1224" s="33"/>
      <c r="L1224" s="33"/>
      <c r="M1224" s="59"/>
    </row>
    <row r="1225" spans="1:13" s="46" customFormat="1">
      <c r="A1225" s="47"/>
      <c r="C1225" s="32"/>
      <c r="D1225" s="32"/>
      <c r="E1225" s="32"/>
      <c r="F1225" s="32"/>
      <c r="G1225" s="33"/>
      <c r="H1225" s="33"/>
      <c r="I1225" s="33"/>
      <c r="J1225" s="33"/>
      <c r="K1225" s="33"/>
      <c r="L1225" s="33"/>
      <c r="M1225" s="59"/>
    </row>
    <row r="1226" spans="1:13" s="46" customFormat="1">
      <c r="A1226" s="47"/>
      <c r="C1226" s="32"/>
      <c r="D1226" s="32"/>
      <c r="E1226" s="32"/>
      <c r="F1226" s="32"/>
      <c r="G1226" s="33"/>
      <c r="H1226" s="33"/>
      <c r="I1226" s="33"/>
      <c r="J1226" s="33"/>
      <c r="K1226" s="33"/>
      <c r="L1226" s="33"/>
      <c r="M1226" s="59"/>
    </row>
    <row r="1227" spans="1:13" s="46" customFormat="1">
      <c r="A1227" s="47"/>
      <c r="C1227" s="32"/>
      <c r="D1227" s="32"/>
      <c r="E1227" s="32"/>
      <c r="F1227" s="32"/>
      <c r="G1227" s="33"/>
      <c r="H1227" s="33"/>
      <c r="I1227" s="33"/>
      <c r="J1227" s="33"/>
      <c r="K1227" s="33"/>
      <c r="L1227" s="33"/>
      <c r="M1227" s="59"/>
    </row>
    <row r="1228" spans="1:13" s="46" customFormat="1">
      <c r="A1228" s="47"/>
      <c r="C1228" s="32"/>
      <c r="D1228" s="32"/>
      <c r="E1228" s="32"/>
      <c r="F1228" s="32"/>
      <c r="G1228" s="33"/>
      <c r="H1228" s="33"/>
      <c r="I1228" s="33"/>
      <c r="J1228" s="33"/>
      <c r="K1228" s="33"/>
      <c r="L1228" s="33"/>
      <c r="M1228" s="59"/>
    </row>
    <row r="1229" spans="1:13" s="46" customFormat="1">
      <c r="A1229" s="47"/>
      <c r="C1229" s="32"/>
      <c r="D1229" s="32"/>
      <c r="E1229" s="32"/>
      <c r="F1229" s="32"/>
      <c r="G1229" s="33"/>
      <c r="H1229" s="33"/>
      <c r="I1229" s="33"/>
      <c r="J1229" s="33"/>
      <c r="K1229" s="33"/>
      <c r="L1229" s="33"/>
      <c r="M1229" s="59"/>
    </row>
    <row r="1230" spans="1:13" s="46" customFormat="1">
      <c r="A1230" s="47"/>
      <c r="C1230" s="32"/>
      <c r="D1230" s="32"/>
      <c r="E1230" s="32"/>
      <c r="F1230" s="32"/>
      <c r="G1230" s="33"/>
      <c r="H1230" s="33"/>
      <c r="I1230" s="33"/>
      <c r="J1230" s="33"/>
      <c r="K1230" s="33"/>
      <c r="L1230" s="33"/>
      <c r="M1230" s="59"/>
    </row>
    <row r="1231" spans="1:13" s="46" customFormat="1">
      <c r="A1231" s="47"/>
      <c r="C1231" s="32"/>
      <c r="D1231" s="32"/>
      <c r="E1231" s="32"/>
      <c r="F1231" s="32"/>
      <c r="G1231" s="33"/>
      <c r="H1231" s="33"/>
      <c r="I1231" s="33"/>
      <c r="J1231" s="33"/>
      <c r="K1231" s="33"/>
      <c r="L1231" s="33"/>
      <c r="M1231" s="59"/>
    </row>
    <row r="1232" spans="1:13" s="46" customFormat="1">
      <c r="A1232" s="47"/>
      <c r="C1232" s="32"/>
      <c r="D1232" s="32"/>
      <c r="E1232" s="32"/>
      <c r="F1232" s="32"/>
      <c r="G1232" s="33"/>
      <c r="H1232" s="33"/>
      <c r="I1232" s="33"/>
      <c r="J1232" s="33"/>
      <c r="K1232" s="33"/>
      <c r="L1232" s="33"/>
      <c r="M1232" s="59"/>
    </row>
    <row r="1233" spans="1:13" s="46" customFormat="1">
      <c r="A1233" s="47"/>
      <c r="C1233" s="32"/>
      <c r="D1233" s="32"/>
      <c r="E1233" s="32"/>
      <c r="F1233" s="32"/>
      <c r="G1233" s="33"/>
      <c r="H1233" s="33"/>
      <c r="I1233" s="33"/>
      <c r="J1233" s="33"/>
      <c r="K1233" s="33"/>
      <c r="L1233" s="33"/>
      <c r="M1233" s="59"/>
    </row>
    <row r="1234" spans="1:13" s="46" customFormat="1">
      <c r="A1234" s="47"/>
      <c r="C1234" s="32"/>
      <c r="D1234" s="32"/>
      <c r="E1234" s="32"/>
      <c r="F1234" s="32"/>
      <c r="G1234" s="33"/>
      <c r="H1234" s="33"/>
      <c r="I1234" s="33"/>
      <c r="J1234" s="33"/>
      <c r="K1234" s="33"/>
      <c r="L1234" s="33"/>
      <c r="M1234" s="59"/>
    </row>
    <row r="1235" spans="1:13" s="46" customFormat="1">
      <c r="A1235" s="47"/>
      <c r="C1235" s="32"/>
      <c r="D1235" s="32"/>
      <c r="E1235" s="32"/>
      <c r="F1235" s="32"/>
      <c r="G1235" s="33"/>
      <c r="H1235" s="33"/>
      <c r="I1235" s="33"/>
      <c r="J1235" s="33"/>
      <c r="K1235" s="33"/>
      <c r="L1235" s="33"/>
      <c r="M1235" s="59"/>
    </row>
    <row r="1236" spans="1:13" s="46" customFormat="1">
      <c r="A1236" s="47"/>
      <c r="C1236" s="32"/>
      <c r="D1236" s="32"/>
      <c r="E1236" s="32"/>
      <c r="F1236" s="32"/>
      <c r="G1236" s="33"/>
      <c r="H1236" s="33"/>
      <c r="I1236" s="33"/>
      <c r="J1236" s="33"/>
      <c r="K1236" s="33"/>
      <c r="L1236" s="33"/>
      <c r="M1236" s="59"/>
    </row>
    <row r="1237" spans="1:13" s="46" customFormat="1">
      <c r="A1237" s="47"/>
      <c r="C1237" s="32"/>
      <c r="D1237" s="32"/>
      <c r="E1237" s="32"/>
      <c r="F1237" s="32"/>
      <c r="G1237" s="33"/>
      <c r="H1237" s="33"/>
      <c r="I1237" s="33"/>
      <c r="J1237" s="33"/>
      <c r="K1237" s="33"/>
      <c r="L1237" s="33"/>
      <c r="M1237" s="59"/>
    </row>
    <row r="1238" spans="1:13" s="46" customFormat="1">
      <c r="A1238" s="47"/>
      <c r="C1238" s="32"/>
      <c r="D1238" s="32"/>
      <c r="E1238" s="32"/>
      <c r="F1238" s="32"/>
      <c r="G1238" s="33"/>
      <c r="H1238" s="33"/>
      <c r="I1238" s="33"/>
      <c r="J1238" s="33"/>
      <c r="K1238" s="33"/>
      <c r="L1238" s="33"/>
      <c r="M1238" s="59"/>
    </row>
    <row r="1239" spans="1:13" s="46" customFormat="1">
      <c r="A1239" s="47"/>
      <c r="C1239" s="32"/>
      <c r="D1239" s="32"/>
      <c r="E1239" s="32"/>
      <c r="F1239" s="32"/>
      <c r="G1239" s="33"/>
      <c r="H1239" s="33"/>
      <c r="I1239" s="33"/>
      <c r="J1239" s="33"/>
      <c r="K1239" s="33"/>
      <c r="L1239" s="33"/>
      <c r="M1239" s="59"/>
    </row>
    <row r="1240" spans="1:13" s="46" customFormat="1">
      <c r="A1240" s="47"/>
      <c r="C1240" s="32"/>
      <c r="D1240" s="32"/>
      <c r="E1240" s="32"/>
      <c r="F1240" s="32"/>
      <c r="G1240" s="33"/>
      <c r="H1240" s="33"/>
      <c r="I1240" s="33"/>
      <c r="J1240" s="33"/>
      <c r="K1240" s="33"/>
      <c r="L1240" s="33"/>
      <c r="M1240" s="59"/>
    </row>
    <row r="1241" spans="1:13" s="46" customFormat="1">
      <c r="A1241" s="47"/>
      <c r="C1241" s="32"/>
      <c r="D1241" s="32"/>
      <c r="E1241" s="32"/>
      <c r="F1241" s="32"/>
      <c r="G1241" s="33"/>
      <c r="H1241" s="33"/>
      <c r="I1241" s="33"/>
      <c r="J1241" s="33"/>
      <c r="K1241" s="33"/>
      <c r="L1241" s="33"/>
      <c r="M1241" s="59"/>
    </row>
    <row r="1242" spans="1:13" s="46" customFormat="1">
      <c r="A1242" s="47"/>
      <c r="C1242" s="32"/>
      <c r="D1242" s="32"/>
      <c r="E1242" s="32"/>
      <c r="F1242" s="32"/>
      <c r="G1242" s="33"/>
      <c r="H1242" s="33"/>
      <c r="I1242" s="33"/>
      <c r="J1242" s="33"/>
      <c r="K1242" s="33"/>
      <c r="L1242" s="33"/>
      <c r="M1242" s="59"/>
    </row>
    <row r="1243" spans="1:13" s="46" customFormat="1">
      <c r="A1243" s="47"/>
      <c r="C1243" s="32"/>
      <c r="D1243" s="32"/>
      <c r="E1243" s="32"/>
      <c r="F1243" s="32"/>
      <c r="G1243" s="33"/>
      <c r="H1243" s="33"/>
      <c r="I1243" s="33"/>
      <c r="J1243" s="33"/>
      <c r="K1243" s="33"/>
      <c r="L1243" s="33"/>
      <c r="M1243" s="59"/>
    </row>
    <row r="1244" spans="1:13" s="46" customFormat="1">
      <c r="A1244" s="47"/>
      <c r="C1244" s="32"/>
      <c r="D1244" s="32"/>
      <c r="E1244" s="32"/>
      <c r="F1244" s="32"/>
      <c r="G1244" s="33"/>
      <c r="H1244" s="33"/>
      <c r="I1244" s="33"/>
      <c r="J1244" s="33"/>
      <c r="K1244" s="33"/>
      <c r="L1244" s="33"/>
      <c r="M1244" s="59"/>
    </row>
    <row r="1245" spans="1:13" s="46" customFormat="1">
      <c r="A1245" s="47"/>
      <c r="C1245" s="32"/>
      <c r="D1245" s="32"/>
      <c r="E1245" s="32"/>
      <c r="F1245" s="32"/>
      <c r="G1245" s="33"/>
      <c r="H1245" s="33"/>
      <c r="I1245" s="33"/>
      <c r="J1245" s="33"/>
      <c r="K1245" s="33"/>
      <c r="L1245" s="33"/>
      <c r="M1245" s="59"/>
    </row>
    <row r="1246" spans="1:13" s="46" customFormat="1">
      <c r="A1246" s="47"/>
      <c r="C1246" s="32"/>
      <c r="D1246" s="32"/>
      <c r="E1246" s="32"/>
      <c r="F1246" s="32"/>
      <c r="G1246" s="33"/>
      <c r="H1246" s="33"/>
      <c r="I1246" s="33"/>
      <c r="J1246" s="33"/>
      <c r="K1246" s="33"/>
      <c r="L1246" s="33"/>
      <c r="M1246" s="59"/>
    </row>
    <row r="1247" spans="1:13" s="46" customFormat="1">
      <c r="A1247" s="47"/>
      <c r="C1247" s="32"/>
      <c r="D1247" s="32"/>
      <c r="E1247" s="32"/>
      <c r="F1247" s="32"/>
      <c r="G1247" s="33"/>
      <c r="H1247" s="33"/>
      <c r="I1247" s="33"/>
      <c r="J1247" s="33"/>
      <c r="K1247" s="33"/>
      <c r="L1247" s="33"/>
      <c r="M1247" s="59"/>
    </row>
    <row r="1248" spans="1:13" s="46" customFormat="1">
      <c r="A1248" s="47"/>
      <c r="C1248" s="32"/>
      <c r="D1248" s="32"/>
      <c r="E1248" s="32"/>
      <c r="F1248" s="32"/>
      <c r="G1248" s="33"/>
      <c r="H1248" s="33"/>
      <c r="I1248" s="33"/>
      <c r="J1248" s="33"/>
      <c r="K1248" s="33"/>
      <c r="L1248" s="33"/>
      <c r="M1248" s="59"/>
    </row>
    <row r="1249" spans="1:13" s="46" customFormat="1">
      <c r="A1249" s="47"/>
      <c r="C1249" s="32"/>
      <c r="D1249" s="32"/>
      <c r="E1249" s="32"/>
      <c r="F1249" s="32"/>
      <c r="G1249" s="33"/>
      <c r="H1249" s="33"/>
      <c r="I1249" s="33"/>
      <c r="J1249" s="33"/>
      <c r="K1249" s="33"/>
      <c r="L1249" s="33"/>
      <c r="M1249" s="59"/>
    </row>
    <row r="1250" spans="1:13" s="46" customFormat="1">
      <c r="A1250" s="47"/>
      <c r="C1250" s="32"/>
      <c r="D1250" s="32"/>
      <c r="E1250" s="32"/>
      <c r="F1250" s="32"/>
      <c r="G1250" s="33"/>
      <c r="H1250" s="33"/>
      <c r="I1250" s="33"/>
      <c r="J1250" s="33"/>
      <c r="K1250" s="33"/>
      <c r="L1250" s="33"/>
      <c r="M1250" s="59"/>
    </row>
    <row r="1251" spans="1:13" s="46" customFormat="1">
      <c r="A1251" s="47"/>
      <c r="C1251" s="32"/>
      <c r="D1251" s="32"/>
      <c r="E1251" s="32"/>
      <c r="F1251" s="32"/>
      <c r="G1251" s="33"/>
      <c r="H1251" s="33"/>
      <c r="I1251" s="33"/>
      <c r="J1251" s="33"/>
      <c r="K1251" s="33"/>
      <c r="L1251" s="33"/>
      <c r="M1251" s="59"/>
    </row>
    <row r="1252" spans="1:13" s="46" customFormat="1">
      <c r="A1252" s="47"/>
      <c r="C1252" s="32"/>
      <c r="D1252" s="32"/>
      <c r="E1252" s="32"/>
      <c r="F1252" s="32"/>
      <c r="G1252" s="33"/>
      <c r="H1252" s="33"/>
      <c r="I1252" s="33"/>
      <c r="J1252" s="33"/>
      <c r="K1252" s="33"/>
      <c r="L1252" s="33"/>
      <c r="M1252" s="59"/>
    </row>
    <row r="1253" spans="1:13" s="46" customFormat="1">
      <c r="A1253" s="47"/>
      <c r="C1253" s="32"/>
      <c r="D1253" s="32"/>
      <c r="E1253" s="32"/>
      <c r="F1253" s="32"/>
      <c r="G1253" s="33"/>
      <c r="H1253" s="33"/>
      <c r="I1253" s="33"/>
      <c r="J1253" s="33"/>
      <c r="K1253" s="33"/>
      <c r="L1253" s="33"/>
      <c r="M1253" s="59"/>
    </row>
    <row r="1254" spans="1:13" s="46" customFormat="1">
      <c r="A1254" s="47"/>
      <c r="C1254" s="32"/>
      <c r="D1254" s="32"/>
      <c r="E1254" s="32"/>
      <c r="F1254" s="32"/>
      <c r="G1254" s="33"/>
      <c r="H1254" s="33"/>
      <c r="I1254" s="33"/>
      <c r="J1254" s="33"/>
      <c r="K1254" s="33"/>
      <c r="L1254" s="33"/>
      <c r="M1254" s="59"/>
    </row>
    <row r="1255" spans="1:13" s="46" customFormat="1">
      <c r="A1255" s="47"/>
      <c r="C1255" s="32"/>
      <c r="D1255" s="32"/>
      <c r="E1255" s="32"/>
      <c r="F1255" s="32"/>
      <c r="G1255" s="33"/>
      <c r="H1255" s="33"/>
      <c r="I1255" s="33"/>
      <c r="J1255" s="33"/>
      <c r="K1255" s="33"/>
      <c r="L1255" s="33"/>
      <c r="M1255" s="59"/>
    </row>
    <row r="1256" spans="1:13" s="46" customFormat="1">
      <c r="A1256" s="47"/>
      <c r="C1256" s="32"/>
      <c r="D1256" s="32"/>
      <c r="E1256" s="32"/>
      <c r="F1256" s="32"/>
      <c r="G1256" s="33"/>
      <c r="H1256" s="33"/>
      <c r="I1256" s="33"/>
      <c r="J1256" s="33"/>
      <c r="K1256" s="33"/>
      <c r="L1256" s="33"/>
      <c r="M1256" s="59"/>
    </row>
    <row r="1257" spans="1:13" s="46" customFormat="1">
      <c r="A1257" s="47"/>
      <c r="C1257" s="32"/>
      <c r="D1257" s="32"/>
      <c r="E1257" s="32"/>
      <c r="F1257" s="32"/>
      <c r="G1257" s="33"/>
      <c r="H1257" s="33"/>
      <c r="I1257" s="33"/>
      <c r="J1257" s="33"/>
      <c r="K1257" s="33"/>
      <c r="L1257" s="33"/>
      <c r="M1257" s="59"/>
    </row>
    <row r="1258" spans="1:13" s="46" customFormat="1">
      <c r="A1258" s="47"/>
      <c r="C1258" s="32"/>
      <c r="D1258" s="32"/>
      <c r="E1258" s="32"/>
      <c r="F1258" s="32"/>
      <c r="G1258" s="33"/>
      <c r="H1258" s="33"/>
      <c r="I1258" s="33"/>
      <c r="J1258" s="33"/>
      <c r="K1258" s="33"/>
      <c r="L1258" s="33"/>
      <c r="M1258" s="59"/>
    </row>
    <row r="1259" spans="1:13" s="46" customFormat="1">
      <c r="A1259" s="47"/>
      <c r="C1259" s="32"/>
      <c r="D1259" s="32"/>
      <c r="E1259" s="32"/>
      <c r="F1259" s="32"/>
      <c r="G1259" s="33"/>
      <c r="H1259" s="33"/>
      <c r="I1259" s="33"/>
      <c r="J1259" s="33"/>
      <c r="K1259" s="33"/>
      <c r="L1259" s="33"/>
      <c r="M1259" s="59"/>
    </row>
    <row r="1260" spans="1:13" s="46" customFormat="1">
      <c r="A1260" s="47"/>
      <c r="C1260" s="32"/>
      <c r="D1260" s="32"/>
      <c r="E1260" s="32"/>
      <c r="F1260" s="32"/>
      <c r="G1260" s="33"/>
      <c r="H1260" s="33"/>
      <c r="I1260" s="33"/>
      <c r="J1260" s="33"/>
      <c r="K1260" s="33"/>
      <c r="L1260" s="33"/>
      <c r="M1260" s="59"/>
    </row>
    <row r="1261" spans="1:13" s="46" customFormat="1">
      <c r="A1261" s="47"/>
      <c r="C1261" s="32"/>
      <c r="D1261" s="32"/>
      <c r="E1261" s="32"/>
      <c r="F1261" s="32"/>
      <c r="G1261" s="33"/>
      <c r="H1261" s="33"/>
      <c r="I1261" s="33"/>
      <c r="J1261" s="33"/>
      <c r="K1261" s="33"/>
      <c r="L1261" s="33"/>
      <c r="M1261" s="59"/>
    </row>
    <row r="1262" spans="1:13" s="46" customFormat="1">
      <c r="A1262" s="47"/>
      <c r="C1262" s="32"/>
      <c r="D1262" s="32"/>
      <c r="E1262" s="32"/>
      <c r="F1262" s="32"/>
      <c r="G1262" s="33"/>
      <c r="H1262" s="33"/>
      <c r="I1262" s="33"/>
      <c r="J1262" s="33"/>
      <c r="K1262" s="33"/>
      <c r="L1262" s="33"/>
      <c r="M1262" s="59"/>
    </row>
    <row r="1263" spans="1:13" s="46" customFormat="1">
      <c r="A1263" s="47"/>
      <c r="C1263" s="32"/>
      <c r="D1263" s="32"/>
      <c r="E1263" s="32"/>
      <c r="F1263" s="32"/>
      <c r="G1263" s="33"/>
      <c r="H1263" s="33"/>
      <c r="I1263" s="33"/>
      <c r="J1263" s="33"/>
      <c r="K1263" s="33"/>
      <c r="L1263" s="33"/>
      <c r="M1263" s="59"/>
    </row>
    <row r="1264" spans="1:13" s="46" customFormat="1">
      <c r="A1264" s="47"/>
      <c r="C1264" s="32"/>
      <c r="D1264" s="32"/>
      <c r="E1264" s="32"/>
      <c r="F1264" s="32"/>
      <c r="G1264" s="33"/>
      <c r="H1264" s="33"/>
      <c r="I1264" s="33"/>
      <c r="J1264" s="33"/>
      <c r="K1264" s="33"/>
      <c r="L1264" s="33"/>
      <c r="M1264" s="59"/>
    </row>
    <row r="1265" spans="1:13" s="46" customFormat="1">
      <c r="A1265" s="47"/>
      <c r="C1265" s="32"/>
      <c r="D1265" s="32"/>
      <c r="E1265" s="32"/>
      <c r="F1265" s="32"/>
      <c r="G1265" s="33"/>
      <c r="H1265" s="33"/>
      <c r="I1265" s="33"/>
      <c r="J1265" s="33"/>
      <c r="K1265" s="33"/>
      <c r="L1265" s="33"/>
      <c r="M1265" s="59"/>
    </row>
    <row r="1266" spans="1:13" s="46" customFormat="1">
      <c r="A1266" s="47"/>
      <c r="C1266" s="32"/>
      <c r="D1266" s="32"/>
      <c r="E1266" s="32"/>
      <c r="F1266" s="32"/>
      <c r="G1266" s="33"/>
      <c r="H1266" s="33"/>
      <c r="I1266" s="33"/>
      <c r="J1266" s="33"/>
      <c r="K1266" s="33"/>
      <c r="L1266" s="33"/>
      <c r="M1266" s="59"/>
    </row>
    <row r="1267" spans="1:13" s="46" customFormat="1">
      <c r="A1267" s="47"/>
      <c r="C1267" s="32"/>
      <c r="D1267" s="32"/>
      <c r="E1267" s="32"/>
      <c r="F1267" s="32"/>
      <c r="G1267" s="33"/>
      <c r="H1267" s="33"/>
      <c r="I1267" s="33"/>
      <c r="J1267" s="33"/>
      <c r="K1267" s="33"/>
      <c r="L1267" s="33"/>
      <c r="M1267" s="59"/>
    </row>
    <row r="1268" spans="1:13" s="46" customFormat="1">
      <c r="A1268" s="47"/>
      <c r="C1268" s="32"/>
      <c r="D1268" s="32"/>
      <c r="E1268" s="32"/>
      <c r="F1268" s="32"/>
      <c r="G1268" s="33"/>
      <c r="H1268" s="33"/>
      <c r="I1268" s="33"/>
      <c r="J1268" s="33"/>
      <c r="K1268" s="33"/>
      <c r="L1268" s="33"/>
      <c r="M1268" s="59"/>
    </row>
    <row r="1269" spans="1:13" s="46" customFormat="1">
      <c r="A1269" s="47"/>
      <c r="C1269" s="32"/>
      <c r="D1269" s="32"/>
      <c r="E1269" s="32"/>
      <c r="F1269" s="32"/>
      <c r="G1269" s="33"/>
      <c r="H1269" s="33"/>
      <c r="I1269" s="33"/>
      <c r="J1269" s="33"/>
      <c r="K1269" s="33"/>
      <c r="L1269" s="33"/>
      <c r="M1269" s="59"/>
    </row>
    <row r="1270" spans="1:13" s="46" customFormat="1">
      <c r="A1270" s="47"/>
      <c r="C1270" s="32"/>
      <c r="D1270" s="32"/>
      <c r="E1270" s="32"/>
      <c r="F1270" s="32"/>
      <c r="G1270" s="33"/>
      <c r="H1270" s="33"/>
      <c r="I1270" s="33"/>
      <c r="J1270" s="33"/>
      <c r="K1270" s="33"/>
      <c r="L1270" s="33"/>
      <c r="M1270" s="59"/>
    </row>
    <row r="1271" spans="1:13" s="46" customFormat="1">
      <c r="A1271" s="47"/>
      <c r="C1271" s="32"/>
      <c r="D1271" s="32"/>
      <c r="E1271" s="32"/>
      <c r="F1271" s="32"/>
      <c r="G1271" s="33"/>
      <c r="H1271" s="33"/>
      <c r="I1271" s="33"/>
      <c r="J1271" s="33"/>
      <c r="K1271" s="33"/>
      <c r="L1271" s="33"/>
      <c r="M1271" s="59"/>
    </row>
    <row r="1272" spans="1:13" s="46" customFormat="1">
      <c r="A1272" s="47"/>
      <c r="C1272" s="32"/>
      <c r="D1272" s="32"/>
      <c r="E1272" s="32"/>
      <c r="F1272" s="32"/>
      <c r="G1272" s="33"/>
      <c r="H1272" s="33"/>
      <c r="I1272" s="33"/>
      <c r="J1272" s="33"/>
      <c r="K1272" s="33"/>
      <c r="L1272" s="33"/>
      <c r="M1272" s="59"/>
    </row>
    <row r="1273" spans="1:13" s="46" customFormat="1">
      <c r="A1273" s="47"/>
      <c r="C1273" s="32"/>
      <c r="D1273" s="32"/>
      <c r="E1273" s="32"/>
      <c r="F1273" s="32"/>
      <c r="G1273" s="33"/>
      <c r="H1273" s="33"/>
      <c r="I1273" s="33"/>
      <c r="J1273" s="33"/>
      <c r="K1273" s="33"/>
      <c r="L1273" s="33"/>
      <c r="M1273" s="59"/>
    </row>
    <row r="1274" spans="1:13" s="46" customFormat="1">
      <c r="A1274" s="47"/>
      <c r="C1274" s="32"/>
      <c r="D1274" s="32"/>
      <c r="E1274" s="32"/>
      <c r="F1274" s="32"/>
      <c r="G1274" s="33"/>
      <c r="H1274" s="33"/>
      <c r="I1274" s="33"/>
      <c r="J1274" s="33"/>
      <c r="K1274" s="33"/>
      <c r="L1274" s="33"/>
      <c r="M1274" s="59"/>
    </row>
    <row r="1275" spans="1:13" s="46" customFormat="1">
      <c r="A1275" s="47"/>
      <c r="C1275" s="32"/>
      <c r="D1275" s="32"/>
      <c r="E1275" s="32"/>
      <c r="F1275" s="32"/>
      <c r="G1275" s="33"/>
      <c r="H1275" s="33"/>
      <c r="I1275" s="33"/>
      <c r="J1275" s="33"/>
      <c r="K1275" s="33"/>
      <c r="L1275" s="33"/>
      <c r="M1275" s="59"/>
    </row>
    <row r="1276" spans="1:13" s="46" customFormat="1">
      <c r="A1276" s="47"/>
      <c r="C1276" s="32"/>
      <c r="D1276" s="32"/>
      <c r="E1276" s="32"/>
      <c r="F1276" s="32"/>
      <c r="G1276" s="33"/>
      <c r="H1276" s="33"/>
      <c r="I1276" s="33"/>
      <c r="J1276" s="33"/>
      <c r="K1276" s="33"/>
      <c r="L1276" s="33"/>
      <c r="M1276" s="59"/>
    </row>
    <row r="1277" spans="1:13" s="46" customFormat="1">
      <c r="A1277" s="47"/>
      <c r="C1277" s="32"/>
      <c r="D1277" s="32"/>
      <c r="E1277" s="32"/>
      <c r="F1277" s="32"/>
      <c r="G1277" s="33"/>
      <c r="H1277" s="33"/>
      <c r="I1277" s="33"/>
      <c r="J1277" s="33"/>
      <c r="K1277" s="33"/>
      <c r="L1277" s="33"/>
      <c r="M1277" s="59"/>
    </row>
    <row r="1278" spans="1:13" s="46" customFormat="1">
      <c r="A1278" s="47"/>
      <c r="C1278" s="32"/>
      <c r="D1278" s="32"/>
      <c r="E1278" s="32"/>
      <c r="F1278" s="32"/>
      <c r="G1278" s="33"/>
      <c r="H1278" s="33"/>
      <c r="I1278" s="33"/>
      <c r="J1278" s="33"/>
      <c r="K1278" s="33"/>
      <c r="L1278" s="33"/>
      <c r="M1278" s="59"/>
    </row>
    <row r="1279" spans="1:13" s="46" customFormat="1">
      <c r="A1279" s="47"/>
      <c r="C1279" s="32"/>
      <c r="D1279" s="32"/>
      <c r="E1279" s="32"/>
      <c r="F1279" s="32"/>
      <c r="G1279" s="33"/>
      <c r="H1279" s="33"/>
      <c r="I1279" s="33"/>
      <c r="J1279" s="33"/>
      <c r="K1279" s="33"/>
      <c r="L1279" s="33"/>
      <c r="M1279" s="59"/>
    </row>
    <row r="1280" spans="1:13" s="46" customFormat="1">
      <c r="A1280" s="47"/>
      <c r="C1280" s="32"/>
      <c r="D1280" s="32"/>
      <c r="E1280" s="32"/>
      <c r="F1280" s="32"/>
      <c r="G1280" s="33"/>
      <c r="H1280" s="33"/>
      <c r="I1280" s="33"/>
      <c r="J1280" s="33"/>
      <c r="K1280" s="33"/>
      <c r="L1280" s="33"/>
      <c r="M1280" s="59"/>
    </row>
    <row r="1281" spans="1:13" s="46" customFormat="1">
      <c r="A1281" s="47"/>
      <c r="C1281" s="32"/>
      <c r="D1281" s="32"/>
      <c r="E1281" s="32"/>
      <c r="F1281" s="32"/>
      <c r="G1281" s="33"/>
      <c r="H1281" s="33"/>
      <c r="I1281" s="33"/>
      <c r="J1281" s="33"/>
      <c r="K1281" s="33"/>
      <c r="L1281" s="33"/>
      <c r="M1281" s="59"/>
    </row>
    <row r="1282" spans="1:13" s="46" customFormat="1">
      <c r="A1282" s="47"/>
      <c r="C1282" s="32"/>
      <c r="D1282" s="32"/>
      <c r="E1282" s="32"/>
      <c r="F1282" s="32"/>
      <c r="G1282" s="33"/>
      <c r="H1282" s="33"/>
      <c r="I1282" s="33"/>
      <c r="J1282" s="33"/>
      <c r="K1282" s="33"/>
      <c r="L1282" s="33"/>
      <c r="M1282" s="59"/>
    </row>
    <row r="1283" spans="1:13" s="46" customFormat="1">
      <c r="A1283" s="47"/>
      <c r="C1283" s="32"/>
      <c r="D1283" s="32"/>
      <c r="E1283" s="32"/>
      <c r="F1283" s="32"/>
      <c r="G1283" s="33"/>
      <c r="H1283" s="33"/>
      <c r="I1283" s="33"/>
      <c r="J1283" s="33"/>
      <c r="K1283" s="33"/>
      <c r="L1283" s="33"/>
      <c r="M1283" s="59"/>
    </row>
    <row r="1284" spans="1:13" s="46" customFormat="1">
      <c r="A1284" s="47"/>
      <c r="C1284" s="32"/>
      <c r="D1284" s="32"/>
      <c r="E1284" s="32"/>
      <c r="F1284" s="32"/>
      <c r="G1284" s="33"/>
      <c r="H1284" s="33"/>
      <c r="I1284" s="33"/>
      <c r="J1284" s="33"/>
      <c r="K1284" s="33"/>
      <c r="L1284" s="33"/>
      <c r="M1284" s="59"/>
    </row>
    <row r="1285" spans="1:13" s="46" customFormat="1">
      <c r="A1285" s="47"/>
      <c r="C1285" s="32"/>
      <c r="D1285" s="32"/>
      <c r="E1285" s="32"/>
      <c r="F1285" s="32"/>
      <c r="G1285" s="33"/>
      <c r="H1285" s="33"/>
      <c r="I1285" s="33"/>
      <c r="J1285" s="33"/>
      <c r="K1285" s="33"/>
      <c r="L1285" s="33"/>
      <c r="M1285" s="59"/>
    </row>
    <row r="1286" spans="1:13" s="46" customFormat="1">
      <c r="A1286" s="47"/>
      <c r="C1286" s="32"/>
      <c r="D1286" s="32"/>
      <c r="E1286" s="32"/>
      <c r="F1286" s="32"/>
      <c r="G1286" s="33"/>
      <c r="H1286" s="33"/>
      <c r="I1286" s="33"/>
      <c r="J1286" s="33"/>
      <c r="K1286" s="33"/>
      <c r="L1286" s="33"/>
      <c r="M1286" s="59"/>
    </row>
    <row r="1287" spans="1:13" s="46" customFormat="1">
      <c r="A1287" s="47"/>
      <c r="C1287" s="32"/>
      <c r="D1287" s="32"/>
      <c r="E1287" s="32"/>
      <c r="F1287" s="32"/>
      <c r="G1287" s="33"/>
      <c r="H1287" s="33"/>
      <c r="I1287" s="33"/>
      <c r="J1287" s="33"/>
      <c r="K1287" s="33"/>
      <c r="L1287" s="33"/>
      <c r="M1287" s="59"/>
    </row>
    <row r="1288" spans="1:13" s="46" customFormat="1">
      <c r="A1288" s="47"/>
      <c r="C1288" s="32"/>
      <c r="D1288" s="32"/>
      <c r="E1288" s="32"/>
      <c r="F1288" s="32"/>
      <c r="G1288" s="33"/>
      <c r="H1288" s="33"/>
      <c r="I1288" s="33"/>
      <c r="J1288" s="33"/>
      <c r="K1288" s="33"/>
      <c r="L1288" s="33"/>
      <c r="M1288" s="59"/>
    </row>
    <row r="1289" spans="1:13" s="46" customFormat="1">
      <c r="A1289" s="47"/>
      <c r="C1289" s="32"/>
      <c r="D1289" s="32"/>
      <c r="E1289" s="32"/>
      <c r="F1289" s="32"/>
      <c r="G1289" s="33"/>
      <c r="H1289" s="33"/>
      <c r="I1289" s="33"/>
      <c r="J1289" s="33"/>
      <c r="K1289" s="33"/>
      <c r="L1289" s="33"/>
      <c r="M1289" s="59"/>
    </row>
    <row r="1290" spans="1:13" s="46" customFormat="1">
      <c r="A1290" s="47"/>
      <c r="C1290" s="32"/>
      <c r="D1290" s="32"/>
      <c r="E1290" s="32"/>
      <c r="F1290" s="32"/>
      <c r="G1290" s="33"/>
      <c r="H1290" s="33"/>
      <c r="I1290" s="33"/>
      <c r="J1290" s="33"/>
      <c r="K1290" s="33"/>
      <c r="L1290" s="33"/>
      <c r="M1290" s="59"/>
    </row>
    <row r="1291" spans="1:13" s="46" customFormat="1">
      <c r="A1291" s="47"/>
      <c r="C1291" s="32"/>
      <c r="D1291" s="32"/>
      <c r="E1291" s="32"/>
      <c r="F1291" s="32"/>
      <c r="G1291" s="33"/>
      <c r="H1291" s="33"/>
      <c r="I1291" s="33"/>
      <c r="J1291" s="33"/>
      <c r="K1291" s="33"/>
      <c r="L1291" s="33"/>
      <c r="M1291" s="59"/>
    </row>
    <row r="1292" spans="1:13" s="46" customFormat="1">
      <c r="A1292" s="47"/>
      <c r="C1292" s="32"/>
      <c r="D1292" s="32"/>
      <c r="E1292" s="32"/>
      <c r="F1292" s="32"/>
      <c r="G1292" s="33"/>
      <c r="H1292" s="33"/>
      <c r="I1292" s="33"/>
      <c r="J1292" s="33"/>
      <c r="K1292" s="33"/>
      <c r="L1292" s="33"/>
      <c r="M1292" s="59"/>
    </row>
    <row r="1293" spans="1:13" s="46" customFormat="1">
      <c r="A1293" s="47"/>
      <c r="C1293" s="32"/>
      <c r="D1293" s="32"/>
      <c r="E1293" s="32"/>
      <c r="F1293" s="32"/>
      <c r="G1293" s="33"/>
      <c r="H1293" s="33"/>
      <c r="I1293" s="33"/>
      <c r="J1293" s="33"/>
      <c r="K1293" s="33"/>
      <c r="L1293" s="33"/>
      <c r="M1293" s="59"/>
    </row>
    <row r="1294" spans="1:13" s="46" customFormat="1">
      <c r="A1294" s="47"/>
      <c r="C1294" s="32"/>
      <c r="D1294" s="32"/>
      <c r="E1294" s="32"/>
      <c r="F1294" s="32"/>
      <c r="G1294" s="33"/>
      <c r="H1294" s="33"/>
      <c r="I1294" s="33"/>
      <c r="J1294" s="33"/>
      <c r="K1294" s="33"/>
      <c r="L1294" s="33"/>
      <c r="M1294" s="59"/>
    </row>
    <row r="1295" spans="1:13" s="46" customFormat="1">
      <c r="A1295" s="47"/>
      <c r="C1295" s="32"/>
      <c r="D1295" s="32"/>
      <c r="E1295" s="32"/>
      <c r="F1295" s="32"/>
      <c r="G1295" s="33"/>
      <c r="H1295" s="33"/>
      <c r="I1295" s="33"/>
      <c r="J1295" s="33"/>
      <c r="K1295" s="33"/>
      <c r="L1295" s="33"/>
      <c r="M1295" s="59"/>
    </row>
    <row r="1296" spans="1:13" s="46" customFormat="1">
      <c r="A1296" s="47"/>
      <c r="C1296" s="32"/>
      <c r="D1296" s="32"/>
      <c r="E1296" s="32"/>
      <c r="F1296" s="32"/>
      <c r="G1296" s="33"/>
      <c r="H1296" s="33"/>
      <c r="I1296" s="33"/>
      <c r="J1296" s="33"/>
      <c r="K1296" s="33"/>
      <c r="L1296" s="33"/>
      <c r="M1296" s="59"/>
    </row>
    <row r="1297" spans="1:13" s="46" customFormat="1">
      <c r="A1297" s="47"/>
      <c r="C1297" s="32"/>
      <c r="D1297" s="32"/>
      <c r="E1297" s="32"/>
      <c r="F1297" s="32"/>
      <c r="G1297" s="33"/>
      <c r="H1297" s="33"/>
      <c r="I1297" s="33"/>
      <c r="J1297" s="33"/>
      <c r="K1297" s="33"/>
      <c r="L1297" s="33"/>
      <c r="M1297" s="59"/>
    </row>
    <row r="1298" spans="1:13" s="46" customFormat="1">
      <c r="A1298" s="47"/>
      <c r="C1298" s="32"/>
      <c r="D1298" s="32"/>
      <c r="E1298" s="32"/>
      <c r="F1298" s="32"/>
      <c r="G1298" s="33"/>
      <c r="H1298" s="33"/>
      <c r="I1298" s="33"/>
      <c r="J1298" s="33"/>
      <c r="K1298" s="33"/>
      <c r="L1298" s="33"/>
      <c r="M1298" s="59"/>
    </row>
    <row r="1299" spans="1:13" s="46" customFormat="1">
      <c r="A1299" s="47"/>
      <c r="C1299" s="32"/>
      <c r="D1299" s="32"/>
      <c r="E1299" s="32"/>
      <c r="F1299" s="32"/>
      <c r="G1299" s="33"/>
      <c r="H1299" s="33"/>
      <c r="I1299" s="33"/>
      <c r="J1299" s="33"/>
      <c r="K1299" s="33"/>
      <c r="L1299" s="33"/>
      <c r="M1299" s="59"/>
    </row>
    <row r="1300" spans="1:13" s="46" customFormat="1">
      <c r="A1300" s="47"/>
      <c r="C1300" s="32"/>
      <c r="D1300" s="32"/>
      <c r="E1300" s="32"/>
      <c r="F1300" s="32"/>
      <c r="G1300" s="33"/>
      <c r="H1300" s="33"/>
      <c r="I1300" s="33"/>
      <c r="J1300" s="33"/>
      <c r="K1300" s="33"/>
      <c r="L1300" s="33"/>
      <c r="M1300" s="59"/>
    </row>
    <row r="1301" spans="1:13" s="46" customFormat="1">
      <c r="A1301" s="47"/>
      <c r="C1301" s="32"/>
      <c r="D1301" s="32"/>
      <c r="E1301" s="32"/>
      <c r="F1301" s="32"/>
      <c r="G1301" s="33"/>
      <c r="H1301" s="33"/>
      <c r="I1301" s="33"/>
      <c r="J1301" s="33"/>
      <c r="K1301" s="33"/>
      <c r="L1301" s="33"/>
      <c r="M1301" s="59"/>
    </row>
    <row r="1302" spans="1:13" s="46" customFormat="1">
      <c r="A1302" s="47"/>
      <c r="C1302" s="32"/>
      <c r="D1302" s="32"/>
      <c r="E1302" s="32"/>
      <c r="F1302" s="32"/>
      <c r="G1302" s="33"/>
      <c r="H1302" s="33"/>
      <c r="I1302" s="33"/>
      <c r="J1302" s="33"/>
      <c r="K1302" s="33"/>
      <c r="L1302" s="33"/>
      <c r="M1302" s="59"/>
    </row>
    <row r="1303" spans="1:13" s="46" customFormat="1">
      <c r="A1303" s="47"/>
      <c r="C1303" s="32"/>
      <c r="D1303" s="32"/>
      <c r="E1303" s="32"/>
      <c r="F1303" s="32"/>
      <c r="G1303" s="33"/>
      <c r="H1303" s="33"/>
      <c r="I1303" s="33"/>
      <c r="J1303" s="33"/>
      <c r="K1303" s="33"/>
      <c r="L1303" s="33"/>
      <c r="M1303" s="59"/>
    </row>
    <row r="1304" spans="1:13" s="46" customFormat="1">
      <c r="A1304" s="47"/>
      <c r="C1304" s="32"/>
      <c r="D1304" s="32"/>
      <c r="E1304" s="32"/>
      <c r="F1304" s="32"/>
      <c r="G1304" s="33"/>
      <c r="H1304" s="33"/>
      <c r="I1304" s="33"/>
      <c r="J1304" s="33"/>
      <c r="K1304" s="33"/>
      <c r="L1304" s="33"/>
      <c r="M1304" s="59"/>
    </row>
    <row r="1305" spans="1:13" s="46" customFormat="1">
      <c r="A1305" s="47"/>
      <c r="C1305" s="32"/>
      <c r="D1305" s="32"/>
      <c r="E1305" s="32"/>
      <c r="F1305" s="32"/>
      <c r="G1305" s="33"/>
      <c r="H1305" s="33"/>
      <c r="I1305" s="33"/>
      <c r="J1305" s="33"/>
      <c r="K1305" s="33"/>
      <c r="L1305" s="33"/>
      <c r="M1305" s="59"/>
    </row>
    <row r="1306" spans="1:13" s="46" customFormat="1">
      <c r="A1306" s="47"/>
      <c r="C1306" s="32"/>
      <c r="D1306" s="32"/>
      <c r="E1306" s="32"/>
      <c r="F1306" s="32"/>
      <c r="G1306" s="33"/>
      <c r="H1306" s="33"/>
      <c r="I1306" s="33"/>
      <c r="J1306" s="33"/>
      <c r="K1306" s="33"/>
      <c r="L1306" s="33"/>
      <c r="M1306" s="59"/>
    </row>
    <row r="1307" spans="1:13" s="46" customFormat="1">
      <c r="A1307" s="47"/>
      <c r="C1307" s="32"/>
      <c r="D1307" s="32"/>
      <c r="E1307" s="32"/>
      <c r="F1307" s="32"/>
      <c r="G1307" s="33"/>
      <c r="H1307" s="33"/>
      <c r="I1307" s="33"/>
      <c r="J1307" s="33"/>
      <c r="K1307" s="33"/>
      <c r="L1307" s="33"/>
      <c r="M1307" s="59"/>
    </row>
    <row r="1308" spans="1:13" s="46" customFormat="1">
      <c r="A1308" s="47"/>
      <c r="C1308" s="32"/>
      <c r="D1308" s="32"/>
      <c r="E1308" s="32"/>
      <c r="F1308" s="32"/>
      <c r="G1308" s="33"/>
      <c r="H1308" s="33"/>
      <c r="I1308" s="33"/>
      <c r="J1308" s="33"/>
      <c r="K1308" s="33"/>
      <c r="L1308" s="33"/>
      <c r="M1308" s="59"/>
    </row>
    <row r="1309" spans="1:13" s="46" customFormat="1">
      <c r="A1309" s="47"/>
      <c r="C1309" s="32"/>
      <c r="D1309" s="32"/>
      <c r="E1309" s="32"/>
      <c r="F1309" s="32"/>
      <c r="G1309" s="33"/>
      <c r="H1309" s="33"/>
      <c r="I1309" s="33"/>
      <c r="J1309" s="33"/>
      <c r="K1309" s="33"/>
      <c r="L1309" s="33"/>
      <c r="M1309" s="59"/>
    </row>
    <row r="1310" spans="1:13" s="46" customFormat="1">
      <c r="A1310" s="47"/>
      <c r="C1310" s="32"/>
      <c r="D1310" s="32"/>
      <c r="E1310" s="32"/>
      <c r="F1310" s="32"/>
      <c r="G1310" s="33"/>
      <c r="H1310" s="33"/>
      <c r="I1310" s="33"/>
      <c r="J1310" s="33"/>
      <c r="K1310" s="33"/>
      <c r="L1310" s="33"/>
      <c r="M1310" s="59"/>
    </row>
    <row r="1311" spans="1:13" s="46" customFormat="1">
      <c r="A1311" s="47"/>
      <c r="C1311" s="32"/>
      <c r="D1311" s="32"/>
      <c r="E1311" s="32"/>
      <c r="F1311" s="32"/>
      <c r="G1311" s="33"/>
      <c r="H1311" s="33"/>
      <c r="I1311" s="33"/>
      <c r="J1311" s="33"/>
      <c r="K1311" s="33"/>
      <c r="L1311" s="33"/>
      <c r="M1311" s="59"/>
    </row>
    <row r="1312" spans="1:13" s="46" customFormat="1">
      <c r="A1312" s="47"/>
      <c r="C1312" s="32"/>
      <c r="D1312" s="32"/>
      <c r="E1312" s="32"/>
      <c r="F1312" s="32"/>
      <c r="G1312" s="33"/>
      <c r="H1312" s="33"/>
      <c r="I1312" s="33"/>
      <c r="J1312" s="33"/>
      <c r="K1312" s="33"/>
      <c r="L1312" s="33"/>
      <c r="M1312" s="59"/>
    </row>
    <row r="1313" spans="1:13" s="46" customFormat="1">
      <c r="A1313" s="47"/>
      <c r="C1313" s="32"/>
      <c r="D1313" s="32"/>
      <c r="E1313" s="32"/>
      <c r="F1313" s="32"/>
      <c r="G1313" s="33"/>
      <c r="H1313" s="33"/>
      <c r="I1313" s="33"/>
      <c r="J1313" s="33"/>
      <c r="K1313" s="33"/>
      <c r="L1313" s="33"/>
      <c r="M1313" s="59"/>
    </row>
    <row r="1314" spans="1:13" s="46" customFormat="1">
      <c r="A1314" s="47"/>
      <c r="C1314" s="32"/>
      <c r="D1314" s="32"/>
      <c r="E1314" s="32"/>
      <c r="F1314" s="32"/>
      <c r="G1314" s="33"/>
      <c r="H1314" s="33"/>
      <c r="I1314" s="33"/>
      <c r="J1314" s="33"/>
      <c r="K1314" s="33"/>
      <c r="L1314" s="33"/>
      <c r="M1314" s="59"/>
    </row>
    <row r="1315" spans="1:13" s="46" customFormat="1">
      <c r="A1315" s="47"/>
      <c r="C1315" s="32"/>
      <c r="D1315" s="32"/>
      <c r="E1315" s="32"/>
      <c r="F1315" s="32"/>
      <c r="G1315" s="33"/>
      <c r="H1315" s="33"/>
      <c r="I1315" s="33"/>
      <c r="J1315" s="33"/>
      <c r="K1315" s="33"/>
      <c r="L1315" s="33"/>
      <c r="M1315" s="59"/>
    </row>
    <row r="1316" spans="1:13" s="46" customFormat="1">
      <c r="A1316" s="47"/>
      <c r="C1316" s="32"/>
      <c r="D1316" s="32"/>
      <c r="E1316" s="32"/>
      <c r="F1316" s="32"/>
      <c r="G1316" s="33"/>
      <c r="H1316" s="33"/>
      <c r="I1316" s="33"/>
      <c r="J1316" s="33"/>
      <c r="K1316" s="33"/>
      <c r="L1316" s="33"/>
      <c r="M1316" s="59"/>
    </row>
    <row r="1317" spans="1:13" s="46" customFormat="1">
      <c r="A1317" s="47"/>
      <c r="C1317" s="32"/>
      <c r="D1317" s="32"/>
      <c r="E1317" s="32"/>
      <c r="F1317" s="32"/>
      <c r="G1317" s="33"/>
      <c r="H1317" s="33"/>
      <c r="I1317" s="33"/>
      <c r="J1317" s="33"/>
      <c r="K1317" s="33"/>
      <c r="L1317" s="33"/>
      <c r="M1317" s="59"/>
    </row>
    <row r="1318" spans="1:13" s="46" customFormat="1">
      <c r="A1318" s="47"/>
      <c r="C1318" s="32"/>
      <c r="D1318" s="32"/>
      <c r="E1318" s="32"/>
      <c r="F1318" s="32"/>
      <c r="G1318" s="33"/>
      <c r="H1318" s="33"/>
      <c r="I1318" s="33"/>
      <c r="J1318" s="33"/>
      <c r="K1318" s="33"/>
      <c r="L1318" s="33"/>
      <c r="M1318" s="59"/>
    </row>
    <row r="1319" spans="1:13" s="46" customFormat="1">
      <c r="A1319" s="47"/>
      <c r="C1319" s="32"/>
      <c r="D1319" s="32"/>
      <c r="E1319" s="32"/>
      <c r="F1319" s="32"/>
      <c r="G1319" s="33"/>
      <c r="H1319" s="33"/>
      <c r="I1319" s="33"/>
      <c r="J1319" s="33"/>
      <c r="K1319" s="33"/>
      <c r="L1319" s="33"/>
      <c r="M1319" s="59"/>
    </row>
    <row r="1320" spans="1:13" s="46" customFormat="1">
      <c r="A1320" s="47"/>
      <c r="C1320" s="32"/>
      <c r="D1320" s="32"/>
      <c r="E1320" s="32"/>
      <c r="F1320" s="32"/>
      <c r="G1320" s="33"/>
      <c r="H1320" s="33"/>
      <c r="I1320" s="33"/>
      <c r="J1320" s="33"/>
      <c r="K1320" s="33"/>
      <c r="L1320" s="33"/>
      <c r="M1320" s="59"/>
    </row>
    <row r="1321" spans="1:13" s="46" customFormat="1">
      <c r="A1321" s="47"/>
      <c r="C1321" s="32"/>
      <c r="D1321" s="32"/>
      <c r="E1321" s="32"/>
      <c r="F1321" s="32"/>
      <c r="G1321" s="33"/>
      <c r="H1321" s="33"/>
      <c r="I1321" s="33"/>
      <c r="J1321" s="33"/>
      <c r="K1321" s="33"/>
      <c r="L1321" s="33"/>
      <c r="M1321" s="59"/>
    </row>
    <row r="1322" spans="1:13" s="46" customFormat="1">
      <c r="A1322" s="47"/>
      <c r="C1322" s="32"/>
      <c r="D1322" s="32"/>
      <c r="E1322" s="32"/>
      <c r="F1322" s="32"/>
      <c r="G1322" s="33"/>
      <c r="H1322" s="33"/>
      <c r="I1322" s="33"/>
      <c r="J1322" s="33"/>
      <c r="K1322" s="33"/>
      <c r="L1322" s="33"/>
      <c r="M1322" s="59"/>
    </row>
    <row r="1323" spans="1:13" s="46" customFormat="1">
      <c r="A1323" s="47"/>
      <c r="C1323" s="32"/>
      <c r="D1323" s="32"/>
      <c r="E1323" s="32"/>
      <c r="F1323" s="32"/>
      <c r="G1323" s="33"/>
      <c r="H1323" s="33"/>
      <c r="I1323" s="33"/>
      <c r="J1323" s="33"/>
      <c r="K1323" s="33"/>
      <c r="L1323" s="33"/>
      <c r="M1323" s="59"/>
    </row>
    <row r="1324" spans="1:13" s="46" customFormat="1">
      <c r="A1324" s="47"/>
      <c r="C1324" s="32"/>
      <c r="D1324" s="32"/>
      <c r="E1324" s="32"/>
      <c r="F1324" s="32"/>
      <c r="G1324" s="33"/>
      <c r="H1324" s="33"/>
      <c r="I1324" s="33"/>
      <c r="J1324" s="33"/>
      <c r="K1324" s="33"/>
      <c r="L1324" s="33"/>
      <c r="M1324" s="59"/>
    </row>
    <row r="1325" spans="1:13" s="46" customFormat="1">
      <c r="A1325" s="47"/>
      <c r="C1325" s="32"/>
      <c r="D1325" s="32"/>
      <c r="E1325" s="32"/>
      <c r="F1325" s="32"/>
      <c r="G1325" s="33"/>
      <c r="H1325" s="33"/>
      <c r="I1325" s="33"/>
      <c r="J1325" s="33"/>
      <c r="K1325" s="33"/>
      <c r="L1325" s="33"/>
      <c r="M1325" s="59"/>
    </row>
    <row r="1326" spans="1:13" s="46" customFormat="1">
      <c r="A1326" s="47"/>
      <c r="C1326" s="32"/>
      <c r="D1326" s="32"/>
      <c r="E1326" s="32"/>
      <c r="F1326" s="32"/>
      <c r="G1326" s="33"/>
      <c r="H1326" s="33"/>
      <c r="I1326" s="33"/>
      <c r="J1326" s="33"/>
      <c r="K1326" s="33"/>
      <c r="L1326" s="33"/>
      <c r="M1326" s="59"/>
    </row>
    <row r="1327" spans="1:13" s="46" customFormat="1">
      <c r="A1327" s="47"/>
      <c r="C1327" s="32"/>
      <c r="D1327" s="32"/>
      <c r="E1327" s="32"/>
      <c r="F1327" s="32"/>
      <c r="G1327" s="33"/>
      <c r="H1327" s="33"/>
      <c r="I1327" s="33"/>
      <c r="J1327" s="33"/>
      <c r="K1327" s="33"/>
      <c r="L1327" s="33"/>
      <c r="M1327" s="59"/>
    </row>
    <row r="1328" spans="1:13" s="46" customFormat="1">
      <c r="A1328" s="47"/>
      <c r="C1328" s="32"/>
      <c r="D1328" s="32"/>
      <c r="E1328" s="32"/>
      <c r="F1328" s="32"/>
      <c r="G1328" s="33"/>
      <c r="H1328" s="33"/>
      <c r="I1328" s="33"/>
      <c r="J1328" s="33"/>
      <c r="K1328" s="33"/>
      <c r="L1328" s="33"/>
      <c r="M1328" s="59"/>
    </row>
    <row r="1329" spans="1:13" s="46" customFormat="1">
      <c r="A1329" s="47"/>
      <c r="C1329" s="32"/>
      <c r="D1329" s="32"/>
      <c r="E1329" s="32"/>
      <c r="F1329" s="32"/>
      <c r="G1329" s="33"/>
      <c r="H1329" s="33"/>
      <c r="I1329" s="33"/>
      <c r="J1329" s="33"/>
      <c r="K1329" s="33"/>
      <c r="L1329" s="33"/>
      <c r="M1329" s="59"/>
    </row>
    <row r="1330" spans="1:13" s="46" customFormat="1">
      <c r="A1330" s="47"/>
      <c r="C1330" s="32"/>
      <c r="D1330" s="32"/>
      <c r="E1330" s="32"/>
      <c r="F1330" s="32"/>
      <c r="G1330" s="33"/>
      <c r="H1330" s="33"/>
      <c r="I1330" s="33"/>
      <c r="J1330" s="33"/>
      <c r="K1330" s="33"/>
      <c r="L1330" s="33"/>
      <c r="M1330" s="59"/>
    </row>
    <row r="1331" spans="1:13" s="46" customFormat="1">
      <c r="A1331" s="47"/>
      <c r="C1331" s="32"/>
      <c r="D1331" s="32"/>
      <c r="E1331" s="32"/>
      <c r="F1331" s="32"/>
      <c r="G1331" s="33"/>
      <c r="H1331" s="33"/>
      <c r="I1331" s="33"/>
      <c r="J1331" s="33"/>
      <c r="K1331" s="33"/>
      <c r="L1331" s="33"/>
      <c r="M1331" s="59"/>
    </row>
    <row r="1332" spans="1:13" s="46" customFormat="1">
      <c r="A1332" s="47"/>
      <c r="C1332" s="32"/>
      <c r="D1332" s="32"/>
      <c r="E1332" s="32"/>
      <c r="F1332" s="32"/>
      <c r="G1332" s="33"/>
      <c r="H1332" s="33"/>
      <c r="I1332" s="33"/>
      <c r="J1332" s="33"/>
      <c r="K1332" s="33"/>
      <c r="L1332" s="33"/>
      <c r="M1332" s="59"/>
    </row>
    <row r="1333" spans="1:13" s="46" customFormat="1">
      <c r="A1333" s="47"/>
      <c r="C1333" s="32"/>
      <c r="D1333" s="32"/>
      <c r="E1333" s="32"/>
      <c r="F1333" s="32"/>
      <c r="G1333" s="33"/>
      <c r="H1333" s="33"/>
      <c r="I1333" s="33"/>
      <c r="J1333" s="33"/>
      <c r="K1333" s="33"/>
      <c r="L1333" s="33"/>
      <c r="M1333" s="59"/>
    </row>
    <row r="1334" spans="1:13" s="46" customFormat="1">
      <c r="A1334" s="47"/>
      <c r="C1334" s="32"/>
      <c r="D1334" s="32"/>
      <c r="E1334" s="32"/>
      <c r="F1334" s="32"/>
      <c r="G1334" s="33"/>
      <c r="H1334" s="33"/>
      <c r="I1334" s="33"/>
      <c r="J1334" s="33"/>
      <c r="K1334" s="33"/>
      <c r="L1334" s="33"/>
      <c r="M1334" s="59"/>
    </row>
    <row r="1335" spans="1:13" s="46" customFormat="1">
      <c r="A1335" s="47"/>
      <c r="C1335" s="32"/>
      <c r="D1335" s="32"/>
      <c r="E1335" s="32"/>
      <c r="F1335" s="32"/>
      <c r="G1335" s="33"/>
      <c r="H1335" s="33"/>
      <c r="I1335" s="33"/>
      <c r="J1335" s="33"/>
      <c r="K1335" s="33"/>
      <c r="L1335" s="33"/>
      <c r="M1335" s="59"/>
    </row>
    <row r="1336" spans="1:13" s="46" customFormat="1">
      <c r="A1336" s="47"/>
      <c r="C1336" s="32"/>
      <c r="D1336" s="32"/>
      <c r="E1336" s="32"/>
      <c r="F1336" s="32"/>
      <c r="G1336" s="33"/>
      <c r="H1336" s="33"/>
      <c r="I1336" s="33"/>
      <c r="J1336" s="33"/>
      <c r="K1336" s="33"/>
      <c r="L1336" s="33"/>
      <c r="M1336" s="59"/>
    </row>
    <row r="1337" spans="1:13" s="46" customFormat="1">
      <c r="A1337" s="47"/>
      <c r="C1337" s="32"/>
      <c r="D1337" s="32"/>
      <c r="E1337" s="32"/>
      <c r="F1337" s="32"/>
      <c r="G1337" s="33"/>
      <c r="H1337" s="33"/>
      <c r="I1337" s="33"/>
      <c r="J1337" s="33"/>
      <c r="K1337" s="33"/>
      <c r="L1337" s="33"/>
      <c r="M1337" s="59"/>
    </row>
    <row r="1338" spans="1:13" s="46" customFormat="1">
      <c r="A1338" s="47"/>
      <c r="C1338" s="32"/>
      <c r="D1338" s="32"/>
      <c r="E1338" s="32"/>
      <c r="F1338" s="32"/>
      <c r="G1338" s="33"/>
      <c r="H1338" s="33"/>
      <c r="I1338" s="33"/>
      <c r="J1338" s="33"/>
      <c r="K1338" s="33"/>
      <c r="L1338" s="33"/>
      <c r="M1338" s="59"/>
    </row>
    <row r="1339" spans="1:13" s="46" customFormat="1">
      <c r="A1339" s="47"/>
      <c r="C1339" s="32"/>
      <c r="D1339" s="32"/>
      <c r="E1339" s="32"/>
      <c r="F1339" s="32"/>
      <c r="G1339" s="33"/>
      <c r="H1339" s="33"/>
      <c r="I1339" s="33"/>
      <c r="J1339" s="33"/>
      <c r="K1339" s="33"/>
      <c r="L1339" s="33"/>
      <c r="M1339" s="59"/>
    </row>
    <row r="1340" spans="1:13" s="46" customFormat="1">
      <c r="A1340" s="47"/>
      <c r="C1340" s="32"/>
      <c r="D1340" s="32"/>
      <c r="E1340" s="32"/>
      <c r="F1340" s="32"/>
      <c r="G1340" s="33"/>
      <c r="H1340" s="33"/>
      <c r="I1340" s="33"/>
      <c r="J1340" s="33"/>
      <c r="K1340" s="33"/>
      <c r="L1340" s="33"/>
      <c r="M1340" s="59"/>
    </row>
    <row r="1341" spans="1:13" s="46" customFormat="1">
      <c r="A1341" s="47"/>
      <c r="C1341" s="32"/>
      <c r="D1341" s="32"/>
      <c r="E1341" s="32"/>
      <c r="F1341" s="32"/>
      <c r="G1341" s="33"/>
      <c r="H1341" s="33"/>
      <c r="I1341" s="33"/>
      <c r="J1341" s="33"/>
      <c r="K1341" s="33"/>
      <c r="L1341" s="33"/>
      <c r="M1341" s="59"/>
    </row>
    <row r="1342" spans="1:13" s="46" customFormat="1">
      <c r="A1342" s="47"/>
      <c r="C1342" s="32"/>
      <c r="D1342" s="32"/>
      <c r="E1342" s="32"/>
      <c r="F1342" s="32"/>
      <c r="G1342" s="33"/>
      <c r="H1342" s="33"/>
      <c r="I1342" s="33"/>
      <c r="J1342" s="33"/>
      <c r="K1342" s="33"/>
      <c r="L1342" s="33"/>
      <c r="M1342" s="59"/>
    </row>
    <row r="1343" spans="1:13" s="46" customFormat="1">
      <c r="A1343" s="47"/>
      <c r="C1343" s="32"/>
      <c r="D1343" s="32"/>
      <c r="E1343" s="32"/>
      <c r="F1343" s="32"/>
      <c r="G1343" s="33"/>
      <c r="H1343" s="33"/>
      <c r="I1343" s="33"/>
      <c r="J1343" s="33"/>
      <c r="K1343" s="33"/>
      <c r="L1343" s="33"/>
      <c r="M1343" s="59"/>
    </row>
    <row r="1344" spans="1:13" s="46" customFormat="1">
      <c r="A1344" s="47"/>
      <c r="C1344" s="32"/>
      <c r="D1344" s="32"/>
      <c r="E1344" s="32"/>
      <c r="F1344" s="32"/>
      <c r="G1344" s="33"/>
      <c r="H1344" s="33"/>
      <c r="I1344" s="33"/>
      <c r="J1344" s="33"/>
      <c r="K1344" s="33"/>
      <c r="L1344" s="33"/>
      <c r="M1344" s="59"/>
    </row>
    <row r="1345" spans="1:13" s="46" customFormat="1">
      <c r="A1345" s="47"/>
      <c r="C1345" s="32"/>
      <c r="D1345" s="32"/>
      <c r="E1345" s="32"/>
      <c r="F1345" s="32"/>
      <c r="G1345" s="33"/>
      <c r="H1345" s="33"/>
      <c r="I1345" s="33"/>
      <c r="J1345" s="33"/>
      <c r="K1345" s="33"/>
      <c r="L1345" s="33"/>
      <c r="M1345" s="59"/>
    </row>
    <row r="1346" spans="1:13" s="46" customFormat="1">
      <c r="A1346" s="47"/>
      <c r="C1346" s="32"/>
      <c r="D1346" s="32"/>
      <c r="E1346" s="32"/>
      <c r="F1346" s="32"/>
      <c r="G1346" s="33"/>
      <c r="H1346" s="33"/>
      <c r="I1346" s="33"/>
      <c r="J1346" s="33"/>
      <c r="K1346" s="33"/>
      <c r="L1346" s="33"/>
      <c r="M1346" s="59"/>
    </row>
    <row r="1347" spans="1:13" s="46" customFormat="1">
      <c r="A1347" s="47"/>
      <c r="C1347" s="32"/>
      <c r="D1347" s="32"/>
      <c r="E1347" s="32"/>
      <c r="F1347" s="32"/>
      <c r="G1347" s="33"/>
      <c r="H1347" s="33"/>
      <c r="I1347" s="33"/>
      <c r="J1347" s="33"/>
      <c r="K1347" s="33"/>
      <c r="L1347" s="33"/>
      <c r="M1347" s="59"/>
    </row>
    <row r="1348" spans="1:13" s="46" customFormat="1">
      <c r="A1348" s="47"/>
      <c r="C1348" s="32"/>
      <c r="D1348" s="32"/>
      <c r="E1348" s="32"/>
      <c r="F1348" s="32"/>
      <c r="G1348" s="33"/>
      <c r="H1348" s="33"/>
      <c r="I1348" s="33"/>
      <c r="J1348" s="33"/>
      <c r="K1348" s="33"/>
      <c r="L1348" s="33"/>
      <c r="M1348" s="59"/>
    </row>
    <row r="1349" spans="1:13" s="46" customFormat="1">
      <c r="A1349" s="47"/>
      <c r="C1349" s="32"/>
      <c r="D1349" s="32"/>
      <c r="E1349" s="32"/>
      <c r="F1349" s="32"/>
      <c r="G1349" s="33"/>
      <c r="H1349" s="33"/>
      <c r="I1349" s="33"/>
      <c r="J1349" s="33"/>
      <c r="K1349" s="33"/>
      <c r="L1349" s="33"/>
      <c r="M1349" s="59"/>
    </row>
    <row r="1350" spans="1:13" s="46" customFormat="1">
      <c r="A1350" s="47"/>
      <c r="C1350" s="32"/>
      <c r="D1350" s="32"/>
      <c r="E1350" s="32"/>
      <c r="F1350" s="32"/>
      <c r="G1350" s="33"/>
      <c r="H1350" s="33"/>
      <c r="I1350" s="33"/>
      <c r="J1350" s="33"/>
      <c r="K1350" s="33"/>
      <c r="L1350" s="33"/>
      <c r="M1350" s="59"/>
    </row>
    <row r="1351" spans="1:13" s="46" customFormat="1">
      <c r="A1351" s="47"/>
      <c r="C1351" s="32"/>
      <c r="D1351" s="32"/>
      <c r="E1351" s="32"/>
      <c r="F1351" s="32"/>
      <c r="G1351" s="33"/>
      <c r="H1351" s="33"/>
      <c r="I1351" s="33"/>
      <c r="J1351" s="33"/>
      <c r="K1351" s="33"/>
      <c r="L1351" s="33"/>
      <c r="M1351" s="59"/>
    </row>
    <row r="1352" spans="1:13" s="46" customFormat="1">
      <c r="A1352" s="47"/>
      <c r="C1352" s="32"/>
      <c r="D1352" s="32"/>
      <c r="E1352" s="32"/>
      <c r="F1352" s="32"/>
      <c r="G1352" s="33"/>
      <c r="H1352" s="33"/>
      <c r="I1352" s="33"/>
      <c r="J1352" s="33"/>
      <c r="K1352" s="33"/>
      <c r="L1352" s="33"/>
      <c r="M1352" s="59"/>
    </row>
    <row r="1353" spans="1:13" s="46" customFormat="1">
      <c r="A1353" s="47"/>
      <c r="C1353" s="32"/>
      <c r="D1353" s="32"/>
      <c r="E1353" s="32"/>
      <c r="F1353" s="32"/>
      <c r="G1353" s="33"/>
      <c r="H1353" s="33"/>
      <c r="I1353" s="33"/>
      <c r="J1353" s="33"/>
      <c r="K1353" s="33"/>
      <c r="L1353" s="33"/>
      <c r="M1353" s="59"/>
    </row>
    <row r="1354" spans="1:13" s="46" customFormat="1">
      <c r="A1354" s="47"/>
      <c r="C1354" s="32"/>
      <c r="D1354" s="32"/>
      <c r="E1354" s="32"/>
      <c r="F1354" s="32"/>
      <c r="G1354" s="33"/>
      <c r="H1354" s="33"/>
      <c r="I1354" s="33"/>
      <c r="J1354" s="33"/>
      <c r="K1354" s="33"/>
      <c r="L1354" s="33"/>
      <c r="M1354" s="59"/>
    </row>
    <row r="1355" spans="1:13" s="46" customFormat="1">
      <c r="A1355" s="47"/>
      <c r="C1355" s="32"/>
      <c r="D1355" s="32"/>
      <c r="E1355" s="32"/>
      <c r="F1355" s="32"/>
      <c r="G1355" s="33"/>
      <c r="H1355" s="33"/>
      <c r="I1355" s="33"/>
      <c r="J1355" s="33"/>
      <c r="K1355" s="33"/>
      <c r="L1355" s="33"/>
      <c r="M1355" s="59"/>
    </row>
    <row r="1356" spans="1:13" s="46" customFormat="1">
      <c r="A1356" s="47"/>
      <c r="C1356" s="32"/>
      <c r="D1356" s="32"/>
      <c r="E1356" s="32"/>
      <c r="F1356" s="32"/>
      <c r="G1356" s="33"/>
      <c r="H1356" s="33"/>
      <c r="I1356" s="33"/>
      <c r="J1356" s="33"/>
      <c r="K1356" s="33"/>
      <c r="L1356" s="33"/>
      <c r="M1356" s="59"/>
    </row>
    <row r="1357" spans="1:13" s="46" customFormat="1">
      <c r="A1357" s="47"/>
      <c r="C1357" s="32"/>
      <c r="D1357" s="32"/>
      <c r="E1357" s="32"/>
      <c r="F1357" s="32"/>
      <c r="G1357" s="33"/>
      <c r="H1357" s="33"/>
      <c r="I1357" s="33"/>
      <c r="J1357" s="33"/>
      <c r="K1357" s="33"/>
      <c r="L1357" s="33"/>
      <c r="M1357" s="59"/>
    </row>
    <row r="1358" spans="1:13" s="46" customFormat="1">
      <c r="A1358" s="47"/>
      <c r="C1358" s="32"/>
      <c r="D1358" s="32"/>
      <c r="E1358" s="32"/>
      <c r="F1358" s="32"/>
      <c r="G1358" s="33"/>
      <c r="H1358" s="33"/>
      <c r="I1358" s="33"/>
      <c r="J1358" s="33"/>
      <c r="K1358" s="33"/>
      <c r="L1358" s="33"/>
      <c r="M1358" s="59"/>
    </row>
    <row r="1359" spans="1:13" s="46" customFormat="1">
      <c r="A1359" s="47"/>
      <c r="C1359" s="32"/>
      <c r="D1359" s="32"/>
      <c r="E1359" s="32"/>
      <c r="F1359" s="32"/>
      <c r="G1359" s="33"/>
      <c r="H1359" s="33"/>
      <c r="I1359" s="33"/>
      <c r="J1359" s="33"/>
      <c r="K1359" s="33"/>
      <c r="L1359" s="33"/>
      <c r="M1359" s="59"/>
    </row>
    <row r="1360" spans="1:13" s="46" customFormat="1">
      <c r="A1360" s="47"/>
      <c r="C1360" s="32"/>
      <c r="D1360" s="32"/>
      <c r="E1360" s="32"/>
      <c r="F1360" s="32"/>
      <c r="G1360" s="33"/>
      <c r="H1360" s="33"/>
      <c r="I1360" s="33"/>
      <c r="J1360" s="33"/>
      <c r="K1360" s="33"/>
      <c r="L1360" s="33"/>
      <c r="M1360" s="59"/>
    </row>
    <row r="1361" spans="1:13" s="46" customFormat="1">
      <c r="A1361" s="47"/>
      <c r="C1361" s="32"/>
      <c r="D1361" s="32"/>
      <c r="E1361" s="32"/>
      <c r="F1361" s="32"/>
      <c r="G1361" s="33"/>
      <c r="H1361" s="33"/>
      <c r="I1361" s="33"/>
      <c r="J1361" s="33"/>
      <c r="K1361" s="33"/>
      <c r="L1361" s="33"/>
      <c r="M1361" s="59"/>
    </row>
    <row r="1362" spans="1:13" s="46" customFormat="1">
      <c r="A1362" s="47"/>
      <c r="C1362" s="32"/>
      <c r="D1362" s="32"/>
      <c r="E1362" s="32"/>
      <c r="F1362" s="32"/>
      <c r="G1362" s="33"/>
      <c r="H1362" s="33"/>
      <c r="I1362" s="33"/>
      <c r="J1362" s="33"/>
      <c r="K1362" s="33"/>
      <c r="L1362" s="33"/>
      <c r="M1362" s="59"/>
    </row>
    <row r="1363" spans="1:13" s="46" customFormat="1">
      <c r="A1363" s="47"/>
      <c r="C1363" s="32"/>
      <c r="D1363" s="32"/>
      <c r="E1363" s="32"/>
      <c r="F1363" s="32"/>
      <c r="G1363" s="33"/>
      <c r="H1363" s="33"/>
      <c r="I1363" s="33"/>
      <c r="J1363" s="33"/>
      <c r="K1363" s="33"/>
      <c r="L1363" s="33"/>
      <c r="M1363" s="59"/>
    </row>
    <row r="1364" spans="1:13" s="46" customFormat="1">
      <c r="A1364" s="47"/>
      <c r="C1364" s="32"/>
      <c r="D1364" s="32"/>
      <c r="E1364" s="32"/>
      <c r="F1364" s="32"/>
      <c r="G1364" s="33"/>
      <c r="H1364" s="33"/>
      <c r="I1364" s="33"/>
      <c r="J1364" s="33"/>
      <c r="K1364" s="33"/>
      <c r="L1364" s="33"/>
      <c r="M1364" s="59"/>
    </row>
    <row r="1365" spans="1:13" s="46" customFormat="1">
      <c r="A1365" s="47"/>
      <c r="C1365" s="32"/>
      <c r="D1365" s="32"/>
      <c r="E1365" s="32"/>
      <c r="F1365" s="32"/>
      <c r="G1365" s="33"/>
      <c r="H1365" s="33"/>
      <c r="I1365" s="33"/>
      <c r="J1365" s="33"/>
      <c r="K1365" s="33"/>
      <c r="L1365" s="33"/>
      <c r="M1365" s="59"/>
    </row>
    <row r="1366" spans="1:13" s="46" customFormat="1">
      <c r="A1366" s="47"/>
      <c r="C1366" s="32"/>
      <c r="D1366" s="32"/>
      <c r="E1366" s="32"/>
      <c r="F1366" s="32"/>
      <c r="G1366" s="33"/>
      <c r="H1366" s="33"/>
      <c r="I1366" s="33"/>
      <c r="J1366" s="33"/>
      <c r="K1366" s="33"/>
      <c r="L1366" s="33"/>
      <c r="M1366" s="59"/>
    </row>
    <row r="1367" spans="1:13" s="46" customFormat="1">
      <c r="A1367" s="47"/>
      <c r="C1367" s="32"/>
      <c r="D1367" s="32"/>
      <c r="E1367" s="32"/>
      <c r="F1367" s="32"/>
      <c r="G1367" s="33"/>
      <c r="H1367" s="33"/>
      <c r="I1367" s="33"/>
      <c r="J1367" s="33"/>
      <c r="K1367" s="33"/>
      <c r="L1367" s="33"/>
      <c r="M1367" s="59"/>
    </row>
    <row r="1368" spans="1:13" s="46" customFormat="1">
      <c r="A1368" s="47"/>
      <c r="C1368" s="32"/>
      <c r="D1368" s="32"/>
      <c r="E1368" s="32"/>
      <c r="F1368" s="32"/>
      <c r="G1368" s="33"/>
      <c r="H1368" s="33"/>
      <c r="I1368" s="33"/>
      <c r="J1368" s="33"/>
      <c r="K1368" s="33"/>
      <c r="L1368" s="33"/>
      <c r="M1368" s="59"/>
    </row>
    <row r="1369" spans="1:13" s="46" customFormat="1">
      <c r="A1369" s="47"/>
      <c r="C1369" s="32"/>
      <c r="D1369" s="32"/>
      <c r="E1369" s="32"/>
      <c r="F1369" s="32"/>
      <c r="G1369" s="33"/>
      <c r="H1369" s="33"/>
      <c r="I1369" s="33"/>
      <c r="J1369" s="33"/>
      <c r="K1369" s="33"/>
      <c r="L1369" s="33"/>
      <c r="M1369" s="59"/>
    </row>
    <row r="1370" spans="1:13" s="46" customFormat="1">
      <c r="A1370" s="47"/>
      <c r="C1370" s="32"/>
      <c r="D1370" s="32"/>
      <c r="E1370" s="32"/>
      <c r="F1370" s="32"/>
      <c r="G1370" s="33"/>
      <c r="H1370" s="33"/>
      <c r="I1370" s="33"/>
      <c r="J1370" s="33"/>
      <c r="K1370" s="33"/>
      <c r="L1370" s="33"/>
      <c r="M1370" s="59"/>
    </row>
    <row r="1371" spans="1:13" s="46" customFormat="1">
      <c r="A1371" s="47"/>
      <c r="C1371" s="32"/>
      <c r="D1371" s="32"/>
      <c r="E1371" s="32"/>
      <c r="F1371" s="32"/>
      <c r="G1371" s="33"/>
      <c r="H1371" s="33"/>
      <c r="I1371" s="33"/>
      <c r="J1371" s="33"/>
      <c r="K1371" s="33"/>
      <c r="L1371" s="33"/>
      <c r="M1371" s="59"/>
    </row>
    <row r="1372" spans="1:13" s="46" customFormat="1">
      <c r="A1372" s="47"/>
      <c r="C1372" s="32"/>
      <c r="D1372" s="32"/>
      <c r="E1372" s="32"/>
      <c r="F1372" s="32"/>
      <c r="G1372" s="33"/>
      <c r="H1372" s="33"/>
      <c r="I1372" s="33"/>
      <c r="J1372" s="33"/>
      <c r="K1372" s="33"/>
      <c r="L1372" s="33"/>
      <c r="M1372" s="59"/>
    </row>
    <row r="4446" spans="1:13" s="46" customFormat="1" ht="18.75">
      <c r="A4446" s="48"/>
      <c r="C4446" s="32"/>
      <c r="D4446" s="32"/>
      <c r="E4446" s="32"/>
      <c r="F4446" s="32"/>
      <c r="G4446" s="33"/>
      <c r="H4446" s="33"/>
      <c r="I4446" s="33"/>
      <c r="J4446" s="33"/>
      <c r="K4446" s="33"/>
      <c r="L4446" s="33"/>
      <c r="M4446" s="59"/>
    </row>
    <row r="4463" spans="1:13" s="46" customFormat="1" ht="18.75">
      <c r="A4463" s="48"/>
      <c r="C4463" s="32"/>
      <c r="D4463" s="32"/>
      <c r="E4463" s="32"/>
      <c r="F4463" s="32"/>
      <c r="G4463" s="33"/>
      <c r="H4463" s="33"/>
      <c r="I4463" s="33"/>
      <c r="J4463" s="33"/>
      <c r="K4463" s="33"/>
      <c r="L4463" s="33"/>
      <c r="M4463" s="59"/>
    </row>
    <row r="4466" spans="1:13" s="46" customFormat="1">
      <c r="A4466" s="49"/>
      <c r="C4466" s="32"/>
      <c r="D4466" s="32"/>
      <c r="E4466" s="32"/>
      <c r="F4466" s="32"/>
      <c r="G4466" s="33"/>
      <c r="H4466" s="33"/>
      <c r="I4466" s="33"/>
      <c r="J4466" s="33"/>
      <c r="K4466" s="33"/>
      <c r="L4466" s="33"/>
      <c r="M4466" s="59"/>
    </row>
    <row r="4467" spans="1:13" s="46" customFormat="1">
      <c r="A4467" s="49"/>
      <c r="C4467" s="32"/>
      <c r="D4467" s="32"/>
      <c r="E4467" s="32"/>
      <c r="F4467" s="32"/>
      <c r="G4467" s="33"/>
      <c r="H4467" s="33"/>
      <c r="I4467" s="33"/>
      <c r="J4467" s="33"/>
      <c r="K4467" s="33"/>
      <c r="L4467" s="33"/>
      <c r="M4467" s="59"/>
    </row>
    <row r="4468" spans="1:13" s="46" customFormat="1">
      <c r="A4468" s="49"/>
      <c r="C4468" s="32"/>
      <c r="D4468" s="32"/>
      <c r="E4468" s="32"/>
      <c r="F4468" s="32"/>
      <c r="G4468" s="33"/>
      <c r="H4468" s="33"/>
      <c r="I4468" s="33"/>
      <c r="J4468" s="33"/>
      <c r="K4468" s="33"/>
      <c r="L4468" s="33"/>
      <c r="M4468" s="59"/>
    </row>
    <row r="4469" spans="1:13" s="46" customFormat="1">
      <c r="A4469" s="49"/>
      <c r="C4469" s="32"/>
      <c r="D4469" s="32"/>
      <c r="E4469" s="32"/>
      <c r="F4469" s="32"/>
      <c r="G4469" s="33"/>
      <c r="H4469" s="33"/>
      <c r="I4469" s="33"/>
      <c r="J4469" s="33"/>
      <c r="K4469" s="33"/>
      <c r="L4469" s="33"/>
      <c r="M4469" s="59"/>
    </row>
    <row r="4470" spans="1:13" s="46" customFormat="1">
      <c r="A4470" s="49"/>
      <c r="C4470" s="32"/>
      <c r="D4470" s="32"/>
      <c r="E4470" s="32"/>
      <c r="F4470" s="32"/>
      <c r="G4470" s="33"/>
      <c r="H4470" s="33"/>
      <c r="I4470" s="33"/>
      <c r="J4470" s="33"/>
      <c r="K4470" s="33"/>
      <c r="L4470" s="33"/>
      <c r="M4470" s="59"/>
    </row>
    <row r="4471" spans="1:13" s="46" customFormat="1">
      <c r="A4471" s="49"/>
      <c r="C4471" s="32"/>
      <c r="D4471" s="32"/>
      <c r="E4471" s="32"/>
      <c r="F4471" s="32"/>
      <c r="G4471" s="33"/>
      <c r="H4471" s="33"/>
      <c r="I4471" s="33"/>
      <c r="J4471" s="33"/>
      <c r="K4471" s="33"/>
      <c r="L4471" s="33"/>
      <c r="M4471" s="59"/>
    </row>
    <row r="4472" spans="1:13" s="46" customFormat="1">
      <c r="A4472" s="49"/>
      <c r="C4472" s="32"/>
      <c r="D4472" s="32"/>
      <c r="E4472" s="32"/>
      <c r="F4472" s="32"/>
      <c r="G4472" s="33"/>
      <c r="H4472" s="33"/>
      <c r="I4472" s="33"/>
      <c r="J4472" s="33"/>
      <c r="K4472" s="33"/>
      <c r="L4472" s="33"/>
      <c r="M4472" s="59"/>
    </row>
    <row r="4473" spans="1:13" s="46" customFormat="1">
      <c r="A4473" s="49"/>
      <c r="C4473" s="32"/>
      <c r="D4473" s="32"/>
      <c r="E4473" s="32"/>
      <c r="F4473" s="32"/>
      <c r="G4473" s="33"/>
      <c r="H4473" s="33"/>
      <c r="I4473" s="33"/>
      <c r="J4473" s="33"/>
      <c r="K4473" s="33"/>
      <c r="L4473" s="33"/>
      <c r="M4473" s="59"/>
    </row>
    <row r="4474" spans="1:13" s="46" customFormat="1">
      <c r="A4474" s="49"/>
      <c r="C4474" s="32"/>
      <c r="D4474" s="32"/>
      <c r="E4474" s="32"/>
      <c r="F4474" s="32"/>
      <c r="G4474" s="33"/>
      <c r="H4474" s="33"/>
      <c r="I4474" s="33"/>
      <c r="J4474" s="33"/>
      <c r="K4474" s="33"/>
      <c r="L4474" s="33"/>
      <c r="M4474" s="59"/>
    </row>
    <row r="4475" spans="1:13" s="46" customFormat="1">
      <c r="A4475" s="49"/>
      <c r="C4475" s="32"/>
      <c r="D4475" s="32"/>
      <c r="E4475" s="32"/>
      <c r="F4475" s="32"/>
      <c r="G4475" s="33"/>
      <c r="H4475" s="33"/>
      <c r="I4475" s="33"/>
      <c r="J4475" s="33"/>
      <c r="K4475" s="33"/>
      <c r="L4475" s="33"/>
      <c r="M4475" s="59"/>
    </row>
    <row r="4476" spans="1:13" s="46" customFormat="1">
      <c r="A4476" s="49"/>
      <c r="C4476" s="32"/>
      <c r="D4476" s="32"/>
      <c r="E4476" s="32"/>
      <c r="F4476" s="32"/>
      <c r="G4476" s="33"/>
      <c r="H4476" s="33"/>
      <c r="I4476" s="33"/>
      <c r="J4476" s="33"/>
      <c r="K4476" s="33"/>
      <c r="L4476" s="33"/>
      <c r="M4476" s="59"/>
    </row>
    <row r="4477" spans="1:13" s="46" customFormat="1">
      <c r="A4477" s="49"/>
      <c r="C4477" s="32"/>
      <c r="D4477" s="32"/>
      <c r="E4477" s="32"/>
      <c r="F4477" s="32"/>
      <c r="G4477" s="33"/>
      <c r="H4477" s="33"/>
      <c r="I4477" s="33"/>
      <c r="J4477" s="33"/>
      <c r="K4477" s="33"/>
      <c r="L4477" s="33"/>
      <c r="M4477" s="59"/>
    </row>
    <row r="4478" spans="1:13" s="46" customFormat="1">
      <c r="A4478" s="49"/>
      <c r="C4478" s="32"/>
      <c r="D4478" s="32"/>
      <c r="E4478" s="32"/>
      <c r="F4478" s="32"/>
      <c r="G4478" s="33"/>
      <c r="H4478" s="33"/>
      <c r="I4478" s="33"/>
      <c r="J4478" s="33"/>
      <c r="K4478" s="33"/>
      <c r="L4478" s="33"/>
      <c r="M4478" s="59"/>
    </row>
    <row r="4479" spans="1:13" s="46" customFormat="1">
      <c r="A4479" s="49"/>
      <c r="C4479" s="32"/>
      <c r="D4479" s="32"/>
      <c r="E4479" s="32"/>
      <c r="F4479" s="32"/>
      <c r="G4479" s="33"/>
      <c r="H4479" s="33"/>
      <c r="I4479" s="33"/>
      <c r="J4479" s="33"/>
      <c r="K4479" s="33"/>
      <c r="L4479" s="33"/>
      <c r="M4479" s="59"/>
    </row>
    <row r="4480" spans="1:13" s="46" customFormat="1">
      <c r="A4480" s="49"/>
      <c r="C4480" s="32"/>
      <c r="D4480" s="32"/>
      <c r="E4480" s="32"/>
      <c r="F4480" s="32"/>
      <c r="G4480" s="33"/>
      <c r="H4480" s="33"/>
      <c r="I4480" s="33"/>
      <c r="J4480" s="33"/>
      <c r="K4480" s="33"/>
      <c r="L4480" s="33"/>
      <c r="M4480" s="59"/>
    </row>
    <row r="4481" spans="1:13" s="46" customFormat="1">
      <c r="A4481" s="49"/>
      <c r="C4481" s="32"/>
      <c r="D4481" s="32"/>
      <c r="E4481" s="32"/>
      <c r="F4481" s="32"/>
      <c r="G4481" s="33"/>
      <c r="H4481" s="33"/>
      <c r="I4481" s="33"/>
      <c r="J4481" s="33"/>
      <c r="K4481" s="33"/>
      <c r="L4481" s="33"/>
      <c r="M4481" s="59"/>
    </row>
    <row r="4482" spans="1:13" s="46" customFormat="1">
      <c r="A4482" s="49"/>
      <c r="C4482" s="32"/>
      <c r="D4482" s="32"/>
      <c r="E4482" s="32"/>
      <c r="F4482" s="32"/>
      <c r="G4482" s="33"/>
      <c r="H4482" s="33"/>
      <c r="I4482" s="33"/>
      <c r="J4482" s="33"/>
      <c r="K4482" s="33"/>
      <c r="L4482" s="33"/>
      <c r="M4482" s="59"/>
    </row>
    <row r="4483" spans="1:13" s="46" customFormat="1">
      <c r="A4483" s="49"/>
      <c r="C4483" s="32"/>
      <c r="D4483" s="32"/>
      <c r="E4483" s="32"/>
      <c r="F4483" s="32"/>
      <c r="G4483" s="33"/>
      <c r="H4483" s="33"/>
      <c r="I4483" s="33"/>
      <c r="J4483" s="33"/>
      <c r="K4483" s="33"/>
      <c r="L4483" s="33"/>
      <c r="M4483" s="59"/>
    </row>
    <row r="4484" spans="1:13" s="46" customFormat="1">
      <c r="A4484" s="49"/>
      <c r="C4484" s="32"/>
      <c r="D4484" s="32"/>
      <c r="E4484" s="32"/>
      <c r="F4484" s="32"/>
      <c r="G4484" s="33"/>
      <c r="H4484" s="33"/>
      <c r="I4484" s="33"/>
      <c r="J4484" s="33"/>
      <c r="K4484" s="33"/>
      <c r="L4484" s="33"/>
      <c r="M4484" s="59"/>
    </row>
    <row r="4485" spans="1:13" s="46" customFormat="1">
      <c r="A4485" s="49"/>
      <c r="C4485" s="32"/>
      <c r="D4485" s="32"/>
      <c r="E4485" s="32"/>
      <c r="F4485" s="32"/>
      <c r="G4485" s="33"/>
      <c r="H4485" s="33"/>
      <c r="I4485" s="33"/>
      <c r="J4485" s="33"/>
      <c r="K4485" s="33"/>
      <c r="L4485" s="33"/>
      <c r="M4485" s="59"/>
    </row>
    <row r="4486" spans="1:13" s="46" customFormat="1">
      <c r="A4486" s="49"/>
      <c r="C4486" s="32"/>
      <c r="D4486" s="32"/>
      <c r="E4486" s="32"/>
      <c r="F4486" s="32"/>
      <c r="G4486" s="33"/>
      <c r="H4486" s="33"/>
      <c r="I4486" s="33"/>
      <c r="J4486" s="33"/>
      <c r="K4486" s="33"/>
      <c r="L4486" s="33"/>
      <c r="M4486" s="59"/>
    </row>
    <row r="4487" spans="1:13" s="46" customFormat="1">
      <c r="A4487" s="49"/>
      <c r="C4487" s="32"/>
      <c r="D4487" s="32"/>
      <c r="E4487" s="32"/>
      <c r="F4487" s="32"/>
      <c r="G4487" s="33"/>
      <c r="H4487" s="33"/>
      <c r="I4487" s="33"/>
      <c r="J4487" s="33"/>
      <c r="K4487" s="33"/>
      <c r="L4487" s="33"/>
      <c r="M4487" s="59"/>
    </row>
    <row r="4488" spans="1:13" s="46" customFormat="1">
      <c r="A4488" s="49"/>
      <c r="C4488" s="32"/>
      <c r="D4488" s="32"/>
      <c r="E4488" s="32"/>
      <c r="F4488" s="32"/>
      <c r="G4488" s="33"/>
      <c r="H4488" s="33"/>
      <c r="I4488" s="33"/>
      <c r="J4488" s="33"/>
      <c r="K4488" s="33"/>
      <c r="L4488" s="33"/>
      <c r="M4488" s="59"/>
    </row>
    <row r="4489" spans="1:13" s="46" customFormat="1">
      <c r="A4489" s="49"/>
      <c r="C4489" s="32"/>
      <c r="D4489" s="32"/>
      <c r="E4489" s="32"/>
      <c r="F4489" s="32"/>
      <c r="G4489" s="33"/>
      <c r="H4489" s="33"/>
      <c r="I4489" s="33"/>
      <c r="J4489" s="33"/>
      <c r="K4489" s="33"/>
      <c r="L4489" s="33"/>
      <c r="M4489" s="59"/>
    </row>
    <row r="4490" spans="1:13" s="46" customFormat="1">
      <c r="A4490" s="49"/>
      <c r="C4490" s="32"/>
      <c r="D4490" s="32"/>
      <c r="E4490" s="32"/>
      <c r="F4490" s="32"/>
      <c r="G4490" s="33"/>
      <c r="H4490" s="33"/>
      <c r="I4490" s="33"/>
      <c r="J4490" s="33"/>
      <c r="K4490" s="33"/>
      <c r="L4490" s="33"/>
      <c r="M4490" s="59"/>
    </row>
    <row r="4491" spans="1:13" s="46" customFormat="1">
      <c r="A4491" s="49"/>
      <c r="C4491" s="32"/>
      <c r="D4491" s="32"/>
      <c r="E4491" s="32"/>
      <c r="F4491" s="32"/>
      <c r="G4491" s="33"/>
      <c r="H4491" s="33"/>
      <c r="I4491" s="33"/>
      <c r="J4491" s="33"/>
      <c r="K4491" s="33"/>
      <c r="L4491" s="33"/>
      <c r="M4491" s="59"/>
    </row>
    <row r="4492" spans="1:13" s="46" customFormat="1">
      <c r="A4492" s="49"/>
      <c r="C4492" s="32"/>
      <c r="D4492" s="32"/>
      <c r="E4492" s="32"/>
      <c r="F4492" s="32"/>
      <c r="G4492" s="33"/>
      <c r="H4492" s="33"/>
      <c r="I4492" s="33"/>
      <c r="J4492" s="33"/>
      <c r="K4492" s="33"/>
      <c r="L4492" s="33"/>
      <c r="M4492" s="59"/>
    </row>
    <row r="4493" spans="1:13" s="46" customFormat="1">
      <c r="A4493" s="49"/>
      <c r="C4493" s="32"/>
      <c r="D4493" s="32"/>
      <c r="E4493" s="32"/>
      <c r="F4493" s="32"/>
      <c r="G4493" s="33"/>
      <c r="H4493" s="33"/>
      <c r="I4493" s="33"/>
      <c r="J4493" s="33"/>
      <c r="K4493" s="33"/>
      <c r="L4493" s="33"/>
      <c r="M4493" s="59"/>
    </row>
    <row r="4494" spans="1:13" s="46" customFormat="1">
      <c r="A4494" s="49"/>
      <c r="C4494" s="32"/>
      <c r="D4494" s="32"/>
      <c r="E4494" s="32"/>
      <c r="F4494" s="32"/>
      <c r="G4494" s="33"/>
      <c r="H4494" s="33"/>
      <c r="I4494" s="33"/>
      <c r="J4494" s="33"/>
      <c r="K4494" s="33"/>
      <c r="L4494" s="33"/>
      <c r="M4494" s="59"/>
    </row>
    <row r="4495" spans="1:13" s="46" customFormat="1">
      <c r="A4495" s="49"/>
      <c r="C4495" s="32"/>
      <c r="D4495" s="32"/>
      <c r="E4495" s="32"/>
      <c r="F4495" s="32"/>
      <c r="G4495" s="33"/>
      <c r="H4495" s="33"/>
      <c r="I4495" s="33"/>
      <c r="J4495" s="33"/>
      <c r="K4495" s="33"/>
      <c r="L4495" s="33"/>
      <c r="M4495" s="59"/>
    </row>
    <row r="4496" spans="1:13" s="46" customFormat="1">
      <c r="A4496" s="49"/>
      <c r="C4496" s="32"/>
      <c r="D4496" s="32"/>
      <c r="E4496" s="32"/>
      <c r="F4496" s="32"/>
      <c r="G4496" s="33"/>
      <c r="H4496" s="33"/>
      <c r="I4496" s="33"/>
      <c r="J4496" s="33"/>
      <c r="K4496" s="33"/>
      <c r="L4496" s="33"/>
      <c r="M4496" s="59"/>
    </row>
    <row r="4497" spans="1:13" s="46" customFormat="1">
      <c r="A4497" s="49"/>
      <c r="C4497" s="32"/>
      <c r="D4497" s="32"/>
      <c r="E4497" s="32"/>
      <c r="F4497" s="32"/>
      <c r="G4497" s="33"/>
      <c r="H4497" s="33"/>
      <c r="I4497" s="33"/>
      <c r="J4497" s="33"/>
      <c r="K4497" s="33"/>
      <c r="L4497" s="33"/>
      <c r="M4497" s="59"/>
    </row>
    <row r="4498" spans="1:13" s="46" customFormat="1">
      <c r="A4498" s="49"/>
      <c r="C4498" s="32"/>
      <c r="D4498" s="32"/>
      <c r="E4498" s="32"/>
      <c r="F4498" s="32"/>
      <c r="G4498" s="33"/>
      <c r="H4498" s="33"/>
      <c r="I4498" s="33"/>
      <c r="J4498" s="33"/>
      <c r="K4498" s="33"/>
      <c r="L4498" s="33"/>
      <c r="M4498" s="59"/>
    </row>
    <row r="4499" spans="1:13" s="46" customFormat="1">
      <c r="A4499" s="49"/>
      <c r="C4499" s="32"/>
      <c r="D4499" s="32"/>
      <c r="E4499" s="32"/>
      <c r="F4499" s="32"/>
      <c r="G4499" s="33"/>
      <c r="H4499" s="33"/>
      <c r="I4499" s="33"/>
      <c r="J4499" s="33"/>
      <c r="K4499" s="33"/>
      <c r="L4499" s="33"/>
      <c r="M4499" s="59"/>
    </row>
    <row r="4500" spans="1:13" s="46" customFormat="1">
      <c r="A4500" s="49"/>
      <c r="C4500" s="32"/>
      <c r="D4500" s="32"/>
      <c r="E4500" s="32"/>
      <c r="F4500" s="32"/>
      <c r="G4500" s="33"/>
      <c r="H4500" s="33"/>
      <c r="I4500" s="33"/>
      <c r="J4500" s="33"/>
      <c r="K4500" s="33"/>
      <c r="L4500" s="33"/>
      <c r="M4500" s="59"/>
    </row>
    <row r="4501" spans="1:13" s="46" customFormat="1">
      <c r="A4501" s="49"/>
      <c r="C4501" s="32"/>
      <c r="D4501" s="32"/>
      <c r="E4501" s="32"/>
      <c r="F4501" s="32"/>
      <c r="G4501" s="33"/>
      <c r="H4501" s="33"/>
      <c r="I4501" s="33"/>
      <c r="J4501" s="33"/>
      <c r="K4501" s="33"/>
      <c r="L4501" s="33"/>
      <c r="M4501" s="59"/>
    </row>
    <row r="4502" spans="1:13" s="46" customFormat="1">
      <c r="A4502" s="49"/>
      <c r="C4502" s="32"/>
      <c r="D4502" s="32"/>
      <c r="E4502" s="32"/>
      <c r="F4502" s="32"/>
      <c r="G4502" s="33"/>
      <c r="H4502" s="33"/>
      <c r="I4502" s="33"/>
      <c r="J4502" s="33"/>
      <c r="K4502" s="33"/>
      <c r="L4502" s="33"/>
      <c r="M4502" s="59"/>
    </row>
    <row r="4503" spans="1:13" s="46" customFormat="1">
      <c r="A4503" s="49"/>
      <c r="C4503" s="32"/>
      <c r="D4503" s="32"/>
      <c r="E4503" s="32"/>
      <c r="F4503" s="32"/>
      <c r="G4503" s="33"/>
      <c r="H4503" s="33"/>
      <c r="I4503" s="33"/>
      <c r="J4503" s="33"/>
      <c r="K4503" s="33"/>
      <c r="L4503" s="33"/>
      <c r="M4503" s="59"/>
    </row>
    <row r="4504" spans="1:13" s="46" customFormat="1">
      <c r="A4504" s="49"/>
      <c r="C4504" s="32"/>
      <c r="D4504" s="32"/>
      <c r="E4504" s="32"/>
      <c r="F4504" s="32"/>
      <c r="G4504" s="33"/>
      <c r="H4504" s="33"/>
      <c r="I4504" s="33"/>
      <c r="J4504" s="33"/>
      <c r="K4504" s="33"/>
      <c r="L4504" s="33"/>
      <c r="M4504" s="59"/>
    </row>
    <row r="4505" spans="1:13" s="46" customFormat="1">
      <c r="A4505" s="49"/>
      <c r="C4505" s="32"/>
      <c r="D4505" s="32"/>
      <c r="E4505" s="32"/>
      <c r="F4505" s="32"/>
      <c r="G4505" s="33"/>
      <c r="H4505" s="33"/>
      <c r="I4505" s="33"/>
      <c r="J4505" s="33"/>
      <c r="K4505" s="33"/>
      <c r="L4505" s="33"/>
      <c r="M4505" s="59"/>
    </row>
    <row r="4506" spans="1:13" s="46" customFormat="1">
      <c r="A4506" s="49"/>
      <c r="C4506" s="32"/>
      <c r="D4506" s="32"/>
      <c r="E4506" s="32"/>
      <c r="F4506" s="32"/>
      <c r="G4506" s="33"/>
      <c r="H4506" s="33"/>
      <c r="I4506" s="33"/>
      <c r="J4506" s="33"/>
      <c r="K4506" s="33"/>
      <c r="L4506" s="33"/>
      <c r="M4506" s="59"/>
    </row>
    <row r="4507" spans="1:13" s="46" customFormat="1">
      <c r="A4507" s="49"/>
      <c r="C4507" s="32"/>
      <c r="D4507" s="32"/>
      <c r="E4507" s="32"/>
      <c r="F4507" s="32"/>
      <c r="G4507" s="33"/>
      <c r="H4507" s="33"/>
      <c r="I4507" s="33"/>
      <c r="J4507" s="33"/>
      <c r="K4507" s="33"/>
      <c r="L4507" s="33"/>
      <c r="M4507" s="59"/>
    </row>
    <row r="4508" spans="1:13" s="46" customFormat="1">
      <c r="A4508" s="49"/>
      <c r="C4508" s="32"/>
      <c r="D4508" s="32"/>
      <c r="E4508" s="32"/>
      <c r="F4508" s="32"/>
      <c r="G4508" s="33"/>
      <c r="H4508" s="33"/>
      <c r="I4508" s="33"/>
      <c r="J4508" s="33"/>
      <c r="K4508" s="33"/>
      <c r="L4508" s="33"/>
      <c r="M4508" s="59"/>
    </row>
    <row r="4509" spans="1:13" s="46" customFormat="1">
      <c r="A4509" s="49"/>
      <c r="C4509" s="32"/>
      <c r="D4509" s="32"/>
      <c r="E4509" s="32"/>
      <c r="F4509" s="32"/>
      <c r="G4509" s="33"/>
      <c r="H4509" s="33"/>
      <c r="I4509" s="33"/>
      <c r="J4509" s="33"/>
      <c r="K4509" s="33"/>
      <c r="L4509" s="33"/>
      <c r="M4509" s="59"/>
    </row>
    <row r="4510" spans="1:13" s="46" customFormat="1">
      <c r="A4510" s="49"/>
      <c r="C4510" s="32"/>
      <c r="D4510" s="32"/>
      <c r="E4510" s="32"/>
      <c r="F4510" s="32"/>
      <c r="G4510" s="33"/>
      <c r="H4510" s="33"/>
      <c r="I4510" s="33"/>
      <c r="J4510" s="33"/>
      <c r="K4510" s="33"/>
      <c r="L4510" s="33"/>
      <c r="M4510" s="59"/>
    </row>
    <row r="4511" spans="1:13" s="46" customFormat="1">
      <c r="A4511" s="49"/>
      <c r="C4511" s="32"/>
      <c r="D4511" s="32"/>
      <c r="E4511" s="32"/>
      <c r="F4511" s="32"/>
      <c r="G4511" s="33"/>
      <c r="H4511" s="33"/>
      <c r="I4511" s="33"/>
      <c r="J4511" s="33"/>
      <c r="K4511" s="33"/>
      <c r="L4511" s="33"/>
      <c r="M4511" s="59"/>
    </row>
    <row r="4512" spans="1:13" s="46" customFormat="1">
      <c r="A4512" s="49"/>
      <c r="C4512" s="32"/>
      <c r="D4512" s="32"/>
      <c r="E4512" s="32"/>
      <c r="F4512" s="32"/>
      <c r="G4512" s="33"/>
      <c r="H4512" s="33"/>
      <c r="I4512" s="33"/>
      <c r="J4512" s="33"/>
      <c r="K4512" s="33"/>
      <c r="L4512" s="33"/>
      <c r="M4512" s="59"/>
    </row>
    <row r="4513" spans="1:13" s="46" customFormat="1">
      <c r="A4513" s="49"/>
      <c r="C4513" s="32"/>
      <c r="D4513" s="32"/>
      <c r="E4513" s="32"/>
      <c r="F4513" s="32"/>
      <c r="G4513" s="33"/>
      <c r="H4513" s="33"/>
      <c r="I4513" s="33"/>
      <c r="J4513" s="33"/>
      <c r="K4513" s="33"/>
      <c r="L4513" s="33"/>
      <c r="M4513" s="59"/>
    </row>
    <row r="4514" spans="1:13" s="46" customFormat="1">
      <c r="A4514" s="49"/>
      <c r="C4514" s="32"/>
      <c r="D4514" s="32"/>
      <c r="E4514" s="32"/>
      <c r="F4514" s="32"/>
      <c r="G4514" s="33"/>
      <c r="H4514" s="33"/>
      <c r="I4514" s="33"/>
      <c r="J4514" s="33"/>
      <c r="K4514" s="33"/>
      <c r="L4514" s="33"/>
      <c r="M4514" s="59"/>
    </row>
    <row r="4515" spans="1:13" s="46" customFormat="1">
      <c r="A4515" s="49"/>
      <c r="C4515" s="32"/>
      <c r="D4515" s="32"/>
      <c r="E4515" s="32"/>
      <c r="F4515" s="32"/>
      <c r="G4515" s="33"/>
      <c r="H4515" s="33"/>
      <c r="I4515" s="33"/>
      <c r="J4515" s="33"/>
      <c r="K4515" s="33"/>
      <c r="L4515" s="33"/>
      <c r="M4515" s="59"/>
    </row>
    <row r="4516" spans="1:13" s="46" customFormat="1">
      <c r="A4516" s="49"/>
      <c r="C4516" s="32"/>
      <c r="D4516" s="32"/>
      <c r="E4516" s="32"/>
      <c r="F4516" s="32"/>
      <c r="G4516" s="33"/>
      <c r="H4516" s="33"/>
      <c r="I4516" s="33"/>
      <c r="J4516" s="33"/>
      <c r="K4516" s="33"/>
      <c r="L4516" s="33"/>
      <c r="M4516" s="59"/>
    </row>
    <row r="4517" spans="1:13" s="46" customFormat="1">
      <c r="A4517" s="49"/>
      <c r="C4517" s="32"/>
      <c r="D4517" s="32"/>
      <c r="E4517" s="32"/>
      <c r="F4517" s="32"/>
      <c r="G4517" s="33"/>
      <c r="H4517" s="33"/>
      <c r="I4517" s="33"/>
      <c r="J4517" s="33"/>
      <c r="K4517" s="33"/>
      <c r="L4517" s="33"/>
      <c r="M4517" s="59"/>
    </row>
    <row r="4518" spans="1:13" s="46" customFormat="1">
      <c r="A4518" s="49"/>
      <c r="C4518" s="32"/>
      <c r="D4518" s="32"/>
      <c r="E4518" s="32"/>
      <c r="F4518" s="32"/>
      <c r="G4518" s="33"/>
      <c r="H4518" s="33"/>
      <c r="I4518" s="33"/>
      <c r="J4518" s="33"/>
      <c r="K4518" s="33"/>
      <c r="L4518" s="33"/>
      <c r="M4518" s="59"/>
    </row>
    <row r="4519" spans="1:13" s="46" customFormat="1">
      <c r="A4519" s="49"/>
      <c r="C4519" s="32"/>
      <c r="D4519" s="32"/>
      <c r="E4519" s="32"/>
      <c r="F4519" s="32"/>
      <c r="G4519" s="33"/>
      <c r="H4519" s="33"/>
      <c r="I4519" s="33"/>
      <c r="J4519" s="33"/>
      <c r="K4519" s="33"/>
      <c r="L4519" s="33"/>
      <c r="M4519" s="59"/>
    </row>
    <row r="4520" spans="1:13" s="46" customFormat="1">
      <c r="A4520" s="49"/>
      <c r="C4520" s="32"/>
      <c r="D4520" s="32"/>
      <c r="E4520" s="32"/>
      <c r="F4520" s="32"/>
      <c r="G4520" s="33"/>
      <c r="H4520" s="33"/>
      <c r="I4520" s="33"/>
      <c r="J4520" s="33"/>
      <c r="K4520" s="33"/>
      <c r="L4520" s="33"/>
      <c r="M4520" s="59"/>
    </row>
    <row r="4521" spans="1:13" s="46" customFormat="1">
      <c r="A4521" s="49"/>
      <c r="C4521" s="32"/>
      <c r="D4521" s="32"/>
      <c r="E4521" s="32"/>
      <c r="F4521" s="32"/>
      <c r="G4521" s="33"/>
      <c r="H4521" s="33"/>
      <c r="I4521" s="33"/>
      <c r="J4521" s="33"/>
      <c r="K4521" s="33"/>
      <c r="L4521" s="33"/>
      <c r="M4521" s="59"/>
    </row>
    <row r="4522" spans="1:13" s="46" customFormat="1">
      <c r="A4522" s="49"/>
      <c r="C4522" s="32"/>
      <c r="D4522" s="32"/>
      <c r="E4522" s="32"/>
      <c r="F4522" s="32"/>
      <c r="G4522" s="33"/>
      <c r="H4522" s="33"/>
      <c r="I4522" s="33"/>
      <c r="J4522" s="33"/>
      <c r="K4522" s="33"/>
      <c r="L4522" s="33"/>
      <c r="M4522" s="59"/>
    </row>
    <row r="4523" spans="1:13" s="46" customFormat="1">
      <c r="A4523" s="49"/>
      <c r="C4523" s="32"/>
      <c r="D4523" s="32"/>
      <c r="E4523" s="32"/>
      <c r="F4523" s="32"/>
      <c r="G4523" s="33"/>
      <c r="H4523" s="33"/>
      <c r="I4523" s="33"/>
      <c r="J4523" s="33"/>
      <c r="K4523" s="33"/>
      <c r="L4523" s="33"/>
      <c r="M4523" s="59"/>
    </row>
    <row r="4524" spans="1:13" s="46" customFormat="1">
      <c r="A4524" s="49"/>
      <c r="C4524" s="32"/>
      <c r="D4524" s="32"/>
      <c r="E4524" s="32"/>
      <c r="F4524" s="32"/>
      <c r="G4524" s="33"/>
      <c r="H4524" s="33"/>
      <c r="I4524" s="33"/>
      <c r="J4524" s="33"/>
      <c r="K4524" s="33"/>
      <c r="L4524" s="33"/>
      <c r="M4524" s="59"/>
    </row>
    <row r="4525" spans="1:13" s="46" customFormat="1">
      <c r="A4525" s="49"/>
      <c r="C4525" s="32"/>
      <c r="D4525" s="32"/>
      <c r="E4525" s="32"/>
      <c r="F4525" s="32"/>
      <c r="G4525" s="33"/>
      <c r="H4525" s="33"/>
      <c r="I4525" s="33"/>
      <c r="J4525" s="33"/>
      <c r="K4525" s="33"/>
      <c r="L4525" s="33"/>
      <c r="M4525" s="59"/>
    </row>
    <row r="4526" spans="1:13" s="46" customFormat="1">
      <c r="A4526" s="49"/>
      <c r="C4526" s="32"/>
      <c r="D4526" s="32"/>
      <c r="E4526" s="32"/>
      <c r="F4526" s="32"/>
      <c r="G4526" s="33"/>
      <c r="H4526" s="33"/>
      <c r="I4526" s="33"/>
      <c r="J4526" s="33"/>
      <c r="K4526" s="33"/>
      <c r="L4526" s="33"/>
      <c r="M4526" s="59"/>
    </row>
    <row r="4527" spans="1:13" s="46" customFormat="1">
      <c r="A4527" s="49"/>
      <c r="C4527" s="32"/>
      <c r="D4527" s="32"/>
      <c r="E4527" s="32"/>
      <c r="F4527" s="32"/>
      <c r="G4527" s="33"/>
      <c r="H4527" s="33"/>
      <c r="I4527" s="33"/>
      <c r="J4527" s="33"/>
      <c r="K4527" s="33"/>
      <c r="L4527" s="33"/>
      <c r="M4527" s="59"/>
    </row>
    <row r="4528" spans="1:13" s="46" customFormat="1">
      <c r="A4528" s="49"/>
      <c r="C4528" s="32"/>
      <c r="D4528" s="32"/>
      <c r="E4528" s="32"/>
      <c r="F4528" s="32"/>
      <c r="G4528" s="33"/>
      <c r="H4528" s="33"/>
      <c r="I4528" s="33"/>
      <c r="J4528" s="33"/>
      <c r="K4528" s="33"/>
      <c r="L4528" s="33"/>
      <c r="M4528" s="59"/>
    </row>
    <row r="4529" spans="1:13" s="46" customFormat="1">
      <c r="A4529" s="49"/>
      <c r="C4529" s="32"/>
      <c r="D4529" s="32"/>
      <c r="E4529" s="32"/>
      <c r="F4529" s="32"/>
      <c r="G4529" s="33"/>
      <c r="H4529" s="33"/>
      <c r="I4529" s="33"/>
      <c r="J4529" s="33"/>
      <c r="K4529" s="33"/>
      <c r="L4529" s="33"/>
      <c r="M4529" s="59"/>
    </row>
    <row r="4530" spans="1:13" s="46" customFormat="1">
      <c r="A4530" s="49"/>
      <c r="C4530" s="32"/>
      <c r="D4530" s="32"/>
      <c r="E4530" s="32"/>
      <c r="F4530" s="32"/>
      <c r="G4530" s="33"/>
      <c r="H4530" s="33"/>
      <c r="I4530" s="33"/>
      <c r="J4530" s="33"/>
      <c r="K4530" s="33"/>
      <c r="L4530" s="33"/>
      <c r="M4530" s="59"/>
    </row>
    <row r="4531" spans="1:13" s="46" customFormat="1">
      <c r="A4531" s="49"/>
      <c r="C4531" s="32"/>
      <c r="D4531" s="32"/>
      <c r="E4531" s="32"/>
      <c r="F4531" s="32"/>
      <c r="G4531" s="33"/>
      <c r="H4531" s="33"/>
      <c r="I4531" s="33"/>
      <c r="J4531" s="33"/>
      <c r="K4531" s="33"/>
      <c r="L4531" s="33"/>
      <c r="M4531" s="59"/>
    </row>
    <row r="4532" spans="1:13" s="46" customFormat="1">
      <c r="A4532" s="49"/>
      <c r="C4532" s="32"/>
      <c r="D4532" s="32"/>
      <c r="E4532" s="32"/>
      <c r="F4532" s="32"/>
      <c r="G4532" s="33"/>
      <c r="H4532" s="33"/>
      <c r="I4532" s="33"/>
      <c r="J4532" s="33"/>
      <c r="K4532" s="33"/>
      <c r="L4532" s="33"/>
      <c r="M4532" s="59"/>
    </row>
    <row r="4533" spans="1:13" s="46" customFormat="1">
      <c r="A4533" s="49"/>
      <c r="C4533" s="32"/>
      <c r="D4533" s="32"/>
      <c r="E4533" s="32"/>
      <c r="F4533" s="32"/>
      <c r="G4533" s="33"/>
      <c r="H4533" s="33"/>
      <c r="I4533" s="33"/>
      <c r="J4533" s="33"/>
      <c r="K4533" s="33"/>
      <c r="L4533" s="33"/>
      <c r="M4533" s="59"/>
    </row>
    <row r="4534" spans="1:13" s="46" customFormat="1">
      <c r="A4534" s="49"/>
      <c r="C4534" s="32"/>
      <c r="D4534" s="32"/>
      <c r="E4534" s="32"/>
      <c r="F4534" s="32"/>
      <c r="G4534" s="33"/>
      <c r="H4534" s="33"/>
      <c r="I4534" s="33"/>
      <c r="J4534" s="33"/>
      <c r="K4534" s="33"/>
      <c r="L4534" s="33"/>
      <c r="M4534" s="59"/>
    </row>
    <row r="4535" spans="1:13" s="46" customFormat="1">
      <c r="A4535" s="49"/>
      <c r="C4535" s="32"/>
      <c r="D4535" s="32"/>
      <c r="E4535" s="32"/>
      <c r="F4535" s="32"/>
      <c r="G4535" s="33"/>
      <c r="H4535" s="33"/>
      <c r="I4535" s="33"/>
      <c r="J4535" s="33"/>
      <c r="K4535" s="33"/>
      <c r="L4535" s="33"/>
      <c r="M4535" s="59"/>
    </row>
    <row r="4536" spans="1:13" s="46" customFormat="1">
      <c r="A4536" s="49"/>
      <c r="C4536" s="32"/>
      <c r="D4536" s="32"/>
      <c r="E4536" s="32"/>
      <c r="F4536" s="32"/>
      <c r="G4536" s="33"/>
      <c r="H4536" s="33"/>
      <c r="I4536" s="33"/>
      <c r="J4536" s="33"/>
      <c r="K4536" s="33"/>
      <c r="L4536" s="33"/>
      <c r="M4536" s="59"/>
    </row>
    <row r="4537" spans="1:13" s="46" customFormat="1">
      <c r="A4537" s="49"/>
      <c r="C4537" s="32"/>
      <c r="D4537" s="32"/>
      <c r="E4537" s="32"/>
      <c r="F4537" s="32"/>
      <c r="G4537" s="33"/>
      <c r="H4537" s="33"/>
      <c r="I4537" s="33"/>
      <c r="J4537" s="33"/>
      <c r="K4537" s="33"/>
      <c r="L4537" s="33"/>
      <c r="M4537" s="59"/>
    </row>
    <row r="4538" spans="1:13" s="46" customFormat="1">
      <c r="A4538" s="49"/>
      <c r="C4538" s="32"/>
      <c r="D4538" s="32"/>
      <c r="E4538" s="32"/>
      <c r="F4538" s="32"/>
      <c r="G4538" s="33"/>
      <c r="H4538" s="33"/>
      <c r="I4538" s="33"/>
      <c r="J4538" s="33"/>
      <c r="K4538" s="33"/>
      <c r="L4538" s="33"/>
      <c r="M4538" s="59"/>
    </row>
    <row r="4539" spans="1:13" s="46" customFormat="1">
      <c r="A4539" s="49"/>
      <c r="C4539" s="32"/>
      <c r="D4539" s="32"/>
      <c r="E4539" s="32"/>
      <c r="F4539" s="32"/>
      <c r="G4539" s="33"/>
      <c r="H4539" s="33"/>
      <c r="I4539" s="33"/>
      <c r="J4539" s="33"/>
      <c r="K4539" s="33"/>
      <c r="L4539" s="33"/>
      <c r="M4539" s="59"/>
    </row>
    <row r="4540" spans="1:13" s="46" customFormat="1">
      <c r="A4540" s="49"/>
      <c r="C4540" s="32"/>
      <c r="D4540" s="32"/>
      <c r="E4540" s="32"/>
      <c r="F4540" s="32"/>
      <c r="G4540" s="33"/>
      <c r="H4540" s="33"/>
      <c r="I4540" s="33"/>
      <c r="J4540" s="33"/>
      <c r="K4540" s="33"/>
      <c r="L4540" s="33"/>
      <c r="M4540" s="59"/>
    </row>
    <row r="4541" spans="1:13" s="46" customFormat="1">
      <c r="A4541" s="49"/>
      <c r="C4541" s="32"/>
      <c r="D4541" s="32"/>
      <c r="E4541" s="32"/>
      <c r="F4541" s="32"/>
      <c r="G4541" s="33"/>
      <c r="H4541" s="33"/>
      <c r="I4541" s="33"/>
      <c r="J4541" s="33"/>
      <c r="K4541" s="33"/>
      <c r="L4541" s="33"/>
      <c r="M4541" s="59"/>
    </row>
    <row r="4542" spans="1:13" s="46" customFormat="1">
      <c r="A4542" s="49"/>
      <c r="C4542" s="32"/>
      <c r="D4542" s="32"/>
      <c r="E4542" s="32"/>
      <c r="F4542" s="32"/>
      <c r="G4542" s="33"/>
      <c r="H4542" s="33"/>
      <c r="I4542" s="33"/>
      <c r="J4542" s="33"/>
      <c r="K4542" s="33"/>
      <c r="L4542" s="33"/>
      <c r="M4542" s="59"/>
    </row>
    <row r="4543" spans="1:13" s="46" customFormat="1">
      <c r="A4543" s="49"/>
      <c r="C4543" s="32"/>
      <c r="D4543" s="32"/>
      <c r="E4543" s="32"/>
      <c r="F4543" s="32"/>
      <c r="G4543" s="33"/>
      <c r="H4543" s="33"/>
      <c r="I4543" s="33"/>
      <c r="J4543" s="33"/>
      <c r="K4543" s="33"/>
      <c r="L4543" s="33"/>
      <c r="M4543" s="59"/>
    </row>
    <row r="4544" spans="1:13" s="46" customFormat="1">
      <c r="A4544" s="49"/>
      <c r="C4544" s="32"/>
      <c r="D4544" s="32"/>
      <c r="E4544" s="32"/>
      <c r="F4544" s="32"/>
      <c r="G4544" s="33"/>
      <c r="H4544" s="33"/>
      <c r="I4544" s="33"/>
      <c r="J4544" s="33"/>
      <c r="K4544" s="33"/>
      <c r="L4544" s="33"/>
      <c r="M4544" s="59"/>
    </row>
    <row r="4545" spans="1:13" s="46" customFormat="1">
      <c r="A4545" s="49"/>
      <c r="C4545" s="32"/>
      <c r="D4545" s="32"/>
      <c r="E4545" s="32"/>
      <c r="F4545" s="32"/>
      <c r="G4545" s="33"/>
      <c r="H4545" s="33"/>
      <c r="I4545" s="33"/>
      <c r="J4545" s="33"/>
      <c r="K4545" s="33"/>
      <c r="L4545" s="33"/>
      <c r="M4545" s="59"/>
    </row>
    <row r="4546" spans="1:13" s="46" customFormat="1">
      <c r="A4546" s="49"/>
      <c r="C4546" s="32"/>
      <c r="D4546" s="32"/>
      <c r="E4546" s="32"/>
      <c r="F4546" s="32"/>
      <c r="G4546" s="33"/>
      <c r="H4546" s="33"/>
      <c r="I4546" s="33"/>
      <c r="J4546" s="33"/>
      <c r="K4546" s="33"/>
      <c r="L4546" s="33"/>
      <c r="M4546" s="59"/>
    </row>
    <row r="4547" spans="1:13" s="46" customFormat="1">
      <c r="A4547" s="49"/>
      <c r="C4547" s="32"/>
      <c r="D4547" s="32"/>
      <c r="E4547" s="32"/>
      <c r="F4547" s="32"/>
      <c r="G4547" s="33"/>
      <c r="H4547" s="33"/>
      <c r="I4547" s="33"/>
      <c r="J4547" s="33"/>
      <c r="K4547" s="33"/>
      <c r="L4547" s="33"/>
      <c r="M4547" s="59"/>
    </row>
    <row r="4548" spans="1:13" s="46" customFormat="1">
      <c r="A4548" s="49"/>
      <c r="C4548" s="32"/>
      <c r="D4548" s="32"/>
      <c r="E4548" s="32"/>
      <c r="F4548" s="32"/>
      <c r="G4548" s="33"/>
      <c r="H4548" s="33"/>
      <c r="I4548" s="33"/>
      <c r="J4548" s="33"/>
      <c r="K4548" s="33"/>
      <c r="L4548" s="33"/>
      <c r="M4548" s="59"/>
    </row>
    <row r="4549" spans="1:13" s="46" customFormat="1">
      <c r="A4549" s="49"/>
      <c r="C4549" s="32"/>
      <c r="D4549" s="32"/>
      <c r="E4549" s="32"/>
      <c r="F4549" s="32"/>
      <c r="G4549" s="33"/>
      <c r="H4549" s="33"/>
      <c r="I4549" s="33"/>
      <c r="J4549" s="33"/>
      <c r="K4549" s="33"/>
      <c r="L4549" s="33"/>
      <c r="M4549" s="59"/>
    </row>
    <row r="4550" spans="1:13" s="46" customFormat="1">
      <c r="A4550" s="49"/>
      <c r="C4550" s="32"/>
      <c r="D4550" s="32"/>
      <c r="E4550" s="32"/>
      <c r="F4550" s="32"/>
      <c r="G4550" s="33"/>
      <c r="H4550" s="33"/>
      <c r="I4550" s="33"/>
      <c r="J4550" s="33"/>
      <c r="K4550" s="33"/>
      <c r="L4550" s="33"/>
      <c r="M4550" s="59"/>
    </row>
    <row r="4551" spans="1:13" s="46" customFormat="1">
      <c r="A4551" s="49"/>
      <c r="C4551" s="32"/>
      <c r="D4551" s="32"/>
      <c r="E4551" s="32"/>
      <c r="F4551" s="32"/>
      <c r="G4551" s="33"/>
      <c r="H4551" s="33"/>
      <c r="I4551" s="33"/>
      <c r="J4551" s="33"/>
      <c r="K4551" s="33"/>
      <c r="L4551" s="33"/>
      <c r="M4551" s="59"/>
    </row>
    <row r="4552" spans="1:13" s="46" customFormat="1">
      <c r="A4552" s="49"/>
      <c r="C4552" s="32"/>
      <c r="D4552" s="32"/>
      <c r="E4552" s="32"/>
      <c r="F4552" s="32"/>
      <c r="G4552" s="33"/>
      <c r="H4552" s="33"/>
      <c r="I4552" s="33"/>
      <c r="J4552" s="33"/>
      <c r="K4552" s="33"/>
      <c r="L4552" s="33"/>
      <c r="M4552" s="59"/>
    </row>
    <row r="4553" spans="1:13" s="46" customFormat="1">
      <c r="A4553" s="49"/>
      <c r="C4553" s="32"/>
      <c r="D4553" s="32"/>
      <c r="E4553" s="32"/>
      <c r="F4553" s="32"/>
      <c r="G4553" s="33"/>
      <c r="H4553" s="33"/>
      <c r="I4553" s="33"/>
      <c r="J4553" s="33"/>
      <c r="K4553" s="33"/>
      <c r="L4553" s="33"/>
      <c r="M4553" s="59"/>
    </row>
    <row r="4554" spans="1:13" s="46" customFormat="1">
      <c r="A4554" s="49"/>
      <c r="C4554" s="32"/>
      <c r="D4554" s="32"/>
      <c r="E4554" s="32"/>
      <c r="F4554" s="32"/>
      <c r="G4554" s="33"/>
      <c r="H4554" s="33"/>
      <c r="I4554" s="33"/>
      <c r="J4554" s="33"/>
      <c r="K4554" s="33"/>
      <c r="L4554" s="33"/>
      <c r="M4554" s="59"/>
    </row>
    <row r="4555" spans="1:13" s="46" customFormat="1">
      <c r="A4555" s="49"/>
      <c r="C4555" s="32"/>
      <c r="D4555" s="32"/>
      <c r="E4555" s="32"/>
      <c r="F4555" s="32"/>
      <c r="G4555" s="33"/>
      <c r="H4555" s="33"/>
      <c r="I4555" s="33"/>
      <c r="J4555" s="33"/>
      <c r="K4555" s="33"/>
      <c r="L4555" s="33"/>
      <c r="M4555" s="59"/>
    </row>
    <row r="4556" spans="1:13" s="46" customFormat="1">
      <c r="A4556" s="49"/>
      <c r="C4556" s="32"/>
      <c r="D4556" s="32"/>
      <c r="E4556" s="32"/>
      <c r="F4556" s="32"/>
      <c r="G4556" s="33"/>
      <c r="H4556" s="33"/>
      <c r="I4556" s="33"/>
      <c r="J4556" s="33"/>
      <c r="K4556" s="33"/>
      <c r="L4556" s="33"/>
      <c r="M4556" s="59"/>
    </row>
    <row r="4557" spans="1:13" s="46" customFormat="1">
      <c r="A4557" s="49"/>
      <c r="C4557" s="32"/>
      <c r="D4557" s="32"/>
      <c r="E4557" s="32"/>
      <c r="F4557" s="32"/>
      <c r="G4557" s="33"/>
      <c r="H4557" s="33"/>
      <c r="I4557" s="33"/>
      <c r="J4557" s="33"/>
      <c r="K4557" s="33"/>
      <c r="L4557" s="33"/>
      <c r="M4557" s="59"/>
    </row>
    <row r="4558" spans="1:13" s="46" customFormat="1">
      <c r="A4558" s="49"/>
      <c r="C4558" s="32"/>
      <c r="D4558" s="32"/>
      <c r="E4558" s="32"/>
      <c r="F4558" s="32"/>
      <c r="G4558" s="33"/>
      <c r="H4558" s="33"/>
      <c r="I4558" s="33"/>
      <c r="J4558" s="33"/>
      <c r="K4558" s="33"/>
      <c r="L4558" s="33"/>
      <c r="M4558" s="59"/>
    </row>
    <row r="4559" spans="1:13" s="46" customFormat="1">
      <c r="A4559" s="49"/>
      <c r="C4559" s="32"/>
      <c r="D4559" s="32"/>
      <c r="E4559" s="32"/>
      <c r="F4559" s="32"/>
      <c r="G4559" s="33"/>
      <c r="H4559" s="33"/>
      <c r="I4559" s="33"/>
      <c r="J4559" s="33"/>
      <c r="K4559" s="33"/>
      <c r="L4559" s="33"/>
      <c r="M4559" s="59"/>
    </row>
    <row r="4560" spans="1:13" s="46" customFormat="1">
      <c r="A4560" s="49"/>
      <c r="C4560" s="32"/>
      <c r="D4560" s="32"/>
      <c r="E4560" s="32"/>
      <c r="F4560" s="32"/>
      <c r="G4560" s="33"/>
      <c r="H4560" s="33"/>
      <c r="I4560" s="33"/>
      <c r="J4560" s="33"/>
      <c r="K4560" s="33"/>
      <c r="L4560" s="33"/>
      <c r="M4560" s="59"/>
    </row>
    <row r="4561" spans="1:13" s="46" customFormat="1">
      <c r="A4561" s="49"/>
      <c r="C4561" s="32"/>
      <c r="D4561" s="32"/>
      <c r="E4561" s="32"/>
      <c r="F4561" s="32"/>
      <c r="G4561" s="33"/>
      <c r="H4561" s="33"/>
      <c r="I4561" s="33"/>
      <c r="J4561" s="33"/>
      <c r="K4561" s="33"/>
      <c r="L4561" s="33"/>
      <c r="M4561" s="59"/>
    </row>
    <row r="4562" spans="1:13" s="46" customFormat="1">
      <c r="A4562" s="49"/>
      <c r="C4562" s="32"/>
      <c r="D4562" s="32"/>
      <c r="E4562" s="32"/>
      <c r="F4562" s="32"/>
      <c r="G4562" s="33"/>
      <c r="H4562" s="33"/>
      <c r="I4562" s="33"/>
      <c r="J4562" s="33"/>
      <c r="K4562" s="33"/>
      <c r="L4562" s="33"/>
      <c r="M4562" s="59"/>
    </row>
    <row r="4563" spans="1:13" s="46" customFormat="1">
      <c r="A4563" s="49"/>
      <c r="C4563" s="32"/>
      <c r="D4563" s="32"/>
      <c r="E4563" s="32"/>
      <c r="F4563" s="32"/>
      <c r="G4563" s="33"/>
      <c r="H4563" s="33"/>
      <c r="I4563" s="33"/>
      <c r="J4563" s="33"/>
      <c r="K4563" s="33"/>
      <c r="L4563" s="33"/>
      <c r="M4563" s="59"/>
    </row>
    <row r="4564" spans="1:13" s="46" customFormat="1">
      <c r="A4564" s="49"/>
      <c r="C4564" s="32"/>
      <c r="D4564" s="32"/>
      <c r="E4564" s="32"/>
      <c r="F4564" s="32"/>
      <c r="G4564" s="33"/>
      <c r="H4564" s="33"/>
      <c r="I4564" s="33"/>
      <c r="J4564" s="33"/>
      <c r="K4564" s="33"/>
      <c r="L4564" s="33"/>
      <c r="M4564" s="59"/>
    </row>
    <row r="4565" spans="1:13" s="46" customFormat="1">
      <c r="A4565" s="49"/>
      <c r="C4565" s="32"/>
      <c r="D4565" s="32"/>
      <c r="E4565" s="32"/>
      <c r="F4565" s="32"/>
      <c r="G4565" s="33"/>
      <c r="H4565" s="33"/>
      <c r="I4565" s="33"/>
      <c r="J4565" s="33"/>
      <c r="K4565" s="33"/>
      <c r="L4565" s="33"/>
      <c r="M4565" s="59"/>
    </row>
    <row r="4566" spans="1:13" s="46" customFormat="1">
      <c r="A4566" s="49"/>
      <c r="C4566" s="32"/>
      <c r="D4566" s="32"/>
      <c r="E4566" s="32"/>
      <c r="F4566" s="32"/>
      <c r="G4566" s="33"/>
      <c r="H4566" s="33"/>
      <c r="I4566" s="33"/>
      <c r="J4566" s="33"/>
      <c r="K4566" s="33"/>
      <c r="L4566" s="33"/>
      <c r="M4566" s="59"/>
    </row>
    <row r="4567" spans="1:13" s="46" customFormat="1">
      <c r="A4567" s="49"/>
      <c r="C4567" s="32"/>
      <c r="D4567" s="32"/>
      <c r="E4567" s="32"/>
      <c r="F4567" s="32"/>
      <c r="G4567" s="33"/>
      <c r="H4567" s="33"/>
      <c r="I4567" s="33"/>
      <c r="J4567" s="33"/>
      <c r="K4567" s="33"/>
      <c r="L4567" s="33"/>
      <c r="M4567" s="59"/>
    </row>
    <row r="4568" spans="1:13" s="46" customFormat="1">
      <c r="A4568" s="49"/>
      <c r="C4568" s="32"/>
      <c r="D4568" s="32"/>
      <c r="E4568" s="32"/>
      <c r="F4568" s="32"/>
      <c r="G4568" s="33"/>
      <c r="H4568" s="33"/>
      <c r="I4568" s="33"/>
      <c r="J4568" s="33"/>
      <c r="K4568" s="33"/>
      <c r="L4568" s="33"/>
      <c r="M4568" s="59"/>
    </row>
    <row r="4569" spans="1:13" s="46" customFormat="1">
      <c r="A4569" s="49"/>
      <c r="C4569" s="32"/>
      <c r="D4569" s="32"/>
      <c r="E4569" s="32"/>
      <c r="F4569" s="32"/>
      <c r="G4569" s="33"/>
      <c r="H4569" s="33"/>
      <c r="I4569" s="33"/>
      <c r="J4569" s="33"/>
      <c r="K4569" s="33"/>
      <c r="L4569" s="33"/>
      <c r="M4569" s="59"/>
    </row>
    <row r="4570" spans="1:13" s="46" customFormat="1">
      <c r="A4570" s="49"/>
      <c r="C4570" s="32"/>
      <c r="D4570" s="32"/>
      <c r="E4570" s="32"/>
      <c r="F4570" s="32"/>
      <c r="G4570" s="33"/>
      <c r="H4570" s="33"/>
      <c r="I4570" s="33"/>
      <c r="J4570" s="33"/>
      <c r="K4570" s="33"/>
      <c r="L4570" s="33"/>
      <c r="M4570" s="59"/>
    </row>
    <row r="4571" spans="1:13" s="46" customFormat="1">
      <c r="A4571" s="49"/>
      <c r="C4571" s="32"/>
      <c r="D4571" s="32"/>
      <c r="E4571" s="32"/>
      <c r="F4571" s="32"/>
      <c r="G4571" s="33"/>
      <c r="H4571" s="33"/>
      <c r="I4571" s="33"/>
      <c r="J4571" s="33"/>
      <c r="K4571" s="33"/>
      <c r="L4571" s="33"/>
      <c r="M4571" s="59"/>
    </row>
    <row r="4572" spans="1:13" s="46" customFormat="1">
      <c r="A4572" s="49"/>
      <c r="C4572" s="32"/>
      <c r="D4572" s="32"/>
      <c r="E4572" s="32"/>
      <c r="F4572" s="32"/>
      <c r="G4572" s="33"/>
      <c r="H4572" s="33"/>
      <c r="I4572" s="33"/>
      <c r="J4572" s="33"/>
      <c r="K4572" s="33"/>
      <c r="L4572" s="33"/>
      <c r="M4572" s="59"/>
    </row>
    <row r="4573" spans="1:13" s="46" customFormat="1">
      <c r="A4573" s="49"/>
      <c r="C4573" s="32"/>
      <c r="D4573" s="32"/>
      <c r="E4573" s="32"/>
      <c r="F4573" s="32"/>
      <c r="G4573" s="33"/>
      <c r="H4573" s="33"/>
      <c r="I4573" s="33"/>
      <c r="J4573" s="33"/>
      <c r="K4573" s="33"/>
      <c r="L4573" s="33"/>
      <c r="M4573" s="59"/>
    </row>
    <row r="4574" spans="1:13" s="46" customFormat="1">
      <c r="A4574" s="49"/>
      <c r="C4574" s="32"/>
      <c r="D4574" s="32"/>
      <c r="E4574" s="32"/>
      <c r="F4574" s="32"/>
      <c r="G4574" s="33"/>
      <c r="H4574" s="33"/>
      <c r="I4574" s="33"/>
      <c r="J4574" s="33"/>
      <c r="K4574" s="33"/>
      <c r="L4574" s="33"/>
      <c r="M4574" s="59"/>
    </row>
    <row r="4575" spans="1:13" s="46" customFormat="1">
      <c r="A4575" s="49"/>
      <c r="C4575" s="32"/>
      <c r="D4575" s="32"/>
      <c r="E4575" s="32"/>
      <c r="F4575" s="32"/>
      <c r="G4575" s="33"/>
      <c r="H4575" s="33"/>
      <c r="I4575" s="33"/>
      <c r="J4575" s="33"/>
      <c r="K4575" s="33"/>
      <c r="L4575" s="33"/>
      <c r="M4575" s="59"/>
    </row>
    <row r="4576" spans="1:13" s="46" customFormat="1">
      <c r="A4576" s="49"/>
      <c r="C4576" s="32"/>
      <c r="D4576" s="32"/>
      <c r="E4576" s="32"/>
      <c r="F4576" s="32"/>
      <c r="G4576" s="33"/>
      <c r="H4576" s="33"/>
      <c r="I4576" s="33"/>
      <c r="J4576" s="33"/>
      <c r="K4576" s="33"/>
      <c r="L4576" s="33"/>
      <c r="M4576" s="59"/>
    </row>
    <row r="4577" spans="1:13" s="46" customFormat="1">
      <c r="A4577" s="49"/>
      <c r="C4577" s="32"/>
      <c r="D4577" s="32"/>
      <c r="E4577" s="32"/>
      <c r="F4577" s="32"/>
      <c r="G4577" s="33"/>
      <c r="H4577" s="33"/>
      <c r="I4577" s="33"/>
      <c r="J4577" s="33"/>
      <c r="K4577" s="33"/>
      <c r="L4577" s="33"/>
      <c r="M4577" s="59"/>
    </row>
    <row r="4578" spans="1:13" s="46" customFormat="1">
      <c r="A4578" s="49"/>
      <c r="C4578" s="32"/>
      <c r="D4578" s="32"/>
      <c r="E4578" s="32"/>
      <c r="F4578" s="32"/>
      <c r="G4578" s="33"/>
      <c r="H4578" s="33"/>
      <c r="I4578" s="33"/>
      <c r="J4578" s="33"/>
      <c r="K4578" s="33"/>
      <c r="L4578" s="33"/>
      <c r="M4578" s="59"/>
    </row>
    <row r="4579" spans="1:13" s="46" customFormat="1">
      <c r="A4579" s="49"/>
      <c r="C4579" s="32"/>
      <c r="D4579" s="32"/>
      <c r="E4579" s="32"/>
      <c r="F4579" s="32"/>
      <c r="G4579" s="33"/>
      <c r="H4579" s="33"/>
      <c r="I4579" s="33"/>
      <c r="J4579" s="33"/>
      <c r="K4579" s="33"/>
      <c r="L4579" s="33"/>
      <c r="M4579" s="59"/>
    </row>
    <row r="4580" spans="1:13" s="46" customFormat="1">
      <c r="A4580" s="49"/>
      <c r="C4580" s="32"/>
      <c r="D4580" s="32"/>
      <c r="E4580" s="32"/>
      <c r="F4580" s="32"/>
      <c r="G4580" s="33"/>
      <c r="H4580" s="33"/>
      <c r="I4580" s="33"/>
      <c r="J4580" s="33"/>
      <c r="K4580" s="33"/>
      <c r="L4580" s="33"/>
      <c r="M4580" s="59"/>
    </row>
    <row r="4581" spans="1:13" s="46" customFormat="1">
      <c r="A4581" s="49"/>
      <c r="C4581" s="32"/>
      <c r="D4581" s="32"/>
      <c r="E4581" s="32"/>
      <c r="F4581" s="32"/>
      <c r="G4581" s="33"/>
      <c r="H4581" s="33"/>
      <c r="I4581" s="33"/>
      <c r="J4581" s="33"/>
      <c r="K4581" s="33"/>
      <c r="L4581" s="33"/>
      <c r="M4581" s="59"/>
    </row>
    <row r="4582" spans="1:13" s="46" customFormat="1">
      <c r="A4582" s="49"/>
      <c r="C4582" s="32"/>
      <c r="D4582" s="32"/>
      <c r="E4582" s="32"/>
      <c r="F4582" s="32"/>
      <c r="G4582" s="33"/>
      <c r="H4582" s="33"/>
      <c r="I4582" s="33"/>
      <c r="J4582" s="33"/>
      <c r="K4582" s="33"/>
      <c r="L4582" s="33"/>
      <c r="M4582" s="59"/>
    </row>
    <row r="4583" spans="1:13" s="46" customFormat="1">
      <c r="A4583" s="49"/>
      <c r="C4583" s="32"/>
      <c r="D4583" s="32"/>
      <c r="E4583" s="32"/>
      <c r="F4583" s="32"/>
      <c r="G4583" s="33"/>
      <c r="H4583" s="33"/>
      <c r="I4583" s="33"/>
      <c r="J4583" s="33"/>
      <c r="K4583" s="33"/>
      <c r="L4583" s="33"/>
      <c r="M4583" s="59"/>
    </row>
    <row r="4584" spans="1:13" s="46" customFormat="1">
      <c r="A4584" s="49"/>
      <c r="C4584" s="32"/>
      <c r="D4584" s="32"/>
      <c r="E4584" s="32"/>
      <c r="F4584" s="32"/>
      <c r="G4584" s="33"/>
      <c r="H4584" s="33"/>
      <c r="I4584" s="33"/>
      <c r="J4584" s="33"/>
      <c r="K4584" s="33"/>
      <c r="L4584" s="33"/>
      <c r="M4584" s="59"/>
    </row>
    <row r="4587" spans="1:13" s="46" customFormat="1" ht="18.75">
      <c r="A4587" s="48"/>
      <c r="C4587" s="32"/>
      <c r="D4587" s="32"/>
      <c r="E4587" s="32"/>
      <c r="F4587" s="32"/>
      <c r="G4587" s="33"/>
      <c r="H4587" s="33"/>
      <c r="I4587" s="33"/>
      <c r="J4587" s="33"/>
      <c r="K4587" s="33"/>
      <c r="L4587" s="33"/>
      <c r="M4587" s="59"/>
    </row>
    <row r="4711" spans="1:13" s="46" customFormat="1" ht="18.75">
      <c r="A4711" s="48"/>
      <c r="C4711" s="32"/>
      <c r="D4711" s="32"/>
      <c r="E4711" s="32"/>
      <c r="F4711" s="32"/>
      <c r="G4711" s="33"/>
      <c r="H4711" s="33"/>
      <c r="I4711" s="33"/>
      <c r="J4711" s="33"/>
      <c r="K4711" s="33"/>
      <c r="L4711" s="33"/>
      <c r="M4711" s="59"/>
    </row>
    <row r="4726" spans="1:13" s="46" customFormat="1" ht="18.75">
      <c r="A4726" s="48"/>
      <c r="C4726" s="32"/>
      <c r="D4726" s="32"/>
      <c r="E4726" s="32"/>
      <c r="F4726" s="32"/>
      <c r="G4726" s="33"/>
      <c r="H4726" s="33"/>
      <c r="I4726" s="33"/>
      <c r="J4726" s="33"/>
      <c r="K4726" s="33"/>
      <c r="L4726" s="33"/>
      <c r="M4726" s="59"/>
    </row>
    <row r="4741" spans="1:13" s="46" customFormat="1" ht="18.75">
      <c r="A4741" s="48"/>
      <c r="C4741" s="32"/>
      <c r="D4741" s="32"/>
      <c r="E4741" s="32"/>
      <c r="F4741" s="32"/>
      <c r="G4741" s="33"/>
      <c r="H4741" s="33"/>
      <c r="I4741" s="33"/>
      <c r="J4741" s="33"/>
      <c r="K4741" s="33"/>
      <c r="L4741" s="33"/>
      <c r="M4741" s="59"/>
    </row>
    <row r="4793" spans="1:13" s="46" customFormat="1" ht="18.75">
      <c r="A4793" s="48"/>
      <c r="C4793" s="32"/>
      <c r="D4793" s="32"/>
      <c r="E4793" s="32"/>
      <c r="F4793" s="32"/>
      <c r="G4793" s="33"/>
      <c r="H4793" s="33"/>
      <c r="I4793" s="33"/>
      <c r="J4793" s="33"/>
      <c r="K4793" s="33"/>
      <c r="L4793" s="33"/>
      <c r="M4793" s="59"/>
    </row>
    <row r="4845" spans="1:13" s="46" customFormat="1" ht="18.75">
      <c r="A4845" s="48"/>
      <c r="C4845" s="32"/>
      <c r="D4845" s="32"/>
      <c r="E4845" s="32"/>
      <c r="F4845" s="32"/>
      <c r="G4845" s="33"/>
      <c r="H4845" s="33"/>
      <c r="I4845" s="33"/>
      <c r="J4845" s="33"/>
      <c r="K4845" s="33"/>
      <c r="L4845" s="33"/>
      <c r="M4845" s="59"/>
    </row>
    <row r="4897" spans="1:13" s="46" customFormat="1" ht="18.75">
      <c r="A4897" s="48"/>
      <c r="C4897" s="32"/>
      <c r="D4897" s="32"/>
      <c r="E4897" s="32"/>
      <c r="F4897" s="32"/>
      <c r="G4897" s="33"/>
      <c r="H4897" s="33"/>
      <c r="I4897" s="33"/>
      <c r="J4897" s="33"/>
      <c r="K4897" s="33"/>
      <c r="L4897" s="33"/>
      <c r="M4897" s="59"/>
    </row>
    <row r="4949" spans="1:13" s="46" customFormat="1" ht="18.75">
      <c r="A4949" s="48"/>
      <c r="C4949" s="32"/>
      <c r="D4949" s="32"/>
      <c r="E4949" s="32"/>
      <c r="F4949" s="32"/>
      <c r="G4949" s="33"/>
      <c r="H4949" s="33"/>
      <c r="I4949" s="33"/>
      <c r="J4949" s="33"/>
      <c r="K4949" s="33"/>
      <c r="L4949" s="33"/>
      <c r="M4949" s="59"/>
    </row>
    <row r="5001" spans="1:13" s="46" customFormat="1" ht="18.75">
      <c r="A5001" s="48"/>
      <c r="C5001" s="32"/>
      <c r="D5001" s="32"/>
      <c r="E5001" s="32"/>
      <c r="F5001" s="32"/>
      <c r="G5001" s="33"/>
      <c r="H5001" s="33"/>
      <c r="I5001" s="33"/>
      <c r="J5001" s="33"/>
      <c r="K5001" s="33"/>
      <c r="L5001" s="33"/>
      <c r="M5001" s="59"/>
    </row>
    <row r="5053" spans="1:13" s="46" customFormat="1" ht="18.75">
      <c r="A5053" s="48"/>
      <c r="C5053" s="32"/>
      <c r="D5053" s="32"/>
      <c r="E5053" s="32"/>
      <c r="F5053" s="32"/>
      <c r="G5053" s="33"/>
      <c r="H5053" s="33"/>
      <c r="I5053" s="33"/>
      <c r="J5053" s="33"/>
      <c r="K5053" s="33"/>
      <c r="L5053" s="33"/>
      <c r="M5053" s="59"/>
    </row>
  </sheetData>
  <phoneticPr fontId="2" type="noConversion"/>
  <conditionalFormatting sqref="B1:B1048576">
    <cfRule type="top10" dxfId="11" priority="1" bottom="1" rank="1"/>
    <cfRule type="top10" dxfId="10" priority="2" rank="1"/>
    <cfRule type="cellIs" dxfId="9" priority="3" operator="lessThan">
      <formula>-120000</formula>
    </cfRule>
    <cfRule type="cellIs" dxfId="8" priority="4" operator="less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8961-8F44-4866-9781-521A4DF5C5BB}">
  <dimension ref="A1:O5053"/>
  <sheetViews>
    <sheetView topLeftCell="A4" workbookViewId="0">
      <selection activeCell="E863" sqref="E863"/>
    </sheetView>
  </sheetViews>
  <sheetFormatPr defaultRowHeight="16.5"/>
  <cols>
    <col min="1" max="1" width="15.625" style="32" customWidth="1"/>
    <col min="2" max="2" width="20.625" style="46" customWidth="1"/>
    <col min="3" max="3" width="14.75" style="32" customWidth="1"/>
    <col min="4" max="4" width="13.875" style="32" customWidth="1"/>
    <col min="5" max="6" width="9" style="32"/>
    <col min="7" max="7" width="13.875" style="33" bestFit="1" customWidth="1"/>
    <col min="8" max="8" width="12.625" style="33" bestFit="1" customWidth="1"/>
    <col min="9" max="9" width="11.75" style="33" bestFit="1" customWidth="1"/>
    <col min="10" max="10" width="12" style="33" customWidth="1"/>
    <col min="11" max="11" width="10.125" style="33" bestFit="1" customWidth="1"/>
    <col min="12" max="12" width="21.375" style="33" bestFit="1" customWidth="1"/>
    <col min="13" max="16384" width="9" style="31"/>
  </cols>
  <sheetData>
    <row r="1" spans="1:15">
      <c r="A1" s="32" t="s">
        <v>24</v>
      </c>
      <c r="B1" s="46" t="s">
        <v>25</v>
      </c>
      <c r="C1" s="32" t="s">
        <v>9</v>
      </c>
      <c r="D1" s="32" t="s">
        <v>10</v>
      </c>
      <c r="E1" s="32" t="s">
        <v>11</v>
      </c>
    </row>
    <row r="2" spans="1:15">
      <c r="A2" s="47">
        <v>45667</v>
      </c>
      <c r="B2" s="46">
        <v>-47245.824000000001</v>
      </c>
      <c r="C2" s="32">
        <f>VLOOKUP($A3,級距!$A:$K,9,FALSE)</f>
        <v>8</v>
      </c>
      <c r="D2" s="32">
        <f>VLOOKUP($A3,級距!$A:$K,10,FALSE)</f>
        <v>5</v>
      </c>
      <c r="E2" s="32">
        <f>VLOOKUP($A3,級距!$A:$K,11,FALSE)</f>
        <v>2</v>
      </c>
      <c r="F2" s="32">
        <f t="shared" ref="F2:F8" si="0">IF(A3&lt;&gt;A2,1,0)</f>
        <v>1</v>
      </c>
      <c r="G2" s="36" t="s">
        <v>12</v>
      </c>
      <c r="H2" s="3">
        <f>MAX(B2:B1500)</f>
        <v>935233.88800000004</v>
      </c>
      <c r="I2" s="50">
        <f>ABS(H2/H3)</f>
        <v>7.5051748520397803</v>
      </c>
      <c r="J2" s="36"/>
      <c r="K2" s="36"/>
      <c r="O2" s="42" t="s">
        <v>55</v>
      </c>
    </row>
    <row r="3" spans="1:15">
      <c r="A3" s="47">
        <v>45666</v>
      </c>
      <c r="B3" s="46">
        <v>242424.48800000001</v>
      </c>
      <c r="C3" s="32">
        <f>VLOOKUP($A4,級距!$A:$K,9,FALSE)</f>
        <v>4</v>
      </c>
      <c r="D3" s="32">
        <f>VLOOKUP($A4,級距!$A:$K,10,FALSE)</f>
        <v>5</v>
      </c>
      <c r="E3" s="32">
        <f>VLOOKUP($A4,級距!$A:$K,11,FALSE)</f>
        <v>2</v>
      </c>
      <c r="F3" s="32">
        <f t="shared" si="0"/>
        <v>1</v>
      </c>
      <c r="G3" s="36" t="s">
        <v>13</v>
      </c>
      <c r="H3" s="3">
        <f>MIN(B2:B1500)</f>
        <v>-124611.872</v>
      </c>
      <c r="I3" s="36"/>
      <c r="J3" s="36"/>
      <c r="K3" s="36"/>
    </row>
    <row r="4" spans="1:15">
      <c r="A4" s="47">
        <v>45665</v>
      </c>
      <c r="B4" s="46">
        <v>148566.11199999999</v>
      </c>
      <c r="C4" s="32">
        <f>VLOOKUP($A5,級距!$A:$K,9,FALSE)</f>
        <v>5</v>
      </c>
      <c r="D4" s="32">
        <f>VLOOKUP($A5,級距!$A:$K,10,FALSE)</f>
        <v>8</v>
      </c>
      <c r="E4" s="32">
        <f>VLOOKUP($A5,級距!$A:$K,11,FALSE)</f>
        <v>3</v>
      </c>
      <c r="F4" s="32">
        <f t="shared" si="0"/>
        <v>1</v>
      </c>
      <c r="G4" s="36" t="s">
        <v>11</v>
      </c>
      <c r="H4" s="36">
        <v>1</v>
      </c>
      <c r="I4" s="36">
        <v>2</v>
      </c>
      <c r="J4" s="36">
        <v>3</v>
      </c>
      <c r="K4" s="36">
        <v>4</v>
      </c>
      <c r="L4" s="34" t="s">
        <v>21</v>
      </c>
      <c r="O4" s="31" t="s">
        <v>20</v>
      </c>
    </row>
    <row r="5" spans="1:15">
      <c r="A5" s="47">
        <v>45664</v>
      </c>
      <c r="B5" s="46">
        <v>54872.32</v>
      </c>
      <c r="C5" s="32">
        <f>VLOOKUP($A6,級距!$A:$K,9,FALSE)</f>
        <v>9</v>
      </c>
      <c r="D5" s="32">
        <f>VLOOKUP($A6,級距!$A:$K,10,FALSE)</f>
        <v>10</v>
      </c>
      <c r="E5" s="32">
        <f>VLOOKUP($A6,級距!$A:$K,11,FALSE)</f>
        <v>3</v>
      </c>
      <c r="F5" s="32">
        <f t="shared" si="0"/>
        <v>1</v>
      </c>
      <c r="G5" s="36" t="s">
        <v>14</v>
      </c>
      <c r="H5" s="37">
        <f>COUNTIF($E$2:$E$1500,H$4)/COUNT($E$2:$E$1500)</f>
        <v>5.3613053613053616E-2</v>
      </c>
      <c r="I5" s="37">
        <f>COUNTIF($E$2:$E$1500,I$4)/COUNT($E$2:$E$1500)</f>
        <v>0.55011655011655014</v>
      </c>
      <c r="J5" s="37">
        <f>COUNTIF($E$2:$E$1500,J$4)/COUNT($E$2:$E$1500)</f>
        <v>0.31934731934731936</v>
      </c>
      <c r="K5" s="37">
        <f>COUNTIF($E$2:$E$1500,K$4)/COUNT($E$2:$E$1500)</f>
        <v>7.6923076923076927E-2</v>
      </c>
      <c r="O5" s="31" t="s">
        <v>56</v>
      </c>
    </row>
    <row r="6" spans="1:15">
      <c r="A6" s="47">
        <v>45663</v>
      </c>
      <c r="B6" s="46">
        <v>137864.18400000001</v>
      </c>
      <c r="C6" s="32">
        <f>VLOOKUP($A7,級距!$A:$K,9,FALSE)</f>
        <v>4</v>
      </c>
      <c r="D6" s="32">
        <f>VLOOKUP($A7,級距!$A:$K,10,FALSE)</f>
        <v>3</v>
      </c>
      <c r="E6" s="32">
        <f>VLOOKUP($A7,級距!$A:$K,11,FALSE)</f>
        <v>2</v>
      </c>
      <c r="F6" s="32">
        <f t="shared" si="0"/>
        <v>1</v>
      </c>
      <c r="G6" s="36" t="s">
        <v>15</v>
      </c>
      <c r="H6" s="3">
        <f>SUMIF($E$2:$E$1500,H$4,$B$2:$B$1500)</f>
        <v>408219.14399999991</v>
      </c>
      <c r="I6" s="3">
        <f>SUMIF($E$2:$E$1500,I$4,$B$2:$B$1500)</f>
        <v>-9132357.0080000013</v>
      </c>
      <c r="J6" s="3">
        <f>SUMIF($E$2:$E$1500,J$4,$B$2:$B$1500)</f>
        <v>9304616.8880000003</v>
      </c>
      <c r="K6" s="3">
        <f>SUMIF($E$2:$E$1500,K$4,$B$2:$B$1500)</f>
        <v>7905013.6319999984</v>
      </c>
      <c r="L6" s="7">
        <f>SUM(H6:K6)</f>
        <v>8485492.6559999958</v>
      </c>
      <c r="O6" s="31" t="s">
        <v>57</v>
      </c>
    </row>
    <row r="7" spans="1:15">
      <c r="A7" s="47">
        <v>45660</v>
      </c>
      <c r="B7" s="46">
        <v>-123352.776</v>
      </c>
      <c r="C7" s="32">
        <f>VLOOKUP($A8,級距!$A:$K,9,FALSE)</f>
        <v>2</v>
      </c>
      <c r="D7" s="32">
        <f>VLOOKUP($A8,級距!$A:$K,10,FALSE)</f>
        <v>3</v>
      </c>
      <c r="E7" s="32">
        <f>VLOOKUP($A8,級距!$A:$K,11,FALSE)</f>
        <v>2</v>
      </c>
      <c r="F7" s="32">
        <f t="shared" si="0"/>
        <v>1</v>
      </c>
      <c r="G7" s="38" t="s">
        <v>16</v>
      </c>
      <c r="H7" s="39">
        <f>COUNTIFS($B$2:$B$1500,"&gt;0",$E$2:$E$1500,H$4)/COUNTIF($E$2:$E$1500,H$4)</f>
        <v>0.34782608695652173</v>
      </c>
      <c r="I7" s="39">
        <f>COUNTIFS($B$2:$B$1500,"&gt;0",$E$2:$E$1500,I$4)/COUNTIF($E$2:$E$1500,I$4)</f>
        <v>0.29872881355932202</v>
      </c>
      <c r="J7" s="39">
        <f>COUNTIFS($B$2:$B$1500,"&gt;0",$E$2:$E$1500,J$4)/COUNTIF($E$2:$E$1500,J$4)</f>
        <v>0.65693430656934304</v>
      </c>
      <c r="K7" s="39">
        <f>COUNTIFS($B$2:$B$1500,"&gt;0",$E$2:$E$1500,K$4)/COUNTIF($E$2:$E$1500,K$4)</f>
        <v>0.77272727272727271</v>
      </c>
      <c r="L7" s="43">
        <f>COUNTIFS($B$2:$B$1500,"&gt;0")/COUNT($B$2:$B$1500)</f>
        <v>0.45221445221445222</v>
      </c>
      <c r="O7" s="31" t="s">
        <v>58</v>
      </c>
    </row>
    <row r="8" spans="1:15">
      <c r="A8" s="47">
        <v>45657</v>
      </c>
      <c r="B8" s="46">
        <v>-86758.903999999995</v>
      </c>
      <c r="C8" s="32">
        <f>VLOOKUP(A8,級距!$A:$K,9,FALSE)</f>
        <v>2</v>
      </c>
      <c r="D8" s="32">
        <f>VLOOKUP($A8,級距!$A:$K,10,FALSE)</f>
        <v>3</v>
      </c>
      <c r="E8" s="32">
        <f>VLOOKUP($A8,級距!$A:$K,11,FALSE)</f>
        <v>2</v>
      </c>
      <c r="F8" s="32">
        <f t="shared" si="0"/>
        <v>1</v>
      </c>
      <c r="G8" s="38" t="s">
        <v>17</v>
      </c>
      <c r="H8" s="40">
        <f>AVERAGEIFS($B$2:$B$1500,$B$2:$B$1500,"&gt;0",$E$2:$E$1500,H$4)/MAX(1,-AVERAGEIFS($B$2:$B$1500,$B$2:$B$1500,"&lt;0",$E$2:$E$1500,H$4))</f>
        <v>2.3225360704494595</v>
      </c>
      <c r="I8" s="40">
        <f>AVERAGEIFS($B$2:$B$1500,$B$2:$B$1500,"&gt;0",$E$2:$E$1500,I$4)/MAX(1,-AVERAGEIFS($B$2:$B$1500,$B$2:$B$1500,"&lt;0",$E$2:$E$1500,I$4))</f>
        <v>1.1371361490759246</v>
      </c>
      <c r="J8" s="40">
        <f>AVERAGEIFS($B$2:$B$1500,$B$2:$B$1500,"&gt;0",$E$2:$E$1500,J$4)/MAX(1,-AVERAGEIFS($B$2:$B$1500,$B$2:$B$1500,"&lt;0",$E$2:$E$1500,J$4))</f>
        <v>1.6008588415184695</v>
      </c>
      <c r="K8" s="40">
        <f>AVERAGEIFS($B$2:$B$1500,$B$2:$B$1500,"&gt;0",$E$2:$E$1500,K$4)/MAX(2,-AVERAGEIFS($B$2:$B$1500,$B$2:$B$1500,"&lt;0",$E$2:$E$1500,K$4))</f>
        <v>3.743880318354698</v>
      </c>
      <c r="L8" s="44">
        <f>AVERAGEIFS($B$2:$B$1500,$B$2:$B$1500,"&gt;0")/MAX(2,-AVERAGEIFS($B$2:$B$1500,$B$2:$B$1500,"&lt;0"))</f>
        <v>1.629158880143045</v>
      </c>
      <c r="O8" s="31" t="s">
        <v>59</v>
      </c>
    </row>
    <row r="9" spans="1:15">
      <c r="A9" s="47">
        <v>45656</v>
      </c>
      <c r="B9" s="46">
        <v>125885.10400000001</v>
      </c>
      <c r="C9" s="32">
        <f>VLOOKUP(A9,級距!$A:$K,9,FALSE)</f>
        <v>3</v>
      </c>
      <c r="D9" s="32">
        <f>VLOOKUP($A9,級距!$A:$K,10,FALSE)</f>
        <v>2</v>
      </c>
      <c r="E9" s="32">
        <f>VLOOKUP($A9,級距!$A:$K,11,FALSE)</f>
        <v>2</v>
      </c>
      <c r="F9" s="32">
        <f t="shared" ref="F9:F72" si="1">IF(A10&lt;&gt;A9,1,0)</f>
        <v>1</v>
      </c>
      <c r="G9" s="38" t="s">
        <v>18</v>
      </c>
      <c r="H9" s="4">
        <f>H8*H7-(1-H7)</f>
        <v>0.1556647201563337</v>
      </c>
      <c r="I9" s="4">
        <f>I8*I7-(1-I7)</f>
        <v>-0.36157585377181067</v>
      </c>
      <c r="J9" s="4">
        <f>J8*J7-(1-J7)</f>
        <v>0.70859339953768063</v>
      </c>
      <c r="K9" s="4">
        <f>K8*K7-(1-K7)</f>
        <v>2.6657257005468118</v>
      </c>
      <c r="L9" s="45">
        <f>L8*L7-(1-L7)</f>
        <v>0.18894364276864972</v>
      </c>
      <c r="O9" s="31" t="s">
        <v>49</v>
      </c>
    </row>
    <row r="10" spans="1:15">
      <c r="A10" s="47">
        <v>45652</v>
      </c>
      <c r="B10" s="46">
        <v>3847.04</v>
      </c>
      <c r="C10" s="32">
        <f>VLOOKUP(A10,級距!$A:$K,9,FALSE)</f>
        <v>1</v>
      </c>
      <c r="D10" s="32">
        <f>VLOOKUP($A10,級距!$A:$K,10,FALSE)</f>
        <v>4</v>
      </c>
      <c r="E10" s="32">
        <f>VLOOKUP($A10,級距!$A:$K,11,FALSE)</f>
        <v>2</v>
      </c>
      <c r="F10" s="32">
        <f t="shared" si="1"/>
        <v>1</v>
      </c>
      <c r="G10" s="41" t="s">
        <v>19</v>
      </c>
      <c r="H10" s="53">
        <f>'Dual Thrust Strategy'!H10</f>
        <v>0.36044776119402983</v>
      </c>
      <c r="I10" s="36"/>
      <c r="J10" s="36"/>
      <c r="K10" s="36"/>
    </row>
    <row r="11" spans="1:15">
      <c r="A11" s="47">
        <v>45650</v>
      </c>
      <c r="B11" s="46">
        <v>105876.56</v>
      </c>
      <c r="C11" s="32">
        <f>VLOOKUP(A11,級距!$A:$K,9,FALSE)</f>
        <v>6</v>
      </c>
      <c r="D11" s="32">
        <f>VLOOKUP($A11,級距!$A:$K,10,FALSE)</f>
        <v>8</v>
      </c>
      <c r="E11" s="32">
        <f>VLOOKUP($A11,級距!$A:$K,11,FALSE)</f>
        <v>3</v>
      </c>
      <c r="F11" s="32">
        <f t="shared" si="1"/>
        <v>1</v>
      </c>
      <c r="G11" s="51" t="s">
        <v>29</v>
      </c>
      <c r="H11" s="45">
        <f>AVERAGEIF($B$2:$B$1500,"&lt;0")</f>
        <v>-52342.86497021278</v>
      </c>
      <c r="I11" s="34"/>
      <c r="J11" s="34"/>
      <c r="K11" s="34"/>
    </row>
    <row r="12" spans="1:15">
      <c r="A12" s="47">
        <v>45649</v>
      </c>
      <c r="B12" s="46">
        <v>120143.792</v>
      </c>
      <c r="C12" s="32">
        <f>VLOOKUP(A12,級距!$A:$K,9,FALSE)</f>
        <v>8</v>
      </c>
      <c r="D12" s="32">
        <f>VLOOKUP($A12,級距!$A:$K,10,FALSE)</f>
        <v>10</v>
      </c>
      <c r="E12" s="32">
        <f>VLOOKUP($A12,級距!$A:$K,11,FALSE)</f>
        <v>3</v>
      </c>
      <c r="F12" s="32">
        <f t="shared" si="1"/>
        <v>1</v>
      </c>
      <c r="G12" s="51" t="s">
        <v>30</v>
      </c>
      <c r="H12" s="52">
        <f>AVERAGEIF($B$2:$B$1500,"&gt;0")</f>
        <v>85274.843278350469</v>
      </c>
      <c r="I12" s="54">
        <f>H12/ABS(H11)</f>
        <v>1.629158880143045</v>
      </c>
      <c r="J12" s="34"/>
      <c r="K12" s="34"/>
    </row>
    <row r="13" spans="1:15">
      <c r="A13" s="47">
        <v>45646</v>
      </c>
      <c r="B13" s="46">
        <v>-39115.072</v>
      </c>
      <c r="C13" s="32">
        <f>VLOOKUP(A13,級距!$A:$K,9,FALSE)</f>
        <v>4</v>
      </c>
      <c r="D13" s="32">
        <f>VLOOKUP($A13,級距!$A:$K,10,FALSE)</f>
        <v>7</v>
      </c>
      <c r="E13" s="32">
        <f>VLOOKUP($A13,級距!$A:$K,11,FALSE)</f>
        <v>3</v>
      </c>
      <c r="F13" s="32">
        <f t="shared" si="1"/>
        <v>1</v>
      </c>
      <c r="G13" s="33" t="s">
        <v>32</v>
      </c>
      <c r="H13" s="35">
        <f xml:space="preserve"> COUNTIF(B1:B1500,"&lt;-120000")/COUNT(B1:B1500)</f>
        <v>2.097902097902098E-2</v>
      </c>
    </row>
    <row r="14" spans="1:15">
      <c r="A14" s="47">
        <v>45644</v>
      </c>
      <c r="B14" s="46">
        <v>6538.4160000000002</v>
      </c>
      <c r="C14" s="32">
        <f>VLOOKUP(A14,級距!$A:$K,9,FALSE)</f>
        <v>7</v>
      </c>
      <c r="D14" s="32">
        <f>VLOOKUP($A14,級距!$A:$K,10,FALSE)</f>
        <v>6</v>
      </c>
      <c r="E14" s="32">
        <f>VLOOKUP($A14,級距!$A:$K,11,FALSE)</f>
        <v>2</v>
      </c>
      <c r="F14" s="32">
        <f t="shared" si="1"/>
        <v>1</v>
      </c>
    </row>
    <row r="15" spans="1:15">
      <c r="A15" s="47">
        <v>45643</v>
      </c>
      <c r="B15" s="46">
        <v>43945.152000000002</v>
      </c>
      <c r="C15" s="32">
        <f>VLOOKUP(A15,級距!$A:$K,9,FALSE)</f>
        <v>4</v>
      </c>
      <c r="D15" s="32">
        <f>VLOOKUP($A15,級距!$A:$K,10,FALSE)</f>
        <v>4</v>
      </c>
      <c r="E15" s="32">
        <f>VLOOKUP($A15,級距!$A:$K,11,FALSE)</f>
        <v>2</v>
      </c>
      <c r="F15" s="32">
        <f t="shared" si="1"/>
        <v>1</v>
      </c>
    </row>
    <row r="16" spans="1:15">
      <c r="A16" s="47">
        <v>45642</v>
      </c>
      <c r="B16" s="46">
        <v>-21217.248</v>
      </c>
      <c r="C16" s="32">
        <f>VLOOKUP(A16,級距!$A:$K,9,FALSE)</f>
        <v>8</v>
      </c>
      <c r="D16" s="32">
        <f>VLOOKUP($A16,級距!$A:$K,10,FALSE)</f>
        <v>8</v>
      </c>
      <c r="E16" s="32">
        <f>VLOOKUP($A16,級距!$A:$K,11,FALSE)</f>
        <v>3</v>
      </c>
      <c r="F16" s="32">
        <f t="shared" si="1"/>
        <v>1</v>
      </c>
    </row>
    <row r="17" spans="1:11">
      <c r="A17" s="47">
        <v>45638</v>
      </c>
      <c r="B17" s="46">
        <v>-25097.84</v>
      </c>
      <c r="C17" s="32">
        <f>VLOOKUP(A17,級距!$A:$K,9,FALSE)</f>
        <v>4</v>
      </c>
      <c r="D17" s="32">
        <f>VLOOKUP($A17,級距!$A:$K,10,FALSE)</f>
        <v>5</v>
      </c>
      <c r="E17" s="32">
        <f>VLOOKUP($A17,級距!$A:$K,11,FALSE)</f>
        <v>2</v>
      </c>
      <c r="F17" s="32">
        <f t="shared" si="1"/>
        <v>1</v>
      </c>
      <c r="G17" s="21"/>
      <c r="H17" s="22">
        <v>1</v>
      </c>
      <c r="I17" s="22">
        <v>2</v>
      </c>
      <c r="J17" s="22">
        <v>3</v>
      </c>
      <c r="K17" s="23">
        <v>4</v>
      </c>
    </row>
    <row r="18" spans="1:11">
      <c r="A18" s="47">
        <v>45637</v>
      </c>
      <c r="B18" s="46">
        <v>130403.52</v>
      </c>
      <c r="C18" s="32">
        <f>VLOOKUP(A18,級距!$A:$K,9,FALSE)</f>
        <v>5</v>
      </c>
      <c r="D18" s="32">
        <f>VLOOKUP($A18,級距!$A:$K,10,FALSE)</f>
        <v>2</v>
      </c>
      <c r="E18" s="32">
        <f>VLOOKUP($A18,級距!$A:$K,11,FALSE)</f>
        <v>2</v>
      </c>
      <c r="F18" s="32">
        <f t="shared" si="1"/>
        <v>1</v>
      </c>
      <c r="G18" s="24">
        <v>2024</v>
      </c>
      <c r="H18" s="25">
        <v>5.3921568627450983E-2</v>
      </c>
      <c r="I18" s="25">
        <v>0.56372549019607843</v>
      </c>
      <c r="J18" s="25">
        <v>0.30882352941176472</v>
      </c>
      <c r="K18" s="26">
        <v>7.3529411764705885E-2</v>
      </c>
    </row>
    <row r="19" spans="1:11">
      <c r="A19" s="47">
        <v>45636</v>
      </c>
      <c r="B19" s="46">
        <v>8370.9439999999995</v>
      </c>
      <c r="C19" s="32">
        <f>VLOOKUP(A19,級距!$A:$K,9,FALSE)</f>
        <v>7</v>
      </c>
      <c r="D19" s="32">
        <f>VLOOKUP($A19,級距!$A:$K,10,FALSE)</f>
        <v>5</v>
      </c>
      <c r="E19" s="32">
        <f>VLOOKUP($A19,級距!$A:$K,11,FALSE)</f>
        <v>2</v>
      </c>
      <c r="F19" s="32">
        <f t="shared" si="1"/>
        <v>1</v>
      </c>
      <c r="G19" s="24">
        <v>2023</v>
      </c>
      <c r="H19" s="25">
        <v>0</v>
      </c>
      <c r="I19" s="25">
        <v>0.58995815899581594</v>
      </c>
      <c r="J19" s="25">
        <v>0.39330543933054396</v>
      </c>
      <c r="K19" s="26">
        <v>1.6736401673640166E-2</v>
      </c>
    </row>
    <row r="20" spans="1:11">
      <c r="A20" s="47">
        <v>45632</v>
      </c>
      <c r="B20" s="46">
        <v>41940.608</v>
      </c>
      <c r="C20" s="32">
        <f>VLOOKUP(A20,級距!$A:$K,9,FALSE)</f>
        <v>5</v>
      </c>
      <c r="D20" s="32">
        <f>VLOOKUP($A20,級距!$A:$K,10,FALSE)</f>
        <v>7</v>
      </c>
      <c r="E20" s="32">
        <f>VLOOKUP($A20,級距!$A:$K,11,FALSE)</f>
        <v>3</v>
      </c>
      <c r="F20" s="32">
        <f t="shared" si="1"/>
        <v>1</v>
      </c>
      <c r="G20" s="24">
        <v>2022</v>
      </c>
      <c r="H20" s="25">
        <v>4.065040650406504E-2</v>
      </c>
      <c r="I20" s="25">
        <v>0.59756097560975607</v>
      </c>
      <c r="J20" s="25">
        <v>0.2886178861788618</v>
      </c>
      <c r="K20" s="26">
        <v>7.3170731707317069E-2</v>
      </c>
    </row>
    <row r="21" spans="1:11">
      <c r="A21" s="47">
        <v>45630</v>
      </c>
      <c r="B21" s="46">
        <v>118116.09600000001</v>
      </c>
      <c r="C21" s="32">
        <f>VLOOKUP(A21,級距!$A:$K,9,FALSE)</f>
        <v>5</v>
      </c>
      <c r="D21" s="32">
        <f>VLOOKUP($A21,級距!$A:$K,10,FALSE)</f>
        <v>5</v>
      </c>
      <c r="E21" s="32">
        <f>VLOOKUP($A21,級距!$A:$K,11,FALSE)</f>
        <v>2</v>
      </c>
      <c r="F21" s="32">
        <f t="shared" si="1"/>
        <v>1</v>
      </c>
      <c r="G21" s="24">
        <v>2021</v>
      </c>
      <c r="H21" s="25">
        <v>9.0163934426229511E-2</v>
      </c>
      <c r="I21" s="25">
        <v>0.57377049180327866</v>
      </c>
      <c r="J21" s="25">
        <v>0.26639344262295084</v>
      </c>
      <c r="K21" s="26">
        <v>6.9672131147540978E-2</v>
      </c>
    </row>
    <row r="22" spans="1:11">
      <c r="A22" s="47">
        <v>45628</v>
      </c>
      <c r="B22" s="46">
        <v>-24604.768</v>
      </c>
      <c r="C22" s="32">
        <f>VLOOKUP(A22,級距!$A:$K,9,FALSE)</f>
        <v>8</v>
      </c>
      <c r="D22" s="32">
        <f>VLOOKUP($A22,級距!$A:$K,10,FALSE)</f>
        <v>10</v>
      </c>
      <c r="E22" s="32">
        <f>VLOOKUP($A22,級距!$A:$K,11,FALSE)</f>
        <v>3</v>
      </c>
      <c r="F22" s="32">
        <f t="shared" si="1"/>
        <v>1</v>
      </c>
      <c r="G22" s="24">
        <v>2020</v>
      </c>
      <c r="H22" s="25">
        <v>6.5573770491803282E-2</v>
      </c>
      <c r="I22" s="25">
        <v>0.60245901639344257</v>
      </c>
      <c r="J22" s="25">
        <v>0.22950819672131148</v>
      </c>
      <c r="K22" s="26">
        <v>0.10245901639344263</v>
      </c>
    </row>
    <row r="23" spans="1:11">
      <c r="A23" s="47">
        <v>45623</v>
      </c>
      <c r="B23" s="46">
        <v>211341.47200000001</v>
      </c>
      <c r="C23" s="32">
        <f>VLOOKUP(A23,級距!$A:$K,9,FALSE)</f>
        <v>8</v>
      </c>
      <c r="D23" s="32">
        <f>VLOOKUP($A23,級距!$A:$K,10,FALSE)</f>
        <v>8</v>
      </c>
      <c r="E23" s="32">
        <f>VLOOKUP($A23,級距!$A:$K,11,FALSE)</f>
        <v>3</v>
      </c>
      <c r="F23" s="32">
        <f t="shared" si="1"/>
        <v>1</v>
      </c>
      <c r="G23" s="27">
        <v>2019</v>
      </c>
      <c r="H23" s="28">
        <v>1.1695906432748537E-2</v>
      </c>
      <c r="I23" s="28">
        <v>0.63157894736842102</v>
      </c>
      <c r="J23" s="28">
        <v>0.33918128654970758</v>
      </c>
      <c r="K23" s="29">
        <v>5.8479532163742687E-3</v>
      </c>
    </row>
    <row r="24" spans="1:11">
      <c r="A24" s="47">
        <v>45622</v>
      </c>
      <c r="B24" s="46">
        <v>144474.32</v>
      </c>
      <c r="C24" s="32">
        <f>VLOOKUP(A24,級距!$A:$K,9,FALSE)</f>
        <v>5</v>
      </c>
      <c r="D24" s="32">
        <f>VLOOKUP($A24,級距!$A:$K,10,FALSE)</f>
        <v>4</v>
      </c>
      <c r="E24" s="32">
        <f>VLOOKUP($A24,級距!$A:$K,11,FALSE)</f>
        <v>2</v>
      </c>
      <c r="F24" s="32">
        <f t="shared" si="1"/>
        <v>1</v>
      </c>
    </row>
    <row r="25" spans="1:11">
      <c r="A25" s="47">
        <v>45621</v>
      </c>
      <c r="B25" s="46">
        <v>107142.368</v>
      </c>
      <c r="C25" s="32">
        <f>VLOOKUP(A25,級距!$A:$K,9,FALSE)</f>
        <v>6</v>
      </c>
      <c r="D25" s="32">
        <f>VLOOKUP($A25,級距!$A:$K,10,FALSE)</f>
        <v>7</v>
      </c>
      <c r="E25" s="32">
        <f>VLOOKUP($A25,級距!$A:$K,11,FALSE)</f>
        <v>3</v>
      </c>
      <c r="F25" s="32">
        <f t="shared" si="1"/>
        <v>1</v>
      </c>
    </row>
    <row r="26" spans="1:11">
      <c r="A26" s="47">
        <v>45618</v>
      </c>
      <c r="B26" s="46">
        <v>-66616.224000000002</v>
      </c>
      <c r="C26" s="32">
        <f>VLOOKUP(A26,級距!$A:$K,9,FALSE)</f>
        <v>7</v>
      </c>
      <c r="D26" s="32">
        <f>VLOOKUP($A26,級距!$A:$K,10,FALSE)</f>
        <v>8</v>
      </c>
      <c r="E26" s="32">
        <f>VLOOKUP($A26,級距!$A:$K,11,FALSE)</f>
        <v>3</v>
      </c>
      <c r="F26" s="32">
        <f t="shared" si="1"/>
        <v>1</v>
      </c>
      <c r="I26" s="33" t="s">
        <v>39</v>
      </c>
    </row>
    <row r="27" spans="1:11">
      <c r="A27" s="47">
        <v>45617</v>
      </c>
      <c r="B27" s="46">
        <v>-69464.576000000001</v>
      </c>
      <c r="C27" s="32">
        <f>VLOOKUP(A27,級距!$A:$K,9,FALSE)</f>
        <v>5</v>
      </c>
      <c r="D27" s="32">
        <f>VLOOKUP($A27,級距!$A:$K,10,FALSE)</f>
        <v>4</v>
      </c>
      <c r="E27" s="32">
        <f>VLOOKUP($A27,級距!$A:$K,11,FALSE)</f>
        <v>2</v>
      </c>
      <c r="F27" s="32">
        <f t="shared" si="1"/>
        <v>1</v>
      </c>
    </row>
    <row r="28" spans="1:11">
      <c r="A28" s="47">
        <v>45616</v>
      </c>
      <c r="B28" s="46">
        <v>-69582.464000000007</v>
      </c>
      <c r="C28" s="32">
        <f>VLOOKUP(A28,級距!$A:$K,9,FALSE)</f>
        <v>7</v>
      </c>
      <c r="D28" s="32">
        <f>VLOOKUP($A28,級距!$A:$K,10,FALSE)</f>
        <v>8</v>
      </c>
      <c r="E28" s="32">
        <f>VLOOKUP($A28,級距!$A:$K,11,FALSE)</f>
        <v>3</v>
      </c>
      <c r="F28" s="32">
        <f t="shared" si="1"/>
        <v>1</v>
      </c>
    </row>
    <row r="29" spans="1:11">
      <c r="A29" s="47">
        <v>45615</v>
      </c>
      <c r="B29" s="46">
        <v>-14991.312</v>
      </c>
      <c r="C29" s="32">
        <f>VLOOKUP(A29,級距!$A:$K,9,FALSE)</f>
        <v>9</v>
      </c>
      <c r="D29" s="32">
        <f>VLOOKUP($A29,級距!$A:$K,10,FALSE)</f>
        <v>6</v>
      </c>
      <c r="E29" s="32">
        <f>VLOOKUP($A29,級距!$A:$K,11,FALSE)</f>
        <v>2</v>
      </c>
      <c r="F29" s="32">
        <f t="shared" si="1"/>
        <v>1</v>
      </c>
    </row>
    <row r="30" spans="1:11">
      <c r="A30" s="47">
        <v>45614</v>
      </c>
      <c r="B30" s="46">
        <v>-62045.120000000003</v>
      </c>
      <c r="C30" s="32">
        <f>VLOOKUP(A30,級距!$A:$K,9,FALSE)</f>
        <v>5</v>
      </c>
      <c r="D30" s="32">
        <f>VLOOKUP($A30,級距!$A:$K,10,FALSE)</f>
        <v>4</v>
      </c>
      <c r="E30" s="32">
        <f>VLOOKUP($A30,級距!$A:$K,11,FALSE)</f>
        <v>2</v>
      </c>
      <c r="F30" s="32">
        <f t="shared" si="1"/>
        <v>1</v>
      </c>
    </row>
    <row r="31" spans="1:11">
      <c r="A31" s="47">
        <v>45610</v>
      </c>
      <c r="B31" s="46">
        <v>-64357.152000000002</v>
      </c>
      <c r="C31" s="32">
        <f>VLOOKUP(A31,級距!$A:$K,9,FALSE)</f>
        <v>7</v>
      </c>
      <c r="D31" s="32">
        <f>VLOOKUP($A31,級距!$A:$K,10,FALSE)</f>
        <v>4</v>
      </c>
      <c r="E31" s="32">
        <f>VLOOKUP($A31,級距!$A:$K,11,FALSE)</f>
        <v>2</v>
      </c>
      <c r="F31" s="32">
        <f t="shared" si="1"/>
        <v>1</v>
      </c>
    </row>
    <row r="32" spans="1:11">
      <c r="A32" s="47">
        <v>45609</v>
      </c>
      <c r="B32" s="46">
        <v>-123321.728</v>
      </c>
      <c r="C32" s="32">
        <f>VLOOKUP(A32,級距!$A:$K,9,FALSE)</f>
        <v>7</v>
      </c>
      <c r="D32" s="32">
        <f>VLOOKUP($A32,級距!$A:$K,10,FALSE)</f>
        <v>1</v>
      </c>
      <c r="E32" s="32">
        <f>VLOOKUP($A32,級距!$A:$K,11,FALSE)</f>
        <v>2</v>
      </c>
      <c r="F32" s="32">
        <f t="shared" si="1"/>
        <v>1</v>
      </c>
    </row>
    <row r="33" spans="1:6">
      <c r="A33" s="47">
        <v>45608</v>
      </c>
      <c r="B33" s="46">
        <v>-69699.199999999997</v>
      </c>
      <c r="C33" s="32">
        <f>VLOOKUP(A33,級距!$A:$K,9,FALSE)</f>
        <v>9</v>
      </c>
      <c r="D33" s="32">
        <f>VLOOKUP($A33,級距!$A:$K,10,FALSE)</f>
        <v>4</v>
      </c>
      <c r="E33" s="32">
        <f>VLOOKUP($A33,級距!$A:$K,11,FALSE)</f>
        <v>2</v>
      </c>
      <c r="F33" s="32">
        <f t="shared" si="1"/>
        <v>1</v>
      </c>
    </row>
    <row r="34" spans="1:6">
      <c r="A34" s="47">
        <v>45607</v>
      </c>
      <c r="B34" s="46">
        <v>-49896.904000000002</v>
      </c>
      <c r="C34" s="32">
        <f>VLOOKUP(A34,級距!$A:$K,9,FALSE)</f>
        <v>7</v>
      </c>
      <c r="D34" s="32">
        <f>VLOOKUP($A34,級距!$A:$K,10,FALSE)</f>
        <v>1</v>
      </c>
      <c r="E34" s="32">
        <f>VLOOKUP($A34,級距!$A:$K,11,FALSE)</f>
        <v>2</v>
      </c>
      <c r="F34" s="32">
        <f t="shared" si="1"/>
        <v>1</v>
      </c>
    </row>
    <row r="35" spans="1:6">
      <c r="A35" s="47">
        <v>45602</v>
      </c>
      <c r="B35" s="46">
        <v>-123432.416</v>
      </c>
      <c r="C35" s="32">
        <f>VLOOKUP(A35,級距!$A:$K,9,FALSE)</f>
        <v>9</v>
      </c>
      <c r="D35" s="32">
        <f>VLOOKUP($A35,級距!$A:$K,10,FALSE)</f>
        <v>2</v>
      </c>
      <c r="E35" s="32">
        <f>VLOOKUP($A35,級距!$A:$K,11,FALSE)</f>
        <v>2</v>
      </c>
      <c r="F35" s="32">
        <f t="shared" si="1"/>
        <v>1</v>
      </c>
    </row>
    <row r="36" spans="1:6">
      <c r="A36" s="47">
        <v>45601</v>
      </c>
      <c r="B36" s="46">
        <v>-64419.552000000003</v>
      </c>
      <c r="C36" s="32">
        <f>VLOOKUP(A36,級距!$A:$K,9,FALSE)</f>
        <v>10</v>
      </c>
      <c r="D36" s="32">
        <f>VLOOKUP($A36,級距!$A:$K,10,FALSE)</f>
        <v>8</v>
      </c>
      <c r="E36" s="32">
        <f>VLOOKUP($A36,級距!$A:$K,11,FALSE)</f>
        <v>4</v>
      </c>
      <c r="F36" s="32">
        <f t="shared" si="1"/>
        <v>1</v>
      </c>
    </row>
    <row r="37" spans="1:6">
      <c r="A37" s="47">
        <v>45597</v>
      </c>
      <c r="B37" s="46">
        <v>130483.11199999999</v>
      </c>
      <c r="C37" s="32">
        <f>VLOOKUP(A37,級距!$A:$K,9,FALSE)</f>
        <v>10</v>
      </c>
      <c r="D37" s="32">
        <f>VLOOKUP($A37,級距!$A:$K,10,FALSE)</f>
        <v>7</v>
      </c>
      <c r="E37" s="32">
        <f>VLOOKUP($A37,級距!$A:$K,11,FALSE)</f>
        <v>4</v>
      </c>
      <c r="F37" s="32">
        <f t="shared" si="1"/>
        <v>1</v>
      </c>
    </row>
    <row r="38" spans="1:6">
      <c r="A38" s="47">
        <v>45595</v>
      </c>
      <c r="B38" s="46">
        <v>185577.12</v>
      </c>
      <c r="C38" s="32">
        <f>VLOOKUP(A38,級距!$A:$K,9,FALSE)</f>
        <v>7</v>
      </c>
      <c r="D38" s="32">
        <f>VLOOKUP($A38,級距!$A:$K,10,FALSE)</f>
        <v>6</v>
      </c>
      <c r="E38" s="32">
        <f>VLOOKUP($A38,級距!$A:$K,11,FALSE)</f>
        <v>2</v>
      </c>
      <c r="F38" s="32">
        <f t="shared" si="1"/>
        <v>1</v>
      </c>
    </row>
    <row r="39" spans="1:6">
      <c r="A39" s="47">
        <v>45594</v>
      </c>
      <c r="B39" s="46">
        <v>-64367.135999999999</v>
      </c>
      <c r="C39" s="32">
        <f>VLOOKUP(A39,級距!$A:$K,9,FALSE)</f>
        <v>10</v>
      </c>
      <c r="D39" s="32">
        <f>VLOOKUP($A39,級距!$A:$K,10,FALSE)</f>
        <v>4</v>
      </c>
      <c r="E39" s="32">
        <f>VLOOKUP($A39,級距!$A:$K,11,FALSE)</f>
        <v>1</v>
      </c>
      <c r="F39" s="32">
        <f t="shared" si="1"/>
        <v>1</v>
      </c>
    </row>
    <row r="40" spans="1:6">
      <c r="A40" s="47">
        <v>45590</v>
      </c>
      <c r="B40" s="46">
        <v>-69761.024000000005</v>
      </c>
      <c r="C40" s="32">
        <f>VLOOKUP(A40,級距!$A:$K,9,FALSE)</f>
        <v>5</v>
      </c>
      <c r="D40" s="32">
        <f>VLOOKUP($A40,級距!$A:$K,10,FALSE)</f>
        <v>9</v>
      </c>
      <c r="E40" s="32">
        <f>VLOOKUP($A40,級距!$A:$K,11,FALSE)</f>
        <v>3</v>
      </c>
      <c r="F40" s="32">
        <f t="shared" si="1"/>
        <v>1</v>
      </c>
    </row>
    <row r="41" spans="1:6">
      <c r="A41" s="47">
        <v>45588</v>
      </c>
      <c r="B41" s="46">
        <v>97007.535999999993</v>
      </c>
      <c r="C41" s="32">
        <f>VLOOKUP(A41,級距!$A:$K,9,FALSE)</f>
        <v>3</v>
      </c>
      <c r="D41" s="32">
        <f>VLOOKUP($A41,級距!$A:$K,10,FALSE)</f>
        <v>6</v>
      </c>
      <c r="E41" s="32">
        <f>VLOOKUP($A41,級距!$A:$K,11,FALSE)</f>
        <v>2</v>
      </c>
      <c r="F41" s="32">
        <f t="shared" si="1"/>
        <v>1</v>
      </c>
    </row>
    <row r="42" spans="1:6">
      <c r="A42" s="47">
        <v>45587</v>
      </c>
      <c r="B42" s="46">
        <v>-69775.615999999995</v>
      </c>
      <c r="C42" s="32">
        <f>VLOOKUP(A42,級距!$A:$K,9,FALSE)</f>
        <v>7</v>
      </c>
      <c r="D42" s="32">
        <f>VLOOKUP($A42,級距!$A:$K,10,FALSE)</f>
        <v>3</v>
      </c>
      <c r="E42" s="32">
        <f>VLOOKUP($A42,級距!$A:$K,11,FALSE)</f>
        <v>2</v>
      </c>
      <c r="F42" s="32">
        <f t="shared" si="1"/>
        <v>1</v>
      </c>
    </row>
    <row r="43" spans="1:6">
      <c r="A43" s="47">
        <v>45586</v>
      </c>
      <c r="B43" s="46">
        <v>151714.65599999999</v>
      </c>
      <c r="C43" s="32">
        <f>VLOOKUP(A43,級距!$A:$K,9,FALSE)</f>
        <v>5</v>
      </c>
      <c r="D43" s="32">
        <f>VLOOKUP($A43,級距!$A:$K,10,FALSE)</f>
        <v>9</v>
      </c>
      <c r="E43" s="32">
        <f>VLOOKUP($A43,級距!$A:$K,11,FALSE)</f>
        <v>3</v>
      </c>
      <c r="F43" s="32">
        <f t="shared" si="1"/>
        <v>1</v>
      </c>
    </row>
    <row r="44" spans="1:6">
      <c r="A44" s="47">
        <v>45581</v>
      </c>
      <c r="B44" s="46">
        <v>-121321.53599999999</v>
      </c>
      <c r="C44" s="32">
        <f>VLOOKUP(A44,級距!$A:$K,9,FALSE)</f>
        <v>8</v>
      </c>
      <c r="D44" s="32">
        <f>VLOOKUP($A44,級距!$A:$K,10,FALSE)</f>
        <v>3</v>
      </c>
      <c r="E44" s="32">
        <f>VLOOKUP($A44,級距!$A:$K,11,FALSE)</f>
        <v>2</v>
      </c>
      <c r="F44" s="32">
        <f t="shared" si="1"/>
        <v>1</v>
      </c>
    </row>
    <row r="45" spans="1:6">
      <c r="A45" s="47">
        <v>45580</v>
      </c>
      <c r="B45" s="46">
        <v>118592.224</v>
      </c>
      <c r="C45" s="32">
        <f>VLOOKUP(A45,級距!$A:$K,9,FALSE)</f>
        <v>7</v>
      </c>
      <c r="D45" s="32">
        <f>VLOOKUP($A45,級距!$A:$K,10,FALSE)</f>
        <v>2</v>
      </c>
      <c r="E45" s="32">
        <f>VLOOKUP($A45,級距!$A:$K,11,FALSE)</f>
        <v>2</v>
      </c>
      <c r="F45" s="32">
        <f t="shared" si="1"/>
        <v>1</v>
      </c>
    </row>
    <row r="46" spans="1:6">
      <c r="A46" s="47">
        <v>45576</v>
      </c>
      <c r="B46" s="46">
        <v>-9020.2559999999994</v>
      </c>
      <c r="C46" s="32">
        <f>VLOOKUP(A46,級距!$A:$K,9,FALSE)</f>
        <v>5</v>
      </c>
      <c r="D46" s="32">
        <f>VLOOKUP($A46,級距!$A:$K,10,FALSE)</f>
        <v>4</v>
      </c>
      <c r="E46" s="32">
        <f>VLOOKUP($A46,級距!$A:$K,11,FALSE)</f>
        <v>2</v>
      </c>
      <c r="F46" s="32">
        <f t="shared" si="1"/>
        <v>1</v>
      </c>
    </row>
    <row r="47" spans="1:6">
      <c r="A47" s="47">
        <v>45572</v>
      </c>
      <c r="B47" s="46">
        <v>-44944.224000000002</v>
      </c>
      <c r="C47" s="32">
        <f>VLOOKUP(A47,級距!$A:$K,9,FALSE)</f>
        <v>6</v>
      </c>
      <c r="D47" s="32">
        <f>VLOOKUP($A47,級距!$A:$K,10,FALSE)</f>
        <v>8</v>
      </c>
      <c r="E47" s="32">
        <f>VLOOKUP($A47,級距!$A:$K,11,FALSE)</f>
        <v>3</v>
      </c>
      <c r="F47" s="32">
        <f t="shared" si="1"/>
        <v>1</v>
      </c>
    </row>
    <row r="48" spans="1:6">
      <c r="A48" s="47">
        <v>45569</v>
      </c>
      <c r="B48" s="46">
        <v>28231.232</v>
      </c>
      <c r="C48" s="32">
        <f>VLOOKUP(A48,級距!$A:$K,9,FALSE)</f>
        <v>5</v>
      </c>
      <c r="D48" s="32">
        <f>VLOOKUP($A48,級距!$A:$K,10,FALSE)</f>
        <v>2</v>
      </c>
      <c r="E48" s="32">
        <f>VLOOKUP($A48,級距!$A:$K,11,FALSE)</f>
        <v>2</v>
      </c>
      <c r="F48" s="32">
        <f t="shared" si="1"/>
        <v>1</v>
      </c>
    </row>
    <row r="49" spans="1:6">
      <c r="A49" s="47">
        <v>45566</v>
      </c>
      <c r="B49" s="46">
        <v>-69390.847999999998</v>
      </c>
      <c r="C49" s="32">
        <f>VLOOKUP(A49,級距!$A:$K,9,FALSE)</f>
        <v>5</v>
      </c>
      <c r="D49" s="32">
        <f>VLOOKUP($A49,級距!$A:$K,10,FALSE)</f>
        <v>7</v>
      </c>
      <c r="E49" s="32">
        <f>VLOOKUP($A49,級距!$A:$K,11,FALSE)</f>
        <v>3</v>
      </c>
      <c r="F49" s="32">
        <f t="shared" si="1"/>
        <v>1</v>
      </c>
    </row>
    <row r="50" spans="1:6">
      <c r="A50" s="47">
        <v>45565</v>
      </c>
      <c r="B50" s="46">
        <v>251948.78400000001</v>
      </c>
      <c r="C50" s="32">
        <f>VLOOKUP(A50,級距!$A:$K,9,FALSE)</f>
        <v>10</v>
      </c>
      <c r="D50" s="32">
        <f>VLOOKUP($A50,級距!$A:$K,10,FALSE)</f>
        <v>9</v>
      </c>
      <c r="E50" s="32">
        <f>VLOOKUP($A50,級距!$A:$K,11,FALSE)</f>
        <v>4</v>
      </c>
      <c r="F50" s="32">
        <f t="shared" si="1"/>
        <v>1</v>
      </c>
    </row>
    <row r="51" spans="1:6">
      <c r="A51" s="47">
        <v>45562</v>
      </c>
      <c r="B51" s="46">
        <v>71595.808000000005</v>
      </c>
      <c r="C51" s="32">
        <f>VLOOKUP(A51,級距!$A:$K,9,FALSE)</f>
        <v>7</v>
      </c>
      <c r="D51" s="32">
        <f>VLOOKUP($A51,級距!$A:$K,10,FALSE)</f>
        <v>10</v>
      </c>
      <c r="E51" s="32">
        <f>VLOOKUP($A51,級距!$A:$K,11,FALSE)</f>
        <v>3</v>
      </c>
      <c r="F51" s="32">
        <f t="shared" si="1"/>
        <v>1</v>
      </c>
    </row>
    <row r="52" spans="1:6">
      <c r="A52" s="47">
        <v>45561</v>
      </c>
      <c r="B52" s="46">
        <v>-405.72800000000001</v>
      </c>
      <c r="C52" s="32">
        <f>VLOOKUP(A52,級距!$A:$K,9,FALSE)</f>
        <v>3</v>
      </c>
      <c r="D52" s="32">
        <f>VLOOKUP($A52,級距!$A:$K,10,FALSE)</f>
        <v>5</v>
      </c>
      <c r="E52" s="32">
        <f>VLOOKUP($A52,級距!$A:$K,11,FALSE)</f>
        <v>2</v>
      </c>
      <c r="F52" s="32">
        <f t="shared" si="1"/>
        <v>1</v>
      </c>
    </row>
    <row r="53" spans="1:6">
      <c r="A53" s="47">
        <v>45560</v>
      </c>
      <c r="B53" s="46">
        <v>-124534.68799999999</v>
      </c>
      <c r="C53" s="32">
        <f>VLOOKUP(A53,級距!$A:$K,9,FALSE)</f>
        <v>1</v>
      </c>
      <c r="D53" s="32">
        <f>VLOOKUP($A53,級距!$A:$K,10,FALSE)</f>
        <v>4</v>
      </c>
      <c r="E53" s="32">
        <f>VLOOKUP($A53,級距!$A:$K,11,FALSE)</f>
        <v>2</v>
      </c>
      <c r="F53" s="32">
        <f t="shared" si="1"/>
        <v>1</v>
      </c>
    </row>
    <row r="54" spans="1:6">
      <c r="A54" s="47">
        <v>45559</v>
      </c>
      <c r="B54" s="46">
        <v>124351.24800000001</v>
      </c>
      <c r="C54" s="32">
        <f>VLOOKUP(A54,級距!$A:$K,9,FALSE)</f>
        <v>8</v>
      </c>
      <c r="D54" s="32">
        <f>VLOOKUP($A54,級距!$A:$K,10,FALSE)</f>
        <v>6</v>
      </c>
      <c r="E54" s="32">
        <f>VLOOKUP($A54,級距!$A:$K,11,FALSE)</f>
        <v>2</v>
      </c>
      <c r="F54" s="32">
        <f t="shared" si="1"/>
        <v>1</v>
      </c>
    </row>
    <row r="55" spans="1:6">
      <c r="A55" s="47">
        <v>45558</v>
      </c>
      <c r="B55" s="46">
        <v>-76192.207999999999</v>
      </c>
      <c r="C55" s="32">
        <f>VLOOKUP(A55,級距!$A:$K,9,FALSE)</f>
        <v>1</v>
      </c>
      <c r="D55" s="32">
        <f>VLOOKUP($A55,級距!$A:$K,10,FALSE)</f>
        <v>4</v>
      </c>
      <c r="E55" s="32">
        <f>VLOOKUP($A55,級距!$A:$K,11,FALSE)</f>
        <v>2</v>
      </c>
      <c r="F55" s="32">
        <f t="shared" si="1"/>
        <v>1</v>
      </c>
    </row>
    <row r="56" spans="1:6">
      <c r="A56" s="47">
        <v>45555</v>
      </c>
      <c r="B56" s="46">
        <v>-66410.016000000003</v>
      </c>
      <c r="C56" s="32">
        <f>VLOOKUP(A56,級距!$A:$K,9,FALSE)</f>
        <v>5</v>
      </c>
      <c r="D56" s="32">
        <f>VLOOKUP($A56,級距!$A:$K,10,FALSE)</f>
        <v>6</v>
      </c>
      <c r="E56" s="32">
        <f>VLOOKUP($A56,級距!$A:$K,11,FALSE)</f>
        <v>2</v>
      </c>
      <c r="F56" s="32">
        <f t="shared" si="1"/>
        <v>1</v>
      </c>
    </row>
    <row r="57" spans="1:6">
      <c r="A57" s="47">
        <v>45554</v>
      </c>
      <c r="B57" s="46">
        <v>123271.776</v>
      </c>
      <c r="C57" s="32">
        <f>VLOOKUP(A57,級距!$A:$K,9,FALSE)</f>
        <v>10</v>
      </c>
      <c r="D57" s="32">
        <f>VLOOKUP($A57,級距!$A:$K,10,FALSE)</f>
        <v>8</v>
      </c>
      <c r="E57" s="32">
        <f>VLOOKUP($A57,級距!$A:$K,11,FALSE)</f>
        <v>4</v>
      </c>
      <c r="F57" s="32">
        <f t="shared" si="1"/>
        <v>1</v>
      </c>
    </row>
    <row r="58" spans="1:6">
      <c r="A58" s="47">
        <v>45553</v>
      </c>
      <c r="B58" s="46">
        <v>42245.120000000003</v>
      </c>
      <c r="C58" s="32">
        <f>VLOOKUP(A58,級距!$A:$K,9,FALSE)</f>
        <v>8</v>
      </c>
      <c r="D58" s="32">
        <f>VLOOKUP($A58,級距!$A:$K,10,FALSE)</f>
        <v>4</v>
      </c>
      <c r="E58" s="32">
        <f>VLOOKUP($A58,級距!$A:$K,11,FALSE)</f>
        <v>2</v>
      </c>
      <c r="F58" s="32">
        <f t="shared" si="1"/>
        <v>1</v>
      </c>
    </row>
    <row r="59" spans="1:6">
      <c r="A59" s="47">
        <v>45548</v>
      </c>
      <c r="B59" s="46">
        <v>-36873.56</v>
      </c>
      <c r="C59" s="32">
        <f>VLOOKUP(A59,級距!$A:$K,9,FALSE)</f>
        <v>3</v>
      </c>
      <c r="D59" s="32">
        <f>VLOOKUP($A59,級距!$A:$K,10,FALSE)</f>
        <v>2</v>
      </c>
      <c r="E59" s="32">
        <f>VLOOKUP($A59,級距!$A:$K,11,FALSE)</f>
        <v>2</v>
      </c>
      <c r="F59" s="32">
        <f t="shared" si="1"/>
        <v>1</v>
      </c>
    </row>
    <row r="60" spans="1:6">
      <c r="A60" s="47">
        <v>45547</v>
      </c>
      <c r="B60" s="46">
        <v>41747.232000000004</v>
      </c>
      <c r="C60" s="32">
        <f>VLOOKUP(A60,級距!$A:$K,9,FALSE)</f>
        <v>8</v>
      </c>
      <c r="D60" s="32">
        <f>VLOOKUP($A60,級距!$A:$K,10,FALSE)</f>
        <v>4</v>
      </c>
      <c r="E60" s="32">
        <f>VLOOKUP($A60,級距!$A:$K,11,FALSE)</f>
        <v>2</v>
      </c>
      <c r="F60" s="32">
        <f t="shared" si="1"/>
        <v>1</v>
      </c>
    </row>
    <row r="61" spans="1:6">
      <c r="A61" s="47">
        <v>45544</v>
      </c>
      <c r="B61" s="46">
        <v>-3273.72</v>
      </c>
      <c r="C61" s="32">
        <f>VLOOKUP(A61,級距!$A:$K,9,FALSE)</f>
        <v>10</v>
      </c>
      <c r="D61" s="32">
        <f>VLOOKUP($A61,級距!$A:$K,10,FALSE)</f>
        <v>7</v>
      </c>
      <c r="E61" s="32">
        <f>VLOOKUP($A61,級距!$A:$K,11,FALSE)</f>
        <v>4</v>
      </c>
      <c r="F61" s="32">
        <f t="shared" si="1"/>
        <v>1</v>
      </c>
    </row>
    <row r="62" spans="1:6">
      <c r="A62" s="47">
        <v>45541</v>
      </c>
      <c r="B62" s="46">
        <v>-8097.9520000000002</v>
      </c>
      <c r="C62" s="32">
        <f>VLOOKUP(A62,級距!$A:$K,9,FALSE)</f>
        <v>10</v>
      </c>
      <c r="D62" s="32">
        <f>VLOOKUP($A62,級距!$A:$K,10,FALSE)</f>
        <v>3</v>
      </c>
      <c r="E62" s="32">
        <f>VLOOKUP($A62,級距!$A:$K,11,FALSE)</f>
        <v>1</v>
      </c>
      <c r="F62" s="32">
        <f t="shared" si="1"/>
        <v>1</v>
      </c>
    </row>
    <row r="63" spans="1:6">
      <c r="A63" s="47">
        <v>45540</v>
      </c>
      <c r="B63" s="46">
        <v>47154.088000000003</v>
      </c>
      <c r="C63" s="32">
        <f>VLOOKUP(A63,級距!$A:$K,9,FALSE)</f>
        <v>9</v>
      </c>
      <c r="D63" s="32">
        <f>VLOOKUP($A63,級距!$A:$K,10,FALSE)</f>
        <v>4</v>
      </c>
      <c r="E63" s="32">
        <f>VLOOKUP($A63,級距!$A:$K,11,FALSE)</f>
        <v>1</v>
      </c>
      <c r="F63" s="32">
        <f t="shared" si="1"/>
        <v>1</v>
      </c>
    </row>
    <row r="64" spans="1:6">
      <c r="A64" s="47">
        <v>45539</v>
      </c>
      <c r="B64" s="46">
        <v>-64043.232000000004</v>
      </c>
      <c r="C64" s="32">
        <f>VLOOKUP(A64,級距!$A:$K,9,FALSE)</f>
        <v>10</v>
      </c>
      <c r="D64" s="32">
        <f>VLOOKUP($A64,級距!$A:$K,10,FALSE)</f>
        <v>6</v>
      </c>
      <c r="E64" s="32">
        <f>VLOOKUP($A64,級距!$A:$K,11,FALSE)</f>
        <v>1</v>
      </c>
      <c r="F64" s="32">
        <f t="shared" si="1"/>
        <v>1</v>
      </c>
    </row>
    <row r="65" spans="1:6">
      <c r="A65" s="47">
        <v>45538</v>
      </c>
      <c r="B65" s="46">
        <v>-69286.016000000003</v>
      </c>
      <c r="C65" s="32">
        <f>VLOOKUP(A65,級距!$A:$K,9,FALSE)</f>
        <v>8</v>
      </c>
      <c r="D65" s="32">
        <f>VLOOKUP($A65,級距!$A:$K,10,FALSE)</f>
        <v>5</v>
      </c>
      <c r="E65" s="32">
        <f>VLOOKUP($A65,級距!$A:$K,11,FALSE)</f>
        <v>2</v>
      </c>
      <c r="F65" s="32">
        <f t="shared" si="1"/>
        <v>1</v>
      </c>
    </row>
    <row r="66" spans="1:6">
      <c r="A66" s="47">
        <v>45534</v>
      </c>
      <c r="B66" s="46">
        <v>-66426.720000000001</v>
      </c>
      <c r="C66" s="32">
        <f>VLOOKUP(A66,級距!$A:$K,9,FALSE)</f>
        <v>2</v>
      </c>
      <c r="D66" s="32">
        <f>VLOOKUP($A66,級距!$A:$K,10,FALSE)</f>
        <v>1</v>
      </c>
      <c r="E66" s="32">
        <f>VLOOKUP($A66,級距!$A:$K,11,FALSE)</f>
        <v>2</v>
      </c>
      <c r="F66" s="32">
        <f t="shared" si="1"/>
        <v>1</v>
      </c>
    </row>
    <row r="67" spans="1:6">
      <c r="A67" s="47">
        <v>45533</v>
      </c>
      <c r="B67" s="46">
        <v>-69266.047999999995</v>
      </c>
      <c r="C67" s="32">
        <f>VLOOKUP(A67,級距!$A:$K,9,FALSE)</f>
        <v>8</v>
      </c>
      <c r="D67" s="32">
        <f>VLOOKUP($A67,級距!$A:$K,10,FALSE)</f>
        <v>7</v>
      </c>
      <c r="E67" s="32">
        <f>VLOOKUP($A67,級距!$A:$K,11,FALSE)</f>
        <v>3</v>
      </c>
      <c r="F67" s="32">
        <f t="shared" si="1"/>
        <v>1</v>
      </c>
    </row>
    <row r="68" spans="1:6">
      <c r="A68" s="47">
        <v>45532</v>
      </c>
      <c r="B68" s="46">
        <v>135977.21599999999</v>
      </c>
      <c r="C68" s="32">
        <f>VLOOKUP(A68,級距!$A:$K,9,FALSE)</f>
        <v>9</v>
      </c>
      <c r="D68" s="32">
        <f>VLOOKUP($A68,級距!$A:$K,10,FALSE)</f>
        <v>7</v>
      </c>
      <c r="E68" s="32">
        <f>VLOOKUP($A68,級距!$A:$K,11,FALSE)</f>
        <v>3</v>
      </c>
      <c r="F68" s="32">
        <f t="shared" si="1"/>
        <v>1</v>
      </c>
    </row>
    <row r="69" spans="1:6">
      <c r="A69" s="47">
        <v>45531</v>
      </c>
      <c r="B69" s="46">
        <v>-55465.896000000001</v>
      </c>
      <c r="C69" s="32">
        <f>VLOOKUP(A69,級距!$A:$K,9,FALSE)</f>
        <v>5</v>
      </c>
      <c r="D69" s="32">
        <f>VLOOKUP($A69,級距!$A:$K,10,FALSE)</f>
        <v>2</v>
      </c>
      <c r="E69" s="32">
        <f>VLOOKUP($A69,級距!$A:$K,11,FALSE)</f>
        <v>2</v>
      </c>
      <c r="F69" s="32">
        <f t="shared" si="1"/>
        <v>1</v>
      </c>
    </row>
    <row r="70" spans="1:6">
      <c r="A70" s="47">
        <v>45530</v>
      </c>
      <c r="B70" s="46">
        <v>-124313.984</v>
      </c>
      <c r="C70" s="32">
        <f>VLOOKUP(A70,級距!$A:$K,9,FALSE)</f>
        <v>8</v>
      </c>
      <c r="D70" s="32">
        <f>VLOOKUP($A70,級距!$A:$K,10,FALSE)</f>
        <v>1</v>
      </c>
      <c r="E70" s="32">
        <f>VLOOKUP($A70,級距!$A:$K,11,FALSE)</f>
        <v>2</v>
      </c>
      <c r="F70" s="32">
        <f t="shared" si="1"/>
        <v>1</v>
      </c>
    </row>
    <row r="71" spans="1:6">
      <c r="A71" s="47">
        <v>45527</v>
      </c>
      <c r="B71" s="46">
        <v>-47175.743999999999</v>
      </c>
      <c r="C71" s="32">
        <f>VLOOKUP(A71,級距!$A:$K,9,FALSE)</f>
        <v>8</v>
      </c>
      <c r="D71" s="32">
        <f>VLOOKUP($A71,級距!$A:$K,10,FALSE)</f>
        <v>7</v>
      </c>
      <c r="E71" s="32">
        <f>VLOOKUP($A71,級距!$A:$K,11,FALSE)</f>
        <v>3</v>
      </c>
      <c r="F71" s="32">
        <f t="shared" si="1"/>
        <v>1</v>
      </c>
    </row>
    <row r="72" spans="1:6">
      <c r="A72" s="47">
        <v>45526</v>
      </c>
      <c r="B72" s="46">
        <v>-76240.639999999999</v>
      </c>
      <c r="C72" s="32">
        <f>VLOOKUP(A72,級距!$A:$K,9,FALSE)</f>
        <v>5</v>
      </c>
      <c r="D72" s="32">
        <f>VLOOKUP($A72,級距!$A:$K,10,FALSE)</f>
        <v>6</v>
      </c>
      <c r="E72" s="32">
        <f>VLOOKUP($A72,級距!$A:$K,11,FALSE)</f>
        <v>2</v>
      </c>
      <c r="F72" s="32">
        <f t="shared" si="1"/>
        <v>1</v>
      </c>
    </row>
    <row r="73" spans="1:6">
      <c r="A73" s="47">
        <v>45525</v>
      </c>
      <c r="B73" s="46">
        <v>145451.44</v>
      </c>
      <c r="C73" s="32">
        <f>VLOOKUP(A73,級距!$A:$K,9,FALSE)</f>
        <v>4</v>
      </c>
      <c r="D73" s="32">
        <f>VLOOKUP($A73,級距!$A:$K,10,FALSE)</f>
        <v>6</v>
      </c>
      <c r="E73" s="32">
        <f>VLOOKUP($A73,級距!$A:$K,11,FALSE)</f>
        <v>2</v>
      </c>
      <c r="F73" s="32">
        <f t="shared" ref="F73:F136" si="2">IF(A74&lt;&gt;A73,1,0)</f>
        <v>1</v>
      </c>
    </row>
    <row r="74" spans="1:6">
      <c r="A74" s="47">
        <v>45523</v>
      </c>
      <c r="B74" s="46">
        <v>-69406.207999999999</v>
      </c>
      <c r="C74" s="32">
        <f>VLOOKUP(A74,級距!$A:$K,9,FALSE)</f>
        <v>4</v>
      </c>
      <c r="D74" s="32">
        <f>VLOOKUP($A74,級距!$A:$K,10,FALSE)</f>
        <v>2</v>
      </c>
      <c r="E74" s="32">
        <f>VLOOKUP($A74,級距!$A:$K,11,FALSE)</f>
        <v>2</v>
      </c>
      <c r="F74" s="32">
        <f t="shared" si="2"/>
        <v>1</v>
      </c>
    </row>
    <row r="75" spans="1:6">
      <c r="A75" s="47">
        <v>45520</v>
      </c>
      <c r="B75" s="46">
        <v>-43636.944000000003</v>
      </c>
      <c r="C75" s="32">
        <f>VLOOKUP(A75,級距!$A:$K,9,FALSE)</f>
        <v>3</v>
      </c>
      <c r="D75" s="32">
        <f>VLOOKUP($A75,級距!$A:$K,10,FALSE)</f>
        <v>3</v>
      </c>
      <c r="E75" s="32">
        <f>VLOOKUP($A75,級距!$A:$K,11,FALSE)</f>
        <v>2</v>
      </c>
      <c r="F75" s="32">
        <f t="shared" si="2"/>
        <v>1</v>
      </c>
    </row>
    <row r="76" spans="1:6">
      <c r="A76" s="47">
        <v>45519</v>
      </c>
      <c r="B76" s="46">
        <v>-123413.288</v>
      </c>
      <c r="C76" s="32">
        <f>VLOOKUP(A76,級距!$A:$K,9,FALSE)</f>
        <v>7</v>
      </c>
      <c r="D76" s="32">
        <f>VLOOKUP($A76,級距!$A:$K,10,FALSE)</f>
        <v>6</v>
      </c>
      <c r="E76" s="32">
        <f>VLOOKUP($A76,級距!$A:$K,11,FALSE)</f>
        <v>2</v>
      </c>
      <c r="F76" s="32">
        <f t="shared" si="2"/>
        <v>1</v>
      </c>
    </row>
    <row r="77" spans="1:6">
      <c r="A77" s="47">
        <v>45516</v>
      </c>
      <c r="B77" s="46">
        <v>157655.63200000001</v>
      </c>
      <c r="C77" s="32">
        <f>VLOOKUP(A77,級距!$A:$K,9,FALSE)</f>
        <v>7</v>
      </c>
      <c r="D77" s="32">
        <f>VLOOKUP($A77,級距!$A:$K,10,FALSE)</f>
        <v>1</v>
      </c>
      <c r="E77" s="32">
        <f>VLOOKUP($A77,級距!$A:$K,11,FALSE)</f>
        <v>2</v>
      </c>
      <c r="F77" s="32">
        <f t="shared" si="2"/>
        <v>1</v>
      </c>
    </row>
    <row r="78" spans="1:6">
      <c r="A78" s="47">
        <v>45513</v>
      </c>
      <c r="B78" s="46">
        <v>-66183.360000000001</v>
      </c>
      <c r="C78" s="32">
        <f>VLOOKUP(A78,級距!$A:$K,9,FALSE)</f>
        <v>10</v>
      </c>
      <c r="D78" s="32">
        <f>VLOOKUP($A78,級距!$A:$K,10,FALSE)</f>
        <v>4</v>
      </c>
      <c r="E78" s="32">
        <f>VLOOKUP($A78,級距!$A:$K,11,FALSE)</f>
        <v>1</v>
      </c>
      <c r="F78" s="32">
        <f t="shared" si="2"/>
        <v>1</v>
      </c>
    </row>
    <row r="79" spans="1:6">
      <c r="A79" s="47">
        <v>45512</v>
      </c>
      <c r="B79" s="46">
        <v>-30832.351999999999</v>
      </c>
      <c r="C79" s="32">
        <f>VLOOKUP(A79,級距!$A:$K,9,FALSE)</f>
        <v>10</v>
      </c>
      <c r="D79" s="32">
        <f>VLOOKUP($A79,級距!$A:$K,10,FALSE)</f>
        <v>1</v>
      </c>
      <c r="E79" s="32">
        <f>VLOOKUP($A79,級距!$A:$K,11,FALSE)</f>
        <v>1</v>
      </c>
      <c r="F79" s="32">
        <f t="shared" si="2"/>
        <v>1</v>
      </c>
    </row>
    <row r="80" spans="1:6">
      <c r="A80" s="47">
        <v>45510</v>
      </c>
      <c r="B80" s="46">
        <v>185040.67199999999</v>
      </c>
      <c r="C80" s="32">
        <f>VLOOKUP(A80,級距!$A:$K,9,FALSE)</f>
        <v>10</v>
      </c>
      <c r="D80" s="32">
        <f>VLOOKUP($A80,級距!$A:$K,10,FALSE)</f>
        <v>1</v>
      </c>
      <c r="E80" s="32">
        <f>VLOOKUP($A80,級距!$A:$K,11,FALSE)</f>
        <v>1</v>
      </c>
      <c r="F80" s="32">
        <f t="shared" si="2"/>
        <v>1</v>
      </c>
    </row>
    <row r="81" spans="1:6">
      <c r="A81" s="47">
        <v>45509</v>
      </c>
      <c r="B81" s="46">
        <v>80746.736000000004</v>
      </c>
      <c r="C81" s="32">
        <f>VLOOKUP(A81,級距!$A:$K,9,FALSE)</f>
        <v>10</v>
      </c>
      <c r="D81" s="32">
        <f>VLOOKUP($A81,級距!$A:$K,10,FALSE)</f>
        <v>10</v>
      </c>
      <c r="E81" s="32">
        <f>VLOOKUP($A81,級距!$A:$K,11,FALSE)</f>
        <v>4</v>
      </c>
      <c r="F81" s="32">
        <f t="shared" si="2"/>
        <v>1</v>
      </c>
    </row>
    <row r="82" spans="1:6">
      <c r="A82" s="47">
        <v>45506</v>
      </c>
      <c r="B82" s="46">
        <v>329192.24800000002</v>
      </c>
      <c r="C82" s="32">
        <f>VLOOKUP(A82,級距!$A:$K,9,FALSE)</f>
        <v>10</v>
      </c>
      <c r="D82" s="32">
        <f>VLOOKUP($A82,級距!$A:$K,10,FALSE)</f>
        <v>8</v>
      </c>
      <c r="E82" s="32">
        <f>VLOOKUP($A82,級距!$A:$K,11,FALSE)</f>
        <v>4</v>
      </c>
      <c r="F82" s="32">
        <f t="shared" si="2"/>
        <v>1</v>
      </c>
    </row>
    <row r="83" spans="1:6">
      <c r="A83" s="47">
        <v>45503</v>
      </c>
      <c r="B83" s="46">
        <v>79201.024000000005</v>
      </c>
      <c r="C83" s="32">
        <f>VLOOKUP(A83,級距!$A:$K,9,FALSE)</f>
        <v>10</v>
      </c>
      <c r="D83" s="32">
        <f>VLOOKUP($A83,級距!$A:$K,10,FALSE)</f>
        <v>7</v>
      </c>
      <c r="E83" s="32">
        <f>VLOOKUP($A83,級距!$A:$K,11,FALSE)</f>
        <v>4</v>
      </c>
      <c r="F83" s="32">
        <f t="shared" si="2"/>
        <v>1</v>
      </c>
    </row>
    <row r="84" spans="1:6">
      <c r="A84" s="47">
        <v>45496</v>
      </c>
      <c r="B84" s="46">
        <v>-66551.135999999999</v>
      </c>
      <c r="C84" s="32">
        <f>VLOOKUP(A84,級距!$A:$K,9,FALSE)</f>
        <v>7</v>
      </c>
      <c r="D84" s="32">
        <f>VLOOKUP($A84,級距!$A:$K,10,FALSE)</f>
        <v>8</v>
      </c>
      <c r="E84" s="32">
        <f>VLOOKUP($A84,級距!$A:$K,11,FALSE)</f>
        <v>3</v>
      </c>
      <c r="F84" s="32">
        <f t="shared" si="2"/>
        <v>1</v>
      </c>
    </row>
    <row r="85" spans="1:6">
      <c r="A85" s="47">
        <v>45495</v>
      </c>
      <c r="B85" s="46">
        <v>167786.54399999999</v>
      </c>
      <c r="C85" s="32">
        <f>VLOOKUP(A85,級距!$A:$K,9,FALSE)</f>
        <v>10</v>
      </c>
      <c r="D85" s="32">
        <f>VLOOKUP($A85,級距!$A:$K,10,FALSE)</f>
        <v>7</v>
      </c>
      <c r="E85" s="32">
        <f>VLOOKUP($A85,級距!$A:$K,11,FALSE)</f>
        <v>4</v>
      </c>
      <c r="F85" s="32">
        <f t="shared" si="2"/>
        <v>1</v>
      </c>
    </row>
    <row r="86" spans="1:6">
      <c r="A86" s="47">
        <v>45491</v>
      </c>
      <c r="B86" s="46">
        <v>-124611.872</v>
      </c>
      <c r="C86" s="32">
        <f>VLOOKUP(A86,級距!$A:$K,9,FALSE)</f>
        <v>7</v>
      </c>
      <c r="D86" s="32">
        <f>VLOOKUP($A86,級距!$A:$K,10,FALSE)</f>
        <v>4</v>
      </c>
      <c r="E86" s="32">
        <f>VLOOKUP($A86,級距!$A:$K,11,FALSE)</f>
        <v>2</v>
      </c>
      <c r="F86" s="32">
        <f t="shared" si="2"/>
        <v>1</v>
      </c>
    </row>
    <row r="87" spans="1:6">
      <c r="A87" s="47">
        <v>45490</v>
      </c>
      <c r="B87" s="46">
        <v>-123840.512</v>
      </c>
      <c r="C87" s="32">
        <f>VLOOKUP(A87,級距!$A:$K,9,FALSE)</f>
        <v>8</v>
      </c>
      <c r="D87" s="32">
        <f>VLOOKUP($A87,級距!$A:$K,10,FALSE)</f>
        <v>9</v>
      </c>
      <c r="E87" s="32">
        <f>VLOOKUP($A87,級距!$A:$K,11,FALSE)</f>
        <v>3</v>
      </c>
      <c r="F87" s="32">
        <f t="shared" si="2"/>
        <v>1</v>
      </c>
    </row>
    <row r="88" spans="1:6">
      <c r="A88" s="47">
        <v>45489</v>
      </c>
      <c r="B88" s="46">
        <v>-66948.288</v>
      </c>
      <c r="C88" s="32">
        <f>VLOOKUP(A88,級距!$A:$K,9,FALSE)</f>
        <v>8</v>
      </c>
      <c r="D88" s="32">
        <f>VLOOKUP($A88,級距!$A:$K,10,FALSE)</f>
        <v>5</v>
      </c>
      <c r="E88" s="32">
        <f>VLOOKUP($A88,級距!$A:$K,11,FALSE)</f>
        <v>2</v>
      </c>
      <c r="F88" s="32">
        <f t="shared" si="2"/>
        <v>1</v>
      </c>
    </row>
    <row r="89" spans="1:6">
      <c r="A89" s="47">
        <v>45488</v>
      </c>
      <c r="B89" s="46">
        <v>-38668.584000000003</v>
      </c>
      <c r="C89" s="32">
        <f>VLOOKUP(A89,級距!$A:$K,9,FALSE)</f>
        <v>8</v>
      </c>
      <c r="D89" s="32">
        <f>VLOOKUP($A89,級距!$A:$K,10,FALSE)</f>
        <v>7</v>
      </c>
      <c r="E89" s="32">
        <f>VLOOKUP($A89,級距!$A:$K,11,FALSE)</f>
        <v>3</v>
      </c>
      <c r="F89" s="32">
        <f t="shared" si="2"/>
        <v>1</v>
      </c>
    </row>
    <row r="90" spans="1:6">
      <c r="A90" s="47">
        <v>45485</v>
      </c>
      <c r="B90" s="46">
        <v>279830.32</v>
      </c>
      <c r="C90" s="32">
        <f>VLOOKUP(A90,級距!$A:$K,9,FALSE)</f>
        <v>6</v>
      </c>
      <c r="D90" s="32">
        <f>VLOOKUP($A90,級距!$A:$K,10,FALSE)</f>
        <v>9</v>
      </c>
      <c r="E90" s="32">
        <f>VLOOKUP($A90,級距!$A:$K,11,FALSE)</f>
        <v>3</v>
      </c>
      <c r="F90" s="32">
        <f t="shared" si="2"/>
        <v>1</v>
      </c>
    </row>
    <row r="91" spans="1:6">
      <c r="A91" s="47">
        <v>45482</v>
      </c>
      <c r="B91" s="46">
        <v>-69955.327999999994</v>
      </c>
      <c r="C91" s="32">
        <f>VLOOKUP(A91,級距!$A:$K,9,FALSE)</f>
        <v>10</v>
      </c>
      <c r="D91" s="32">
        <f>VLOOKUP($A91,級距!$A:$K,10,FALSE)</f>
        <v>2</v>
      </c>
      <c r="E91" s="32">
        <f>VLOOKUP($A91,級距!$A:$K,11,FALSE)</f>
        <v>1</v>
      </c>
      <c r="F91" s="32">
        <f t="shared" si="2"/>
        <v>1</v>
      </c>
    </row>
    <row r="92" spans="1:6">
      <c r="A92" s="47">
        <v>45481</v>
      </c>
      <c r="B92" s="46">
        <v>120729.136</v>
      </c>
      <c r="C92" s="32">
        <f>VLOOKUP(A92,級距!$A:$K,9,FALSE)</f>
        <v>10</v>
      </c>
      <c r="D92" s="32">
        <f>VLOOKUP($A92,級距!$A:$K,10,FALSE)</f>
        <v>8</v>
      </c>
      <c r="E92" s="32">
        <f>VLOOKUP($A92,級距!$A:$K,11,FALSE)</f>
        <v>4</v>
      </c>
      <c r="F92" s="32">
        <f t="shared" si="2"/>
        <v>1</v>
      </c>
    </row>
    <row r="93" spans="1:6">
      <c r="A93" s="47">
        <v>45478</v>
      </c>
      <c r="B93" s="46">
        <v>112143.31200000001</v>
      </c>
      <c r="C93" s="32">
        <f>VLOOKUP(A93,級距!$A:$K,9,FALSE)</f>
        <v>2</v>
      </c>
      <c r="D93" s="32">
        <f>VLOOKUP($A93,級距!$A:$K,10,FALSE)</f>
        <v>6</v>
      </c>
      <c r="E93" s="32">
        <f>VLOOKUP($A93,級距!$A:$K,11,FALSE)</f>
        <v>2</v>
      </c>
      <c r="F93" s="32">
        <f t="shared" si="2"/>
        <v>1</v>
      </c>
    </row>
    <row r="94" spans="1:6">
      <c r="A94" s="47">
        <v>45477</v>
      </c>
      <c r="B94" s="46">
        <v>-30357.351999999999</v>
      </c>
      <c r="C94" s="32">
        <f>VLOOKUP(A94,級距!$A:$K,9,FALSE)</f>
        <v>2</v>
      </c>
      <c r="D94" s="32">
        <f>VLOOKUP($A94,級距!$A:$K,10,FALSE)</f>
        <v>9</v>
      </c>
      <c r="E94" s="32">
        <f>VLOOKUP($A94,級距!$A:$K,11,FALSE)</f>
        <v>3</v>
      </c>
      <c r="F94" s="32">
        <f t="shared" si="2"/>
        <v>1</v>
      </c>
    </row>
    <row r="95" spans="1:6">
      <c r="A95" s="47">
        <v>45475</v>
      </c>
      <c r="B95" s="46">
        <v>18367.207999999999</v>
      </c>
      <c r="C95" s="32">
        <f>VLOOKUP(A95,級距!$A:$K,9,FALSE)</f>
        <v>6</v>
      </c>
      <c r="D95" s="32">
        <f>VLOOKUP($A95,級距!$A:$K,10,FALSE)</f>
        <v>1</v>
      </c>
      <c r="E95" s="32">
        <f>VLOOKUP($A95,級距!$A:$K,11,FALSE)</f>
        <v>2</v>
      </c>
      <c r="F95" s="32">
        <f t="shared" si="2"/>
        <v>1</v>
      </c>
    </row>
    <row r="96" spans="1:6">
      <c r="A96" s="47">
        <v>45474</v>
      </c>
      <c r="B96" s="46">
        <v>-73467.648000000001</v>
      </c>
      <c r="C96" s="32">
        <f>VLOOKUP(A96,級距!$A:$K,9,FALSE)</f>
        <v>5</v>
      </c>
      <c r="D96" s="32">
        <f>VLOOKUP($A96,級距!$A:$K,10,FALSE)</f>
        <v>2</v>
      </c>
      <c r="E96" s="32">
        <f>VLOOKUP($A96,級距!$A:$K,11,FALSE)</f>
        <v>2</v>
      </c>
      <c r="F96" s="32">
        <f t="shared" si="2"/>
        <v>1</v>
      </c>
    </row>
    <row r="97" spans="1:6">
      <c r="A97" s="47">
        <v>45471</v>
      </c>
      <c r="B97" s="46">
        <v>-123353.64</v>
      </c>
      <c r="C97" s="32">
        <f>VLOOKUP(A97,級距!$A:$K,9,FALSE)</f>
        <v>8</v>
      </c>
      <c r="D97" s="32">
        <f>VLOOKUP($A97,級距!$A:$K,10,FALSE)</f>
        <v>3</v>
      </c>
      <c r="E97" s="32">
        <f>VLOOKUP($A97,級距!$A:$K,11,FALSE)</f>
        <v>2</v>
      </c>
      <c r="F97" s="32">
        <f t="shared" si="2"/>
        <v>1</v>
      </c>
    </row>
    <row r="98" spans="1:6">
      <c r="A98" s="47">
        <v>45470</v>
      </c>
      <c r="B98" s="46">
        <v>17435.328000000001</v>
      </c>
      <c r="C98" s="32">
        <f>VLOOKUP(A98,級距!$A:$K,9,FALSE)</f>
        <v>6</v>
      </c>
      <c r="D98" s="32">
        <f>VLOOKUP($A98,級距!$A:$K,10,FALSE)</f>
        <v>7</v>
      </c>
      <c r="E98" s="32">
        <f>VLOOKUP($A98,級距!$A:$K,11,FALSE)</f>
        <v>3</v>
      </c>
      <c r="F98" s="32">
        <f t="shared" si="2"/>
        <v>1</v>
      </c>
    </row>
    <row r="99" spans="1:6">
      <c r="A99" s="47">
        <v>45469</v>
      </c>
      <c r="B99" s="46">
        <v>-69579.008000000002</v>
      </c>
      <c r="C99" s="32">
        <f>VLOOKUP(A99,級距!$A:$K,9,FALSE)</f>
        <v>5</v>
      </c>
      <c r="D99" s="32">
        <f>VLOOKUP($A99,級距!$A:$K,10,FALSE)</f>
        <v>3</v>
      </c>
      <c r="E99" s="32">
        <f>VLOOKUP($A99,級距!$A:$K,11,FALSE)</f>
        <v>2</v>
      </c>
      <c r="F99" s="32">
        <f t="shared" si="2"/>
        <v>1</v>
      </c>
    </row>
    <row r="100" spans="1:6">
      <c r="A100" s="47">
        <v>45468</v>
      </c>
      <c r="B100" s="46">
        <v>97461.440000000002</v>
      </c>
      <c r="C100" s="32">
        <f>VLOOKUP(A100,級距!$A:$K,9,FALSE)</f>
        <v>8</v>
      </c>
      <c r="D100" s="32">
        <f>VLOOKUP($A100,級距!$A:$K,10,FALSE)</f>
        <v>4</v>
      </c>
      <c r="E100" s="32">
        <f>VLOOKUP($A100,級距!$A:$K,11,FALSE)</f>
        <v>2</v>
      </c>
      <c r="F100" s="32">
        <f t="shared" si="2"/>
        <v>1</v>
      </c>
    </row>
    <row r="101" spans="1:6">
      <c r="A101" s="47">
        <v>45467</v>
      </c>
      <c r="B101" s="46">
        <v>38827.584000000003</v>
      </c>
      <c r="C101" s="32">
        <f>VLOOKUP(A101,級距!$A:$K,9,FALSE)</f>
        <v>8</v>
      </c>
      <c r="D101" s="32">
        <f>VLOOKUP($A101,級距!$A:$K,10,FALSE)</f>
        <v>9</v>
      </c>
      <c r="E101" s="32">
        <f>VLOOKUP($A101,級距!$A:$K,11,FALSE)</f>
        <v>3</v>
      </c>
      <c r="F101" s="32">
        <f t="shared" si="2"/>
        <v>1</v>
      </c>
    </row>
    <row r="102" spans="1:6">
      <c r="A102" s="47">
        <v>45464</v>
      </c>
      <c r="B102" s="46">
        <v>-66684.479999999996</v>
      </c>
      <c r="C102" s="32">
        <f>VLOOKUP(A102,級距!$A:$K,9,FALSE)</f>
        <v>6</v>
      </c>
      <c r="D102" s="32">
        <f>VLOOKUP($A102,級距!$A:$K,10,FALSE)</f>
        <v>7</v>
      </c>
      <c r="E102" s="32">
        <f>VLOOKUP($A102,級距!$A:$K,11,FALSE)</f>
        <v>3</v>
      </c>
      <c r="F102" s="32">
        <f t="shared" si="2"/>
        <v>1</v>
      </c>
    </row>
    <row r="103" spans="1:6">
      <c r="A103" s="47">
        <v>45463</v>
      </c>
      <c r="B103" s="46">
        <v>58077.504000000001</v>
      </c>
      <c r="C103" s="32">
        <f>VLOOKUP(A103,級距!$A:$K,9,FALSE)</f>
        <v>6</v>
      </c>
      <c r="D103" s="32">
        <f>VLOOKUP($A103,級距!$A:$K,10,FALSE)</f>
        <v>9</v>
      </c>
      <c r="E103" s="32">
        <f>VLOOKUP($A103,級距!$A:$K,11,FALSE)</f>
        <v>3</v>
      </c>
      <c r="F103" s="32">
        <f t="shared" si="2"/>
        <v>1</v>
      </c>
    </row>
    <row r="104" spans="1:6">
      <c r="A104" s="47">
        <v>45462</v>
      </c>
      <c r="B104" s="46">
        <v>144758.696</v>
      </c>
      <c r="C104" s="32">
        <f>VLOOKUP(A104,級距!$A:$K,9,FALSE)</f>
        <v>8</v>
      </c>
      <c r="D104" s="32">
        <f>VLOOKUP($A104,級距!$A:$K,10,FALSE)</f>
        <v>8</v>
      </c>
      <c r="E104" s="32">
        <f>VLOOKUP($A104,級距!$A:$K,11,FALSE)</f>
        <v>3</v>
      </c>
      <c r="F104" s="32">
        <f t="shared" si="2"/>
        <v>1</v>
      </c>
    </row>
    <row r="105" spans="1:6">
      <c r="A105" s="47">
        <v>45460</v>
      </c>
      <c r="B105" s="46">
        <v>-34228.480000000003</v>
      </c>
      <c r="C105" s="32">
        <f>VLOOKUP(A105,級距!$A:$K,9,FALSE)</f>
        <v>1</v>
      </c>
      <c r="D105" s="32">
        <f>VLOOKUP($A105,級距!$A:$K,10,FALSE)</f>
        <v>4</v>
      </c>
      <c r="E105" s="32">
        <f>VLOOKUP($A105,級距!$A:$K,11,FALSE)</f>
        <v>2</v>
      </c>
      <c r="F105" s="32">
        <f t="shared" si="2"/>
        <v>1</v>
      </c>
    </row>
    <row r="106" spans="1:6">
      <c r="A106" s="47">
        <v>45457</v>
      </c>
      <c r="B106" s="46">
        <v>5526.6239999999998</v>
      </c>
      <c r="C106" s="32">
        <f>VLOOKUP(A106,級距!$A:$K,9,FALSE)</f>
        <v>5</v>
      </c>
      <c r="D106" s="32">
        <f>VLOOKUP($A106,級距!$A:$K,10,FALSE)</f>
        <v>10</v>
      </c>
      <c r="E106" s="32">
        <f>VLOOKUP($A106,級距!$A:$K,11,FALSE)</f>
        <v>3</v>
      </c>
      <c r="F106" s="32">
        <f t="shared" si="2"/>
        <v>1</v>
      </c>
    </row>
    <row r="107" spans="1:6">
      <c r="A107" s="47">
        <v>45456</v>
      </c>
      <c r="B107" s="46">
        <v>49557.919999999998</v>
      </c>
      <c r="C107" s="32">
        <f>VLOOKUP(A107,級距!$A:$K,9,FALSE)</f>
        <v>6</v>
      </c>
      <c r="D107" s="32">
        <f>VLOOKUP($A107,級距!$A:$K,10,FALSE)</f>
        <v>1</v>
      </c>
      <c r="E107" s="32">
        <f>VLOOKUP($A107,級距!$A:$K,11,FALSE)</f>
        <v>2</v>
      </c>
      <c r="F107" s="32">
        <f t="shared" si="2"/>
        <v>1</v>
      </c>
    </row>
    <row r="108" spans="1:6">
      <c r="A108" s="47">
        <v>45455</v>
      </c>
      <c r="B108" s="46">
        <v>45258.383999999998</v>
      </c>
      <c r="C108" s="32">
        <f>VLOOKUP(A108,級距!$A:$K,9,FALSE)</f>
        <v>7</v>
      </c>
      <c r="D108" s="32">
        <f>VLOOKUP($A108,級距!$A:$K,10,FALSE)</f>
        <v>8</v>
      </c>
      <c r="E108" s="32">
        <f>VLOOKUP($A108,級距!$A:$K,11,FALSE)</f>
        <v>3</v>
      </c>
      <c r="F108" s="32">
        <f t="shared" si="2"/>
        <v>1</v>
      </c>
    </row>
    <row r="109" spans="1:6">
      <c r="A109" s="47">
        <v>45454</v>
      </c>
      <c r="B109" s="46">
        <v>6215.4560000000001</v>
      </c>
      <c r="C109" s="32">
        <f>VLOOKUP(A109,級距!$A:$K,9,FALSE)</f>
        <v>4</v>
      </c>
      <c r="D109" s="32">
        <f>VLOOKUP($A109,級距!$A:$K,10,FALSE)</f>
        <v>7</v>
      </c>
      <c r="E109" s="32">
        <f>VLOOKUP($A109,級距!$A:$K,11,FALSE)</f>
        <v>3</v>
      </c>
      <c r="F109" s="32">
        <f t="shared" si="2"/>
        <v>1</v>
      </c>
    </row>
    <row r="110" spans="1:6">
      <c r="A110" s="47">
        <v>45450</v>
      </c>
      <c r="B110" s="46">
        <v>-69193.471999999994</v>
      </c>
      <c r="C110" s="32">
        <f>VLOOKUP(A110,級距!$A:$K,9,FALSE)</f>
        <v>1</v>
      </c>
      <c r="D110" s="32">
        <f>VLOOKUP($A110,級距!$A:$K,10,FALSE)</f>
        <v>5</v>
      </c>
      <c r="E110" s="32">
        <f>VLOOKUP($A110,級距!$A:$K,11,FALSE)</f>
        <v>2</v>
      </c>
      <c r="F110" s="32">
        <f t="shared" si="2"/>
        <v>1</v>
      </c>
    </row>
    <row r="111" spans="1:6">
      <c r="A111" s="47">
        <v>45449</v>
      </c>
      <c r="B111" s="46">
        <v>-66298.559999999998</v>
      </c>
      <c r="C111" s="32">
        <f>VLOOKUP(A111,級距!$A:$K,9,FALSE)</f>
        <v>3</v>
      </c>
      <c r="D111" s="32">
        <f>VLOOKUP($A111,級距!$A:$K,10,FALSE)</f>
        <v>3</v>
      </c>
      <c r="E111" s="32">
        <f>VLOOKUP($A111,級距!$A:$K,11,FALSE)</f>
        <v>2</v>
      </c>
      <c r="F111" s="32">
        <f t="shared" si="2"/>
        <v>1</v>
      </c>
    </row>
    <row r="112" spans="1:6">
      <c r="A112" s="47">
        <v>45447</v>
      </c>
      <c r="B112" s="46">
        <v>145783.6</v>
      </c>
      <c r="C112" s="32">
        <f>VLOOKUP(A112,級距!$A:$K,9,FALSE)</f>
        <v>7</v>
      </c>
      <c r="D112" s="32">
        <f>VLOOKUP($A112,級距!$A:$K,10,FALSE)</f>
        <v>9</v>
      </c>
      <c r="E112" s="32">
        <f>VLOOKUP($A112,級距!$A:$K,11,FALSE)</f>
        <v>3</v>
      </c>
      <c r="F112" s="32">
        <f t="shared" si="2"/>
        <v>1</v>
      </c>
    </row>
    <row r="113" spans="1:6">
      <c r="A113" s="47">
        <v>45446</v>
      </c>
      <c r="B113" s="46">
        <v>22969.072</v>
      </c>
      <c r="C113" s="32">
        <f>VLOOKUP(A113,級距!$A:$K,9,FALSE)</f>
        <v>7</v>
      </c>
      <c r="D113" s="32">
        <f>VLOOKUP($A113,級距!$A:$K,10,FALSE)</f>
        <v>7</v>
      </c>
      <c r="E113" s="32">
        <f>VLOOKUP($A113,級距!$A:$K,11,FALSE)</f>
        <v>3</v>
      </c>
      <c r="F113" s="32">
        <f t="shared" si="2"/>
        <v>1</v>
      </c>
    </row>
    <row r="114" spans="1:6">
      <c r="A114" s="47">
        <v>45443</v>
      </c>
      <c r="B114" s="46">
        <v>55909.728000000003</v>
      </c>
      <c r="C114" s="32">
        <f>VLOOKUP(A114,級距!$A:$K,9,FALSE)</f>
        <v>8</v>
      </c>
      <c r="D114" s="32">
        <f>VLOOKUP($A114,級距!$A:$K,10,FALSE)</f>
        <v>7</v>
      </c>
      <c r="E114" s="32">
        <f>VLOOKUP($A114,級距!$A:$K,11,FALSE)</f>
        <v>3</v>
      </c>
      <c r="F114" s="32">
        <f t="shared" si="2"/>
        <v>1</v>
      </c>
    </row>
    <row r="115" spans="1:6">
      <c r="A115" s="47">
        <v>45442</v>
      </c>
      <c r="B115" s="46">
        <v>-69052.928</v>
      </c>
      <c r="C115" s="32">
        <f>VLOOKUP(A115,級距!$A:$K,9,FALSE)</f>
        <v>4</v>
      </c>
      <c r="D115" s="32">
        <f>VLOOKUP($A115,級距!$A:$K,10,FALSE)</f>
        <v>7</v>
      </c>
      <c r="E115" s="32">
        <f>VLOOKUP($A115,級距!$A:$K,11,FALSE)</f>
        <v>3</v>
      </c>
      <c r="F115" s="32">
        <f t="shared" si="2"/>
        <v>1</v>
      </c>
    </row>
    <row r="116" spans="1:6">
      <c r="A116" s="47">
        <v>45441</v>
      </c>
      <c r="B116" s="46">
        <v>140429.37599999999</v>
      </c>
      <c r="C116" s="32">
        <f>VLOOKUP(A116,級距!$A:$K,9,FALSE)</f>
        <v>4</v>
      </c>
      <c r="D116" s="32">
        <f>VLOOKUP($A116,級距!$A:$K,10,FALSE)</f>
        <v>8</v>
      </c>
      <c r="E116" s="32">
        <f>VLOOKUP($A116,級距!$A:$K,11,FALSE)</f>
        <v>3</v>
      </c>
      <c r="F116" s="32">
        <f t="shared" si="2"/>
        <v>1</v>
      </c>
    </row>
    <row r="117" spans="1:6">
      <c r="A117" s="47">
        <v>45440</v>
      </c>
      <c r="B117" s="46">
        <v>99476.335999999996</v>
      </c>
      <c r="C117" s="32">
        <f>VLOOKUP(A117,級距!$A:$K,9,FALSE)</f>
        <v>2</v>
      </c>
      <c r="D117" s="32">
        <f>VLOOKUP($A117,級距!$A:$K,10,FALSE)</f>
        <v>5</v>
      </c>
      <c r="E117" s="32">
        <f>VLOOKUP($A117,級距!$A:$K,11,FALSE)</f>
        <v>2</v>
      </c>
      <c r="F117" s="32">
        <f t="shared" si="2"/>
        <v>1</v>
      </c>
    </row>
    <row r="118" spans="1:6">
      <c r="A118" s="47">
        <v>45439</v>
      </c>
      <c r="B118" s="46">
        <v>96913.535999999993</v>
      </c>
      <c r="C118" s="32">
        <f>VLOOKUP(A118,級距!$A:$K,9,FALSE)</f>
        <v>6</v>
      </c>
      <c r="D118" s="32">
        <f>VLOOKUP($A118,級距!$A:$K,10,FALSE)</f>
        <v>8</v>
      </c>
      <c r="E118" s="32">
        <f>VLOOKUP($A118,級距!$A:$K,11,FALSE)</f>
        <v>3</v>
      </c>
      <c r="F118" s="32">
        <f t="shared" si="2"/>
        <v>1</v>
      </c>
    </row>
    <row r="119" spans="1:6">
      <c r="A119" s="47">
        <v>45436</v>
      </c>
      <c r="B119" s="46">
        <v>-35017.919999999998</v>
      </c>
      <c r="C119" s="32">
        <f>VLOOKUP(A119,級距!$A:$K,9,FALSE)</f>
        <v>5</v>
      </c>
      <c r="D119" s="32">
        <f>VLOOKUP($A119,級距!$A:$K,10,FALSE)</f>
        <v>6</v>
      </c>
      <c r="E119" s="32">
        <f>VLOOKUP($A119,級距!$A:$K,11,FALSE)</f>
        <v>2</v>
      </c>
      <c r="F119" s="32">
        <f t="shared" si="2"/>
        <v>1</v>
      </c>
    </row>
    <row r="120" spans="1:6">
      <c r="A120" s="47">
        <v>45434</v>
      </c>
      <c r="B120" s="46">
        <v>985.82399999999996</v>
      </c>
      <c r="C120" s="32">
        <f>VLOOKUP(A120,級距!$A:$K,9,FALSE)</f>
        <v>8</v>
      </c>
      <c r="D120" s="32">
        <f>VLOOKUP($A120,級距!$A:$K,10,FALSE)</f>
        <v>9</v>
      </c>
      <c r="E120" s="32">
        <f>VLOOKUP($A120,級距!$A:$K,11,FALSE)</f>
        <v>3</v>
      </c>
      <c r="F120" s="32">
        <f t="shared" si="2"/>
        <v>1</v>
      </c>
    </row>
    <row r="121" spans="1:6">
      <c r="A121" s="47">
        <v>45432</v>
      </c>
      <c r="B121" s="46">
        <v>88311.888000000006</v>
      </c>
      <c r="C121" s="32">
        <f>VLOOKUP(A121,級距!$A:$K,9,FALSE)</f>
        <v>8</v>
      </c>
      <c r="D121" s="32">
        <f>VLOOKUP($A121,級距!$A:$K,10,FALSE)</f>
        <v>5</v>
      </c>
      <c r="E121" s="32">
        <f>VLOOKUP($A121,級距!$A:$K,11,FALSE)</f>
        <v>2</v>
      </c>
      <c r="F121" s="32">
        <f t="shared" si="2"/>
        <v>1</v>
      </c>
    </row>
    <row r="122" spans="1:6">
      <c r="A122" s="47">
        <v>45428</v>
      </c>
      <c r="B122" s="46">
        <v>-74291.872000000003</v>
      </c>
      <c r="C122" s="32">
        <f>VLOOKUP(A122,級距!$A:$K,9,FALSE)</f>
        <v>5</v>
      </c>
      <c r="D122" s="32">
        <f>VLOOKUP($A122,級距!$A:$K,10,FALSE)</f>
        <v>5</v>
      </c>
      <c r="E122" s="32">
        <f>VLOOKUP($A122,級距!$A:$K,11,FALSE)</f>
        <v>2</v>
      </c>
      <c r="F122" s="32">
        <f t="shared" si="2"/>
        <v>1</v>
      </c>
    </row>
    <row r="123" spans="1:6">
      <c r="A123" s="47">
        <v>45427</v>
      </c>
      <c r="B123" s="46">
        <v>84489</v>
      </c>
      <c r="C123" s="32">
        <f>VLOOKUP(A123,級距!$A:$K,9,FALSE)</f>
        <v>6</v>
      </c>
      <c r="D123" s="32">
        <f>VLOOKUP($A123,級距!$A:$K,10,FALSE)</f>
        <v>2</v>
      </c>
      <c r="E123" s="32">
        <f>VLOOKUP($A123,級距!$A:$K,11,FALSE)</f>
        <v>2</v>
      </c>
      <c r="F123" s="32">
        <f t="shared" si="2"/>
        <v>1</v>
      </c>
    </row>
    <row r="124" spans="1:6">
      <c r="A124" s="47">
        <v>45426</v>
      </c>
      <c r="B124" s="46">
        <v>5953.7280000000001</v>
      </c>
      <c r="C124" s="32">
        <f>VLOOKUP(A124,級距!$A:$K,9,FALSE)</f>
        <v>2</v>
      </c>
      <c r="D124" s="32">
        <f>VLOOKUP($A124,級距!$A:$K,10,FALSE)</f>
        <v>9</v>
      </c>
      <c r="E124" s="32">
        <f>VLOOKUP($A124,級距!$A:$K,11,FALSE)</f>
        <v>3</v>
      </c>
      <c r="F124" s="32">
        <f t="shared" si="2"/>
        <v>1</v>
      </c>
    </row>
    <row r="125" spans="1:6">
      <c r="A125" s="47">
        <v>45422</v>
      </c>
      <c r="B125" s="46">
        <v>112025.39200000001</v>
      </c>
      <c r="C125" s="32">
        <f>VLOOKUP(A125,級距!$A:$K,9,FALSE)</f>
        <v>5</v>
      </c>
      <c r="D125" s="32">
        <f>VLOOKUP($A125,級距!$A:$K,10,FALSE)</f>
        <v>4</v>
      </c>
      <c r="E125" s="32">
        <f>VLOOKUP($A125,級距!$A:$K,11,FALSE)</f>
        <v>2</v>
      </c>
      <c r="F125" s="32">
        <f t="shared" si="2"/>
        <v>1</v>
      </c>
    </row>
    <row r="126" spans="1:6">
      <c r="A126" s="47">
        <v>45420</v>
      </c>
      <c r="B126" s="46">
        <v>-68714.240000000005</v>
      </c>
      <c r="C126" s="32">
        <f>VLOOKUP(A126,級距!$A:$K,9,FALSE)</f>
        <v>3</v>
      </c>
      <c r="D126" s="32">
        <f>VLOOKUP($A126,級距!$A:$K,10,FALSE)</f>
        <v>7</v>
      </c>
      <c r="E126" s="32">
        <f>VLOOKUP($A126,級距!$A:$K,11,FALSE)</f>
        <v>3</v>
      </c>
      <c r="F126" s="32">
        <f t="shared" si="2"/>
        <v>1</v>
      </c>
    </row>
    <row r="127" spans="1:6">
      <c r="A127" s="47">
        <v>45419</v>
      </c>
      <c r="B127" s="46">
        <v>8454.8160000000007</v>
      </c>
      <c r="C127" s="32">
        <f>VLOOKUP(A127,級距!$A:$K,9,FALSE)</f>
        <v>5</v>
      </c>
      <c r="D127" s="32">
        <f>VLOOKUP($A127,級距!$A:$K,10,FALSE)</f>
        <v>4</v>
      </c>
      <c r="E127" s="32">
        <f>VLOOKUP($A127,級距!$A:$K,11,FALSE)</f>
        <v>2</v>
      </c>
      <c r="F127" s="32">
        <f t="shared" si="2"/>
        <v>1</v>
      </c>
    </row>
    <row r="128" spans="1:6">
      <c r="A128" s="47">
        <v>45418</v>
      </c>
      <c r="B128" s="46">
        <v>57686.720000000001</v>
      </c>
      <c r="C128" s="32">
        <f>VLOOKUP(A128,級距!$A:$K,9,FALSE)</f>
        <v>3</v>
      </c>
      <c r="D128" s="32">
        <f>VLOOKUP($A128,級距!$A:$K,10,FALSE)</f>
        <v>6</v>
      </c>
      <c r="E128" s="32">
        <f>VLOOKUP($A128,級距!$A:$K,11,FALSE)</f>
        <v>2</v>
      </c>
      <c r="F128" s="32">
        <f t="shared" si="2"/>
        <v>1</v>
      </c>
    </row>
    <row r="129" spans="1:6">
      <c r="A129" s="47">
        <v>45414</v>
      </c>
      <c r="B129" s="46">
        <v>110190.928</v>
      </c>
      <c r="C129" s="32">
        <f>VLOOKUP(A129,級距!$A:$K,9,FALSE)</f>
        <v>3</v>
      </c>
      <c r="D129" s="32">
        <f>VLOOKUP($A129,級距!$A:$K,10,FALSE)</f>
        <v>3</v>
      </c>
      <c r="E129" s="32">
        <f>VLOOKUP($A129,級距!$A:$K,11,FALSE)</f>
        <v>2</v>
      </c>
      <c r="F129" s="32">
        <f t="shared" si="2"/>
        <v>1</v>
      </c>
    </row>
    <row r="130" spans="1:6">
      <c r="A130" s="47">
        <v>45412</v>
      </c>
      <c r="B130" s="46">
        <v>-34716.671999999999</v>
      </c>
      <c r="C130" s="32">
        <f>VLOOKUP(A130,級距!$A:$K,9,FALSE)</f>
        <v>4</v>
      </c>
      <c r="D130" s="32">
        <f>VLOOKUP($A130,級距!$A:$K,10,FALSE)</f>
        <v>7</v>
      </c>
      <c r="E130" s="32">
        <f>VLOOKUP($A130,級距!$A:$K,11,FALSE)</f>
        <v>3</v>
      </c>
      <c r="F130" s="32">
        <f t="shared" si="2"/>
        <v>1</v>
      </c>
    </row>
    <row r="131" spans="1:6">
      <c r="A131" s="47">
        <v>45411</v>
      </c>
      <c r="B131" s="46">
        <v>107130.424</v>
      </c>
      <c r="C131" s="32">
        <f>VLOOKUP(A131,級距!$A:$K,9,FALSE)</f>
        <v>7</v>
      </c>
      <c r="D131" s="32">
        <f>VLOOKUP($A131,級距!$A:$K,10,FALSE)</f>
        <v>9</v>
      </c>
      <c r="E131" s="32">
        <f>VLOOKUP($A131,級距!$A:$K,11,FALSE)</f>
        <v>3</v>
      </c>
      <c r="F131" s="32">
        <f t="shared" si="2"/>
        <v>1</v>
      </c>
    </row>
    <row r="132" spans="1:6">
      <c r="A132" s="47">
        <v>45408</v>
      </c>
      <c r="B132" s="46">
        <v>-47696.24</v>
      </c>
      <c r="C132" s="32">
        <f>VLOOKUP(A132,級距!$A:$K,9,FALSE)</f>
        <v>5</v>
      </c>
      <c r="D132" s="32">
        <f>VLOOKUP($A132,級距!$A:$K,10,FALSE)</f>
        <v>3</v>
      </c>
      <c r="E132" s="32">
        <f>VLOOKUP($A132,級距!$A:$K,11,FALSE)</f>
        <v>2</v>
      </c>
      <c r="F132" s="32">
        <f t="shared" si="2"/>
        <v>1</v>
      </c>
    </row>
    <row r="133" spans="1:6">
      <c r="A133" s="47">
        <v>45407</v>
      </c>
      <c r="B133" s="46">
        <v>-68426.623999999996</v>
      </c>
      <c r="C133" s="32">
        <f>VLOOKUP(A133,級距!$A:$K,9,FALSE)</f>
        <v>3</v>
      </c>
      <c r="D133" s="32">
        <f>VLOOKUP($A133,級距!$A:$K,10,FALSE)</f>
        <v>4</v>
      </c>
      <c r="E133" s="32">
        <f>VLOOKUP($A133,級距!$A:$K,11,FALSE)</f>
        <v>2</v>
      </c>
      <c r="F133" s="32">
        <f t="shared" si="2"/>
        <v>1</v>
      </c>
    </row>
    <row r="134" spans="1:6">
      <c r="A134" s="47">
        <v>45406</v>
      </c>
      <c r="B134" s="46">
        <v>128421.016</v>
      </c>
      <c r="C134" s="32">
        <f>VLOOKUP(A134,級距!$A:$K,9,FALSE)</f>
        <v>8</v>
      </c>
      <c r="D134" s="32">
        <f>VLOOKUP($A134,級距!$A:$K,10,FALSE)</f>
        <v>9</v>
      </c>
      <c r="E134" s="32">
        <f>VLOOKUP($A134,級距!$A:$K,11,FALSE)</f>
        <v>3</v>
      </c>
      <c r="F134" s="32">
        <f t="shared" si="2"/>
        <v>1</v>
      </c>
    </row>
    <row r="135" spans="1:6">
      <c r="A135" s="47">
        <v>45405</v>
      </c>
      <c r="B135" s="46">
        <v>-68347.135999999999</v>
      </c>
      <c r="C135" s="32">
        <f>VLOOKUP(A135,級距!$A:$K,9,FALSE)</f>
        <v>5</v>
      </c>
      <c r="D135" s="32">
        <f>VLOOKUP($A135,級距!$A:$K,10,FALSE)</f>
        <v>2</v>
      </c>
      <c r="E135" s="32">
        <f>VLOOKUP($A135,級距!$A:$K,11,FALSE)</f>
        <v>2</v>
      </c>
      <c r="F135" s="32">
        <f t="shared" si="2"/>
        <v>1</v>
      </c>
    </row>
    <row r="136" spans="1:6">
      <c r="A136" s="47">
        <v>45404</v>
      </c>
      <c r="B136" s="46">
        <v>-65653.440000000002</v>
      </c>
      <c r="C136" s="32">
        <f>VLOOKUP(A136,級距!$A:$K,9,FALSE)</f>
        <v>7</v>
      </c>
      <c r="D136" s="32">
        <f>VLOOKUP($A136,級距!$A:$K,10,FALSE)</f>
        <v>4</v>
      </c>
      <c r="E136" s="32">
        <f>VLOOKUP($A136,級距!$A:$K,11,FALSE)</f>
        <v>2</v>
      </c>
      <c r="F136" s="32">
        <f t="shared" si="2"/>
        <v>1</v>
      </c>
    </row>
    <row r="137" spans="1:6">
      <c r="A137" s="47">
        <v>45401</v>
      </c>
      <c r="B137" s="46">
        <v>118365.664</v>
      </c>
      <c r="C137" s="32">
        <f>VLOOKUP(A137,級距!$A:$K,9,FALSE)</f>
        <v>10</v>
      </c>
      <c r="D137" s="32">
        <f>VLOOKUP($A137,級距!$A:$K,10,FALSE)</f>
        <v>5</v>
      </c>
      <c r="E137" s="32">
        <f>VLOOKUP($A137,級距!$A:$K,11,FALSE)</f>
        <v>1</v>
      </c>
      <c r="F137" s="32">
        <f t="shared" ref="F137:F200" si="3">IF(A138&lt;&gt;A137,1,0)</f>
        <v>1</v>
      </c>
    </row>
    <row r="138" spans="1:6">
      <c r="A138" s="47">
        <v>45400</v>
      </c>
      <c r="B138" s="46">
        <v>-68592.512000000002</v>
      </c>
      <c r="C138" s="32">
        <f>VLOOKUP(A138,級距!$A:$K,9,FALSE)</f>
        <v>9</v>
      </c>
      <c r="D138" s="32">
        <f>VLOOKUP($A138,級距!$A:$K,10,FALSE)</f>
        <v>9</v>
      </c>
      <c r="E138" s="32">
        <f>VLOOKUP($A138,級距!$A:$K,11,FALSE)</f>
        <v>3</v>
      </c>
      <c r="F138" s="32">
        <f t="shared" si="3"/>
        <v>1</v>
      </c>
    </row>
    <row r="139" spans="1:6">
      <c r="A139" s="47">
        <v>45399</v>
      </c>
      <c r="B139" s="46">
        <v>26991.712</v>
      </c>
      <c r="C139" s="32">
        <f>VLOOKUP(A139,級距!$A:$K,9,FALSE)</f>
        <v>9</v>
      </c>
      <c r="D139" s="32">
        <f>VLOOKUP($A139,級距!$A:$K,10,FALSE)</f>
        <v>9</v>
      </c>
      <c r="E139" s="32">
        <f>VLOOKUP($A139,級距!$A:$K,11,FALSE)</f>
        <v>4</v>
      </c>
      <c r="F139" s="32">
        <f t="shared" si="3"/>
        <v>1</v>
      </c>
    </row>
    <row r="140" spans="1:6">
      <c r="A140" s="47">
        <v>45398</v>
      </c>
      <c r="B140" s="46">
        <v>174920.21599999999</v>
      </c>
      <c r="C140" s="32">
        <f>VLOOKUP(A140,級距!$A:$K,9,FALSE)</f>
        <v>10</v>
      </c>
      <c r="D140" s="32">
        <f>VLOOKUP($A140,級距!$A:$K,10,FALSE)</f>
        <v>7</v>
      </c>
      <c r="E140" s="32">
        <f>VLOOKUP($A140,級距!$A:$K,11,FALSE)</f>
        <v>4</v>
      </c>
      <c r="F140" s="32">
        <f t="shared" si="3"/>
        <v>1</v>
      </c>
    </row>
    <row r="141" spans="1:6">
      <c r="A141" s="47">
        <v>45397</v>
      </c>
      <c r="B141" s="46">
        <v>-74672.063999999998</v>
      </c>
      <c r="C141" s="32">
        <f>VLOOKUP(A141,級距!$A:$K,9,FALSE)</f>
        <v>2</v>
      </c>
      <c r="D141" s="32">
        <f>VLOOKUP($A141,級距!$A:$K,10,FALSE)</f>
        <v>3</v>
      </c>
      <c r="E141" s="32">
        <f>VLOOKUP($A141,級距!$A:$K,11,FALSE)</f>
        <v>2</v>
      </c>
      <c r="F141" s="32">
        <f t="shared" si="3"/>
        <v>1</v>
      </c>
    </row>
    <row r="142" spans="1:6">
      <c r="A142" s="47">
        <v>45394</v>
      </c>
      <c r="B142" s="46">
        <v>-68758.784</v>
      </c>
      <c r="C142" s="32">
        <f>VLOOKUP(A142,級距!$A:$K,9,FALSE)</f>
        <v>2</v>
      </c>
      <c r="D142" s="32">
        <f>VLOOKUP($A142,級距!$A:$K,10,FALSE)</f>
        <v>1</v>
      </c>
      <c r="E142" s="32">
        <f>VLOOKUP($A142,級距!$A:$K,11,FALSE)</f>
        <v>2</v>
      </c>
      <c r="F142" s="32">
        <f t="shared" si="3"/>
        <v>1</v>
      </c>
    </row>
    <row r="143" spans="1:6">
      <c r="A143" s="47">
        <v>45393</v>
      </c>
      <c r="B143" s="46">
        <v>-37579.008000000002</v>
      </c>
      <c r="C143" s="32">
        <f>VLOOKUP(A143,級距!$A:$K,9,FALSE)</f>
        <v>1</v>
      </c>
      <c r="D143" s="32">
        <f>VLOOKUP($A143,級距!$A:$K,10,FALSE)</f>
        <v>5</v>
      </c>
      <c r="E143" s="32">
        <f>VLOOKUP($A143,級距!$A:$K,11,FALSE)</f>
        <v>2</v>
      </c>
      <c r="F143" s="32">
        <f t="shared" si="3"/>
        <v>1</v>
      </c>
    </row>
    <row r="144" spans="1:6">
      <c r="A144" s="47">
        <v>45392</v>
      </c>
      <c r="B144" s="46">
        <v>-68798.335999999996</v>
      </c>
      <c r="C144" s="32">
        <f>VLOOKUP(A144,級距!$A:$K,9,FALSE)</f>
        <v>1</v>
      </c>
      <c r="D144" s="32">
        <f>VLOOKUP($A144,級距!$A:$K,10,FALSE)</f>
        <v>4</v>
      </c>
      <c r="E144" s="32">
        <f>VLOOKUP($A144,級距!$A:$K,11,FALSE)</f>
        <v>2</v>
      </c>
      <c r="F144" s="32">
        <f t="shared" si="3"/>
        <v>1</v>
      </c>
    </row>
    <row r="145" spans="1:6">
      <c r="A145" s="47">
        <v>45391</v>
      </c>
      <c r="B145" s="46">
        <v>148838.25599999999</v>
      </c>
      <c r="C145" s="32">
        <f>VLOOKUP(A145,級距!$A:$K,9,FALSE)</f>
        <v>9</v>
      </c>
      <c r="D145" s="32">
        <f>VLOOKUP($A145,級距!$A:$K,10,FALSE)</f>
        <v>10</v>
      </c>
      <c r="E145" s="32">
        <f>VLOOKUP($A145,級距!$A:$K,11,FALSE)</f>
        <v>3</v>
      </c>
      <c r="F145" s="32">
        <f t="shared" si="3"/>
        <v>1</v>
      </c>
    </row>
    <row r="146" spans="1:6">
      <c r="A146" s="47">
        <v>45390</v>
      </c>
      <c r="B146" s="46">
        <v>-65895.936000000002</v>
      </c>
      <c r="C146" s="32">
        <f>VLOOKUP(A146,級距!$A:$K,9,FALSE)</f>
        <v>2</v>
      </c>
      <c r="D146" s="32">
        <f>VLOOKUP($A146,級距!$A:$K,10,FALSE)</f>
        <v>4</v>
      </c>
      <c r="E146" s="32">
        <f>VLOOKUP($A146,級距!$A:$K,11,FALSE)</f>
        <v>2</v>
      </c>
      <c r="F146" s="32">
        <f t="shared" si="3"/>
        <v>1</v>
      </c>
    </row>
    <row r="147" spans="1:6">
      <c r="A147" s="47">
        <v>45385</v>
      </c>
      <c r="B147" s="46">
        <v>-77989.055999999997</v>
      </c>
      <c r="C147" s="32">
        <f>VLOOKUP(A147,級距!$A:$K,9,FALSE)</f>
        <v>2</v>
      </c>
      <c r="D147" s="32">
        <f>VLOOKUP($A147,級距!$A:$K,10,FALSE)</f>
        <v>2</v>
      </c>
      <c r="E147" s="32">
        <f>VLOOKUP($A147,級距!$A:$K,11,FALSE)</f>
        <v>2</v>
      </c>
      <c r="F147" s="32">
        <f t="shared" si="3"/>
        <v>1</v>
      </c>
    </row>
    <row r="148" spans="1:6">
      <c r="A148" s="47">
        <v>45384</v>
      </c>
      <c r="B148" s="46">
        <v>95707.423999999999</v>
      </c>
      <c r="C148" s="32">
        <f>VLOOKUP(A148,級距!$A:$K,9,FALSE)</f>
        <v>4</v>
      </c>
      <c r="D148" s="32">
        <f>VLOOKUP($A148,級距!$A:$K,10,FALSE)</f>
        <v>10</v>
      </c>
      <c r="E148" s="32">
        <f>VLOOKUP($A148,級距!$A:$K,11,FALSE)</f>
        <v>3</v>
      </c>
      <c r="F148" s="32">
        <f t="shared" si="3"/>
        <v>1</v>
      </c>
    </row>
    <row r="149" spans="1:6">
      <c r="A149" s="47">
        <v>45383</v>
      </c>
      <c r="B149" s="46">
        <v>-23843.664000000001</v>
      </c>
      <c r="C149" s="32">
        <f>VLOOKUP(A149,級距!$A:$K,9,FALSE)</f>
        <v>2</v>
      </c>
      <c r="D149" s="32">
        <f>VLOOKUP($A149,級距!$A:$K,10,FALSE)</f>
        <v>8</v>
      </c>
      <c r="E149" s="32">
        <f>VLOOKUP($A149,級距!$A:$K,11,FALSE)</f>
        <v>3</v>
      </c>
      <c r="F149" s="32">
        <f t="shared" si="3"/>
        <v>1</v>
      </c>
    </row>
    <row r="150" spans="1:6">
      <c r="A150" s="47">
        <v>45380</v>
      </c>
      <c r="B150" s="46">
        <v>-4585.2160000000003</v>
      </c>
      <c r="C150" s="32">
        <f>VLOOKUP(A150,級距!$A:$K,9,FALSE)</f>
        <v>1</v>
      </c>
      <c r="D150" s="32">
        <f>VLOOKUP($A150,級距!$A:$K,10,FALSE)</f>
        <v>6</v>
      </c>
      <c r="E150" s="32">
        <f>VLOOKUP($A150,級距!$A:$K,11,FALSE)</f>
        <v>2</v>
      </c>
      <c r="F150" s="32">
        <f t="shared" si="3"/>
        <v>1</v>
      </c>
    </row>
    <row r="151" spans="1:6">
      <c r="A151" s="47">
        <v>45378</v>
      </c>
      <c r="B151" s="46">
        <v>54974.527999999998</v>
      </c>
      <c r="C151" s="32">
        <f>VLOOKUP(A151,級距!$A:$K,9,FALSE)</f>
        <v>2</v>
      </c>
      <c r="D151" s="32">
        <f>VLOOKUP($A151,級距!$A:$K,10,FALSE)</f>
        <v>6</v>
      </c>
      <c r="E151" s="32">
        <f>VLOOKUP($A151,級距!$A:$K,11,FALSE)</f>
        <v>2</v>
      </c>
      <c r="F151" s="32">
        <f t="shared" si="3"/>
        <v>1</v>
      </c>
    </row>
    <row r="152" spans="1:6">
      <c r="A152" s="47">
        <v>45377</v>
      </c>
      <c r="B152" s="46">
        <v>-65867.135999999999</v>
      </c>
      <c r="C152" s="32">
        <f>VLOOKUP(A152,級距!$A:$K,9,FALSE)</f>
        <v>10</v>
      </c>
      <c r="D152" s="32">
        <f>VLOOKUP($A152,級距!$A:$K,10,FALSE)</f>
        <v>3</v>
      </c>
      <c r="E152" s="32">
        <f>VLOOKUP($A152,級距!$A:$K,11,FALSE)</f>
        <v>1</v>
      </c>
      <c r="F152" s="32">
        <f t="shared" si="3"/>
        <v>1</v>
      </c>
    </row>
    <row r="153" spans="1:6">
      <c r="A153" s="47">
        <v>45372</v>
      </c>
      <c r="B153" s="46">
        <v>121399.67999999999</v>
      </c>
      <c r="C153" s="32">
        <f>VLOOKUP(A153,級距!$A:$K,9,FALSE)</f>
        <v>6</v>
      </c>
      <c r="D153" s="32">
        <f>VLOOKUP($A153,級距!$A:$K,10,FALSE)</f>
        <v>10</v>
      </c>
      <c r="E153" s="32">
        <f>VLOOKUP($A153,級距!$A:$K,11,FALSE)</f>
        <v>3</v>
      </c>
      <c r="F153" s="32">
        <f t="shared" si="3"/>
        <v>1</v>
      </c>
    </row>
    <row r="154" spans="1:6">
      <c r="A154" s="47">
        <v>45371</v>
      </c>
      <c r="B154" s="46">
        <v>-68440.831999999995</v>
      </c>
      <c r="C154" s="32">
        <f>VLOOKUP(A154,級距!$A:$K,9,FALSE)</f>
        <v>5</v>
      </c>
      <c r="D154" s="32">
        <f>VLOOKUP($A154,級距!$A:$K,10,FALSE)</f>
        <v>6</v>
      </c>
      <c r="E154" s="32">
        <f>VLOOKUP($A154,級距!$A:$K,11,FALSE)</f>
        <v>2</v>
      </c>
      <c r="F154" s="32">
        <f t="shared" si="3"/>
        <v>1</v>
      </c>
    </row>
    <row r="155" spans="1:6">
      <c r="A155" s="47">
        <v>45370</v>
      </c>
      <c r="B155" s="46">
        <v>-68399.744000000006</v>
      </c>
      <c r="C155" s="32">
        <f>VLOOKUP(A155,級距!$A:$K,9,FALSE)</f>
        <v>4</v>
      </c>
      <c r="D155" s="32">
        <f>VLOOKUP($A155,級距!$A:$K,10,FALSE)</f>
        <v>3</v>
      </c>
      <c r="E155" s="32">
        <f>VLOOKUP($A155,級距!$A:$K,11,FALSE)</f>
        <v>2</v>
      </c>
      <c r="F155" s="32">
        <f t="shared" si="3"/>
        <v>1</v>
      </c>
    </row>
    <row r="156" spans="1:6">
      <c r="A156" s="47">
        <v>45369</v>
      </c>
      <c r="B156" s="46">
        <v>101087.664</v>
      </c>
      <c r="C156" s="32">
        <f>VLOOKUP(A156,級距!$A:$K,9,FALSE)</f>
        <v>4</v>
      </c>
      <c r="D156" s="32">
        <f>VLOOKUP($A156,級距!$A:$K,10,FALSE)</f>
        <v>9</v>
      </c>
      <c r="E156" s="32">
        <f>VLOOKUP($A156,級距!$A:$K,11,FALSE)</f>
        <v>3</v>
      </c>
      <c r="F156" s="32">
        <f t="shared" si="3"/>
        <v>1</v>
      </c>
    </row>
    <row r="157" spans="1:6">
      <c r="A157" s="47">
        <v>45366</v>
      </c>
      <c r="B157" s="46">
        <v>91612.160000000003</v>
      </c>
      <c r="C157" s="32">
        <f>VLOOKUP(A157,級距!$A:$K,9,FALSE)</f>
        <v>3</v>
      </c>
      <c r="D157" s="32">
        <f>VLOOKUP($A157,級距!$A:$K,10,FALSE)</f>
        <v>7</v>
      </c>
      <c r="E157" s="32">
        <f>VLOOKUP($A157,級距!$A:$K,11,FALSE)</f>
        <v>3</v>
      </c>
      <c r="F157" s="32">
        <f t="shared" si="3"/>
        <v>1</v>
      </c>
    </row>
    <row r="158" spans="1:6">
      <c r="A158" s="47">
        <v>45363</v>
      </c>
      <c r="B158" s="46">
        <v>117883.92</v>
      </c>
      <c r="C158" s="32">
        <f>VLOOKUP(A158,級距!$A:$K,9,FALSE)</f>
        <v>7</v>
      </c>
      <c r="D158" s="32">
        <f>VLOOKUP($A158,級距!$A:$K,10,FALSE)</f>
        <v>10</v>
      </c>
      <c r="E158" s="32">
        <f>VLOOKUP($A158,級距!$A:$K,11,FALSE)</f>
        <v>3</v>
      </c>
      <c r="F158" s="32">
        <f t="shared" si="3"/>
        <v>1</v>
      </c>
    </row>
    <row r="159" spans="1:6">
      <c r="A159" s="47">
        <v>45362</v>
      </c>
      <c r="B159" s="46">
        <v>-15573.44</v>
      </c>
      <c r="C159" s="32">
        <f>VLOOKUP(A159,級距!$A:$K,9,FALSE)</f>
        <v>3</v>
      </c>
      <c r="D159" s="32">
        <f>VLOOKUP($A159,級距!$A:$K,10,FALSE)</f>
        <v>2</v>
      </c>
      <c r="E159" s="32">
        <f>VLOOKUP($A159,級距!$A:$K,11,FALSE)</f>
        <v>2</v>
      </c>
      <c r="F159" s="32">
        <f t="shared" si="3"/>
        <v>1</v>
      </c>
    </row>
    <row r="160" spans="1:6">
      <c r="A160" s="47">
        <v>45358</v>
      </c>
      <c r="B160" s="46">
        <v>-65672.736000000004</v>
      </c>
      <c r="C160" s="32">
        <f>VLOOKUP(A160,級距!$A:$K,9,FALSE)</f>
        <v>5</v>
      </c>
      <c r="D160" s="32">
        <f>VLOOKUP($A160,級距!$A:$K,10,FALSE)</f>
        <v>2</v>
      </c>
      <c r="E160" s="32">
        <f>VLOOKUP($A160,級距!$A:$K,11,FALSE)</f>
        <v>2</v>
      </c>
      <c r="F160" s="32">
        <f t="shared" si="3"/>
        <v>1</v>
      </c>
    </row>
    <row r="161" spans="1:6">
      <c r="A161" s="47">
        <v>45357</v>
      </c>
      <c r="B161" s="46">
        <v>386.16</v>
      </c>
      <c r="C161" s="32">
        <f>VLOOKUP(A161,級距!$A:$K,9,FALSE)</f>
        <v>7</v>
      </c>
      <c r="D161" s="32">
        <f>VLOOKUP($A161,級距!$A:$K,10,FALSE)</f>
        <v>10</v>
      </c>
      <c r="E161" s="32">
        <f>VLOOKUP($A161,級距!$A:$K,11,FALSE)</f>
        <v>3</v>
      </c>
      <c r="F161" s="32">
        <f t="shared" si="3"/>
        <v>1</v>
      </c>
    </row>
    <row r="162" spans="1:6">
      <c r="A162" s="47">
        <v>45356</v>
      </c>
      <c r="B162" s="46">
        <v>-11583.6</v>
      </c>
      <c r="C162" s="32">
        <f>VLOOKUP(A162,級距!$A:$K,9,FALSE)</f>
        <v>2</v>
      </c>
      <c r="D162" s="32">
        <f>VLOOKUP($A162,級距!$A:$K,10,FALSE)</f>
        <v>3</v>
      </c>
      <c r="E162" s="32">
        <f>VLOOKUP($A162,級距!$A:$K,11,FALSE)</f>
        <v>2</v>
      </c>
      <c r="F162" s="32">
        <f t="shared" si="3"/>
        <v>1</v>
      </c>
    </row>
    <row r="163" spans="1:6">
      <c r="A163" s="47">
        <v>45355</v>
      </c>
      <c r="B163" s="46">
        <v>104458.928</v>
      </c>
      <c r="C163" s="32">
        <f>VLOOKUP(A163,級距!$A:$K,9,FALSE)</f>
        <v>5</v>
      </c>
      <c r="D163" s="32">
        <f>VLOOKUP($A163,級距!$A:$K,10,FALSE)</f>
        <v>9</v>
      </c>
      <c r="E163" s="32">
        <f>VLOOKUP($A163,級距!$A:$K,11,FALSE)</f>
        <v>3</v>
      </c>
      <c r="F163" s="32">
        <f t="shared" si="3"/>
        <v>1</v>
      </c>
    </row>
    <row r="164" spans="1:6">
      <c r="A164" s="47">
        <v>45352</v>
      </c>
      <c r="B164" s="46">
        <v>-10480.255999999999</v>
      </c>
      <c r="C164" s="32">
        <f>VLOOKUP(A164,級距!$A:$K,9,FALSE)</f>
        <v>1</v>
      </c>
      <c r="D164" s="32">
        <f>VLOOKUP($A164,級距!$A:$K,10,FALSE)</f>
        <v>1</v>
      </c>
      <c r="E164" s="32">
        <f>VLOOKUP($A164,級距!$A:$K,11,FALSE)</f>
        <v>2</v>
      </c>
      <c r="F164" s="32">
        <f t="shared" si="3"/>
        <v>1</v>
      </c>
    </row>
    <row r="165" spans="1:6">
      <c r="A165" s="47">
        <v>45351</v>
      </c>
      <c r="B165" s="46">
        <v>-1859.184</v>
      </c>
      <c r="C165" s="32">
        <f>VLOOKUP(A165,級距!$A:$K,9,FALSE)</f>
        <v>5</v>
      </c>
      <c r="D165" s="32">
        <f>VLOOKUP($A165,級距!$A:$K,10,FALSE)</f>
        <v>9</v>
      </c>
      <c r="E165" s="32">
        <f>VLOOKUP($A165,級距!$A:$K,11,FALSE)</f>
        <v>3</v>
      </c>
      <c r="F165" s="32">
        <f t="shared" si="3"/>
        <v>1</v>
      </c>
    </row>
    <row r="166" spans="1:6">
      <c r="A166" s="47">
        <v>45349</v>
      </c>
      <c r="B166" s="46">
        <v>-63609.311999999998</v>
      </c>
      <c r="C166" s="32">
        <f>VLOOKUP(A166,級距!$A:$K,9,FALSE)</f>
        <v>8</v>
      </c>
      <c r="D166" s="32">
        <f>VLOOKUP($A166,級距!$A:$K,10,FALSE)</f>
        <v>4</v>
      </c>
      <c r="E166" s="32">
        <f>VLOOKUP($A166,級距!$A:$K,11,FALSE)</f>
        <v>2</v>
      </c>
      <c r="F166" s="32">
        <f t="shared" si="3"/>
        <v>1</v>
      </c>
    </row>
    <row r="167" spans="1:6">
      <c r="A167" s="47">
        <v>45348</v>
      </c>
      <c r="B167" s="46">
        <v>-18649.68</v>
      </c>
      <c r="C167" s="32">
        <f>VLOOKUP(A167,級距!$A:$K,9,FALSE)</f>
        <v>3</v>
      </c>
      <c r="D167" s="32">
        <f>VLOOKUP($A167,級距!$A:$K,10,FALSE)</f>
        <v>4</v>
      </c>
      <c r="E167" s="32">
        <f>VLOOKUP($A167,級距!$A:$K,11,FALSE)</f>
        <v>2</v>
      </c>
      <c r="F167" s="32">
        <f t="shared" si="3"/>
        <v>1</v>
      </c>
    </row>
    <row r="168" spans="1:6">
      <c r="A168" s="47">
        <v>45345</v>
      </c>
      <c r="B168" s="46">
        <v>77531.839999999997</v>
      </c>
      <c r="C168" s="32">
        <f>VLOOKUP(A168,級距!$A:$K,9,FALSE)</f>
        <v>1</v>
      </c>
      <c r="D168" s="32">
        <f>VLOOKUP($A168,級距!$A:$K,10,FALSE)</f>
        <v>8</v>
      </c>
      <c r="E168" s="32">
        <f>VLOOKUP($A168,級距!$A:$K,11,FALSE)</f>
        <v>3</v>
      </c>
      <c r="F168" s="32">
        <f t="shared" si="3"/>
        <v>1</v>
      </c>
    </row>
    <row r="169" spans="1:6">
      <c r="A169" s="47">
        <v>45344</v>
      </c>
      <c r="B169" s="46">
        <v>-65419.584000000003</v>
      </c>
      <c r="C169" s="32">
        <f>VLOOKUP(A169,級距!$A:$K,9,FALSE)</f>
        <v>3</v>
      </c>
      <c r="D169" s="32">
        <f>VLOOKUP($A169,級距!$A:$K,10,FALSE)</f>
        <v>1</v>
      </c>
      <c r="E169" s="32">
        <f>VLOOKUP($A169,級距!$A:$K,11,FALSE)</f>
        <v>2</v>
      </c>
      <c r="F169" s="32">
        <f t="shared" si="3"/>
        <v>1</v>
      </c>
    </row>
    <row r="170" spans="1:6">
      <c r="A170" s="47">
        <v>45343</v>
      </c>
      <c r="B170" s="46">
        <v>-67982.720000000001</v>
      </c>
      <c r="C170" s="32">
        <f>VLOOKUP(A170,級距!$A:$K,9,FALSE)</f>
        <v>1</v>
      </c>
      <c r="D170" s="32">
        <f>VLOOKUP($A170,級距!$A:$K,10,FALSE)</f>
        <v>8</v>
      </c>
      <c r="E170" s="32">
        <f>VLOOKUP($A170,級距!$A:$K,11,FALSE)</f>
        <v>3</v>
      </c>
      <c r="F170" s="32">
        <f t="shared" si="3"/>
        <v>1</v>
      </c>
    </row>
    <row r="171" spans="1:6">
      <c r="A171" s="47">
        <v>45338</v>
      </c>
      <c r="B171" s="46">
        <v>-30573.072</v>
      </c>
      <c r="C171" s="32">
        <f>VLOOKUP(A171,級距!$A:$K,9,FALSE)</f>
        <v>1</v>
      </c>
      <c r="D171" s="32">
        <f>VLOOKUP($A171,級距!$A:$K,10,FALSE)</f>
        <v>6</v>
      </c>
      <c r="E171" s="32">
        <f>VLOOKUP($A171,級距!$A:$K,11,FALSE)</f>
        <v>2</v>
      </c>
      <c r="F171" s="32">
        <f t="shared" si="3"/>
        <v>1</v>
      </c>
    </row>
    <row r="172" spans="1:6">
      <c r="A172" s="47">
        <v>45337</v>
      </c>
      <c r="B172" s="46">
        <v>61433.743999999999</v>
      </c>
      <c r="C172" s="32">
        <f>VLOOKUP(A172,級距!$A:$K,9,FALSE)</f>
        <v>4</v>
      </c>
      <c r="D172" s="32">
        <f>VLOOKUP($A172,級距!$A:$K,10,FALSE)</f>
        <v>5</v>
      </c>
      <c r="E172" s="32">
        <f>VLOOKUP($A172,級距!$A:$K,11,FALSE)</f>
        <v>2</v>
      </c>
      <c r="F172" s="32">
        <f t="shared" si="3"/>
        <v>1</v>
      </c>
    </row>
    <row r="173" spans="1:6">
      <c r="A173" s="47">
        <v>45327</v>
      </c>
      <c r="B173" s="46">
        <v>52797.807999999997</v>
      </c>
      <c r="C173" s="32">
        <f>VLOOKUP(A173,級距!$A:$K,9,FALSE)</f>
        <v>3</v>
      </c>
      <c r="D173" s="32">
        <f>VLOOKUP($A173,級距!$A:$K,10,FALSE)</f>
        <v>6</v>
      </c>
      <c r="E173" s="32">
        <f>VLOOKUP($A173,級距!$A:$K,11,FALSE)</f>
        <v>2</v>
      </c>
      <c r="F173" s="32">
        <f t="shared" si="3"/>
        <v>1</v>
      </c>
    </row>
    <row r="174" spans="1:6">
      <c r="A174" s="47">
        <v>45324</v>
      </c>
      <c r="B174" s="46">
        <v>46397.712</v>
      </c>
      <c r="C174" s="32">
        <f>VLOOKUP(A174,級距!$A:$K,9,FALSE)</f>
        <v>1</v>
      </c>
      <c r="D174" s="32">
        <f>VLOOKUP($A174,級距!$A:$K,10,FALSE)</f>
        <v>2</v>
      </c>
      <c r="E174" s="32">
        <f>VLOOKUP($A174,級距!$A:$K,11,FALSE)</f>
        <v>2</v>
      </c>
      <c r="F174" s="32">
        <f t="shared" si="3"/>
        <v>1</v>
      </c>
    </row>
    <row r="175" spans="1:6">
      <c r="A175" s="47">
        <v>45323</v>
      </c>
      <c r="B175" s="46">
        <v>-67686.656000000003</v>
      </c>
      <c r="C175" s="32">
        <f>VLOOKUP(A175,級距!$A:$K,9,FALSE)</f>
        <v>2</v>
      </c>
      <c r="D175" s="32">
        <f>VLOOKUP($A175,級距!$A:$K,10,FALSE)</f>
        <v>3</v>
      </c>
      <c r="E175" s="32">
        <f>VLOOKUP($A175,級距!$A:$K,11,FALSE)</f>
        <v>2</v>
      </c>
      <c r="F175" s="32">
        <f t="shared" si="3"/>
        <v>1</v>
      </c>
    </row>
    <row r="176" spans="1:6">
      <c r="A176" s="47">
        <v>45322</v>
      </c>
      <c r="B176" s="46">
        <v>108703.792</v>
      </c>
      <c r="C176" s="32">
        <f>VLOOKUP(A176,級距!$A:$K,9,FALSE)</f>
        <v>1</v>
      </c>
      <c r="D176" s="32">
        <f>VLOOKUP($A176,級距!$A:$K,10,FALSE)</f>
        <v>8</v>
      </c>
      <c r="E176" s="32">
        <f>VLOOKUP($A176,級距!$A:$K,11,FALSE)</f>
        <v>3</v>
      </c>
      <c r="F176" s="32">
        <f t="shared" si="3"/>
        <v>1</v>
      </c>
    </row>
    <row r="177" spans="1:6">
      <c r="A177" s="47">
        <v>45320</v>
      </c>
      <c r="B177" s="46">
        <v>40388.351999999999</v>
      </c>
      <c r="C177" s="32">
        <f>VLOOKUP(A177,級距!$A:$K,9,FALSE)</f>
        <v>4</v>
      </c>
      <c r="D177" s="32">
        <f>VLOOKUP($A177,級距!$A:$K,10,FALSE)</f>
        <v>7</v>
      </c>
      <c r="E177" s="32">
        <f>VLOOKUP($A177,級距!$A:$K,11,FALSE)</f>
        <v>3</v>
      </c>
      <c r="F177" s="32">
        <f t="shared" si="3"/>
        <v>1</v>
      </c>
    </row>
    <row r="178" spans="1:6">
      <c r="A178" s="47">
        <v>45315</v>
      </c>
      <c r="B178" s="46">
        <v>-19561.536</v>
      </c>
      <c r="C178" s="32">
        <f>VLOOKUP(A178,級距!$A:$K,9,FALSE)</f>
        <v>1</v>
      </c>
      <c r="D178" s="32">
        <f>VLOOKUP($A178,級距!$A:$K,10,FALSE)</f>
        <v>1</v>
      </c>
      <c r="E178" s="32">
        <f>VLOOKUP($A178,級距!$A:$K,11,FALSE)</f>
        <v>2</v>
      </c>
      <c r="F178" s="32">
        <f t="shared" si="3"/>
        <v>1</v>
      </c>
    </row>
    <row r="179" spans="1:6">
      <c r="A179" s="47">
        <v>45314</v>
      </c>
      <c r="B179" s="46">
        <v>-67656.320000000007</v>
      </c>
      <c r="C179" s="32">
        <f>VLOOKUP(A179,級距!$A:$K,9,FALSE)</f>
        <v>1</v>
      </c>
      <c r="D179" s="32">
        <f>VLOOKUP($A179,級距!$A:$K,10,FALSE)</f>
        <v>9</v>
      </c>
      <c r="E179" s="32">
        <f>VLOOKUP($A179,級距!$A:$K,11,FALSE)</f>
        <v>3</v>
      </c>
      <c r="F179" s="32">
        <f t="shared" si="3"/>
        <v>1</v>
      </c>
    </row>
    <row r="180" spans="1:6">
      <c r="A180" s="47">
        <v>45313</v>
      </c>
      <c r="B180" s="46">
        <v>-92539.296000000002</v>
      </c>
      <c r="C180" s="32">
        <f>VLOOKUP(A180,級距!$A:$K,9,FALSE)</f>
        <v>1</v>
      </c>
      <c r="D180" s="32">
        <f>VLOOKUP($A180,級距!$A:$K,10,FALSE)</f>
        <v>1</v>
      </c>
      <c r="E180" s="32">
        <f>VLOOKUP($A180,級距!$A:$K,11,FALSE)</f>
        <v>2</v>
      </c>
      <c r="F180" s="32">
        <f t="shared" si="3"/>
        <v>1</v>
      </c>
    </row>
    <row r="181" spans="1:6">
      <c r="A181" s="47">
        <v>45310</v>
      </c>
      <c r="B181" s="46">
        <v>110136.38400000001</v>
      </c>
      <c r="C181" s="32">
        <f>VLOOKUP(A181,級距!$A:$K,9,FALSE)</f>
        <v>5</v>
      </c>
      <c r="D181" s="32">
        <f>VLOOKUP($A181,級距!$A:$K,10,FALSE)</f>
        <v>8</v>
      </c>
      <c r="E181" s="32">
        <f>VLOOKUP($A181,級距!$A:$K,11,FALSE)</f>
        <v>3</v>
      </c>
      <c r="F181" s="32">
        <f t="shared" si="3"/>
        <v>1</v>
      </c>
    </row>
    <row r="182" spans="1:6">
      <c r="A182" s="47">
        <v>45309</v>
      </c>
      <c r="B182" s="46">
        <v>-67424.767999999996</v>
      </c>
      <c r="C182" s="32">
        <f>VLOOKUP(A182,級距!$A:$K,9,FALSE)</f>
        <v>2</v>
      </c>
      <c r="D182" s="32">
        <f>VLOOKUP($A182,級距!$A:$K,10,FALSE)</f>
        <v>4</v>
      </c>
      <c r="E182" s="32">
        <f>VLOOKUP($A182,級距!$A:$K,11,FALSE)</f>
        <v>2</v>
      </c>
      <c r="F182" s="32">
        <f t="shared" si="3"/>
        <v>1</v>
      </c>
    </row>
    <row r="183" spans="1:6">
      <c r="A183" s="47">
        <v>45308</v>
      </c>
      <c r="B183" s="46">
        <v>184167.79199999999</v>
      </c>
      <c r="C183" s="32">
        <f>VLOOKUP(A183,級距!$A:$K,9,FALSE)</f>
        <v>5</v>
      </c>
      <c r="D183" s="32">
        <f>VLOOKUP($A183,級距!$A:$K,10,FALSE)</f>
        <v>8</v>
      </c>
      <c r="E183" s="32">
        <f>VLOOKUP($A183,級距!$A:$K,11,FALSE)</f>
        <v>3</v>
      </c>
      <c r="F183" s="32">
        <f t="shared" si="3"/>
        <v>1</v>
      </c>
    </row>
    <row r="184" spans="1:6">
      <c r="A184" s="47">
        <v>45307</v>
      </c>
      <c r="B184" s="46">
        <v>-63338.976000000002</v>
      </c>
      <c r="C184" s="32">
        <f>VLOOKUP(A184,級距!$A:$K,9,FALSE)</f>
        <v>5</v>
      </c>
      <c r="D184" s="32">
        <f>VLOOKUP($A184,級距!$A:$K,10,FALSE)</f>
        <v>9</v>
      </c>
      <c r="E184" s="32">
        <f>VLOOKUP($A184,級距!$A:$K,11,FALSE)</f>
        <v>3</v>
      </c>
      <c r="F184" s="32">
        <f t="shared" si="3"/>
        <v>1</v>
      </c>
    </row>
    <row r="185" spans="1:6">
      <c r="A185" s="47">
        <v>45306</v>
      </c>
      <c r="B185" s="46">
        <v>46623.152000000002</v>
      </c>
      <c r="C185" s="32">
        <f>VLOOKUP(A185,級距!$A:$K,9,FALSE)</f>
        <v>3</v>
      </c>
      <c r="D185" s="32">
        <f>VLOOKUP($A185,級距!$A:$K,10,FALSE)</f>
        <v>2</v>
      </c>
      <c r="E185" s="32">
        <f>VLOOKUP($A185,級距!$A:$K,11,FALSE)</f>
        <v>2</v>
      </c>
      <c r="F185" s="32">
        <f t="shared" si="3"/>
        <v>1</v>
      </c>
    </row>
    <row r="186" spans="1:6">
      <c r="A186" s="47">
        <v>45303</v>
      </c>
      <c r="B186" s="46">
        <v>-321.15199999999999</v>
      </c>
      <c r="C186" s="32">
        <f>VLOOKUP(A186,級距!$A:$K,9,FALSE)</f>
        <v>2</v>
      </c>
      <c r="D186" s="32">
        <f>VLOOKUP($A186,級距!$A:$K,10,FALSE)</f>
        <v>2</v>
      </c>
      <c r="E186" s="32">
        <f>VLOOKUP($A186,級距!$A:$K,11,FALSE)</f>
        <v>2</v>
      </c>
      <c r="F186" s="32">
        <f t="shared" si="3"/>
        <v>1</v>
      </c>
    </row>
    <row r="187" spans="1:6">
      <c r="A187" s="47">
        <v>45302</v>
      </c>
      <c r="B187" s="46">
        <v>53345.216</v>
      </c>
      <c r="C187" s="32">
        <f>VLOOKUP(A187,級距!$A:$K,9,FALSE)</f>
        <v>2</v>
      </c>
      <c r="D187" s="32">
        <f>VLOOKUP($A187,級距!$A:$K,10,FALSE)</f>
        <v>7</v>
      </c>
      <c r="E187" s="32">
        <f>VLOOKUP($A187,級距!$A:$K,11,FALSE)</f>
        <v>3</v>
      </c>
      <c r="F187" s="32">
        <f t="shared" si="3"/>
        <v>1</v>
      </c>
    </row>
    <row r="188" spans="1:6">
      <c r="A188" s="47">
        <v>45301</v>
      </c>
      <c r="B188" s="46">
        <v>-67510.399999999994</v>
      </c>
      <c r="C188" s="32">
        <f>VLOOKUP(A188,級距!$A:$K,9,FALSE)</f>
        <v>1</v>
      </c>
      <c r="D188" s="32">
        <f>VLOOKUP($A188,級距!$A:$K,10,FALSE)</f>
        <v>7</v>
      </c>
      <c r="E188" s="32">
        <f>VLOOKUP($A188,級距!$A:$K,11,FALSE)</f>
        <v>3</v>
      </c>
      <c r="F188" s="32">
        <f t="shared" si="3"/>
        <v>1</v>
      </c>
    </row>
    <row r="189" spans="1:6">
      <c r="A189" s="47">
        <v>45300</v>
      </c>
      <c r="B189" s="46">
        <v>24626.272000000001</v>
      </c>
      <c r="C189" s="32">
        <f>VLOOKUP(A189,級距!$A:$K,9,FALSE)</f>
        <v>8</v>
      </c>
      <c r="D189" s="32">
        <f>VLOOKUP($A189,級距!$A:$K,10,FALSE)</f>
        <v>9</v>
      </c>
      <c r="E189" s="32">
        <f>VLOOKUP($A189,級距!$A:$K,11,FALSE)</f>
        <v>3</v>
      </c>
      <c r="F189" s="32">
        <f t="shared" si="3"/>
        <v>1</v>
      </c>
    </row>
    <row r="190" spans="1:6">
      <c r="A190" s="47">
        <v>45299</v>
      </c>
      <c r="B190" s="46">
        <v>-65079.455999999998</v>
      </c>
      <c r="C190" s="32">
        <f>VLOOKUP(A190,級距!$A:$K,9,FALSE)</f>
        <v>3</v>
      </c>
      <c r="D190" s="32">
        <f>VLOOKUP($A190,級距!$A:$K,10,FALSE)</f>
        <v>2</v>
      </c>
      <c r="E190" s="32">
        <f>VLOOKUP($A190,級距!$A:$K,11,FALSE)</f>
        <v>2</v>
      </c>
      <c r="F190" s="32">
        <f t="shared" si="3"/>
        <v>1</v>
      </c>
    </row>
    <row r="191" spans="1:6">
      <c r="A191" s="47">
        <v>45296</v>
      </c>
      <c r="B191" s="46">
        <v>1435.3920000000001</v>
      </c>
      <c r="C191" s="32">
        <f>VLOOKUP(A191,級距!$A:$K,9,FALSE)</f>
        <v>3</v>
      </c>
      <c r="D191" s="32">
        <f>VLOOKUP($A191,級距!$A:$K,10,FALSE)</f>
        <v>5</v>
      </c>
      <c r="E191" s="32">
        <f>VLOOKUP($A191,級距!$A:$K,11,FALSE)</f>
        <v>2</v>
      </c>
      <c r="F191" s="32">
        <f t="shared" si="3"/>
        <v>1</v>
      </c>
    </row>
    <row r="192" spans="1:6">
      <c r="A192" s="47">
        <v>45295</v>
      </c>
      <c r="B192" s="46">
        <v>-14735.552</v>
      </c>
      <c r="C192" s="32">
        <f>VLOOKUP(A192,級距!$A:$K,9,FALSE)</f>
        <v>1</v>
      </c>
      <c r="D192" s="32">
        <f>VLOOKUP($A192,級距!$A:$K,10,FALSE)</f>
        <v>4</v>
      </c>
      <c r="E192" s="32">
        <f>VLOOKUP($A192,級距!$A:$K,11,FALSE)</f>
        <v>2</v>
      </c>
      <c r="F192" s="32">
        <f t="shared" si="3"/>
        <v>1</v>
      </c>
    </row>
    <row r="193" spans="1:6">
      <c r="A193" s="47">
        <v>45294</v>
      </c>
      <c r="B193" s="46">
        <v>80052.784</v>
      </c>
      <c r="C193" s="32">
        <f>VLOOKUP(A193,級距!$A:$K,9,FALSE)</f>
        <v>4</v>
      </c>
      <c r="D193" s="32">
        <f>VLOOKUP($A193,級距!$A:$K,10,FALSE)</f>
        <v>8</v>
      </c>
      <c r="E193" s="32">
        <f>VLOOKUP($A193,級距!$A:$K,11,FALSE)</f>
        <v>3</v>
      </c>
      <c r="F193" s="32">
        <f t="shared" si="3"/>
        <v>1</v>
      </c>
    </row>
    <row r="194" spans="1:6">
      <c r="A194" s="47">
        <v>45287</v>
      </c>
      <c r="B194" s="46">
        <v>81269.279999999999</v>
      </c>
      <c r="C194" s="32">
        <f>VLOOKUP(A194,級距!$A:$K,9,FALSE)</f>
        <v>3</v>
      </c>
      <c r="D194" s="32">
        <f>VLOOKUP($A194,級距!$A:$K,10,FALSE)</f>
        <v>8</v>
      </c>
      <c r="E194" s="32">
        <f>VLOOKUP($A194,級距!$A:$K,11,FALSE)</f>
        <v>3</v>
      </c>
      <c r="F194" s="32">
        <f t="shared" si="3"/>
        <v>1</v>
      </c>
    </row>
    <row r="195" spans="1:6">
      <c r="A195" s="47">
        <v>45286</v>
      </c>
      <c r="B195" s="46">
        <v>30897.792000000001</v>
      </c>
      <c r="C195" s="32">
        <f>VLOOKUP(A195,級距!$A:$K,9,FALSE)</f>
        <v>1</v>
      </c>
      <c r="D195" s="32">
        <f>VLOOKUP($A195,級距!$A:$K,10,FALSE)</f>
        <v>8</v>
      </c>
      <c r="E195" s="32">
        <f>VLOOKUP($A195,級距!$A:$K,11,FALSE)</f>
        <v>3</v>
      </c>
      <c r="F195" s="32">
        <f t="shared" si="3"/>
        <v>1</v>
      </c>
    </row>
    <row r="196" spans="1:6">
      <c r="A196" s="47">
        <v>45285</v>
      </c>
      <c r="B196" s="46">
        <v>-8982.3680000000004</v>
      </c>
      <c r="C196" s="32">
        <f>VLOOKUP(A196,級距!$A:$K,9,FALSE)</f>
        <v>1</v>
      </c>
      <c r="D196" s="32">
        <f>VLOOKUP($A196,級距!$A:$K,10,FALSE)</f>
        <v>4</v>
      </c>
      <c r="E196" s="32">
        <f>VLOOKUP($A196,級距!$A:$K,11,FALSE)</f>
        <v>2</v>
      </c>
      <c r="F196" s="32">
        <f t="shared" si="3"/>
        <v>1</v>
      </c>
    </row>
    <row r="197" spans="1:6">
      <c r="A197" s="47">
        <v>45282</v>
      </c>
      <c r="B197" s="46">
        <v>-16344.191999999999</v>
      </c>
      <c r="C197" s="32">
        <f>VLOOKUP(A197,級距!$A:$K,9,FALSE)</f>
        <v>1</v>
      </c>
      <c r="D197" s="32">
        <f>VLOOKUP($A197,級距!$A:$K,10,FALSE)</f>
        <v>1</v>
      </c>
      <c r="E197" s="32">
        <f>VLOOKUP($A197,級距!$A:$K,11,FALSE)</f>
        <v>2</v>
      </c>
      <c r="F197" s="32">
        <f t="shared" si="3"/>
        <v>1</v>
      </c>
    </row>
    <row r="198" spans="1:6">
      <c r="A198" s="47">
        <v>45280</v>
      </c>
      <c r="B198" s="46">
        <v>21322.848000000002</v>
      </c>
      <c r="C198" s="32">
        <f>VLOOKUP(A198,級距!$A:$K,9,FALSE)</f>
        <v>1</v>
      </c>
      <c r="D198" s="32">
        <f>VLOOKUP($A198,級距!$A:$K,10,FALSE)</f>
        <v>6</v>
      </c>
      <c r="E198" s="32">
        <f>VLOOKUP($A198,級距!$A:$K,11,FALSE)</f>
        <v>2</v>
      </c>
      <c r="F198" s="32">
        <f t="shared" si="3"/>
        <v>1</v>
      </c>
    </row>
    <row r="199" spans="1:6">
      <c r="A199" s="47">
        <v>45279</v>
      </c>
      <c r="B199" s="46">
        <v>-34287.423999999999</v>
      </c>
      <c r="C199" s="32">
        <f>VLOOKUP(A199,級距!$A:$K,9,FALSE)</f>
        <v>2</v>
      </c>
      <c r="D199" s="32">
        <f>VLOOKUP($A199,級距!$A:$K,10,FALSE)</f>
        <v>2</v>
      </c>
      <c r="E199" s="32">
        <f>VLOOKUP($A199,級距!$A:$K,11,FALSE)</f>
        <v>2</v>
      </c>
      <c r="F199" s="32">
        <f t="shared" si="3"/>
        <v>1</v>
      </c>
    </row>
    <row r="200" spans="1:6">
      <c r="A200" s="47">
        <v>45275</v>
      </c>
      <c r="B200" s="46">
        <v>30004.16</v>
      </c>
      <c r="C200" s="32">
        <f>VLOOKUP(A200,級距!$A:$K,9,FALSE)</f>
        <v>1</v>
      </c>
      <c r="D200" s="32">
        <f>VLOOKUP($A200,級距!$A:$K,10,FALSE)</f>
        <v>10</v>
      </c>
      <c r="E200" s="32">
        <f>VLOOKUP($A200,級距!$A:$K,11,FALSE)</f>
        <v>3</v>
      </c>
      <c r="F200" s="32">
        <f t="shared" si="3"/>
        <v>1</v>
      </c>
    </row>
    <row r="201" spans="1:6">
      <c r="A201" s="47">
        <v>45274</v>
      </c>
      <c r="B201" s="46">
        <v>-26585.632000000001</v>
      </c>
      <c r="C201" s="32">
        <f>VLOOKUP(A201,級距!$A:$K,9,FALSE)</f>
        <v>1</v>
      </c>
      <c r="D201" s="32">
        <f>VLOOKUP($A201,級距!$A:$K,10,FALSE)</f>
        <v>7</v>
      </c>
      <c r="E201" s="32">
        <f>VLOOKUP($A201,級距!$A:$K,11,FALSE)</f>
        <v>3</v>
      </c>
      <c r="F201" s="32">
        <f t="shared" ref="F201:F264" si="4">IF(A202&lt;&gt;A201,1,0)</f>
        <v>1</v>
      </c>
    </row>
    <row r="202" spans="1:6">
      <c r="A202" s="47">
        <v>45273</v>
      </c>
      <c r="B202" s="46">
        <v>-8298.3040000000001</v>
      </c>
      <c r="C202" s="32">
        <f>VLOOKUP(A202,級距!$A:$K,9,FALSE)</f>
        <v>1</v>
      </c>
      <c r="D202" s="32">
        <f>VLOOKUP($A202,級距!$A:$K,10,FALSE)</f>
        <v>5</v>
      </c>
      <c r="E202" s="32">
        <f>VLOOKUP($A202,級距!$A:$K,11,FALSE)</f>
        <v>2</v>
      </c>
      <c r="F202" s="32">
        <f t="shared" si="4"/>
        <v>1</v>
      </c>
    </row>
    <row r="203" spans="1:6">
      <c r="A203" s="47">
        <v>45272</v>
      </c>
      <c r="B203" s="46">
        <v>38096.896000000001</v>
      </c>
      <c r="C203" s="32">
        <f>VLOOKUP(A203,級距!$A:$K,9,FALSE)</f>
        <v>2</v>
      </c>
      <c r="D203" s="32">
        <f>VLOOKUP($A203,級距!$A:$K,10,FALSE)</f>
        <v>5</v>
      </c>
      <c r="E203" s="32">
        <f>VLOOKUP($A203,級距!$A:$K,11,FALSE)</f>
        <v>2</v>
      </c>
      <c r="F203" s="32">
        <f t="shared" si="4"/>
        <v>1</v>
      </c>
    </row>
    <row r="204" spans="1:6">
      <c r="A204" s="47">
        <v>45271</v>
      </c>
      <c r="B204" s="46">
        <v>-67480.448000000004</v>
      </c>
      <c r="C204" s="32">
        <f>VLOOKUP(A204,級距!$A:$K,9,FALSE)</f>
        <v>2</v>
      </c>
      <c r="D204" s="32">
        <f>VLOOKUP($A204,級距!$A:$K,10,FALSE)</f>
        <v>2</v>
      </c>
      <c r="E204" s="32">
        <f>VLOOKUP($A204,級距!$A:$K,11,FALSE)</f>
        <v>2</v>
      </c>
      <c r="F204" s="32">
        <f t="shared" si="4"/>
        <v>1</v>
      </c>
    </row>
    <row r="205" spans="1:6">
      <c r="A205" s="47">
        <v>45268</v>
      </c>
      <c r="B205" s="46">
        <v>-29155.455999999998</v>
      </c>
      <c r="C205" s="32">
        <f>VLOOKUP(A205,級距!$A:$K,9,FALSE)</f>
        <v>2</v>
      </c>
      <c r="D205" s="32">
        <f>VLOOKUP($A205,級距!$A:$K,10,FALSE)</f>
        <v>3</v>
      </c>
      <c r="E205" s="32">
        <f>VLOOKUP($A205,級距!$A:$K,11,FALSE)</f>
        <v>2</v>
      </c>
      <c r="F205" s="32">
        <f t="shared" si="4"/>
        <v>1</v>
      </c>
    </row>
    <row r="206" spans="1:6">
      <c r="A206" s="47">
        <v>45267</v>
      </c>
      <c r="B206" s="46">
        <v>92156.368000000002</v>
      </c>
      <c r="C206" s="32">
        <f>VLOOKUP(A206,級距!$A:$K,9,FALSE)</f>
        <v>2</v>
      </c>
      <c r="D206" s="32">
        <f>VLOOKUP($A206,級距!$A:$K,10,FALSE)</f>
        <v>5</v>
      </c>
      <c r="E206" s="32">
        <f>VLOOKUP($A206,級距!$A:$K,11,FALSE)</f>
        <v>2</v>
      </c>
      <c r="F206" s="32">
        <f t="shared" si="4"/>
        <v>1</v>
      </c>
    </row>
    <row r="207" spans="1:6">
      <c r="A207" s="47">
        <v>45266</v>
      </c>
      <c r="B207" s="46">
        <v>31788.704000000002</v>
      </c>
      <c r="C207" s="32">
        <f>VLOOKUP(A207,級距!$A:$K,9,FALSE)</f>
        <v>2</v>
      </c>
      <c r="D207" s="32">
        <f>VLOOKUP($A207,級距!$A:$K,10,FALSE)</f>
        <v>2</v>
      </c>
      <c r="E207" s="32">
        <f>VLOOKUP($A207,級距!$A:$K,11,FALSE)</f>
        <v>2</v>
      </c>
      <c r="F207" s="32">
        <f t="shared" si="4"/>
        <v>1</v>
      </c>
    </row>
    <row r="208" spans="1:6">
      <c r="A208" s="47">
        <v>45265</v>
      </c>
      <c r="B208" s="46">
        <v>-123545.024</v>
      </c>
      <c r="C208" s="32">
        <f>VLOOKUP(A208,級距!$A:$K,9,FALSE)</f>
        <v>1</v>
      </c>
      <c r="D208" s="32">
        <f>VLOOKUP($A208,級距!$A:$K,10,FALSE)</f>
        <v>3</v>
      </c>
      <c r="E208" s="32">
        <f>VLOOKUP($A208,級距!$A:$K,11,FALSE)</f>
        <v>2</v>
      </c>
      <c r="F208" s="32">
        <f t="shared" si="4"/>
        <v>1</v>
      </c>
    </row>
    <row r="209" spans="1:6">
      <c r="A209" s="47">
        <v>45264</v>
      </c>
      <c r="B209" s="46">
        <v>-215.52</v>
      </c>
      <c r="C209" s="32">
        <f>VLOOKUP(A209,級距!$A:$K,9,FALSE)</f>
        <v>2</v>
      </c>
      <c r="D209" s="32">
        <f>VLOOKUP($A209,級距!$A:$K,10,FALSE)</f>
        <v>5</v>
      </c>
      <c r="E209" s="32">
        <f>VLOOKUP($A209,級距!$A:$K,11,FALSE)</f>
        <v>2</v>
      </c>
      <c r="F209" s="32">
        <f t="shared" si="4"/>
        <v>1</v>
      </c>
    </row>
    <row r="210" spans="1:6">
      <c r="A210" s="47">
        <v>45261</v>
      </c>
      <c r="B210" s="46">
        <v>33987.296000000002</v>
      </c>
      <c r="C210" s="32">
        <f>VLOOKUP(A210,級距!$A:$K,9,FALSE)</f>
        <v>5</v>
      </c>
      <c r="D210" s="32">
        <f>VLOOKUP($A210,級距!$A:$K,10,FALSE)</f>
        <v>5</v>
      </c>
      <c r="E210" s="32">
        <f>VLOOKUP($A210,級距!$A:$K,11,FALSE)</f>
        <v>2</v>
      </c>
      <c r="F210" s="32">
        <f t="shared" si="4"/>
        <v>1</v>
      </c>
    </row>
    <row r="211" spans="1:6">
      <c r="A211" s="47">
        <v>45260</v>
      </c>
      <c r="B211" s="46">
        <v>-67461.248000000007</v>
      </c>
      <c r="C211" s="32">
        <f>VLOOKUP(A211,級距!$A:$K,9,FALSE)</f>
        <v>2</v>
      </c>
      <c r="D211" s="32">
        <f>VLOOKUP($A211,級距!$A:$K,10,FALSE)</f>
        <v>1</v>
      </c>
      <c r="E211" s="32">
        <f>VLOOKUP($A211,級距!$A:$K,11,FALSE)</f>
        <v>2</v>
      </c>
      <c r="F211" s="32">
        <f t="shared" si="4"/>
        <v>1</v>
      </c>
    </row>
    <row r="212" spans="1:6">
      <c r="A212" s="47">
        <v>45258</v>
      </c>
      <c r="B212" s="46">
        <v>47001.279999999999</v>
      </c>
      <c r="C212" s="32">
        <f>VLOOKUP(A212,級距!$A:$K,9,FALSE)</f>
        <v>6</v>
      </c>
      <c r="D212" s="32">
        <f>VLOOKUP($A212,級距!$A:$K,10,FALSE)</f>
        <v>8</v>
      </c>
      <c r="E212" s="32">
        <f>VLOOKUP($A212,級距!$A:$K,11,FALSE)</f>
        <v>3</v>
      </c>
      <c r="F212" s="32">
        <f t="shared" si="4"/>
        <v>1</v>
      </c>
    </row>
    <row r="213" spans="1:6">
      <c r="A213" s="47">
        <v>45257</v>
      </c>
      <c r="B213" s="46">
        <v>31902.207999999999</v>
      </c>
      <c r="C213" s="32">
        <f>VLOOKUP(A213,級距!$A:$K,9,FALSE)</f>
        <v>7</v>
      </c>
      <c r="D213" s="32">
        <f>VLOOKUP($A213,級距!$A:$K,10,FALSE)</f>
        <v>4</v>
      </c>
      <c r="E213" s="32">
        <f>VLOOKUP($A213,級距!$A:$K,11,FALSE)</f>
        <v>2</v>
      </c>
      <c r="F213" s="32">
        <f t="shared" si="4"/>
        <v>1</v>
      </c>
    </row>
    <row r="214" spans="1:6">
      <c r="A214" s="47">
        <v>45254</v>
      </c>
      <c r="B214" s="46">
        <v>-8239.9359999999997</v>
      </c>
      <c r="C214" s="32">
        <f>VLOOKUP(A214,級距!$A:$K,9,FALSE)</f>
        <v>1</v>
      </c>
      <c r="D214" s="32">
        <f>VLOOKUP($A214,級距!$A:$K,10,FALSE)</f>
        <v>5</v>
      </c>
      <c r="E214" s="32">
        <f>VLOOKUP($A214,級距!$A:$K,11,FALSE)</f>
        <v>2</v>
      </c>
      <c r="F214" s="32">
        <f t="shared" si="4"/>
        <v>1</v>
      </c>
    </row>
    <row r="215" spans="1:6">
      <c r="A215" s="47">
        <v>45253</v>
      </c>
      <c r="B215" s="46">
        <v>-16240.512000000001</v>
      </c>
      <c r="C215" s="32">
        <f>VLOOKUP(A215,級距!$A:$K,9,FALSE)</f>
        <v>2</v>
      </c>
      <c r="D215" s="32">
        <f>VLOOKUP($A215,級距!$A:$K,10,FALSE)</f>
        <v>3</v>
      </c>
      <c r="E215" s="32">
        <f>VLOOKUP($A215,級距!$A:$K,11,FALSE)</f>
        <v>2</v>
      </c>
      <c r="F215" s="32">
        <f t="shared" si="4"/>
        <v>1</v>
      </c>
    </row>
    <row r="216" spans="1:6">
      <c r="A216" s="47">
        <v>45251</v>
      </c>
      <c r="B216" s="46">
        <v>71796.288</v>
      </c>
      <c r="C216" s="32">
        <f>VLOOKUP(A216,級距!$A:$K,9,FALSE)</f>
        <v>4</v>
      </c>
      <c r="D216" s="32">
        <f>VLOOKUP($A216,級距!$A:$K,10,FALSE)</f>
        <v>10</v>
      </c>
      <c r="E216" s="32">
        <f>VLOOKUP($A216,級距!$A:$K,11,FALSE)</f>
        <v>3</v>
      </c>
      <c r="F216" s="32">
        <f t="shared" si="4"/>
        <v>1</v>
      </c>
    </row>
    <row r="217" spans="1:6">
      <c r="A217" s="47">
        <v>45250</v>
      </c>
      <c r="B217" s="46">
        <v>-17804.608</v>
      </c>
      <c r="C217" s="32">
        <f>VLOOKUP(A217,級距!$A:$K,9,FALSE)</f>
        <v>3</v>
      </c>
      <c r="D217" s="32">
        <f>VLOOKUP($A217,級距!$A:$K,10,FALSE)</f>
        <v>3</v>
      </c>
      <c r="E217" s="32">
        <f>VLOOKUP($A217,級距!$A:$K,11,FALSE)</f>
        <v>2</v>
      </c>
      <c r="F217" s="32">
        <f t="shared" si="4"/>
        <v>1</v>
      </c>
    </row>
    <row r="218" spans="1:6">
      <c r="A218" s="47">
        <v>45245</v>
      </c>
      <c r="B218" s="46">
        <v>-39735.023999999998</v>
      </c>
      <c r="C218" s="32">
        <f>VLOOKUP(A218,級距!$A:$K,9,FALSE)</f>
        <v>3</v>
      </c>
      <c r="D218" s="32">
        <f>VLOOKUP($A218,級距!$A:$K,10,FALSE)</f>
        <v>4</v>
      </c>
      <c r="E218" s="32">
        <f>VLOOKUP($A218,級距!$A:$K,11,FALSE)</f>
        <v>2</v>
      </c>
      <c r="F218" s="32">
        <f t="shared" si="4"/>
        <v>1</v>
      </c>
    </row>
    <row r="219" spans="1:6">
      <c r="A219" s="47">
        <v>45240</v>
      </c>
      <c r="B219" s="46">
        <v>-67212.800000000003</v>
      </c>
      <c r="C219" s="32">
        <f>VLOOKUP(A219,級距!$A:$K,9,FALSE)</f>
        <v>2</v>
      </c>
      <c r="D219" s="32">
        <f>VLOOKUP($A219,級距!$A:$K,10,FALSE)</f>
        <v>7</v>
      </c>
      <c r="E219" s="32">
        <f>VLOOKUP($A219,級距!$A:$K,11,FALSE)</f>
        <v>3</v>
      </c>
      <c r="F219" s="32">
        <f t="shared" si="4"/>
        <v>1</v>
      </c>
    </row>
    <row r="220" spans="1:6">
      <c r="A220" s="47">
        <v>45238</v>
      </c>
      <c r="B220" s="46">
        <v>-12813.696</v>
      </c>
      <c r="C220" s="32">
        <f>VLOOKUP(A220,級距!$A:$K,9,FALSE)</f>
        <v>2</v>
      </c>
      <c r="D220" s="32">
        <f>VLOOKUP($A220,級距!$A:$K,10,FALSE)</f>
        <v>3</v>
      </c>
      <c r="E220" s="32">
        <f>VLOOKUP($A220,級距!$A:$K,11,FALSE)</f>
        <v>2</v>
      </c>
      <c r="F220" s="32">
        <f t="shared" si="4"/>
        <v>1</v>
      </c>
    </row>
    <row r="221" spans="1:6">
      <c r="A221" s="47">
        <v>45236</v>
      </c>
      <c r="B221" s="46">
        <v>60794.048000000003</v>
      </c>
      <c r="C221" s="32">
        <f>VLOOKUP(A221,級距!$A:$K,9,FALSE)</f>
        <v>3</v>
      </c>
      <c r="D221" s="32">
        <f>VLOOKUP($A221,級距!$A:$K,10,FALSE)</f>
        <v>1</v>
      </c>
      <c r="E221" s="32">
        <f>VLOOKUP($A221,級距!$A:$K,11,FALSE)</f>
        <v>2</v>
      </c>
      <c r="F221" s="32">
        <f t="shared" si="4"/>
        <v>1</v>
      </c>
    </row>
    <row r="222" spans="1:6">
      <c r="A222" s="47">
        <v>45233</v>
      </c>
      <c r="B222" s="46">
        <v>12046.272000000001</v>
      </c>
      <c r="C222" s="32">
        <f>VLOOKUP(A222,級距!$A:$K,9,FALSE)</f>
        <v>1</v>
      </c>
      <c r="D222" s="32">
        <f>VLOOKUP($A222,級距!$A:$K,10,FALSE)</f>
        <v>3</v>
      </c>
      <c r="E222" s="32">
        <f>VLOOKUP($A222,級距!$A:$K,11,FALSE)</f>
        <v>2</v>
      </c>
      <c r="F222" s="32">
        <f t="shared" si="4"/>
        <v>1</v>
      </c>
    </row>
    <row r="223" spans="1:6">
      <c r="A223" s="47">
        <v>45232</v>
      </c>
      <c r="B223" s="46">
        <v>38487.743999999999</v>
      </c>
      <c r="C223" s="32">
        <f>VLOOKUP(A223,級距!$A:$K,9,FALSE)</f>
        <v>5</v>
      </c>
      <c r="D223" s="32">
        <f>VLOOKUP($A223,級距!$A:$K,10,FALSE)</f>
        <v>9</v>
      </c>
      <c r="E223" s="32">
        <f>VLOOKUP($A223,級距!$A:$K,11,FALSE)</f>
        <v>3</v>
      </c>
      <c r="F223" s="32">
        <f t="shared" si="4"/>
        <v>1</v>
      </c>
    </row>
    <row r="224" spans="1:6">
      <c r="A224" s="47">
        <v>45230</v>
      </c>
      <c r="B224" s="46">
        <v>-54192.480000000003</v>
      </c>
      <c r="C224" s="32">
        <f>VLOOKUP(A224,級距!$A:$K,9,FALSE)</f>
        <v>8</v>
      </c>
      <c r="D224" s="32">
        <f>VLOOKUP($A224,級距!$A:$K,10,FALSE)</f>
        <v>9</v>
      </c>
      <c r="E224" s="32">
        <f>VLOOKUP($A224,級距!$A:$K,11,FALSE)</f>
        <v>3</v>
      </c>
      <c r="F224" s="32">
        <f t="shared" si="4"/>
        <v>1</v>
      </c>
    </row>
    <row r="225" spans="1:6">
      <c r="A225" s="47">
        <v>45225</v>
      </c>
      <c r="B225" s="46">
        <v>-66998.528000000006</v>
      </c>
      <c r="C225" s="32">
        <f>VLOOKUP(A225,級距!$A:$K,9,FALSE)</f>
        <v>4</v>
      </c>
      <c r="D225" s="32">
        <f>VLOOKUP($A225,級距!$A:$K,10,FALSE)</f>
        <v>6</v>
      </c>
      <c r="E225" s="32">
        <f>VLOOKUP($A225,級距!$A:$K,11,FALSE)</f>
        <v>2</v>
      </c>
      <c r="F225" s="32">
        <f t="shared" si="4"/>
        <v>1</v>
      </c>
    </row>
    <row r="226" spans="1:6">
      <c r="A226" s="47">
        <v>45224</v>
      </c>
      <c r="B226" s="46">
        <v>-22727.376</v>
      </c>
      <c r="C226" s="32">
        <f>VLOOKUP(A226,級距!$A:$K,9,FALSE)</f>
        <v>3</v>
      </c>
      <c r="D226" s="32">
        <f>VLOOKUP($A226,級距!$A:$K,10,FALSE)</f>
        <v>1</v>
      </c>
      <c r="E226" s="32">
        <f>VLOOKUP($A226,級距!$A:$K,11,FALSE)</f>
        <v>2</v>
      </c>
      <c r="F226" s="32">
        <f t="shared" si="4"/>
        <v>1</v>
      </c>
    </row>
    <row r="227" spans="1:6">
      <c r="A227" s="47">
        <v>45222</v>
      </c>
      <c r="B227" s="46">
        <v>104138.68799999999</v>
      </c>
      <c r="C227" s="32">
        <f>VLOOKUP(A227,級距!$A:$K,9,FALSE)</f>
        <v>2</v>
      </c>
      <c r="D227" s="32">
        <f>VLOOKUP($A227,級距!$A:$K,10,FALSE)</f>
        <v>9</v>
      </c>
      <c r="E227" s="32">
        <f>VLOOKUP($A227,級距!$A:$K,11,FALSE)</f>
        <v>3</v>
      </c>
      <c r="F227" s="32">
        <f t="shared" si="4"/>
        <v>1</v>
      </c>
    </row>
    <row r="228" spans="1:6">
      <c r="A228" s="47">
        <v>45219</v>
      </c>
      <c r="B228" s="46">
        <v>-21530.975999999999</v>
      </c>
      <c r="C228" s="32">
        <f>VLOOKUP(A228,級距!$A:$K,9,FALSE)</f>
        <v>7</v>
      </c>
      <c r="D228" s="32">
        <f>VLOOKUP($A228,級距!$A:$K,10,FALSE)</f>
        <v>2</v>
      </c>
      <c r="E228" s="32">
        <f>VLOOKUP($A228,級距!$A:$K,11,FALSE)</f>
        <v>2</v>
      </c>
      <c r="F228" s="32">
        <f t="shared" si="4"/>
        <v>1</v>
      </c>
    </row>
    <row r="229" spans="1:6">
      <c r="A229" s="47">
        <v>45217</v>
      </c>
      <c r="B229" s="46">
        <v>176463.28</v>
      </c>
      <c r="C229" s="32">
        <f>VLOOKUP(A229,級距!$A:$K,9,FALSE)</f>
        <v>7</v>
      </c>
      <c r="D229" s="32">
        <f>VLOOKUP($A229,級距!$A:$K,10,FALSE)</f>
        <v>9</v>
      </c>
      <c r="E229" s="32">
        <f>VLOOKUP($A229,級距!$A:$K,11,FALSE)</f>
        <v>3</v>
      </c>
      <c r="F229" s="32">
        <f t="shared" si="4"/>
        <v>1</v>
      </c>
    </row>
    <row r="230" spans="1:6">
      <c r="A230" s="47">
        <v>45216</v>
      </c>
      <c r="B230" s="46">
        <v>4003.1039999999998</v>
      </c>
      <c r="C230" s="32">
        <f>VLOOKUP(A230,級距!$A:$K,9,FALSE)</f>
        <v>4</v>
      </c>
      <c r="D230" s="32">
        <f>VLOOKUP($A230,級距!$A:$K,10,FALSE)</f>
        <v>8</v>
      </c>
      <c r="E230" s="32">
        <f>VLOOKUP($A230,級距!$A:$K,11,FALSE)</f>
        <v>3</v>
      </c>
      <c r="F230" s="32">
        <f t="shared" si="4"/>
        <v>1</v>
      </c>
    </row>
    <row r="231" spans="1:6">
      <c r="A231" s="47">
        <v>45215</v>
      </c>
      <c r="B231" s="46">
        <v>-7993.0240000000003</v>
      </c>
      <c r="C231" s="32">
        <f>VLOOKUP(A231,級距!$A:$K,9,FALSE)</f>
        <v>1</v>
      </c>
      <c r="D231" s="32">
        <f>VLOOKUP($A231,級距!$A:$K,10,FALSE)</f>
        <v>2</v>
      </c>
      <c r="E231" s="32">
        <f>VLOOKUP($A231,級距!$A:$K,11,FALSE)</f>
        <v>2</v>
      </c>
      <c r="F231" s="32">
        <f t="shared" si="4"/>
        <v>1</v>
      </c>
    </row>
    <row r="232" spans="1:6">
      <c r="A232" s="47">
        <v>45212</v>
      </c>
      <c r="B232" s="46">
        <v>-9640.4480000000003</v>
      </c>
      <c r="C232" s="32">
        <f>VLOOKUP(A232,級距!$A:$K,9,FALSE)</f>
        <v>1</v>
      </c>
      <c r="D232" s="32">
        <f>VLOOKUP($A232,級距!$A:$K,10,FALSE)</f>
        <v>3</v>
      </c>
      <c r="E232" s="32">
        <f>VLOOKUP($A232,級距!$A:$K,11,FALSE)</f>
        <v>2</v>
      </c>
      <c r="F232" s="32">
        <f t="shared" si="4"/>
        <v>1</v>
      </c>
    </row>
    <row r="233" spans="1:6">
      <c r="A233" s="47">
        <v>45205</v>
      </c>
      <c r="B233" s="46">
        <v>53.247999999999998</v>
      </c>
      <c r="C233" s="32">
        <f>VLOOKUP(A233,級距!$A:$K,9,FALSE)</f>
        <v>1</v>
      </c>
      <c r="D233" s="32">
        <f>VLOOKUP($A233,級距!$A:$K,10,FALSE)</f>
        <v>7</v>
      </c>
      <c r="E233" s="32">
        <f>VLOOKUP($A233,級距!$A:$K,11,FALSE)</f>
        <v>3</v>
      </c>
      <c r="F233" s="32">
        <f t="shared" si="4"/>
        <v>1</v>
      </c>
    </row>
    <row r="234" spans="1:6">
      <c r="A234" s="47">
        <v>45204</v>
      </c>
      <c r="B234" s="46">
        <v>96073.631999999998</v>
      </c>
      <c r="C234" s="32">
        <f>VLOOKUP(A234,級距!$A:$K,9,FALSE)</f>
        <v>7</v>
      </c>
      <c r="D234" s="32">
        <f>VLOOKUP($A234,級距!$A:$K,10,FALSE)</f>
        <v>8</v>
      </c>
      <c r="E234" s="32">
        <f>VLOOKUP($A234,級距!$A:$K,11,FALSE)</f>
        <v>3</v>
      </c>
      <c r="F234" s="32">
        <f t="shared" si="4"/>
        <v>1</v>
      </c>
    </row>
    <row r="235" spans="1:6">
      <c r="A235" s="47">
        <v>45203</v>
      </c>
      <c r="B235" s="46">
        <v>-57976.423999999999</v>
      </c>
      <c r="C235" s="32">
        <f>VLOOKUP(A235,級距!$A:$K,9,FALSE)</f>
        <v>3</v>
      </c>
      <c r="D235" s="32">
        <f>VLOOKUP($A235,級距!$A:$K,10,FALSE)</f>
        <v>4</v>
      </c>
      <c r="E235" s="32">
        <f>VLOOKUP($A235,級距!$A:$K,11,FALSE)</f>
        <v>2</v>
      </c>
      <c r="F235" s="32">
        <f t="shared" si="4"/>
        <v>1</v>
      </c>
    </row>
    <row r="236" spans="1:6">
      <c r="A236" s="47">
        <v>45202</v>
      </c>
      <c r="B236" s="46">
        <v>100877.632</v>
      </c>
      <c r="C236" s="32">
        <f>VLOOKUP(A236,級距!$A:$K,9,FALSE)</f>
        <v>4</v>
      </c>
      <c r="D236" s="32">
        <f>VLOOKUP($A236,級距!$A:$K,10,FALSE)</f>
        <v>6</v>
      </c>
      <c r="E236" s="32">
        <f>VLOOKUP($A236,級距!$A:$K,11,FALSE)</f>
        <v>2</v>
      </c>
      <c r="F236" s="32">
        <f t="shared" si="4"/>
        <v>1</v>
      </c>
    </row>
    <row r="237" spans="1:6">
      <c r="A237" s="47">
        <v>45201</v>
      </c>
      <c r="B237" s="46">
        <v>105296.272</v>
      </c>
      <c r="C237" s="32">
        <f>VLOOKUP(A237,級距!$A:$K,9,FALSE)</f>
        <v>2</v>
      </c>
      <c r="D237" s="32">
        <f>VLOOKUP($A237,級距!$A:$K,10,FALSE)</f>
        <v>3</v>
      </c>
      <c r="E237" s="32">
        <f>VLOOKUP($A237,級距!$A:$K,11,FALSE)</f>
        <v>2</v>
      </c>
      <c r="F237" s="32">
        <f t="shared" si="4"/>
        <v>1</v>
      </c>
    </row>
    <row r="238" spans="1:6">
      <c r="A238" s="47">
        <v>45197</v>
      </c>
      <c r="B238" s="46">
        <v>-92287.76</v>
      </c>
      <c r="C238" s="32">
        <f>VLOOKUP(A238,級距!$A:$K,9,FALSE)</f>
        <v>4</v>
      </c>
      <c r="D238" s="32">
        <f>VLOOKUP($A238,級距!$A:$K,10,FALSE)</f>
        <v>2</v>
      </c>
      <c r="E238" s="32">
        <f>VLOOKUP($A238,級距!$A:$K,11,FALSE)</f>
        <v>2</v>
      </c>
      <c r="F238" s="32">
        <f t="shared" si="4"/>
        <v>1</v>
      </c>
    </row>
    <row r="239" spans="1:6">
      <c r="A239" s="47">
        <v>45196</v>
      </c>
      <c r="B239" s="46">
        <v>-67051.903999999995</v>
      </c>
      <c r="C239" s="32">
        <f>VLOOKUP(A239,級距!$A:$K,9,FALSE)</f>
        <v>2</v>
      </c>
      <c r="D239" s="32">
        <f>VLOOKUP($A239,級距!$A:$K,10,FALSE)</f>
        <v>7</v>
      </c>
      <c r="E239" s="32">
        <f>VLOOKUP($A239,級距!$A:$K,11,FALSE)</f>
        <v>3</v>
      </c>
      <c r="F239" s="32">
        <f t="shared" si="4"/>
        <v>1</v>
      </c>
    </row>
    <row r="240" spans="1:6">
      <c r="A240" s="47">
        <v>45195</v>
      </c>
      <c r="B240" s="46">
        <v>19343.488000000001</v>
      </c>
      <c r="C240" s="32">
        <f>VLOOKUP(A240,級距!$A:$K,9,FALSE)</f>
        <v>4</v>
      </c>
      <c r="D240" s="32">
        <f>VLOOKUP($A240,級距!$A:$K,10,FALSE)</f>
        <v>7</v>
      </c>
      <c r="E240" s="32">
        <f>VLOOKUP($A240,級距!$A:$K,11,FALSE)</f>
        <v>3</v>
      </c>
      <c r="F240" s="32">
        <f t="shared" si="4"/>
        <v>1</v>
      </c>
    </row>
    <row r="241" spans="1:6">
      <c r="A241" s="47">
        <v>45194</v>
      </c>
      <c r="B241" s="46">
        <v>46464.32</v>
      </c>
      <c r="C241" s="32">
        <f>VLOOKUP(A241,級距!$A:$K,9,FALSE)</f>
        <v>5</v>
      </c>
      <c r="D241" s="32">
        <f>VLOOKUP($A241,級距!$A:$K,10,FALSE)</f>
        <v>8</v>
      </c>
      <c r="E241" s="32">
        <f>VLOOKUP($A241,級距!$A:$K,11,FALSE)</f>
        <v>3</v>
      </c>
      <c r="F241" s="32">
        <f t="shared" si="4"/>
        <v>1</v>
      </c>
    </row>
    <row r="242" spans="1:6">
      <c r="A242" s="47">
        <v>45190</v>
      </c>
      <c r="B242" s="46">
        <v>136126.016</v>
      </c>
      <c r="C242" s="32">
        <f>VLOOKUP(A242,級距!$A:$K,9,FALSE)</f>
        <v>7</v>
      </c>
      <c r="D242" s="32">
        <f>VLOOKUP($A242,級距!$A:$K,10,FALSE)</f>
        <v>9</v>
      </c>
      <c r="E242" s="32">
        <f>VLOOKUP($A242,級距!$A:$K,11,FALSE)</f>
        <v>3</v>
      </c>
      <c r="F242" s="32">
        <f t="shared" si="4"/>
        <v>1</v>
      </c>
    </row>
    <row r="243" spans="1:6">
      <c r="A243" s="47">
        <v>45189</v>
      </c>
      <c r="B243" s="46">
        <v>74432.607999999993</v>
      </c>
      <c r="C243" s="32">
        <f>VLOOKUP(A243,級距!$A:$K,9,FALSE)</f>
        <v>2</v>
      </c>
      <c r="D243" s="32">
        <f>VLOOKUP($A243,級距!$A:$K,10,FALSE)</f>
        <v>7</v>
      </c>
      <c r="E243" s="32">
        <f>VLOOKUP($A243,級距!$A:$K,11,FALSE)</f>
        <v>3</v>
      </c>
      <c r="F243" s="32">
        <f t="shared" si="4"/>
        <v>1</v>
      </c>
    </row>
    <row r="244" spans="1:6">
      <c r="A244" s="47">
        <v>45187</v>
      </c>
      <c r="B244" s="46">
        <v>49575.487999999998</v>
      </c>
      <c r="C244" s="32">
        <f>VLOOKUP(A244,級距!$A:$K,9,FALSE)</f>
        <v>1</v>
      </c>
      <c r="D244" s="32">
        <f>VLOOKUP($A244,級距!$A:$K,10,FALSE)</f>
        <v>6</v>
      </c>
      <c r="E244" s="32">
        <f>VLOOKUP($A244,級距!$A:$K,11,FALSE)</f>
        <v>2</v>
      </c>
      <c r="F244" s="32">
        <f t="shared" si="4"/>
        <v>1</v>
      </c>
    </row>
    <row r="245" spans="1:6">
      <c r="A245" s="47">
        <v>45183</v>
      </c>
      <c r="B245" s="46">
        <v>89164.72</v>
      </c>
      <c r="C245" s="32">
        <f>VLOOKUP(A245,級距!$A:$K,9,FALSE)</f>
        <v>5</v>
      </c>
      <c r="D245" s="32">
        <f>VLOOKUP($A245,級距!$A:$K,10,FALSE)</f>
        <v>10</v>
      </c>
      <c r="E245" s="32">
        <f>VLOOKUP($A245,級距!$A:$K,11,FALSE)</f>
        <v>3</v>
      </c>
      <c r="F245" s="32">
        <f t="shared" si="4"/>
        <v>1</v>
      </c>
    </row>
    <row r="246" spans="1:6">
      <c r="A246" s="47">
        <v>45182</v>
      </c>
      <c r="B246" s="46">
        <v>11237.312</v>
      </c>
      <c r="C246" s="32">
        <f>VLOOKUP(A246,級距!$A:$K,9,FALSE)</f>
        <v>3</v>
      </c>
      <c r="D246" s="32">
        <f>VLOOKUP($A246,級距!$A:$K,10,FALSE)</f>
        <v>1</v>
      </c>
      <c r="E246" s="32">
        <f>VLOOKUP($A246,級距!$A:$K,11,FALSE)</f>
        <v>2</v>
      </c>
      <c r="F246" s="32">
        <f t="shared" si="4"/>
        <v>1</v>
      </c>
    </row>
    <row r="247" spans="1:6">
      <c r="A247" s="47">
        <v>45181</v>
      </c>
      <c r="B247" s="46">
        <v>2435.616</v>
      </c>
      <c r="C247" s="32">
        <f>VLOOKUP(A247,級距!$A:$K,9,FALSE)</f>
        <v>5</v>
      </c>
      <c r="D247" s="32">
        <f>VLOOKUP($A247,級距!$A:$K,10,FALSE)</f>
        <v>7</v>
      </c>
      <c r="E247" s="32">
        <f>VLOOKUP($A247,級距!$A:$K,11,FALSE)</f>
        <v>3</v>
      </c>
      <c r="F247" s="32">
        <f t="shared" si="4"/>
        <v>1</v>
      </c>
    </row>
    <row r="248" spans="1:6">
      <c r="A248" s="47">
        <v>45180</v>
      </c>
      <c r="B248" s="46">
        <v>169674.36799999999</v>
      </c>
      <c r="C248" s="32">
        <f>VLOOKUP(A248,級距!$A:$K,9,FALSE)</f>
        <v>7</v>
      </c>
      <c r="D248" s="32">
        <f>VLOOKUP($A248,級距!$A:$K,10,FALSE)</f>
        <v>7</v>
      </c>
      <c r="E248" s="32">
        <f>VLOOKUP($A248,級距!$A:$K,11,FALSE)</f>
        <v>3</v>
      </c>
      <c r="F248" s="32">
        <f t="shared" si="4"/>
        <v>1</v>
      </c>
    </row>
    <row r="249" spans="1:6">
      <c r="A249" s="47">
        <v>45176</v>
      </c>
      <c r="B249" s="46">
        <v>90424.16</v>
      </c>
      <c r="C249" s="32">
        <f>VLOOKUP(A249,級距!$A:$K,9,FALSE)</f>
        <v>2</v>
      </c>
      <c r="D249" s="32">
        <f>VLOOKUP($A249,級距!$A:$K,10,FALSE)</f>
        <v>5</v>
      </c>
      <c r="E249" s="32">
        <f>VLOOKUP($A249,級距!$A:$K,11,FALSE)</f>
        <v>2</v>
      </c>
      <c r="F249" s="32">
        <f t="shared" si="4"/>
        <v>1</v>
      </c>
    </row>
    <row r="250" spans="1:6">
      <c r="A250" s="47">
        <v>45175</v>
      </c>
      <c r="B250" s="46">
        <v>26387.552</v>
      </c>
      <c r="C250" s="32">
        <f>VLOOKUP(A250,級距!$A:$K,9,FALSE)</f>
        <v>1</v>
      </c>
      <c r="D250" s="32">
        <f>VLOOKUP($A250,級距!$A:$K,10,FALSE)</f>
        <v>5</v>
      </c>
      <c r="E250" s="32">
        <f>VLOOKUP($A250,級距!$A:$K,11,FALSE)</f>
        <v>2</v>
      </c>
      <c r="F250" s="32">
        <f t="shared" si="4"/>
        <v>1</v>
      </c>
    </row>
    <row r="251" spans="1:6">
      <c r="A251" s="47">
        <v>45174</v>
      </c>
      <c r="B251" s="46">
        <v>-44829.696000000004</v>
      </c>
      <c r="C251" s="32">
        <f>VLOOKUP(A251,級距!$A:$K,9,FALSE)</f>
        <v>1</v>
      </c>
      <c r="D251" s="32">
        <f>VLOOKUP($A251,級距!$A:$K,10,FALSE)</f>
        <v>4</v>
      </c>
      <c r="E251" s="32">
        <f>VLOOKUP($A251,級距!$A:$K,11,FALSE)</f>
        <v>2</v>
      </c>
      <c r="F251" s="32">
        <f t="shared" si="4"/>
        <v>1</v>
      </c>
    </row>
    <row r="252" spans="1:6">
      <c r="A252" s="47">
        <v>45168</v>
      </c>
      <c r="B252" s="46">
        <v>-64821.983999999997</v>
      </c>
      <c r="C252" s="32">
        <f>VLOOKUP(A252,級距!$A:$K,9,FALSE)</f>
        <v>1</v>
      </c>
      <c r="D252" s="32">
        <f>VLOOKUP($A252,級距!$A:$K,10,FALSE)</f>
        <v>2</v>
      </c>
      <c r="E252" s="32">
        <f>VLOOKUP($A252,級距!$A:$K,11,FALSE)</f>
        <v>2</v>
      </c>
      <c r="F252" s="32">
        <f t="shared" si="4"/>
        <v>1</v>
      </c>
    </row>
    <row r="253" spans="1:6">
      <c r="A253" s="47">
        <v>45167</v>
      </c>
      <c r="B253" s="46">
        <v>-67154.432000000001</v>
      </c>
      <c r="C253" s="32">
        <f>VLOOKUP(A253,級距!$A:$K,9,FALSE)</f>
        <v>5</v>
      </c>
      <c r="D253" s="32">
        <f>VLOOKUP($A253,級距!$A:$K,10,FALSE)</f>
        <v>3</v>
      </c>
      <c r="E253" s="32">
        <f>VLOOKUP($A253,級距!$A:$K,11,FALSE)</f>
        <v>2</v>
      </c>
      <c r="F253" s="32">
        <f t="shared" si="4"/>
        <v>1</v>
      </c>
    </row>
    <row r="254" spans="1:6">
      <c r="A254" s="47">
        <v>45166</v>
      </c>
      <c r="B254" s="46">
        <v>-28752</v>
      </c>
      <c r="C254" s="32">
        <f>VLOOKUP(A254,級距!$A:$K,9,FALSE)</f>
        <v>1</v>
      </c>
      <c r="D254" s="32">
        <f>VLOOKUP($A254,級距!$A:$K,10,FALSE)</f>
        <v>3</v>
      </c>
      <c r="E254" s="32">
        <f>VLOOKUP($A254,級距!$A:$K,11,FALSE)</f>
        <v>2</v>
      </c>
      <c r="F254" s="32">
        <f t="shared" si="4"/>
        <v>1</v>
      </c>
    </row>
    <row r="255" spans="1:6">
      <c r="A255" s="47">
        <v>45163</v>
      </c>
      <c r="B255" s="46">
        <v>178858.19200000001</v>
      </c>
      <c r="C255" s="32">
        <f>VLOOKUP(A255,級距!$A:$K,9,FALSE)</f>
        <v>5</v>
      </c>
      <c r="D255" s="32">
        <f>VLOOKUP($A255,級距!$A:$K,10,FALSE)</f>
        <v>8</v>
      </c>
      <c r="E255" s="32">
        <f>VLOOKUP($A255,級距!$A:$K,11,FALSE)</f>
        <v>3</v>
      </c>
      <c r="F255" s="32">
        <f t="shared" si="4"/>
        <v>1</v>
      </c>
    </row>
    <row r="256" spans="1:6">
      <c r="A256" s="47">
        <v>45161</v>
      </c>
      <c r="B256" s="46">
        <v>35.328000000000003</v>
      </c>
      <c r="C256" s="32">
        <f>VLOOKUP(A256,級距!$A:$K,9,FALSE)</f>
        <v>5</v>
      </c>
      <c r="D256" s="32">
        <f>VLOOKUP($A256,級距!$A:$K,10,FALSE)</f>
        <v>9</v>
      </c>
      <c r="E256" s="32">
        <f>VLOOKUP($A256,級距!$A:$K,11,FALSE)</f>
        <v>3</v>
      </c>
      <c r="F256" s="32">
        <f t="shared" si="4"/>
        <v>1</v>
      </c>
    </row>
    <row r="257" spans="1:6">
      <c r="A257" s="47">
        <v>45160</v>
      </c>
      <c r="B257" s="46">
        <v>-67105.664000000004</v>
      </c>
      <c r="C257" s="32">
        <f>VLOOKUP(A257,級距!$A:$K,9,FALSE)</f>
        <v>3</v>
      </c>
      <c r="D257" s="32">
        <f>VLOOKUP($A257,級距!$A:$K,10,FALSE)</f>
        <v>8</v>
      </c>
      <c r="E257" s="32">
        <f>VLOOKUP($A257,級距!$A:$K,11,FALSE)</f>
        <v>3</v>
      </c>
      <c r="F257" s="32">
        <f t="shared" si="4"/>
        <v>1</v>
      </c>
    </row>
    <row r="258" spans="1:6">
      <c r="A258" s="47">
        <v>45159</v>
      </c>
      <c r="B258" s="46">
        <v>11323.328</v>
      </c>
      <c r="C258" s="32">
        <f>VLOOKUP(A258,級距!$A:$K,9,FALSE)</f>
        <v>4</v>
      </c>
      <c r="D258" s="32">
        <f>VLOOKUP($A258,級距!$A:$K,10,FALSE)</f>
        <v>5</v>
      </c>
      <c r="E258" s="32">
        <f>VLOOKUP($A258,級距!$A:$K,11,FALSE)</f>
        <v>2</v>
      </c>
      <c r="F258" s="32">
        <f t="shared" si="4"/>
        <v>1</v>
      </c>
    </row>
    <row r="259" spans="1:6">
      <c r="A259" s="47">
        <v>45155</v>
      </c>
      <c r="B259" s="46">
        <v>-5941.7759999999998</v>
      </c>
      <c r="C259" s="32">
        <f>VLOOKUP(A259,級距!$A:$K,9,FALSE)</f>
        <v>9</v>
      </c>
      <c r="D259" s="32">
        <f>VLOOKUP($A259,級距!$A:$K,10,FALSE)</f>
        <v>7</v>
      </c>
      <c r="E259" s="32">
        <f>VLOOKUP($A259,級距!$A:$K,11,FALSE)</f>
        <v>3</v>
      </c>
      <c r="F259" s="32">
        <f t="shared" si="4"/>
        <v>1</v>
      </c>
    </row>
    <row r="260" spans="1:6">
      <c r="A260" s="47">
        <v>45154</v>
      </c>
      <c r="B260" s="46">
        <v>-61850.735999999997</v>
      </c>
      <c r="C260" s="32">
        <f>VLOOKUP(A260,級距!$A:$K,9,FALSE)</f>
        <v>3</v>
      </c>
      <c r="D260" s="32">
        <f>VLOOKUP($A260,級距!$A:$K,10,FALSE)</f>
        <v>6</v>
      </c>
      <c r="E260" s="32">
        <f>VLOOKUP($A260,級距!$A:$K,11,FALSE)</f>
        <v>2</v>
      </c>
      <c r="F260" s="32">
        <f t="shared" si="4"/>
        <v>1</v>
      </c>
    </row>
    <row r="261" spans="1:6">
      <c r="A261" s="47">
        <v>45153</v>
      </c>
      <c r="B261" s="46">
        <v>-64753.440000000002</v>
      </c>
      <c r="C261" s="32">
        <f>VLOOKUP(A261,級距!$A:$K,9,FALSE)</f>
        <v>2</v>
      </c>
      <c r="D261" s="32">
        <f>VLOOKUP($A261,級距!$A:$K,10,FALSE)</f>
        <v>5</v>
      </c>
      <c r="E261" s="32">
        <f>VLOOKUP($A261,級距!$A:$K,11,FALSE)</f>
        <v>2</v>
      </c>
      <c r="F261" s="32">
        <f t="shared" si="4"/>
        <v>1</v>
      </c>
    </row>
    <row r="262" spans="1:6">
      <c r="A262" s="47">
        <v>45152</v>
      </c>
      <c r="B262" s="46">
        <v>84909.119999999995</v>
      </c>
      <c r="C262" s="32">
        <f>VLOOKUP(A262,級距!$A:$K,9,FALSE)</f>
        <v>8</v>
      </c>
      <c r="D262" s="32">
        <f>VLOOKUP($A262,級距!$A:$K,10,FALSE)</f>
        <v>8</v>
      </c>
      <c r="E262" s="32">
        <f>VLOOKUP($A262,級距!$A:$K,11,FALSE)</f>
        <v>3</v>
      </c>
      <c r="F262" s="32">
        <f t="shared" si="4"/>
        <v>1</v>
      </c>
    </row>
    <row r="263" spans="1:6">
      <c r="A263" s="47">
        <v>45149</v>
      </c>
      <c r="B263" s="46">
        <v>-64810.464</v>
      </c>
      <c r="C263" s="32">
        <f>VLOOKUP(A263,級距!$A:$K,9,FALSE)</f>
        <v>5</v>
      </c>
      <c r="D263" s="32">
        <f>VLOOKUP($A263,級距!$A:$K,10,FALSE)</f>
        <v>5</v>
      </c>
      <c r="E263" s="32">
        <f>VLOOKUP($A263,級距!$A:$K,11,FALSE)</f>
        <v>2</v>
      </c>
      <c r="F263" s="32">
        <f t="shared" si="4"/>
        <v>1</v>
      </c>
    </row>
    <row r="264" spans="1:6">
      <c r="A264" s="47">
        <v>45148</v>
      </c>
      <c r="B264" s="46">
        <v>-23197.088</v>
      </c>
      <c r="C264" s="32">
        <f>VLOOKUP(A264,級距!$A:$K,9,FALSE)</f>
        <v>7</v>
      </c>
      <c r="D264" s="32">
        <f>VLOOKUP($A264,級距!$A:$K,10,FALSE)</f>
        <v>7</v>
      </c>
      <c r="E264" s="32">
        <f>VLOOKUP($A264,級距!$A:$K,11,FALSE)</f>
        <v>3</v>
      </c>
      <c r="F264" s="32">
        <f t="shared" si="4"/>
        <v>1</v>
      </c>
    </row>
    <row r="265" spans="1:6">
      <c r="A265" s="47">
        <v>45147</v>
      </c>
      <c r="B265" s="46">
        <v>11131.328</v>
      </c>
      <c r="C265" s="32">
        <f>VLOOKUP(A265,級距!$A:$K,9,FALSE)</f>
        <v>5</v>
      </c>
      <c r="D265" s="32">
        <f>VLOOKUP($A265,級距!$A:$K,10,FALSE)</f>
        <v>3</v>
      </c>
      <c r="E265" s="32">
        <f>VLOOKUP($A265,級距!$A:$K,11,FALSE)</f>
        <v>2</v>
      </c>
      <c r="F265" s="32">
        <f t="shared" ref="F265:F328" si="5">IF(A266&lt;&gt;A265,1,0)</f>
        <v>1</v>
      </c>
    </row>
    <row r="266" spans="1:6">
      <c r="A266" s="47">
        <v>45142</v>
      </c>
      <c r="B266" s="46">
        <v>-16055.424000000001</v>
      </c>
      <c r="C266" s="32">
        <f>VLOOKUP(A266,級距!$A:$K,9,FALSE)</f>
        <v>4</v>
      </c>
      <c r="D266" s="32">
        <f>VLOOKUP($A266,級距!$A:$K,10,FALSE)</f>
        <v>8</v>
      </c>
      <c r="E266" s="32">
        <f>VLOOKUP($A266,級距!$A:$K,11,FALSE)</f>
        <v>3</v>
      </c>
      <c r="F266" s="32">
        <f t="shared" si="5"/>
        <v>1</v>
      </c>
    </row>
    <row r="267" spans="1:6">
      <c r="A267" s="47">
        <v>45140</v>
      </c>
      <c r="B267" s="46">
        <v>460611.424</v>
      </c>
      <c r="C267" s="32">
        <f>VLOOKUP(A267,級距!$A:$K,9,FALSE)</f>
        <v>10</v>
      </c>
      <c r="D267" s="32">
        <f>VLOOKUP($A267,級距!$A:$K,10,FALSE)</f>
        <v>8</v>
      </c>
      <c r="E267" s="32">
        <f>VLOOKUP($A267,級距!$A:$K,11,FALSE)</f>
        <v>4</v>
      </c>
      <c r="F267" s="32">
        <f t="shared" si="5"/>
        <v>1</v>
      </c>
    </row>
    <row r="268" spans="1:6">
      <c r="A268" s="47">
        <v>45139</v>
      </c>
      <c r="B268" s="46">
        <v>-67390.207999999999</v>
      </c>
      <c r="C268" s="32">
        <f>VLOOKUP(A268,級距!$A:$K,9,FALSE)</f>
        <v>3</v>
      </c>
      <c r="D268" s="32">
        <f>VLOOKUP($A268,級距!$A:$K,10,FALSE)</f>
        <v>2</v>
      </c>
      <c r="E268" s="32">
        <f>VLOOKUP($A268,級距!$A:$K,11,FALSE)</f>
        <v>2</v>
      </c>
      <c r="F268" s="32">
        <f t="shared" si="5"/>
        <v>1</v>
      </c>
    </row>
    <row r="269" spans="1:6">
      <c r="A269" s="47">
        <v>45138</v>
      </c>
      <c r="B269" s="46">
        <v>-31281.376</v>
      </c>
      <c r="C269" s="32">
        <f>VLOOKUP(A269,級距!$A:$K,9,FALSE)</f>
        <v>10</v>
      </c>
      <c r="D269" s="32">
        <f>VLOOKUP($A269,級距!$A:$K,10,FALSE)</f>
        <v>9</v>
      </c>
      <c r="E269" s="32">
        <f>VLOOKUP($A269,級距!$A:$K,11,FALSE)</f>
        <v>4</v>
      </c>
      <c r="F269" s="32">
        <f t="shared" si="5"/>
        <v>1</v>
      </c>
    </row>
    <row r="270" spans="1:6">
      <c r="A270" s="47">
        <v>45135</v>
      </c>
      <c r="B270" s="46">
        <v>28634.880000000001</v>
      </c>
      <c r="C270" s="32">
        <f>VLOOKUP(A270,級距!$A:$K,9,FALSE)</f>
        <v>5</v>
      </c>
      <c r="D270" s="32">
        <f>VLOOKUP($A270,級距!$A:$K,10,FALSE)</f>
        <v>7</v>
      </c>
      <c r="E270" s="32">
        <f>VLOOKUP($A270,級距!$A:$K,11,FALSE)</f>
        <v>3</v>
      </c>
      <c r="F270" s="32">
        <f t="shared" si="5"/>
        <v>1</v>
      </c>
    </row>
    <row r="271" spans="1:6">
      <c r="A271" s="47">
        <v>45133</v>
      </c>
      <c r="B271" s="46">
        <v>-67383.679999999993</v>
      </c>
      <c r="C271" s="32">
        <f>VLOOKUP(A271,級距!$A:$K,9,FALSE)</f>
        <v>3</v>
      </c>
      <c r="D271" s="32">
        <f>VLOOKUP($A271,級距!$A:$K,10,FALSE)</f>
        <v>9</v>
      </c>
      <c r="E271" s="32">
        <f>VLOOKUP($A271,級距!$A:$K,11,FALSE)</f>
        <v>3</v>
      </c>
      <c r="F271" s="32">
        <f t="shared" si="5"/>
        <v>1</v>
      </c>
    </row>
    <row r="272" spans="1:6">
      <c r="A272" s="47">
        <v>45132</v>
      </c>
      <c r="B272" s="46">
        <v>-64935.455999999998</v>
      </c>
      <c r="C272" s="32">
        <f>VLOOKUP(A272,級距!$A:$K,9,FALSE)</f>
        <v>5</v>
      </c>
      <c r="D272" s="32">
        <f>VLOOKUP($A272,級距!$A:$K,10,FALSE)</f>
        <v>6</v>
      </c>
      <c r="E272" s="32">
        <f>VLOOKUP($A272,級距!$A:$K,11,FALSE)</f>
        <v>2</v>
      </c>
      <c r="F272" s="32">
        <f t="shared" si="5"/>
        <v>1</v>
      </c>
    </row>
    <row r="273" spans="1:6">
      <c r="A273" s="47">
        <v>45128</v>
      </c>
      <c r="B273" s="46">
        <v>-23252.768</v>
      </c>
      <c r="C273" s="32">
        <f>VLOOKUP(A273,級距!$A:$K,9,FALSE)</f>
        <v>5</v>
      </c>
      <c r="D273" s="32">
        <f>VLOOKUP($A273,級距!$A:$K,10,FALSE)</f>
        <v>6</v>
      </c>
      <c r="E273" s="32">
        <f>VLOOKUP($A273,級距!$A:$K,11,FALSE)</f>
        <v>2</v>
      </c>
      <c r="F273" s="32">
        <f t="shared" si="5"/>
        <v>1</v>
      </c>
    </row>
    <row r="274" spans="1:6">
      <c r="A274" s="47">
        <v>45126</v>
      </c>
      <c r="B274" s="46">
        <v>188213.96799999999</v>
      </c>
      <c r="C274" s="32">
        <f>VLOOKUP(A274,級距!$A:$K,9,FALSE)</f>
        <v>7</v>
      </c>
      <c r="D274" s="32">
        <f>VLOOKUP($A274,級距!$A:$K,10,FALSE)</f>
        <v>8</v>
      </c>
      <c r="E274" s="32">
        <f>VLOOKUP($A274,級距!$A:$K,11,FALSE)</f>
        <v>3</v>
      </c>
      <c r="F274" s="32">
        <f t="shared" si="5"/>
        <v>1</v>
      </c>
    </row>
    <row r="275" spans="1:6">
      <c r="A275" s="47">
        <v>45125</v>
      </c>
      <c r="B275" s="46">
        <v>7090.7839999999997</v>
      </c>
      <c r="C275" s="32">
        <f>VLOOKUP(A275,級距!$A:$K,9,FALSE)</f>
        <v>7</v>
      </c>
      <c r="D275" s="32">
        <f>VLOOKUP($A275,級距!$A:$K,10,FALSE)</f>
        <v>5</v>
      </c>
      <c r="E275" s="32">
        <f>VLOOKUP($A275,級距!$A:$K,11,FALSE)</f>
        <v>2</v>
      </c>
      <c r="F275" s="32">
        <f t="shared" si="5"/>
        <v>1</v>
      </c>
    </row>
    <row r="276" spans="1:6">
      <c r="A276" s="47">
        <v>45121</v>
      </c>
      <c r="B276" s="46">
        <v>93836.847999999998</v>
      </c>
      <c r="C276" s="32">
        <f>VLOOKUP(A276,級距!$A:$K,9,FALSE)</f>
        <v>5</v>
      </c>
      <c r="D276" s="32">
        <f>VLOOKUP($A276,級距!$A:$K,10,FALSE)</f>
        <v>5</v>
      </c>
      <c r="E276" s="32">
        <f>VLOOKUP($A276,級距!$A:$K,11,FALSE)</f>
        <v>2</v>
      </c>
      <c r="F276" s="32">
        <f t="shared" si="5"/>
        <v>1</v>
      </c>
    </row>
    <row r="277" spans="1:6">
      <c r="A277" s="47">
        <v>45120</v>
      </c>
      <c r="B277" s="46">
        <v>-27449.472000000002</v>
      </c>
      <c r="C277" s="32">
        <f>VLOOKUP(A277,級距!$A:$K,9,FALSE)</f>
        <v>6</v>
      </c>
      <c r="D277" s="32">
        <f>VLOOKUP($A277,級距!$A:$K,10,FALSE)</f>
        <v>3</v>
      </c>
      <c r="E277" s="32">
        <f>VLOOKUP($A277,級距!$A:$K,11,FALSE)</f>
        <v>2</v>
      </c>
      <c r="F277" s="32">
        <f t="shared" si="5"/>
        <v>1</v>
      </c>
    </row>
    <row r="278" spans="1:6">
      <c r="A278" s="47">
        <v>45119</v>
      </c>
      <c r="B278" s="46">
        <v>-109718.56</v>
      </c>
      <c r="C278" s="32">
        <f>VLOOKUP(A278,級距!$A:$K,9,FALSE)</f>
        <v>2</v>
      </c>
      <c r="D278" s="32">
        <f>VLOOKUP($A278,級距!$A:$K,10,FALSE)</f>
        <v>5</v>
      </c>
      <c r="E278" s="32">
        <f>VLOOKUP($A278,級距!$A:$K,11,FALSE)</f>
        <v>2</v>
      </c>
      <c r="F278" s="32">
        <f t="shared" si="5"/>
        <v>1</v>
      </c>
    </row>
    <row r="279" spans="1:6">
      <c r="A279" s="47">
        <v>45118</v>
      </c>
      <c r="B279" s="46">
        <v>14352.096</v>
      </c>
      <c r="C279" s="32">
        <f>VLOOKUP(A279,級距!$A:$K,9,FALSE)</f>
        <v>4</v>
      </c>
      <c r="D279" s="32">
        <f>VLOOKUP($A279,級距!$A:$K,10,FALSE)</f>
        <v>9</v>
      </c>
      <c r="E279" s="32">
        <f>VLOOKUP($A279,級距!$A:$K,11,FALSE)</f>
        <v>3</v>
      </c>
      <c r="F279" s="32">
        <f t="shared" si="5"/>
        <v>1</v>
      </c>
    </row>
    <row r="280" spans="1:6">
      <c r="A280" s="47">
        <v>45117</v>
      </c>
      <c r="B280" s="46">
        <v>147609.90400000001</v>
      </c>
      <c r="C280" s="32">
        <f>VLOOKUP(A280,級距!$A:$K,9,FALSE)</f>
        <v>6</v>
      </c>
      <c r="D280" s="32">
        <f>VLOOKUP($A280,級距!$A:$K,10,FALSE)</f>
        <v>7</v>
      </c>
      <c r="E280" s="32">
        <f>VLOOKUP($A280,級距!$A:$K,11,FALSE)</f>
        <v>3</v>
      </c>
      <c r="F280" s="32">
        <f t="shared" si="5"/>
        <v>1</v>
      </c>
    </row>
    <row r="281" spans="1:6">
      <c r="A281" s="47">
        <v>45113</v>
      </c>
      <c r="B281" s="46">
        <v>49786.904000000002</v>
      </c>
      <c r="C281" s="32">
        <f>VLOOKUP(A281,級距!$A:$K,9,FALSE)</f>
        <v>7</v>
      </c>
      <c r="D281" s="32">
        <f>VLOOKUP($A281,級距!$A:$K,10,FALSE)</f>
        <v>9</v>
      </c>
      <c r="E281" s="32">
        <f>VLOOKUP($A281,級距!$A:$K,11,FALSE)</f>
        <v>3</v>
      </c>
      <c r="F281" s="32">
        <f t="shared" si="5"/>
        <v>1</v>
      </c>
    </row>
    <row r="282" spans="1:6">
      <c r="A282" s="47">
        <v>45112</v>
      </c>
      <c r="B282" s="46">
        <v>69059.567999999999</v>
      </c>
      <c r="C282" s="32">
        <f>VLOOKUP(A282,級距!$A:$K,9,FALSE)</f>
        <v>3</v>
      </c>
      <c r="D282" s="32">
        <f>VLOOKUP($A282,級距!$A:$K,10,FALSE)</f>
        <v>7</v>
      </c>
      <c r="E282" s="32">
        <f>VLOOKUP($A282,級距!$A:$K,11,FALSE)</f>
        <v>3</v>
      </c>
      <c r="F282" s="32">
        <f t="shared" si="5"/>
        <v>1</v>
      </c>
    </row>
    <row r="283" spans="1:6">
      <c r="A283" s="47">
        <v>45111</v>
      </c>
      <c r="B283" s="46">
        <v>34680.527999999998</v>
      </c>
      <c r="C283" s="32">
        <f>VLOOKUP(A283,級距!$A:$K,9,FALSE)</f>
        <v>3</v>
      </c>
      <c r="D283" s="32">
        <f>VLOOKUP($A283,級距!$A:$K,10,FALSE)</f>
        <v>7</v>
      </c>
      <c r="E283" s="32">
        <f>VLOOKUP($A283,級距!$A:$K,11,FALSE)</f>
        <v>3</v>
      </c>
      <c r="F283" s="32">
        <f t="shared" si="5"/>
        <v>1</v>
      </c>
    </row>
    <row r="284" spans="1:6">
      <c r="A284" s="47">
        <v>45110</v>
      </c>
      <c r="B284" s="46">
        <v>43102.271999999997</v>
      </c>
      <c r="C284" s="32">
        <f>VLOOKUP(A284,級距!$A:$K,9,FALSE)</f>
        <v>4</v>
      </c>
      <c r="D284" s="32">
        <f>VLOOKUP($A284,級距!$A:$K,10,FALSE)</f>
        <v>10</v>
      </c>
      <c r="E284" s="32">
        <f>VLOOKUP($A284,級距!$A:$K,11,FALSE)</f>
        <v>3</v>
      </c>
      <c r="F284" s="32">
        <f t="shared" si="5"/>
        <v>1</v>
      </c>
    </row>
    <row r="285" spans="1:6">
      <c r="A285" s="47">
        <v>45107</v>
      </c>
      <c r="B285" s="46">
        <v>-67228.160000000003</v>
      </c>
      <c r="C285" s="32">
        <f>VLOOKUP(A285,級距!$A:$K,9,FALSE)</f>
        <v>5</v>
      </c>
      <c r="D285" s="32">
        <f>VLOOKUP($A285,級距!$A:$K,10,FALSE)</f>
        <v>5</v>
      </c>
      <c r="E285" s="32">
        <f>VLOOKUP($A285,級距!$A:$K,11,FALSE)</f>
        <v>2</v>
      </c>
      <c r="F285" s="32">
        <f t="shared" si="5"/>
        <v>1</v>
      </c>
    </row>
    <row r="286" spans="1:6">
      <c r="A286" s="47">
        <v>45106</v>
      </c>
      <c r="B286" s="46">
        <v>-13618.016</v>
      </c>
      <c r="C286" s="32">
        <f>VLOOKUP(A286,級距!$A:$K,9,FALSE)</f>
        <v>8</v>
      </c>
      <c r="D286" s="32">
        <f>VLOOKUP($A286,級距!$A:$K,10,FALSE)</f>
        <v>5</v>
      </c>
      <c r="E286" s="32">
        <f>VLOOKUP($A286,級距!$A:$K,11,FALSE)</f>
        <v>2</v>
      </c>
      <c r="F286" s="32">
        <f t="shared" si="5"/>
        <v>1</v>
      </c>
    </row>
    <row r="287" spans="1:6">
      <c r="A287" s="47">
        <v>45104</v>
      </c>
      <c r="B287" s="46">
        <v>-67245.440000000002</v>
      </c>
      <c r="C287" s="32">
        <f>VLOOKUP(A287,級距!$A:$K,9,FALSE)</f>
        <v>4</v>
      </c>
      <c r="D287" s="32">
        <f>VLOOKUP($A287,級距!$A:$K,10,FALSE)</f>
        <v>5</v>
      </c>
      <c r="E287" s="32">
        <f>VLOOKUP($A287,級距!$A:$K,11,FALSE)</f>
        <v>2</v>
      </c>
      <c r="F287" s="32">
        <f t="shared" si="5"/>
        <v>1</v>
      </c>
    </row>
    <row r="288" spans="1:6">
      <c r="A288" s="47">
        <v>45098</v>
      </c>
      <c r="B288" s="46">
        <v>-67326.080000000002</v>
      </c>
      <c r="C288" s="32">
        <f>VLOOKUP(A288,級距!$A:$K,9,FALSE)</f>
        <v>2</v>
      </c>
      <c r="D288" s="32">
        <f>VLOOKUP($A288,級距!$A:$K,10,FALSE)</f>
        <v>7</v>
      </c>
      <c r="E288" s="32">
        <f>VLOOKUP($A288,級距!$A:$K,11,FALSE)</f>
        <v>3</v>
      </c>
      <c r="F288" s="32">
        <f t="shared" si="5"/>
        <v>1</v>
      </c>
    </row>
    <row r="289" spans="1:6">
      <c r="A289" s="47">
        <v>45091</v>
      </c>
      <c r="B289" s="46">
        <v>-12155.04</v>
      </c>
      <c r="C289" s="32">
        <f>VLOOKUP(A289,級距!$A:$K,9,FALSE)</f>
        <v>1</v>
      </c>
      <c r="D289" s="32">
        <f>VLOOKUP($A289,級距!$A:$K,10,FALSE)</f>
        <v>1</v>
      </c>
      <c r="E289" s="32">
        <f>VLOOKUP($A289,級距!$A:$K,11,FALSE)</f>
        <v>2</v>
      </c>
      <c r="F289" s="32">
        <f t="shared" si="5"/>
        <v>1</v>
      </c>
    </row>
    <row r="290" spans="1:6">
      <c r="A290" s="47">
        <v>45090</v>
      </c>
      <c r="B290" s="46">
        <v>97455.135999999999</v>
      </c>
      <c r="C290" s="32">
        <f>VLOOKUP(A290,級距!$A:$K,9,FALSE)</f>
        <v>5</v>
      </c>
      <c r="D290" s="32">
        <f>VLOOKUP($A290,級距!$A:$K,10,FALSE)</f>
        <v>7</v>
      </c>
      <c r="E290" s="32">
        <f>VLOOKUP($A290,級距!$A:$K,11,FALSE)</f>
        <v>3</v>
      </c>
      <c r="F290" s="32">
        <f t="shared" si="5"/>
        <v>1</v>
      </c>
    </row>
    <row r="291" spans="1:6">
      <c r="A291" s="47">
        <v>45086</v>
      </c>
      <c r="B291" s="46">
        <v>8347.6319999999996</v>
      </c>
      <c r="C291" s="32">
        <f>VLOOKUP(A291,級距!$A:$K,9,FALSE)</f>
        <v>2</v>
      </c>
      <c r="D291" s="32">
        <f>VLOOKUP($A291,級距!$A:$K,10,FALSE)</f>
        <v>9</v>
      </c>
      <c r="E291" s="32">
        <f>VLOOKUP($A291,級距!$A:$K,11,FALSE)</f>
        <v>3</v>
      </c>
      <c r="F291" s="32">
        <f t="shared" si="5"/>
        <v>1</v>
      </c>
    </row>
    <row r="292" spans="1:6">
      <c r="A292" s="47">
        <v>45085</v>
      </c>
      <c r="B292" s="46">
        <v>169951.53599999999</v>
      </c>
      <c r="C292" s="32">
        <f>VLOOKUP(A292,級距!$A:$K,9,FALSE)</f>
        <v>6</v>
      </c>
      <c r="D292" s="32">
        <f>VLOOKUP($A292,級距!$A:$K,10,FALSE)</f>
        <v>7</v>
      </c>
      <c r="E292" s="32">
        <f>VLOOKUP($A292,級距!$A:$K,11,FALSE)</f>
        <v>3</v>
      </c>
      <c r="F292" s="32">
        <f t="shared" si="5"/>
        <v>1</v>
      </c>
    </row>
    <row r="293" spans="1:6">
      <c r="A293" s="47">
        <v>45084</v>
      </c>
      <c r="B293" s="46">
        <v>37139.567999999999</v>
      </c>
      <c r="C293" s="32">
        <f>VLOOKUP(A293,級距!$A:$K,9,FALSE)</f>
        <v>4</v>
      </c>
      <c r="D293" s="32">
        <f>VLOOKUP($A293,級距!$A:$K,10,FALSE)</f>
        <v>8</v>
      </c>
      <c r="E293" s="32">
        <f>VLOOKUP($A293,級距!$A:$K,11,FALSE)</f>
        <v>3</v>
      </c>
      <c r="F293" s="32">
        <f t="shared" si="5"/>
        <v>1</v>
      </c>
    </row>
    <row r="294" spans="1:6">
      <c r="A294" s="47">
        <v>45079</v>
      </c>
      <c r="B294" s="46">
        <v>98404.512000000002</v>
      </c>
      <c r="C294" s="32">
        <f>VLOOKUP(A294,級距!$A:$K,9,FALSE)</f>
        <v>5</v>
      </c>
      <c r="D294" s="32">
        <f>VLOOKUP($A294,級距!$A:$K,10,FALSE)</f>
        <v>8</v>
      </c>
      <c r="E294" s="32">
        <f>VLOOKUP($A294,級距!$A:$K,11,FALSE)</f>
        <v>3</v>
      </c>
      <c r="F294" s="32">
        <f t="shared" si="5"/>
        <v>1</v>
      </c>
    </row>
    <row r="295" spans="1:6">
      <c r="A295" s="47">
        <v>45078</v>
      </c>
      <c r="B295" s="46">
        <v>-67692.392000000007</v>
      </c>
      <c r="C295" s="32">
        <f>VLOOKUP(A295,級距!$A:$K,9,FALSE)</f>
        <v>1</v>
      </c>
      <c r="D295" s="32">
        <f>VLOOKUP($A295,級距!$A:$K,10,FALSE)</f>
        <v>4</v>
      </c>
      <c r="E295" s="32">
        <f>VLOOKUP($A295,級距!$A:$K,11,FALSE)</f>
        <v>2</v>
      </c>
      <c r="F295" s="32">
        <f t="shared" si="5"/>
        <v>1</v>
      </c>
    </row>
    <row r="296" spans="1:6">
      <c r="A296" s="47">
        <v>45077</v>
      </c>
      <c r="B296" s="46">
        <v>1631.616</v>
      </c>
      <c r="C296" s="32">
        <f>VLOOKUP(A296,級距!$A:$K,9,FALSE)</f>
        <v>4</v>
      </c>
      <c r="D296" s="32">
        <f>VLOOKUP($A296,級距!$A:$K,10,FALSE)</f>
        <v>7</v>
      </c>
      <c r="E296" s="32">
        <f>VLOOKUP($A296,級距!$A:$K,11,FALSE)</f>
        <v>3</v>
      </c>
      <c r="F296" s="32">
        <f t="shared" si="5"/>
        <v>1</v>
      </c>
    </row>
    <row r="297" spans="1:6">
      <c r="A297" s="47">
        <v>45076</v>
      </c>
      <c r="B297" s="46">
        <v>-41577.216</v>
      </c>
      <c r="C297" s="32">
        <f>VLOOKUP(A297,級距!$A:$K,9,FALSE)</f>
        <v>1</v>
      </c>
      <c r="D297" s="32">
        <f>VLOOKUP($A297,級距!$A:$K,10,FALSE)</f>
        <v>3</v>
      </c>
      <c r="E297" s="32">
        <f>VLOOKUP($A297,級距!$A:$K,11,FALSE)</f>
        <v>2</v>
      </c>
      <c r="F297" s="32">
        <f t="shared" si="5"/>
        <v>1</v>
      </c>
    </row>
    <row r="298" spans="1:6">
      <c r="A298" s="47">
        <v>45075</v>
      </c>
      <c r="B298" s="46">
        <v>-14363.456</v>
      </c>
      <c r="C298" s="32">
        <f>VLOOKUP(A298,級距!$A:$K,9,FALSE)</f>
        <v>1</v>
      </c>
      <c r="D298" s="32">
        <f>VLOOKUP($A298,級距!$A:$K,10,FALSE)</f>
        <v>5</v>
      </c>
      <c r="E298" s="32">
        <f>VLOOKUP($A298,級距!$A:$K,11,FALSE)</f>
        <v>2</v>
      </c>
      <c r="F298" s="32">
        <f t="shared" si="5"/>
        <v>1</v>
      </c>
    </row>
    <row r="299" spans="1:6">
      <c r="A299" s="47">
        <v>45072</v>
      </c>
      <c r="B299" s="46">
        <v>-55690.055999999997</v>
      </c>
      <c r="C299" s="32">
        <f>VLOOKUP(A299,級距!$A:$K,9,FALSE)</f>
        <v>2</v>
      </c>
      <c r="D299" s="32">
        <f>VLOOKUP($A299,級距!$A:$K,10,FALSE)</f>
        <v>7</v>
      </c>
      <c r="E299" s="32">
        <f>VLOOKUP($A299,級距!$A:$K,11,FALSE)</f>
        <v>3</v>
      </c>
      <c r="F299" s="32">
        <f t="shared" si="5"/>
        <v>1</v>
      </c>
    </row>
    <row r="300" spans="1:6">
      <c r="A300" s="47">
        <v>45070</v>
      </c>
      <c r="B300" s="46">
        <v>-36568.767999999996</v>
      </c>
      <c r="C300" s="32">
        <f>VLOOKUP(A300,級距!$A:$K,9,FALSE)</f>
        <v>1</v>
      </c>
      <c r="D300" s="32">
        <f>VLOOKUP($A300,級距!$A:$K,10,FALSE)</f>
        <v>2</v>
      </c>
      <c r="E300" s="32">
        <f>VLOOKUP($A300,級距!$A:$K,11,FALSE)</f>
        <v>2</v>
      </c>
      <c r="F300" s="32">
        <f t="shared" si="5"/>
        <v>1</v>
      </c>
    </row>
    <row r="301" spans="1:6">
      <c r="A301" s="47">
        <v>45068</v>
      </c>
      <c r="B301" s="46">
        <v>-9387.7759999999998</v>
      </c>
      <c r="C301" s="32">
        <f>VLOOKUP(A301,級距!$A:$K,9,FALSE)</f>
        <v>1</v>
      </c>
      <c r="D301" s="32">
        <f>VLOOKUP($A301,級距!$A:$K,10,FALSE)</f>
        <v>3</v>
      </c>
      <c r="E301" s="32">
        <f>VLOOKUP($A301,級距!$A:$K,11,FALSE)</f>
        <v>2</v>
      </c>
      <c r="F301" s="32">
        <f t="shared" si="5"/>
        <v>1</v>
      </c>
    </row>
    <row r="302" spans="1:6">
      <c r="A302" s="47">
        <v>45065</v>
      </c>
      <c r="B302" s="46">
        <v>-66988.160000000003</v>
      </c>
      <c r="C302" s="32">
        <f>VLOOKUP(A302,級距!$A:$K,9,FALSE)</f>
        <v>1</v>
      </c>
      <c r="D302" s="32">
        <f>VLOOKUP($A302,級距!$A:$K,10,FALSE)</f>
        <v>3</v>
      </c>
      <c r="E302" s="32">
        <f>VLOOKUP($A302,級距!$A:$K,11,FALSE)</f>
        <v>2</v>
      </c>
      <c r="F302" s="32">
        <f t="shared" si="5"/>
        <v>1</v>
      </c>
    </row>
    <row r="303" spans="1:6">
      <c r="A303" s="47">
        <v>45063</v>
      </c>
      <c r="B303" s="46">
        <v>65034.336000000003</v>
      </c>
      <c r="C303" s="32">
        <f>VLOOKUP(A303,級距!$A:$K,9,FALSE)</f>
        <v>9</v>
      </c>
      <c r="D303" s="32">
        <f>VLOOKUP($A303,級距!$A:$K,10,FALSE)</f>
        <v>10</v>
      </c>
      <c r="E303" s="32">
        <f>VLOOKUP($A303,級距!$A:$K,11,FALSE)</f>
        <v>3</v>
      </c>
      <c r="F303" s="32">
        <f t="shared" si="5"/>
        <v>1</v>
      </c>
    </row>
    <row r="304" spans="1:6">
      <c r="A304" s="47">
        <v>45062</v>
      </c>
      <c r="B304" s="46">
        <v>74482.288</v>
      </c>
      <c r="C304" s="32">
        <f>VLOOKUP(A304,級距!$A:$K,9,FALSE)</f>
        <v>4</v>
      </c>
      <c r="D304" s="32">
        <f>VLOOKUP($A304,級距!$A:$K,10,FALSE)</f>
        <v>7</v>
      </c>
      <c r="E304" s="32">
        <f>VLOOKUP($A304,級距!$A:$K,11,FALSE)</f>
        <v>3</v>
      </c>
      <c r="F304" s="32">
        <f t="shared" si="5"/>
        <v>1</v>
      </c>
    </row>
    <row r="305" spans="1:6">
      <c r="A305" s="47">
        <v>45061</v>
      </c>
      <c r="B305" s="46">
        <v>-66752.384000000005</v>
      </c>
      <c r="C305" s="32">
        <f>VLOOKUP(A305,級距!$A:$K,9,FALSE)</f>
        <v>2</v>
      </c>
      <c r="D305" s="32">
        <f>VLOOKUP($A305,級距!$A:$K,10,FALSE)</f>
        <v>8</v>
      </c>
      <c r="E305" s="32">
        <f>VLOOKUP($A305,級距!$A:$K,11,FALSE)</f>
        <v>3</v>
      </c>
      <c r="F305" s="32">
        <f t="shared" si="5"/>
        <v>1</v>
      </c>
    </row>
    <row r="306" spans="1:6">
      <c r="A306" s="47">
        <v>45058</v>
      </c>
      <c r="B306" s="46">
        <v>-39272.784</v>
      </c>
      <c r="C306" s="32">
        <f>VLOOKUP(A306,級距!$A:$K,9,FALSE)</f>
        <v>4</v>
      </c>
      <c r="D306" s="32">
        <f>VLOOKUP($A306,級距!$A:$K,10,FALSE)</f>
        <v>5</v>
      </c>
      <c r="E306" s="32">
        <f>VLOOKUP($A306,級距!$A:$K,11,FALSE)</f>
        <v>2</v>
      </c>
      <c r="F306" s="32">
        <f t="shared" si="5"/>
        <v>1</v>
      </c>
    </row>
    <row r="307" spans="1:6">
      <c r="A307" s="47">
        <v>45057</v>
      </c>
      <c r="B307" s="46">
        <v>33814.400000000001</v>
      </c>
      <c r="C307" s="32">
        <f>VLOOKUP(A307,級距!$A:$K,9,FALSE)</f>
        <v>5</v>
      </c>
      <c r="D307" s="32">
        <f>VLOOKUP($A307,級距!$A:$K,10,FALSE)</f>
        <v>9</v>
      </c>
      <c r="E307" s="32">
        <f>VLOOKUP($A307,級距!$A:$K,11,FALSE)</f>
        <v>3</v>
      </c>
      <c r="F307" s="32">
        <f t="shared" si="5"/>
        <v>1</v>
      </c>
    </row>
    <row r="308" spans="1:6">
      <c r="A308" s="47">
        <v>45056</v>
      </c>
      <c r="B308" s="46">
        <v>78794.432000000001</v>
      </c>
      <c r="C308" s="32">
        <f>VLOOKUP(A308,級距!$A:$K,9,FALSE)</f>
        <v>3</v>
      </c>
      <c r="D308" s="32">
        <f>VLOOKUP($A308,級距!$A:$K,10,FALSE)</f>
        <v>7</v>
      </c>
      <c r="E308" s="32">
        <f>VLOOKUP($A308,級距!$A:$K,11,FALSE)</f>
        <v>3</v>
      </c>
      <c r="F308" s="32">
        <f t="shared" si="5"/>
        <v>1</v>
      </c>
    </row>
    <row r="309" spans="1:6">
      <c r="A309" s="47">
        <v>45049</v>
      </c>
      <c r="B309" s="46">
        <v>-85220.648000000001</v>
      </c>
      <c r="C309" s="32">
        <f>VLOOKUP(A309,級距!$A:$K,9,FALSE)</f>
        <v>1</v>
      </c>
      <c r="D309" s="32">
        <f>VLOOKUP($A309,級距!$A:$K,10,FALSE)</f>
        <v>1</v>
      </c>
      <c r="E309" s="32">
        <f>VLOOKUP($A309,級距!$A:$K,11,FALSE)</f>
        <v>2</v>
      </c>
      <c r="F309" s="32">
        <f t="shared" si="5"/>
        <v>1</v>
      </c>
    </row>
    <row r="310" spans="1:6">
      <c r="A310" s="47">
        <v>45048</v>
      </c>
      <c r="B310" s="46">
        <v>-16601.439999999999</v>
      </c>
      <c r="C310" s="32">
        <f>VLOOKUP(A310,級距!$A:$K,9,FALSE)</f>
        <v>3</v>
      </c>
      <c r="D310" s="32">
        <f>VLOOKUP($A310,級距!$A:$K,10,FALSE)</f>
        <v>1</v>
      </c>
      <c r="E310" s="32">
        <f>VLOOKUP($A310,級距!$A:$K,11,FALSE)</f>
        <v>2</v>
      </c>
      <c r="F310" s="32">
        <f t="shared" si="5"/>
        <v>1</v>
      </c>
    </row>
    <row r="311" spans="1:6">
      <c r="A311" s="47">
        <v>45044</v>
      </c>
      <c r="B311" s="46">
        <v>15123.28</v>
      </c>
      <c r="C311" s="32">
        <f>VLOOKUP(A311,級距!$A:$K,9,FALSE)</f>
        <v>2</v>
      </c>
      <c r="D311" s="32">
        <f>VLOOKUP($A311,級距!$A:$K,10,FALSE)</f>
        <v>6</v>
      </c>
      <c r="E311" s="32">
        <f>VLOOKUP($A311,級距!$A:$K,11,FALSE)</f>
        <v>2</v>
      </c>
      <c r="F311" s="32">
        <f t="shared" si="5"/>
        <v>1</v>
      </c>
    </row>
    <row r="312" spans="1:6">
      <c r="A312" s="47">
        <v>45043</v>
      </c>
      <c r="B312" s="46">
        <v>-64442.976000000002</v>
      </c>
      <c r="C312" s="32">
        <f>VLOOKUP(A312,級距!$A:$K,9,FALSE)</f>
        <v>5</v>
      </c>
      <c r="D312" s="32">
        <f>VLOOKUP($A312,級距!$A:$K,10,FALSE)</f>
        <v>6</v>
      </c>
      <c r="E312" s="32">
        <f>VLOOKUP($A312,級距!$A:$K,11,FALSE)</f>
        <v>2</v>
      </c>
      <c r="F312" s="32">
        <f t="shared" si="5"/>
        <v>1</v>
      </c>
    </row>
    <row r="313" spans="1:6">
      <c r="A313" s="47">
        <v>45042</v>
      </c>
      <c r="B313" s="46">
        <v>-52037.567999999999</v>
      </c>
      <c r="C313" s="32">
        <f>VLOOKUP(A313,級距!$A:$K,9,FALSE)</f>
        <v>2</v>
      </c>
      <c r="D313" s="32">
        <f>VLOOKUP($A313,級距!$A:$K,10,FALSE)</f>
        <v>2</v>
      </c>
      <c r="E313" s="32">
        <f>VLOOKUP($A313,級距!$A:$K,11,FALSE)</f>
        <v>2</v>
      </c>
      <c r="F313" s="32">
        <f t="shared" si="5"/>
        <v>1</v>
      </c>
    </row>
    <row r="314" spans="1:6">
      <c r="A314" s="47">
        <v>45041</v>
      </c>
      <c r="B314" s="46">
        <v>93228.248000000007</v>
      </c>
      <c r="C314" s="32">
        <f>VLOOKUP(A314,級距!$A:$K,9,FALSE)</f>
        <v>9</v>
      </c>
      <c r="D314" s="32">
        <f>VLOOKUP($A314,級距!$A:$K,10,FALSE)</f>
        <v>9</v>
      </c>
      <c r="E314" s="32">
        <f>VLOOKUP($A314,級距!$A:$K,11,FALSE)</f>
        <v>4</v>
      </c>
      <c r="F314" s="32">
        <f t="shared" si="5"/>
        <v>1</v>
      </c>
    </row>
    <row r="315" spans="1:6">
      <c r="A315" s="47">
        <v>45040</v>
      </c>
      <c r="B315" s="46">
        <v>-23597.119999999999</v>
      </c>
      <c r="C315" s="32">
        <f>VLOOKUP(A315,級距!$A:$K,9,FALSE)</f>
        <v>3</v>
      </c>
      <c r="D315" s="32">
        <f>VLOOKUP($A315,級距!$A:$K,10,FALSE)</f>
        <v>7</v>
      </c>
      <c r="E315" s="32">
        <f>VLOOKUP($A315,級距!$A:$K,11,FALSE)</f>
        <v>3</v>
      </c>
      <c r="F315" s="32">
        <f t="shared" si="5"/>
        <v>1</v>
      </c>
    </row>
    <row r="316" spans="1:6">
      <c r="A316" s="47">
        <v>45036</v>
      </c>
      <c r="B316" s="46">
        <v>-66852.224000000002</v>
      </c>
      <c r="C316" s="32">
        <f>VLOOKUP(A316,級距!$A:$K,9,FALSE)</f>
        <v>3</v>
      </c>
      <c r="D316" s="32">
        <f>VLOOKUP($A316,級距!$A:$K,10,FALSE)</f>
        <v>1</v>
      </c>
      <c r="E316" s="32">
        <f>VLOOKUP($A316,級距!$A:$K,11,FALSE)</f>
        <v>2</v>
      </c>
      <c r="F316" s="32">
        <f t="shared" si="5"/>
        <v>1</v>
      </c>
    </row>
    <row r="317" spans="1:6">
      <c r="A317" s="47">
        <v>45035</v>
      </c>
      <c r="B317" s="46">
        <v>-22229.952000000001</v>
      </c>
      <c r="C317" s="32">
        <f>VLOOKUP(A317,級距!$A:$K,9,FALSE)</f>
        <v>5</v>
      </c>
      <c r="D317" s="32">
        <f>VLOOKUP($A317,級距!$A:$K,10,FALSE)</f>
        <v>7</v>
      </c>
      <c r="E317" s="32">
        <f>VLOOKUP($A317,級距!$A:$K,11,FALSE)</f>
        <v>3</v>
      </c>
      <c r="F317" s="32">
        <f t="shared" si="5"/>
        <v>1</v>
      </c>
    </row>
    <row r="318" spans="1:6">
      <c r="A318" s="47">
        <v>45034</v>
      </c>
      <c r="B318" s="46">
        <v>-26899.263999999999</v>
      </c>
      <c r="C318" s="32">
        <f>VLOOKUP(A318,級距!$A:$K,9,FALSE)</f>
        <v>2</v>
      </c>
      <c r="D318" s="32">
        <f>VLOOKUP($A318,級距!$A:$K,10,FALSE)</f>
        <v>5</v>
      </c>
      <c r="E318" s="32">
        <f>VLOOKUP($A318,級距!$A:$K,11,FALSE)</f>
        <v>2</v>
      </c>
      <c r="F318" s="32">
        <f t="shared" si="5"/>
        <v>1</v>
      </c>
    </row>
    <row r="319" spans="1:6">
      <c r="A319" s="47">
        <v>45030</v>
      </c>
      <c r="B319" s="46">
        <v>-38197.631999999998</v>
      </c>
      <c r="C319" s="32">
        <f>VLOOKUP(A319,級距!$A:$K,9,FALSE)</f>
        <v>4</v>
      </c>
      <c r="D319" s="32">
        <f>VLOOKUP($A319,級距!$A:$K,10,FALSE)</f>
        <v>5</v>
      </c>
      <c r="E319" s="32">
        <f>VLOOKUP($A319,級距!$A:$K,11,FALSE)</f>
        <v>2</v>
      </c>
      <c r="F319" s="32">
        <f t="shared" si="5"/>
        <v>1</v>
      </c>
    </row>
    <row r="320" spans="1:6">
      <c r="A320" s="47">
        <v>45022</v>
      </c>
      <c r="B320" s="46">
        <v>-69718.808000000005</v>
      </c>
      <c r="C320" s="32">
        <f>VLOOKUP(A320,級距!$A:$K,9,FALSE)</f>
        <v>1</v>
      </c>
      <c r="D320" s="32">
        <f>VLOOKUP($A320,級距!$A:$K,10,FALSE)</f>
        <v>3</v>
      </c>
      <c r="E320" s="32">
        <f>VLOOKUP($A320,級距!$A:$K,11,FALSE)</f>
        <v>2</v>
      </c>
      <c r="F320" s="32">
        <f t="shared" si="5"/>
        <v>1</v>
      </c>
    </row>
    <row r="321" spans="1:6">
      <c r="A321" s="47">
        <v>45016</v>
      </c>
      <c r="B321" s="46">
        <v>-4646.08</v>
      </c>
      <c r="C321" s="32">
        <f>VLOOKUP(A321,級距!$A:$K,9,FALSE)</f>
        <v>2</v>
      </c>
      <c r="D321" s="32">
        <f>VLOOKUP($A321,級距!$A:$K,10,FALSE)</f>
        <v>2</v>
      </c>
      <c r="E321" s="32">
        <f>VLOOKUP($A321,級距!$A:$K,11,FALSE)</f>
        <v>2</v>
      </c>
      <c r="F321" s="32">
        <f t="shared" si="5"/>
        <v>1</v>
      </c>
    </row>
    <row r="322" spans="1:6">
      <c r="A322" s="47">
        <v>45013</v>
      </c>
      <c r="B322" s="46">
        <v>161959.48800000001</v>
      </c>
      <c r="C322" s="32">
        <f>VLOOKUP(A322,級距!$A:$K,9,FALSE)</f>
        <v>5</v>
      </c>
      <c r="D322" s="32">
        <f>VLOOKUP($A322,級距!$A:$K,10,FALSE)</f>
        <v>8</v>
      </c>
      <c r="E322" s="32">
        <f>VLOOKUP($A322,級距!$A:$K,11,FALSE)</f>
        <v>3</v>
      </c>
      <c r="F322" s="32">
        <f t="shared" si="5"/>
        <v>1</v>
      </c>
    </row>
    <row r="323" spans="1:6">
      <c r="A323" s="47">
        <v>45012</v>
      </c>
      <c r="B323" s="46">
        <v>-66877.183999999994</v>
      </c>
      <c r="C323" s="32">
        <f>VLOOKUP(A323,級距!$A:$K,9,FALSE)</f>
        <v>2</v>
      </c>
      <c r="D323" s="32">
        <f>VLOOKUP($A323,級距!$A:$K,10,FALSE)</f>
        <v>3</v>
      </c>
      <c r="E323" s="32">
        <f>VLOOKUP($A323,級距!$A:$K,11,FALSE)</f>
        <v>2</v>
      </c>
      <c r="F323" s="32">
        <f t="shared" si="5"/>
        <v>1</v>
      </c>
    </row>
    <row r="324" spans="1:6">
      <c r="A324" s="47">
        <v>45008</v>
      </c>
      <c r="B324" s="46">
        <v>91459.104000000007</v>
      </c>
      <c r="C324" s="32">
        <f>VLOOKUP(A324,級距!$A:$K,9,FALSE)</f>
        <v>6</v>
      </c>
      <c r="D324" s="32">
        <f>VLOOKUP($A324,級距!$A:$K,10,FALSE)</f>
        <v>8</v>
      </c>
      <c r="E324" s="32">
        <f>VLOOKUP($A324,級距!$A:$K,11,FALSE)</f>
        <v>3</v>
      </c>
      <c r="F324" s="32">
        <f t="shared" si="5"/>
        <v>1</v>
      </c>
    </row>
    <row r="325" spans="1:6">
      <c r="A325" s="47">
        <v>45007</v>
      </c>
      <c r="B325" s="46">
        <v>94472.88</v>
      </c>
      <c r="C325" s="32">
        <f>VLOOKUP(A325,級距!$A:$K,9,FALSE)</f>
        <v>5</v>
      </c>
      <c r="D325" s="32">
        <f>VLOOKUP($A325,級距!$A:$K,10,FALSE)</f>
        <v>8</v>
      </c>
      <c r="E325" s="32">
        <f>VLOOKUP($A325,級距!$A:$K,11,FALSE)</f>
        <v>3</v>
      </c>
      <c r="F325" s="32">
        <f t="shared" si="5"/>
        <v>1</v>
      </c>
    </row>
    <row r="326" spans="1:6">
      <c r="A326" s="47">
        <v>45005</v>
      </c>
      <c r="B326" s="46">
        <v>19692.544000000002</v>
      </c>
      <c r="C326" s="32">
        <f>VLOOKUP(A326,級距!$A:$K,9,FALSE)</f>
        <v>3</v>
      </c>
      <c r="D326" s="32">
        <f>VLOOKUP($A326,級距!$A:$K,10,FALSE)</f>
        <v>7</v>
      </c>
      <c r="E326" s="32">
        <f>VLOOKUP($A326,級距!$A:$K,11,FALSE)</f>
        <v>3</v>
      </c>
      <c r="F326" s="32">
        <f t="shared" si="5"/>
        <v>1</v>
      </c>
    </row>
    <row r="327" spans="1:6">
      <c r="A327" s="47">
        <v>45002</v>
      </c>
      <c r="B327" s="46">
        <v>72770.512000000002</v>
      </c>
      <c r="C327" s="32">
        <f>VLOOKUP(A327,級距!$A:$K,9,FALSE)</f>
        <v>3</v>
      </c>
      <c r="D327" s="32">
        <f>VLOOKUP($A327,級距!$A:$K,10,FALSE)</f>
        <v>8</v>
      </c>
      <c r="E327" s="32">
        <f>VLOOKUP($A327,級距!$A:$K,11,FALSE)</f>
        <v>3</v>
      </c>
      <c r="F327" s="32">
        <f t="shared" si="5"/>
        <v>1</v>
      </c>
    </row>
    <row r="328" spans="1:6">
      <c r="A328" s="47">
        <v>45000</v>
      </c>
      <c r="B328" s="46">
        <v>-64717.392</v>
      </c>
      <c r="C328" s="32">
        <f>VLOOKUP(A328,級距!$A:$K,9,FALSE)</f>
        <v>4</v>
      </c>
      <c r="D328" s="32">
        <f>VLOOKUP($A328,級距!$A:$K,10,FALSE)</f>
        <v>6</v>
      </c>
      <c r="E328" s="32">
        <f>VLOOKUP($A328,級距!$A:$K,11,FALSE)</f>
        <v>2</v>
      </c>
      <c r="F328" s="32">
        <f t="shared" si="5"/>
        <v>1</v>
      </c>
    </row>
    <row r="329" spans="1:6">
      <c r="A329" s="47">
        <v>44998</v>
      </c>
      <c r="B329" s="46">
        <v>-123270.496</v>
      </c>
      <c r="C329" s="32">
        <f>VLOOKUP(A329,級距!$A:$K,9,FALSE)</f>
        <v>7</v>
      </c>
      <c r="D329" s="32">
        <f>VLOOKUP($A329,級距!$A:$K,10,FALSE)</f>
        <v>4</v>
      </c>
      <c r="E329" s="32">
        <f>VLOOKUP($A329,級距!$A:$K,11,FALSE)</f>
        <v>2</v>
      </c>
      <c r="F329" s="32">
        <f t="shared" ref="F329:F392" si="6">IF(A330&lt;&gt;A329,1,0)</f>
        <v>1</v>
      </c>
    </row>
    <row r="330" spans="1:6">
      <c r="A330" s="47">
        <v>44995</v>
      </c>
      <c r="B330" s="46">
        <v>-66775.039999999994</v>
      </c>
      <c r="C330" s="32">
        <f>VLOOKUP(A330,級距!$A:$K,9,FALSE)</f>
        <v>5</v>
      </c>
      <c r="D330" s="32">
        <f>VLOOKUP($A330,級距!$A:$K,10,FALSE)</f>
        <v>8</v>
      </c>
      <c r="E330" s="32">
        <f>VLOOKUP($A330,級距!$A:$K,11,FALSE)</f>
        <v>3</v>
      </c>
      <c r="F330" s="32">
        <f t="shared" si="6"/>
        <v>1</v>
      </c>
    </row>
    <row r="331" spans="1:6">
      <c r="A331" s="47">
        <v>44993</v>
      </c>
      <c r="B331" s="46">
        <v>-66856.063999999998</v>
      </c>
      <c r="C331" s="32">
        <f>VLOOKUP(A331,級距!$A:$K,9,FALSE)</f>
        <v>1</v>
      </c>
      <c r="D331" s="32">
        <f>VLOOKUP($A331,級距!$A:$K,10,FALSE)</f>
        <v>7</v>
      </c>
      <c r="E331" s="32">
        <f>VLOOKUP($A331,級距!$A:$K,11,FALSE)</f>
        <v>3</v>
      </c>
      <c r="F331" s="32">
        <f t="shared" si="6"/>
        <v>1</v>
      </c>
    </row>
    <row r="332" spans="1:6">
      <c r="A332" s="47">
        <v>44992</v>
      </c>
      <c r="B332" s="46">
        <v>44233.088000000003</v>
      </c>
      <c r="C332" s="32">
        <f>VLOOKUP(A332,級距!$A:$K,9,FALSE)</f>
        <v>4</v>
      </c>
      <c r="D332" s="32">
        <f>VLOOKUP($A332,級距!$A:$K,10,FALSE)</f>
        <v>7</v>
      </c>
      <c r="E332" s="32">
        <f>VLOOKUP($A332,級距!$A:$K,11,FALSE)</f>
        <v>3</v>
      </c>
      <c r="F332" s="32">
        <f t="shared" si="6"/>
        <v>1</v>
      </c>
    </row>
    <row r="333" spans="1:6">
      <c r="A333" s="47">
        <v>44991</v>
      </c>
      <c r="B333" s="46">
        <v>-64550.688000000002</v>
      </c>
      <c r="C333" s="32">
        <f>VLOOKUP(A333,級距!$A:$K,9,FALSE)</f>
        <v>4</v>
      </c>
      <c r="D333" s="32">
        <f>VLOOKUP($A333,級距!$A:$K,10,FALSE)</f>
        <v>4</v>
      </c>
      <c r="E333" s="32">
        <f>VLOOKUP($A333,級距!$A:$K,11,FALSE)</f>
        <v>2</v>
      </c>
      <c r="F333" s="32">
        <f t="shared" si="6"/>
        <v>1</v>
      </c>
    </row>
    <row r="334" spans="1:6">
      <c r="A334" s="47">
        <v>44988</v>
      </c>
      <c r="B334" s="46">
        <v>-64499.712</v>
      </c>
      <c r="C334" s="32">
        <f>VLOOKUP(A334,級距!$A:$K,9,FALSE)</f>
        <v>2</v>
      </c>
      <c r="D334" s="32">
        <f>VLOOKUP($A334,級距!$A:$K,10,FALSE)</f>
        <v>1</v>
      </c>
      <c r="E334" s="32">
        <f>VLOOKUP($A334,級距!$A:$K,11,FALSE)</f>
        <v>2</v>
      </c>
      <c r="F334" s="32">
        <f t="shared" si="6"/>
        <v>1</v>
      </c>
    </row>
    <row r="335" spans="1:6">
      <c r="A335" s="47">
        <v>44986</v>
      </c>
      <c r="B335" s="46">
        <v>-70166.864000000001</v>
      </c>
      <c r="C335" s="32">
        <f>VLOOKUP(A335,級距!$A:$K,9,FALSE)</f>
        <v>8</v>
      </c>
      <c r="D335" s="32">
        <f>VLOOKUP($A335,級距!$A:$K,10,FALSE)</f>
        <v>8</v>
      </c>
      <c r="E335" s="32">
        <f>VLOOKUP($A335,級距!$A:$K,11,FALSE)</f>
        <v>3</v>
      </c>
      <c r="F335" s="32">
        <f t="shared" si="6"/>
        <v>1</v>
      </c>
    </row>
    <row r="336" spans="1:6">
      <c r="A336" s="47">
        <v>44981</v>
      </c>
      <c r="B336" s="46">
        <v>90823.903999999995</v>
      </c>
      <c r="C336" s="32">
        <f>VLOOKUP(A336,級距!$A:$K,9,FALSE)</f>
        <v>5</v>
      </c>
      <c r="D336" s="32">
        <f>VLOOKUP($A336,級距!$A:$K,10,FALSE)</f>
        <v>7</v>
      </c>
      <c r="E336" s="32">
        <f>VLOOKUP($A336,級距!$A:$K,11,FALSE)</f>
        <v>3</v>
      </c>
      <c r="F336" s="32">
        <f t="shared" si="6"/>
        <v>1</v>
      </c>
    </row>
    <row r="337" spans="1:6">
      <c r="A337" s="47">
        <v>44980</v>
      </c>
      <c r="B337" s="46">
        <v>119122.89599999999</v>
      </c>
      <c r="C337" s="32">
        <f>VLOOKUP(A337,級距!$A:$K,9,FALSE)</f>
        <v>8</v>
      </c>
      <c r="D337" s="32">
        <f>VLOOKUP($A337,級距!$A:$K,10,FALSE)</f>
        <v>8</v>
      </c>
      <c r="E337" s="32">
        <f>VLOOKUP($A337,級距!$A:$K,11,FALSE)</f>
        <v>3</v>
      </c>
      <c r="F337" s="32">
        <f t="shared" si="6"/>
        <v>1</v>
      </c>
    </row>
    <row r="338" spans="1:6">
      <c r="A338" s="47">
        <v>44979</v>
      </c>
      <c r="B338" s="46">
        <v>-33235.199999999997</v>
      </c>
      <c r="C338" s="32">
        <f>VLOOKUP(A338,級距!$A:$K,9,FALSE)</f>
        <v>2</v>
      </c>
      <c r="D338" s="32">
        <f>VLOOKUP($A338,級距!$A:$K,10,FALSE)</f>
        <v>3</v>
      </c>
      <c r="E338" s="32">
        <f>VLOOKUP($A338,級距!$A:$K,11,FALSE)</f>
        <v>2</v>
      </c>
      <c r="F338" s="32">
        <f t="shared" si="6"/>
        <v>1</v>
      </c>
    </row>
    <row r="339" spans="1:6">
      <c r="A339" s="47">
        <v>44978</v>
      </c>
      <c r="B339" s="46">
        <v>-66752.767999999996</v>
      </c>
      <c r="C339" s="32">
        <f>VLOOKUP(A339,級距!$A:$K,9,FALSE)</f>
        <v>1</v>
      </c>
      <c r="D339" s="32">
        <f>VLOOKUP($A339,級距!$A:$K,10,FALSE)</f>
        <v>6</v>
      </c>
      <c r="E339" s="32">
        <f>VLOOKUP($A339,級距!$A:$K,11,FALSE)</f>
        <v>2</v>
      </c>
      <c r="F339" s="32">
        <f t="shared" si="6"/>
        <v>1</v>
      </c>
    </row>
    <row r="340" spans="1:6">
      <c r="A340" s="47">
        <v>44974</v>
      </c>
      <c r="B340" s="46">
        <v>-66724.736000000004</v>
      </c>
      <c r="C340" s="32">
        <f>VLOOKUP(A340,級距!$A:$K,9,FALSE)</f>
        <v>1</v>
      </c>
      <c r="D340" s="32">
        <f>VLOOKUP($A340,級距!$A:$K,10,FALSE)</f>
        <v>1</v>
      </c>
      <c r="E340" s="32">
        <f>VLOOKUP($A340,級距!$A:$K,11,FALSE)</f>
        <v>2</v>
      </c>
      <c r="F340" s="32">
        <f t="shared" si="6"/>
        <v>1</v>
      </c>
    </row>
    <row r="341" spans="1:6">
      <c r="A341" s="47">
        <v>44973</v>
      </c>
      <c r="B341" s="46">
        <v>59927.983999999997</v>
      </c>
      <c r="C341" s="32">
        <f>VLOOKUP(A341,級距!$A:$K,9,FALSE)</f>
        <v>5</v>
      </c>
      <c r="D341" s="32">
        <f>VLOOKUP($A341,級距!$A:$K,10,FALSE)</f>
        <v>6</v>
      </c>
      <c r="E341" s="32">
        <f>VLOOKUP($A341,級距!$A:$K,11,FALSE)</f>
        <v>2</v>
      </c>
      <c r="F341" s="32">
        <f t="shared" si="6"/>
        <v>1</v>
      </c>
    </row>
    <row r="342" spans="1:6">
      <c r="A342" s="47">
        <v>44972</v>
      </c>
      <c r="B342" s="46">
        <v>5842.72</v>
      </c>
      <c r="C342" s="32">
        <f>VLOOKUP(A342,級距!$A:$K,9,FALSE)</f>
        <v>5</v>
      </c>
      <c r="D342" s="32">
        <f>VLOOKUP($A342,級距!$A:$K,10,FALSE)</f>
        <v>7</v>
      </c>
      <c r="E342" s="32">
        <f>VLOOKUP($A342,級距!$A:$K,11,FALSE)</f>
        <v>3</v>
      </c>
      <c r="F342" s="32">
        <f t="shared" si="6"/>
        <v>1</v>
      </c>
    </row>
    <row r="343" spans="1:6">
      <c r="A343" s="47">
        <v>44971</v>
      </c>
      <c r="B343" s="46">
        <v>-12910.8</v>
      </c>
      <c r="C343" s="32">
        <f>VLOOKUP(A343,級距!$A:$K,9,FALSE)</f>
        <v>1</v>
      </c>
      <c r="D343" s="32">
        <f>VLOOKUP($A343,級距!$A:$K,10,FALSE)</f>
        <v>3</v>
      </c>
      <c r="E343" s="32">
        <f>VLOOKUP($A343,級距!$A:$K,11,FALSE)</f>
        <v>2</v>
      </c>
      <c r="F343" s="32">
        <f t="shared" si="6"/>
        <v>1</v>
      </c>
    </row>
    <row r="344" spans="1:6">
      <c r="A344" s="47">
        <v>44970</v>
      </c>
      <c r="B344" s="46">
        <v>-40576.671999999999</v>
      </c>
      <c r="C344" s="32">
        <f>VLOOKUP(A344,級距!$A:$K,9,FALSE)</f>
        <v>3</v>
      </c>
      <c r="D344" s="32">
        <f>VLOOKUP($A344,級距!$A:$K,10,FALSE)</f>
        <v>2</v>
      </c>
      <c r="E344" s="32">
        <f>VLOOKUP($A344,級距!$A:$K,11,FALSE)</f>
        <v>2</v>
      </c>
      <c r="F344" s="32">
        <f t="shared" si="6"/>
        <v>1</v>
      </c>
    </row>
    <row r="345" spans="1:6">
      <c r="A345" s="47">
        <v>44967</v>
      </c>
      <c r="B345" s="46">
        <v>-53978.879999999997</v>
      </c>
      <c r="C345" s="32">
        <f>VLOOKUP(A345,級距!$A:$K,9,FALSE)</f>
        <v>1</v>
      </c>
      <c r="D345" s="32">
        <f>VLOOKUP($A345,級距!$A:$K,10,FALSE)</f>
        <v>3</v>
      </c>
      <c r="E345" s="32">
        <f>VLOOKUP($A345,級距!$A:$K,11,FALSE)</f>
        <v>2</v>
      </c>
      <c r="F345" s="32">
        <f t="shared" si="6"/>
        <v>1</v>
      </c>
    </row>
    <row r="346" spans="1:6">
      <c r="A346" s="47">
        <v>44966</v>
      </c>
      <c r="B346" s="46">
        <v>-58784.832000000002</v>
      </c>
      <c r="C346" s="32">
        <f>VLOOKUP(A346,級距!$A:$K,9,FALSE)</f>
        <v>1</v>
      </c>
      <c r="D346" s="32">
        <f>VLOOKUP($A346,級距!$A:$K,10,FALSE)</f>
        <v>7</v>
      </c>
      <c r="E346" s="32">
        <f>VLOOKUP($A346,級距!$A:$K,11,FALSE)</f>
        <v>3</v>
      </c>
      <c r="F346" s="32">
        <f t="shared" si="6"/>
        <v>1</v>
      </c>
    </row>
    <row r="347" spans="1:6">
      <c r="A347" s="47">
        <v>44965</v>
      </c>
      <c r="B347" s="46">
        <v>11109.936</v>
      </c>
      <c r="C347" s="32">
        <f>VLOOKUP(A347,級距!$A:$K,9,FALSE)</f>
        <v>5</v>
      </c>
      <c r="D347" s="32">
        <f>VLOOKUP($A347,級距!$A:$K,10,FALSE)</f>
        <v>9</v>
      </c>
      <c r="E347" s="32">
        <f>VLOOKUP($A347,級距!$A:$K,11,FALSE)</f>
        <v>3</v>
      </c>
      <c r="F347" s="32">
        <f t="shared" si="6"/>
        <v>1</v>
      </c>
    </row>
    <row r="348" spans="1:6">
      <c r="A348" s="47">
        <v>44963</v>
      </c>
      <c r="B348" s="46">
        <v>93277.183999999994</v>
      </c>
      <c r="C348" s="32">
        <f>VLOOKUP(A348,級距!$A:$K,9,FALSE)</f>
        <v>3</v>
      </c>
      <c r="D348" s="32">
        <f>VLOOKUP($A348,級距!$A:$K,10,FALSE)</f>
        <v>9</v>
      </c>
      <c r="E348" s="32">
        <f>VLOOKUP($A348,級距!$A:$K,11,FALSE)</f>
        <v>3</v>
      </c>
      <c r="F348" s="32">
        <f t="shared" si="6"/>
        <v>1</v>
      </c>
    </row>
    <row r="349" spans="1:6">
      <c r="A349" s="47">
        <v>44960</v>
      </c>
      <c r="B349" s="46">
        <v>-67813.903999999995</v>
      </c>
      <c r="C349" s="32">
        <f>VLOOKUP(A349,級距!$A:$K,9,FALSE)</f>
        <v>4</v>
      </c>
      <c r="D349" s="32">
        <f>VLOOKUP($A349,級距!$A:$K,10,FALSE)</f>
        <v>1</v>
      </c>
      <c r="E349" s="32">
        <f>VLOOKUP($A349,級距!$A:$K,11,FALSE)</f>
        <v>2</v>
      </c>
      <c r="F349" s="32">
        <f t="shared" si="6"/>
        <v>1</v>
      </c>
    </row>
    <row r="350" spans="1:6">
      <c r="A350" s="47">
        <v>44959</v>
      </c>
      <c r="B350" s="46">
        <v>-64469.472000000002</v>
      </c>
      <c r="C350" s="32">
        <f>VLOOKUP(A350,級距!$A:$K,9,FALSE)</f>
        <v>4</v>
      </c>
      <c r="D350" s="32">
        <f>VLOOKUP($A350,級距!$A:$K,10,FALSE)</f>
        <v>3</v>
      </c>
      <c r="E350" s="32">
        <f>VLOOKUP($A350,級距!$A:$K,11,FALSE)</f>
        <v>2</v>
      </c>
      <c r="F350" s="32">
        <f t="shared" si="6"/>
        <v>1</v>
      </c>
    </row>
    <row r="351" spans="1:6">
      <c r="A351" s="47">
        <v>44958</v>
      </c>
      <c r="B351" s="46">
        <v>-64414.175999999999</v>
      </c>
      <c r="C351" s="32">
        <f>VLOOKUP(A351,級距!$A:$K,9,FALSE)</f>
        <v>2</v>
      </c>
      <c r="D351" s="32">
        <f>VLOOKUP($A351,級距!$A:$K,10,FALSE)</f>
        <v>4</v>
      </c>
      <c r="E351" s="32">
        <f>VLOOKUP($A351,級距!$A:$K,11,FALSE)</f>
        <v>2</v>
      </c>
      <c r="F351" s="32">
        <f t="shared" si="6"/>
        <v>1</v>
      </c>
    </row>
    <row r="352" spans="1:6">
      <c r="A352" s="47">
        <v>44957</v>
      </c>
      <c r="B352" s="46">
        <v>157303.296</v>
      </c>
      <c r="C352" s="32">
        <f>VLOOKUP(A352,級距!$A:$K,9,FALSE)</f>
        <v>7</v>
      </c>
      <c r="D352" s="32">
        <f>VLOOKUP($A352,級距!$A:$K,10,FALSE)</f>
        <v>10</v>
      </c>
      <c r="E352" s="32">
        <f>VLOOKUP($A352,級距!$A:$K,11,FALSE)</f>
        <v>3</v>
      </c>
      <c r="F352" s="32">
        <f t="shared" si="6"/>
        <v>1</v>
      </c>
    </row>
    <row r="353" spans="1:6">
      <c r="A353" s="47">
        <v>44943</v>
      </c>
      <c r="B353" s="46">
        <v>-76599.392000000007</v>
      </c>
      <c r="C353" s="32">
        <f>VLOOKUP(A353,級距!$A:$K,9,FALSE)</f>
        <v>1</v>
      </c>
      <c r="D353" s="32">
        <f>VLOOKUP($A353,級距!$A:$K,10,FALSE)</f>
        <v>1</v>
      </c>
      <c r="E353" s="32">
        <f>VLOOKUP($A353,級距!$A:$K,11,FALSE)</f>
        <v>2</v>
      </c>
      <c r="F353" s="32">
        <f t="shared" si="6"/>
        <v>1</v>
      </c>
    </row>
    <row r="354" spans="1:6">
      <c r="A354" s="47">
        <v>44942</v>
      </c>
      <c r="B354" s="46">
        <v>29459.968000000001</v>
      </c>
      <c r="C354" s="32">
        <f>VLOOKUP(A354,級距!$A:$K,9,FALSE)</f>
        <v>1</v>
      </c>
      <c r="D354" s="32">
        <f>VLOOKUP($A354,級距!$A:$K,10,FALSE)</f>
        <v>1</v>
      </c>
      <c r="E354" s="32">
        <f>VLOOKUP($A354,級距!$A:$K,11,FALSE)</f>
        <v>2</v>
      </c>
      <c r="F354" s="32">
        <f t="shared" si="6"/>
        <v>1</v>
      </c>
    </row>
    <row r="355" spans="1:6">
      <c r="A355" s="47">
        <v>44939</v>
      </c>
      <c r="B355" s="46">
        <v>8350.9120000000003</v>
      </c>
      <c r="C355" s="32">
        <f>VLOOKUP(A355,級距!$A:$K,9,FALSE)</f>
        <v>7</v>
      </c>
      <c r="D355" s="32">
        <f>VLOOKUP($A355,級距!$A:$K,10,FALSE)</f>
        <v>9</v>
      </c>
      <c r="E355" s="32">
        <f>VLOOKUP($A355,級距!$A:$K,11,FALSE)</f>
        <v>3</v>
      </c>
      <c r="F355" s="32">
        <f t="shared" si="6"/>
        <v>1</v>
      </c>
    </row>
    <row r="356" spans="1:6">
      <c r="A356" s="47">
        <v>44937</v>
      </c>
      <c r="B356" s="46">
        <v>-30035.84</v>
      </c>
      <c r="C356" s="32">
        <f>VLOOKUP(A356,級距!$A:$K,9,FALSE)</f>
        <v>5</v>
      </c>
      <c r="D356" s="32">
        <f>VLOOKUP($A356,級距!$A:$K,10,FALSE)</f>
        <v>5</v>
      </c>
      <c r="E356" s="32">
        <f>VLOOKUP($A356,級距!$A:$K,11,FALSE)</f>
        <v>2</v>
      </c>
      <c r="F356" s="32">
        <f t="shared" si="6"/>
        <v>1</v>
      </c>
    </row>
    <row r="357" spans="1:6">
      <c r="A357" s="47">
        <v>44935</v>
      </c>
      <c r="B357" s="46">
        <v>104971.152</v>
      </c>
      <c r="C357" s="32">
        <f>VLOOKUP(A357,級距!$A:$K,9,FALSE)</f>
        <v>7</v>
      </c>
      <c r="D357" s="32">
        <f>VLOOKUP($A357,級距!$A:$K,10,FALSE)</f>
        <v>9</v>
      </c>
      <c r="E357" s="32">
        <f>VLOOKUP($A357,級距!$A:$K,11,FALSE)</f>
        <v>3</v>
      </c>
      <c r="F357" s="32">
        <f t="shared" si="6"/>
        <v>1</v>
      </c>
    </row>
    <row r="358" spans="1:6">
      <c r="A358" s="47">
        <v>44932</v>
      </c>
      <c r="B358" s="46">
        <v>40265.040000000001</v>
      </c>
      <c r="C358" s="32">
        <f>VLOOKUP(A358,級距!$A:$K,9,FALSE)</f>
        <v>4</v>
      </c>
      <c r="D358" s="32">
        <f>VLOOKUP($A358,級距!$A:$K,10,FALSE)</f>
        <v>7</v>
      </c>
      <c r="E358" s="32">
        <f>VLOOKUP($A358,級距!$A:$K,11,FALSE)</f>
        <v>3</v>
      </c>
      <c r="F358" s="32">
        <f t="shared" si="6"/>
        <v>1</v>
      </c>
    </row>
    <row r="359" spans="1:6">
      <c r="A359" s="47">
        <v>44931</v>
      </c>
      <c r="B359" s="46">
        <v>-1941.856</v>
      </c>
      <c r="C359" s="32">
        <f>VLOOKUP(A359,級距!$A:$K,9,FALSE)</f>
        <v>5</v>
      </c>
      <c r="D359" s="32">
        <f>VLOOKUP($A359,級距!$A:$K,10,FALSE)</f>
        <v>3</v>
      </c>
      <c r="E359" s="32">
        <f>VLOOKUP($A359,級距!$A:$K,11,FALSE)</f>
        <v>2</v>
      </c>
      <c r="F359" s="32">
        <f t="shared" si="6"/>
        <v>1</v>
      </c>
    </row>
    <row r="360" spans="1:6">
      <c r="A360" s="47">
        <v>44930</v>
      </c>
      <c r="B360" s="46">
        <v>4140.6719999999996</v>
      </c>
      <c r="C360" s="32">
        <f>VLOOKUP(A360,級距!$A:$K,9,FALSE)</f>
        <v>2</v>
      </c>
      <c r="D360" s="32">
        <f>VLOOKUP($A360,級距!$A:$K,10,FALSE)</f>
        <v>1</v>
      </c>
      <c r="E360" s="32">
        <f>VLOOKUP($A360,級距!$A:$K,11,FALSE)</f>
        <v>2</v>
      </c>
      <c r="F360" s="32">
        <f t="shared" si="6"/>
        <v>1</v>
      </c>
    </row>
    <row r="361" spans="1:6">
      <c r="A361" s="47">
        <v>44929</v>
      </c>
      <c r="B361" s="46">
        <v>-35234.6</v>
      </c>
      <c r="C361" s="32">
        <f>VLOOKUP(A361,級距!$A:$K,9,FALSE)</f>
        <v>10</v>
      </c>
      <c r="D361" s="32">
        <f>VLOOKUP($A361,級距!$A:$K,10,FALSE)</f>
        <v>7</v>
      </c>
      <c r="E361" s="32">
        <f>VLOOKUP($A361,級距!$A:$K,11,FALSE)</f>
        <v>4</v>
      </c>
      <c r="F361" s="32">
        <f t="shared" si="6"/>
        <v>1</v>
      </c>
    </row>
    <row r="362" spans="1:6">
      <c r="A362" s="47">
        <v>44924</v>
      </c>
      <c r="B362" s="46">
        <v>-24447.119999999999</v>
      </c>
      <c r="C362" s="32">
        <f>VLOOKUP(A362,級距!$A:$K,9,FALSE)</f>
        <v>5</v>
      </c>
      <c r="D362" s="32">
        <f>VLOOKUP($A362,級距!$A:$K,10,FALSE)</f>
        <v>6</v>
      </c>
      <c r="E362" s="32">
        <f>VLOOKUP($A362,級距!$A:$K,11,FALSE)</f>
        <v>2</v>
      </c>
      <c r="F362" s="32">
        <f t="shared" si="6"/>
        <v>1</v>
      </c>
    </row>
    <row r="363" spans="1:6">
      <c r="A363" s="47">
        <v>44923</v>
      </c>
      <c r="B363" s="46">
        <v>3134.0160000000001</v>
      </c>
      <c r="C363" s="32">
        <f>VLOOKUP(A363,級距!$A:$K,9,FALSE)</f>
        <v>4</v>
      </c>
      <c r="D363" s="32">
        <f>VLOOKUP($A363,級距!$A:$K,10,FALSE)</f>
        <v>7</v>
      </c>
      <c r="E363" s="32">
        <f>VLOOKUP($A363,級距!$A:$K,11,FALSE)</f>
        <v>3</v>
      </c>
      <c r="F363" s="32">
        <f t="shared" si="6"/>
        <v>1</v>
      </c>
    </row>
    <row r="364" spans="1:6">
      <c r="A364" s="47">
        <v>44922</v>
      </c>
      <c r="B364" s="46">
        <v>40848.112000000001</v>
      </c>
      <c r="C364" s="32">
        <f>VLOOKUP(A364,級距!$A:$K,9,FALSE)</f>
        <v>3</v>
      </c>
      <c r="D364" s="32">
        <f>VLOOKUP($A364,級距!$A:$K,10,FALSE)</f>
        <v>1</v>
      </c>
      <c r="E364" s="32">
        <f>VLOOKUP($A364,級距!$A:$K,11,FALSE)</f>
        <v>2</v>
      </c>
      <c r="F364" s="32">
        <f t="shared" si="6"/>
        <v>1</v>
      </c>
    </row>
    <row r="365" spans="1:6">
      <c r="A365" s="47">
        <v>44921</v>
      </c>
      <c r="B365" s="46">
        <v>-66261.631999999998</v>
      </c>
      <c r="C365" s="32">
        <f>VLOOKUP(A365,級距!$A:$K,9,FALSE)</f>
        <v>1</v>
      </c>
      <c r="D365" s="32">
        <f>VLOOKUP($A365,級距!$A:$K,10,FALSE)</f>
        <v>8</v>
      </c>
      <c r="E365" s="32">
        <f>VLOOKUP($A365,級距!$A:$K,11,FALSE)</f>
        <v>3</v>
      </c>
      <c r="F365" s="32">
        <f t="shared" si="6"/>
        <v>1</v>
      </c>
    </row>
    <row r="366" spans="1:6">
      <c r="A366" s="47">
        <v>44918</v>
      </c>
      <c r="B366" s="46">
        <v>-66252.032000000007</v>
      </c>
      <c r="C366" s="32">
        <f>VLOOKUP(A366,級距!$A:$K,9,FALSE)</f>
        <v>3</v>
      </c>
      <c r="D366" s="32">
        <f>VLOOKUP($A366,級距!$A:$K,10,FALSE)</f>
        <v>2</v>
      </c>
      <c r="E366" s="32">
        <f>VLOOKUP($A366,級距!$A:$K,11,FALSE)</f>
        <v>2</v>
      </c>
      <c r="F366" s="32">
        <f t="shared" si="6"/>
        <v>1</v>
      </c>
    </row>
    <row r="367" spans="1:6">
      <c r="A367" s="47">
        <v>44917</v>
      </c>
      <c r="B367" s="46">
        <v>15063.744000000001</v>
      </c>
      <c r="C367" s="32">
        <f>VLOOKUP(A367,級距!$A:$K,9,FALSE)</f>
        <v>3</v>
      </c>
      <c r="D367" s="32">
        <f>VLOOKUP($A367,級距!$A:$K,10,FALSE)</f>
        <v>6</v>
      </c>
      <c r="E367" s="32">
        <f>VLOOKUP($A367,級距!$A:$K,11,FALSE)</f>
        <v>2</v>
      </c>
      <c r="F367" s="32">
        <f t="shared" si="6"/>
        <v>1</v>
      </c>
    </row>
    <row r="368" spans="1:6">
      <c r="A368" s="47">
        <v>44916</v>
      </c>
      <c r="B368" s="46">
        <v>-75603.423999999999</v>
      </c>
      <c r="C368" s="32">
        <f>VLOOKUP(A368,級距!$A:$K,9,FALSE)</f>
        <v>3</v>
      </c>
      <c r="D368" s="32">
        <f>VLOOKUP($A368,級距!$A:$K,10,FALSE)</f>
        <v>1</v>
      </c>
      <c r="E368" s="32">
        <f>VLOOKUP($A368,級距!$A:$K,11,FALSE)</f>
        <v>2</v>
      </c>
      <c r="F368" s="32">
        <f t="shared" si="6"/>
        <v>1</v>
      </c>
    </row>
    <row r="369" spans="1:6">
      <c r="A369" s="47">
        <v>44915</v>
      </c>
      <c r="B369" s="46">
        <v>392926.272</v>
      </c>
      <c r="C369" s="32">
        <f>VLOOKUP(A369,級距!$A:$K,9,FALSE)</f>
        <v>10</v>
      </c>
      <c r="D369" s="32">
        <f>VLOOKUP($A369,級距!$A:$K,10,FALSE)</f>
        <v>7</v>
      </c>
      <c r="E369" s="32">
        <f>VLOOKUP($A369,級距!$A:$K,11,FALSE)</f>
        <v>4</v>
      </c>
      <c r="F369" s="32">
        <f t="shared" si="6"/>
        <v>1</v>
      </c>
    </row>
    <row r="370" spans="1:6">
      <c r="A370" s="47">
        <v>44914</v>
      </c>
      <c r="B370" s="46">
        <v>-66347.648000000001</v>
      </c>
      <c r="C370" s="32">
        <f>VLOOKUP(A370,級距!$A:$K,9,FALSE)</f>
        <v>4</v>
      </c>
      <c r="D370" s="32">
        <f>VLOOKUP($A370,級距!$A:$K,10,FALSE)</f>
        <v>1</v>
      </c>
      <c r="E370" s="32">
        <f>VLOOKUP($A370,級距!$A:$K,11,FALSE)</f>
        <v>2</v>
      </c>
      <c r="F370" s="32">
        <f t="shared" si="6"/>
        <v>1</v>
      </c>
    </row>
    <row r="371" spans="1:6">
      <c r="A371" s="47">
        <v>44910</v>
      </c>
      <c r="B371" s="46">
        <v>-50554.976000000002</v>
      </c>
      <c r="C371" s="32">
        <f>VLOOKUP(A371,級距!$A:$K,9,FALSE)</f>
        <v>5</v>
      </c>
      <c r="D371" s="32">
        <f>VLOOKUP($A371,級距!$A:$K,10,FALSE)</f>
        <v>4</v>
      </c>
      <c r="E371" s="32">
        <f>VLOOKUP($A371,級距!$A:$K,11,FALSE)</f>
        <v>2</v>
      </c>
      <c r="F371" s="32">
        <f t="shared" si="6"/>
        <v>1</v>
      </c>
    </row>
    <row r="372" spans="1:6">
      <c r="A372" s="47">
        <v>44908</v>
      </c>
      <c r="B372" s="46">
        <v>92013.376000000004</v>
      </c>
      <c r="C372" s="32">
        <f>VLOOKUP(A372,級距!$A:$K,9,FALSE)</f>
        <v>7</v>
      </c>
      <c r="D372" s="32">
        <f>VLOOKUP($A372,級距!$A:$K,10,FALSE)</f>
        <v>8</v>
      </c>
      <c r="E372" s="32">
        <f>VLOOKUP($A372,級距!$A:$K,11,FALSE)</f>
        <v>3</v>
      </c>
      <c r="F372" s="32">
        <f t="shared" si="6"/>
        <v>1</v>
      </c>
    </row>
    <row r="373" spans="1:6">
      <c r="A373" s="47">
        <v>44907</v>
      </c>
      <c r="B373" s="46">
        <v>-62791.968000000001</v>
      </c>
      <c r="C373" s="32">
        <f>VLOOKUP(A373,級距!$A:$K,9,FALSE)</f>
        <v>5</v>
      </c>
      <c r="D373" s="32">
        <f>VLOOKUP($A373,級距!$A:$K,10,FALSE)</f>
        <v>5</v>
      </c>
      <c r="E373" s="32">
        <f>VLOOKUP($A373,級距!$A:$K,11,FALSE)</f>
        <v>2</v>
      </c>
      <c r="F373" s="32">
        <f t="shared" si="6"/>
        <v>1</v>
      </c>
    </row>
    <row r="374" spans="1:6">
      <c r="A374" s="47">
        <v>44904</v>
      </c>
      <c r="B374" s="46">
        <v>-23239.232</v>
      </c>
      <c r="C374" s="32">
        <f>VLOOKUP(A374,級距!$A:$K,9,FALSE)</f>
        <v>5</v>
      </c>
      <c r="D374" s="32">
        <f>VLOOKUP($A374,級距!$A:$K,10,FALSE)</f>
        <v>5</v>
      </c>
      <c r="E374" s="32">
        <f>VLOOKUP($A374,級距!$A:$K,11,FALSE)</f>
        <v>2</v>
      </c>
      <c r="F374" s="32">
        <f t="shared" si="6"/>
        <v>1</v>
      </c>
    </row>
    <row r="375" spans="1:6">
      <c r="A375" s="47">
        <v>44903</v>
      </c>
      <c r="B375" s="46">
        <v>-73527.360000000001</v>
      </c>
      <c r="C375" s="32">
        <f>VLOOKUP(A375,級距!$A:$K,9,FALSE)</f>
        <v>5</v>
      </c>
      <c r="D375" s="32">
        <f>VLOOKUP($A375,級距!$A:$K,10,FALSE)</f>
        <v>5</v>
      </c>
      <c r="E375" s="32">
        <f>VLOOKUP($A375,級距!$A:$K,11,FALSE)</f>
        <v>2</v>
      </c>
      <c r="F375" s="32">
        <f t="shared" si="6"/>
        <v>1</v>
      </c>
    </row>
    <row r="376" spans="1:6">
      <c r="A376" s="47">
        <v>44902</v>
      </c>
      <c r="B376" s="46">
        <v>-66421.376000000004</v>
      </c>
      <c r="C376" s="32">
        <f>VLOOKUP(A376,級距!$A:$K,9,FALSE)</f>
        <v>7</v>
      </c>
      <c r="D376" s="32">
        <f>VLOOKUP($A376,級距!$A:$K,10,FALSE)</f>
        <v>2</v>
      </c>
      <c r="E376" s="32">
        <f>VLOOKUP($A376,級距!$A:$K,11,FALSE)</f>
        <v>2</v>
      </c>
      <c r="F376" s="32">
        <f t="shared" si="6"/>
        <v>1</v>
      </c>
    </row>
    <row r="377" spans="1:6">
      <c r="A377" s="47">
        <v>44901</v>
      </c>
      <c r="B377" s="46">
        <v>171125.728</v>
      </c>
      <c r="C377" s="32">
        <f>VLOOKUP(A377,級距!$A:$K,9,FALSE)</f>
        <v>8</v>
      </c>
      <c r="D377" s="32">
        <f>VLOOKUP($A377,級距!$A:$K,10,FALSE)</f>
        <v>9</v>
      </c>
      <c r="E377" s="32">
        <f>VLOOKUP($A377,級距!$A:$K,11,FALSE)</f>
        <v>3</v>
      </c>
      <c r="F377" s="32">
        <f t="shared" si="6"/>
        <v>1</v>
      </c>
    </row>
    <row r="378" spans="1:6">
      <c r="A378" s="47">
        <v>44900</v>
      </c>
      <c r="B378" s="46">
        <v>44928.04</v>
      </c>
      <c r="C378" s="32">
        <f>VLOOKUP(A378,級距!$A:$K,9,FALSE)</f>
        <v>5</v>
      </c>
      <c r="D378" s="32">
        <f>VLOOKUP($A378,級距!$A:$K,10,FALSE)</f>
        <v>3</v>
      </c>
      <c r="E378" s="32">
        <f>VLOOKUP($A378,級距!$A:$K,11,FALSE)</f>
        <v>2</v>
      </c>
      <c r="F378" s="32">
        <f t="shared" si="6"/>
        <v>1</v>
      </c>
    </row>
    <row r="379" spans="1:6">
      <c r="A379" s="47">
        <v>44897</v>
      </c>
      <c r="B379" s="46">
        <v>-66523.135999999999</v>
      </c>
      <c r="C379" s="32">
        <f>VLOOKUP(A379,級距!$A:$K,9,FALSE)</f>
        <v>3</v>
      </c>
      <c r="D379" s="32">
        <f>VLOOKUP($A379,級距!$A:$K,10,FALSE)</f>
        <v>3</v>
      </c>
      <c r="E379" s="32">
        <f>VLOOKUP($A379,級距!$A:$K,11,FALSE)</f>
        <v>2</v>
      </c>
      <c r="F379" s="32">
        <f t="shared" si="6"/>
        <v>1</v>
      </c>
    </row>
    <row r="380" spans="1:6">
      <c r="A380" s="47">
        <v>44896</v>
      </c>
      <c r="B380" s="46">
        <v>-64341.599999999999</v>
      </c>
      <c r="C380" s="32">
        <f>VLOOKUP(A380,級距!$A:$K,9,FALSE)</f>
        <v>7</v>
      </c>
      <c r="D380" s="32">
        <f>VLOOKUP($A380,級距!$A:$K,10,FALSE)</f>
        <v>3</v>
      </c>
      <c r="E380" s="32">
        <f>VLOOKUP($A380,級距!$A:$K,11,FALSE)</f>
        <v>2</v>
      </c>
      <c r="F380" s="32">
        <f t="shared" si="6"/>
        <v>1</v>
      </c>
    </row>
    <row r="381" spans="1:6">
      <c r="A381" s="47">
        <v>44894</v>
      </c>
      <c r="B381" s="46">
        <v>18581.52</v>
      </c>
      <c r="C381" s="32">
        <f>VLOOKUP(A381,級距!$A:$K,9,FALSE)</f>
        <v>9</v>
      </c>
      <c r="D381" s="32">
        <f>VLOOKUP($A381,級距!$A:$K,10,FALSE)</f>
        <v>8</v>
      </c>
      <c r="E381" s="32">
        <f>VLOOKUP($A381,級距!$A:$K,11,FALSE)</f>
        <v>3</v>
      </c>
      <c r="F381" s="32">
        <f t="shared" si="6"/>
        <v>1</v>
      </c>
    </row>
    <row r="382" spans="1:6">
      <c r="A382" s="47">
        <v>44893</v>
      </c>
      <c r="B382" s="46">
        <v>-64181.472000000002</v>
      </c>
      <c r="C382" s="32">
        <f>VLOOKUP(A382,級距!$A:$K,9,FALSE)</f>
        <v>5</v>
      </c>
      <c r="D382" s="32">
        <f>VLOOKUP($A382,級距!$A:$K,10,FALSE)</f>
        <v>5</v>
      </c>
      <c r="E382" s="32">
        <f>VLOOKUP($A382,級距!$A:$K,11,FALSE)</f>
        <v>2</v>
      </c>
      <c r="F382" s="32">
        <f t="shared" si="6"/>
        <v>1</v>
      </c>
    </row>
    <row r="383" spans="1:6">
      <c r="A383" s="47">
        <v>44890</v>
      </c>
      <c r="B383" s="46">
        <v>18343.488000000001</v>
      </c>
      <c r="C383" s="32">
        <f>VLOOKUP(A383,級距!$A:$K,9,FALSE)</f>
        <v>2</v>
      </c>
      <c r="D383" s="32">
        <f>VLOOKUP($A383,級距!$A:$K,10,FALSE)</f>
        <v>7</v>
      </c>
      <c r="E383" s="32">
        <f>VLOOKUP($A383,級距!$A:$K,11,FALSE)</f>
        <v>3</v>
      </c>
      <c r="F383" s="32">
        <f t="shared" si="6"/>
        <v>1</v>
      </c>
    </row>
    <row r="384" spans="1:6">
      <c r="A384" s="47">
        <v>44889</v>
      </c>
      <c r="B384" s="46">
        <v>23348.975999999999</v>
      </c>
      <c r="C384" s="32">
        <f>VLOOKUP(A384,級距!$A:$K,9,FALSE)</f>
        <v>4</v>
      </c>
      <c r="D384" s="32">
        <f>VLOOKUP($A384,級距!$A:$K,10,FALSE)</f>
        <v>7</v>
      </c>
      <c r="E384" s="32">
        <f>VLOOKUP($A384,級距!$A:$K,11,FALSE)</f>
        <v>3</v>
      </c>
      <c r="F384" s="32">
        <f t="shared" si="6"/>
        <v>1</v>
      </c>
    </row>
    <row r="385" spans="1:6">
      <c r="A385" s="47">
        <v>44888</v>
      </c>
      <c r="B385" s="46">
        <v>30596.207999999999</v>
      </c>
      <c r="C385" s="32">
        <f>VLOOKUP(A385,級距!$A:$K,9,FALSE)</f>
        <v>2</v>
      </c>
      <c r="D385" s="32">
        <f>VLOOKUP($A385,級距!$A:$K,10,FALSE)</f>
        <v>2</v>
      </c>
      <c r="E385" s="32">
        <f>VLOOKUP($A385,級距!$A:$K,11,FALSE)</f>
        <v>2</v>
      </c>
      <c r="F385" s="32">
        <f t="shared" si="6"/>
        <v>1</v>
      </c>
    </row>
    <row r="386" spans="1:6">
      <c r="A386" s="47">
        <v>44887</v>
      </c>
      <c r="B386" s="46">
        <v>-38978.735999999997</v>
      </c>
      <c r="C386" s="32">
        <f>VLOOKUP(A386,級距!$A:$K,9,FALSE)</f>
        <v>5</v>
      </c>
      <c r="D386" s="32">
        <f>VLOOKUP($A386,級距!$A:$K,10,FALSE)</f>
        <v>3</v>
      </c>
      <c r="E386" s="32">
        <f>VLOOKUP($A386,級距!$A:$K,11,FALSE)</f>
        <v>2</v>
      </c>
      <c r="F386" s="32">
        <f t="shared" si="6"/>
        <v>1</v>
      </c>
    </row>
    <row r="387" spans="1:6">
      <c r="A387" s="47">
        <v>44886</v>
      </c>
      <c r="B387" s="46">
        <v>-66349.952000000005</v>
      </c>
      <c r="C387" s="32">
        <f>VLOOKUP(A387,級距!$A:$K,9,FALSE)</f>
        <v>3</v>
      </c>
      <c r="D387" s="32">
        <f>VLOOKUP($A387,級距!$A:$K,10,FALSE)</f>
        <v>7</v>
      </c>
      <c r="E387" s="32">
        <f>VLOOKUP($A387,級距!$A:$K,11,FALSE)</f>
        <v>3</v>
      </c>
      <c r="F387" s="32">
        <f t="shared" si="6"/>
        <v>1</v>
      </c>
    </row>
    <row r="388" spans="1:6">
      <c r="A388" s="47">
        <v>44883</v>
      </c>
      <c r="B388" s="46">
        <v>43019.767999999996</v>
      </c>
      <c r="C388" s="32">
        <f>VLOOKUP(A388,級距!$A:$K,9,FALSE)</f>
        <v>9</v>
      </c>
      <c r="D388" s="32">
        <f>VLOOKUP($A388,級距!$A:$K,10,FALSE)</f>
        <v>4</v>
      </c>
      <c r="E388" s="32">
        <f>VLOOKUP($A388,級距!$A:$K,11,FALSE)</f>
        <v>2</v>
      </c>
      <c r="F388" s="32">
        <f t="shared" si="6"/>
        <v>1</v>
      </c>
    </row>
    <row r="389" spans="1:6">
      <c r="A389" s="47">
        <v>44882</v>
      </c>
      <c r="B389" s="46">
        <v>-45554.368000000002</v>
      </c>
      <c r="C389" s="32">
        <f>VLOOKUP(A389,級距!$A:$K,9,FALSE)</f>
        <v>7</v>
      </c>
      <c r="D389" s="32">
        <f>VLOOKUP($A389,級距!$A:$K,10,FALSE)</f>
        <v>3</v>
      </c>
      <c r="E389" s="32">
        <f>VLOOKUP($A389,級距!$A:$K,11,FALSE)</f>
        <v>2</v>
      </c>
      <c r="F389" s="32">
        <f t="shared" si="6"/>
        <v>1</v>
      </c>
    </row>
    <row r="390" spans="1:6">
      <c r="A390" s="47">
        <v>44880</v>
      </c>
      <c r="B390" s="46">
        <v>153854.288</v>
      </c>
      <c r="C390" s="32">
        <f>VLOOKUP(A390,級距!$A:$K,9,FALSE)</f>
        <v>10</v>
      </c>
      <c r="D390" s="32">
        <f>VLOOKUP($A390,級距!$A:$K,10,FALSE)</f>
        <v>9</v>
      </c>
      <c r="E390" s="32">
        <f>VLOOKUP($A390,級距!$A:$K,11,FALSE)</f>
        <v>4</v>
      </c>
      <c r="F390" s="32">
        <f t="shared" si="6"/>
        <v>1</v>
      </c>
    </row>
    <row r="391" spans="1:6">
      <c r="A391" s="47">
        <v>44879</v>
      </c>
      <c r="B391" s="46">
        <v>-35279.519999999997</v>
      </c>
      <c r="C391" s="32">
        <f>VLOOKUP(A391,級距!$A:$K,9,FALSE)</f>
        <v>3</v>
      </c>
      <c r="D391" s="32">
        <f>VLOOKUP($A391,級距!$A:$K,10,FALSE)</f>
        <v>3</v>
      </c>
      <c r="E391" s="32">
        <f>VLOOKUP($A391,級距!$A:$K,11,FALSE)</f>
        <v>2</v>
      </c>
      <c r="F391" s="32">
        <f t="shared" si="6"/>
        <v>1</v>
      </c>
    </row>
    <row r="392" spans="1:6">
      <c r="A392" s="47">
        <v>44876</v>
      </c>
      <c r="B392" s="46">
        <v>-64035.167999999998</v>
      </c>
      <c r="C392" s="32">
        <f>VLOOKUP(A392,級距!$A:$K,9,FALSE)</f>
        <v>6</v>
      </c>
      <c r="D392" s="32">
        <f>VLOOKUP($A392,級距!$A:$K,10,FALSE)</f>
        <v>6</v>
      </c>
      <c r="E392" s="32">
        <f>VLOOKUP($A392,級距!$A:$K,11,FALSE)</f>
        <v>2</v>
      </c>
      <c r="F392" s="32">
        <f t="shared" si="6"/>
        <v>1</v>
      </c>
    </row>
    <row r="393" spans="1:6">
      <c r="A393" s="47">
        <v>44875</v>
      </c>
      <c r="B393" s="46">
        <v>-5085.84</v>
      </c>
      <c r="C393" s="32">
        <f>VLOOKUP(A393,級距!$A:$K,9,FALSE)</f>
        <v>3</v>
      </c>
      <c r="D393" s="32">
        <f>VLOOKUP($A393,級距!$A:$K,10,FALSE)</f>
        <v>7</v>
      </c>
      <c r="E393" s="32">
        <f>VLOOKUP($A393,級距!$A:$K,11,FALSE)</f>
        <v>3</v>
      </c>
      <c r="F393" s="32">
        <f t="shared" ref="F393:F456" si="7">IF(A394&lt;&gt;A393,1,0)</f>
        <v>1</v>
      </c>
    </row>
    <row r="394" spans="1:6">
      <c r="A394" s="47">
        <v>44874</v>
      </c>
      <c r="B394" s="46">
        <v>115703.408</v>
      </c>
      <c r="C394" s="32">
        <f>VLOOKUP(A394,級距!$A:$K,9,FALSE)</f>
        <v>7</v>
      </c>
      <c r="D394" s="32">
        <f>VLOOKUP($A394,級距!$A:$K,10,FALSE)</f>
        <v>8</v>
      </c>
      <c r="E394" s="32">
        <f>VLOOKUP($A394,級距!$A:$K,11,FALSE)</f>
        <v>3</v>
      </c>
      <c r="F394" s="32">
        <f t="shared" si="7"/>
        <v>1</v>
      </c>
    </row>
    <row r="395" spans="1:6">
      <c r="A395" s="47">
        <v>44873</v>
      </c>
      <c r="B395" s="46">
        <v>-8894.64</v>
      </c>
      <c r="C395" s="32">
        <f>VLOOKUP(A395,級距!$A:$K,9,FALSE)</f>
        <v>2</v>
      </c>
      <c r="D395" s="32">
        <f>VLOOKUP($A395,級距!$A:$K,10,FALSE)</f>
        <v>3</v>
      </c>
      <c r="E395" s="32">
        <f>VLOOKUP($A395,級距!$A:$K,11,FALSE)</f>
        <v>2</v>
      </c>
      <c r="F395" s="32">
        <f t="shared" si="7"/>
        <v>1</v>
      </c>
    </row>
    <row r="396" spans="1:6">
      <c r="A396" s="47">
        <v>44872</v>
      </c>
      <c r="B396" s="46">
        <v>-14612.688</v>
      </c>
      <c r="C396" s="32">
        <f>VLOOKUP(A396,級距!$A:$K,9,FALSE)</f>
        <v>7</v>
      </c>
      <c r="D396" s="32">
        <f>VLOOKUP($A396,級距!$A:$K,10,FALSE)</f>
        <v>5</v>
      </c>
      <c r="E396" s="32">
        <f>VLOOKUP($A396,級距!$A:$K,11,FALSE)</f>
        <v>2</v>
      </c>
      <c r="F396" s="32">
        <f t="shared" si="7"/>
        <v>1</v>
      </c>
    </row>
    <row r="397" spans="1:6">
      <c r="A397" s="47">
        <v>44866</v>
      </c>
      <c r="B397" s="46">
        <v>-75854.207999999999</v>
      </c>
      <c r="C397" s="32">
        <f>VLOOKUP(A397,級距!$A:$K,9,FALSE)</f>
        <v>7</v>
      </c>
      <c r="D397" s="32">
        <f>VLOOKUP($A397,級距!$A:$K,10,FALSE)</f>
        <v>5</v>
      </c>
      <c r="E397" s="32">
        <f>VLOOKUP($A397,級距!$A:$K,11,FALSE)</f>
        <v>2</v>
      </c>
      <c r="F397" s="32">
        <f t="shared" si="7"/>
        <v>1</v>
      </c>
    </row>
    <row r="398" spans="1:6">
      <c r="A398" s="47">
        <v>44862</v>
      </c>
      <c r="B398" s="46">
        <v>145073.23199999999</v>
      </c>
      <c r="C398" s="32">
        <f>VLOOKUP(A398,級距!$A:$K,9,FALSE)</f>
        <v>7</v>
      </c>
      <c r="D398" s="32">
        <f>VLOOKUP($A398,級距!$A:$K,10,FALSE)</f>
        <v>6</v>
      </c>
      <c r="E398" s="32">
        <f>VLOOKUP($A398,級距!$A:$K,11,FALSE)</f>
        <v>2</v>
      </c>
      <c r="F398" s="32">
        <f t="shared" si="7"/>
        <v>1</v>
      </c>
    </row>
    <row r="399" spans="1:6">
      <c r="A399" s="47">
        <v>44861</v>
      </c>
      <c r="B399" s="46">
        <v>-91011.775999999998</v>
      </c>
      <c r="C399" s="32">
        <f>VLOOKUP(A399,級距!$A:$K,9,FALSE)</f>
        <v>4</v>
      </c>
      <c r="D399" s="32">
        <f>VLOOKUP($A399,級距!$A:$K,10,FALSE)</f>
        <v>7</v>
      </c>
      <c r="E399" s="32">
        <f>VLOOKUP($A399,級距!$A:$K,11,FALSE)</f>
        <v>3</v>
      </c>
      <c r="F399" s="32">
        <f t="shared" si="7"/>
        <v>1</v>
      </c>
    </row>
    <row r="400" spans="1:6">
      <c r="A400" s="47">
        <v>44860</v>
      </c>
      <c r="B400" s="46">
        <v>73526.512000000002</v>
      </c>
      <c r="C400" s="32">
        <f>VLOOKUP(A400,級距!$A:$K,9,FALSE)</f>
        <v>7</v>
      </c>
      <c r="D400" s="32">
        <f>VLOOKUP($A400,級距!$A:$K,10,FALSE)</f>
        <v>2</v>
      </c>
      <c r="E400" s="32">
        <f>VLOOKUP($A400,級距!$A:$K,11,FALSE)</f>
        <v>2</v>
      </c>
      <c r="F400" s="32">
        <f t="shared" si="7"/>
        <v>1</v>
      </c>
    </row>
    <row r="401" spans="1:6">
      <c r="A401" s="47">
        <v>44859</v>
      </c>
      <c r="B401" s="46">
        <v>-62443.872000000003</v>
      </c>
      <c r="C401" s="32">
        <f>VLOOKUP(A401,級距!$A:$K,9,FALSE)</f>
        <v>10</v>
      </c>
      <c r="D401" s="32">
        <f>VLOOKUP($A401,級距!$A:$K,10,FALSE)</f>
        <v>8</v>
      </c>
      <c r="E401" s="32">
        <f>VLOOKUP($A401,級距!$A:$K,11,FALSE)</f>
        <v>4</v>
      </c>
      <c r="F401" s="32">
        <f t="shared" si="7"/>
        <v>1</v>
      </c>
    </row>
    <row r="402" spans="1:6">
      <c r="A402" s="47">
        <v>44858</v>
      </c>
      <c r="B402" s="46">
        <v>32722.432000000001</v>
      </c>
      <c r="C402" s="32">
        <f>VLOOKUP(A402,級距!$A:$K,9,FALSE)</f>
        <v>10</v>
      </c>
      <c r="D402" s="32">
        <f>VLOOKUP($A402,級距!$A:$K,10,FALSE)</f>
        <v>9</v>
      </c>
      <c r="E402" s="32">
        <f>VLOOKUP($A402,級距!$A:$K,11,FALSE)</f>
        <v>4</v>
      </c>
      <c r="F402" s="32">
        <f t="shared" si="7"/>
        <v>1</v>
      </c>
    </row>
    <row r="403" spans="1:6">
      <c r="A403" s="47">
        <v>44855</v>
      </c>
      <c r="B403" s="46">
        <v>-63708.576000000001</v>
      </c>
      <c r="C403" s="32">
        <f>VLOOKUP(A403,級距!$A:$K,9,FALSE)</f>
        <v>6</v>
      </c>
      <c r="D403" s="32">
        <f>VLOOKUP($A403,級距!$A:$K,10,FALSE)</f>
        <v>8</v>
      </c>
      <c r="E403" s="32">
        <f>VLOOKUP($A403,級距!$A:$K,11,FALSE)</f>
        <v>3</v>
      </c>
      <c r="F403" s="32">
        <f t="shared" si="7"/>
        <v>1</v>
      </c>
    </row>
    <row r="404" spans="1:6">
      <c r="A404" s="47">
        <v>44854</v>
      </c>
      <c r="B404" s="46">
        <v>-65679.487999999998</v>
      </c>
      <c r="C404" s="32">
        <f>VLOOKUP(A404,級距!$A:$K,9,FALSE)</f>
        <v>10</v>
      </c>
      <c r="D404" s="32">
        <f>VLOOKUP($A404,級距!$A:$K,10,FALSE)</f>
        <v>4</v>
      </c>
      <c r="E404" s="32">
        <f>VLOOKUP($A404,級距!$A:$K,11,FALSE)</f>
        <v>1</v>
      </c>
      <c r="F404" s="32">
        <f t="shared" si="7"/>
        <v>1</v>
      </c>
    </row>
    <row r="405" spans="1:6">
      <c r="A405" s="47">
        <v>44853</v>
      </c>
      <c r="B405" s="46">
        <v>44600.896000000001</v>
      </c>
      <c r="C405" s="32">
        <f>VLOOKUP(A405,級距!$A:$K,9,FALSE)</f>
        <v>8</v>
      </c>
      <c r="D405" s="32">
        <f>VLOOKUP($A405,級距!$A:$K,10,FALSE)</f>
        <v>7</v>
      </c>
      <c r="E405" s="32">
        <f>VLOOKUP($A405,級距!$A:$K,11,FALSE)</f>
        <v>3</v>
      </c>
      <c r="F405" s="32">
        <f t="shared" si="7"/>
        <v>1</v>
      </c>
    </row>
    <row r="406" spans="1:6">
      <c r="A406" s="47">
        <v>44852</v>
      </c>
      <c r="B406" s="46">
        <v>-36182.160000000003</v>
      </c>
      <c r="C406" s="32">
        <f>VLOOKUP(A406,級距!$A:$K,9,FALSE)</f>
        <v>8</v>
      </c>
      <c r="D406" s="32">
        <f>VLOOKUP($A406,級距!$A:$K,10,FALSE)</f>
        <v>3</v>
      </c>
      <c r="E406" s="32">
        <f>VLOOKUP($A406,級距!$A:$K,11,FALSE)</f>
        <v>2</v>
      </c>
      <c r="F406" s="32">
        <f t="shared" si="7"/>
        <v>1</v>
      </c>
    </row>
    <row r="407" spans="1:6">
      <c r="A407" s="47">
        <v>44851</v>
      </c>
      <c r="B407" s="46">
        <v>-65765.504000000001</v>
      </c>
      <c r="C407" s="32">
        <f>VLOOKUP(A407,級距!$A:$K,9,FALSE)</f>
        <v>8</v>
      </c>
      <c r="D407" s="32">
        <f>VLOOKUP($A407,級距!$A:$K,10,FALSE)</f>
        <v>1</v>
      </c>
      <c r="E407" s="32">
        <f>VLOOKUP($A407,級距!$A:$K,11,FALSE)</f>
        <v>2</v>
      </c>
      <c r="F407" s="32">
        <f t="shared" si="7"/>
        <v>1</v>
      </c>
    </row>
    <row r="408" spans="1:6">
      <c r="A408" s="47">
        <v>44848</v>
      </c>
      <c r="B408" s="46">
        <v>57934.063999999998</v>
      </c>
      <c r="C408" s="32">
        <f>VLOOKUP(A408,級距!$A:$K,9,FALSE)</f>
        <v>7</v>
      </c>
      <c r="D408" s="32">
        <f>VLOOKUP($A408,級距!$A:$K,10,FALSE)</f>
        <v>1</v>
      </c>
      <c r="E408" s="32">
        <f>VLOOKUP($A408,級距!$A:$K,11,FALSE)</f>
        <v>2</v>
      </c>
      <c r="F408" s="32">
        <f t="shared" si="7"/>
        <v>1</v>
      </c>
    </row>
    <row r="409" spans="1:6">
      <c r="A409" s="47">
        <v>44845</v>
      </c>
      <c r="B409" s="46">
        <v>205739.6</v>
      </c>
      <c r="C409" s="32">
        <f>VLOOKUP(A409,級距!$A:$K,9,FALSE)</f>
        <v>8</v>
      </c>
      <c r="D409" s="32">
        <f>VLOOKUP($A409,級距!$A:$K,10,FALSE)</f>
        <v>8</v>
      </c>
      <c r="E409" s="32">
        <f>VLOOKUP($A409,級距!$A:$K,11,FALSE)</f>
        <v>3</v>
      </c>
      <c r="F409" s="32">
        <f t="shared" si="7"/>
        <v>1</v>
      </c>
    </row>
    <row r="410" spans="1:6">
      <c r="A410" s="47">
        <v>44840</v>
      </c>
      <c r="B410" s="46">
        <v>-51452.127999999997</v>
      </c>
      <c r="C410" s="32">
        <f>VLOOKUP(A410,級距!$A:$K,9,FALSE)</f>
        <v>5</v>
      </c>
      <c r="D410" s="32">
        <f>VLOOKUP($A410,級距!$A:$K,10,FALSE)</f>
        <v>5</v>
      </c>
      <c r="E410" s="32">
        <f>VLOOKUP($A410,級距!$A:$K,11,FALSE)</f>
        <v>2</v>
      </c>
      <c r="F410" s="32">
        <f t="shared" si="7"/>
        <v>1</v>
      </c>
    </row>
    <row r="411" spans="1:6">
      <c r="A411" s="47">
        <v>44839</v>
      </c>
      <c r="B411" s="46">
        <v>5625.8879999999999</v>
      </c>
      <c r="C411" s="32">
        <f>VLOOKUP(A411,級距!$A:$K,9,FALSE)</f>
        <v>6</v>
      </c>
      <c r="D411" s="32">
        <f>VLOOKUP($A411,級距!$A:$K,10,FALSE)</f>
        <v>5</v>
      </c>
      <c r="E411" s="32">
        <f>VLOOKUP($A411,級距!$A:$K,11,FALSE)</f>
        <v>2</v>
      </c>
      <c r="F411" s="32">
        <f t="shared" si="7"/>
        <v>1</v>
      </c>
    </row>
    <row r="412" spans="1:6">
      <c r="A412" s="47">
        <v>44834</v>
      </c>
      <c r="B412" s="46">
        <v>-64864.904000000002</v>
      </c>
      <c r="C412" s="32">
        <f>VLOOKUP(A412,級距!$A:$K,9,FALSE)</f>
        <v>6</v>
      </c>
      <c r="D412" s="32">
        <f>VLOOKUP($A412,級距!$A:$K,10,FALSE)</f>
        <v>3</v>
      </c>
      <c r="E412" s="32">
        <f>VLOOKUP($A412,級距!$A:$K,11,FALSE)</f>
        <v>2</v>
      </c>
      <c r="F412" s="32">
        <f t="shared" si="7"/>
        <v>1</v>
      </c>
    </row>
    <row r="413" spans="1:6">
      <c r="A413" s="47">
        <v>44833</v>
      </c>
      <c r="B413" s="46">
        <v>-66000.512000000002</v>
      </c>
      <c r="C413" s="32">
        <f>VLOOKUP(A413,級距!$A:$K,9,FALSE)</f>
        <v>8</v>
      </c>
      <c r="D413" s="32">
        <f>VLOOKUP($A413,級距!$A:$K,10,FALSE)</f>
        <v>7</v>
      </c>
      <c r="E413" s="32">
        <f>VLOOKUP($A413,級距!$A:$K,11,FALSE)</f>
        <v>3</v>
      </c>
      <c r="F413" s="32">
        <f t="shared" si="7"/>
        <v>1</v>
      </c>
    </row>
    <row r="414" spans="1:6">
      <c r="A414" s="47">
        <v>44832</v>
      </c>
      <c r="B414" s="46">
        <v>64648.784</v>
      </c>
      <c r="C414" s="32">
        <f>VLOOKUP(A414,級距!$A:$K,9,FALSE)</f>
        <v>10</v>
      </c>
      <c r="D414" s="32">
        <f>VLOOKUP($A414,級距!$A:$K,10,FALSE)</f>
        <v>8</v>
      </c>
      <c r="E414" s="32">
        <f>VLOOKUP($A414,級距!$A:$K,11,FALSE)</f>
        <v>4</v>
      </c>
      <c r="F414" s="32">
        <f t="shared" si="7"/>
        <v>1</v>
      </c>
    </row>
    <row r="415" spans="1:6">
      <c r="A415" s="47">
        <v>44830</v>
      </c>
      <c r="B415" s="46">
        <v>114694.08</v>
      </c>
      <c r="C415" s="32">
        <f>VLOOKUP(A415,級距!$A:$K,9,FALSE)</f>
        <v>8</v>
      </c>
      <c r="D415" s="32">
        <f>VLOOKUP($A415,級距!$A:$K,10,FALSE)</f>
        <v>8</v>
      </c>
      <c r="E415" s="32">
        <f>VLOOKUP($A415,級距!$A:$K,11,FALSE)</f>
        <v>3</v>
      </c>
      <c r="F415" s="32">
        <f t="shared" si="7"/>
        <v>1</v>
      </c>
    </row>
    <row r="416" spans="1:6">
      <c r="A416" s="47">
        <v>44827</v>
      </c>
      <c r="B416" s="46">
        <v>68570.288</v>
      </c>
      <c r="C416" s="32">
        <f>VLOOKUP(A416,級距!$A:$K,9,FALSE)</f>
        <v>7</v>
      </c>
      <c r="D416" s="32">
        <f>VLOOKUP($A416,級距!$A:$K,10,FALSE)</f>
        <v>6</v>
      </c>
      <c r="E416" s="32">
        <f>VLOOKUP($A416,級距!$A:$K,11,FALSE)</f>
        <v>2</v>
      </c>
      <c r="F416" s="32">
        <f t="shared" si="7"/>
        <v>1</v>
      </c>
    </row>
    <row r="417" spans="1:6">
      <c r="A417" s="47">
        <v>44826</v>
      </c>
      <c r="B417" s="46">
        <v>-62716.512000000002</v>
      </c>
      <c r="C417" s="32">
        <f>VLOOKUP(A417,級距!$A:$K,9,FALSE)</f>
        <v>5</v>
      </c>
      <c r="D417" s="32">
        <f>VLOOKUP($A417,級距!$A:$K,10,FALSE)</f>
        <v>2</v>
      </c>
      <c r="E417" s="32">
        <f>VLOOKUP($A417,級距!$A:$K,11,FALSE)</f>
        <v>2</v>
      </c>
      <c r="F417" s="32">
        <f t="shared" si="7"/>
        <v>1</v>
      </c>
    </row>
    <row r="418" spans="1:6">
      <c r="A418" s="47">
        <v>44825</v>
      </c>
      <c r="B418" s="46">
        <v>64461.904000000002</v>
      </c>
      <c r="C418" s="32">
        <f>VLOOKUP(A418,級距!$A:$K,9,FALSE)</f>
        <v>4</v>
      </c>
      <c r="D418" s="32">
        <f>VLOOKUP($A418,級距!$A:$K,10,FALSE)</f>
        <v>6</v>
      </c>
      <c r="E418" s="32">
        <f>VLOOKUP($A418,級距!$A:$K,11,FALSE)</f>
        <v>2</v>
      </c>
      <c r="F418" s="32">
        <f t="shared" si="7"/>
        <v>1</v>
      </c>
    </row>
    <row r="419" spans="1:6">
      <c r="A419" s="47">
        <v>44824</v>
      </c>
      <c r="B419" s="46">
        <v>-63659.311999999998</v>
      </c>
      <c r="C419" s="32">
        <f>VLOOKUP(A419,級距!$A:$K,9,FALSE)</f>
        <v>3</v>
      </c>
      <c r="D419" s="32">
        <f>VLOOKUP($A419,級距!$A:$K,10,FALSE)</f>
        <v>2</v>
      </c>
      <c r="E419" s="32">
        <f>VLOOKUP($A419,級距!$A:$K,11,FALSE)</f>
        <v>2</v>
      </c>
      <c r="F419" s="32">
        <f t="shared" si="7"/>
        <v>1</v>
      </c>
    </row>
    <row r="420" spans="1:6">
      <c r="A420" s="47">
        <v>44823</v>
      </c>
      <c r="B420" s="46">
        <v>42223.896000000001</v>
      </c>
      <c r="C420" s="32">
        <f>VLOOKUP(A420,級距!$A:$K,9,FALSE)</f>
        <v>6</v>
      </c>
      <c r="D420" s="32">
        <f>VLOOKUP($A420,級距!$A:$K,10,FALSE)</f>
        <v>8</v>
      </c>
      <c r="E420" s="32">
        <f>VLOOKUP($A420,級距!$A:$K,11,FALSE)</f>
        <v>3</v>
      </c>
      <c r="F420" s="32">
        <f t="shared" si="7"/>
        <v>1</v>
      </c>
    </row>
    <row r="421" spans="1:6">
      <c r="A421" s="47">
        <v>44820</v>
      </c>
      <c r="B421" s="46">
        <v>-21563.008000000002</v>
      </c>
      <c r="C421" s="32">
        <f>VLOOKUP(A421,級距!$A:$K,9,FALSE)</f>
        <v>1</v>
      </c>
      <c r="D421" s="32">
        <f>VLOOKUP($A421,級距!$A:$K,10,FALSE)</f>
        <v>3</v>
      </c>
      <c r="E421" s="32">
        <f>VLOOKUP($A421,級距!$A:$K,11,FALSE)</f>
        <v>2</v>
      </c>
      <c r="F421" s="32">
        <f t="shared" si="7"/>
        <v>1</v>
      </c>
    </row>
    <row r="422" spans="1:6">
      <c r="A422" s="47">
        <v>44819</v>
      </c>
      <c r="B422" s="46">
        <v>-64229.856</v>
      </c>
      <c r="C422" s="32">
        <f>VLOOKUP(A422,級距!$A:$K,9,FALSE)</f>
        <v>5</v>
      </c>
      <c r="D422" s="32">
        <f>VLOOKUP($A422,級距!$A:$K,10,FALSE)</f>
        <v>5</v>
      </c>
      <c r="E422" s="32">
        <f>VLOOKUP($A422,級距!$A:$K,11,FALSE)</f>
        <v>2</v>
      </c>
      <c r="F422" s="32">
        <f t="shared" si="7"/>
        <v>1</v>
      </c>
    </row>
    <row r="423" spans="1:6">
      <c r="A423" s="47">
        <v>44818</v>
      </c>
      <c r="B423" s="46">
        <v>-5404.08</v>
      </c>
      <c r="C423" s="32">
        <f>VLOOKUP(A423,級距!$A:$K,9,FALSE)</f>
        <v>7</v>
      </c>
      <c r="D423" s="32">
        <f>VLOOKUP($A423,級距!$A:$K,10,FALSE)</f>
        <v>7</v>
      </c>
      <c r="E423" s="32">
        <f>VLOOKUP($A423,級距!$A:$K,11,FALSE)</f>
        <v>3</v>
      </c>
      <c r="F423" s="32">
        <f t="shared" si="7"/>
        <v>1</v>
      </c>
    </row>
    <row r="424" spans="1:6">
      <c r="A424" s="47">
        <v>44812</v>
      </c>
      <c r="B424" s="46">
        <v>21018.096000000001</v>
      </c>
      <c r="C424" s="32">
        <f>VLOOKUP(A424,級距!$A:$K,9,FALSE)</f>
        <v>5</v>
      </c>
      <c r="D424" s="32">
        <f>VLOOKUP($A424,級距!$A:$K,10,FALSE)</f>
        <v>6</v>
      </c>
      <c r="E424" s="32">
        <f>VLOOKUP($A424,級距!$A:$K,11,FALSE)</f>
        <v>2</v>
      </c>
      <c r="F424" s="32">
        <f t="shared" si="7"/>
        <v>1</v>
      </c>
    </row>
    <row r="425" spans="1:6">
      <c r="A425" s="47">
        <v>44811</v>
      </c>
      <c r="B425" s="46">
        <v>-65876.928</v>
      </c>
      <c r="C425" s="32">
        <f>VLOOKUP(A425,級距!$A:$K,9,FALSE)</f>
        <v>4</v>
      </c>
      <c r="D425" s="32">
        <f>VLOOKUP($A425,級距!$A:$K,10,FALSE)</f>
        <v>7</v>
      </c>
      <c r="E425" s="32">
        <f>VLOOKUP($A425,級距!$A:$K,11,FALSE)</f>
        <v>3</v>
      </c>
      <c r="F425" s="32">
        <f t="shared" si="7"/>
        <v>1</v>
      </c>
    </row>
    <row r="426" spans="1:6">
      <c r="A426" s="47">
        <v>44809</v>
      </c>
      <c r="B426" s="46">
        <v>-66411.392000000007</v>
      </c>
      <c r="C426" s="32">
        <f>VLOOKUP(A426,級距!$A:$K,9,FALSE)</f>
        <v>5</v>
      </c>
      <c r="D426" s="32">
        <f>VLOOKUP($A426,級距!$A:$K,10,FALSE)</f>
        <v>2</v>
      </c>
      <c r="E426" s="32">
        <f>VLOOKUP($A426,級距!$A:$K,11,FALSE)</f>
        <v>2</v>
      </c>
      <c r="F426" s="32">
        <f t="shared" si="7"/>
        <v>1</v>
      </c>
    </row>
    <row r="427" spans="1:6">
      <c r="A427" s="47">
        <v>44806</v>
      </c>
      <c r="B427" s="46">
        <v>135177.856</v>
      </c>
      <c r="C427" s="32">
        <f>VLOOKUP(A427,級距!$A:$K,9,FALSE)</f>
        <v>7</v>
      </c>
      <c r="D427" s="32">
        <f>VLOOKUP($A427,級距!$A:$K,10,FALSE)</f>
        <v>10</v>
      </c>
      <c r="E427" s="32">
        <f>VLOOKUP($A427,級距!$A:$K,11,FALSE)</f>
        <v>3</v>
      </c>
      <c r="F427" s="32">
        <f t="shared" si="7"/>
        <v>1</v>
      </c>
    </row>
    <row r="428" spans="1:6">
      <c r="A428" s="47">
        <v>44805</v>
      </c>
      <c r="B428" s="46">
        <v>-7255.7439999999997</v>
      </c>
      <c r="C428" s="32">
        <f>VLOOKUP(A428,級距!$A:$K,9,FALSE)</f>
        <v>5</v>
      </c>
      <c r="D428" s="32">
        <f>VLOOKUP($A428,級距!$A:$K,10,FALSE)</f>
        <v>7</v>
      </c>
      <c r="E428" s="32">
        <f>VLOOKUP($A428,級距!$A:$K,11,FALSE)</f>
        <v>3</v>
      </c>
      <c r="F428" s="32">
        <f t="shared" si="7"/>
        <v>1</v>
      </c>
    </row>
    <row r="429" spans="1:6">
      <c r="A429" s="47">
        <v>44804</v>
      </c>
      <c r="B429" s="46">
        <v>-38878.216</v>
      </c>
      <c r="C429" s="32">
        <f>VLOOKUP(A429,級距!$A:$K,9,FALSE)</f>
        <v>9</v>
      </c>
      <c r="D429" s="32">
        <f>VLOOKUP($A429,級距!$A:$K,10,FALSE)</f>
        <v>7</v>
      </c>
      <c r="E429" s="32">
        <f>VLOOKUP($A429,級距!$A:$K,11,FALSE)</f>
        <v>4</v>
      </c>
      <c r="F429" s="32">
        <f t="shared" si="7"/>
        <v>1</v>
      </c>
    </row>
    <row r="430" spans="1:6">
      <c r="A430" s="47">
        <v>44803</v>
      </c>
      <c r="B430" s="46">
        <v>23295.984</v>
      </c>
      <c r="C430" s="32">
        <f>VLOOKUP(A430,級距!$A:$K,9,FALSE)</f>
        <v>5</v>
      </c>
      <c r="D430" s="32">
        <f>VLOOKUP($A430,級距!$A:$K,10,FALSE)</f>
        <v>7</v>
      </c>
      <c r="E430" s="32">
        <f>VLOOKUP($A430,級距!$A:$K,11,FALSE)</f>
        <v>3</v>
      </c>
      <c r="F430" s="32">
        <f t="shared" si="7"/>
        <v>1</v>
      </c>
    </row>
    <row r="431" spans="1:6">
      <c r="A431" s="47">
        <v>44802</v>
      </c>
      <c r="B431" s="46">
        <v>-66487.808000000005</v>
      </c>
      <c r="C431" s="32">
        <f>VLOOKUP(A431,級距!$A:$K,9,FALSE)</f>
        <v>5</v>
      </c>
      <c r="D431" s="32">
        <f>VLOOKUP($A431,級距!$A:$K,10,FALSE)</f>
        <v>2</v>
      </c>
      <c r="E431" s="32">
        <f>VLOOKUP($A431,級距!$A:$K,11,FALSE)</f>
        <v>2</v>
      </c>
      <c r="F431" s="32">
        <f t="shared" si="7"/>
        <v>1</v>
      </c>
    </row>
    <row r="432" spans="1:6">
      <c r="A432" s="47">
        <v>44799</v>
      </c>
      <c r="B432" s="46">
        <v>-64399.487999999998</v>
      </c>
      <c r="C432" s="32">
        <f>VLOOKUP(A432,級距!$A:$K,9,FALSE)</f>
        <v>1</v>
      </c>
      <c r="D432" s="32">
        <f>VLOOKUP($A432,級距!$A:$K,10,FALSE)</f>
        <v>4</v>
      </c>
      <c r="E432" s="32">
        <f>VLOOKUP($A432,級距!$A:$K,11,FALSE)</f>
        <v>2</v>
      </c>
      <c r="F432" s="32">
        <f t="shared" si="7"/>
        <v>1</v>
      </c>
    </row>
    <row r="433" spans="1:6">
      <c r="A433" s="47">
        <v>44798</v>
      </c>
      <c r="B433" s="46">
        <v>-64364.639999999999</v>
      </c>
      <c r="C433" s="32">
        <f>VLOOKUP(A433,級距!$A:$K,9,FALSE)</f>
        <v>3</v>
      </c>
      <c r="D433" s="32">
        <f>VLOOKUP($A433,級距!$A:$K,10,FALSE)</f>
        <v>4</v>
      </c>
      <c r="E433" s="32">
        <f>VLOOKUP($A433,級距!$A:$K,11,FALSE)</f>
        <v>2</v>
      </c>
      <c r="F433" s="32">
        <f t="shared" si="7"/>
        <v>1</v>
      </c>
    </row>
    <row r="434" spans="1:6">
      <c r="A434" s="47">
        <v>44792</v>
      </c>
      <c r="B434" s="46">
        <v>-9225.4079999999994</v>
      </c>
      <c r="C434" s="32">
        <f>VLOOKUP(A434,級距!$A:$K,9,FALSE)</f>
        <v>4</v>
      </c>
      <c r="D434" s="32">
        <f>VLOOKUP($A434,級距!$A:$K,10,FALSE)</f>
        <v>4</v>
      </c>
      <c r="E434" s="32">
        <f>VLOOKUP($A434,級距!$A:$K,11,FALSE)</f>
        <v>2</v>
      </c>
      <c r="F434" s="32">
        <f t="shared" si="7"/>
        <v>1</v>
      </c>
    </row>
    <row r="435" spans="1:6">
      <c r="A435" s="47">
        <v>44789</v>
      </c>
      <c r="B435" s="46">
        <v>-26041.824000000001</v>
      </c>
      <c r="C435" s="32">
        <f>VLOOKUP(A435,級距!$A:$K,9,FALSE)</f>
        <v>1</v>
      </c>
      <c r="D435" s="32">
        <f>VLOOKUP($A435,級距!$A:$K,10,FALSE)</f>
        <v>5</v>
      </c>
      <c r="E435" s="32">
        <f>VLOOKUP($A435,級距!$A:$K,11,FALSE)</f>
        <v>2</v>
      </c>
      <c r="F435" s="32">
        <f t="shared" si="7"/>
        <v>1</v>
      </c>
    </row>
    <row r="436" spans="1:6">
      <c r="A436" s="47">
        <v>44788</v>
      </c>
      <c r="B436" s="46">
        <v>3967.8240000000001</v>
      </c>
      <c r="C436" s="32">
        <f>VLOOKUP(A436,級距!$A:$K,9,FALSE)</f>
        <v>3</v>
      </c>
      <c r="D436" s="32">
        <f>VLOOKUP($A436,級距!$A:$K,10,FALSE)</f>
        <v>2</v>
      </c>
      <c r="E436" s="32">
        <f>VLOOKUP($A436,級距!$A:$K,11,FALSE)</f>
        <v>2</v>
      </c>
      <c r="F436" s="32">
        <f t="shared" si="7"/>
        <v>1</v>
      </c>
    </row>
    <row r="437" spans="1:6">
      <c r="A437" s="47">
        <v>44784</v>
      </c>
      <c r="B437" s="46">
        <v>-10367.664000000001</v>
      </c>
      <c r="C437" s="32">
        <f>VLOOKUP(A437,級距!$A:$K,9,FALSE)</f>
        <v>2</v>
      </c>
      <c r="D437" s="32">
        <f>VLOOKUP($A437,級距!$A:$K,10,FALSE)</f>
        <v>7</v>
      </c>
      <c r="E437" s="32">
        <f>VLOOKUP($A437,級距!$A:$K,11,FALSE)</f>
        <v>3</v>
      </c>
      <c r="F437" s="32">
        <f t="shared" si="7"/>
        <v>1</v>
      </c>
    </row>
    <row r="438" spans="1:6">
      <c r="A438" s="47">
        <v>44783</v>
      </c>
      <c r="B438" s="46">
        <v>-19893.648000000001</v>
      </c>
      <c r="C438" s="32">
        <f>VLOOKUP(A438,級距!$A:$K,9,FALSE)</f>
        <v>3</v>
      </c>
      <c r="D438" s="32">
        <f>VLOOKUP($A438,級距!$A:$K,10,FALSE)</f>
        <v>1</v>
      </c>
      <c r="E438" s="32">
        <f>VLOOKUP($A438,級距!$A:$K,11,FALSE)</f>
        <v>2</v>
      </c>
      <c r="F438" s="32">
        <f t="shared" si="7"/>
        <v>1</v>
      </c>
    </row>
    <row r="439" spans="1:6">
      <c r="A439" s="47">
        <v>44782</v>
      </c>
      <c r="B439" s="46">
        <v>-41529.360000000001</v>
      </c>
      <c r="C439" s="32">
        <f>VLOOKUP(A439,級距!$A:$K,9,FALSE)</f>
        <v>8</v>
      </c>
      <c r="D439" s="32">
        <f>VLOOKUP($A439,級距!$A:$K,10,FALSE)</f>
        <v>6</v>
      </c>
      <c r="E439" s="32">
        <f>VLOOKUP($A439,級距!$A:$K,11,FALSE)</f>
        <v>2</v>
      </c>
      <c r="F439" s="32">
        <f t="shared" si="7"/>
        <v>1</v>
      </c>
    </row>
    <row r="440" spans="1:6">
      <c r="A440" s="47">
        <v>44781</v>
      </c>
      <c r="B440" s="46">
        <v>-66529.279999999999</v>
      </c>
      <c r="C440" s="32">
        <f>VLOOKUP(A440,級距!$A:$K,9,FALSE)</f>
        <v>2</v>
      </c>
      <c r="D440" s="32">
        <f>VLOOKUP($A440,級距!$A:$K,10,FALSE)</f>
        <v>3</v>
      </c>
      <c r="E440" s="32">
        <f>VLOOKUP($A440,級距!$A:$K,11,FALSE)</f>
        <v>2</v>
      </c>
      <c r="F440" s="32">
        <f t="shared" si="7"/>
        <v>1</v>
      </c>
    </row>
    <row r="441" spans="1:6">
      <c r="A441" s="47">
        <v>44778</v>
      </c>
      <c r="B441" s="46">
        <v>105297.376</v>
      </c>
      <c r="C441" s="32">
        <f>VLOOKUP(A441,級距!$A:$K,9,FALSE)</f>
        <v>9</v>
      </c>
      <c r="D441" s="32">
        <f>VLOOKUP($A441,級距!$A:$K,10,FALSE)</f>
        <v>10</v>
      </c>
      <c r="E441" s="32">
        <f>VLOOKUP($A441,級距!$A:$K,11,FALSE)</f>
        <v>3</v>
      </c>
      <c r="F441" s="32">
        <f t="shared" si="7"/>
        <v>1</v>
      </c>
    </row>
    <row r="442" spans="1:6">
      <c r="A442" s="47">
        <v>44777</v>
      </c>
      <c r="B442" s="46">
        <v>-29625.792000000001</v>
      </c>
      <c r="C442" s="32">
        <f>VLOOKUP(A442,級距!$A:$K,9,FALSE)</f>
        <v>9</v>
      </c>
      <c r="D442" s="32">
        <f>VLOOKUP($A442,級距!$A:$K,10,FALSE)</f>
        <v>2</v>
      </c>
      <c r="E442" s="32">
        <f>VLOOKUP($A442,級距!$A:$K,11,FALSE)</f>
        <v>2</v>
      </c>
      <c r="F442" s="32">
        <f t="shared" si="7"/>
        <v>1</v>
      </c>
    </row>
    <row r="443" spans="1:6">
      <c r="A443" s="47">
        <v>44776</v>
      </c>
      <c r="B443" s="46">
        <v>-26436.16</v>
      </c>
      <c r="C443" s="32">
        <f>VLOOKUP(A443,級距!$A:$K,9,FALSE)</f>
        <v>4</v>
      </c>
      <c r="D443" s="32">
        <f>VLOOKUP($A443,級距!$A:$K,10,FALSE)</f>
        <v>4</v>
      </c>
      <c r="E443" s="32">
        <f>VLOOKUP($A443,級距!$A:$K,11,FALSE)</f>
        <v>2</v>
      </c>
      <c r="F443" s="32">
        <f t="shared" si="7"/>
        <v>1</v>
      </c>
    </row>
    <row r="444" spans="1:6">
      <c r="A444" s="47">
        <v>44774</v>
      </c>
      <c r="B444" s="46">
        <v>-64290.048000000003</v>
      </c>
      <c r="C444" s="32">
        <f>VLOOKUP(A444,級距!$A:$K,9,FALSE)</f>
        <v>4</v>
      </c>
      <c r="D444" s="32">
        <f>VLOOKUP($A444,級距!$A:$K,10,FALSE)</f>
        <v>4</v>
      </c>
      <c r="E444" s="32">
        <f>VLOOKUP($A444,級距!$A:$K,11,FALSE)</f>
        <v>2</v>
      </c>
      <c r="F444" s="32">
        <f t="shared" si="7"/>
        <v>1</v>
      </c>
    </row>
    <row r="445" spans="1:6">
      <c r="A445" s="47">
        <v>44771</v>
      </c>
      <c r="B445" s="46">
        <v>40265.487999999998</v>
      </c>
      <c r="C445" s="32">
        <f>VLOOKUP(A445,級距!$A:$K,9,FALSE)</f>
        <v>3</v>
      </c>
      <c r="D445" s="32">
        <f>VLOOKUP($A445,級距!$A:$K,10,FALSE)</f>
        <v>1</v>
      </c>
      <c r="E445" s="32">
        <f>VLOOKUP($A445,級距!$A:$K,11,FALSE)</f>
        <v>2</v>
      </c>
      <c r="F445" s="32">
        <f t="shared" si="7"/>
        <v>1</v>
      </c>
    </row>
    <row r="446" spans="1:6">
      <c r="A446" s="47">
        <v>44770</v>
      </c>
      <c r="B446" s="46">
        <v>-64270.175999999999</v>
      </c>
      <c r="C446" s="32">
        <f>VLOOKUP(A446,級距!$A:$K,9,FALSE)</f>
        <v>5</v>
      </c>
      <c r="D446" s="32">
        <f>VLOOKUP($A446,級距!$A:$K,10,FALSE)</f>
        <v>6</v>
      </c>
      <c r="E446" s="32">
        <f>VLOOKUP($A446,級距!$A:$K,11,FALSE)</f>
        <v>2</v>
      </c>
      <c r="F446" s="32">
        <f t="shared" si="7"/>
        <v>1</v>
      </c>
    </row>
    <row r="447" spans="1:6">
      <c r="A447" s="47">
        <v>44769</v>
      </c>
      <c r="B447" s="46">
        <v>-32360.952000000001</v>
      </c>
      <c r="C447" s="32">
        <f>VLOOKUP(A447,級距!$A:$K,9,FALSE)</f>
        <v>7</v>
      </c>
      <c r="D447" s="32">
        <f>VLOOKUP($A447,級距!$A:$K,10,FALSE)</f>
        <v>7</v>
      </c>
      <c r="E447" s="32">
        <f>VLOOKUP($A447,級距!$A:$K,11,FALSE)</f>
        <v>3</v>
      </c>
      <c r="F447" s="32">
        <f t="shared" si="7"/>
        <v>1</v>
      </c>
    </row>
    <row r="448" spans="1:6">
      <c r="A448" s="47">
        <v>44768</v>
      </c>
      <c r="B448" s="46">
        <v>100724.016</v>
      </c>
      <c r="C448" s="32">
        <f>VLOOKUP(A448,級距!$A:$K,9,FALSE)</f>
        <v>5</v>
      </c>
      <c r="D448" s="32">
        <f>VLOOKUP($A448,級距!$A:$K,10,FALSE)</f>
        <v>4</v>
      </c>
      <c r="E448" s="32">
        <f>VLOOKUP($A448,級距!$A:$K,11,FALSE)</f>
        <v>2</v>
      </c>
      <c r="F448" s="32">
        <f t="shared" si="7"/>
        <v>1</v>
      </c>
    </row>
    <row r="449" spans="1:6">
      <c r="A449" s="47">
        <v>44767</v>
      </c>
      <c r="B449" s="46">
        <v>-66465.919999999998</v>
      </c>
      <c r="C449" s="32">
        <f>VLOOKUP(A449,級距!$A:$K,9,FALSE)</f>
        <v>5</v>
      </c>
      <c r="D449" s="32">
        <f>VLOOKUP($A449,級距!$A:$K,10,FALSE)</f>
        <v>3</v>
      </c>
      <c r="E449" s="32">
        <f>VLOOKUP($A449,級距!$A:$K,11,FALSE)</f>
        <v>2</v>
      </c>
      <c r="F449" s="32">
        <f t="shared" si="7"/>
        <v>1</v>
      </c>
    </row>
    <row r="450" spans="1:6">
      <c r="A450" s="47">
        <v>44762</v>
      </c>
      <c r="B450" s="46">
        <v>53594.559999999998</v>
      </c>
      <c r="C450" s="32">
        <f>VLOOKUP(A450,級距!$A:$K,9,FALSE)</f>
        <v>8</v>
      </c>
      <c r="D450" s="32">
        <f>VLOOKUP($A450,級距!$A:$K,10,FALSE)</f>
        <v>7</v>
      </c>
      <c r="E450" s="32">
        <f>VLOOKUP($A450,級距!$A:$K,11,FALSE)</f>
        <v>3</v>
      </c>
      <c r="F450" s="32">
        <f t="shared" si="7"/>
        <v>1</v>
      </c>
    </row>
    <row r="451" spans="1:6">
      <c r="A451" s="47">
        <v>44761</v>
      </c>
      <c r="B451" s="46">
        <v>-12625.103999999999</v>
      </c>
      <c r="C451" s="32">
        <f>VLOOKUP(A451,級距!$A:$K,9,FALSE)</f>
        <v>5</v>
      </c>
      <c r="D451" s="32">
        <f>VLOOKUP($A451,級距!$A:$K,10,FALSE)</f>
        <v>8</v>
      </c>
      <c r="E451" s="32">
        <f>VLOOKUP($A451,級距!$A:$K,11,FALSE)</f>
        <v>3</v>
      </c>
      <c r="F451" s="32">
        <f t="shared" si="7"/>
        <v>1</v>
      </c>
    </row>
    <row r="452" spans="1:6">
      <c r="A452" s="47">
        <v>44760</v>
      </c>
      <c r="B452" s="46">
        <v>-24220.720000000001</v>
      </c>
      <c r="C452" s="32">
        <f>VLOOKUP(A452,級距!$A:$K,9,FALSE)</f>
        <v>4</v>
      </c>
      <c r="D452" s="32">
        <f>VLOOKUP($A452,級距!$A:$K,10,FALSE)</f>
        <v>6</v>
      </c>
      <c r="E452" s="32">
        <f>VLOOKUP($A452,級距!$A:$K,11,FALSE)</f>
        <v>2</v>
      </c>
      <c r="F452" s="32">
        <f t="shared" si="7"/>
        <v>1</v>
      </c>
    </row>
    <row r="453" spans="1:6">
      <c r="A453" s="47">
        <v>44757</v>
      </c>
      <c r="B453" s="46">
        <v>-66333.055999999997</v>
      </c>
      <c r="C453" s="32">
        <f>VLOOKUP(A453,級距!$A:$K,9,FALSE)</f>
        <v>8</v>
      </c>
      <c r="D453" s="32">
        <f>VLOOKUP($A453,級距!$A:$K,10,FALSE)</f>
        <v>3</v>
      </c>
      <c r="E453" s="32">
        <f>VLOOKUP($A453,級距!$A:$K,11,FALSE)</f>
        <v>2</v>
      </c>
      <c r="F453" s="32">
        <f t="shared" si="7"/>
        <v>1</v>
      </c>
    </row>
    <row r="454" spans="1:6">
      <c r="A454" s="47">
        <v>44756</v>
      </c>
      <c r="B454" s="46">
        <v>-65529.887999999999</v>
      </c>
      <c r="C454" s="32">
        <f>VLOOKUP(A454,級距!$A:$K,9,FALSE)</f>
        <v>10</v>
      </c>
      <c r="D454" s="32">
        <f>VLOOKUP($A454,級距!$A:$K,10,FALSE)</f>
        <v>5</v>
      </c>
      <c r="E454" s="32">
        <f>VLOOKUP($A454,級距!$A:$K,11,FALSE)</f>
        <v>1</v>
      </c>
      <c r="F454" s="32">
        <f t="shared" si="7"/>
        <v>1</v>
      </c>
    </row>
    <row r="455" spans="1:6">
      <c r="A455" s="47">
        <v>44754</v>
      </c>
      <c r="B455" s="46">
        <v>-797.56</v>
      </c>
      <c r="C455" s="32">
        <f>VLOOKUP(A455,級距!$A:$K,9,FALSE)</f>
        <v>10</v>
      </c>
      <c r="D455" s="32">
        <f>VLOOKUP($A455,級距!$A:$K,10,FALSE)</f>
        <v>8</v>
      </c>
      <c r="E455" s="32">
        <f>VLOOKUP($A455,級距!$A:$K,11,FALSE)</f>
        <v>4</v>
      </c>
      <c r="F455" s="32">
        <f t="shared" si="7"/>
        <v>1</v>
      </c>
    </row>
    <row r="456" spans="1:6">
      <c r="A456" s="47">
        <v>44749</v>
      </c>
      <c r="B456" s="46">
        <v>-64094.207999999999</v>
      </c>
      <c r="C456" s="32">
        <f>VLOOKUP(A456,級距!$A:$K,9,FALSE)</f>
        <v>10</v>
      </c>
      <c r="D456" s="32">
        <f>VLOOKUP($A456,級距!$A:$K,10,FALSE)</f>
        <v>3</v>
      </c>
      <c r="E456" s="32">
        <f>VLOOKUP($A456,級距!$A:$K,11,FALSE)</f>
        <v>1</v>
      </c>
      <c r="F456" s="32">
        <f t="shared" si="7"/>
        <v>1</v>
      </c>
    </row>
    <row r="457" spans="1:6">
      <c r="A457" s="47">
        <v>44748</v>
      </c>
      <c r="B457" s="46">
        <v>204615.024</v>
      </c>
      <c r="C457" s="32">
        <f>VLOOKUP(A457,級距!$A:$K,9,FALSE)</f>
        <v>10</v>
      </c>
      <c r="D457" s="32">
        <f>VLOOKUP($A457,級距!$A:$K,10,FALSE)</f>
        <v>9</v>
      </c>
      <c r="E457" s="32">
        <f>VLOOKUP($A457,級距!$A:$K,11,FALSE)</f>
        <v>4</v>
      </c>
      <c r="F457" s="32">
        <f t="shared" ref="F457:F520" si="8">IF(A458&lt;&gt;A457,1,0)</f>
        <v>1</v>
      </c>
    </row>
    <row r="458" spans="1:6">
      <c r="A458" s="47">
        <v>44747</v>
      </c>
      <c r="B458" s="46">
        <v>-50905.88</v>
      </c>
      <c r="C458" s="32">
        <f>VLOOKUP(A458,級距!$A:$K,9,FALSE)</f>
        <v>10</v>
      </c>
      <c r="D458" s="32">
        <f>VLOOKUP($A458,級距!$A:$K,10,FALSE)</f>
        <v>3</v>
      </c>
      <c r="E458" s="32">
        <f>VLOOKUP($A458,級距!$A:$K,11,FALSE)</f>
        <v>1</v>
      </c>
      <c r="F458" s="32">
        <f t="shared" si="8"/>
        <v>1</v>
      </c>
    </row>
    <row r="459" spans="1:6">
      <c r="A459" s="47">
        <v>44746</v>
      </c>
      <c r="B459" s="46">
        <v>83777.872000000003</v>
      </c>
      <c r="C459" s="32">
        <f>VLOOKUP(A459,級距!$A:$K,9,FALSE)</f>
        <v>10</v>
      </c>
      <c r="D459" s="32">
        <f>VLOOKUP($A459,級距!$A:$K,10,FALSE)</f>
        <v>3</v>
      </c>
      <c r="E459" s="32">
        <f>VLOOKUP($A459,級距!$A:$K,11,FALSE)</f>
        <v>1</v>
      </c>
      <c r="F459" s="32">
        <f t="shared" si="8"/>
        <v>1</v>
      </c>
    </row>
    <row r="460" spans="1:6">
      <c r="A460" s="47">
        <v>44743</v>
      </c>
      <c r="B460" s="46">
        <v>103258.67200000001</v>
      </c>
      <c r="C460" s="32">
        <f>VLOOKUP(A460,級距!$A:$K,9,FALSE)</f>
        <v>10</v>
      </c>
      <c r="D460" s="32">
        <f>VLOOKUP($A460,級距!$A:$K,10,FALSE)</f>
        <v>9</v>
      </c>
      <c r="E460" s="32">
        <f>VLOOKUP($A460,級距!$A:$K,11,FALSE)</f>
        <v>4</v>
      </c>
      <c r="F460" s="32">
        <f t="shared" si="8"/>
        <v>1</v>
      </c>
    </row>
    <row r="461" spans="1:6">
      <c r="A461" s="47">
        <v>44742</v>
      </c>
      <c r="B461" s="46">
        <v>164462.408</v>
      </c>
      <c r="C461" s="32">
        <f>VLOOKUP(A461,級距!$A:$K,9,FALSE)</f>
        <v>10</v>
      </c>
      <c r="D461" s="32">
        <f>VLOOKUP($A461,級距!$A:$K,10,FALSE)</f>
        <v>10</v>
      </c>
      <c r="E461" s="32">
        <f>VLOOKUP($A461,級距!$A:$K,11,FALSE)</f>
        <v>4</v>
      </c>
      <c r="F461" s="32">
        <f t="shared" si="8"/>
        <v>1</v>
      </c>
    </row>
    <row r="462" spans="1:6">
      <c r="A462" s="47">
        <v>44741</v>
      </c>
      <c r="B462" s="46">
        <v>-66577.279999999999</v>
      </c>
      <c r="C462" s="32">
        <f>VLOOKUP(A462,級距!$A:$K,9,FALSE)</f>
        <v>4</v>
      </c>
      <c r="D462" s="32">
        <f>VLOOKUP($A462,級距!$A:$K,10,FALSE)</f>
        <v>1</v>
      </c>
      <c r="E462" s="32">
        <f>VLOOKUP($A462,級距!$A:$K,11,FALSE)</f>
        <v>2</v>
      </c>
      <c r="F462" s="32">
        <f t="shared" si="8"/>
        <v>1</v>
      </c>
    </row>
    <row r="463" spans="1:6">
      <c r="A463" s="47">
        <v>44740</v>
      </c>
      <c r="B463" s="46">
        <v>-62909.088000000003</v>
      </c>
      <c r="C463" s="32">
        <f>VLOOKUP(A463,級距!$A:$K,9,FALSE)</f>
        <v>7</v>
      </c>
      <c r="D463" s="32">
        <f>VLOOKUP($A463,級距!$A:$K,10,FALSE)</f>
        <v>6</v>
      </c>
      <c r="E463" s="32">
        <f>VLOOKUP($A463,級距!$A:$K,11,FALSE)</f>
        <v>2</v>
      </c>
      <c r="F463" s="32">
        <f t="shared" si="8"/>
        <v>1</v>
      </c>
    </row>
    <row r="464" spans="1:6">
      <c r="A464" s="47">
        <v>44739</v>
      </c>
      <c r="B464" s="46">
        <v>33991.296000000002</v>
      </c>
      <c r="C464" s="32">
        <f>VLOOKUP(A464,級距!$A:$K,9,FALSE)</f>
        <v>7</v>
      </c>
      <c r="D464" s="32">
        <f>VLOOKUP($A464,級距!$A:$K,10,FALSE)</f>
        <v>4</v>
      </c>
      <c r="E464" s="32">
        <f>VLOOKUP($A464,級距!$A:$K,11,FALSE)</f>
        <v>2</v>
      </c>
      <c r="F464" s="32">
        <f t="shared" si="8"/>
        <v>1</v>
      </c>
    </row>
    <row r="465" spans="1:6">
      <c r="A465" s="47">
        <v>44736</v>
      </c>
      <c r="B465" s="46">
        <v>-66562.304000000004</v>
      </c>
      <c r="C465" s="32">
        <f>VLOOKUP(A465,級距!$A:$K,9,FALSE)</f>
        <v>7</v>
      </c>
      <c r="D465" s="32">
        <f>VLOOKUP($A465,級距!$A:$K,10,FALSE)</f>
        <v>3</v>
      </c>
      <c r="E465" s="32">
        <f>VLOOKUP($A465,級距!$A:$K,11,FALSE)</f>
        <v>2</v>
      </c>
      <c r="F465" s="32">
        <f t="shared" si="8"/>
        <v>1</v>
      </c>
    </row>
    <row r="466" spans="1:6">
      <c r="A466" s="47">
        <v>44734</v>
      </c>
      <c r="B466" s="46">
        <v>195402.32</v>
      </c>
      <c r="C466" s="32">
        <f>VLOOKUP(A466,級距!$A:$K,9,FALSE)</f>
        <v>10</v>
      </c>
      <c r="D466" s="32">
        <f>VLOOKUP($A466,級距!$A:$K,10,FALSE)</f>
        <v>10</v>
      </c>
      <c r="E466" s="32">
        <f>VLOOKUP($A466,級距!$A:$K,11,FALSE)</f>
        <v>4</v>
      </c>
      <c r="F466" s="32">
        <f t="shared" si="8"/>
        <v>1</v>
      </c>
    </row>
    <row r="467" spans="1:6">
      <c r="A467" s="47">
        <v>44733</v>
      </c>
      <c r="B467" s="46">
        <v>37585.103999999999</v>
      </c>
      <c r="C467" s="32">
        <f>VLOOKUP(A467,級距!$A:$K,9,FALSE)</f>
        <v>8</v>
      </c>
      <c r="D467" s="32">
        <f>VLOOKUP($A467,級距!$A:$K,10,FALSE)</f>
        <v>7</v>
      </c>
      <c r="E467" s="32">
        <f>VLOOKUP($A467,級距!$A:$K,11,FALSE)</f>
        <v>3</v>
      </c>
      <c r="F467" s="32">
        <f t="shared" si="8"/>
        <v>1</v>
      </c>
    </row>
    <row r="468" spans="1:6">
      <c r="A468" s="47">
        <v>44732</v>
      </c>
      <c r="B468" s="46">
        <v>270259.28000000003</v>
      </c>
      <c r="C468" s="32">
        <f>VLOOKUP(A468,級距!$A:$K,9,FALSE)</f>
        <v>9</v>
      </c>
      <c r="D468" s="32">
        <f>VLOOKUP($A468,級距!$A:$K,10,FALSE)</f>
        <v>6</v>
      </c>
      <c r="E468" s="32">
        <f>VLOOKUP($A468,級距!$A:$K,11,FALSE)</f>
        <v>2</v>
      </c>
      <c r="F468" s="32">
        <f t="shared" si="8"/>
        <v>1</v>
      </c>
    </row>
    <row r="469" spans="1:6">
      <c r="A469" s="47">
        <v>44729</v>
      </c>
      <c r="B469" s="46">
        <v>156546.592</v>
      </c>
      <c r="C469" s="32">
        <f>VLOOKUP(A469,級距!$A:$K,9,FALSE)</f>
        <v>5</v>
      </c>
      <c r="D469" s="32">
        <f>VLOOKUP($A469,級距!$A:$K,10,FALSE)</f>
        <v>1</v>
      </c>
      <c r="E469" s="32">
        <f>VLOOKUP($A469,級距!$A:$K,11,FALSE)</f>
        <v>2</v>
      </c>
      <c r="F469" s="32">
        <f t="shared" si="8"/>
        <v>1</v>
      </c>
    </row>
    <row r="470" spans="1:6">
      <c r="A470" s="47">
        <v>44728</v>
      </c>
      <c r="B470" s="46">
        <v>152061.96799999999</v>
      </c>
      <c r="C470" s="32">
        <f>VLOOKUP(A470,級距!$A:$K,9,FALSE)</f>
        <v>10</v>
      </c>
      <c r="D470" s="32">
        <f>VLOOKUP($A470,級距!$A:$K,10,FALSE)</f>
        <v>9</v>
      </c>
      <c r="E470" s="32">
        <f>VLOOKUP($A470,級距!$A:$K,11,FALSE)</f>
        <v>4</v>
      </c>
      <c r="F470" s="32">
        <f t="shared" si="8"/>
        <v>1</v>
      </c>
    </row>
    <row r="471" spans="1:6">
      <c r="A471" s="47">
        <v>44727</v>
      </c>
      <c r="B471" s="46">
        <v>2013.2719999999999</v>
      </c>
      <c r="C471" s="32">
        <f>VLOOKUP(A471,級距!$A:$K,9,FALSE)</f>
        <v>2</v>
      </c>
      <c r="D471" s="32">
        <f>VLOOKUP($A471,級距!$A:$K,10,FALSE)</f>
        <v>1</v>
      </c>
      <c r="E471" s="32">
        <f>VLOOKUP($A471,級距!$A:$K,11,FALSE)</f>
        <v>2</v>
      </c>
      <c r="F471" s="32">
        <f t="shared" si="8"/>
        <v>1</v>
      </c>
    </row>
    <row r="472" spans="1:6">
      <c r="A472" s="47">
        <v>44726</v>
      </c>
      <c r="B472" s="46">
        <v>-73767.648000000001</v>
      </c>
      <c r="C472" s="32">
        <f>VLOOKUP(A472,級距!$A:$K,9,FALSE)</f>
        <v>8</v>
      </c>
      <c r="D472" s="32">
        <f>VLOOKUP($A472,級距!$A:$K,10,FALSE)</f>
        <v>5</v>
      </c>
      <c r="E472" s="32">
        <f>VLOOKUP($A472,級距!$A:$K,11,FALSE)</f>
        <v>2</v>
      </c>
      <c r="F472" s="32">
        <f t="shared" si="8"/>
        <v>1</v>
      </c>
    </row>
    <row r="473" spans="1:6">
      <c r="A473" s="47">
        <v>44725</v>
      </c>
      <c r="B473" s="46">
        <v>-66957.055999999997</v>
      </c>
      <c r="C473" s="32">
        <f>VLOOKUP(A473,級距!$A:$K,9,FALSE)</f>
        <v>3</v>
      </c>
      <c r="D473" s="32">
        <f>VLOOKUP($A473,級距!$A:$K,10,FALSE)</f>
        <v>5</v>
      </c>
      <c r="E473" s="32">
        <f>VLOOKUP($A473,級距!$A:$K,11,FALSE)</f>
        <v>2</v>
      </c>
      <c r="F473" s="32">
        <f t="shared" si="8"/>
        <v>1</v>
      </c>
    </row>
    <row r="474" spans="1:6">
      <c r="A474" s="47">
        <v>44722</v>
      </c>
      <c r="B474" s="46">
        <v>-37559.648000000001</v>
      </c>
      <c r="C474" s="32">
        <f>VLOOKUP(A474,級距!$A:$K,9,FALSE)</f>
        <v>4</v>
      </c>
      <c r="D474" s="32">
        <f>VLOOKUP($A474,級距!$A:$K,10,FALSE)</f>
        <v>7</v>
      </c>
      <c r="E474" s="32">
        <f>VLOOKUP($A474,級距!$A:$K,11,FALSE)</f>
        <v>3</v>
      </c>
      <c r="F474" s="32">
        <f t="shared" si="8"/>
        <v>1</v>
      </c>
    </row>
    <row r="475" spans="1:6">
      <c r="A475" s="47">
        <v>44720</v>
      </c>
      <c r="B475" s="46">
        <v>-20397.072</v>
      </c>
      <c r="C475" s="32">
        <f>VLOOKUP(A475,級距!$A:$K,9,FALSE)</f>
        <v>4</v>
      </c>
      <c r="D475" s="32">
        <f>VLOOKUP($A475,級距!$A:$K,10,FALSE)</f>
        <v>7</v>
      </c>
      <c r="E475" s="32">
        <f>VLOOKUP($A475,級距!$A:$K,11,FALSE)</f>
        <v>3</v>
      </c>
      <c r="F475" s="32">
        <f t="shared" si="8"/>
        <v>1</v>
      </c>
    </row>
    <row r="476" spans="1:6">
      <c r="A476" s="47">
        <v>44719</v>
      </c>
      <c r="B476" s="46">
        <v>-68687.104000000007</v>
      </c>
      <c r="C476" s="32">
        <f>VLOOKUP(A476,級距!$A:$K,9,FALSE)</f>
        <v>3</v>
      </c>
      <c r="D476" s="32">
        <f>VLOOKUP($A476,級距!$A:$K,10,FALSE)</f>
        <v>5</v>
      </c>
      <c r="E476" s="32">
        <f>VLOOKUP($A476,級距!$A:$K,11,FALSE)</f>
        <v>2</v>
      </c>
      <c r="F476" s="32">
        <f t="shared" si="8"/>
        <v>1</v>
      </c>
    </row>
    <row r="477" spans="1:6">
      <c r="A477" s="47">
        <v>44714</v>
      </c>
      <c r="B477" s="46">
        <v>24048.063999999998</v>
      </c>
      <c r="C477" s="32">
        <f>VLOOKUP(A477,級距!$A:$K,9,FALSE)</f>
        <v>2</v>
      </c>
      <c r="D477" s="32">
        <f>VLOOKUP($A477,級距!$A:$K,10,FALSE)</f>
        <v>1</v>
      </c>
      <c r="E477" s="32">
        <f>VLOOKUP($A477,級距!$A:$K,11,FALSE)</f>
        <v>2</v>
      </c>
      <c r="F477" s="32">
        <f t="shared" si="8"/>
        <v>1</v>
      </c>
    </row>
    <row r="478" spans="1:6">
      <c r="A478" s="47">
        <v>44711</v>
      </c>
      <c r="B478" s="46">
        <v>102046.416</v>
      </c>
      <c r="C478" s="32">
        <f>VLOOKUP(A478,級距!$A:$K,9,FALSE)</f>
        <v>6</v>
      </c>
      <c r="D478" s="32">
        <f>VLOOKUP($A478,級距!$A:$K,10,FALSE)</f>
        <v>9</v>
      </c>
      <c r="E478" s="32">
        <f>VLOOKUP($A478,級距!$A:$K,11,FALSE)</f>
        <v>3</v>
      </c>
      <c r="F478" s="32">
        <f t="shared" si="8"/>
        <v>1</v>
      </c>
    </row>
    <row r="479" spans="1:6">
      <c r="A479" s="47">
        <v>44708</v>
      </c>
      <c r="B479" s="46">
        <v>47331.616000000002</v>
      </c>
      <c r="C479" s="32">
        <f>VLOOKUP(A479,級距!$A:$K,9,FALSE)</f>
        <v>4</v>
      </c>
      <c r="D479" s="32">
        <f>VLOOKUP($A479,級距!$A:$K,10,FALSE)</f>
        <v>9</v>
      </c>
      <c r="E479" s="32">
        <f>VLOOKUP($A479,級距!$A:$K,11,FALSE)</f>
        <v>3</v>
      </c>
      <c r="F479" s="32">
        <f t="shared" si="8"/>
        <v>1</v>
      </c>
    </row>
    <row r="480" spans="1:6">
      <c r="A480" s="47">
        <v>44707</v>
      </c>
      <c r="B480" s="46">
        <v>169851.39199999999</v>
      </c>
      <c r="C480" s="32">
        <f>VLOOKUP(A480,級距!$A:$K,9,FALSE)</f>
        <v>8</v>
      </c>
      <c r="D480" s="32">
        <f>VLOOKUP($A480,級距!$A:$K,10,FALSE)</f>
        <v>8</v>
      </c>
      <c r="E480" s="32">
        <f>VLOOKUP($A480,級距!$A:$K,11,FALSE)</f>
        <v>3</v>
      </c>
      <c r="F480" s="32">
        <f t="shared" si="8"/>
        <v>1</v>
      </c>
    </row>
    <row r="481" spans="1:6">
      <c r="A481" s="47">
        <v>44706</v>
      </c>
      <c r="B481" s="46">
        <v>-64637.375999999997</v>
      </c>
      <c r="C481" s="32">
        <f>VLOOKUP(A481,級距!$A:$K,9,FALSE)</f>
        <v>5</v>
      </c>
      <c r="D481" s="32">
        <f>VLOOKUP($A481,級距!$A:$K,10,FALSE)</f>
        <v>4</v>
      </c>
      <c r="E481" s="32">
        <f>VLOOKUP($A481,級距!$A:$K,11,FALSE)</f>
        <v>2</v>
      </c>
      <c r="F481" s="32">
        <f t="shared" si="8"/>
        <v>1</v>
      </c>
    </row>
    <row r="482" spans="1:6">
      <c r="A482" s="47">
        <v>44705</v>
      </c>
      <c r="B482" s="46">
        <v>156567.51999999999</v>
      </c>
      <c r="C482" s="32">
        <f>VLOOKUP(A482,級距!$A:$K,9,FALSE)</f>
        <v>8</v>
      </c>
      <c r="D482" s="32">
        <f>VLOOKUP($A482,級距!$A:$K,10,FALSE)</f>
        <v>9</v>
      </c>
      <c r="E482" s="32">
        <f>VLOOKUP($A482,級距!$A:$K,11,FALSE)</f>
        <v>3</v>
      </c>
      <c r="F482" s="32">
        <f t="shared" si="8"/>
        <v>1</v>
      </c>
    </row>
    <row r="483" spans="1:6">
      <c r="A483" s="47">
        <v>44700</v>
      </c>
      <c r="B483" s="46">
        <v>-63048.095999999998</v>
      </c>
      <c r="C483" s="32">
        <f>VLOOKUP(A483,級距!$A:$K,9,FALSE)</f>
        <v>4</v>
      </c>
      <c r="D483" s="32">
        <f>VLOOKUP($A483,級距!$A:$K,10,FALSE)</f>
        <v>3</v>
      </c>
      <c r="E483" s="32">
        <f>VLOOKUP($A483,級距!$A:$K,11,FALSE)</f>
        <v>2</v>
      </c>
      <c r="F483" s="32">
        <f t="shared" si="8"/>
        <v>1</v>
      </c>
    </row>
    <row r="484" spans="1:6">
      <c r="A484" s="47">
        <v>44699</v>
      </c>
      <c r="B484" s="46">
        <v>-3466.8960000000002</v>
      </c>
      <c r="C484" s="32">
        <f>VLOOKUP(A484,級距!$A:$K,9,FALSE)</f>
        <v>5</v>
      </c>
      <c r="D484" s="32">
        <f>VLOOKUP($A484,級距!$A:$K,10,FALSE)</f>
        <v>8</v>
      </c>
      <c r="E484" s="32">
        <f>VLOOKUP($A484,級距!$A:$K,11,FALSE)</f>
        <v>3</v>
      </c>
      <c r="F484" s="32">
        <f t="shared" si="8"/>
        <v>1</v>
      </c>
    </row>
    <row r="485" spans="1:6">
      <c r="A485" s="47">
        <v>44698</v>
      </c>
      <c r="B485" s="46">
        <v>-64621.536</v>
      </c>
      <c r="C485" s="32">
        <f>VLOOKUP(A485,級距!$A:$K,9,FALSE)</f>
        <v>4</v>
      </c>
      <c r="D485" s="32">
        <f>VLOOKUP($A485,級距!$A:$K,10,FALSE)</f>
        <v>8</v>
      </c>
      <c r="E485" s="32">
        <f>VLOOKUP($A485,級距!$A:$K,11,FALSE)</f>
        <v>3</v>
      </c>
      <c r="F485" s="32">
        <f t="shared" si="8"/>
        <v>1</v>
      </c>
    </row>
    <row r="486" spans="1:6">
      <c r="A486" s="47">
        <v>44694</v>
      </c>
      <c r="B486" s="46">
        <v>-8157.4560000000001</v>
      </c>
      <c r="C486" s="32">
        <f>VLOOKUP(A486,級距!$A:$K,9,FALSE)</f>
        <v>2</v>
      </c>
      <c r="D486" s="32">
        <f>VLOOKUP($A486,級距!$A:$K,10,FALSE)</f>
        <v>7</v>
      </c>
      <c r="E486" s="32">
        <f>VLOOKUP($A486,級距!$A:$K,11,FALSE)</f>
        <v>3</v>
      </c>
      <c r="F486" s="32">
        <f t="shared" si="8"/>
        <v>1</v>
      </c>
    </row>
    <row r="487" spans="1:6">
      <c r="A487" s="47">
        <v>44693</v>
      </c>
      <c r="B487" s="46">
        <v>217937.79199999999</v>
      </c>
      <c r="C487" s="32">
        <f>VLOOKUP(A487,級距!$A:$K,9,FALSE)</f>
        <v>9</v>
      </c>
      <c r="D487" s="32">
        <f>VLOOKUP($A487,級距!$A:$K,10,FALSE)</f>
        <v>6</v>
      </c>
      <c r="E487" s="32">
        <f>VLOOKUP($A487,級距!$A:$K,11,FALSE)</f>
        <v>2</v>
      </c>
      <c r="F487" s="32">
        <f t="shared" si="8"/>
        <v>1</v>
      </c>
    </row>
    <row r="488" spans="1:6">
      <c r="A488" s="47">
        <v>44691</v>
      </c>
      <c r="B488" s="46">
        <v>-66882.176000000007</v>
      </c>
      <c r="C488" s="32">
        <f>VLOOKUP(A488,級距!$A:$K,9,FALSE)</f>
        <v>10</v>
      </c>
      <c r="D488" s="32">
        <f>VLOOKUP($A488,級距!$A:$K,10,FALSE)</f>
        <v>8</v>
      </c>
      <c r="E488" s="32">
        <f>VLOOKUP($A488,級距!$A:$K,11,FALSE)</f>
        <v>4</v>
      </c>
      <c r="F488" s="32">
        <f t="shared" si="8"/>
        <v>1</v>
      </c>
    </row>
    <row r="489" spans="1:6">
      <c r="A489" s="47">
        <v>44687</v>
      </c>
      <c r="B489" s="46">
        <v>-67065.343999999997</v>
      </c>
      <c r="C489" s="32">
        <f>VLOOKUP(A489,級距!$A:$K,9,FALSE)</f>
        <v>2</v>
      </c>
      <c r="D489" s="32">
        <f>VLOOKUP($A489,級距!$A:$K,10,FALSE)</f>
        <v>4</v>
      </c>
      <c r="E489" s="32">
        <f>VLOOKUP($A489,級距!$A:$K,11,FALSE)</f>
        <v>2</v>
      </c>
      <c r="F489" s="32">
        <f t="shared" si="8"/>
        <v>1</v>
      </c>
    </row>
    <row r="490" spans="1:6">
      <c r="A490" s="47">
        <v>44686</v>
      </c>
      <c r="B490" s="46">
        <v>-64813.343999999997</v>
      </c>
      <c r="C490" s="32">
        <f>VLOOKUP(A490,級距!$A:$K,9,FALSE)</f>
        <v>3</v>
      </c>
      <c r="D490" s="32">
        <f>VLOOKUP($A490,級距!$A:$K,10,FALSE)</f>
        <v>6</v>
      </c>
      <c r="E490" s="32">
        <f>VLOOKUP($A490,級距!$A:$K,11,FALSE)</f>
        <v>2</v>
      </c>
      <c r="F490" s="32">
        <f t="shared" si="8"/>
        <v>1</v>
      </c>
    </row>
    <row r="491" spans="1:6">
      <c r="A491" s="47">
        <v>44678</v>
      </c>
      <c r="B491" s="46">
        <v>-53174.663999999997</v>
      </c>
      <c r="C491" s="32">
        <f>VLOOKUP(A491,級距!$A:$K,9,FALSE)</f>
        <v>5</v>
      </c>
      <c r="D491" s="32">
        <f>VLOOKUP($A491,級距!$A:$K,10,FALSE)</f>
        <v>4</v>
      </c>
      <c r="E491" s="32">
        <f>VLOOKUP($A491,級距!$A:$K,11,FALSE)</f>
        <v>2</v>
      </c>
      <c r="F491" s="32">
        <f t="shared" si="8"/>
        <v>1</v>
      </c>
    </row>
    <row r="492" spans="1:6">
      <c r="A492" s="47">
        <v>44676</v>
      </c>
      <c r="B492" s="46">
        <v>-14379.712</v>
      </c>
      <c r="C492" s="32">
        <f>VLOOKUP(A492,級距!$A:$K,9,FALSE)</f>
        <v>7</v>
      </c>
      <c r="D492" s="32">
        <f>VLOOKUP($A492,級距!$A:$K,10,FALSE)</f>
        <v>6</v>
      </c>
      <c r="E492" s="32">
        <f>VLOOKUP($A492,級距!$A:$K,11,FALSE)</f>
        <v>2</v>
      </c>
      <c r="F492" s="32">
        <f t="shared" si="8"/>
        <v>1</v>
      </c>
    </row>
    <row r="493" spans="1:6">
      <c r="A493" s="47">
        <v>44672</v>
      </c>
      <c r="B493" s="46">
        <v>-64950.432000000001</v>
      </c>
      <c r="C493" s="32">
        <f>VLOOKUP(A493,級距!$A:$K,9,FALSE)</f>
        <v>3</v>
      </c>
      <c r="D493" s="32">
        <f>VLOOKUP($A493,級距!$A:$K,10,FALSE)</f>
        <v>5</v>
      </c>
      <c r="E493" s="32">
        <f>VLOOKUP($A493,級距!$A:$K,11,FALSE)</f>
        <v>2</v>
      </c>
      <c r="F493" s="32">
        <f t="shared" si="8"/>
        <v>1</v>
      </c>
    </row>
    <row r="494" spans="1:6">
      <c r="A494" s="47">
        <v>44670</v>
      </c>
      <c r="B494" s="46">
        <v>-64922.784</v>
      </c>
      <c r="C494" s="32">
        <f>VLOOKUP(A494,級距!$A:$K,9,FALSE)</f>
        <v>3</v>
      </c>
      <c r="D494" s="32">
        <f>VLOOKUP($A494,級距!$A:$K,10,FALSE)</f>
        <v>5</v>
      </c>
      <c r="E494" s="32">
        <f>VLOOKUP($A494,級距!$A:$K,11,FALSE)</f>
        <v>2</v>
      </c>
      <c r="F494" s="32">
        <f t="shared" si="8"/>
        <v>1</v>
      </c>
    </row>
    <row r="495" spans="1:6">
      <c r="A495" s="47">
        <v>44669</v>
      </c>
      <c r="B495" s="46">
        <v>-67306.495999999999</v>
      </c>
      <c r="C495" s="32">
        <f>VLOOKUP(A495,級距!$A:$K,9,FALSE)</f>
        <v>5</v>
      </c>
      <c r="D495" s="32">
        <f>VLOOKUP($A495,級距!$A:$K,10,FALSE)</f>
        <v>2</v>
      </c>
      <c r="E495" s="32">
        <f>VLOOKUP($A495,級距!$A:$K,11,FALSE)</f>
        <v>2</v>
      </c>
      <c r="F495" s="32">
        <f t="shared" si="8"/>
        <v>1</v>
      </c>
    </row>
    <row r="496" spans="1:6">
      <c r="A496" s="47">
        <v>44665</v>
      </c>
      <c r="B496" s="46">
        <v>-1835.712</v>
      </c>
      <c r="C496" s="32">
        <f>VLOOKUP(A496,級距!$A:$K,9,FALSE)</f>
        <v>1</v>
      </c>
      <c r="D496" s="32">
        <f>VLOOKUP($A496,級距!$A:$K,10,FALSE)</f>
        <v>6</v>
      </c>
      <c r="E496" s="32">
        <f>VLOOKUP($A496,級距!$A:$K,11,FALSE)</f>
        <v>2</v>
      </c>
      <c r="F496" s="32">
        <f t="shared" si="8"/>
        <v>1</v>
      </c>
    </row>
    <row r="497" spans="1:6">
      <c r="A497" s="47">
        <v>44664</v>
      </c>
      <c r="B497" s="46">
        <v>100632.864</v>
      </c>
      <c r="C497" s="32">
        <f>VLOOKUP(A497,級距!$A:$K,9,FALSE)</f>
        <v>8</v>
      </c>
      <c r="D497" s="32">
        <f>VLOOKUP($A497,級距!$A:$K,10,FALSE)</f>
        <v>10</v>
      </c>
      <c r="E497" s="32">
        <f>VLOOKUP($A497,級距!$A:$K,11,FALSE)</f>
        <v>3</v>
      </c>
      <c r="F497" s="32">
        <f t="shared" si="8"/>
        <v>1</v>
      </c>
    </row>
    <row r="498" spans="1:6">
      <c r="A498" s="47">
        <v>44662</v>
      </c>
      <c r="B498" s="46">
        <v>733.6</v>
      </c>
      <c r="C498" s="32">
        <f>VLOOKUP(A498,級距!$A:$K,9,FALSE)</f>
        <v>9</v>
      </c>
      <c r="D498" s="32">
        <f>VLOOKUP($A498,級距!$A:$K,10,FALSE)</f>
        <v>6</v>
      </c>
      <c r="E498" s="32">
        <f>VLOOKUP($A498,級距!$A:$K,11,FALSE)</f>
        <v>1</v>
      </c>
      <c r="F498" s="32">
        <f t="shared" si="8"/>
        <v>1</v>
      </c>
    </row>
    <row r="499" spans="1:6">
      <c r="A499" s="47">
        <v>44658</v>
      </c>
      <c r="B499" s="46">
        <v>200967.50399999999</v>
      </c>
      <c r="C499" s="32">
        <f>VLOOKUP(A499,級距!$A:$K,9,FALSE)</f>
        <v>8</v>
      </c>
      <c r="D499" s="32">
        <f>VLOOKUP($A499,級距!$A:$K,10,FALSE)</f>
        <v>8</v>
      </c>
      <c r="E499" s="32">
        <f>VLOOKUP($A499,級距!$A:$K,11,FALSE)</f>
        <v>3</v>
      </c>
      <c r="F499" s="32">
        <f t="shared" si="8"/>
        <v>1</v>
      </c>
    </row>
    <row r="500" spans="1:6">
      <c r="A500" s="47">
        <v>44657</v>
      </c>
      <c r="B500" s="46">
        <v>-67482.368000000002</v>
      </c>
      <c r="C500" s="32">
        <f>VLOOKUP(A500,級距!$A:$K,9,FALSE)</f>
        <v>5</v>
      </c>
      <c r="D500" s="32">
        <f>VLOOKUP($A500,級距!$A:$K,10,FALSE)</f>
        <v>4</v>
      </c>
      <c r="E500" s="32">
        <f>VLOOKUP($A500,級距!$A:$K,11,FALSE)</f>
        <v>2</v>
      </c>
      <c r="F500" s="32">
        <f t="shared" si="8"/>
        <v>1</v>
      </c>
    </row>
    <row r="501" spans="1:6">
      <c r="A501" s="47">
        <v>44652</v>
      </c>
      <c r="B501" s="46">
        <v>46548.911999999997</v>
      </c>
      <c r="C501" s="32">
        <f>VLOOKUP(A501,級距!$A:$K,9,FALSE)</f>
        <v>4</v>
      </c>
      <c r="D501" s="32">
        <f>VLOOKUP($A501,級距!$A:$K,10,FALSE)</f>
        <v>6</v>
      </c>
      <c r="E501" s="32">
        <f>VLOOKUP($A501,級距!$A:$K,11,FALSE)</f>
        <v>2</v>
      </c>
      <c r="F501" s="32">
        <f t="shared" si="8"/>
        <v>1</v>
      </c>
    </row>
    <row r="502" spans="1:6">
      <c r="A502" s="47">
        <v>44651</v>
      </c>
      <c r="B502" s="46">
        <v>95611.263999999996</v>
      </c>
      <c r="C502" s="32">
        <f>VLOOKUP(A502,級距!$A:$K,9,FALSE)</f>
        <v>4</v>
      </c>
      <c r="D502" s="32">
        <f>VLOOKUP($A502,級距!$A:$K,10,FALSE)</f>
        <v>8</v>
      </c>
      <c r="E502" s="32">
        <f>VLOOKUP($A502,級距!$A:$K,11,FALSE)</f>
        <v>3</v>
      </c>
      <c r="F502" s="32">
        <f t="shared" si="8"/>
        <v>1</v>
      </c>
    </row>
    <row r="503" spans="1:6">
      <c r="A503" s="47">
        <v>44650</v>
      </c>
      <c r="B503" s="46">
        <v>39699.040000000001</v>
      </c>
      <c r="C503" s="32">
        <f>VLOOKUP(A503,級距!$A:$K,9,FALSE)</f>
        <v>1</v>
      </c>
      <c r="D503" s="32">
        <f>VLOOKUP($A503,級距!$A:$K,10,FALSE)</f>
        <v>8</v>
      </c>
      <c r="E503" s="32">
        <f>VLOOKUP($A503,級距!$A:$K,11,FALSE)</f>
        <v>3</v>
      </c>
      <c r="F503" s="32">
        <f t="shared" si="8"/>
        <v>1</v>
      </c>
    </row>
    <row r="504" spans="1:6">
      <c r="A504" s="47">
        <v>44649</v>
      </c>
      <c r="B504" s="46">
        <v>-32335.360000000001</v>
      </c>
      <c r="C504" s="32">
        <f>VLOOKUP(A504,級距!$A:$K,9,FALSE)</f>
        <v>1</v>
      </c>
      <c r="D504" s="32">
        <f>VLOOKUP($A504,級距!$A:$K,10,FALSE)</f>
        <v>2</v>
      </c>
      <c r="E504" s="32">
        <f>VLOOKUP($A504,級距!$A:$K,11,FALSE)</f>
        <v>2</v>
      </c>
      <c r="F504" s="32">
        <f t="shared" si="8"/>
        <v>1</v>
      </c>
    </row>
    <row r="505" spans="1:6">
      <c r="A505" s="47">
        <v>44648</v>
      </c>
      <c r="B505" s="46">
        <v>-24472.6</v>
      </c>
      <c r="C505" s="32">
        <f>VLOOKUP(A505,級距!$A:$K,9,FALSE)</f>
        <v>7</v>
      </c>
      <c r="D505" s="32">
        <f>VLOOKUP($A505,級距!$A:$K,10,FALSE)</f>
        <v>4</v>
      </c>
      <c r="E505" s="32">
        <f>VLOOKUP($A505,級距!$A:$K,11,FALSE)</f>
        <v>2</v>
      </c>
      <c r="F505" s="32">
        <f t="shared" si="8"/>
        <v>1</v>
      </c>
    </row>
    <row r="506" spans="1:6">
      <c r="A506" s="47">
        <v>44645</v>
      </c>
      <c r="B506" s="46">
        <v>-14771.263999999999</v>
      </c>
      <c r="C506" s="32">
        <f>VLOOKUP(A506,級距!$A:$K,9,FALSE)</f>
        <v>3</v>
      </c>
      <c r="D506" s="32">
        <f>VLOOKUP($A506,級距!$A:$K,10,FALSE)</f>
        <v>8</v>
      </c>
      <c r="E506" s="32">
        <f>VLOOKUP($A506,級距!$A:$K,11,FALSE)</f>
        <v>3</v>
      </c>
      <c r="F506" s="32">
        <f t="shared" si="8"/>
        <v>1</v>
      </c>
    </row>
    <row r="507" spans="1:6">
      <c r="A507" s="47">
        <v>44644</v>
      </c>
      <c r="B507" s="46">
        <v>-68908.448000000004</v>
      </c>
      <c r="C507" s="32">
        <f>VLOOKUP(A507,級距!$A:$K,9,FALSE)</f>
        <v>3</v>
      </c>
      <c r="D507" s="32">
        <f>VLOOKUP($A507,級距!$A:$K,10,FALSE)</f>
        <v>8</v>
      </c>
      <c r="E507" s="32">
        <f>VLOOKUP($A507,級距!$A:$K,11,FALSE)</f>
        <v>3</v>
      </c>
      <c r="F507" s="32">
        <f t="shared" si="8"/>
        <v>1</v>
      </c>
    </row>
    <row r="508" spans="1:6">
      <c r="A508" s="47">
        <v>44643</v>
      </c>
      <c r="B508" s="46">
        <v>34903.360000000001</v>
      </c>
      <c r="C508" s="32">
        <f>VLOOKUP(A508,級距!$A:$K,9,FALSE)</f>
        <v>2</v>
      </c>
      <c r="D508" s="32">
        <f>VLOOKUP($A508,級距!$A:$K,10,FALSE)</f>
        <v>5</v>
      </c>
      <c r="E508" s="32">
        <f>VLOOKUP($A508,級距!$A:$K,11,FALSE)</f>
        <v>2</v>
      </c>
      <c r="F508" s="32">
        <f t="shared" si="8"/>
        <v>1</v>
      </c>
    </row>
    <row r="509" spans="1:6">
      <c r="A509" s="47">
        <v>44642</v>
      </c>
      <c r="B509" s="46">
        <v>-27839.279999999999</v>
      </c>
      <c r="C509" s="32">
        <f>VLOOKUP(A509,級距!$A:$K,9,FALSE)</f>
        <v>1</v>
      </c>
      <c r="D509" s="32">
        <f>VLOOKUP($A509,級距!$A:$K,10,FALSE)</f>
        <v>2</v>
      </c>
      <c r="E509" s="32">
        <f>VLOOKUP($A509,級距!$A:$K,11,FALSE)</f>
        <v>2</v>
      </c>
      <c r="F509" s="32">
        <f t="shared" si="8"/>
        <v>1</v>
      </c>
    </row>
    <row r="510" spans="1:6">
      <c r="A510" s="47">
        <v>44637</v>
      </c>
      <c r="B510" s="46">
        <v>66988.800000000003</v>
      </c>
      <c r="C510" s="32">
        <f>VLOOKUP(A510,級距!$A:$K,9,FALSE)</f>
        <v>6</v>
      </c>
      <c r="D510" s="32">
        <f>VLOOKUP($A510,級距!$A:$K,10,FALSE)</f>
        <v>6</v>
      </c>
      <c r="E510" s="32">
        <f>VLOOKUP($A510,級距!$A:$K,11,FALSE)</f>
        <v>2</v>
      </c>
      <c r="F510" s="32">
        <f t="shared" si="8"/>
        <v>1</v>
      </c>
    </row>
    <row r="511" spans="1:6">
      <c r="A511" s="47">
        <v>44636</v>
      </c>
      <c r="B511" s="46">
        <v>36323.983999999997</v>
      </c>
      <c r="C511" s="32">
        <f>VLOOKUP(A511,級距!$A:$K,9,FALSE)</f>
        <v>9</v>
      </c>
      <c r="D511" s="32">
        <f>VLOOKUP($A511,級距!$A:$K,10,FALSE)</f>
        <v>5</v>
      </c>
      <c r="E511" s="32">
        <f>VLOOKUP($A511,級距!$A:$K,11,FALSE)</f>
        <v>2</v>
      </c>
      <c r="F511" s="32">
        <f t="shared" si="8"/>
        <v>1</v>
      </c>
    </row>
    <row r="512" spans="1:6">
      <c r="A512" s="47">
        <v>44635</v>
      </c>
      <c r="B512" s="46">
        <v>88309.695999999996</v>
      </c>
      <c r="C512" s="32">
        <f>VLOOKUP(A512,級距!$A:$K,9,FALSE)</f>
        <v>10</v>
      </c>
      <c r="D512" s="32">
        <f>VLOOKUP($A512,級距!$A:$K,10,FALSE)</f>
        <v>9</v>
      </c>
      <c r="E512" s="32">
        <f>VLOOKUP($A512,級距!$A:$K,11,FALSE)</f>
        <v>4</v>
      </c>
      <c r="F512" s="32">
        <f t="shared" si="8"/>
        <v>1</v>
      </c>
    </row>
    <row r="513" spans="1:6">
      <c r="A513" s="47">
        <v>44634</v>
      </c>
      <c r="B513" s="46">
        <v>-39894.544000000002</v>
      </c>
      <c r="C513" s="32">
        <f>VLOOKUP(A513,級距!$A:$K,9,FALSE)</f>
        <v>6</v>
      </c>
      <c r="D513" s="32">
        <f>VLOOKUP($A513,級距!$A:$K,10,FALSE)</f>
        <v>3</v>
      </c>
      <c r="E513" s="32">
        <f>VLOOKUP($A513,級距!$A:$K,11,FALSE)</f>
        <v>2</v>
      </c>
      <c r="F513" s="32">
        <f t="shared" si="8"/>
        <v>1</v>
      </c>
    </row>
    <row r="514" spans="1:6">
      <c r="A514" s="47">
        <v>44631</v>
      </c>
      <c r="B514" s="46">
        <v>-8904.0319999999992</v>
      </c>
      <c r="C514" s="32">
        <f>VLOOKUP(A514,級距!$A:$K,9,FALSE)</f>
        <v>7</v>
      </c>
      <c r="D514" s="32">
        <f>VLOOKUP($A514,級距!$A:$K,10,FALSE)</f>
        <v>8</v>
      </c>
      <c r="E514" s="32">
        <f>VLOOKUP($A514,級距!$A:$K,11,FALSE)</f>
        <v>3</v>
      </c>
      <c r="F514" s="32">
        <f t="shared" si="8"/>
        <v>1</v>
      </c>
    </row>
    <row r="515" spans="1:6">
      <c r="A515" s="47">
        <v>44630</v>
      </c>
      <c r="B515" s="46">
        <v>92192.975999999995</v>
      </c>
      <c r="C515" s="32">
        <f>VLOOKUP(A515,級距!$A:$K,9,FALSE)</f>
        <v>5</v>
      </c>
      <c r="D515" s="32">
        <f>VLOOKUP($A515,級距!$A:$K,10,FALSE)</f>
        <v>8</v>
      </c>
      <c r="E515" s="32">
        <f>VLOOKUP($A515,級距!$A:$K,11,FALSE)</f>
        <v>3</v>
      </c>
      <c r="F515" s="32">
        <f t="shared" si="8"/>
        <v>1</v>
      </c>
    </row>
    <row r="516" spans="1:6">
      <c r="A516" s="47">
        <v>44629</v>
      </c>
      <c r="B516" s="46">
        <v>-67307.648000000001</v>
      </c>
      <c r="C516" s="32">
        <f>VLOOKUP(A516,級距!$A:$K,9,FALSE)</f>
        <v>5</v>
      </c>
      <c r="D516" s="32">
        <f>VLOOKUP($A516,級距!$A:$K,10,FALSE)</f>
        <v>4</v>
      </c>
      <c r="E516" s="32">
        <f>VLOOKUP($A516,級距!$A:$K,11,FALSE)</f>
        <v>2</v>
      </c>
      <c r="F516" s="32">
        <f t="shared" si="8"/>
        <v>1</v>
      </c>
    </row>
    <row r="517" spans="1:6">
      <c r="A517" s="47">
        <v>44628</v>
      </c>
      <c r="B517" s="46">
        <v>-67259.648000000001</v>
      </c>
      <c r="C517" s="32">
        <f>VLOOKUP(A517,級距!$A:$K,9,FALSE)</f>
        <v>10</v>
      </c>
      <c r="D517" s="32">
        <f>VLOOKUP($A517,級距!$A:$K,10,FALSE)</f>
        <v>4</v>
      </c>
      <c r="E517" s="32">
        <f>VLOOKUP($A517,級距!$A:$K,11,FALSE)</f>
        <v>1</v>
      </c>
      <c r="F517" s="32">
        <f t="shared" si="8"/>
        <v>1</v>
      </c>
    </row>
    <row r="518" spans="1:6">
      <c r="A518" s="47">
        <v>44627</v>
      </c>
      <c r="B518" s="46">
        <v>190214.976</v>
      </c>
      <c r="C518" s="32">
        <f>VLOOKUP(A518,級距!$A:$K,9,FALSE)</f>
        <v>10</v>
      </c>
      <c r="D518" s="32">
        <f>VLOOKUP($A518,級距!$A:$K,10,FALSE)</f>
        <v>9</v>
      </c>
      <c r="E518" s="32">
        <f>VLOOKUP($A518,級距!$A:$K,11,FALSE)</f>
        <v>4</v>
      </c>
      <c r="F518" s="32">
        <f t="shared" si="8"/>
        <v>1</v>
      </c>
    </row>
    <row r="519" spans="1:6">
      <c r="A519" s="47">
        <v>44624</v>
      </c>
      <c r="B519" s="46">
        <v>18199.968000000001</v>
      </c>
      <c r="C519" s="32">
        <f>VLOOKUP(A519,級距!$A:$K,9,FALSE)</f>
        <v>8</v>
      </c>
      <c r="D519" s="32">
        <f>VLOOKUP($A519,級距!$A:$K,10,FALSE)</f>
        <v>3</v>
      </c>
      <c r="E519" s="32">
        <f>VLOOKUP($A519,級距!$A:$K,11,FALSE)</f>
        <v>2</v>
      </c>
      <c r="F519" s="32">
        <f t="shared" si="8"/>
        <v>1</v>
      </c>
    </row>
    <row r="520" spans="1:6">
      <c r="A520" s="47">
        <v>44622</v>
      </c>
      <c r="B520" s="46">
        <v>-67644.032000000007</v>
      </c>
      <c r="C520" s="32">
        <f>VLOOKUP(A520,級距!$A:$K,9,FALSE)</f>
        <v>3</v>
      </c>
      <c r="D520" s="32">
        <f>VLOOKUP($A520,級距!$A:$K,10,FALSE)</f>
        <v>5</v>
      </c>
      <c r="E520" s="32">
        <f>VLOOKUP($A520,級距!$A:$K,11,FALSE)</f>
        <v>2</v>
      </c>
      <c r="F520" s="32">
        <f t="shared" si="8"/>
        <v>1</v>
      </c>
    </row>
    <row r="521" spans="1:6">
      <c r="A521" s="47">
        <v>44621</v>
      </c>
      <c r="B521" s="46">
        <v>46848.351999999999</v>
      </c>
      <c r="C521" s="32">
        <f>VLOOKUP(A521,級距!$A:$K,9,FALSE)</f>
        <v>8</v>
      </c>
      <c r="D521" s="32">
        <f>VLOOKUP($A521,級距!$A:$K,10,FALSE)</f>
        <v>7</v>
      </c>
      <c r="E521" s="32">
        <f>VLOOKUP($A521,級距!$A:$K,11,FALSE)</f>
        <v>3</v>
      </c>
      <c r="F521" s="32">
        <f t="shared" ref="F521:F584" si="9">IF(A522&lt;&gt;A521,1,0)</f>
        <v>1</v>
      </c>
    </row>
    <row r="522" spans="1:6">
      <c r="A522" s="47">
        <v>44617</v>
      </c>
      <c r="B522" s="46">
        <v>-95735.967999999993</v>
      </c>
      <c r="C522" s="32">
        <f>VLOOKUP(A522,級距!$A:$K,9,FALSE)</f>
        <v>5</v>
      </c>
      <c r="D522" s="32">
        <f>VLOOKUP($A522,級距!$A:$K,10,FALSE)</f>
        <v>3</v>
      </c>
      <c r="E522" s="32">
        <f>VLOOKUP($A522,級距!$A:$K,11,FALSE)</f>
        <v>2</v>
      </c>
      <c r="F522" s="32">
        <f t="shared" si="9"/>
        <v>1</v>
      </c>
    </row>
    <row r="523" spans="1:6">
      <c r="A523" s="47">
        <v>44616</v>
      </c>
      <c r="B523" s="46">
        <v>433956.99200000003</v>
      </c>
      <c r="C523" s="32">
        <f>VLOOKUP(A523,級距!$A:$K,9,FALSE)</f>
        <v>10</v>
      </c>
      <c r="D523" s="32">
        <f>VLOOKUP($A523,級距!$A:$K,10,FALSE)</f>
        <v>9</v>
      </c>
      <c r="E523" s="32">
        <f>VLOOKUP($A523,級距!$A:$K,11,FALSE)</f>
        <v>4</v>
      </c>
      <c r="F523" s="32">
        <f t="shared" si="9"/>
        <v>1</v>
      </c>
    </row>
    <row r="524" spans="1:6">
      <c r="A524" s="47">
        <v>44614</v>
      </c>
      <c r="B524" s="46">
        <v>70326.831999999995</v>
      </c>
      <c r="C524" s="32">
        <f>VLOOKUP(A524,級距!$A:$K,9,FALSE)</f>
        <v>9</v>
      </c>
      <c r="D524" s="32">
        <f>VLOOKUP($A524,級距!$A:$K,10,FALSE)</f>
        <v>4</v>
      </c>
      <c r="E524" s="32">
        <f>VLOOKUP($A524,級距!$A:$K,11,FALSE)</f>
        <v>2</v>
      </c>
      <c r="F524" s="32">
        <f t="shared" si="9"/>
        <v>1</v>
      </c>
    </row>
    <row r="525" spans="1:6">
      <c r="A525" s="47">
        <v>44613</v>
      </c>
      <c r="B525" s="46">
        <v>64363.584000000003</v>
      </c>
      <c r="C525" s="32">
        <f>VLOOKUP(A525,級距!$A:$K,9,FALSE)</f>
        <v>8</v>
      </c>
      <c r="D525" s="32">
        <f>VLOOKUP($A525,級距!$A:$K,10,FALSE)</f>
        <v>8</v>
      </c>
      <c r="E525" s="32">
        <f>VLOOKUP($A525,級距!$A:$K,11,FALSE)</f>
        <v>3</v>
      </c>
      <c r="F525" s="32">
        <f t="shared" si="9"/>
        <v>1</v>
      </c>
    </row>
    <row r="526" spans="1:6">
      <c r="A526" s="47">
        <v>44609</v>
      </c>
      <c r="B526" s="46">
        <v>-65259.743999999999</v>
      </c>
      <c r="C526" s="32">
        <f>VLOOKUP(A526,級距!$A:$K,9,FALSE)</f>
        <v>4</v>
      </c>
      <c r="D526" s="32">
        <f>VLOOKUP($A526,級距!$A:$K,10,FALSE)</f>
        <v>2</v>
      </c>
      <c r="E526" s="32">
        <f>VLOOKUP($A526,級距!$A:$K,11,FALSE)</f>
        <v>2</v>
      </c>
      <c r="F526" s="32">
        <f t="shared" si="9"/>
        <v>1</v>
      </c>
    </row>
    <row r="527" spans="1:6">
      <c r="A527" s="47">
        <v>44608</v>
      </c>
      <c r="B527" s="46">
        <v>40766.127999999997</v>
      </c>
      <c r="C527" s="32">
        <f>VLOOKUP(A527,級距!$A:$K,9,FALSE)</f>
        <v>1</v>
      </c>
      <c r="D527" s="32">
        <f>VLOOKUP($A527,級距!$A:$K,10,FALSE)</f>
        <v>3</v>
      </c>
      <c r="E527" s="32">
        <f>VLOOKUP($A527,級距!$A:$K,11,FALSE)</f>
        <v>2</v>
      </c>
      <c r="F527" s="32">
        <f t="shared" si="9"/>
        <v>1</v>
      </c>
    </row>
    <row r="528" spans="1:6">
      <c r="A528" s="47">
        <v>44607</v>
      </c>
      <c r="B528" s="46">
        <v>66142.751999999993</v>
      </c>
      <c r="C528" s="32">
        <f>VLOOKUP(A528,級距!$A:$K,9,FALSE)</f>
        <v>6</v>
      </c>
      <c r="D528" s="32">
        <f>VLOOKUP($A528,級距!$A:$K,10,FALSE)</f>
        <v>2</v>
      </c>
      <c r="E528" s="32">
        <f>VLOOKUP($A528,級距!$A:$K,11,FALSE)</f>
        <v>2</v>
      </c>
      <c r="F528" s="32">
        <f t="shared" si="9"/>
        <v>1</v>
      </c>
    </row>
    <row r="529" spans="1:6">
      <c r="A529" s="47">
        <v>44606</v>
      </c>
      <c r="B529" s="46">
        <v>47293.928</v>
      </c>
      <c r="C529" s="32">
        <f>VLOOKUP(A529,級距!$A:$K,9,FALSE)</f>
        <v>5</v>
      </c>
      <c r="D529" s="32">
        <f>VLOOKUP($A529,級距!$A:$K,10,FALSE)</f>
        <v>7</v>
      </c>
      <c r="E529" s="32">
        <f>VLOOKUP($A529,級距!$A:$K,11,FALSE)</f>
        <v>3</v>
      </c>
      <c r="F529" s="32">
        <f t="shared" si="9"/>
        <v>1</v>
      </c>
    </row>
    <row r="530" spans="1:6">
      <c r="A530" s="47">
        <v>44602</v>
      </c>
      <c r="B530" s="46">
        <v>-67781.504000000001</v>
      </c>
      <c r="C530" s="32">
        <f>VLOOKUP(A530,級距!$A:$K,9,FALSE)</f>
        <v>5</v>
      </c>
      <c r="D530" s="32">
        <f>VLOOKUP($A530,級距!$A:$K,10,FALSE)</f>
        <v>6</v>
      </c>
      <c r="E530" s="32">
        <f>VLOOKUP($A530,級距!$A:$K,11,FALSE)</f>
        <v>2</v>
      </c>
      <c r="F530" s="32">
        <f t="shared" si="9"/>
        <v>1</v>
      </c>
    </row>
    <row r="531" spans="1:6">
      <c r="A531" s="47">
        <v>44600</v>
      </c>
      <c r="B531" s="46">
        <v>-65184.288</v>
      </c>
      <c r="C531" s="32">
        <f>VLOOKUP(A531,級距!$A:$K,9,FALSE)</f>
        <v>2</v>
      </c>
      <c r="D531" s="32">
        <f>VLOOKUP($A531,級距!$A:$K,10,FALSE)</f>
        <v>2</v>
      </c>
      <c r="E531" s="32">
        <f>VLOOKUP($A531,級距!$A:$K,11,FALSE)</f>
        <v>2</v>
      </c>
      <c r="F531" s="32">
        <f t="shared" si="9"/>
        <v>1</v>
      </c>
    </row>
    <row r="532" spans="1:6">
      <c r="A532" s="47">
        <v>44599</v>
      </c>
      <c r="B532" s="46">
        <v>-25697.952000000001</v>
      </c>
      <c r="C532" s="32">
        <f>VLOOKUP(A532,級距!$A:$K,9,FALSE)</f>
        <v>6</v>
      </c>
      <c r="D532" s="32">
        <f>VLOOKUP($A532,級距!$A:$K,10,FALSE)</f>
        <v>5</v>
      </c>
      <c r="E532" s="32">
        <f>VLOOKUP($A532,級距!$A:$K,11,FALSE)</f>
        <v>2</v>
      </c>
      <c r="F532" s="32">
        <f t="shared" si="9"/>
        <v>1</v>
      </c>
    </row>
    <row r="533" spans="1:6">
      <c r="A533" s="47">
        <v>44586</v>
      </c>
      <c r="B533" s="46">
        <v>85215.392000000007</v>
      </c>
      <c r="C533" s="32">
        <f>VLOOKUP(A533,級距!$A:$K,9,FALSE)</f>
        <v>7</v>
      </c>
      <c r="D533" s="32">
        <f>VLOOKUP($A533,級距!$A:$K,10,FALSE)</f>
        <v>6</v>
      </c>
      <c r="E533" s="32">
        <f>VLOOKUP($A533,級距!$A:$K,11,FALSE)</f>
        <v>2</v>
      </c>
      <c r="F533" s="32">
        <f t="shared" si="9"/>
        <v>1</v>
      </c>
    </row>
    <row r="534" spans="1:6">
      <c r="A534" s="47">
        <v>44582</v>
      </c>
      <c r="B534" s="46">
        <v>110715.16800000001</v>
      </c>
      <c r="C534" s="32">
        <f>VLOOKUP(A534,級距!$A:$K,9,FALSE)</f>
        <v>6</v>
      </c>
      <c r="D534" s="32">
        <f>VLOOKUP($A534,級距!$A:$K,10,FALSE)</f>
        <v>7</v>
      </c>
      <c r="E534" s="32">
        <f>VLOOKUP($A534,級距!$A:$K,11,FALSE)</f>
        <v>3</v>
      </c>
      <c r="F534" s="32">
        <f t="shared" si="9"/>
        <v>1</v>
      </c>
    </row>
    <row r="535" spans="1:6">
      <c r="A535" s="47">
        <v>44581</v>
      </c>
      <c r="B535" s="46">
        <v>-67752.320000000007</v>
      </c>
      <c r="C535" s="32">
        <f>VLOOKUP(A535,級距!$A:$K,9,FALSE)</f>
        <v>5</v>
      </c>
      <c r="D535" s="32">
        <f>VLOOKUP($A535,級距!$A:$K,10,FALSE)</f>
        <v>2</v>
      </c>
      <c r="E535" s="32">
        <f>VLOOKUP($A535,級距!$A:$K,11,FALSE)</f>
        <v>2</v>
      </c>
      <c r="F535" s="32">
        <f t="shared" si="9"/>
        <v>1</v>
      </c>
    </row>
    <row r="536" spans="1:6">
      <c r="A536" s="47">
        <v>44579</v>
      </c>
      <c r="B536" s="46">
        <v>-8068.0959999999995</v>
      </c>
      <c r="C536" s="32">
        <f>VLOOKUP(A536,級距!$A:$K,9,FALSE)</f>
        <v>7</v>
      </c>
      <c r="D536" s="32">
        <f>VLOOKUP($A536,級距!$A:$K,10,FALSE)</f>
        <v>8</v>
      </c>
      <c r="E536" s="32">
        <f>VLOOKUP($A536,級距!$A:$K,11,FALSE)</f>
        <v>3</v>
      </c>
      <c r="F536" s="32">
        <f t="shared" si="9"/>
        <v>1</v>
      </c>
    </row>
    <row r="537" spans="1:6">
      <c r="A537" s="47">
        <v>44574</v>
      </c>
      <c r="B537" s="46">
        <v>-67868.288</v>
      </c>
      <c r="C537" s="32">
        <f>VLOOKUP(A537,級距!$A:$K,9,FALSE)</f>
        <v>2</v>
      </c>
      <c r="D537" s="32">
        <f>VLOOKUP($A537,級距!$A:$K,10,FALSE)</f>
        <v>1</v>
      </c>
      <c r="E537" s="32">
        <f>VLOOKUP($A537,級距!$A:$K,11,FALSE)</f>
        <v>2</v>
      </c>
      <c r="F537" s="32">
        <f t="shared" si="9"/>
        <v>1</v>
      </c>
    </row>
    <row r="538" spans="1:6">
      <c r="A538" s="47">
        <v>44573</v>
      </c>
      <c r="B538" s="46">
        <v>-67834.495999999999</v>
      </c>
      <c r="C538" s="32">
        <f>VLOOKUP(A538,級距!$A:$K,9,FALSE)</f>
        <v>3</v>
      </c>
      <c r="D538" s="32">
        <f>VLOOKUP($A538,級距!$A:$K,10,FALSE)</f>
        <v>3</v>
      </c>
      <c r="E538" s="32">
        <f>VLOOKUP($A538,級距!$A:$K,11,FALSE)</f>
        <v>2</v>
      </c>
      <c r="F538" s="32">
        <f t="shared" si="9"/>
        <v>1</v>
      </c>
    </row>
    <row r="539" spans="1:6">
      <c r="A539" s="47">
        <v>44572</v>
      </c>
      <c r="B539" s="46">
        <v>-113349.82399999999</v>
      </c>
      <c r="C539" s="32">
        <f>VLOOKUP(A539,級距!$A:$K,9,FALSE)</f>
        <v>5</v>
      </c>
      <c r="D539" s="32">
        <f>VLOOKUP($A539,級距!$A:$K,10,FALSE)</f>
        <v>5</v>
      </c>
      <c r="E539" s="32">
        <f>VLOOKUP($A539,級距!$A:$K,11,FALSE)</f>
        <v>2</v>
      </c>
      <c r="F539" s="32">
        <f t="shared" si="9"/>
        <v>1</v>
      </c>
    </row>
    <row r="540" spans="1:6">
      <c r="A540" s="47">
        <v>44568</v>
      </c>
      <c r="B540" s="46">
        <v>33309.248</v>
      </c>
      <c r="C540" s="32">
        <f>VLOOKUP(A540,級距!$A:$K,9,FALSE)</f>
        <v>10</v>
      </c>
      <c r="D540" s="32">
        <f>VLOOKUP($A540,級距!$A:$K,10,FALSE)</f>
        <v>9</v>
      </c>
      <c r="E540" s="32">
        <f>VLOOKUP($A540,級距!$A:$K,11,FALSE)</f>
        <v>4</v>
      </c>
      <c r="F540" s="32">
        <f t="shared" si="9"/>
        <v>1</v>
      </c>
    </row>
    <row r="541" spans="1:6">
      <c r="A541" s="47">
        <v>44565</v>
      </c>
      <c r="B541" s="46">
        <v>17889.088</v>
      </c>
      <c r="C541" s="32">
        <f>VLOOKUP(A541,級距!$A:$K,9,FALSE)</f>
        <v>4</v>
      </c>
      <c r="D541" s="32">
        <f>VLOOKUP($A541,級距!$A:$K,10,FALSE)</f>
        <v>10</v>
      </c>
      <c r="E541" s="32">
        <f>VLOOKUP($A541,級距!$A:$K,11,FALSE)</f>
        <v>3</v>
      </c>
      <c r="F541" s="32">
        <f t="shared" si="9"/>
        <v>1</v>
      </c>
    </row>
    <row r="542" spans="1:6">
      <c r="A542" s="47">
        <v>44564</v>
      </c>
      <c r="B542" s="46">
        <v>-65285.951999999997</v>
      </c>
      <c r="C542" s="32">
        <f>VLOOKUP(A542,級距!$A:$K,9,FALSE)</f>
        <v>5</v>
      </c>
      <c r="D542" s="32">
        <f>VLOOKUP($A542,級距!$A:$K,10,FALSE)</f>
        <v>1</v>
      </c>
      <c r="E542" s="32">
        <f>VLOOKUP($A542,級距!$A:$K,11,FALSE)</f>
        <v>2</v>
      </c>
      <c r="F542" s="32">
        <f t="shared" si="9"/>
        <v>1</v>
      </c>
    </row>
    <row r="543" spans="1:6">
      <c r="A543" s="47">
        <v>44560</v>
      </c>
      <c r="B543" s="46">
        <v>-13391.103999999999</v>
      </c>
      <c r="C543" s="32">
        <f>VLOOKUP(A543,級距!$A:$K,9,FALSE)</f>
        <v>1</v>
      </c>
      <c r="D543" s="32">
        <f>VLOOKUP($A543,級距!$A:$K,10,FALSE)</f>
        <v>4</v>
      </c>
      <c r="E543" s="32">
        <f>VLOOKUP($A543,級距!$A:$K,11,FALSE)</f>
        <v>2</v>
      </c>
      <c r="F543" s="32">
        <f t="shared" si="9"/>
        <v>1</v>
      </c>
    </row>
    <row r="544" spans="1:6">
      <c r="A544" s="47">
        <v>44559</v>
      </c>
      <c r="B544" s="46">
        <v>-68476.44</v>
      </c>
      <c r="C544" s="32">
        <f>VLOOKUP(A544,級距!$A:$K,9,FALSE)</f>
        <v>1</v>
      </c>
      <c r="D544" s="32">
        <f>VLOOKUP($A544,級距!$A:$K,10,FALSE)</f>
        <v>9</v>
      </c>
      <c r="E544" s="32">
        <f>VLOOKUP($A544,級距!$A:$K,11,FALSE)</f>
        <v>3</v>
      </c>
      <c r="F544" s="32">
        <f t="shared" si="9"/>
        <v>1</v>
      </c>
    </row>
    <row r="545" spans="1:6">
      <c r="A545" s="47">
        <v>44558</v>
      </c>
      <c r="B545" s="46">
        <v>13960.415999999999</v>
      </c>
      <c r="C545" s="32">
        <f>VLOOKUP(A545,級距!$A:$K,9,FALSE)</f>
        <v>1</v>
      </c>
      <c r="D545" s="32">
        <f>VLOOKUP($A545,級距!$A:$K,10,FALSE)</f>
        <v>9</v>
      </c>
      <c r="E545" s="32">
        <f>VLOOKUP($A545,級距!$A:$K,11,FALSE)</f>
        <v>3</v>
      </c>
      <c r="F545" s="32">
        <f t="shared" si="9"/>
        <v>1</v>
      </c>
    </row>
    <row r="546" spans="1:6">
      <c r="A546" s="47">
        <v>44557</v>
      </c>
      <c r="B546" s="46">
        <v>-11202.864</v>
      </c>
      <c r="C546" s="32">
        <f>VLOOKUP(A546,級距!$A:$K,9,FALSE)</f>
        <v>3</v>
      </c>
      <c r="D546" s="32">
        <f>VLOOKUP($A546,級距!$A:$K,10,FALSE)</f>
        <v>7</v>
      </c>
      <c r="E546" s="32">
        <f>VLOOKUP($A546,級距!$A:$K,11,FALSE)</f>
        <v>3</v>
      </c>
      <c r="F546" s="32">
        <f t="shared" si="9"/>
        <v>1</v>
      </c>
    </row>
    <row r="547" spans="1:6">
      <c r="A547" s="47">
        <v>44554</v>
      </c>
      <c r="B547" s="46">
        <v>-5037.9359999999997</v>
      </c>
      <c r="C547" s="32">
        <f>VLOOKUP(A547,級距!$A:$K,9,FALSE)</f>
        <v>1</v>
      </c>
      <c r="D547" s="32">
        <f>VLOOKUP($A547,級距!$A:$K,10,FALSE)</f>
        <v>7</v>
      </c>
      <c r="E547" s="32">
        <f>VLOOKUP($A547,級距!$A:$K,11,FALSE)</f>
        <v>3</v>
      </c>
      <c r="F547" s="32">
        <f t="shared" si="9"/>
        <v>1</v>
      </c>
    </row>
    <row r="548" spans="1:6">
      <c r="A548" s="47">
        <v>44553</v>
      </c>
      <c r="B548" s="46">
        <v>-20242.655999999999</v>
      </c>
      <c r="C548" s="32">
        <f>VLOOKUP(A548,級距!$A:$K,9,FALSE)</f>
        <v>1</v>
      </c>
      <c r="D548" s="32">
        <f>VLOOKUP($A548,級距!$A:$K,10,FALSE)</f>
        <v>3</v>
      </c>
      <c r="E548" s="32">
        <f>VLOOKUP($A548,級距!$A:$K,11,FALSE)</f>
        <v>2</v>
      </c>
      <c r="F548" s="32">
        <f t="shared" si="9"/>
        <v>1</v>
      </c>
    </row>
    <row r="549" spans="1:6">
      <c r="A549" s="47">
        <v>44552</v>
      </c>
      <c r="B549" s="46">
        <v>-50041.536</v>
      </c>
      <c r="C549" s="32">
        <f>VLOOKUP(A549,級距!$A:$K,9,FALSE)</f>
        <v>1</v>
      </c>
      <c r="D549" s="32">
        <f>VLOOKUP($A549,級距!$A:$K,10,FALSE)</f>
        <v>3</v>
      </c>
      <c r="E549" s="32">
        <f>VLOOKUP($A549,級距!$A:$K,11,FALSE)</f>
        <v>2</v>
      </c>
      <c r="F549" s="32">
        <f t="shared" si="9"/>
        <v>1</v>
      </c>
    </row>
    <row r="550" spans="1:6">
      <c r="A550" s="47">
        <v>44551</v>
      </c>
      <c r="B550" s="46">
        <v>44079.504000000001</v>
      </c>
      <c r="C550" s="32">
        <f>VLOOKUP(A550,級距!$A:$K,9,FALSE)</f>
        <v>6</v>
      </c>
      <c r="D550" s="32">
        <f>VLOOKUP($A550,級距!$A:$K,10,FALSE)</f>
        <v>7</v>
      </c>
      <c r="E550" s="32">
        <f>VLOOKUP($A550,級距!$A:$K,11,FALSE)</f>
        <v>3</v>
      </c>
      <c r="F550" s="32">
        <f t="shared" si="9"/>
        <v>1</v>
      </c>
    </row>
    <row r="551" spans="1:6">
      <c r="A551" s="47">
        <v>44550</v>
      </c>
      <c r="B551" s="46">
        <v>-16977.567999999999</v>
      </c>
      <c r="C551" s="32">
        <f>VLOOKUP(A551,級距!$A:$K,9,FALSE)</f>
        <v>5</v>
      </c>
      <c r="D551" s="32">
        <f>VLOOKUP($A551,級距!$A:$K,10,FALSE)</f>
        <v>8</v>
      </c>
      <c r="E551" s="32">
        <f>VLOOKUP($A551,級距!$A:$K,11,FALSE)</f>
        <v>3</v>
      </c>
      <c r="F551" s="32">
        <f t="shared" si="9"/>
        <v>1</v>
      </c>
    </row>
    <row r="552" spans="1:6">
      <c r="A552" s="47">
        <v>44547</v>
      </c>
      <c r="B552" s="46">
        <v>-65116.32</v>
      </c>
      <c r="C552" s="32">
        <f>VLOOKUP(A552,級距!$A:$K,9,FALSE)</f>
        <v>1</v>
      </c>
      <c r="D552" s="32">
        <f>VLOOKUP($A552,級距!$A:$K,10,FALSE)</f>
        <v>8</v>
      </c>
      <c r="E552" s="32">
        <f>VLOOKUP($A552,級距!$A:$K,11,FALSE)</f>
        <v>3</v>
      </c>
      <c r="F552" s="32">
        <f t="shared" si="9"/>
        <v>1</v>
      </c>
    </row>
    <row r="553" spans="1:6">
      <c r="A553" s="47">
        <v>44544</v>
      </c>
      <c r="B553" s="46">
        <v>91228.4</v>
      </c>
      <c r="C553" s="32">
        <f>VLOOKUP(A553,級距!$A:$K,9,FALSE)</f>
        <v>4</v>
      </c>
      <c r="D553" s="32">
        <f>VLOOKUP($A553,級距!$A:$K,10,FALSE)</f>
        <v>6</v>
      </c>
      <c r="E553" s="32">
        <f>VLOOKUP($A553,級距!$A:$K,11,FALSE)</f>
        <v>2</v>
      </c>
      <c r="F553" s="32">
        <f t="shared" si="9"/>
        <v>1</v>
      </c>
    </row>
    <row r="554" spans="1:6">
      <c r="A554" s="47">
        <v>44539</v>
      </c>
      <c r="B554" s="46">
        <v>18731.776000000002</v>
      </c>
      <c r="C554" s="32">
        <f>VLOOKUP(A554,級距!$A:$K,9,FALSE)</f>
        <v>3</v>
      </c>
      <c r="D554" s="32">
        <f>VLOOKUP($A554,級距!$A:$K,10,FALSE)</f>
        <v>2</v>
      </c>
      <c r="E554" s="32">
        <f>VLOOKUP($A554,級距!$A:$K,11,FALSE)</f>
        <v>2</v>
      </c>
      <c r="F554" s="32">
        <f t="shared" si="9"/>
        <v>1</v>
      </c>
    </row>
    <row r="555" spans="1:6">
      <c r="A555" s="47">
        <v>44538</v>
      </c>
      <c r="B555" s="46">
        <v>-57393.343999999997</v>
      </c>
      <c r="C555" s="32">
        <f>VLOOKUP(A555,級距!$A:$K,9,FALSE)</f>
        <v>4</v>
      </c>
      <c r="D555" s="32">
        <f>VLOOKUP($A555,級距!$A:$K,10,FALSE)</f>
        <v>7</v>
      </c>
      <c r="E555" s="32">
        <f>VLOOKUP($A555,級距!$A:$K,11,FALSE)</f>
        <v>3</v>
      </c>
      <c r="F555" s="32">
        <f t="shared" si="9"/>
        <v>1</v>
      </c>
    </row>
    <row r="556" spans="1:6">
      <c r="A556" s="47">
        <v>44537</v>
      </c>
      <c r="B556" s="46">
        <v>-67573.759999999995</v>
      </c>
      <c r="C556" s="32">
        <f>VLOOKUP(A556,級距!$A:$K,9,FALSE)</f>
        <v>6</v>
      </c>
      <c r="D556" s="32">
        <f>VLOOKUP($A556,級距!$A:$K,10,FALSE)</f>
        <v>6</v>
      </c>
      <c r="E556" s="32">
        <f>VLOOKUP($A556,級距!$A:$K,11,FALSE)</f>
        <v>2</v>
      </c>
      <c r="F556" s="32">
        <f t="shared" si="9"/>
        <v>1</v>
      </c>
    </row>
    <row r="557" spans="1:6">
      <c r="A557" s="47">
        <v>44536</v>
      </c>
      <c r="B557" s="46">
        <v>-52722.055999999997</v>
      </c>
      <c r="C557" s="32">
        <f>VLOOKUP(A557,級距!$A:$K,9,FALSE)</f>
        <v>6</v>
      </c>
      <c r="D557" s="32">
        <f>VLOOKUP($A557,級距!$A:$K,10,FALSE)</f>
        <v>4</v>
      </c>
      <c r="E557" s="32">
        <f>VLOOKUP($A557,級距!$A:$K,11,FALSE)</f>
        <v>2</v>
      </c>
      <c r="F557" s="32">
        <f t="shared" si="9"/>
        <v>1</v>
      </c>
    </row>
    <row r="558" spans="1:6">
      <c r="A558" s="47">
        <v>44533</v>
      </c>
      <c r="B558" s="46">
        <v>-82739.047999999995</v>
      </c>
      <c r="C558" s="32">
        <f>VLOOKUP(A558,級距!$A:$K,9,FALSE)</f>
        <v>2</v>
      </c>
      <c r="D558" s="32">
        <f>VLOOKUP($A558,級距!$A:$K,10,FALSE)</f>
        <v>1</v>
      </c>
      <c r="E558" s="32">
        <f>VLOOKUP($A558,級距!$A:$K,11,FALSE)</f>
        <v>2</v>
      </c>
      <c r="F558" s="32">
        <f t="shared" si="9"/>
        <v>1</v>
      </c>
    </row>
    <row r="559" spans="1:6">
      <c r="A559" s="47">
        <v>44532</v>
      </c>
      <c r="B559" s="46">
        <v>-67582.207999999999</v>
      </c>
      <c r="C559" s="32">
        <f>VLOOKUP(A559,級距!$A:$K,9,FALSE)</f>
        <v>5</v>
      </c>
      <c r="D559" s="32">
        <f>VLOOKUP($A559,級距!$A:$K,10,FALSE)</f>
        <v>7</v>
      </c>
      <c r="E559" s="32">
        <f>VLOOKUP($A559,級距!$A:$K,11,FALSE)</f>
        <v>3</v>
      </c>
      <c r="F559" s="32">
        <f t="shared" si="9"/>
        <v>1</v>
      </c>
    </row>
    <row r="560" spans="1:6">
      <c r="A560" s="47">
        <v>44531</v>
      </c>
      <c r="B560" s="46">
        <v>-56409.712</v>
      </c>
      <c r="C560" s="32">
        <f>VLOOKUP(A560,級距!$A:$K,9,FALSE)</f>
        <v>8</v>
      </c>
      <c r="D560" s="32">
        <f>VLOOKUP($A560,級距!$A:$K,10,FALSE)</f>
        <v>9</v>
      </c>
      <c r="E560" s="32">
        <f>VLOOKUP($A560,級距!$A:$K,11,FALSE)</f>
        <v>3</v>
      </c>
      <c r="F560" s="32">
        <f t="shared" si="9"/>
        <v>1</v>
      </c>
    </row>
    <row r="561" spans="1:6">
      <c r="A561" s="47">
        <v>44530</v>
      </c>
      <c r="B561" s="46">
        <v>40379.127999999997</v>
      </c>
      <c r="C561" s="32">
        <f>VLOOKUP(A561,級距!$A:$K,9,FALSE)</f>
        <v>7</v>
      </c>
      <c r="D561" s="32">
        <f>VLOOKUP($A561,級距!$A:$K,10,FALSE)</f>
        <v>5</v>
      </c>
      <c r="E561" s="32">
        <f>VLOOKUP($A561,級距!$A:$K,11,FALSE)</f>
        <v>2</v>
      </c>
      <c r="F561" s="32">
        <f t="shared" si="9"/>
        <v>1</v>
      </c>
    </row>
    <row r="562" spans="1:6">
      <c r="A562" s="47">
        <v>44525</v>
      </c>
      <c r="B562" s="46">
        <v>-51388.415999999997</v>
      </c>
      <c r="C562" s="32">
        <f>VLOOKUP(A562,級距!$A:$K,9,FALSE)</f>
        <v>2</v>
      </c>
      <c r="D562" s="32">
        <f>VLOOKUP($A562,級距!$A:$K,10,FALSE)</f>
        <v>2</v>
      </c>
      <c r="E562" s="32">
        <f>VLOOKUP($A562,級距!$A:$K,11,FALSE)</f>
        <v>2</v>
      </c>
      <c r="F562" s="32">
        <f t="shared" si="9"/>
        <v>1</v>
      </c>
    </row>
    <row r="563" spans="1:6">
      <c r="A563" s="47">
        <v>44524</v>
      </c>
      <c r="B563" s="46">
        <v>-67574.911999999997</v>
      </c>
      <c r="C563" s="32">
        <f>VLOOKUP(A563,級距!$A:$K,9,FALSE)</f>
        <v>1</v>
      </c>
      <c r="D563" s="32">
        <f>VLOOKUP($A563,級距!$A:$K,10,FALSE)</f>
        <v>8</v>
      </c>
      <c r="E563" s="32">
        <f>VLOOKUP($A563,級距!$A:$K,11,FALSE)</f>
        <v>3</v>
      </c>
      <c r="F563" s="32">
        <f t="shared" si="9"/>
        <v>1</v>
      </c>
    </row>
    <row r="564" spans="1:6">
      <c r="A564" s="47">
        <v>44523</v>
      </c>
      <c r="B564" s="46">
        <v>-67601.024000000005</v>
      </c>
      <c r="C564" s="32">
        <f>VLOOKUP(A564,級距!$A:$K,9,FALSE)</f>
        <v>3</v>
      </c>
      <c r="D564" s="32">
        <f>VLOOKUP($A564,級距!$A:$K,10,FALSE)</f>
        <v>9</v>
      </c>
      <c r="E564" s="32">
        <f>VLOOKUP($A564,級距!$A:$K,11,FALSE)</f>
        <v>3</v>
      </c>
      <c r="F564" s="32">
        <f t="shared" si="9"/>
        <v>1</v>
      </c>
    </row>
    <row r="565" spans="1:6">
      <c r="A565" s="47">
        <v>44522</v>
      </c>
      <c r="B565" s="46">
        <v>-11141.52</v>
      </c>
      <c r="C565" s="32">
        <f>VLOOKUP(A565,級距!$A:$K,9,FALSE)</f>
        <v>1</v>
      </c>
      <c r="D565" s="32">
        <f>VLOOKUP($A565,級距!$A:$K,10,FALSE)</f>
        <v>6</v>
      </c>
      <c r="E565" s="32">
        <f>VLOOKUP($A565,級距!$A:$K,11,FALSE)</f>
        <v>2</v>
      </c>
      <c r="F565" s="32">
        <f t="shared" si="9"/>
        <v>1</v>
      </c>
    </row>
    <row r="566" spans="1:6">
      <c r="A566" s="47">
        <v>44519</v>
      </c>
      <c r="B566" s="46">
        <v>68344.255999999994</v>
      </c>
      <c r="C566" s="32">
        <f>VLOOKUP(A566,級距!$A:$K,9,FALSE)</f>
        <v>3</v>
      </c>
      <c r="D566" s="32">
        <f>VLOOKUP($A566,級距!$A:$K,10,FALSE)</f>
        <v>6</v>
      </c>
      <c r="E566" s="32">
        <f>VLOOKUP($A566,級距!$A:$K,11,FALSE)</f>
        <v>2</v>
      </c>
      <c r="F566" s="32">
        <f t="shared" si="9"/>
        <v>1</v>
      </c>
    </row>
    <row r="567" spans="1:6">
      <c r="A567" s="47">
        <v>44518</v>
      </c>
      <c r="B567" s="46">
        <v>74067.263999999996</v>
      </c>
      <c r="C567" s="32">
        <f>VLOOKUP(A567,級距!$A:$K,9,FALSE)</f>
        <v>1</v>
      </c>
      <c r="D567" s="32">
        <f>VLOOKUP($A567,級距!$A:$K,10,FALSE)</f>
        <v>9</v>
      </c>
      <c r="E567" s="32">
        <f>VLOOKUP($A567,級距!$A:$K,11,FALSE)</f>
        <v>3</v>
      </c>
      <c r="F567" s="32">
        <f t="shared" si="9"/>
        <v>1</v>
      </c>
    </row>
    <row r="568" spans="1:6">
      <c r="A568" s="47">
        <v>44517</v>
      </c>
      <c r="B568" s="46">
        <v>-67595.263999999996</v>
      </c>
      <c r="C568" s="32">
        <f>VLOOKUP(A568,級距!$A:$K,9,FALSE)</f>
        <v>1</v>
      </c>
      <c r="D568" s="32">
        <f>VLOOKUP($A568,級距!$A:$K,10,FALSE)</f>
        <v>2</v>
      </c>
      <c r="E568" s="32">
        <f>VLOOKUP($A568,級距!$A:$K,11,FALSE)</f>
        <v>2</v>
      </c>
      <c r="F568" s="32">
        <f t="shared" si="9"/>
        <v>1</v>
      </c>
    </row>
    <row r="569" spans="1:6">
      <c r="A569" s="47">
        <v>44515</v>
      </c>
      <c r="B569" s="46">
        <v>-13675.984</v>
      </c>
      <c r="C569" s="32">
        <f>VLOOKUP(A569,級距!$A:$K,9,FALSE)</f>
        <v>1</v>
      </c>
      <c r="D569" s="32">
        <f>VLOOKUP($A569,級距!$A:$K,10,FALSE)</f>
        <v>5</v>
      </c>
      <c r="E569" s="32">
        <f>VLOOKUP($A569,級距!$A:$K,11,FALSE)</f>
        <v>2</v>
      </c>
      <c r="F569" s="32">
        <f t="shared" si="9"/>
        <v>1</v>
      </c>
    </row>
    <row r="570" spans="1:6">
      <c r="A570" s="47">
        <v>44512</v>
      </c>
      <c r="B570" s="46">
        <v>-65066.207999999999</v>
      </c>
      <c r="C570" s="32">
        <f>VLOOKUP(A570,級距!$A:$K,9,FALSE)</f>
        <v>4</v>
      </c>
      <c r="D570" s="32">
        <f>VLOOKUP($A570,級距!$A:$K,10,FALSE)</f>
        <v>2</v>
      </c>
      <c r="E570" s="32">
        <f>VLOOKUP($A570,級距!$A:$K,11,FALSE)</f>
        <v>2</v>
      </c>
      <c r="F570" s="32">
        <f t="shared" si="9"/>
        <v>1</v>
      </c>
    </row>
    <row r="571" spans="1:6">
      <c r="A571" s="47">
        <v>44509</v>
      </c>
      <c r="B571" s="46">
        <v>28146.799999999999</v>
      </c>
      <c r="C571" s="32">
        <f>VLOOKUP(A571,級距!$A:$K,9,FALSE)</f>
        <v>2</v>
      </c>
      <c r="D571" s="32">
        <f>VLOOKUP($A571,級距!$A:$K,10,FALSE)</f>
        <v>5</v>
      </c>
      <c r="E571" s="32">
        <f>VLOOKUP($A571,級距!$A:$K,11,FALSE)</f>
        <v>2</v>
      </c>
      <c r="F571" s="32">
        <f t="shared" si="9"/>
        <v>1</v>
      </c>
    </row>
    <row r="572" spans="1:6">
      <c r="A572" s="47">
        <v>44508</v>
      </c>
      <c r="B572" s="46">
        <v>60799.055999999997</v>
      </c>
      <c r="C572" s="32">
        <f>VLOOKUP(A572,級距!$A:$K,9,FALSE)</f>
        <v>5</v>
      </c>
      <c r="D572" s="32">
        <f>VLOOKUP($A572,級距!$A:$K,10,FALSE)</f>
        <v>10</v>
      </c>
      <c r="E572" s="32">
        <f>VLOOKUP($A572,級距!$A:$K,11,FALSE)</f>
        <v>3</v>
      </c>
      <c r="F572" s="32">
        <f t="shared" si="9"/>
        <v>1</v>
      </c>
    </row>
    <row r="573" spans="1:6">
      <c r="A573" s="47">
        <v>44505</v>
      </c>
      <c r="B573" s="46">
        <v>106247.45600000001</v>
      </c>
      <c r="C573" s="32">
        <f>VLOOKUP(A573,級距!$A:$K,9,FALSE)</f>
        <v>5</v>
      </c>
      <c r="D573" s="32">
        <f>VLOOKUP($A573,級距!$A:$K,10,FALSE)</f>
        <v>7</v>
      </c>
      <c r="E573" s="32">
        <f>VLOOKUP($A573,級距!$A:$K,11,FALSE)</f>
        <v>3</v>
      </c>
      <c r="F573" s="32">
        <f t="shared" si="9"/>
        <v>1</v>
      </c>
    </row>
    <row r="574" spans="1:6">
      <c r="A574" s="47">
        <v>44503</v>
      </c>
      <c r="B574" s="46">
        <v>-25760.639999999999</v>
      </c>
      <c r="C574" s="32">
        <f>VLOOKUP(A574,級距!$A:$K,9,FALSE)</f>
        <v>1</v>
      </c>
      <c r="D574" s="32">
        <f>VLOOKUP($A574,級距!$A:$K,10,FALSE)</f>
        <v>2</v>
      </c>
      <c r="E574" s="32">
        <f>VLOOKUP($A574,級距!$A:$K,11,FALSE)</f>
        <v>2</v>
      </c>
      <c r="F574" s="32">
        <f t="shared" si="9"/>
        <v>1</v>
      </c>
    </row>
    <row r="575" spans="1:6">
      <c r="A575" s="47">
        <v>44498</v>
      </c>
      <c r="B575" s="46">
        <v>-15252.384</v>
      </c>
      <c r="C575" s="32">
        <f>VLOOKUP(A575,級距!$A:$K,9,FALSE)</f>
        <v>7</v>
      </c>
      <c r="D575" s="32">
        <f>VLOOKUP($A575,級距!$A:$K,10,FALSE)</f>
        <v>6</v>
      </c>
      <c r="E575" s="32">
        <f>VLOOKUP($A575,級距!$A:$K,11,FALSE)</f>
        <v>2</v>
      </c>
      <c r="F575" s="32">
        <f t="shared" si="9"/>
        <v>1</v>
      </c>
    </row>
    <row r="576" spans="1:6">
      <c r="A576" s="47">
        <v>44497</v>
      </c>
      <c r="B576" s="46">
        <v>-67337.216</v>
      </c>
      <c r="C576" s="32">
        <f>VLOOKUP(A576,級距!$A:$K,9,FALSE)</f>
        <v>2</v>
      </c>
      <c r="D576" s="32">
        <f>VLOOKUP($A576,級距!$A:$K,10,FALSE)</f>
        <v>3</v>
      </c>
      <c r="E576" s="32">
        <f>VLOOKUP($A576,級距!$A:$K,11,FALSE)</f>
        <v>2</v>
      </c>
      <c r="F576" s="32">
        <f t="shared" si="9"/>
        <v>1</v>
      </c>
    </row>
    <row r="577" spans="1:6">
      <c r="A577" s="47">
        <v>44496</v>
      </c>
      <c r="B577" s="46">
        <v>-67331.456000000006</v>
      </c>
      <c r="C577" s="32">
        <f>VLOOKUP(A577,級距!$A:$K,9,FALSE)</f>
        <v>5</v>
      </c>
      <c r="D577" s="32">
        <f>VLOOKUP($A577,級距!$A:$K,10,FALSE)</f>
        <v>8</v>
      </c>
      <c r="E577" s="32">
        <f>VLOOKUP($A577,級距!$A:$K,11,FALSE)</f>
        <v>3</v>
      </c>
      <c r="F577" s="32">
        <f t="shared" si="9"/>
        <v>1</v>
      </c>
    </row>
    <row r="578" spans="1:6">
      <c r="A578" s="47">
        <v>44495</v>
      </c>
      <c r="B578" s="46">
        <v>-64896</v>
      </c>
      <c r="C578" s="32">
        <f>VLOOKUP(A578,級距!$A:$K,9,FALSE)</f>
        <v>3</v>
      </c>
      <c r="D578" s="32">
        <f>VLOOKUP($A578,級距!$A:$K,10,FALSE)</f>
        <v>6</v>
      </c>
      <c r="E578" s="32">
        <f>VLOOKUP($A578,級距!$A:$K,11,FALSE)</f>
        <v>2</v>
      </c>
      <c r="F578" s="32">
        <f t="shared" si="9"/>
        <v>1</v>
      </c>
    </row>
    <row r="579" spans="1:6">
      <c r="A579" s="47">
        <v>44494</v>
      </c>
      <c r="B579" s="46">
        <v>-87077.816000000006</v>
      </c>
      <c r="C579" s="32">
        <f>VLOOKUP(A579,級距!$A:$K,9,FALSE)</f>
        <v>6</v>
      </c>
      <c r="D579" s="32">
        <f>VLOOKUP($A579,級距!$A:$K,10,FALSE)</f>
        <v>6</v>
      </c>
      <c r="E579" s="32">
        <f>VLOOKUP($A579,級距!$A:$K,11,FALSE)</f>
        <v>2</v>
      </c>
      <c r="F579" s="32">
        <f t="shared" si="9"/>
        <v>1</v>
      </c>
    </row>
    <row r="580" spans="1:6">
      <c r="A580" s="47">
        <v>44490</v>
      </c>
      <c r="B580" s="46">
        <v>-40711.271999999997</v>
      </c>
      <c r="C580" s="32">
        <f>VLOOKUP(A580,級距!$A:$K,9,FALSE)</f>
        <v>8</v>
      </c>
      <c r="D580" s="32">
        <f>VLOOKUP($A580,級距!$A:$K,10,FALSE)</f>
        <v>3</v>
      </c>
      <c r="E580" s="32">
        <f>VLOOKUP($A580,級距!$A:$K,11,FALSE)</f>
        <v>2</v>
      </c>
      <c r="F580" s="32">
        <f t="shared" si="9"/>
        <v>1</v>
      </c>
    </row>
    <row r="581" spans="1:6">
      <c r="A581" s="47">
        <v>44488</v>
      </c>
      <c r="B581" s="46">
        <v>-21671.52</v>
      </c>
      <c r="C581" s="32">
        <f>VLOOKUP(A581,級距!$A:$K,9,FALSE)</f>
        <v>5</v>
      </c>
      <c r="D581" s="32">
        <f>VLOOKUP($A581,級距!$A:$K,10,FALSE)</f>
        <v>6</v>
      </c>
      <c r="E581" s="32">
        <f>VLOOKUP($A581,級距!$A:$K,11,FALSE)</f>
        <v>2</v>
      </c>
      <c r="F581" s="32">
        <f t="shared" si="9"/>
        <v>1</v>
      </c>
    </row>
    <row r="582" spans="1:6">
      <c r="A582" s="47">
        <v>44487</v>
      </c>
      <c r="B582" s="46">
        <v>114364.83199999999</v>
      </c>
      <c r="C582" s="32">
        <f>VLOOKUP(A582,級距!$A:$K,9,FALSE)</f>
        <v>5</v>
      </c>
      <c r="D582" s="32">
        <f>VLOOKUP($A582,級距!$A:$K,10,FALSE)</f>
        <v>5</v>
      </c>
      <c r="E582" s="32">
        <f>VLOOKUP($A582,級距!$A:$K,11,FALSE)</f>
        <v>2</v>
      </c>
      <c r="F582" s="32">
        <f t="shared" si="9"/>
        <v>1</v>
      </c>
    </row>
    <row r="583" spans="1:6">
      <c r="A583" s="47">
        <v>44482</v>
      </c>
      <c r="B583" s="46">
        <v>30461.184000000001</v>
      </c>
      <c r="C583" s="32">
        <f>VLOOKUP(A583,級距!$A:$K,9,FALSE)</f>
        <v>8</v>
      </c>
      <c r="D583" s="32">
        <f>VLOOKUP($A583,級距!$A:$K,10,FALSE)</f>
        <v>8</v>
      </c>
      <c r="E583" s="32">
        <f>VLOOKUP($A583,級距!$A:$K,11,FALSE)</f>
        <v>3</v>
      </c>
      <c r="F583" s="32">
        <f t="shared" si="9"/>
        <v>1</v>
      </c>
    </row>
    <row r="584" spans="1:6">
      <c r="A584" s="47">
        <v>44481</v>
      </c>
      <c r="B584" s="46">
        <v>-83928.767999999996</v>
      </c>
      <c r="C584" s="32">
        <f>VLOOKUP(A584,級距!$A:$K,9,FALSE)</f>
        <v>7</v>
      </c>
      <c r="D584" s="32">
        <f>VLOOKUP($A584,級距!$A:$K,10,FALSE)</f>
        <v>4</v>
      </c>
      <c r="E584" s="32">
        <f>VLOOKUP($A584,級距!$A:$K,11,FALSE)</f>
        <v>2</v>
      </c>
      <c r="F584" s="32">
        <f t="shared" si="9"/>
        <v>1</v>
      </c>
    </row>
    <row r="585" spans="1:6">
      <c r="A585" s="47">
        <v>44477</v>
      </c>
      <c r="B585" s="46">
        <v>99604.144</v>
      </c>
      <c r="C585" s="32">
        <f>VLOOKUP(A585,級距!$A:$K,9,FALSE)</f>
        <v>5</v>
      </c>
      <c r="D585" s="32">
        <f>VLOOKUP($A585,級距!$A:$K,10,FALSE)</f>
        <v>7</v>
      </c>
      <c r="E585" s="32">
        <f>VLOOKUP($A585,級距!$A:$K,11,FALSE)</f>
        <v>3</v>
      </c>
      <c r="F585" s="32">
        <f t="shared" ref="F585:F648" si="10">IF(A586&lt;&gt;A585,1,0)</f>
        <v>1</v>
      </c>
    </row>
    <row r="586" spans="1:6">
      <c r="A586" s="47">
        <v>44476</v>
      </c>
      <c r="B586" s="46">
        <v>119206.624</v>
      </c>
      <c r="C586" s="32">
        <f>VLOOKUP(A586,級距!$A:$K,9,FALSE)</f>
        <v>8</v>
      </c>
      <c r="D586" s="32">
        <f>VLOOKUP($A586,級距!$A:$K,10,FALSE)</f>
        <v>8</v>
      </c>
      <c r="E586" s="32">
        <f>VLOOKUP($A586,級距!$A:$K,11,FALSE)</f>
        <v>3</v>
      </c>
      <c r="F586" s="32">
        <f t="shared" si="10"/>
        <v>1</v>
      </c>
    </row>
    <row r="587" spans="1:6">
      <c r="A587" s="47">
        <v>44475</v>
      </c>
      <c r="B587" s="46">
        <v>37321.839999999997</v>
      </c>
      <c r="C587" s="32">
        <f>VLOOKUP(A587,級距!$A:$K,9,FALSE)</f>
        <v>8</v>
      </c>
      <c r="D587" s="32">
        <f>VLOOKUP($A587,級距!$A:$K,10,FALSE)</f>
        <v>5</v>
      </c>
      <c r="E587" s="32">
        <f>VLOOKUP($A587,級距!$A:$K,11,FALSE)</f>
        <v>2</v>
      </c>
      <c r="F587" s="32">
        <f t="shared" si="10"/>
        <v>1</v>
      </c>
    </row>
    <row r="588" spans="1:6">
      <c r="A588" s="47">
        <v>44470</v>
      </c>
      <c r="B588" s="46">
        <v>160843.35999999999</v>
      </c>
      <c r="C588" s="32">
        <f>VLOOKUP(A588,級距!$A:$K,9,FALSE)</f>
        <v>10</v>
      </c>
      <c r="D588" s="32">
        <f>VLOOKUP($A588,級距!$A:$K,10,FALSE)</f>
        <v>8</v>
      </c>
      <c r="E588" s="32">
        <f>VLOOKUP($A588,級距!$A:$K,11,FALSE)</f>
        <v>4</v>
      </c>
      <c r="F588" s="32">
        <f t="shared" si="10"/>
        <v>1</v>
      </c>
    </row>
    <row r="589" spans="1:6">
      <c r="A589" s="47">
        <v>44468</v>
      </c>
      <c r="B589" s="46">
        <v>90331.232000000004</v>
      </c>
      <c r="C589" s="32">
        <f>VLOOKUP(A589,級距!$A:$K,9,FALSE)</f>
        <v>5</v>
      </c>
      <c r="D589" s="32">
        <f>VLOOKUP($A589,級距!$A:$K,10,FALSE)</f>
        <v>6</v>
      </c>
      <c r="E589" s="32">
        <f>VLOOKUP($A589,級距!$A:$K,11,FALSE)</f>
        <v>2</v>
      </c>
      <c r="F589" s="32">
        <f t="shared" si="10"/>
        <v>1</v>
      </c>
    </row>
    <row r="590" spans="1:6">
      <c r="A590" s="47">
        <v>44467</v>
      </c>
      <c r="B590" s="46">
        <v>-23290.400000000001</v>
      </c>
      <c r="C590" s="32">
        <f>VLOOKUP(A590,級距!$A:$K,9,FALSE)</f>
        <v>3</v>
      </c>
      <c r="D590" s="32">
        <f>VLOOKUP($A590,級距!$A:$K,10,FALSE)</f>
        <v>1</v>
      </c>
      <c r="E590" s="32">
        <f>VLOOKUP($A590,級距!$A:$K,11,FALSE)</f>
        <v>2</v>
      </c>
      <c r="F590" s="32">
        <f t="shared" si="10"/>
        <v>1</v>
      </c>
    </row>
    <row r="591" spans="1:6">
      <c r="A591" s="47">
        <v>44463</v>
      </c>
      <c r="B591" s="46">
        <v>25440.736000000001</v>
      </c>
      <c r="C591" s="32">
        <f>VLOOKUP(A591,級距!$A:$K,9,FALSE)</f>
        <v>2</v>
      </c>
      <c r="D591" s="32">
        <f>VLOOKUP($A591,級距!$A:$K,10,FALSE)</f>
        <v>6</v>
      </c>
      <c r="E591" s="32">
        <f>VLOOKUP($A591,級距!$A:$K,11,FALSE)</f>
        <v>2</v>
      </c>
      <c r="F591" s="32">
        <f t="shared" si="10"/>
        <v>1</v>
      </c>
    </row>
    <row r="592" spans="1:6">
      <c r="A592" s="47">
        <v>44462</v>
      </c>
      <c r="B592" s="46">
        <v>-67354.880000000005</v>
      </c>
      <c r="C592" s="32">
        <f>VLOOKUP(A592,級距!$A:$K,9,FALSE)</f>
        <v>4</v>
      </c>
      <c r="D592" s="32">
        <f>VLOOKUP($A592,級距!$A:$K,10,FALSE)</f>
        <v>5</v>
      </c>
      <c r="E592" s="32">
        <f>VLOOKUP($A592,級距!$A:$K,11,FALSE)</f>
        <v>2</v>
      </c>
      <c r="F592" s="32">
        <f t="shared" si="10"/>
        <v>1</v>
      </c>
    </row>
    <row r="593" spans="1:6">
      <c r="A593" s="47">
        <v>44461</v>
      </c>
      <c r="B593" s="46">
        <v>28675.968000000001</v>
      </c>
      <c r="C593" s="32">
        <f>VLOOKUP(A593,級距!$A:$K,9,FALSE)</f>
        <v>5</v>
      </c>
      <c r="D593" s="32">
        <f>VLOOKUP($A593,級距!$A:$K,10,FALSE)</f>
        <v>4</v>
      </c>
      <c r="E593" s="32">
        <f>VLOOKUP($A593,級距!$A:$K,11,FALSE)</f>
        <v>2</v>
      </c>
      <c r="F593" s="32">
        <f t="shared" si="10"/>
        <v>1</v>
      </c>
    </row>
    <row r="594" spans="1:6">
      <c r="A594" s="47">
        <v>44456</v>
      </c>
      <c r="B594" s="46">
        <v>-60193.919999999998</v>
      </c>
      <c r="C594" s="32">
        <f>VLOOKUP(A594,級距!$A:$K,9,FALSE)</f>
        <v>7</v>
      </c>
      <c r="D594" s="32">
        <f>VLOOKUP($A594,級距!$A:$K,10,FALSE)</f>
        <v>2</v>
      </c>
      <c r="E594" s="32">
        <f>VLOOKUP($A594,級距!$A:$K,11,FALSE)</f>
        <v>2</v>
      </c>
      <c r="F594" s="32">
        <f t="shared" si="10"/>
        <v>1</v>
      </c>
    </row>
    <row r="595" spans="1:6">
      <c r="A595" s="47">
        <v>44455</v>
      </c>
      <c r="B595" s="46">
        <v>-14618.816000000001</v>
      </c>
      <c r="C595" s="32">
        <f>VLOOKUP(A595,級距!$A:$K,9,FALSE)</f>
        <v>5</v>
      </c>
      <c r="D595" s="32">
        <f>VLOOKUP($A595,級距!$A:$K,10,FALSE)</f>
        <v>6</v>
      </c>
      <c r="E595" s="32">
        <f>VLOOKUP($A595,級距!$A:$K,11,FALSE)</f>
        <v>2</v>
      </c>
      <c r="F595" s="32">
        <f t="shared" si="10"/>
        <v>1</v>
      </c>
    </row>
    <row r="596" spans="1:6">
      <c r="A596" s="47">
        <v>44454</v>
      </c>
      <c r="B596" s="46">
        <v>-123798.39999999999</v>
      </c>
      <c r="C596" s="32">
        <f>VLOOKUP(A596,級距!$A:$K,9,FALSE)</f>
        <v>4</v>
      </c>
      <c r="D596" s="32">
        <f>VLOOKUP($A596,級距!$A:$K,10,FALSE)</f>
        <v>2</v>
      </c>
      <c r="E596" s="32">
        <f>VLOOKUP($A596,級距!$A:$K,11,FALSE)</f>
        <v>2</v>
      </c>
      <c r="F596" s="32">
        <f t="shared" si="10"/>
        <v>1</v>
      </c>
    </row>
    <row r="597" spans="1:6">
      <c r="A597" s="47">
        <v>44449</v>
      </c>
      <c r="B597" s="46">
        <v>-23021.712</v>
      </c>
      <c r="C597" s="32">
        <f>VLOOKUP(A597,級距!$A:$K,9,FALSE)</f>
        <v>5</v>
      </c>
      <c r="D597" s="32">
        <f>VLOOKUP($A597,級距!$A:$K,10,FALSE)</f>
        <v>9</v>
      </c>
      <c r="E597" s="32">
        <f>VLOOKUP($A597,級距!$A:$K,11,FALSE)</f>
        <v>3</v>
      </c>
      <c r="F597" s="32">
        <f t="shared" si="10"/>
        <v>1</v>
      </c>
    </row>
    <row r="598" spans="1:6">
      <c r="A598" s="47">
        <v>44448</v>
      </c>
      <c r="B598" s="46">
        <v>13781.52</v>
      </c>
      <c r="C598" s="32">
        <f>VLOOKUP(A598,級距!$A:$K,9,FALSE)</f>
        <v>6</v>
      </c>
      <c r="D598" s="32">
        <f>VLOOKUP($A598,級距!$A:$K,10,FALSE)</f>
        <v>5</v>
      </c>
      <c r="E598" s="32">
        <f>VLOOKUP($A598,級距!$A:$K,11,FALSE)</f>
        <v>2</v>
      </c>
      <c r="F598" s="32">
        <f t="shared" si="10"/>
        <v>1</v>
      </c>
    </row>
    <row r="599" spans="1:6">
      <c r="A599" s="47">
        <v>44446</v>
      </c>
      <c r="B599" s="46">
        <v>-8140.4160000000002</v>
      </c>
      <c r="C599" s="32">
        <f>VLOOKUP(A599,級距!$A:$K,9,FALSE)</f>
        <v>5</v>
      </c>
      <c r="D599" s="32">
        <f>VLOOKUP($A599,級距!$A:$K,10,FALSE)</f>
        <v>6</v>
      </c>
      <c r="E599" s="32">
        <f>VLOOKUP($A599,級距!$A:$K,11,FALSE)</f>
        <v>2</v>
      </c>
      <c r="F599" s="32">
        <f t="shared" si="10"/>
        <v>1</v>
      </c>
    </row>
    <row r="600" spans="1:6">
      <c r="A600" s="47">
        <v>44441</v>
      </c>
      <c r="B600" s="46">
        <v>16678.304</v>
      </c>
      <c r="C600" s="32">
        <f>VLOOKUP(A600,級距!$A:$K,9,FALSE)</f>
        <v>8</v>
      </c>
      <c r="D600" s="32">
        <f>VLOOKUP($A600,級距!$A:$K,10,FALSE)</f>
        <v>5</v>
      </c>
      <c r="E600" s="32">
        <f>VLOOKUP($A600,級距!$A:$K,11,FALSE)</f>
        <v>2</v>
      </c>
      <c r="F600" s="32">
        <f t="shared" si="10"/>
        <v>1</v>
      </c>
    </row>
    <row r="601" spans="1:6">
      <c r="A601" s="47">
        <v>44440</v>
      </c>
      <c r="B601" s="46">
        <v>-14618.688</v>
      </c>
      <c r="C601" s="32">
        <f>VLOOKUP(A601,級距!$A:$K,9,FALSE)</f>
        <v>3</v>
      </c>
      <c r="D601" s="32">
        <f>VLOOKUP($A601,級距!$A:$K,10,FALSE)</f>
        <v>5</v>
      </c>
      <c r="E601" s="32">
        <f>VLOOKUP($A601,級距!$A:$K,11,FALSE)</f>
        <v>2</v>
      </c>
      <c r="F601" s="32">
        <f t="shared" si="10"/>
        <v>1</v>
      </c>
    </row>
    <row r="602" spans="1:6">
      <c r="A602" s="47">
        <v>44439</v>
      </c>
      <c r="B602" s="46">
        <v>-67408.639999999999</v>
      </c>
      <c r="C602" s="32">
        <f>VLOOKUP(A602,級距!$A:$K,9,FALSE)</f>
        <v>9</v>
      </c>
      <c r="D602" s="32">
        <f>VLOOKUP($A602,級距!$A:$K,10,FALSE)</f>
        <v>6</v>
      </c>
      <c r="E602" s="32">
        <f>VLOOKUP($A602,級距!$A:$K,11,FALSE)</f>
        <v>1</v>
      </c>
      <c r="F602" s="32">
        <f t="shared" si="10"/>
        <v>1</v>
      </c>
    </row>
    <row r="603" spans="1:6">
      <c r="A603" s="47">
        <v>44435</v>
      </c>
      <c r="B603" s="46">
        <v>-64947.264000000003</v>
      </c>
      <c r="C603" s="32">
        <f>VLOOKUP(A603,級距!$A:$K,9,FALSE)</f>
        <v>9</v>
      </c>
      <c r="D603" s="32">
        <f>VLOOKUP($A603,級距!$A:$K,10,FALSE)</f>
        <v>8</v>
      </c>
      <c r="E603" s="32">
        <f>VLOOKUP($A603,級距!$A:$K,11,FALSE)</f>
        <v>4</v>
      </c>
      <c r="F603" s="32">
        <f t="shared" si="10"/>
        <v>1</v>
      </c>
    </row>
    <row r="604" spans="1:6">
      <c r="A604" s="47">
        <v>44434</v>
      </c>
      <c r="B604" s="46">
        <v>-63256.224000000002</v>
      </c>
      <c r="C604" s="32">
        <f>VLOOKUP(A604,級距!$A:$K,9,FALSE)</f>
        <v>8</v>
      </c>
      <c r="D604" s="32">
        <f>VLOOKUP($A604,級距!$A:$K,10,FALSE)</f>
        <v>5</v>
      </c>
      <c r="E604" s="32">
        <f>VLOOKUP($A604,級距!$A:$K,11,FALSE)</f>
        <v>2</v>
      </c>
      <c r="F604" s="32">
        <f t="shared" si="10"/>
        <v>1</v>
      </c>
    </row>
    <row r="605" spans="1:6">
      <c r="A605" s="47">
        <v>44433</v>
      </c>
      <c r="B605" s="46">
        <v>-64860.288</v>
      </c>
      <c r="C605" s="32">
        <f>VLOOKUP(A605,級距!$A:$K,9,FALSE)</f>
        <v>6</v>
      </c>
      <c r="D605" s="32">
        <f>VLOOKUP($A605,級距!$A:$K,10,FALSE)</f>
        <v>9</v>
      </c>
      <c r="E605" s="32">
        <f>VLOOKUP($A605,級距!$A:$K,11,FALSE)</f>
        <v>3</v>
      </c>
      <c r="F605" s="32">
        <f t="shared" si="10"/>
        <v>1</v>
      </c>
    </row>
    <row r="606" spans="1:6">
      <c r="A606" s="47">
        <v>44431</v>
      </c>
      <c r="B606" s="46">
        <v>-64801.248</v>
      </c>
      <c r="C606" s="32">
        <f>VLOOKUP(A606,級距!$A:$K,9,FALSE)</f>
        <v>10</v>
      </c>
      <c r="D606" s="32">
        <f>VLOOKUP($A606,級距!$A:$K,10,FALSE)</f>
        <v>8</v>
      </c>
      <c r="E606" s="32">
        <f>VLOOKUP($A606,級距!$A:$K,11,FALSE)</f>
        <v>4</v>
      </c>
      <c r="F606" s="32">
        <f t="shared" si="10"/>
        <v>1</v>
      </c>
    </row>
    <row r="607" spans="1:6">
      <c r="A607" s="47">
        <v>44428</v>
      </c>
      <c r="B607" s="46">
        <v>-67042.304000000004</v>
      </c>
      <c r="C607" s="32">
        <f>VLOOKUP(A607,級距!$A:$K,9,FALSE)</f>
        <v>9</v>
      </c>
      <c r="D607" s="32">
        <f>VLOOKUP($A607,級距!$A:$K,10,FALSE)</f>
        <v>4</v>
      </c>
      <c r="E607" s="32">
        <f>VLOOKUP($A607,級距!$A:$K,11,FALSE)</f>
        <v>2</v>
      </c>
      <c r="F607" s="32">
        <f t="shared" si="10"/>
        <v>1</v>
      </c>
    </row>
    <row r="608" spans="1:6">
      <c r="A608" s="47">
        <v>44427</v>
      </c>
      <c r="B608" s="46">
        <v>79342.240000000005</v>
      </c>
      <c r="C608" s="32">
        <f>VLOOKUP(A608,級距!$A:$K,9,FALSE)</f>
        <v>10</v>
      </c>
      <c r="D608" s="32">
        <f>VLOOKUP($A608,級距!$A:$K,10,FALSE)</f>
        <v>8</v>
      </c>
      <c r="E608" s="32">
        <f>VLOOKUP($A608,級距!$A:$K,11,FALSE)</f>
        <v>4</v>
      </c>
      <c r="F608" s="32">
        <f t="shared" si="10"/>
        <v>1</v>
      </c>
    </row>
    <row r="609" spans="1:6">
      <c r="A609" s="47">
        <v>44426</v>
      </c>
      <c r="B609" s="46">
        <v>120410.224</v>
      </c>
      <c r="C609" s="32">
        <f>VLOOKUP(A609,級距!$A:$K,9,FALSE)</f>
        <v>10</v>
      </c>
      <c r="D609" s="32">
        <f>VLOOKUP($A609,級距!$A:$K,10,FALSE)</f>
        <v>9</v>
      </c>
      <c r="E609" s="32">
        <f>VLOOKUP($A609,級距!$A:$K,11,FALSE)</f>
        <v>4</v>
      </c>
      <c r="F609" s="32">
        <f t="shared" si="10"/>
        <v>1</v>
      </c>
    </row>
    <row r="610" spans="1:6">
      <c r="A610" s="47">
        <v>44425</v>
      </c>
      <c r="B610" s="46">
        <v>163198.33600000001</v>
      </c>
      <c r="C610" s="32">
        <f>VLOOKUP(A610,級距!$A:$K,9,FALSE)</f>
        <v>9</v>
      </c>
      <c r="D610" s="32">
        <f>VLOOKUP($A610,級距!$A:$K,10,FALSE)</f>
        <v>10</v>
      </c>
      <c r="E610" s="32">
        <f>VLOOKUP($A610,級距!$A:$K,11,FALSE)</f>
        <v>3</v>
      </c>
      <c r="F610" s="32">
        <f t="shared" si="10"/>
        <v>1</v>
      </c>
    </row>
    <row r="611" spans="1:6">
      <c r="A611" s="47">
        <v>44424</v>
      </c>
      <c r="B611" s="46">
        <v>-67292.288</v>
      </c>
      <c r="C611" s="32">
        <f>VLOOKUP(A611,級距!$A:$K,9,FALSE)</f>
        <v>5</v>
      </c>
      <c r="D611" s="32">
        <f>VLOOKUP($A611,級距!$A:$K,10,FALSE)</f>
        <v>4</v>
      </c>
      <c r="E611" s="32">
        <f>VLOOKUP($A611,級距!$A:$K,11,FALSE)</f>
        <v>2</v>
      </c>
      <c r="F611" s="32">
        <f t="shared" si="10"/>
        <v>1</v>
      </c>
    </row>
    <row r="612" spans="1:6">
      <c r="A612" s="47">
        <v>44421</v>
      </c>
      <c r="B612" s="46">
        <v>42340.703999999998</v>
      </c>
      <c r="C612" s="32">
        <f>VLOOKUP(A612,級距!$A:$K,9,FALSE)</f>
        <v>8</v>
      </c>
      <c r="D612" s="32">
        <f>VLOOKUP($A612,級距!$A:$K,10,FALSE)</f>
        <v>10</v>
      </c>
      <c r="E612" s="32">
        <f>VLOOKUP($A612,級距!$A:$K,11,FALSE)</f>
        <v>3</v>
      </c>
      <c r="F612" s="32">
        <f t="shared" si="10"/>
        <v>1</v>
      </c>
    </row>
    <row r="613" spans="1:6">
      <c r="A613" s="47">
        <v>44418</v>
      </c>
      <c r="B613" s="46">
        <v>70957.664000000004</v>
      </c>
      <c r="C613" s="32">
        <f>VLOOKUP(A613,級距!$A:$K,9,FALSE)</f>
        <v>5</v>
      </c>
      <c r="D613" s="32">
        <f>VLOOKUP($A613,級距!$A:$K,10,FALSE)</f>
        <v>6</v>
      </c>
      <c r="E613" s="32">
        <f>VLOOKUP($A613,級距!$A:$K,11,FALSE)</f>
        <v>2</v>
      </c>
      <c r="F613" s="32">
        <f t="shared" si="10"/>
        <v>1</v>
      </c>
    </row>
    <row r="614" spans="1:6">
      <c r="A614" s="47">
        <v>44417</v>
      </c>
      <c r="B614" s="46">
        <v>-67434.751999999993</v>
      </c>
      <c r="C614" s="32">
        <f>VLOOKUP(A614,級距!$A:$K,9,FALSE)</f>
        <v>7</v>
      </c>
      <c r="D614" s="32">
        <f>VLOOKUP($A614,級距!$A:$K,10,FALSE)</f>
        <v>2</v>
      </c>
      <c r="E614" s="32">
        <f>VLOOKUP($A614,級距!$A:$K,11,FALSE)</f>
        <v>2</v>
      </c>
      <c r="F614" s="32">
        <f t="shared" si="10"/>
        <v>1</v>
      </c>
    </row>
    <row r="615" spans="1:6">
      <c r="A615" s="47">
        <v>44414</v>
      </c>
      <c r="B615" s="46">
        <v>-7945</v>
      </c>
      <c r="C615" s="32">
        <f>VLOOKUP(A615,級距!$A:$K,9,FALSE)</f>
        <v>6</v>
      </c>
      <c r="D615" s="32">
        <f>VLOOKUP($A615,級距!$A:$K,10,FALSE)</f>
        <v>6</v>
      </c>
      <c r="E615" s="32">
        <f>VLOOKUP($A615,級距!$A:$K,11,FALSE)</f>
        <v>2</v>
      </c>
      <c r="F615" s="32">
        <f t="shared" si="10"/>
        <v>1</v>
      </c>
    </row>
    <row r="616" spans="1:6">
      <c r="A616" s="47">
        <v>44413</v>
      </c>
      <c r="B616" s="46">
        <v>-66113.600000000006</v>
      </c>
      <c r="C616" s="32">
        <f>VLOOKUP(A616,級距!$A:$K,9,FALSE)</f>
        <v>1</v>
      </c>
      <c r="D616" s="32">
        <f>VLOOKUP($A616,級距!$A:$K,10,FALSE)</f>
        <v>5</v>
      </c>
      <c r="E616" s="32">
        <f>VLOOKUP($A616,級距!$A:$K,11,FALSE)</f>
        <v>2</v>
      </c>
      <c r="F616" s="32">
        <f t="shared" si="10"/>
        <v>1</v>
      </c>
    </row>
    <row r="617" spans="1:6">
      <c r="A617" s="47">
        <v>44412</v>
      </c>
      <c r="B617" s="46">
        <v>-65038.847999999998</v>
      </c>
      <c r="C617" s="32">
        <f>VLOOKUP(A617,級距!$A:$K,9,FALSE)</f>
        <v>2</v>
      </c>
      <c r="D617" s="32">
        <f>VLOOKUP($A617,級距!$A:$K,10,FALSE)</f>
        <v>7</v>
      </c>
      <c r="E617" s="32">
        <f>VLOOKUP($A617,級距!$A:$K,11,FALSE)</f>
        <v>3</v>
      </c>
      <c r="F617" s="32">
        <f t="shared" si="10"/>
        <v>1</v>
      </c>
    </row>
    <row r="618" spans="1:6">
      <c r="A618" s="47">
        <v>44411</v>
      </c>
      <c r="B618" s="46">
        <v>-67484.288</v>
      </c>
      <c r="C618" s="32">
        <f>VLOOKUP(A618,級距!$A:$K,9,FALSE)</f>
        <v>3</v>
      </c>
      <c r="D618" s="32">
        <f>VLOOKUP($A618,級距!$A:$K,10,FALSE)</f>
        <v>5</v>
      </c>
      <c r="E618" s="32">
        <f>VLOOKUP($A618,級距!$A:$K,11,FALSE)</f>
        <v>2</v>
      </c>
      <c r="F618" s="32">
        <f t="shared" si="10"/>
        <v>1</v>
      </c>
    </row>
    <row r="619" spans="1:6">
      <c r="A619" s="47">
        <v>44407</v>
      </c>
      <c r="B619" s="46">
        <v>82118.751999999993</v>
      </c>
      <c r="C619" s="32">
        <f>VLOOKUP(A619,級距!$A:$K,9,FALSE)</f>
        <v>5</v>
      </c>
      <c r="D619" s="32">
        <f>VLOOKUP($A619,級距!$A:$K,10,FALSE)</f>
        <v>7</v>
      </c>
      <c r="E619" s="32">
        <f>VLOOKUP($A619,級距!$A:$K,11,FALSE)</f>
        <v>3</v>
      </c>
      <c r="F619" s="32">
        <f t="shared" si="10"/>
        <v>1</v>
      </c>
    </row>
    <row r="620" spans="1:6">
      <c r="A620" s="47">
        <v>44405</v>
      </c>
      <c r="B620" s="46">
        <v>-63235.872000000003</v>
      </c>
      <c r="C620" s="32">
        <f>VLOOKUP(A620,級距!$A:$K,9,FALSE)</f>
        <v>10</v>
      </c>
      <c r="D620" s="32">
        <f>VLOOKUP($A620,級距!$A:$K,10,FALSE)</f>
        <v>3</v>
      </c>
      <c r="E620" s="32">
        <f>VLOOKUP($A620,級距!$A:$K,11,FALSE)</f>
        <v>1</v>
      </c>
      <c r="F620" s="32">
        <f t="shared" si="10"/>
        <v>1</v>
      </c>
    </row>
    <row r="621" spans="1:6">
      <c r="A621" s="47">
        <v>44404</v>
      </c>
      <c r="B621" s="46">
        <v>97797.36</v>
      </c>
      <c r="C621" s="32">
        <f>VLOOKUP(A621,級距!$A:$K,9,FALSE)</f>
        <v>5</v>
      </c>
      <c r="D621" s="32">
        <f>VLOOKUP($A621,級距!$A:$K,10,FALSE)</f>
        <v>8</v>
      </c>
      <c r="E621" s="32">
        <f>VLOOKUP($A621,級距!$A:$K,11,FALSE)</f>
        <v>3</v>
      </c>
      <c r="F621" s="32">
        <f t="shared" si="10"/>
        <v>1</v>
      </c>
    </row>
    <row r="622" spans="1:6">
      <c r="A622" s="47">
        <v>44403</v>
      </c>
      <c r="B622" s="46">
        <v>204932.272</v>
      </c>
      <c r="C622" s="32">
        <f>VLOOKUP(A622,級距!$A:$K,9,FALSE)</f>
        <v>8</v>
      </c>
      <c r="D622" s="32">
        <f>VLOOKUP($A622,級距!$A:$K,10,FALSE)</f>
        <v>10</v>
      </c>
      <c r="E622" s="32">
        <f>VLOOKUP($A622,級距!$A:$K,11,FALSE)</f>
        <v>3</v>
      </c>
      <c r="F622" s="32">
        <f t="shared" si="10"/>
        <v>1</v>
      </c>
    </row>
    <row r="623" spans="1:6">
      <c r="A623" s="47">
        <v>44400</v>
      </c>
      <c r="B623" s="46">
        <v>-65043.455999999998</v>
      </c>
      <c r="C623" s="32">
        <f>VLOOKUP(A623,級距!$A:$K,9,FALSE)</f>
        <v>5</v>
      </c>
      <c r="D623" s="32">
        <f>VLOOKUP($A623,級距!$A:$K,10,FALSE)</f>
        <v>5</v>
      </c>
      <c r="E623" s="32">
        <f>VLOOKUP($A623,級距!$A:$K,11,FALSE)</f>
        <v>2</v>
      </c>
      <c r="F623" s="32">
        <f t="shared" si="10"/>
        <v>1</v>
      </c>
    </row>
    <row r="624" spans="1:6">
      <c r="A624" s="47">
        <v>44399</v>
      </c>
      <c r="B624" s="46">
        <v>41312.639999999999</v>
      </c>
      <c r="C624" s="32">
        <f>VLOOKUP(A624,級距!$A:$K,9,FALSE)</f>
        <v>5</v>
      </c>
      <c r="D624" s="32">
        <f>VLOOKUP($A624,級距!$A:$K,10,FALSE)</f>
        <v>2</v>
      </c>
      <c r="E624" s="32">
        <f>VLOOKUP($A624,級距!$A:$K,11,FALSE)</f>
        <v>2</v>
      </c>
      <c r="F624" s="32">
        <f t="shared" si="10"/>
        <v>1</v>
      </c>
    </row>
    <row r="625" spans="1:6">
      <c r="A625" s="47">
        <v>44397</v>
      </c>
      <c r="B625" s="46">
        <v>-67577.983999999997</v>
      </c>
      <c r="C625" s="32">
        <f>VLOOKUP(A625,級距!$A:$K,9,FALSE)</f>
        <v>7</v>
      </c>
      <c r="D625" s="32">
        <f>VLOOKUP($A625,級距!$A:$K,10,FALSE)</f>
        <v>6</v>
      </c>
      <c r="E625" s="32">
        <f>VLOOKUP($A625,級距!$A:$K,11,FALSE)</f>
        <v>2</v>
      </c>
      <c r="F625" s="32">
        <f t="shared" si="10"/>
        <v>1</v>
      </c>
    </row>
    <row r="626" spans="1:6">
      <c r="A626" s="47">
        <v>44396</v>
      </c>
      <c r="B626" s="46">
        <v>69683.343999999997</v>
      </c>
      <c r="C626" s="32">
        <f>VLOOKUP(A626,級距!$A:$K,9,FALSE)</f>
        <v>5</v>
      </c>
      <c r="D626" s="32">
        <f>VLOOKUP($A626,級距!$A:$K,10,FALSE)</f>
        <v>5</v>
      </c>
      <c r="E626" s="32">
        <f>VLOOKUP($A626,級距!$A:$K,11,FALSE)</f>
        <v>2</v>
      </c>
      <c r="F626" s="32">
        <f t="shared" si="10"/>
        <v>1</v>
      </c>
    </row>
    <row r="627" spans="1:6">
      <c r="A627" s="47">
        <v>44392</v>
      </c>
      <c r="B627" s="46">
        <v>24813.84</v>
      </c>
      <c r="C627" s="32">
        <f>VLOOKUP(A627,級距!$A:$K,9,FALSE)</f>
        <v>5</v>
      </c>
      <c r="D627" s="32">
        <f>VLOOKUP($A627,級距!$A:$K,10,FALSE)</f>
        <v>6</v>
      </c>
      <c r="E627" s="32">
        <f>VLOOKUP($A627,級距!$A:$K,11,FALSE)</f>
        <v>2</v>
      </c>
      <c r="F627" s="32">
        <f t="shared" si="10"/>
        <v>1</v>
      </c>
    </row>
    <row r="628" spans="1:6">
      <c r="A628" s="47">
        <v>44389</v>
      </c>
      <c r="B628" s="46">
        <v>-65153.184000000001</v>
      </c>
      <c r="C628" s="32">
        <f>VLOOKUP(A628,級距!$A:$K,9,FALSE)</f>
        <v>5</v>
      </c>
      <c r="D628" s="32">
        <f>VLOOKUP($A628,級距!$A:$K,10,FALSE)</f>
        <v>2</v>
      </c>
      <c r="E628" s="32">
        <f>VLOOKUP($A628,級距!$A:$K,11,FALSE)</f>
        <v>2</v>
      </c>
      <c r="F628" s="32">
        <f t="shared" si="10"/>
        <v>1</v>
      </c>
    </row>
    <row r="629" spans="1:6">
      <c r="A629" s="47">
        <v>44385</v>
      </c>
      <c r="B629" s="46">
        <v>-41020.576000000001</v>
      </c>
      <c r="C629" s="32">
        <f>VLOOKUP(A629,級距!$A:$K,9,FALSE)</f>
        <v>5</v>
      </c>
      <c r="D629" s="32">
        <f>VLOOKUP($A629,級距!$A:$K,10,FALSE)</f>
        <v>3</v>
      </c>
      <c r="E629" s="32">
        <f>VLOOKUP($A629,級距!$A:$K,11,FALSE)</f>
        <v>2</v>
      </c>
      <c r="F629" s="32">
        <f t="shared" si="10"/>
        <v>1</v>
      </c>
    </row>
    <row r="630" spans="1:6">
      <c r="A630" s="47">
        <v>44382</v>
      </c>
      <c r="B630" s="46">
        <v>58053.919999999998</v>
      </c>
      <c r="C630" s="32">
        <f>VLOOKUP(A630,級距!$A:$K,9,FALSE)</f>
        <v>5</v>
      </c>
      <c r="D630" s="32">
        <f>VLOOKUP($A630,級距!$A:$K,10,FALSE)</f>
        <v>9</v>
      </c>
      <c r="E630" s="32">
        <f>VLOOKUP($A630,級距!$A:$K,11,FALSE)</f>
        <v>3</v>
      </c>
      <c r="F630" s="32">
        <f t="shared" si="10"/>
        <v>1</v>
      </c>
    </row>
    <row r="631" spans="1:6">
      <c r="A631" s="47">
        <v>44379</v>
      </c>
      <c r="B631" s="46">
        <v>-67573.376000000004</v>
      </c>
      <c r="C631" s="32">
        <f>VLOOKUP(A631,級距!$A:$K,9,FALSE)</f>
        <v>3</v>
      </c>
      <c r="D631" s="32">
        <f>VLOOKUP($A631,級距!$A:$K,10,FALSE)</f>
        <v>1</v>
      </c>
      <c r="E631" s="32">
        <f>VLOOKUP($A631,級距!$A:$K,11,FALSE)</f>
        <v>2</v>
      </c>
      <c r="F631" s="32">
        <f t="shared" si="10"/>
        <v>1</v>
      </c>
    </row>
    <row r="632" spans="1:6">
      <c r="A632" s="47">
        <v>44378</v>
      </c>
      <c r="B632" s="46">
        <v>-123796.352</v>
      </c>
      <c r="C632" s="32">
        <f>VLOOKUP(A632,級距!$A:$K,9,FALSE)</f>
        <v>7</v>
      </c>
      <c r="D632" s="32">
        <f>VLOOKUP($A632,級距!$A:$K,10,FALSE)</f>
        <v>2</v>
      </c>
      <c r="E632" s="32">
        <f>VLOOKUP($A632,級距!$A:$K,11,FALSE)</f>
        <v>2</v>
      </c>
      <c r="F632" s="32">
        <f t="shared" si="10"/>
        <v>1</v>
      </c>
    </row>
    <row r="633" spans="1:6">
      <c r="A633" s="47">
        <v>44377</v>
      </c>
      <c r="B633" s="46">
        <v>49304.512000000002</v>
      </c>
      <c r="C633" s="32">
        <f>VLOOKUP(A633,級距!$A:$K,9,FALSE)</f>
        <v>5</v>
      </c>
      <c r="D633" s="32">
        <f>VLOOKUP($A633,級距!$A:$K,10,FALSE)</f>
        <v>6</v>
      </c>
      <c r="E633" s="32">
        <f>VLOOKUP($A633,級距!$A:$K,11,FALSE)</f>
        <v>2</v>
      </c>
      <c r="F633" s="32">
        <f t="shared" si="10"/>
        <v>1</v>
      </c>
    </row>
    <row r="634" spans="1:6">
      <c r="A634" s="47">
        <v>44375</v>
      </c>
      <c r="B634" s="46">
        <v>-67506.559999999998</v>
      </c>
      <c r="C634" s="32">
        <f>VLOOKUP(A634,級距!$A:$K,9,FALSE)</f>
        <v>5</v>
      </c>
      <c r="D634" s="32">
        <f>VLOOKUP($A634,級距!$A:$K,10,FALSE)</f>
        <v>4</v>
      </c>
      <c r="E634" s="32">
        <f>VLOOKUP($A634,級距!$A:$K,11,FALSE)</f>
        <v>2</v>
      </c>
      <c r="F634" s="32">
        <f t="shared" si="10"/>
        <v>1</v>
      </c>
    </row>
    <row r="635" spans="1:6">
      <c r="A635" s="47">
        <v>44372</v>
      </c>
      <c r="B635" s="46">
        <v>-122753.376</v>
      </c>
      <c r="C635" s="32">
        <f>VLOOKUP(A635,級距!$A:$K,9,FALSE)</f>
        <v>5</v>
      </c>
      <c r="D635" s="32">
        <f>VLOOKUP($A635,級距!$A:$K,10,FALSE)</f>
        <v>2</v>
      </c>
      <c r="E635" s="32">
        <f>VLOOKUP($A635,級距!$A:$K,11,FALSE)</f>
        <v>2</v>
      </c>
      <c r="F635" s="32">
        <f t="shared" si="10"/>
        <v>1</v>
      </c>
    </row>
    <row r="636" spans="1:6">
      <c r="A636" s="47">
        <v>44371</v>
      </c>
      <c r="B636" s="46">
        <v>-21063.360000000001</v>
      </c>
      <c r="C636" s="32">
        <f>VLOOKUP(A636,級距!$A:$K,9,FALSE)</f>
        <v>3</v>
      </c>
      <c r="D636" s="32">
        <f>VLOOKUP($A636,級距!$A:$K,10,FALSE)</f>
        <v>3</v>
      </c>
      <c r="E636" s="32">
        <f>VLOOKUP($A636,級距!$A:$K,11,FALSE)</f>
        <v>2</v>
      </c>
      <c r="F636" s="32">
        <f t="shared" si="10"/>
        <v>1</v>
      </c>
    </row>
    <row r="637" spans="1:6">
      <c r="A637" s="47">
        <v>44370</v>
      </c>
      <c r="B637" s="46">
        <v>44229.264000000003</v>
      </c>
      <c r="C637" s="32">
        <f>VLOOKUP(A637,級距!$A:$K,9,FALSE)</f>
        <v>8</v>
      </c>
      <c r="D637" s="32">
        <f>VLOOKUP($A637,級距!$A:$K,10,FALSE)</f>
        <v>7</v>
      </c>
      <c r="E637" s="32">
        <f>VLOOKUP($A637,級距!$A:$K,11,FALSE)</f>
        <v>3</v>
      </c>
      <c r="F637" s="32">
        <f t="shared" si="10"/>
        <v>1</v>
      </c>
    </row>
    <row r="638" spans="1:6">
      <c r="A638" s="47">
        <v>44363</v>
      </c>
      <c r="B638" s="46">
        <v>-75910.880000000005</v>
      </c>
      <c r="C638" s="32">
        <f>VLOOKUP(A638,級距!$A:$K,9,FALSE)</f>
        <v>10</v>
      </c>
      <c r="D638" s="32">
        <f>VLOOKUP($A638,級距!$A:$K,10,FALSE)</f>
        <v>1</v>
      </c>
      <c r="E638" s="32">
        <f>VLOOKUP($A638,級距!$A:$K,11,FALSE)</f>
        <v>1</v>
      </c>
      <c r="F638" s="32">
        <f t="shared" si="10"/>
        <v>1</v>
      </c>
    </row>
    <row r="639" spans="1:6">
      <c r="A639" s="47">
        <v>44358</v>
      </c>
      <c r="B639" s="46">
        <v>-64963.103999999999</v>
      </c>
      <c r="C639" s="32">
        <f>VLOOKUP(A639,級距!$A:$K,9,FALSE)</f>
        <v>2</v>
      </c>
      <c r="D639" s="32">
        <f>VLOOKUP($A639,級距!$A:$K,10,FALSE)</f>
        <v>3</v>
      </c>
      <c r="E639" s="32">
        <f>VLOOKUP($A639,級距!$A:$K,11,FALSE)</f>
        <v>2</v>
      </c>
      <c r="F639" s="32">
        <f t="shared" si="10"/>
        <v>1</v>
      </c>
    </row>
    <row r="640" spans="1:6">
      <c r="A640" s="47">
        <v>44356</v>
      </c>
      <c r="B640" s="46">
        <v>77481.312000000005</v>
      </c>
      <c r="C640" s="32">
        <f>VLOOKUP(A640,級距!$A:$K,9,FALSE)</f>
        <v>5</v>
      </c>
      <c r="D640" s="32">
        <f>VLOOKUP($A640,級距!$A:$K,10,FALSE)</f>
        <v>2</v>
      </c>
      <c r="E640" s="32">
        <f>VLOOKUP($A640,級距!$A:$K,11,FALSE)</f>
        <v>2</v>
      </c>
      <c r="F640" s="32">
        <f t="shared" si="10"/>
        <v>1</v>
      </c>
    </row>
    <row r="641" spans="1:6">
      <c r="A641" s="47">
        <v>44351</v>
      </c>
      <c r="B641" s="46">
        <v>-67379.839999999997</v>
      </c>
      <c r="C641" s="32">
        <f>VLOOKUP(A641,級距!$A:$K,9,FALSE)</f>
        <v>3</v>
      </c>
      <c r="D641" s="32">
        <f>VLOOKUP($A641,級距!$A:$K,10,FALSE)</f>
        <v>4</v>
      </c>
      <c r="E641" s="32">
        <f>VLOOKUP($A641,級距!$A:$K,11,FALSE)</f>
        <v>2</v>
      </c>
      <c r="F641" s="32">
        <f t="shared" si="10"/>
        <v>1</v>
      </c>
    </row>
    <row r="642" spans="1:6">
      <c r="A642" s="47">
        <v>44350</v>
      </c>
      <c r="B642" s="46">
        <v>6184.8320000000003</v>
      </c>
      <c r="C642" s="32">
        <f>VLOOKUP(A642,級距!$A:$K,9,FALSE)</f>
        <v>5</v>
      </c>
      <c r="D642" s="32">
        <f>VLOOKUP($A642,級距!$A:$K,10,FALSE)</f>
        <v>2</v>
      </c>
      <c r="E642" s="32">
        <f>VLOOKUP($A642,級距!$A:$K,11,FALSE)</f>
        <v>2</v>
      </c>
      <c r="F642" s="32">
        <f t="shared" si="10"/>
        <v>1</v>
      </c>
    </row>
    <row r="643" spans="1:6">
      <c r="A643" s="47">
        <v>44348</v>
      </c>
      <c r="B643" s="46">
        <v>-67362.176000000007</v>
      </c>
      <c r="C643" s="32">
        <f>VLOOKUP(A643,級距!$A:$K,9,FALSE)</f>
        <v>3</v>
      </c>
      <c r="D643" s="32">
        <f>VLOOKUP($A643,級距!$A:$K,10,FALSE)</f>
        <v>7</v>
      </c>
      <c r="E643" s="32">
        <f>VLOOKUP($A643,級距!$A:$K,11,FALSE)</f>
        <v>3</v>
      </c>
      <c r="F643" s="32">
        <f t="shared" si="10"/>
        <v>1</v>
      </c>
    </row>
    <row r="644" spans="1:6">
      <c r="A644" s="47">
        <v>44343</v>
      </c>
      <c r="B644" s="46">
        <v>-63160.415999999997</v>
      </c>
      <c r="C644" s="32">
        <f>VLOOKUP(A644,級距!$A:$K,9,FALSE)</f>
        <v>10</v>
      </c>
      <c r="D644" s="32">
        <f>VLOOKUP($A644,級距!$A:$K,10,FALSE)</f>
        <v>2</v>
      </c>
      <c r="E644" s="32">
        <f>VLOOKUP($A644,級距!$A:$K,11,FALSE)</f>
        <v>1</v>
      </c>
      <c r="F644" s="32">
        <f t="shared" si="10"/>
        <v>1</v>
      </c>
    </row>
    <row r="645" spans="1:6">
      <c r="A645" s="47">
        <v>44337</v>
      </c>
      <c r="B645" s="46">
        <v>-27642.008000000002</v>
      </c>
      <c r="C645" s="32">
        <f>VLOOKUP(A645,級距!$A:$K,9,FALSE)</f>
        <v>10</v>
      </c>
      <c r="D645" s="32">
        <f>VLOOKUP($A645,級距!$A:$K,10,FALSE)</f>
        <v>1</v>
      </c>
      <c r="E645" s="32">
        <f>VLOOKUP($A645,級距!$A:$K,11,FALSE)</f>
        <v>1</v>
      </c>
      <c r="F645" s="32">
        <f t="shared" si="10"/>
        <v>1</v>
      </c>
    </row>
    <row r="646" spans="1:6">
      <c r="A646" s="47">
        <v>44334</v>
      </c>
      <c r="B646" s="46">
        <v>91387.48</v>
      </c>
      <c r="C646" s="32">
        <f>VLOOKUP(A646,級距!$A:$K,9,FALSE)</f>
        <v>10</v>
      </c>
      <c r="D646" s="32">
        <f>VLOOKUP($A646,級距!$A:$K,10,FALSE)</f>
        <v>9</v>
      </c>
      <c r="E646" s="32">
        <f>VLOOKUP($A646,級距!$A:$K,11,FALSE)</f>
        <v>4</v>
      </c>
      <c r="F646" s="32">
        <f t="shared" si="10"/>
        <v>1</v>
      </c>
    </row>
    <row r="647" spans="1:6">
      <c r="A647" s="47">
        <v>44329</v>
      </c>
      <c r="B647" s="46">
        <v>100835.8</v>
      </c>
      <c r="C647" s="32">
        <f>VLOOKUP(A647,級距!$A:$K,9,FALSE)</f>
        <v>10</v>
      </c>
      <c r="D647" s="32">
        <f>VLOOKUP($A647,級距!$A:$K,10,FALSE)</f>
        <v>1</v>
      </c>
      <c r="E647" s="32">
        <f>VLOOKUP($A647,級距!$A:$K,11,FALSE)</f>
        <v>1</v>
      </c>
      <c r="F647" s="32">
        <f t="shared" si="10"/>
        <v>1</v>
      </c>
    </row>
    <row r="648" spans="1:6">
      <c r="A648" s="47">
        <v>44328</v>
      </c>
      <c r="B648" s="46">
        <v>83222.607999999993</v>
      </c>
      <c r="C648" s="32">
        <f>VLOOKUP(A648,級距!$A:$K,9,FALSE)</f>
        <v>10</v>
      </c>
      <c r="D648" s="32">
        <f>VLOOKUP($A648,級距!$A:$K,10,FALSE)</f>
        <v>6</v>
      </c>
      <c r="E648" s="32">
        <f>VLOOKUP($A648,級距!$A:$K,11,FALSE)</f>
        <v>1</v>
      </c>
      <c r="F648" s="32">
        <f t="shared" si="10"/>
        <v>1</v>
      </c>
    </row>
    <row r="649" spans="1:6">
      <c r="A649" s="47">
        <v>44327</v>
      </c>
      <c r="B649" s="46">
        <v>103590.288</v>
      </c>
      <c r="C649" s="32">
        <f>VLOOKUP(A649,級距!$A:$K,9,FALSE)</f>
        <v>10</v>
      </c>
      <c r="D649" s="32">
        <f>VLOOKUP($A649,級距!$A:$K,10,FALSE)</f>
        <v>8</v>
      </c>
      <c r="E649" s="32">
        <f>VLOOKUP($A649,級距!$A:$K,11,FALSE)</f>
        <v>4</v>
      </c>
      <c r="F649" s="32">
        <f t="shared" ref="F649:F712" si="11">IF(A650&lt;&gt;A649,1,0)</f>
        <v>1</v>
      </c>
    </row>
    <row r="650" spans="1:6">
      <c r="A650" s="47">
        <v>44323</v>
      </c>
      <c r="B650" s="46">
        <v>92239.631999999998</v>
      </c>
      <c r="C650" s="32">
        <f>VLOOKUP(A650,級距!$A:$K,9,FALSE)</f>
        <v>7</v>
      </c>
      <c r="D650" s="32">
        <f>VLOOKUP($A650,級距!$A:$K,10,FALSE)</f>
        <v>8</v>
      </c>
      <c r="E650" s="32">
        <f>VLOOKUP($A650,級距!$A:$K,11,FALSE)</f>
        <v>3</v>
      </c>
      <c r="F650" s="32">
        <f t="shared" si="11"/>
        <v>1</v>
      </c>
    </row>
    <row r="651" spans="1:6">
      <c r="A651" s="47">
        <v>44322</v>
      </c>
      <c r="B651" s="46">
        <v>-121719.264</v>
      </c>
      <c r="C651" s="32">
        <f>VLOOKUP(A651,級距!$A:$K,9,FALSE)</f>
        <v>10</v>
      </c>
      <c r="D651" s="32">
        <f>VLOOKUP($A651,級距!$A:$K,10,FALSE)</f>
        <v>2</v>
      </c>
      <c r="E651" s="32">
        <f>VLOOKUP($A651,級距!$A:$K,11,FALSE)</f>
        <v>1</v>
      </c>
      <c r="F651" s="32">
        <f t="shared" si="11"/>
        <v>1</v>
      </c>
    </row>
    <row r="652" spans="1:6">
      <c r="A652" s="47">
        <v>44321</v>
      </c>
      <c r="B652" s="46">
        <v>-67726.096000000005</v>
      </c>
      <c r="C652" s="32">
        <f>VLOOKUP(A652,級距!$A:$K,9,FALSE)</f>
        <v>8</v>
      </c>
      <c r="D652" s="32">
        <f>VLOOKUP($A652,級距!$A:$K,10,FALSE)</f>
        <v>3</v>
      </c>
      <c r="E652" s="32">
        <f>VLOOKUP($A652,級距!$A:$K,11,FALSE)</f>
        <v>2</v>
      </c>
      <c r="F652" s="32">
        <f t="shared" si="11"/>
        <v>1</v>
      </c>
    </row>
    <row r="653" spans="1:6">
      <c r="A653" s="47">
        <v>44320</v>
      </c>
      <c r="B653" s="46">
        <v>458794.304</v>
      </c>
      <c r="C653" s="32">
        <f>VLOOKUP(A653,級距!$A:$K,9,FALSE)</f>
        <v>10</v>
      </c>
      <c r="D653" s="32">
        <f>VLOOKUP($A653,級距!$A:$K,10,FALSE)</f>
        <v>6</v>
      </c>
      <c r="E653" s="32">
        <f>VLOOKUP($A653,級距!$A:$K,11,FALSE)</f>
        <v>1</v>
      </c>
      <c r="F653" s="32">
        <f t="shared" si="11"/>
        <v>1</v>
      </c>
    </row>
    <row r="654" spans="1:6">
      <c r="A654" s="47">
        <v>44319</v>
      </c>
      <c r="B654" s="46">
        <v>67555.335999999996</v>
      </c>
      <c r="C654" s="32">
        <f>VLOOKUP(A654,級距!$A:$K,9,FALSE)</f>
        <v>9</v>
      </c>
      <c r="D654" s="32">
        <f>VLOOKUP($A654,級距!$A:$K,10,FALSE)</f>
        <v>9</v>
      </c>
      <c r="E654" s="32">
        <f>VLOOKUP($A654,級距!$A:$K,11,FALSE)</f>
        <v>3</v>
      </c>
      <c r="F654" s="32">
        <f t="shared" si="11"/>
        <v>1</v>
      </c>
    </row>
    <row r="655" spans="1:6">
      <c r="A655" s="47">
        <v>44313</v>
      </c>
      <c r="B655" s="46">
        <v>-13532.335999999999</v>
      </c>
      <c r="C655" s="32">
        <f>VLOOKUP(A655,級距!$A:$K,9,FALSE)</f>
        <v>2</v>
      </c>
      <c r="D655" s="32">
        <f>VLOOKUP($A655,級距!$A:$K,10,FALSE)</f>
        <v>4</v>
      </c>
      <c r="E655" s="32">
        <f>VLOOKUP($A655,級距!$A:$K,11,FALSE)</f>
        <v>2</v>
      </c>
      <c r="F655" s="32">
        <f t="shared" si="11"/>
        <v>1</v>
      </c>
    </row>
    <row r="656" spans="1:6">
      <c r="A656" s="47">
        <v>44312</v>
      </c>
      <c r="B656" s="46">
        <v>-65003.423999999999</v>
      </c>
      <c r="C656" s="32">
        <f>VLOOKUP(A656,級距!$A:$K,9,FALSE)</f>
        <v>7</v>
      </c>
      <c r="D656" s="32">
        <f>VLOOKUP($A656,級距!$A:$K,10,FALSE)</f>
        <v>10</v>
      </c>
      <c r="E656" s="32">
        <f>VLOOKUP($A656,級距!$A:$K,11,FALSE)</f>
        <v>3</v>
      </c>
      <c r="F656" s="32">
        <f t="shared" si="11"/>
        <v>1</v>
      </c>
    </row>
    <row r="657" spans="1:6">
      <c r="A657" s="47">
        <v>44308</v>
      </c>
      <c r="B657" s="46">
        <v>-64993.343999999997</v>
      </c>
      <c r="C657" s="32">
        <f>VLOOKUP(A657,級距!$A:$K,9,FALSE)</f>
        <v>9</v>
      </c>
      <c r="D657" s="32">
        <f>VLOOKUP($A657,級距!$A:$K,10,FALSE)</f>
        <v>5</v>
      </c>
      <c r="E657" s="32">
        <f>VLOOKUP($A657,級距!$A:$K,11,FALSE)</f>
        <v>1</v>
      </c>
      <c r="F657" s="32">
        <f t="shared" si="11"/>
        <v>1</v>
      </c>
    </row>
    <row r="658" spans="1:6">
      <c r="A658" s="47">
        <v>44305</v>
      </c>
      <c r="B658" s="46">
        <v>3431.5680000000002</v>
      </c>
      <c r="C658" s="32">
        <f>VLOOKUP(A658,級距!$A:$K,9,FALSE)</f>
        <v>5</v>
      </c>
      <c r="D658" s="32">
        <f>VLOOKUP($A658,級距!$A:$K,10,FALSE)</f>
        <v>9</v>
      </c>
      <c r="E658" s="32">
        <f>VLOOKUP($A658,級距!$A:$K,11,FALSE)</f>
        <v>3</v>
      </c>
      <c r="F658" s="32">
        <f t="shared" si="11"/>
        <v>1</v>
      </c>
    </row>
    <row r="659" spans="1:6">
      <c r="A659" s="47">
        <v>44302</v>
      </c>
      <c r="B659" s="46">
        <v>-67345.279999999999</v>
      </c>
      <c r="C659" s="32">
        <f>VLOOKUP(A659,級距!$A:$K,9,FALSE)</f>
        <v>5</v>
      </c>
      <c r="D659" s="32">
        <f>VLOOKUP($A659,級距!$A:$K,10,FALSE)</f>
        <v>6</v>
      </c>
      <c r="E659" s="32">
        <f>VLOOKUP($A659,級距!$A:$K,11,FALSE)</f>
        <v>2</v>
      </c>
      <c r="F659" s="32">
        <f t="shared" si="11"/>
        <v>1</v>
      </c>
    </row>
    <row r="660" spans="1:6">
      <c r="A660" s="47">
        <v>44300</v>
      </c>
      <c r="B660" s="46">
        <v>-67203.967999999993</v>
      </c>
      <c r="C660" s="32">
        <f>VLOOKUP(A660,級距!$A:$K,9,FALSE)</f>
        <v>10</v>
      </c>
      <c r="D660" s="32">
        <f>VLOOKUP($A660,級距!$A:$K,10,FALSE)</f>
        <v>1</v>
      </c>
      <c r="E660" s="32">
        <f>VLOOKUP($A660,級距!$A:$K,11,FALSE)</f>
        <v>1</v>
      </c>
      <c r="F660" s="32">
        <f t="shared" si="11"/>
        <v>1</v>
      </c>
    </row>
    <row r="661" spans="1:6">
      <c r="A661" s="47">
        <v>44299</v>
      </c>
      <c r="B661" s="46">
        <v>83878.240000000005</v>
      </c>
      <c r="C661" s="32">
        <f>VLOOKUP(A661,級距!$A:$K,9,FALSE)</f>
        <v>8</v>
      </c>
      <c r="D661" s="32">
        <f>VLOOKUP($A661,級距!$A:$K,10,FALSE)</f>
        <v>5</v>
      </c>
      <c r="E661" s="32">
        <f>VLOOKUP($A661,級距!$A:$K,11,FALSE)</f>
        <v>2</v>
      </c>
      <c r="F661" s="32">
        <f t="shared" si="11"/>
        <v>1</v>
      </c>
    </row>
    <row r="662" spans="1:6">
      <c r="A662" s="47">
        <v>44295</v>
      </c>
      <c r="B662" s="46">
        <v>99519.664000000004</v>
      </c>
      <c r="C662" s="32">
        <f>VLOOKUP(A662,級距!$A:$K,9,FALSE)</f>
        <v>5</v>
      </c>
      <c r="D662" s="32">
        <f>VLOOKUP($A662,級距!$A:$K,10,FALSE)</f>
        <v>7</v>
      </c>
      <c r="E662" s="32">
        <f>VLOOKUP($A662,級距!$A:$K,11,FALSE)</f>
        <v>3</v>
      </c>
      <c r="F662" s="32">
        <f t="shared" si="11"/>
        <v>1</v>
      </c>
    </row>
    <row r="663" spans="1:6">
      <c r="A663" s="47">
        <v>44294</v>
      </c>
      <c r="B663" s="46">
        <v>52735.68</v>
      </c>
      <c r="C663" s="32">
        <f>VLOOKUP(A663,級距!$A:$K,9,FALSE)</f>
        <v>8</v>
      </c>
      <c r="D663" s="32">
        <f>VLOOKUP($A663,級距!$A:$K,10,FALSE)</f>
        <v>9</v>
      </c>
      <c r="E663" s="32">
        <f>VLOOKUP($A663,級距!$A:$K,11,FALSE)</f>
        <v>3</v>
      </c>
      <c r="F663" s="32">
        <f t="shared" si="11"/>
        <v>1</v>
      </c>
    </row>
    <row r="664" spans="1:6">
      <c r="A664" s="47">
        <v>44292</v>
      </c>
      <c r="B664" s="46">
        <v>23972.799999999999</v>
      </c>
      <c r="C664" s="32">
        <f>VLOOKUP(A664,級距!$A:$K,9,FALSE)</f>
        <v>4</v>
      </c>
      <c r="D664" s="32">
        <f>VLOOKUP($A664,級距!$A:$K,10,FALSE)</f>
        <v>3</v>
      </c>
      <c r="E664" s="32">
        <f>VLOOKUP($A664,級距!$A:$K,11,FALSE)</f>
        <v>2</v>
      </c>
      <c r="F664" s="32">
        <f t="shared" si="11"/>
        <v>1</v>
      </c>
    </row>
    <row r="665" spans="1:6">
      <c r="A665" s="47">
        <v>44286</v>
      </c>
      <c r="B665" s="46">
        <v>12845.632</v>
      </c>
      <c r="C665" s="32">
        <f>VLOOKUP(A665,級距!$A:$K,9,FALSE)</f>
        <v>4</v>
      </c>
      <c r="D665" s="32">
        <f>VLOOKUP($A665,級距!$A:$K,10,FALSE)</f>
        <v>9</v>
      </c>
      <c r="E665" s="32">
        <f>VLOOKUP($A665,級距!$A:$K,11,FALSE)</f>
        <v>3</v>
      </c>
      <c r="F665" s="32">
        <f t="shared" si="11"/>
        <v>1</v>
      </c>
    </row>
    <row r="666" spans="1:6">
      <c r="A666" s="47">
        <v>44281</v>
      </c>
      <c r="B666" s="46">
        <v>101735.16800000001</v>
      </c>
      <c r="C666" s="32">
        <f>VLOOKUP(A666,級距!$A:$K,9,FALSE)</f>
        <v>7</v>
      </c>
      <c r="D666" s="32">
        <f>VLOOKUP($A666,級距!$A:$K,10,FALSE)</f>
        <v>10</v>
      </c>
      <c r="E666" s="32">
        <f>VLOOKUP($A666,級距!$A:$K,11,FALSE)</f>
        <v>3</v>
      </c>
      <c r="F666" s="32">
        <f t="shared" si="11"/>
        <v>1</v>
      </c>
    </row>
    <row r="667" spans="1:6">
      <c r="A667" s="47">
        <v>44279</v>
      </c>
      <c r="B667" s="46">
        <v>68251.872000000003</v>
      </c>
      <c r="C667" s="32">
        <f>VLOOKUP(A667,級距!$A:$K,9,FALSE)</f>
        <v>3</v>
      </c>
      <c r="D667" s="32">
        <f>VLOOKUP($A667,級距!$A:$K,10,FALSE)</f>
        <v>3</v>
      </c>
      <c r="E667" s="32">
        <f>VLOOKUP($A667,級距!$A:$K,11,FALSE)</f>
        <v>2</v>
      </c>
      <c r="F667" s="32">
        <f t="shared" si="11"/>
        <v>1</v>
      </c>
    </row>
    <row r="668" spans="1:6">
      <c r="A668" s="47">
        <v>44278</v>
      </c>
      <c r="B668" s="46">
        <v>61401.52</v>
      </c>
      <c r="C668" s="32">
        <f>VLOOKUP(A668,級距!$A:$K,9,FALSE)</f>
        <v>5</v>
      </c>
      <c r="D668" s="32">
        <f>VLOOKUP($A668,級距!$A:$K,10,FALSE)</f>
        <v>6</v>
      </c>
      <c r="E668" s="32">
        <f>VLOOKUP($A668,級距!$A:$K,11,FALSE)</f>
        <v>2</v>
      </c>
      <c r="F668" s="32">
        <f t="shared" si="11"/>
        <v>1</v>
      </c>
    </row>
    <row r="669" spans="1:6">
      <c r="A669" s="47">
        <v>44277</v>
      </c>
      <c r="B669" s="46">
        <v>-48053.423999999999</v>
      </c>
      <c r="C669" s="32">
        <f>VLOOKUP(A669,級距!$A:$K,9,FALSE)</f>
        <v>9</v>
      </c>
      <c r="D669" s="32">
        <f>VLOOKUP($A669,級距!$A:$K,10,FALSE)</f>
        <v>5</v>
      </c>
      <c r="E669" s="32">
        <f>VLOOKUP($A669,級距!$A:$K,11,FALSE)</f>
        <v>2</v>
      </c>
      <c r="F669" s="32">
        <f t="shared" si="11"/>
        <v>1</v>
      </c>
    </row>
    <row r="670" spans="1:6">
      <c r="A670" s="47">
        <v>44274</v>
      </c>
      <c r="B670" s="46">
        <v>-66942.080000000002</v>
      </c>
      <c r="C670" s="32">
        <f>VLOOKUP(A670,級距!$A:$K,9,FALSE)</f>
        <v>5</v>
      </c>
      <c r="D670" s="32">
        <f>VLOOKUP($A670,級距!$A:$K,10,FALSE)</f>
        <v>6</v>
      </c>
      <c r="E670" s="32">
        <f>VLOOKUP($A670,級距!$A:$K,11,FALSE)</f>
        <v>2</v>
      </c>
      <c r="F670" s="32">
        <f t="shared" si="11"/>
        <v>1</v>
      </c>
    </row>
    <row r="671" spans="1:6">
      <c r="A671" s="47">
        <v>44273</v>
      </c>
      <c r="B671" s="46">
        <v>45703.584000000003</v>
      </c>
      <c r="C671" s="32">
        <f>VLOOKUP(A671,級距!$A:$K,9,FALSE)</f>
        <v>5</v>
      </c>
      <c r="D671" s="32">
        <f>VLOOKUP($A671,級距!$A:$K,10,FALSE)</f>
        <v>1</v>
      </c>
      <c r="E671" s="32">
        <f>VLOOKUP($A671,級距!$A:$K,11,FALSE)</f>
        <v>2</v>
      </c>
      <c r="F671" s="32">
        <f t="shared" si="11"/>
        <v>1</v>
      </c>
    </row>
    <row r="672" spans="1:6">
      <c r="A672" s="47">
        <v>44272</v>
      </c>
      <c r="B672" s="46">
        <v>144580.4</v>
      </c>
      <c r="C672" s="32">
        <f>VLOOKUP(A672,級距!$A:$K,9,FALSE)</f>
        <v>5</v>
      </c>
      <c r="D672" s="32">
        <f>VLOOKUP($A672,級距!$A:$K,10,FALSE)</f>
        <v>8</v>
      </c>
      <c r="E672" s="32">
        <f>VLOOKUP($A672,級距!$A:$K,11,FALSE)</f>
        <v>3</v>
      </c>
      <c r="F672" s="32">
        <f t="shared" si="11"/>
        <v>1</v>
      </c>
    </row>
    <row r="673" spans="1:6">
      <c r="A673" s="47">
        <v>44271</v>
      </c>
      <c r="B673" s="46">
        <v>-122782.61599999999</v>
      </c>
      <c r="C673" s="32">
        <f>VLOOKUP(A673,級距!$A:$K,9,FALSE)</f>
        <v>4</v>
      </c>
      <c r="D673" s="32">
        <f>VLOOKUP($A673,級距!$A:$K,10,FALSE)</f>
        <v>5</v>
      </c>
      <c r="E673" s="32">
        <f>VLOOKUP($A673,級距!$A:$K,11,FALSE)</f>
        <v>2</v>
      </c>
      <c r="F673" s="32">
        <f t="shared" si="11"/>
        <v>1</v>
      </c>
    </row>
    <row r="674" spans="1:6">
      <c r="A674" s="47">
        <v>44267</v>
      </c>
      <c r="B674" s="46">
        <v>8527.6319999999996</v>
      </c>
      <c r="C674" s="32">
        <f>VLOOKUP(A674,級距!$A:$K,9,FALSE)</f>
        <v>3</v>
      </c>
      <c r="D674" s="32">
        <f>VLOOKUP($A674,級距!$A:$K,10,FALSE)</f>
        <v>5</v>
      </c>
      <c r="E674" s="32">
        <f>VLOOKUP($A674,級距!$A:$K,11,FALSE)</f>
        <v>2</v>
      </c>
      <c r="F674" s="32">
        <f t="shared" si="11"/>
        <v>1</v>
      </c>
    </row>
    <row r="675" spans="1:6">
      <c r="A675" s="47">
        <v>44266</v>
      </c>
      <c r="B675" s="46">
        <v>126574.81600000001</v>
      </c>
      <c r="C675" s="32">
        <f>VLOOKUP(A675,級距!$A:$K,9,FALSE)</f>
        <v>9</v>
      </c>
      <c r="D675" s="32">
        <f>VLOOKUP($A675,級距!$A:$K,10,FALSE)</f>
        <v>9</v>
      </c>
      <c r="E675" s="32">
        <f>VLOOKUP($A675,級距!$A:$K,11,FALSE)</f>
        <v>3</v>
      </c>
      <c r="F675" s="32">
        <f t="shared" si="11"/>
        <v>1</v>
      </c>
    </row>
    <row r="676" spans="1:6">
      <c r="A676" s="47">
        <v>44265</v>
      </c>
      <c r="B676" s="46">
        <v>-34891.775999999998</v>
      </c>
      <c r="C676" s="32">
        <f>VLOOKUP(A676,級距!$A:$K,9,FALSE)</f>
        <v>5</v>
      </c>
      <c r="D676" s="32">
        <f>VLOOKUP($A676,級距!$A:$K,10,FALSE)</f>
        <v>6</v>
      </c>
      <c r="E676" s="32">
        <f>VLOOKUP($A676,級距!$A:$K,11,FALSE)</f>
        <v>2</v>
      </c>
      <c r="F676" s="32">
        <f t="shared" si="11"/>
        <v>1</v>
      </c>
    </row>
    <row r="677" spans="1:6">
      <c r="A677" s="47">
        <v>44264</v>
      </c>
      <c r="B677" s="46">
        <v>-66839.551999999996</v>
      </c>
      <c r="C677" s="32">
        <f>VLOOKUP(A677,級距!$A:$K,9,FALSE)</f>
        <v>8</v>
      </c>
      <c r="D677" s="32">
        <f>VLOOKUP($A677,級距!$A:$K,10,FALSE)</f>
        <v>1</v>
      </c>
      <c r="E677" s="32">
        <f>VLOOKUP($A677,級距!$A:$K,11,FALSE)</f>
        <v>2</v>
      </c>
      <c r="F677" s="32">
        <f t="shared" si="11"/>
        <v>1</v>
      </c>
    </row>
    <row r="678" spans="1:6">
      <c r="A678" s="47">
        <v>44260</v>
      </c>
      <c r="B678" s="46">
        <v>-33525.552000000003</v>
      </c>
      <c r="C678" s="32">
        <f>VLOOKUP(A678,級距!$A:$K,9,FALSE)</f>
        <v>10</v>
      </c>
      <c r="D678" s="32">
        <f>VLOOKUP($A678,級距!$A:$K,10,FALSE)</f>
        <v>8</v>
      </c>
      <c r="E678" s="32">
        <f>VLOOKUP($A678,級距!$A:$K,11,FALSE)</f>
        <v>4</v>
      </c>
      <c r="F678" s="32">
        <f t="shared" si="11"/>
        <v>1</v>
      </c>
    </row>
    <row r="679" spans="1:6">
      <c r="A679" s="47">
        <v>44257</v>
      </c>
      <c r="B679" s="46">
        <v>249863.67999999999</v>
      </c>
      <c r="C679" s="32">
        <f>VLOOKUP(A679,級距!$A:$K,9,FALSE)</f>
        <v>10</v>
      </c>
      <c r="D679" s="32">
        <f>VLOOKUP($A679,級距!$A:$K,10,FALSE)</f>
        <v>9</v>
      </c>
      <c r="E679" s="32">
        <f>VLOOKUP($A679,級距!$A:$K,11,FALSE)</f>
        <v>4</v>
      </c>
      <c r="F679" s="32">
        <f t="shared" si="11"/>
        <v>1</v>
      </c>
    </row>
    <row r="680" spans="1:6">
      <c r="A680" s="47">
        <v>44253</v>
      </c>
      <c r="B680" s="46">
        <v>45941.175999999999</v>
      </c>
      <c r="C680" s="32">
        <f>VLOOKUP(A680,級距!$A:$K,9,FALSE)</f>
        <v>9</v>
      </c>
      <c r="D680" s="32">
        <f>VLOOKUP($A680,級距!$A:$K,10,FALSE)</f>
        <v>4</v>
      </c>
      <c r="E680" s="32">
        <f>VLOOKUP($A680,級距!$A:$K,11,FALSE)</f>
        <v>2</v>
      </c>
      <c r="F680" s="32">
        <f t="shared" si="11"/>
        <v>1</v>
      </c>
    </row>
    <row r="681" spans="1:6">
      <c r="A681" s="47">
        <v>44252</v>
      </c>
      <c r="B681" s="46">
        <v>-36614.703999999998</v>
      </c>
      <c r="C681" s="32">
        <f>VLOOKUP(A681,級距!$A:$K,9,FALSE)</f>
        <v>5</v>
      </c>
      <c r="D681" s="32">
        <f>VLOOKUP($A681,級距!$A:$K,10,FALSE)</f>
        <v>1</v>
      </c>
      <c r="E681" s="32">
        <f>VLOOKUP($A681,級距!$A:$K,11,FALSE)</f>
        <v>2</v>
      </c>
      <c r="F681" s="32">
        <f t="shared" si="11"/>
        <v>1</v>
      </c>
    </row>
    <row r="682" spans="1:6">
      <c r="A682" s="47">
        <v>44251</v>
      </c>
      <c r="B682" s="46">
        <v>-64714.271999999997</v>
      </c>
      <c r="C682" s="32">
        <f>VLOOKUP(A682,級距!$A:$K,9,FALSE)</f>
        <v>9</v>
      </c>
      <c r="D682" s="32">
        <f>VLOOKUP($A682,級距!$A:$K,10,FALSE)</f>
        <v>4</v>
      </c>
      <c r="E682" s="32">
        <f>VLOOKUP($A682,級距!$A:$K,11,FALSE)</f>
        <v>1</v>
      </c>
      <c r="F682" s="32">
        <f t="shared" si="11"/>
        <v>1</v>
      </c>
    </row>
    <row r="683" spans="1:6">
      <c r="A683" s="47">
        <v>44249</v>
      </c>
      <c r="B683" s="46">
        <v>-5544.8639999999996</v>
      </c>
      <c r="C683" s="32">
        <f>VLOOKUP(A683,級距!$A:$K,9,FALSE)</f>
        <v>8</v>
      </c>
      <c r="D683" s="32">
        <f>VLOOKUP($A683,級距!$A:$K,10,FALSE)</f>
        <v>5</v>
      </c>
      <c r="E683" s="32">
        <f>VLOOKUP($A683,級距!$A:$K,11,FALSE)</f>
        <v>2</v>
      </c>
      <c r="F683" s="32">
        <f t="shared" si="11"/>
        <v>1</v>
      </c>
    </row>
    <row r="684" spans="1:6">
      <c r="A684" s="47">
        <v>44246</v>
      </c>
      <c r="B684" s="46">
        <v>-67030.016000000003</v>
      </c>
      <c r="C684" s="32">
        <f>VLOOKUP(A684,級距!$A:$K,9,FALSE)</f>
        <v>7</v>
      </c>
      <c r="D684" s="32">
        <f>VLOOKUP($A684,級距!$A:$K,10,FALSE)</f>
        <v>1</v>
      </c>
      <c r="E684" s="32">
        <f>VLOOKUP($A684,級距!$A:$K,11,FALSE)</f>
        <v>2</v>
      </c>
      <c r="F684" s="32">
        <f t="shared" si="11"/>
        <v>1</v>
      </c>
    </row>
    <row r="685" spans="1:6">
      <c r="A685" s="47">
        <v>44245</v>
      </c>
      <c r="B685" s="46">
        <v>-64743.360000000001</v>
      </c>
      <c r="C685" s="32">
        <f>VLOOKUP(A685,級距!$A:$K,9,FALSE)</f>
        <v>8</v>
      </c>
      <c r="D685" s="32">
        <f>VLOOKUP($A685,級距!$A:$K,10,FALSE)</f>
        <v>1</v>
      </c>
      <c r="E685" s="32">
        <f>VLOOKUP($A685,級距!$A:$K,11,FALSE)</f>
        <v>2</v>
      </c>
      <c r="F685" s="32">
        <f t="shared" si="11"/>
        <v>1</v>
      </c>
    </row>
    <row r="686" spans="1:6">
      <c r="A686" s="47">
        <v>44244</v>
      </c>
      <c r="B686" s="46">
        <v>139412.864</v>
      </c>
      <c r="C686" s="32">
        <f>VLOOKUP(A686,級距!$A:$K,9,FALSE)</f>
        <v>8</v>
      </c>
      <c r="D686" s="32">
        <f>VLOOKUP($A686,級距!$A:$K,10,FALSE)</f>
        <v>3</v>
      </c>
      <c r="E686" s="32">
        <f>VLOOKUP($A686,級距!$A:$K,11,FALSE)</f>
        <v>2</v>
      </c>
      <c r="F686" s="32">
        <f t="shared" si="11"/>
        <v>1</v>
      </c>
    </row>
    <row r="687" spans="1:6">
      <c r="A687" s="47">
        <v>44232</v>
      </c>
      <c r="B687" s="46">
        <v>-64595.904000000002</v>
      </c>
      <c r="C687" s="32">
        <f>VLOOKUP(A687,級距!$A:$K,9,FALSE)</f>
        <v>8</v>
      </c>
      <c r="D687" s="32">
        <f>VLOOKUP($A687,級距!$A:$K,10,FALSE)</f>
        <v>1</v>
      </c>
      <c r="E687" s="32">
        <f>VLOOKUP($A687,級距!$A:$K,11,FALSE)</f>
        <v>2</v>
      </c>
      <c r="F687" s="32">
        <f t="shared" si="11"/>
        <v>1</v>
      </c>
    </row>
    <row r="688" spans="1:6">
      <c r="A688" s="47">
        <v>44231</v>
      </c>
      <c r="B688" s="46">
        <v>-64529.375999999997</v>
      </c>
      <c r="C688" s="32">
        <f>VLOOKUP(A688,級距!$A:$K,9,FALSE)</f>
        <v>8</v>
      </c>
      <c r="D688" s="32">
        <f>VLOOKUP($A688,級距!$A:$K,10,FALSE)</f>
        <v>1</v>
      </c>
      <c r="E688" s="32">
        <f>VLOOKUP($A688,級距!$A:$K,11,FALSE)</f>
        <v>2</v>
      </c>
      <c r="F688" s="32">
        <f t="shared" si="11"/>
        <v>1</v>
      </c>
    </row>
    <row r="689" spans="1:6">
      <c r="A689" s="47">
        <v>44229</v>
      </c>
      <c r="B689" s="46">
        <v>130483.8</v>
      </c>
      <c r="C689" s="32">
        <f>VLOOKUP(A689,級距!$A:$K,9,FALSE)</f>
        <v>10</v>
      </c>
      <c r="D689" s="32">
        <f>VLOOKUP($A689,級距!$A:$K,10,FALSE)</f>
        <v>8</v>
      </c>
      <c r="E689" s="32">
        <f>VLOOKUP($A689,級距!$A:$K,11,FALSE)</f>
        <v>4</v>
      </c>
      <c r="F689" s="32">
        <f t="shared" si="11"/>
        <v>1</v>
      </c>
    </row>
    <row r="690" spans="1:6">
      <c r="A690" s="47">
        <v>44228</v>
      </c>
      <c r="B690" s="46">
        <v>109591.44</v>
      </c>
      <c r="C690" s="32">
        <f>VLOOKUP(A690,級距!$A:$K,9,FALSE)</f>
        <v>10</v>
      </c>
      <c r="D690" s="32">
        <f>VLOOKUP($A690,級距!$A:$K,10,FALSE)</f>
        <v>7</v>
      </c>
      <c r="E690" s="32">
        <f>VLOOKUP($A690,級距!$A:$K,11,FALSE)</f>
        <v>4</v>
      </c>
      <c r="F690" s="32">
        <f t="shared" si="11"/>
        <v>1</v>
      </c>
    </row>
    <row r="691" spans="1:6">
      <c r="A691" s="47">
        <v>44225</v>
      </c>
      <c r="B691" s="46">
        <v>384930.99200000003</v>
      </c>
      <c r="C691" s="32">
        <f>VLOOKUP(A691,級距!$A:$K,9,FALSE)</f>
        <v>10</v>
      </c>
      <c r="D691" s="32">
        <f>VLOOKUP($A691,級距!$A:$K,10,FALSE)</f>
        <v>9</v>
      </c>
      <c r="E691" s="32">
        <f>VLOOKUP($A691,級距!$A:$K,11,FALSE)</f>
        <v>4</v>
      </c>
      <c r="F691" s="32">
        <f t="shared" si="11"/>
        <v>1</v>
      </c>
    </row>
    <row r="692" spans="1:6">
      <c r="A692" s="47">
        <v>44224</v>
      </c>
      <c r="B692" s="46">
        <v>178467.05600000001</v>
      </c>
      <c r="C692" s="32">
        <f>VLOOKUP(A692,級距!$A:$K,9,FALSE)</f>
        <v>8</v>
      </c>
      <c r="D692" s="32">
        <f>VLOOKUP($A692,級距!$A:$K,10,FALSE)</f>
        <v>2</v>
      </c>
      <c r="E692" s="32">
        <f>VLOOKUP($A692,級距!$A:$K,11,FALSE)</f>
        <v>2</v>
      </c>
      <c r="F692" s="32">
        <f t="shared" si="11"/>
        <v>1</v>
      </c>
    </row>
    <row r="693" spans="1:6">
      <c r="A693" s="47">
        <v>44223</v>
      </c>
      <c r="B693" s="46">
        <v>-66812.288</v>
      </c>
      <c r="C693" s="32">
        <f>VLOOKUP(A693,級距!$A:$K,9,FALSE)</f>
        <v>8</v>
      </c>
      <c r="D693" s="32">
        <f>VLOOKUP($A693,級距!$A:$K,10,FALSE)</f>
        <v>3</v>
      </c>
      <c r="E693" s="32">
        <f>VLOOKUP($A693,級距!$A:$K,11,FALSE)</f>
        <v>2</v>
      </c>
      <c r="F693" s="32">
        <f t="shared" si="11"/>
        <v>1</v>
      </c>
    </row>
    <row r="694" spans="1:6">
      <c r="A694" s="47">
        <v>44222</v>
      </c>
      <c r="B694" s="46">
        <v>230695.88800000001</v>
      </c>
      <c r="C694" s="32">
        <f>VLOOKUP(A694,級距!$A:$K,9,FALSE)</f>
        <v>10</v>
      </c>
      <c r="D694" s="32">
        <f>VLOOKUP($A694,級距!$A:$K,10,FALSE)</f>
        <v>6</v>
      </c>
      <c r="E694" s="32">
        <f>VLOOKUP($A694,級距!$A:$K,11,FALSE)</f>
        <v>1</v>
      </c>
      <c r="F694" s="32">
        <f t="shared" si="11"/>
        <v>1</v>
      </c>
    </row>
    <row r="695" spans="1:6">
      <c r="A695" s="47">
        <v>44221</v>
      </c>
      <c r="B695" s="46">
        <v>-51839.072</v>
      </c>
      <c r="C695" s="32">
        <f>VLOOKUP(A695,級距!$A:$K,9,FALSE)</f>
        <v>9</v>
      </c>
      <c r="D695" s="32">
        <f>VLOOKUP($A695,級距!$A:$K,10,FALSE)</f>
        <v>2</v>
      </c>
      <c r="E695" s="32">
        <f>VLOOKUP($A695,級距!$A:$K,11,FALSE)</f>
        <v>2</v>
      </c>
      <c r="F695" s="32">
        <f t="shared" si="11"/>
        <v>1</v>
      </c>
    </row>
    <row r="696" spans="1:6">
      <c r="A696" s="47">
        <v>44218</v>
      </c>
      <c r="B696" s="46">
        <v>123847.024</v>
      </c>
      <c r="C696" s="32">
        <f>VLOOKUP(A696,級距!$A:$K,9,FALSE)</f>
        <v>5</v>
      </c>
      <c r="D696" s="32">
        <f>VLOOKUP($A696,級距!$A:$K,10,FALSE)</f>
        <v>5</v>
      </c>
      <c r="E696" s="32">
        <f>VLOOKUP($A696,級距!$A:$K,11,FALSE)</f>
        <v>2</v>
      </c>
      <c r="F696" s="32">
        <f t="shared" si="11"/>
        <v>1</v>
      </c>
    </row>
    <row r="697" spans="1:6">
      <c r="A697" s="47">
        <v>44217</v>
      </c>
      <c r="B697" s="46">
        <v>151202.68</v>
      </c>
      <c r="C697" s="32">
        <f>VLOOKUP(A697,級距!$A:$K,9,FALSE)</f>
        <v>10</v>
      </c>
      <c r="D697" s="32">
        <f>VLOOKUP($A697,級距!$A:$K,10,FALSE)</f>
        <v>8</v>
      </c>
      <c r="E697" s="32">
        <f>VLOOKUP($A697,級距!$A:$K,11,FALSE)</f>
        <v>4</v>
      </c>
      <c r="F697" s="32">
        <f t="shared" si="11"/>
        <v>1</v>
      </c>
    </row>
    <row r="698" spans="1:6">
      <c r="A698" s="47">
        <v>44216</v>
      </c>
      <c r="B698" s="46">
        <v>196331.74400000001</v>
      </c>
      <c r="C698" s="32">
        <f>VLOOKUP(A698,級距!$A:$K,9,FALSE)</f>
        <v>8</v>
      </c>
      <c r="D698" s="32">
        <f>VLOOKUP($A698,級距!$A:$K,10,FALSE)</f>
        <v>6</v>
      </c>
      <c r="E698" s="32">
        <f>VLOOKUP($A698,級距!$A:$K,11,FALSE)</f>
        <v>2</v>
      </c>
      <c r="F698" s="32">
        <f t="shared" si="11"/>
        <v>1</v>
      </c>
    </row>
    <row r="699" spans="1:6">
      <c r="A699" s="47">
        <v>44215</v>
      </c>
      <c r="B699" s="46">
        <v>-88433.232000000004</v>
      </c>
      <c r="C699" s="32">
        <f>VLOOKUP(A699,級距!$A:$K,9,FALSE)</f>
        <v>8</v>
      </c>
      <c r="D699" s="32">
        <f>VLOOKUP($A699,級距!$A:$K,10,FALSE)</f>
        <v>8</v>
      </c>
      <c r="E699" s="32">
        <f>VLOOKUP($A699,級距!$A:$K,11,FALSE)</f>
        <v>3</v>
      </c>
      <c r="F699" s="32">
        <f t="shared" si="11"/>
        <v>1</v>
      </c>
    </row>
    <row r="700" spans="1:6">
      <c r="A700" s="47">
        <v>44214</v>
      </c>
      <c r="B700" s="46">
        <v>-66756.224000000002</v>
      </c>
      <c r="C700" s="32">
        <f>VLOOKUP(A700,級距!$A:$K,9,FALSE)</f>
        <v>10</v>
      </c>
      <c r="D700" s="32">
        <f>VLOOKUP($A700,級距!$A:$K,10,FALSE)</f>
        <v>1</v>
      </c>
      <c r="E700" s="32">
        <f>VLOOKUP($A700,級距!$A:$K,11,FALSE)</f>
        <v>1</v>
      </c>
      <c r="F700" s="32">
        <f t="shared" si="11"/>
        <v>1</v>
      </c>
    </row>
    <row r="701" spans="1:6">
      <c r="A701" s="47">
        <v>44210</v>
      </c>
      <c r="B701" s="46">
        <v>-43629.472000000002</v>
      </c>
      <c r="C701" s="32">
        <f>VLOOKUP(A701,級距!$A:$K,9,FALSE)</f>
        <v>4</v>
      </c>
      <c r="D701" s="32">
        <f>VLOOKUP($A701,級距!$A:$K,10,FALSE)</f>
        <v>2</v>
      </c>
      <c r="E701" s="32">
        <f>VLOOKUP($A701,級距!$A:$K,11,FALSE)</f>
        <v>2</v>
      </c>
      <c r="F701" s="32">
        <f t="shared" si="11"/>
        <v>1</v>
      </c>
    </row>
    <row r="702" spans="1:6">
      <c r="A702" s="47">
        <v>44209</v>
      </c>
      <c r="B702" s="46">
        <v>113087.03999999999</v>
      </c>
      <c r="C702" s="32">
        <f>VLOOKUP(A702,級距!$A:$K,9,FALSE)</f>
        <v>8</v>
      </c>
      <c r="D702" s="32">
        <f>VLOOKUP($A702,級距!$A:$K,10,FALSE)</f>
        <v>9</v>
      </c>
      <c r="E702" s="32">
        <f>VLOOKUP($A702,級距!$A:$K,11,FALSE)</f>
        <v>3</v>
      </c>
      <c r="F702" s="32">
        <f t="shared" si="11"/>
        <v>1</v>
      </c>
    </row>
    <row r="703" spans="1:6">
      <c r="A703" s="47">
        <v>44208</v>
      </c>
      <c r="B703" s="46">
        <v>6429.3519999999999</v>
      </c>
      <c r="C703" s="32">
        <f>VLOOKUP(A703,級距!$A:$K,9,FALSE)</f>
        <v>7</v>
      </c>
      <c r="D703" s="32">
        <f>VLOOKUP($A703,級距!$A:$K,10,FALSE)</f>
        <v>2</v>
      </c>
      <c r="E703" s="32">
        <f>VLOOKUP($A703,級距!$A:$K,11,FALSE)</f>
        <v>2</v>
      </c>
      <c r="F703" s="32">
        <f t="shared" si="11"/>
        <v>1</v>
      </c>
    </row>
    <row r="704" spans="1:6">
      <c r="A704" s="47">
        <v>44203</v>
      </c>
      <c r="B704" s="46">
        <v>-23581.919999999998</v>
      </c>
      <c r="C704" s="32">
        <f>VLOOKUP(A704,級距!$A:$K,9,FALSE)</f>
        <v>8</v>
      </c>
      <c r="D704" s="32">
        <f>VLOOKUP($A704,級距!$A:$K,10,FALSE)</f>
        <v>8</v>
      </c>
      <c r="E704" s="32">
        <f>VLOOKUP($A704,級距!$A:$K,11,FALSE)</f>
        <v>3</v>
      </c>
      <c r="F704" s="32">
        <f t="shared" si="11"/>
        <v>1</v>
      </c>
    </row>
    <row r="705" spans="1:6">
      <c r="A705" s="47">
        <v>44202</v>
      </c>
      <c r="B705" s="46">
        <v>-64336.703999999998</v>
      </c>
      <c r="C705" s="32">
        <f>VLOOKUP(A705,級距!$A:$K,9,FALSE)</f>
        <v>10</v>
      </c>
      <c r="D705" s="32">
        <f>VLOOKUP($A705,級距!$A:$K,10,FALSE)</f>
        <v>4</v>
      </c>
      <c r="E705" s="32">
        <f>VLOOKUP($A705,級距!$A:$K,11,FALSE)</f>
        <v>1</v>
      </c>
      <c r="F705" s="32">
        <f t="shared" si="11"/>
        <v>1</v>
      </c>
    </row>
    <row r="706" spans="1:6">
      <c r="A706" s="47">
        <v>44201</v>
      </c>
      <c r="B706" s="46">
        <v>-66527.360000000001</v>
      </c>
      <c r="C706" s="32">
        <f>VLOOKUP(A706,級距!$A:$K,9,FALSE)</f>
        <v>5</v>
      </c>
      <c r="D706" s="32">
        <f>VLOOKUP($A706,級距!$A:$K,10,FALSE)</f>
        <v>8</v>
      </c>
      <c r="E706" s="32">
        <f>VLOOKUP($A706,級距!$A:$K,11,FALSE)</f>
        <v>3</v>
      </c>
      <c r="F706" s="32">
        <f t="shared" si="11"/>
        <v>1</v>
      </c>
    </row>
    <row r="707" spans="1:6">
      <c r="A707" s="47">
        <v>44200</v>
      </c>
      <c r="B707" s="46">
        <v>46923.103999999999</v>
      </c>
      <c r="C707" s="32">
        <f>VLOOKUP(A707,級距!$A:$K,9,FALSE)</f>
        <v>10</v>
      </c>
      <c r="D707" s="32">
        <f>VLOOKUP($A707,級距!$A:$K,10,FALSE)</f>
        <v>9</v>
      </c>
      <c r="E707" s="32">
        <f>VLOOKUP($A707,級距!$A:$K,11,FALSE)</f>
        <v>4</v>
      </c>
      <c r="F707" s="32">
        <f t="shared" si="11"/>
        <v>1</v>
      </c>
    </row>
    <row r="708" spans="1:6">
      <c r="A708" s="47">
        <v>44195</v>
      </c>
      <c r="B708" s="46">
        <v>60193.807999999997</v>
      </c>
      <c r="C708" s="32">
        <f>VLOOKUP(A708,級距!$A:$K,9,FALSE)</f>
        <v>8</v>
      </c>
      <c r="D708" s="32">
        <f>VLOOKUP($A708,級距!$A:$K,10,FALSE)</f>
        <v>10</v>
      </c>
      <c r="E708" s="32">
        <f>VLOOKUP($A708,級距!$A:$K,11,FALSE)</f>
        <v>3</v>
      </c>
      <c r="F708" s="32">
        <f t="shared" si="11"/>
        <v>1</v>
      </c>
    </row>
    <row r="709" spans="1:6">
      <c r="A709" s="47">
        <v>44193</v>
      </c>
      <c r="B709" s="46">
        <v>111891.216</v>
      </c>
      <c r="C709" s="32">
        <f>VLOOKUP(A709,級距!$A:$K,9,FALSE)</f>
        <v>4</v>
      </c>
      <c r="D709" s="32">
        <f>VLOOKUP($A709,級距!$A:$K,10,FALSE)</f>
        <v>9</v>
      </c>
      <c r="E709" s="32">
        <f>VLOOKUP($A709,級距!$A:$K,11,FALSE)</f>
        <v>3</v>
      </c>
      <c r="F709" s="32">
        <f t="shared" si="11"/>
        <v>1</v>
      </c>
    </row>
    <row r="710" spans="1:6">
      <c r="A710" s="47">
        <v>44190</v>
      </c>
      <c r="B710" s="46">
        <v>-75101.567999999999</v>
      </c>
      <c r="C710" s="32">
        <f>VLOOKUP(A710,級距!$A:$K,9,FALSE)</f>
        <v>5</v>
      </c>
      <c r="D710" s="32">
        <f>VLOOKUP($A710,級距!$A:$K,10,FALSE)</f>
        <v>2</v>
      </c>
      <c r="E710" s="32">
        <f>VLOOKUP($A710,級距!$A:$K,11,FALSE)</f>
        <v>2</v>
      </c>
      <c r="F710" s="32">
        <f t="shared" si="11"/>
        <v>1</v>
      </c>
    </row>
    <row r="711" spans="1:6">
      <c r="A711" s="47">
        <v>44189</v>
      </c>
      <c r="B711" s="46">
        <v>-41302.991999999998</v>
      </c>
      <c r="C711" s="32">
        <f>VLOOKUP(A711,級距!$A:$K,9,FALSE)</f>
        <v>3</v>
      </c>
      <c r="D711" s="32">
        <f>VLOOKUP($A711,級距!$A:$K,10,FALSE)</f>
        <v>6</v>
      </c>
      <c r="E711" s="32">
        <f>VLOOKUP($A711,級距!$A:$K,11,FALSE)</f>
        <v>2</v>
      </c>
      <c r="F711" s="32">
        <f t="shared" si="11"/>
        <v>1</v>
      </c>
    </row>
    <row r="712" spans="1:6">
      <c r="A712" s="47">
        <v>44187</v>
      </c>
      <c r="B712" s="46">
        <v>34795.432000000001</v>
      </c>
      <c r="C712" s="32">
        <f>VLOOKUP(A712,級距!$A:$K,9,FALSE)</f>
        <v>10</v>
      </c>
      <c r="D712" s="32">
        <f>VLOOKUP($A712,級距!$A:$K,10,FALSE)</f>
        <v>8</v>
      </c>
      <c r="E712" s="32">
        <f>VLOOKUP($A712,級距!$A:$K,11,FALSE)</f>
        <v>4</v>
      </c>
      <c r="F712" s="32">
        <f t="shared" si="11"/>
        <v>1</v>
      </c>
    </row>
    <row r="713" spans="1:6">
      <c r="A713" s="47">
        <v>44182</v>
      </c>
      <c r="B713" s="46">
        <v>-41915.936000000002</v>
      </c>
      <c r="C713" s="32">
        <f>VLOOKUP(A713,級距!$A:$K,9,FALSE)</f>
        <v>5</v>
      </c>
      <c r="D713" s="32">
        <f>VLOOKUP($A713,級距!$A:$K,10,FALSE)</f>
        <v>3</v>
      </c>
      <c r="E713" s="32">
        <f>VLOOKUP($A713,級距!$A:$K,11,FALSE)</f>
        <v>2</v>
      </c>
      <c r="F713" s="32">
        <f t="shared" ref="F713:F776" si="12">IF(A714&lt;&gt;A713,1,0)</f>
        <v>1</v>
      </c>
    </row>
    <row r="714" spans="1:6">
      <c r="A714" s="47">
        <v>44181</v>
      </c>
      <c r="B714" s="46">
        <v>43437.072</v>
      </c>
      <c r="C714" s="32">
        <f>VLOOKUP(A714,級距!$A:$K,9,FALSE)</f>
        <v>5</v>
      </c>
      <c r="D714" s="32">
        <f>VLOOKUP($A714,級距!$A:$K,10,FALSE)</f>
        <v>9</v>
      </c>
      <c r="E714" s="32">
        <f>VLOOKUP($A714,級距!$A:$K,11,FALSE)</f>
        <v>3</v>
      </c>
      <c r="F714" s="32">
        <f t="shared" si="12"/>
        <v>1</v>
      </c>
    </row>
    <row r="715" spans="1:6">
      <c r="A715" s="47">
        <v>44179</v>
      </c>
      <c r="B715" s="46">
        <v>-66267.775999999998</v>
      </c>
      <c r="C715" s="32">
        <f>VLOOKUP(A715,級距!$A:$K,9,FALSE)</f>
        <v>2</v>
      </c>
      <c r="D715" s="32">
        <f>VLOOKUP($A715,級距!$A:$K,10,FALSE)</f>
        <v>8</v>
      </c>
      <c r="E715" s="32">
        <f>VLOOKUP($A715,級距!$A:$K,11,FALSE)</f>
        <v>3</v>
      </c>
      <c r="F715" s="32">
        <f t="shared" si="12"/>
        <v>1</v>
      </c>
    </row>
    <row r="716" spans="1:6">
      <c r="A716" s="47">
        <v>44176</v>
      </c>
      <c r="B716" s="46">
        <v>-37523.088000000003</v>
      </c>
      <c r="C716" s="32">
        <f>VLOOKUP(A716,級距!$A:$K,9,FALSE)</f>
        <v>9</v>
      </c>
      <c r="D716" s="32">
        <f>VLOOKUP($A716,級距!$A:$K,10,FALSE)</f>
        <v>3</v>
      </c>
      <c r="E716" s="32">
        <f>VLOOKUP($A716,級距!$A:$K,11,FALSE)</f>
        <v>2</v>
      </c>
      <c r="F716" s="32">
        <f t="shared" si="12"/>
        <v>1</v>
      </c>
    </row>
    <row r="717" spans="1:6">
      <c r="A717" s="47">
        <v>44175</v>
      </c>
      <c r="B717" s="46">
        <v>-123409.344</v>
      </c>
      <c r="C717" s="32">
        <f>VLOOKUP(A717,級距!$A:$K,9,FALSE)</f>
        <v>5</v>
      </c>
      <c r="D717" s="32">
        <f>VLOOKUP($A717,級距!$A:$K,10,FALSE)</f>
        <v>2</v>
      </c>
      <c r="E717" s="32">
        <f>VLOOKUP($A717,級距!$A:$K,11,FALSE)</f>
        <v>2</v>
      </c>
      <c r="F717" s="32">
        <f t="shared" si="12"/>
        <v>1</v>
      </c>
    </row>
    <row r="718" spans="1:6">
      <c r="A718" s="47">
        <v>44174</v>
      </c>
      <c r="B718" s="46">
        <v>-66316.543999999994</v>
      </c>
      <c r="C718" s="32">
        <f>VLOOKUP(A718,級距!$A:$K,9,FALSE)</f>
        <v>2</v>
      </c>
      <c r="D718" s="32">
        <f>VLOOKUP($A718,級距!$A:$K,10,FALSE)</f>
        <v>3</v>
      </c>
      <c r="E718" s="32">
        <f>VLOOKUP($A718,級距!$A:$K,11,FALSE)</f>
        <v>2</v>
      </c>
      <c r="F718" s="32">
        <f t="shared" si="12"/>
        <v>1</v>
      </c>
    </row>
    <row r="719" spans="1:6">
      <c r="A719" s="47">
        <v>44173</v>
      </c>
      <c r="B719" s="46">
        <v>65879.535999999993</v>
      </c>
      <c r="C719" s="32">
        <f>VLOOKUP(A719,級距!$A:$K,9,FALSE)</f>
        <v>7</v>
      </c>
      <c r="D719" s="32">
        <f>VLOOKUP($A719,級距!$A:$K,10,FALSE)</f>
        <v>8</v>
      </c>
      <c r="E719" s="32">
        <f>VLOOKUP($A719,級距!$A:$K,11,FALSE)</f>
        <v>3</v>
      </c>
      <c r="F719" s="32">
        <f t="shared" si="12"/>
        <v>1</v>
      </c>
    </row>
    <row r="720" spans="1:6">
      <c r="A720" s="47">
        <v>44172</v>
      </c>
      <c r="B720" s="46">
        <v>-66242.047999999995</v>
      </c>
      <c r="C720" s="32">
        <f>VLOOKUP(A720,級距!$A:$K,9,FALSE)</f>
        <v>5</v>
      </c>
      <c r="D720" s="32">
        <f>VLOOKUP($A720,級距!$A:$K,10,FALSE)</f>
        <v>3</v>
      </c>
      <c r="E720" s="32">
        <f>VLOOKUP($A720,級距!$A:$K,11,FALSE)</f>
        <v>2</v>
      </c>
      <c r="F720" s="32">
        <f t="shared" si="12"/>
        <v>1</v>
      </c>
    </row>
    <row r="721" spans="1:6">
      <c r="A721" s="47">
        <v>44169</v>
      </c>
      <c r="B721" s="46">
        <v>101639.344</v>
      </c>
      <c r="C721" s="32">
        <f>VLOOKUP(A721,級距!$A:$K,9,FALSE)</f>
        <v>5</v>
      </c>
      <c r="D721" s="32">
        <f>VLOOKUP($A721,級距!$A:$K,10,FALSE)</f>
        <v>9</v>
      </c>
      <c r="E721" s="32">
        <f>VLOOKUP($A721,級距!$A:$K,11,FALSE)</f>
        <v>3</v>
      </c>
      <c r="F721" s="32">
        <f t="shared" si="12"/>
        <v>1</v>
      </c>
    </row>
    <row r="722" spans="1:6">
      <c r="A722" s="47">
        <v>44165</v>
      </c>
      <c r="B722" s="46">
        <v>84952.847999999998</v>
      </c>
      <c r="C722" s="32">
        <f>VLOOKUP(A722,級距!$A:$K,9,FALSE)</f>
        <v>10</v>
      </c>
      <c r="D722" s="32">
        <f>VLOOKUP($A722,級距!$A:$K,10,FALSE)</f>
        <v>6</v>
      </c>
      <c r="E722" s="32">
        <f>VLOOKUP($A722,級距!$A:$K,11,FALSE)</f>
        <v>1</v>
      </c>
      <c r="F722" s="32">
        <f t="shared" si="12"/>
        <v>1</v>
      </c>
    </row>
    <row r="723" spans="1:6">
      <c r="A723" s="47">
        <v>44162</v>
      </c>
      <c r="B723" s="46">
        <v>-71807.872000000003</v>
      </c>
      <c r="C723" s="32">
        <f>VLOOKUP(A723,級距!$A:$K,9,FALSE)</f>
        <v>5</v>
      </c>
      <c r="D723" s="32">
        <f>VLOOKUP($A723,級距!$A:$K,10,FALSE)</f>
        <v>8</v>
      </c>
      <c r="E723" s="32">
        <f>VLOOKUP($A723,級距!$A:$K,11,FALSE)</f>
        <v>3</v>
      </c>
      <c r="F723" s="32">
        <f t="shared" si="12"/>
        <v>1</v>
      </c>
    </row>
    <row r="724" spans="1:6">
      <c r="A724" s="47">
        <v>44161</v>
      </c>
      <c r="B724" s="46">
        <v>-63977.567999999999</v>
      </c>
      <c r="C724" s="32">
        <f>VLOOKUP(A724,級距!$A:$K,9,FALSE)</f>
        <v>4</v>
      </c>
      <c r="D724" s="32">
        <f>VLOOKUP($A724,級距!$A:$K,10,FALSE)</f>
        <v>5</v>
      </c>
      <c r="E724" s="32">
        <f>VLOOKUP($A724,級距!$A:$K,11,FALSE)</f>
        <v>2</v>
      </c>
      <c r="F724" s="32">
        <f t="shared" si="12"/>
        <v>1</v>
      </c>
    </row>
    <row r="725" spans="1:6">
      <c r="A725" s="47">
        <v>44160</v>
      </c>
      <c r="B725" s="46">
        <v>-46700.807999999997</v>
      </c>
      <c r="C725" s="32">
        <f>VLOOKUP(A725,級距!$A:$K,9,FALSE)</f>
        <v>8</v>
      </c>
      <c r="D725" s="32">
        <f>VLOOKUP($A725,級距!$A:$K,10,FALSE)</f>
        <v>9</v>
      </c>
      <c r="E725" s="32">
        <f>VLOOKUP($A725,級距!$A:$K,11,FALSE)</f>
        <v>3</v>
      </c>
      <c r="F725" s="32">
        <f t="shared" si="12"/>
        <v>1</v>
      </c>
    </row>
    <row r="726" spans="1:6">
      <c r="A726" s="47">
        <v>44159</v>
      </c>
      <c r="B726" s="46">
        <v>-63984.767999999996</v>
      </c>
      <c r="C726" s="32">
        <f>VLOOKUP(A726,級距!$A:$K,9,FALSE)</f>
        <v>5</v>
      </c>
      <c r="D726" s="32">
        <f>VLOOKUP($A726,級距!$A:$K,10,FALSE)</f>
        <v>8</v>
      </c>
      <c r="E726" s="32">
        <f>VLOOKUP($A726,級距!$A:$K,11,FALSE)</f>
        <v>3</v>
      </c>
      <c r="F726" s="32">
        <f t="shared" si="12"/>
        <v>1</v>
      </c>
    </row>
    <row r="727" spans="1:6">
      <c r="A727" s="47">
        <v>44158</v>
      </c>
      <c r="B727" s="46">
        <v>-32787.760000000002</v>
      </c>
      <c r="C727" s="32">
        <f>VLOOKUP(A727,級距!$A:$K,9,FALSE)</f>
        <v>5</v>
      </c>
      <c r="D727" s="32">
        <f>VLOOKUP($A727,級距!$A:$K,10,FALSE)</f>
        <v>6</v>
      </c>
      <c r="E727" s="32">
        <f>VLOOKUP($A727,級距!$A:$K,11,FALSE)</f>
        <v>2</v>
      </c>
      <c r="F727" s="32">
        <f t="shared" si="12"/>
        <v>1</v>
      </c>
    </row>
    <row r="728" spans="1:6">
      <c r="A728" s="47">
        <v>44155</v>
      </c>
      <c r="B728" s="46">
        <v>11653.68</v>
      </c>
      <c r="C728" s="32">
        <f>VLOOKUP(A728,級距!$A:$K,9,FALSE)</f>
        <v>2</v>
      </c>
      <c r="D728" s="32">
        <f>VLOOKUP($A728,級距!$A:$K,10,FALSE)</f>
        <v>2</v>
      </c>
      <c r="E728" s="32">
        <f>VLOOKUP($A728,級距!$A:$K,11,FALSE)</f>
        <v>2</v>
      </c>
      <c r="F728" s="32">
        <f t="shared" si="12"/>
        <v>1</v>
      </c>
    </row>
    <row r="729" spans="1:6">
      <c r="A729" s="47">
        <v>44154</v>
      </c>
      <c r="B729" s="46">
        <v>29132.191999999999</v>
      </c>
      <c r="C729" s="32">
        <f>VLOOKUP(A729,級距!$A:$K,9,FALSE)</f>
        <v>2</v>
      </c>
      <c r="D729" s="32">
        <f>VLOOKUP($A729,級距!$A:$K,10,FALSE)</f>
        <v>1</v>
      </c>
      <c r="E729" s="32">
        <f>VLOOKUP($A729,級距!$A:$K,11,FALSE)</f>
        <v>2</v>
      </c>
      <c r="F729" s="32">
        <f t="shared" si="12"/>
        <v>1</v>
      </c>
    </row>
    <row r="730" spans="1:6">
      <c r="A730" s="47">
        <v>44153</v>
      </c>
      <c r="B730" s="46">
        <v>4438.9920000000002</v>
      </c>
      <c r="C730" s="32">
        <f>VLOOKUP(A730,級距!$A:$K,9,FALSE)</f>
        <v>7</v>
      </c>
      <c r="D730" s="32">
        <f>VLOOKUP($A730,級距!$A:$K,10,FALSE)</f>
        <v>8</v>
      </c>
      <c r="E730" s="32">
        <f>VLOOKUP($A730,級距!$A:$K,11,FALSE)</f>
        <v>3</v>
      </c>
      <c r="F730" s="32">
        <f t="shared" si="12"/>
        <v>1</v>
      </c>
    </row>
    <row r="731" spans="1:6">
      <c r="A731" s="47">
        <v>44151</v>
      </c>
      <c r="B731" s="46">
        <v>17695.295999999998</v>
      </c>
      <c r="C731" s="32">
        <f>VLOOKUP(A731,級距!$A:$K,9,FALSE)</f>
        <v>7</v>
      </c>
      <c r="D731" s="32">
        <f>VLOOKUP($A731,級距!$A:$K,10,FALSE)</f>
        <v>10</v>
      </c>
      <c r="E731" s="32">
        <f>VLOOKUP($A731,級距!$A:$K,11,FALSE)</f>
        <v>3</v>
      </c>
      <c r="F731" s="32">
        <f t="shared" si="12"/>
        <v>1</v>
      </c>
    </row>
    <row r="732" spans="1:6">
      <c r="A732" s="47">
        <v>44147</v>
      </c>
      <c r="B732" s="46">
        <v>-65886.847999999998</v>
      </c>
      <c r="C732" s="32">
        <f>VLOOKUP(A732,級距!$A:$K,9,FALSE)</f>
        <v>4</v>
      </c>
      <c r="D732" s="32">
        <f>VLOOKUP($A732,級距!$A:$K,10,FALSE)</f>
        <v>4</v>
      </c>
      <c r="E732" s="32">
        <f>VLOOKUP($A732,級距!$A:$K,11,FALSE)</f>
        <v>2</v>
      </c>
      <c r="F732" s="32">
        <f t="shared" si="12"/>
        <v>1</v>
      </c>
    </row>
    <row r="733" spans="1:6">
      <c r="A733" s="47">
        <v>44146</v>
      </c>
      <c r="B733" s="46">
        <v>66586.495999999999</v>
      </c>
      <c r="C733" s="32">
        <f>VLOOKUP(A733,級距!$A:$K,9,FALSE)</f>
        <v>8</v>
      </c>
      <c r="D733" s="32">
        <f>VLOOKUP($A733,級距!$A:$K,10,FALSE)</f>
        <v>8</v>
      </c>
      <c r="E733" s="32">
        <f>VLOOKUP($A733,級距!$A:$K,11,FALSE)</f>
        <v>3</v>
      </c>
      <c r="F733" s="32">
        <f t="shared" si="12"/>
        <v>1</v>
      </c>
    </row>
    <row r="734" spans="1:6">
      <c r="A734" s="47">
        <v>44145</v>
      </c>
      <c r="B734" s="46">
        <v>-65813.888000000006</v>
      </c>
      <c r="C734" s="32">
        <f>VLOOKUP(A734,級距!$A:$K,9,FALSE)</f>
        <v>5</v>
      </c>
      <c r="D734" s="32">
        <f>VLOOKUP($A734,級距!$A:$K,10,FALSE)</f>
        <v>5</v>
      </c>
      <c r="E734" s="32">
        <f>VLOOKUP($A734,級距!$A:$K,11,FALSE)</f>
        <v>2</v>
      </c>
      <c r="F734" s="32">
        <f t="shared" si="12"/>
        <v>1</v>
      </c>
    </row>
    <row r="735" spans="1:6">
      <c r="A735" s="47">
        <v>44140</v>
      </c>
      <c r="B735" s="46">
        <v>-40145.152000000002</v>
      </c>
      <c r="C735" s="32">
        <f>VLOOKUP(A735,級距!$A:$K,9,FALSE)</f>
        <v>4</v>
      </c>
      <c r="D735" s="32">
        <f>VLOOKUP($A735,級距!$A:$K,10,FALSE)</f>
        <v>4</v>
      </c>
      <c r="E735" s="32">
        <f>VLOOKUP($A735,級距!$A:$K,11,FALSE)</f>
        <v>2</v>
      </c>
      <c r="F735" s="32">
        <f t="shared" si="12"/>
        <v>1</v>
      </c>
    </row>
    <row r="736" spans="1:6">
      <c r="A736" s="47">
        <v>44138</v>
      </c>
      <c r="B736" s="46">
        <v>66756.127999999997</v>
      </c>
      <c r="C736" s="32">
        <f>VLOOKUP(A736,級距!$A:$K,9,FALSE)</f>
        <v>4</v>
      </c>
      <c r="D736" s="32">
        <f>VLOOKUP($A736,級距!$A:$K,10,FALSE)</f>
        <v>7</v>
      </c>
      <c r="E736" s="32">
        <f>VLOOKUP($A736,級距!$A:$K,11,FALSE)</f>
        <v>3</v>
      </c>
      <c r="F736" s="32">
        <f t="shared" si="12"/>
        <v>1</v>
      </c>
    </row>
    <row r="737" spans="1:6">
      <c r="A737" s="47">
        <v>44134</v>
      </c>
      <c r="B737" s="46">
        <v>108003.552</v>
      </c>
      <c r="C737" s="32">
        <f>VLOOKUP(A737,級距!$A:$K,9,FALSE)</f>
        <v>7</v>
      </c>
      <c r="D737" s="32">
        <f>VLOOKUP($A737,級距!$A:$K,10,FALSE)</f>
        <v>9</v>
      </c>
      <c r="E737" s="32">
        <f>VLOOKUP($A737,級距!$A:$K,11,FALSE)</f>
        <v>3</v>
      </c>
      <c r="F737" s="32">
        <f t="shared" si="12"/>
        <v>1</v>
      </c>
    </row>
    <row r="738" spans="1:6">
      <c r="A738" s="47">
        <v>44132</v>
      </c>
      <c r="B738" s="46">
        <v>22353.439999999999</v>
      </c>
      <c r="C738" s="32">
        <f>VLOOKUP(A738,級距!$A:$K,9,FALSE)</f>
        <v>3</v>
      </c>
      <c r="D738" s="32">
        <f>VLOOKUP($A738,級距!$A:$K,10,FALSE)</f>
        <v>5</v>
      </c>
      <c r="E738" s="32">
        <f>VLOOKUP($A738,級距!$A:$K,11,FALSE)</f>
        <v>2</v>
      </c>
      <c r="F738" s="32">
        <f t="shared" si="12"/>
        <v>1</v>
      </c>
    </row>
    <row r="739" spans="1:6">
      <c r="A739" s="47">
        <v>44131</v>
      </c>
      <c r="B739" s="46">
        <v>-65713.279999999999</v>
      </c>
      <c r="C739" s="32">
        <f>VLOOKUP(A739,級距!$A:$K,9,FALSE)</f>
        <v>1</v>
      </c>
      <c r="D739" s="32">
        <f>VLOOKUP($A739,級距!$A:$K,10,FALSE)</f>
        <v>3</v>
      </c>
      <c r="E739" s="32">
        <f>VLOOKUP($A739,級距!$A:$K,11,FALSE)</f>
        <v>2</v>
      </c>
      <c r="F739" s="32">
        <f t="shared" si="12"/>
        <v>1</v>
      </c>
    </row>
    <row r="740" spans="1:6">
      <c r="A740" s="47">
        <v>44130</v>
      </c>
      <c r="B740" s="46">
        <v>6329.6319999999996</v>
      </c>
      <c r="C740" s="32">
        <f>VLOOKUP(A740,級距!$A:$K,9,FALSE)</f>
        <v>4</v>
      </c>
      <c r="D740" s="32">
        <f>VLOOKUP($A740,級距!$A:$K,10,FALSE)</f>
        <v>1</v>
      </c>
      <c r="E740" s="32">
        <f>VLOOKUP($A740,級距!$A:$K,11,FALSE)</f>
        <v>2</v>
      </c>
      <c r="F740" s="32">
        <f t="shared" si="12"/>
        <v>1</v>
      </c>
    </row>
    <row r="741" spans="1:6">
      <c r="A741" s="47">
        <v>44125</v>
      </c>
      <c r="B741" s="46">
        <v>33478.656000000003</v>
      </c>
      <c r="C741" s="32">
        <f>VLOOKUP(A741,級距!$A:$K,9,FALSE)</f>
        <v>3</v>
      </c>
      <c r="D741" s="32">
        <f>VLOOKUP($A741,級距!$A:$K,10,FALSE)</f>
        <v>5</v>
      </c>
      <c r="E741" s="32">
        <f>VLOOKUP($A741,級距!$A:$K,11,FALSE)</f>
        <v>2</v>
      </c>
      <c r="F741" s="32">
        <f t="shared" si="12"/>
        <v>1</v>
      </c>
    </row>
    <row r="742" spans="1:6">
      <c r="A742" s="47">
        <v>44124</v>
      </c>
      <c r="B742" s="46">
        <v>19059.648000000001</v>
      </c>
      <c r="C742" s="32">
        <f>VLOOKUP(A742,級距!$A:$K,9,FALSE)</f>
        <v>1</v>
      </c>
      <c r="D742" s="32">
        <f>VLOOKUP($A742,級距!$A:$K,10,FALSE)</f>
        <v>6</v>
      </c>
      <c r="E742" s="32">
        <f>VLOOKUP($A742,級距!$A:$K,11,FALSE)</f>
        <v>2</v>
      </c>
      <c r="F742" s="32">
        <f t="shared" si="12"/>
        <v>1</v>
      </c>
    </row>
    <row r="743" spans="1:6">
      <c r="A743" s="47">
        <v>44123</v>
      </c>
      <c r="B743" s="46">
        <v>23887.824000000001</v>
      </c>
      <c r="C743" s="32">
        <f>VLOOKUP(A743,級距!$A:$K,9,FALSE)</f>
        <v>5</v>
      </c>
      <c r="D743" s="32">
        <f>VLOOKUP($A743,級距!$A:$K,10,FALSE)</f>
        <v>9</v>
      </c>
      <c r="E743" s="32">
        <f>VLOOKUP($A743,級距!$A:$K,11,FALSE)</f>
        <v>3</v>
      </c>
      <c r="F743" s="32">
        <f t="shared" si="12"/>
        <v>1</v>
      </c>
    </row>
    <row r="744" spans="1:6">
      <c r="A744" s="47">
        <v>44120</v>
      </c>
      <c r="B744" s="46">
        <v>-63683.807999999997</v>
      </c>
      <c r="C744" s="32">
        <f>VLOOKUP(A744,級距!$A:$K,9,FALSE)</f>
        <v>5</v>
      </c>
      <c r="D744" s="32">
        <f>VLOOKUP($A744,級距!$A:$K,10,FALSE)</f>
        <v>5</v>
      </c>
      <c r="E744" s="32">
        <f>VLOOKUP($A744,級距!$A:$K,11,FALSE)</f>
        <v>2</v>
      </c>
      <c r="F744" s="32">
        <f t="shared" si="12"/>
        <v>1</v>
      </c>
    </row>
    <row r="745" spans="1:6">
      <c r="A745" s="47">
        <v>44119</v>
      </c>
      <c r="B745" s="46">
        <v>38180.735999999997</v>
      </c>
      <c r="C745" s="32">
        <f>VLOOKUP(A745,級距!$A:$K,9,FALSE)</f>
        <v>7</v>
      </c>
      <c r="D745" s="32">
        <f>VLOOKUP($A745,級距!$A:$K,10,FALSE)</f>
        <v>1</v>
      </c>
      <c r="E745" s="32">
        <f>VLOOKUP($A745,級距!$A:$K,11,FALSE)</f>
        <v>2</v>
      </c>
      <c r="F745" s="32">
        <f t="shared" si="12"/>
        <v>1</v>
      </c>
    </row>
    <row r="746" spans="1:6">
      <c r="A746" s="47">
        <v>44118</v>
      </c>
      <c r="B746" s="46">
        <v>6246.2079999999996</v>
      </c>
      <c r="C746" s="32">
        <f>VLOOKUP(A746,級距!$A:$K,9,FALSE)</f>
        <v>2</v>
      </c>
      <c r="D746" s="32">
        <f>VLOOKUP($A746,級距!$A:$K,10,FALSE)</f>
        <v>7</v>
      </c>
      <c r="E746" s="32">
        <f>VLOOKUP($A746,級距!$A:$K,11,FALSE)</f>
        <v>3</v>
      </c>
      <c r="F746" s="32">
        <f t="shared" si="12"/>
        <v>1</v>
      </c>
    </row>
    <row r="747" spans="1:6">
      <c r="A747" s="47">
        <v>44117</v>
      </c>
      <c r="B747" s="46">
        <v>-41675.936000000002</v>
      </c>
      <c r="C747" s="32">
        <f>VLOOKUP(A747,級距!$A:$K,9,FALSE)</f>
        <v>5</v>
      </c>
      <c r="D747" s="32">
        <f>VLOOKUP($A747,級距!$A:$K,10,FALSE)</f>
        <v>3</v>
      </c>
      <c r="E747" s="32">
        <f>VLOOKUP($A747,級距!$A:$K,11,FALSE)</f>
        <v>2</v>
      </c>
      <c r="F747" s="32">
        <f t="shared" si="12"/>
        <v>1</v>
      </c>
    </row>
    <row r="748" spans="1:6">
      <c r="A748" s="47">
        <v>44116</v>
      </c>
      <c r="B748" s="46">
        <v>-6479.9679999999998</v>
      </c>
      <c r="C748" s="32">
        <f>VLOOKUP(A748,級距!$A:$K,9,FALSE)</f>
        <v>4</v>
      </c>
      <c r="D748" s="32">
        <f>VLOOKUP($A748,級距!$A:$K,10,FALSE)</f>
        <v>2</v>
      </c>
      <c r="E748" s="32">
        <f>VLOOKUP($A748,級距!$A:$K,11,FALSE)</f>
        <v>2</v>
      </c>
      <c r="F748" s="32">
        <f t="shared" si="12"/>
        <v>1</v>
      </c>
    </row>
    <row r="749" spans="1:6">
      <c r="A749" s="47">
        <v>44112</v>
      </c>
      <c r="B749" s="46">
        <v>59502.559999999998</v>
      </c>
      <c r="C749" s="32">
        <f>VLOOKUP(A749,級距!$A:$K,9,FALSE)</f>
        <v>3</v>
      </c>
      <c r="D749" s="32">
        <f>VLOOKUP($A749,級距!$A:$K,10,FALSE)</f>
        <v>5</v>
      </c>
      <c r="E749" s="32">
        <f>VLOOKUP($A749,級距!$A:$K,11,FALSE)</f>
        <v>2</v>
      </c>
      <c r="F749" s="32">
        <f t="shared" si="12"/>
        <v>1</v>
      </c>
    </row>
    <row r="750" spans="1:6">
      <c r="A750" s="47">
        <v>44111</v>
      </c>
      <c r="B750" s="46">
        <v>9532.1759999999995</v>
      </c>
      <c r="C750" s="32">
        <f>VLOOKUP(A750,級距!$A:$K,9,FALSE)</f>
        <v>6</v>
      </c>
      <c r="D750" s="32">
        <f>VLOOKUP($A750,級距!$A:$K,10,FALSE)</f>
        <v>9</v>
      </c>
      <c r="E750" s="32">
        <f>VLOOKUP($A750,級距!$A:$K,11,FALSE)</f>
        <v>3</v>
      </c>
      <c r="F750" s="32">
        <f t="shared" si="12"/>
        <v>1</v>
      </c>
    </row>
    <row r="751" spans="1:6">
      <c r="A751" s="47">
        <v>44110</v>
      </c>
      <c r="B751" s="46">
        <v>-63646.368000000002</v>
      </c>
      <c r="C751" s="32">
        <f>VLOOKUP(A751,級距!$A:$K,9,FALSE)</f>
        <v>2</v>
      </c>
      <c r="D751" s="32">
        <f>VLOOKUP($A751,級距!$A:$K,10,FALSE)</f>
        <v>7</v>
      </c>
      <c r="E751" s="32">
        <f>VLOOKUP($A751,級距!$A:$K,11,FALSE)</f>
        <v>3</v>
      </c>
      <c r="F751" s="32">
        <f t="shared" si="12"/>
        <v>1</v>
      </c>
    </row>
    <row r="752" spans="1:6">
      <c r="A752" s="47">
        <v>44109</v>
      </c>
      <c r="B752" s="46">
        <v>-14404.32</v>
      </c>
      <c r="C752" s="32">
        <f>VLOOKUP(A752,級距!$A:$K,9,FALSE)</f>
        <v>5</v>
      </c>
      <c r="D752" s="32">
        <f>VLOOKUP($A752,級距!$A:$K,10,FALSE)</f>
        <v>4</v>
      </c>
      <c r="E752" s="32">
        <f>VLOOKUP($A752,級距!$A:$K,11,FALSE)</f>
        <v>2</v>
      </c>
      <c r="F752" s="32">
        <f t="shared" si="12"/>
        <v>1</v>
      </c>
    </row>
    <row r="753" spans="1:6">
      <c r="A753" s="47">
        <v>44103</v>
      </c>
      <c r="B753" s="46">
        <v>-63596.832000000002</v>
      </c>
      <c r="C753" s="32">
        <f>VLOOKUP(A753,級距!$A:$K,9,FALSE)</f>
        <v>5</v>
      </c>
      <c r="D753" s="32">
        <f>VLOOKUP($A753,級距!$A:$K,10,FALSE)</f>
        <v>5</v>
      </c>
      <c r="E753" s="32">
        <f>VLOOKUP($A753,級距!$A:$K,11,FALSE)</f>
        <v>2</v>
      </c>
      <c r="F753" s="32">
        <f t="shared" si="12"/>
        <v>1</v>
      </c>
    </row>
    <row r="754" spans="1:6">
      <c r="A754" s="47">
        <v>44102</v>
      </c>
      <c r="B754" s="46">
        <v>42029.088000000003</v>
      </c>
      <c r="C754" s="32">
        <f>VLOOKUP(A754,級距!$A:$K,9,FALSE)</f>
        <v>8</v>
      </c>
      <c r="D754" s="32">
        <f>VLOOKUP($A754,級距!$A:$K,10,FALSE)</f>
        <v>8</v>
      </c>
      <c r="E754" s="32">
        <f>VLOOKUP($A754,級距!$A:$K,11,FALSE)</f>
        <v>3</v>
      </c>
      <c r="F754" s="32">
        <f t="shared" si="12"/>
        <v>1</v>
      </c>
    </row>
    <row r="755" spans="1:6">
      <c r="A755" s="47">
        <v>44099</v>
      </c>
      <c r="B755" s="46">
        <v>27717.936000000002</v>
      </c>
      <c r="C755" s="32">
        <f>VLOOKUP(A755,級距!$A:$K,9,FALSE)</f>
        <v>8</v>
      </c>
      <c r="D755" s="32">
        <f>VLOOKUP($A755,級距!$A:$K,10,FALSE)</f>
        <v>4</v>
      </c>
      <c r="E755" s="32">
        <f>VLOOKUP($A755,級距!$A:$K,11,FALSE)</f>
        <v>2</v>
      </c>
      <c r="F755" s="32">
        <f t="shared" si="12"/>
        <v>1</v>
      </c>
    </row>
    <row r="756" spans="1:6">
      <c r="A756" s="47">
        <v>44097</v>
      </c>
      <c r="B756" s="46">
        <v>-33601.919999999998</v>
      </c>
      <c r="C756" s="32">
        <f>VLOOKUP(A756,級距!$A:$K,9,FALSE)</f>
        <v>5</v>
      </c>
      <c r="D756" s="32">
        <f>VLOOKUP($A756,級距!$A:$K,10,FALSE)</f>
        <v>3</v>
      </c>
      <c r="E756" s="32">
        <f>VLOOKUP($A756,級距!$A:$K,11,FALSE)</f>
        <v>2</v>
      </c>
      <c r="F756" s="32">
        <f t="shared" si="12"/>
        <v>1</v>
      </c>
    </row>
    <row r="757" spans="1:6">
      <c r="A757" s="47">
        <v>44096</v>
      </c>
      <c r="B757" s="46">
        <v>101180.46400000001</v>
      </c>
      <c r="C757" s="32">
        <f>VLOOKUP(A757,級距!$A:$K,9,FALSE)</f>
        <v>8</v>
      </c>
      <c r="D757" s="32">
        <f>VLOOKUP($A757,級距!$A:$K,10,FALSE)</f>
        <v>7</v>
      </c>
      <c r="E757" s="32">
        <f>VLOOKUP($A757,級距!$A:$K,11,FALSE)</f>
        <v>3</v>
      </c>
      <c r="F757" s="32">
        <f t="shared" si="12"/>
        <v>1</v>
      </c>
    </row>
    <row r="758" spans="1:6">
      <c r="A758" s="47">
        <v>44095</v>
      </c>
      <c r="B758" s="46">
        <v>26362.367999999999</v>
      </c>
      <c r="C758" s="32">
        <f>VLOOKUP(A758,級距!$A:$K,9,FALSE)</f>
        <v>9</v>
      </c>
      <c r="D758" s="32">
        <f>VLOOKUP($A758,級距!$A:$K,10,FALSE)</f>
        <v>8</v>
      </c>
      <c r="E758" s="32">
        <f>VLOOKUP($A758,級距!$A:$K,11,FALSE)</f>
        <v>3</v>
      </c>
      <c r="F758" s="32">
        <f t="shared" si="12"/>
        <v>1</v>
      </c>
    </row>
    <row r="759" spans="1:6">
      <c r="A759" s="47">
        <v>44088</v>
      </c>
      <c r="B759" s="46">
        <v>5920.2240000000002</v>
      </c>
      <c r="C759" s="32">
        <f>VLOOKUP(A759,級距!$A:$K,9,FALSE)</f>
        <v>5</v>
      </c>
      <c r="D759" s="32">
        <f>VLOOKUP($A759,級距!$A:$K,10,FALSE)</f>
        <v>8</v>
      </c>
      <c r="E759" s="32">
        <f>VLOOKUP($A759,級距!$A:$K,11,FALSE)</f>
        <v>3</v>
      </c>
      <c r="F759" s="32">
        <f t="shared" si="12"/>
        <v>1</v>
      </c>
    </row>
    <row r="760" spans="1:6">
      <c r="A760" s="47">
        <v>44084</v>
      </c>
      <c r="B760" s="46">
        <v>-40066.815999999999</v>
      </c>
      <c r="C760" s="32">
        <f>VLOOKUP(A760,級距!$A:$K,9,FALSE)</f>
        <v>2</v>
      </c>
      <c r="D760" s="32">
        <f>VLOOKUP($A760,級距!$A:$K,10,FALSE)</f>
        <v>4</v>
      </c>
      <c r="E760" s="32">
        <f>VLOOKUP($A760,級距!$A:$K,11,FALSE)</f>
        <v>2</v>
      </c>
      <c r="F760" s="32">
        <f t="shared" si="12"/>
        <v>1</v>
      </c>
    </row>
    <row r="761" spans="1:6">
      <c r="A761" s="47">
        <v>44083</v>
      </c>
      <c r="B761" s="46">
        <v>-62397.983999999997</v>
      </c>
      <c r="C761" s="32">
        <f>VLOOKUP(A761,級距!$A:$K,9,FALSE)</f>
        <v>7</v>
      </c>
      <c r="D761" s="32">
        <f>VLOOKUP($A761,級距!$A:$K,10,FALSE)</f>
        <v>4</v>
      </c>
      <c r="E761" s="32">
        <f>VLOOKUP($A761,級距!$A:$K,11,FALSE)</f>
        <v>2</v>
      </c>
      <c r="F761" s="32">
        <f t="shared" si="12"/>
        <v>1</v>
      </c>
    </row>
    <row r="762" spans="1:6">
      <c r="A762" s="47">
        <v>44078</v>
      </c>
      <c r="B762" s="46">
        <v>31558.671999999999</v>
      </c>
      <c r="C762" s="32">
        <f>VLOOKUP(A762,級距!$A:$K,9,FALSE)</f>
        <v>5</v>
      </c>
      <c r="D762" s="32">
        <f>VLOOKUP($A762,級距!$A:$K,10,FALSE)</f>
        <v>4</v>
      </c>
      <c r="E762" s="32">
        <f>VLOOKUP($A762,級距!$A:$K,11,FALSE)</f>
        <v>2</v>
      </c>
      <c r="F762" s="32">
        <f t="shared" si="12"/>
        <v>1</v>
      </c>
    </row>
    <row r="763" spans="1:6">
      <c r="A763" s="47">
        <v>44076</v>
      </c>
      <c r="B763" s="46">
        <v>-62428.512000000002</v>
      </c>
      <c r="C763" s="32">
        <f>VLOOKUP(A763,級距!$A:$K,9,FALSE)</f>
        <v>8</v>
      </c>
      <c r="D763" s="32">
        <f>VLOOKUP($A763,級距!$A:$K,10,FALSE)</f>
        <v>5</v>
      </c>
      <c r="E763" s="32">
        <f>VLOOKUP($A763,級距!$A:$K,11,FALSE)</f>
        <v>2</v>
      </c>
      <c r="F763" s="32">
        <f t="shared" si="12"/>
        <v>1</v>
      </c>
    </row>
    <row r="764" spans="1:6">
      <c r="A764" s="47">
        <v>44075</v>
      </c>
      <c r="B764" s="46">
        <v>-65634.176000000007</v>
      </c>
      <c r="C764" s="32">
        <f>VLOOKUP(A764,級距!$A:$K,9,FALSE)</f>
        <v>7</v>
      </c>
      <c r="D764" s="32">
        <f>VLOOKUP($A764,級距!$A:$K,10,FALSE)</f>
        <v>8</v>
      </c>
      <c r="E764" s="32">
        <f>VLOOKUP($A764,級距!$A:$K,11,FALSE)</f>
        <v>3</v>
      </c>
      <c r="F764" s="32">
        <f t="shared" si="12"/>
        <v>1</v>
      </c>
    </row>
    <row r="765" spans="1:6">
      <c r="A765" s="47">
        <v>44070</v>
      </c>
      <c r="B765" s="46">
        <v>-63714.048000000003</v>
      </c>
      <c r="C765" s="32">
        <f>VLOOKUP(A765,級距!$A:$K,9,FALSE)</f>
        <v>8</v>
      </c>
      <c r="D765" s="32">
        <f>VLOOKUP($A765,級距!$A:$K,10,FALSE)</f>
        <v>5</v>
      </c>
      <c r="E765" s="32">
        <f>VLOOKUP($A765,級距!$A:$K,11,FALSE)</f>
        <v>2</v>
      </c>
      <c r="F765" s="32">
        <f t="shared" si="12"/>
        <v>1</v>
      </c>
    </row>
    <row r="766" spans="1:6">
      <c r="A766" s="47">
        <v>44069</v>
      </c>
      <c r="B766" s="46">
        <v>20319.648000000001</v>
      </c>
      <c r="C766" s="32">
        <f>VLOOKUP(A766,級距!$A:$K,9,FALSE)</f>
        <v>5</v>
      </c>
      <c r="D766" s="32">
        <f>VLOOKUP($A766,級距!$A:$K,10,FALSE)</f>
        <v>6</v>
      </c>
      <c r="E766" s="32">
        <f>VLOOKUP($A766,級距!$A:$K,11,FALSE)</f>
        <v>2</v>
      </c>
      <c r="F766" s="32">
        <f t="shared" si="12"/>
        <v>1</v>
      </c>
    </row>
    <row r="767" spans="1:6">
      <c r="A767" s="47">
        <v>44068</v>
      </c>
      <c r="B767" s="46">
        <v>-63672.576000000001</v>
      </c>
      <c r="C767" s="32">
        <f>VLOOKUP(A767,級距!$A:$K,9,FALSE)</f>
        <v>6</v>
      </c>
      <c r="D767" s="32">
        <f>VLOOKUP($A767,級距!$A:$K,10,FALSE)</f>
        <v>6</v>
      </c>
      <c r="E767" s="32">
        <f>VLOOKUP($A767,級距!$A:$K,11,FALSE)</f>
        <v>2</v>
      </c>
      <c r="F767" s="32">
        <f t="shared" si="12"/>
        <v>1</v>
      </c>
    </row>
    <row r="768" spans="1:6">
      <c r="A768" s="47">
        <v>44064</v>
      </c>
      <c r="B768" s="46">
        <v>-85801.008000000002</v>
      </c>
      <c r="C768" s="32">
        <f>VLOOKUP(A768,級距!$A:$K,9,FALSE)</f>
        <v>8</v>
      </c>
      <c r="D768" s="32">
        <f>VLOOKUP($A768,級距!$A:$K,10,FALSE)</f>
        <v>5</v>
      </c>
      <c r="E768" s="32">
        <f>VLOOKUP($A768,級距!$A:$K,11,FALSE)</f>
        <v>2</v>
      </c>
      <c r="F768" s="32">
        <f t="shared" si="12"/>
        <v>1</v>
      </c>
    </row>
    <row r="769" spans="1:6">
      <c r="A769" s="47">
        <v>44063</v>
      </c>
      <c r="B769" s="46">
        <v>935233.88800000004</v>
      </c>
      <c r="C769" s="32">
        <f>VLOOKUP(A769,級距!$A:$K,9,FALSE)</f>
        <v>10</v>
      </c>
      <c r="D769" s="32">
        <f>VLOOKUP($A769,級距!$A:$K,10,FALSE)</f>
        <v>7</v>
      </c>
      <c r="E769" s="32">
        <f>VLOOKUP($A769,級距!$A:$K,11,FALSE)</f>
        <v>4</v>
      </c>
      <c r="F769" s="32">
        <f t="shared" si="12"/>
        <v>1</v>
      </c>
    </row>
    <row r="770" spans="1:6">
      <c r="A770" s="47">
        <v>44062</v>
      </c>
      <c r="B770" s="46">
        <v>-4917.8879999999999</v>
      </c>
      <c r="C770" s="32">
        <f>VLOOKUP(A770,級距!$A:$K,9,FALSE)</f>
        <v>7</v>
      </c>
      <c r="D770" s="32">
        <f>VLOOKUP($A770,級距!$A:$K,10,FALSE)</f>
        <v>6</v>
      </c>
      <c r="E770" s="32">
        <f>VLOOKUP($A770,級距!$A:$K,11,FALSE)</f>
        <v>2</v>
      </c>
      <c r="F770" s="32">
        <f t="shared" si="12"/>
        <v>1</v>
      </c>
    </row>
    <row r="771" spans="1:6">
      <c r="A771" s="47">
        <v>44061</v>
      </c>
      <c r="B771" s="46">
        <v>-63712.896000000001</v>
      </c>
      <c r="C771" s="32">
        <f>VLOOKUP(A771,級距!$A:$K,9,FALSE)</f>
        <v>7</v>
      </c>
      <c r="D771" s="32">
        <f>VLOOKUP($A771,級距!$A:$K,10,FALSE)</f>
        <v>7</v>
      </c>
      <c r="E771" s="32">
        <f>VLOOKUP($A771,級距!$A:$K,11,FALSE)</f>
        <v>3</v>
      </c>
      <c r="F771" s="32">
        <f t="shared" si="12"/>
        <v>1</v>
      </c>
    </row>
    <row r="772" spans="1:6">
      <c r="A772" s="47">
        <v>44060</v>
      </c>
      <c r="B772" s="46">
        <v>21474.576000000001</v>
      </c>
      <c r="C772" s="32">
        <f>VLOOKUP(A772,級距!$A:$K,9,FALSE)</f>
        <v>8</v>
      </c>
      <c r="D772" s="32">
        <f>VLOOKUP($A772,級距!$A:$K,10,FALSE)</f>
        <v>10</v>
      </c>
      <c r="E772" s="32">
        <f>VLOOKUP($A772,級距!$A:$K,11,FALSE)</f>
        <v>3</v>
      </c>
      <c r="F772" s="32">
        <f t="shared" si="12"/>
        <v>1</v>
      </c>
    </row>
    <row r="773" spans="1:6">
      <c r="A773" s="47">
        <v>44057</v>
      </c>
      <c r="B773" s="46">
        <v>-7281.0720000000001</v>
      </c>
      <c r="C773" s="32">
        <f>VLOOKUP(A773,級距!$A:$K,9,FALSE)</f>
        <v>5</v>
      </c>
      <c r="D773" s="32">
        <f>VLOOKUP($A773,級距!$A:$K,10,FALSE)</f>
        <v>7</v>
      </c>
      <c r="E773" s="32">
        <f>VLOOKUP($A773,級距!$A:$K,11,FALSE)</f>
        <v>3</v>
      </c>
      <c r="F773" s="32">
        <f t="shared" si="12"/>
        <v>1</v>
      </c>
    </row>
    <row r="774" spans="1:6">
      <c r="A774" s="47">
        <v>44056</v>
      </c>
      <c r="B774" s="46">
        <v>-9690.8160000000007</v>
      </c>
      <c r="C774" s="32">
        <f>VLOOKUP(A774,級距!$A:$K,9,FALSE)</f>
        <v>5</v>
      </c>
      <c r="D774" s="32">
        <f>VLOOKUP($A774,級距!$A:$K,10,FALSE)</f>
        <v>7</v>
      </c>
      <c r="E774" s="32">
        <f>VLOOKUP($A774,級距!$A:$K,11,FALSE)</f>
        <v>3</v>
      </c>
      <c r="F774" s="32">
        <f t="shared" si="12"/>
        <v>1</v>
      </c>
    </row>
    <row r="775" spans="1:6">
      <c r="A775" s="47">
        <v>44055</v>
      </c>
      <c r="B775" s="46">
        <v>40267.856</v>
      </c>
      <c r="C775" s="32">
        <f>VLOOKUP(A775,級距!$A:$K,9,FALSE)</f>
        <v>5</v>
      </c>
      <c r="D775" s="32">
        <f>VLOOKUP($A775,級距!$A:$K,10,FALSE)</f>
        <v>4</v>
      </c>
      <c r="E775" s="32">
        <f>VLOOKUP($A775,級距!$A:$K,11,FALSE)</f>
        <v>2</v>
      </c>
      <c r="F775" s="32">
        <f t="shared" si="12"/>
        <v>1</v>
      </c>
    </row>
    <row r="776" spans="1:6">
      <c r="A776" s="47">
        <v>44053</v>
      </c>
      <c r="B776" s="46">
        <v>-7302.96</v>
      </c>
      <c r="C776" s="32">
        <f>VLOOKUP(A776,級距!$A:$K,9,FALSE)</f>
        <v>8</v>
      </c>
      <c r="D776" s="32">
        <f>VLOOKUP($A776,級距!$A:$K,10,FALSE)</f>
        <v>5</v>
      </c>
      <c r="E776" s="32">
        <f>VLOOKUP($A776,級距!$A:$K,11,FALSE)</f>
        <v>2</v>
      </c>
      <c r="F776" s="32">
        <f t="shared" si="12"/>
        <v>1</v>
      </c>
    </row>
    <row r="777" spans="1:6">
      <c r="A777" s="47">
        <v>44050</v>
      </c>
      <c r="B777" s="46">
        <v>70696.176000000007</v>
      </c>
      <c r="C777" s="32">
        <f>VLOOKUP(A777,級距!$A:$K,9,FALSE)</f>
        <v>7</v>
      </c>
      <c r="D777" s="32">
        <f>VLOOKUP($A777,級距!$A:$K,10,FALSE)</f>
        <v>7</v>
      </c>
      <c r="E777" s="32">
        <f>VLOOKUP($A777,級距!$A:$K,11,FALSE)</f>
        <v>3</v>
      </c>
      <c r="F777" s="32">
        <f t="shared" ref="F777:F840" si="13">IF(A778&lt;&gt;A777,1,0)</f>
        <v>1</v>
      </c>
    </row>
    <row r="778" spans="1:6">
      <c r="A778" s="47">
        <v>44048</v>
      </c>
      <c r="B778" s="46">
        <v>-67284.024000000005</v>
      </c>
      <c r="C778" s="32">
        <f>VLOOKUP(A778,級距!$A:$K,9,FALSE)</f>
        <v>3</v>
      </c>
      <c r="D778" s="32">
        <f>VLOOKUP($A778,級距!$A:$K,10,FALSE)</f>
        <v>5</v>
      </c>
      <c r="E778" s="32">
        <f>VLOOKUP($A778,級距!$A:$K,11,FALSE)</f>
        <v>2</v>
      </c>
      <c r="F778" s="32">
        <f t="shared" si="13"/>
        <v>1</v>
      </c>
    </row>
    <row r="779" spans="1:6">
      <c r="A779" s="47">
        <v>44046</v>
      </c>
      <c r="B779" s="46">
        <v>-2387.712</v>
      </c>
      <c r="C779" s="32">
        <f>VLOOKUP(A779,級距!$A:$K,9,FALSE)</f>
        <v>7</v>
      </c>
      <c r="D779" s="32">
        <f>VLOOKUP($A779,級距!$A:$K,10,FALSE)</f>
        <v>6</v>
      </c>
      <c r="E779" s="32">
        <f>VLOOKUP($A779,級距!$A:$K,11,FALSE)</f>
        <v>2</v>
      </c>
      <c r="F779" s="32">
        <f t="shared" si="13"/>
        <v>1</v>
      </c>
    </row>
    <row r="780" spans="1:6">
      <c r="A780" s="47">
        <v>44043</v>
      </c>
      <c r="B780" s="46">
        <v>-65636.864000000001</v>
      </c>
      <c r="C780" s="32">
        <f>VLOOKUP(A780,級距!$A:$K,9,FALSE)</f>
        <v>5</v>
      </c>
      <c r="D780" s="32">
        <f>VLOOKUP($A780,級距!$A:$K,10,FALSE)</f>
        <v>3</v>
      </c>
      <c r="E780" s="32">
        <f>VLOOKUP($A780,級距!$A:$K,11,FALSE)</f>
        <v>2</v>
      </c>
      <c r="F780" s="32">
        <f t="shared" si="13"/>
        <v>1</v>
      </c>
    </row>
    <row r="781" spans="1:6">
      <c r="A781" s="47">
        <v>44041</v>
      </c>
      <c r="B781" s="46">
        <v>-38789.487999999998</v>
      </c>
      <c r="C781" s="32">
        <f>VLOOKUP(A781,級距!$A:$K,9,FALSE)</f>
        <v>6</v>
      </c>
      <c r="D781" s="32">
        <f>VLOOKUP($A781,級距!$A:$K,10,FALSE)</f>
        <v>2</v>
      </c>
      <c r="E781" s="32">
        <f>VLOOKUP($A781,級距!$A:$K,11,FALSE)</f>
        <v>2</v>
      </c>
      <c r="F781" s="32">
        <f t="shared" si="13"/>
        <v>1</v>
      </c>
    </row>
    <row r="782" spans="1:6">
      <c r="A782" s="47">
        <v>44040</v>
      </c>
      <c r="B782" s="46">
        <v>-63707.135999999999</v>
      </c>
      <c r="C782" s="32">
        <f>VLOOKUP(A782,級距!$A:$K,9,FALSE)</f>
        <v>10</v>
      </c>
      <c r="D782" s="32">
        <f>VLOOKUP($A782,級距!$A:$K,10,FALSE)</f>
        <v>8</v>
      </c>
      <c r="E782" s="32">
        <f>VLOOKUP($A782,級距!$A:$K,11,FALSE)</f>
        <v>4</v>
      </c>
      <c r="F782" s="32">
        <f t="shared" si="13"/>
        <v>1</v>
      </c>
    </row>
    <row r="783" spans="1:6">
      <c r="A783" s="47">
        <v>44039</v>
      </c>
      <c r="B783" s="46">
        <v>-63611.232000000004</v>
      </c>
      <c r="C783" s="32">
        <f>VLOOKUP(A783,級距!$A:$K,9,FALSE)</f>
        <v>7</v>
      </c>
      <c r="D783" s="32">
        <f>VLOOKUP($A783,級距!$A:$K,10,FALSE)</f>
        <v>6</v>
      </c>
      <c r="E783" s="32">
        <f>VLOOKUP($A783,級距!$A:$K,11,FALSE)</f>
        <v>2</v>
      </c>
      <c r="F783" s="32">
        <f t="shared" si="13"/>
        <v>1</v>
      </c>
    </row>
    <row r="784" spans="1:6">
      <c r="A784" s="47">
        <v>44036</v>
      </c>
      <c r="B784" s="46">
        <v>9664.6080000000002</v>
      </c>
      <c r="C784" s="32">
        <f>VLOOKUP(A784,級距!$A:$K,9,FALSE)</f>
        <v>9</v>
      </c>
      <c r="D784" s="32">
        <f>VLOOKUP($A784,級距!$A:$K,10,FALSE)</f>
        <v>4</v>
      </c>
      <c r="E784" s="32">
        <f>VLOOKUP($A784,級距!$A:$K,11,FALSE)</f>
        <v>1</v>
      </c>
      <c r="F784" s="32">
        <f t="shared" si="13"/>
        <v>1</v>
      </c>
    </row>
    <row r="785" spans="1:6">
      <c r="A785" s="47">
        <v>44034</v>
      </c>
      <c r="B785" s="46">
        <v>11266.432000000001</v>
      </c>
      <c r="C785" s="32">
        <f>VLOOKUP(A785,級距!$A:$K,9,FALSE)</f>
        <v>4</v>
      </c>
      <c r="D785" s="32">
        <f>VLOOKUP($A785,級距!$A:$K,10,FALSE)</f>
        <v>3</v>
      </c>
      <c r="E785" s="32">
        <f>VLOOKUP($A785,級距!$A:$K,11,FALSE)</f>
        <v>2</v>
      </c>
      <c r="F785" s="32">
        <f t="shared" si="13"/>
        <v>1</v>
      </c>
    </row>
    <row r="786" spans="1:6">
      <c r="A786" s="47">
        <v>44033</v>
      </c>
      <c r="B786" s="46">
        <v>104079.53599999999</v>
      </c>
      <c r="C786" s="32">
        <f>VLOOKUP(A786,級距!$A:$K,9,FALSE)</f>
        <v>9</v>
      </c>
      <c r="D786" s="32">
        <f>VLOOKUP($A786,級距!$A:$K,10,FALSE)</f>
        <v>9</v>
      </c>
      <c r="E786" s="32">
        <f>VLOOKUP($A786,級距!$A:$K,11,FALSE)</f>
        <v>3</v>
      </c>
      <c r="F786" s="32">
        <f t="shared" si="13"/>
        <v>1</v>
      </c>
    </row>
    <row r="787" spans="1:6">
      <c r="A787" s="47">
        <v>44028</v>
      </c>
      <c r="B787" s="46">
        <v>107383.936</v>
      </c>
      <c r="C787" s="32">
        <f>VLOOKUP(A787,級距!$A:$K,9,FALSE)</f>
        <v>7</v>
      </c>
      <c r="D787" s="32">
        <f>VLOOKUP($A787,級距!$A:$K,10,FALSE)</f>
        <v>3</v>
      </c>
      <c r="E787" s="32">
        <f>VLOOKUP($A787,級距!$A:$K,11,FALSE)</f>
        <v>2</v>
      </c>
      <c r="F787" s="32">
        <f t="shared" si="13"/>
        <v>1</v>
      </c>
    </row>
    <row r="788" spans="1:6">
      <c r="A788" s="47">
        <v>44026</v>
      </c>
      <c r="B788" s="46">
        <v>-65474.048000000003</v>
      </c>
      <c r="C788" s="32">
        <f>VLOOKUP(A788,級距!$A:$K,9,FALSE)</f>
        <v>4</v>
      </c>
      <c r="D788" s="32">
        <f>VLOOKUP($A788,級距!$A:$K,10,FALSE)</f>
        <v>4</v>
      </c>
      <c r="E788" s="32">
        <f>VLOOKUP($A788,級距!$A:$K,11,FALSE)</f>
        <v>2</v>
      </c>
      <c r="F788" s="32">
        <f t="shared" si="13"/>
        <v>1</v>
      </c>
    </row>
    <row r="789" spans="1:6">
      <c r="A789" s="47">
        <v>44022</v>
      </c>
      <c r="B789" s="46">
        <v>41689.567999999999</v>
      </c>
      <c r="C789" s="32">
        <f>VLOOKUP(A789,級距!$A:$K,9,FALSE)</f>
        <v>9</v>
      </c>
      <c r="D789" s="32">
        <f>VLOOKUP($A789,級距!$A:$K,10,FALSE)</f>
        <v>10</v>
      </c>
      <c r="E789" s="32">
        <f>VLOOKUP($A789,級距!$A:$K,11,FALSE)</f>
        <v>4</v>
      </c>
      <c r="F789" s="32">
        <f t="shared" si="13"/>
        <v>1</v>
      </c>
    </row>
    <row r="790" spans="1:6">
      <c r="A790" s="47">
        <v>44019</v>
      </c>
      <c r="B790" s="46">
        <v>128340.60799999999</v>
      </c>
      <c r="C790" s="32">
        <f>VLOOKUP(A790,級距!$A:$K,9,FALSE)</f>
        <v>9</v>
      </c>
      <c r="D790" s="32">
        <f>VLOOKUP($A790,級距!$A:$K,10,FALSE)</f>
        <v>7</v>
      </c>
      <c r="E790" s="32">
        <f>VLOOKUP($A790,級距!$A:$K,11,FALSE)</f>
        <v>3</v>
      </c>
      <c r="F790" s="32">
        <f t="shared" si="13"/>
        <v>1</v>
      </c>
    </row>
    <row r="791" spans="1:6">
      <c r="A791" s="47">
        <v>44018</v>
      </c>
      <c r="B791" s="46">
        <v>112237.84</v>
      </c>
      <c r="C791" s="32">
        <f>VLOOKUP(A791,級距!$A:$K,9,FALSE)</f>
        <v>8</v>
      </c>
      <c r="D791" s="32">
        <f>VLOOKUP($A791,級距!$A:$K,10,FALSE)</f>
        <v>9</v>
      </c>
      <c r="E791" s="32">
        <f>VLOOKUP($A791,級距!$A:$K,11,FALSE)</f>
        <v>3</v>
      </c>
      <c r="F791" s="32">
        <f t="shared" si="13"/>
        <v>1</v>
      </c>
    </row>
    <row r="792" spans="1:6">
      <c r="A792" s="47">
        <v>44015</v>
      </c>
      <c r="B792" s="46">
        <v>-70494.792000000001</v>
      </c>
      <c r="C792" s="32">
        <f>VLOOKUP(A792,級距!$A:$K,9,FALSE)</f>
        <v>4</v>
      </c>
      <c r="D792" s="32">
        <f>VLOOKUP($A792,級距!$A:$K,10,FALSE)</f>
        <v>6</v>
      </c>
      <c r="E792" s="32">
        <f>VLOOKUP($A792,級距!$A:$K,11,FALSE)</f>
        <v>2</v>
      </c>
      <c r="F792" s="32">
        <f t="shared" si="13"/>
        <v>1</v>
      </c>
    </row>
    <row r="793" spans="1:6">
      <c r="A793" s="47">
        <v>44013</v>
      </c>
      <c r="B793" s="46">
        <v>-32131.295999999998</v>
      </c>
      <c r="C793" s="32">
        <f>VLOOKUP(A793,級距!$A:$K,9,FALSE)</f>
        <v>7</v>
      </c>
      <c r="D793" s="32">
        <f>VLOOKUP($A793,級距!$A:$K,10,FALSE)</f>
        <v>5</v>
      </c>
      <c r="E793" s="32">
        <f>VLOOKUP($A793,級距!$A:$K,11,FALSE)</f>
        <v>2</v>
      </c>
      <c r="F793" s="32">
        <f t="shared" si="13"/>
        <v>1</v>
      </c>
    </row>
    <row r="794" spans="1:6">
      <c r="A794" s="47">
        <v>44011</v>
      </c>
      <c r="B794" s="46">
        <v>-18180.16</v>
      </c>
      <c r="C794" s="32">
        <f>VLOOKUP(A794,級距!$A:$K,9,FALSE)</f>
        <v>7</v>
      </c>
      <c r="D794" s="32">
        <f>VLOOKUP($A794,級距!$A:$K,10,FALSE)</f>
        <v>3</v>
      </c>
      <c r="E794" s="32">
        <f>VLOOKUP($A794,級距!$A:$K,11,FALSE)</f>
        <v>2</v>
      </c>
      <c r="F794" s="32">
        <f t="shared" si="13"/>
        <v>1</v>
      </c>
    </row>
    <row r="795" spans="1:6">
      <c r="A795" s="47">
        <v>44006</v>
      </c>
      <c r="B795" s="46">
        <v>-16522.511999999999</v>
      </c>
      <c r="C795" s="32">
        <f>VLOOKUP(A795,級距!$A:$K,9,FALSE)</f>
        <v>1</v>
      </c>
      <c r="D795" s="32">
        <f>VLOOKUP($A795,級距!$A:$K,10,FALSE)</f>
        <v>3</v>
      </c>
      <c r="E795" s="32">
        <f>VLOOKUP($A795,級距!$A:$K,11,FALSE)</f>
        <v>2</v>
      </c>
      <c r="F795" s="32">
        <f t="shared" si="13"/>
        <v>1</v>
      </c>
    </row>
    <row r="796" spans="1:6">
      <c r="A796" s="47">
        <v>44004</v>
      </c>
      <c r="B796" s="46">
        <v>7408.32</v>
      </c>
      <c r="C796" s="32">
        <f>VLOOKUP(A796,級距!$A:$K,9,FALSE)</f>
        <v>6</v>
      </c>
      <c r="D796" s="32">
        <f>VLOOKUP($A796,級距!$A:$K,10,FALSE)</f>
        <v>4</v>
      </c>
      <c r="E796" s="32">
        <f>VLOOKUP($A796,級距!$A:$K,11,FALSE)</f>
        <v>2</v>
      </c>
      <c r="F796" s="32">
        <f t="shared" si="13"/>
        <v>1</v>
      </c>
    </row>
    <row r="797" spans="1:6">
      <c r="A797" s="47">
        <v>43999</v>
      </c>
      <c r="B797" s="46">
        <v>-29672.256000000001</v>
      </c>
      <c r="C797" s="32">
        <f>VLOOKUP(A797,級距!$A:$K,9,FALSE)</f>
        <v>4</v>
      </c>
      <c r="D797" s="32">
        <f>VLOOKUP($A797,級距!$A:$K,10,FALSE)</f>
        <v>5</v>
      </c>
      <c r="E797" s="32">
        <f>VLOOKUP($A797,級距!$A:$K,11,FALSE)</f>
        <v>2</v>
      </c>
      <c r="F797" s="32">
        <f t="shared" si="13"/>
        <v>1</v>
      </c>
    </row>
    <row r="798" spans="1:6">
      <c r="A798" s="47">
        <v>43998</v>
      </c>
      <c r="B798" s="46">
        <v>-4420.9920000000002</v>
      </c>
      <c r="C798" s="32">
        <f>VLOOKUP(A798,級距!$A:$K,9,FALSE)</f>
        <v>6</v>
      </c>
      <c r="D798" s="32">
        <f>VLOOKUP($A798,級距!$A:$K,10,FALSE)</f>
        <v>6</v>
      </c>
      <c r="E798" s="32">
        <f>VLOOKUP($A798,級距!$A:$K,11,FALSE)</f>
        <v>2</v>
      </c>
      <c r="F798" s="32">
        <f t="shared" si="13"/>
        <v>1</v>
      </c>
    </row>
    <row r="799" spans="1:6">
      <c r="A799" s="47">
        <v>43997</v>
      </c>
      <c r="B799" s="46">
        <v>161248.03200000001</v>
      </c>
      <c r="C799" s="32">
        <f>VLOOKUP(A799,級距!$A:$K,9,FALSE)</f>
        <v>10</v>
      </c>
      <c r="D799" s="32">
        <f>VLOOKUP($A799,級距!$A:$K,10,FALSE)</f>
        <v>6</v>
      </c>
      <c r="E799" s="32">
        <f>VLOOKUP($A799,級距!$A:$K,11,FALSE)</f>
        <v>1</v>
      </c>
      <c r="F799" s="32">
        <f t="shared" si="13"/>
        <v>1</v>
      </c>
    </row>
    <row r="800" spans="1:6">
      <c r="A800" s="47">
        <v>43993</v>
      </c>
      <c r="B800" s="46">
        <v>248342.91200000001</v>
      </c>
      <c r="C800" s="32">
        <f>VLOOKUP(A800,級距!$A:$K,9,FALSE)</f>
        <v>10</v>
      </c>
      <c r="D800" s="32">
        <f>VLOOKUP($A800,級距!$A:$K,10,FALSE)</f>
        <v>8</v>
      </c>
      <c r="E800" s="32">
        <f>VLOOKUP($A800,級距!$A:$K,11,FALSE)</f>
        <v>4</v>
      </c>
      <c r="F800" s="32">
        <f t="shared" si="13"/>
        <v>1</v>
      </c>
    </row>
    <row r="801" spans="1:6">
      <c r="A801" s="47">
        <v>43992</v>
      </c>
      <c r="B801" s="46">
        <v>-63370.464</v>
      </c>
      <c r="C801" s="32">
        <f>VLOOKUP(A801,級距!$A:$K,9,FALSE)</f>
        <v>6</v>
      </c>
      <c r="D801" s="32">
        <f>VLOOKUP($A801,級距!$A:$K,10,FALSE)</f>
        <v>6</v>
      </c>
      <c r="E801" s="32">
        <f>VLOOKUP($A801,級距!$A:$K,11,FALSE)</f>
        <v>2</v>
      </c>
      <c r="F801" s="32">
        <f t="shared" si="13"/>
        <v>1</v>
      </c>
    </row>
    <row r="802" spans="1:6">
      <c r="A802" s="47">
        <v>43987</v>
      </c>
      <c r="B802" s="46">
        <v>6299.808</v>
      </c>
      <c r="C802" s="32">
        <f>VLOOKUP(A802,級距!$A:$K,9,FALSE)</f>
        <v>4</v>
      </c>
      <c r="D802" s="32">
        <f>VLOOKUP($A802,級距!$A:$K,10,FALSE)</f>
        <v>7</v>
      </c>
      <c r="E802" s="32">
        <f>VLOOKUP($A802,級距!$A:$K,11,FALSE)</f>
        <v>3</v>
      </c>
      <c r="F802" s="32">
        <f t="shared" si="13"/>
        <v>1</v>
      </c>
    </row>
    <row r="803" spans="1:6">
      <c r="A803" s="47">
        <v>43986</v>
      </c>
      <c r="B803" s="46">
        <v>-18978.912</v>
      </c>
      <c r="C803" s="32">
        <f>VLOOKUP(A803,級距!$A:$K,9,FALSE)</f>
        <v>5</v>
      </c>
      <c r="D803" s="32">
        <f>VLOOKUP($A803,級距!$A:$K,10,FALSE)</f>
        <v>6</v>
      </c>
      <c r="E803" s="32">
        <f>VLOOKUP($A803,級距!$A:$K,11,FALSE)</f>
        <v>2</v>
      </c>
      <c r="F803" s="32">
        <f t="shared" si="13"/>
        <v>1</v>
      </c>
    </row>
    <row r="804" spans="1:6">
      <c r="A804" s="47">
        <v>43984</v>
      </c>
      <c r="B804" s="46">
        <v>-62132.031999999999</v>
      </c>
      <c r="C804" s="32">
        <f>VLOOKUP(A804,級距!$A:$K,9,FALSE)</f>
        <v>2</v>
      </c>
      <c r="D804" s="32">
        <f>VLOOKUP($A804,級距!$A:$K,10,FALSE)</f>
        <v>4</v>
      </c>
      <c r="E804" s="32">
        <f>VLOOKUP($A804,級距!$A:$K,11,FALSE)</f>
        <v>2</v>
      </c>
      <c r="F804" s="32">
        <f t="shared" si="13"/>
        <v>1</v>
      </c>
    </row>
    <row r="805" spans="1:6">
      <c r="A805" s="47">
        <v>43983</v>
      </c>
      <c r="B805" s="46">
        <v>35493.599999999999</v>
      </c>
      <c r="C805" s="32">
        <f>VLOOKUP(A805,級距!$A:$K,9,FALSE)</f>
        <v>6</v>
      </c>
      <c r="D805" s="32">
        <f>VLOOKUP($A805,級距!$A:$K,10,FALSE)</f>
        <v>6</v>
      </c>
      <c r="E805" s="32">
        <f>VLOOKUP($A805,級距!$A:$K,11,FALSE)</f>
        <v>2</v>
      </c>
      <c r="F805" s="32">
        <f t="shared" si="13"/>
        <v>1</v>
      </c>
    </row>
    <row r="806" spans="1:6">
      <c r="A806" s="47">
        <v>43980</v>
      </c>
      <c r="B806" s="46">
        <v>-64981.760000000002</v>
      </c>
      <c r="C806" s="32">
        <f>VLOOKUP(A806,級距!$A:$K,9,FALSE)</f>
        <v>7</v>
      </c>
      <c r="D806" s="32">
        <f>VLOOKUP($A806,級距!$A:$K,10,FALSE)</f>
        <v>3</v>
      </c>
      <c r="E806" s="32">
        <f>VLOOKUP($A806,級距!$A:$K,11,FALSE)</f>
        <v>2</v>
      </c>
      <c r="F806" s="32">
        <f t="shared" si="13"/>
        <v>1</v>
      </c>
    </row>
    <row r="807" spans="1:6">
      <c r="A807" s="47">
        <v>43979</v>
      </c>
      <c r="B807" s="46">
        <v>154192.32000000001</v>
      </c>
      <c r="C807" s="32">
        <f>VLOOKUP(A807,級距!$A:$K,9,FALSE)</f>
        <v>10</v>
      </c>
      <c r="D807" s="32">
        <f>VLOOKUP($A807,級距!$A:$K,10,FALSE)</f>
        <v>8</v>
      </c>
      <c r="E807" s="32">
        <f>VLOOKUP($A807,級距!$A:$K,11,FALSE)</f>
        <v>4</v>
      </c>
      <c r="F807" s="32">
        <f t="shared" si="13"/>
        <v>1</v>
      </c>
    </row>
    <row r="808" spans="1:6">
      <c r="A808" s="47">
        <v>43977</v>
      </c>
      <c r="B808" s="46">
        <v>-21164.975999999999</v>
      </c>
      <c r="C808" s="32">
        <f>VLOOKUP(A808,級距!$A:$K,9,FALSE)</f>
        <v>7</v>
      </c>
      <c r="D808" s="32">
        <f>VLOOKUP($A808,級距!$A:$K,10,FALSE)</f>
        <v>7</v>
      </c>
      <c r="E808" s="32">
        <f>VLOOKUP($A808,級距!$A:$K,11,FALSE)</f>
        <v>3</v>
      </c>
      <c r="F808" s="32">
        <f t="shared" si="13"/>
        <v>1</v>
      </c>
    </row>
    <row r="809" spans="1:6">
      <c r="A809" s="47">
        <v>43973</v>
      </c>
      <c r="B809" s="46">
        <v>178252.416</v>
      </c>
      <c r="C809" s="32">
        <f>VLOOKUP(A809,級距!$A:$K,9,FALSE)</f>
        <v>10</v>
      </c>
      <c r="D809" s="32">
        <f>VLOOKUP($A809,級距!$A:$K,10,FALSE)</f>
        <v>9</v>
      </c>
      <c r="E809" s="32">
        <f>VLOOKUP($A809,級距!$A:$K,11,FALSE)</f>
        <v>4</v>
      </c>
      <c r="F809" s="32">
        <f t="shared" si="13"/>
        <v>1</v>
      </c>
    </row>
    <row r="810" spans="1:6">
      <c r="A810" s="47">
        <v>43972</v>
      </c>
      <c r="B810" s="46">
        <v>54844.911999999997</v>
      </c>
      <c r="C810" s="32">
        <f>VLOOKUP(A810,級距!$A:$K,9,FALSE)</f>
        <v>5</v>
      </c>
      <c r="D810" s="32">
        <f>VLOOKUP($A810,級距!$A:$K,10,FALSE)</f>
        <v>5</v>
      </c>
      <c r="E810" s="32">
        <f>VLOOKUP($A810,級距!$A:$K,11,FALSE)</f>
        <v>2</v>
      </c>
      <c r="F810" s="32">
        <f t="shared" si="13"/>
        <v>1</v>
      </c>
    </row>
    <row r="811" spans="1:6">
      <c r="A811" s="47">
        <v>43969</v>
      </c>
      <c r="B811" s="46">
        <v>46125.567999999999</v>
      </c>
      <c r="C811" s="32">
        <f>VLOOKUP(A811,級距!$A:$K,9,FALSE)</f>
        <v>5</v>
      </c>
      <c r="D811" s="32">
        <f>VLOOKUP($A811,級距!$A:$K,10,FALSE)</f>
        <v>1</v>
      </c>
      <c r="E811" s="32">
        <f>VLOOKUP($A811,級距!$A:$K,11,FALSE)</f>
        <v>2</v>
      </c>
      <c r="F811" s="32">
        <f t="shared" si="13"/>
        <v>1</v>
      </c>
    </row>
    <row r="812" spans="1:6">
      <c r="A812" s="47">
        <v>43965</v>
      </c>
      <c r="B812" s="46">
        <v>122258.368</v>
      </c>
      <c r="C812" s="32">
        <f>VLOOKUP(A812,級距!$A:$K,9,FALSE)</f>
        <v>7</v>
      </c>
      <c r="D812" s="32">
        <f>VLOOKUP($A812,級距!$A:$K,10,FALSE)</f>
        <v>6</v>
      </c>
      <c r="E812" s="32">
        <f>VLOOKUP($A812,級距!$A:$K,11,FALSE)</f>
        <v>2</v>
      </c>
      <c r="F812" s="32">
        <f t="shared" si="13"/>
        <v>1</v>
      </c>
    </row>
    <row r="813" spans="1:6">
      <c r="A813" s="47">
        <v>43963</v>
      </c>
      <c r="B813" s="46">
        <v>-64983.296000000002</v>
      </c>
      <c r="C813" s="32">
        <f>VLOOKUP(A813,級距!$A:$K,9,FALSE)</f>
        <v>6</v>
      </c>
      <c r="D813" s="32">
        <f>VLOOKUP($A813,級距!$A:$K,10,FALSE)</f>
        <v>3</v>
      </c>
      <c r="E813" s="32">
        <f>VLOOKUP($A813,級距!$A:$K,11,FALSE)</f>
        <v>2</v>
      </c>
      <c r="F813" s="32">
        <f t="shared" si="13"/>
        <v>1</v>
      </c>
    </row>
    <row r="814" spans="1:6">
      <c r="A814" s="47">
        <v>43962</v>
      </c>
      <c r="B814" s="46">
        <v>46979.072</v>
      </c>
      <c r="C814" s="32">
        <f>VLOOKUP(A814,級距!$A:$K,9,FALSE)</f>
        <v>5</v>
      </c>
      <c r="D814" s="32">
        <f>VLOOKUP($A814,級距!$A:$K,10,FALSE)</f>
        <v>1</v>
      </c>
      <c r="E814" s="32">
        <f>VLOOKUP($A814,級距!$A:$K,11,FALSE)</f>
        <v>2</v>
      </c>
      <c r="F814" s="32">
        <f t="shared" si="13"/>
        <v>1</v>
      </c>
    </row>
    <row r="815" spans="1:6">
      <c r="A815" s="47">
        <v>43959</v>
      </c>
      <c r="B815" s="46">
        <v>-8982.3359999999993</v>
      </c>
      <c r="C815" s="32">
        <f>VLOOKUP(A815,級距!$A:$K,9,FALSE)</f>
        <v>5</v>
      </c>
      <c r="D815" s="32">
        <f>VLOOKUP($A815,級距!$A:$K,10,FALSE)</f>
        <v>1</v>
      </c>
      <c r="E815" s="32">
        <f>VLOOKUP($A815,級距!$A:$K,11,FALSE)</f>
        <v>2</v>
      </c>
      <c r="F815" s="32">
        <f t="shared" si="13"/>
        <v>1</v>
      </c>
    </row>
    <row r="816" spans="1:6">
      <c r="A816" s="47">
        <v>43958</v>
      </c>
      <c r="B816" s="46">
        <v>-42718.608</v>
      </c>
      <c r="C816" s="32">
        <f>VLOOKUP(A816,級距!$A:$K,9,FALSE)</f>
        <v>8</v>
      </c>
      <c r="D816" s="32">
        <f>VLOOKUP($A816,級距!$A:$K,10,FALSE)</f>
        <v>6</v>
      </c>
      <c r="E816" s="32">
        <f>VLOOKUP($A816,級距!$A:$K,11,FALSE)</f>
        <v>2</v>
      </c>
      <c r="F816" s="32">
        <f t="shared" si="13"/>
        <v>1</v>
      </c>
    </row>
    <row r="817" spans="1:6">
      <c r="A817" s="47">
        <v>43957</v>
      </c>
      <c r="B817" s="46">
        <v>-63086.207999999999</v>
      </c>
      <c r="C817" s="32">
        <f>VLOOKUP(A817,級距!$A:$K,9,FALSE)</f>
        <v>8</v>
      </c>
      <c r="D817" s="32">
        <f>VLOOKUP($A817,級距!$A:$K,10,FALSE)</f>
        <v>6</v>
      </c>
      <c r="E817" s="32">
        <f>VLOOKUP($A817,級距!$A:$K,11,FALSE)</f>
        <v>2</v>
      </c>
      <c r="F817" s="32">
        <f t="shared" si="13"/>
        <v>1</v>
      </c>
    </row>
    <row r="818" spans="1:6">
      <c r="A818" s="47">
        <v>43956</v>
      </c>
      <c r="B818" s="46">
        <v>-67393.008000000002</v>
      </c>
      <c r="C818" s="32">
        <f>VLOOKUP(A818,級距!$A:$K,9,FALSE)</f>
        <v>7</v>
      </c>
      <c r="D818" s="32">
        <f>VLOOKUP($A818,級距!$A:$K,10,FALSE)</f>
        <v>1</v>
      </c>
      <c r="E818" s="32">
        <f>VLOOKUP($A818,級距!$A:$K,11,FALSE)</f>
        <v>2</v>
      </c>
      <c r="F818" s="32">
        <f t="shared" si="13"/>
        <v>1</v>
      </c>
    </row>
    <row r="819" spans="1:6">
      <c r="A819" s="47">
        <v>43955</v>
      </c>
      <c r="B819" s="46">
        <v>25158.272000000001</v>
      </c>
      <c r="C819" s="32">
        <f>VLOOKUP(A819,級距!$A:$K,9,FALSE)</f>
        <v>10</v>
      </c>
      <c r="D819" s="32">
        <f>VLOOKUP($A819,級距!$A:$K,10,FALSE)</f>
        <v>4</v>
      </c>
      <c r="E819" s="32">
        <f>VLOOKUP($A819,級距!$A:$K,11,FALSE)</f>
        <v>1</v>
      </c>
      <c r="F819" s="32">
        <f t="shared" si="13"/>
        <v>1</v>
      </c>
    </row>
    <row r="820" spans="1:6">
      <c r="A820" s="47">
        <v>43951</v>
      </c>
      <c r="B820" s="46">
        <v>34051.152000000002</v>
      </c>
      <c r="C820" s="32">
        <f>VLOOKUP(A820,級距!$A:$K,9,FALSE)</f>
        <v>8</v>
      </c>
      <c r="D820" s="32">
        <f>VLOOKUP($A820,級距!$A:$K,10,FALSE)</f>
        <v>8</v>
      </c>
      <c r="E820" s="32">
        <f>VLOOKUP($A820,級距!$A:$K,11,FALSE)</f>
        <v>3</v>
      </c>
      <c r="F820" s="32">
        <f t="shared" si="13"/>
        <v>1</v>
      </c>
    </row>
    <row r="821" spans="1:6">
      <c r="A821" s="47">
        <v>43950</v>
      </c>
      <c r="B821" s="46">
        <v>-5488.5119999999997</v>
      </c>
      <c r="C821" s="32">
        <f>VLOOKUP(A821,級距!$A:$K,9,FALSE)</f>
        <v>7</v>
      </c>
      <c r="D821" s="32">
        <f>VLOOKUP($A821,級距!$A:$K,10,FALSE)</f>
        <v>4</v>
      </c>
      <c r="E821" s="32">
        <f>VLOOKUP($A821,級距!$A:$K,11,FALSE)</f>
        <v>2</v>
      </c>
      <c r="F821" s="32">
        <f t="shared" si="13"/>
        <v>1</v>
      </c>
    </row>
    <row r="822" spans="1:6">
      <c r="A822" s="47">
        <v>43948</v>
      </c>
      <c r="B822" s="46">
        <v>69771.296000000002</v>
      </c>
      <c r="C822" s="32">
        <f>VLOOKUP(A822,級距!$A:$K,9,FALSE)</f>
        <v>10</v>
      </c>
      <c r="D822" s="32">
        <f>VLOOKUP($A822,級距!$A:$K,10,FALSE)</f>
        <v>9</v>
      </c>
      <c r="E822" s="32">
        <f>VLOOKUP($A822,級距!$A:$K,11,FALSE)</f>
        <v>4</v>
      </c>
      <c r="F822" s="32">
        <f t="shared" si="13"/>
        <v>1</v>
      </c>
    </row>
    <row r="823" spans="1:6">
      <c r="A823" s="47">
        <v>43945</v>
      </c>
      <c r="B823" s="46">
        <v>-71622.2</v>
      </c>
      <c r="C823" s="32">
        <f>VLOOKUP(A823,級距!$A:$K,9,FALSE)</f>
        <v>3</v>
      </c>
      <c r="D823" s="32">
        <f>VLOOKUP($A823,級距!$A:$K,10,FALSE)</f>
        <v>5</v>
      </c>
      <c r="E823" s="32">
        <f>VLOOKUP($A823,級距!$A:$K,11,FALSE)</f>
        <v>2</v>
      </c>
      <c r="F823" s="32">
        <f t="shared" si="13"/>
        <v>1</v>
      </c>
    </row>
    <row r="824" spans="1:6">
      <c r="A824" s="47">
        <v>43944</v>
      </c>
      <c r="B824" s="46">
        <v>-31253.439999999999</v>
      </c>
      <c r="C824" s="32">
        <f>VLOOKUP(A824,級距!$A:$K,9,FALSE)</f>
        <v>10</v>
      </c>
      <c r="D824" s="32">
        <f>VLOOKUP($A824,級距!$A:$K,10,FALSE)</f>
        <v>1</v>
      </c>
      <c r="E824" s="32">
        <f>VLOOKUP($A824,級距!$A:$K,11,FALSE)</f>
        <v>1</v>
      </c>
      <c r="F824" s="32">
        <f t="shared" si="13"/>
        <v>1</v>
      </c>
    </row>
    <row r="825" spans="1:6">
      <c r="A825" s="47">
        <v>43943</v>
      </c>
      <c r="B825" s="46">
        <v>-64694.911999999997</v>
      </c>
      <c r="C825" s="32">
        <f>VLOOKUP(A825,級距!$A:$K,9,FALSE)</f>
        <v>8</v>
      </c>
      <c r="D825" s="32">
        <f>VLOOKUP($A825,級距!$A:$K,10,FALSE)</f>
        <v>5</v>
      </c>
      <c r="E825" s="32">
        <f>VLOOKUP($A825,級距!$A:$K,11,FALSE)</f>
        <v>2</v>
      </c>
      <c r="F825" s="32">
        <f t="shared" si="13"/>
        <v>1</v>
      </c>
    </row>
    <row r="826" spans="1:6">
      <c r="A826" s="47">
        <v>43942</v>
      </c>
      <c r="B826" s="46">
        <v>411306.11200000002</v>
      </c>
      <c r="C826" s="32">
        <f>VLOOKUP(A826,級距!$A:$K,9,FALSE)</f>
        <v>10</v>
      </c>
      <c r="D826" s="32">
        <f>VLOOKUP($A826,級距!$A:$K,10,FALSE)</f>
        <v>7</v>
      </c>
      <c r="E826" s="32">
        <f>VLOOKUP($A826,級距!$A:$K,11,FALSE)</f>
        <v>4</v>
      </c>
      <c r="F826" s="32">
        <f t="shared" si="13"/>
        <v>1</v>
      </c>
    </row>
    <row r="827" spans="1:6">
      <c r="A827" s="47">
        <v>43941</v>
      </c>
      <c r="B827" s="46">
        <v>-19823.423999999999</v>
      </c>
      <c r="C827" s="32">
        <f>VLOOKUP(A827,級距!$A:$K,9,FALSE)</f>
        <v>5</v>
      </c>
      <c r="D827" s="32">
        <f>VLOOKUP($A827,級距!$A:$K,10,FALSE)</f>
        <v>4</v>
      </c>
      <c r="E827" s="32">
        <f>VLOOKUP($A827,級距!$A:$K,11,FALSE)</f>
        <v>2</v>
      </c>
      <c r="F827" s="32">
        <f t="shared" si="13"/>
        <v>1</v>
      </c>
    </row>
    <row r="828" spans="1:6">
      <c r="A828" s="47">
        <v>43938</v>
      </c>
      <c r="B828" s="46">
        <v>-45224.832000000002</v>
      </c>
      <c r="C828" s="32">
        <f>VLOOKUP(A828,級距!$A:$K,9,FALSE)</f>
        <v>10</v>
      </c>
      <c r="D828" s="32">
        <f>VLOOKUP($A828,級距!$A:$K,10,FALSE)</f>
        <v>1</v>
      </c>
      <c r="E828" s="32">
        <f>VLOOKUP($A828,級距!$A:$K,11,FALSE)</f>
        <v>1</v>
      </c>
      <c r="F828" s="32">
        <f t="shared" si="13"/>
        <v>1</v>
      </c>
    </row>
    <row r="829" spans="1:6">
      <c r="A829" s="47">
        <v>43935</v>
      </c>
      <c r="B829" s="46">
        <v>97038.016000000003</v>
      </c>
      <c r="C829" s="32">
        <f>VLOOKUP(A829,級距!$A:$K,9,FALSE)</f>
        <v>10</v>
      </c>
      <c r="D829" s="32">
        <f>VLOOKUP($A829,級距!$A:$K,10,FALSE)</f>
        <v>9</v>
      </c>
      <c r="E829" s="32">
        <f>VLOOKUP($A829,級距!$A:$K,11,FALSE)</f>
        <v>4</v>
      </c>
      <c r="F829" s="32">
        <f t="shared" si="13"/>
        <v>1</v>
      </c>
    </row>
    <row r="830" spans="1:6">
      <c r="A830" s="47">
        <v>43929</v>
      </c>
      <c r="B830" s="46">
        <v>58296.815999999999</v>
      </c>
      <c r="C830" s="32">
        <f>VLOOKUP(A830,級距!$A:$K,9,FALSE)</f>
        <v>9</v>
      </c>
      <c r="D830" s="32">
        <f>VLOOKUP($A830,級距!$A:$K,10,FALSE)</f>
        <v>10</v>
      </c>
      <c r="E830" s="32">
        <f>VLOOKUP($A830,級距!$A:$K,11,FALSE)</f>
        <v>4</v>
      </c>
      <c r="F830" s="32">
        <f t="shared" si="13"/>
        <v>1</v>
      </c>
    </row>
    <row r="831" spans="1:6">
      <c r="A831" s="47">
        <v>43928</v>
      </c>
      <c r="B831" s="46">
        <v>-62868.192000000003</v>
      </c>
      <c r="C831" s="32">
        <f>VLOOKUP(A831,級距!$A:$K,9,FALSE)</f>
        <v>8</v>
      </c>
      <c r="D831" s="32">
        <f>VLOOKUP($A831,級距!$A:$K,10,FALSE)</f>
        <v>3</v>
      </c>
      <c r="E831" s="32">
        <f>VLOOKUP($A831,級距!$A:$K,11,FALSE)</f>
        <v>2</v>
      </c>
      <c r="F831" s="32">
        <f t="shared" si="13"/>
        <v>1</v>
      </c>
    </row>
    <row r="832" spans="1:6">
      <c r="A832" s="47">
        <v>43927</v>
      </c>
      <c r="B832" s="46">
        <v>-61856.351999999999</v>
      </c>
      <c r="C832" s="32">
        <f>VLOOKUP(A832,級距!$A:$K,9,FALSE)</f>
        <v>10</v>
      </c>
      <c r="D832" s="32">
        <f>VLOOKUP($A832,級距!$A:$K,10,FALSE)</f>
        <v>4</v>
      </c>
      <c r="E832" s="32">
        <f>VLOOKUP($A832,級距!$A:$K,11,FALSE)</f>
        <v>1</v>
      </c>
      <c r="F832" s="32">
        <f t="shared" si="13"/>
        <v>1</v>
      </c>
    </row>
    <row r="833" spans="1:6">
      <c r="A833" s="47">
        <v>43922</v>
      </c>
      <c r="B833" s="46">
        <v>-62764.800000000003</v>
      </c>
      <c r="C833" s="32">
        <f>VLOOKUP(A833,級距!$A:$K,9,FALSE)</f>
        <v>5</v>
      </c>
      <c r="D833" s="32">
        <f>VLOOKUP($A833,級距!$A:$K,10,FALSE)</f>
        <v>4</v>
      </c>
      <c r="E833" s="32">
        <f>VLOOKUP($A833,級距!$A:$K,11,FALSE)</f>
        <v>2</v>
      </c>
      <c r="F833" s="32">
        <f t="shared" si="13"/>
        <v>1</v>
      </c>
    </row>
    <row r="834" spans="1:6">
      <c r="A834" s="47">
        <v>43920</v>
      </c>
      <c r="B834" s="46">
        <v>-64372.351999999999</v>
      </c>
      <c r="C834" s="32">
        <f>VLOOKUP(A834,級距!$A:$K,9,FALSE)</f>
        <v>10</v>
      </c>
      <c r="D834" s="32">
        <f>VLOOKUP($A834,級距!$A:$K,10,FALSE)</f>
        <v>7</v>
      </c>
      <c r="E834" s="32">
        <f>VLOOKUP($A834,級距!$A:$K,11,FALSE)</f>
        <v>4</v>
      </c>
      <c r="F834" s="32">
        <f t="shared" si="13"/>
        <v>1</v>
      </c>
    </row>
    <row r="835" spans="1:6">
      <c r="A835" s="47">
        <v>43917</v>
      </c>
      <c r="B835" s="46">
        <v>67948.471999999994</v>
      </c>
      <c r="C835" s="32">
        <f>VLOOKUP(A835,級距!$A:$K,9,FALSE)</f>
        <v>10</v>
      </c>
      <c r="D835" s="32">
        <f>VLOOKUP($A835,級距!$A:$K,10,FALSE)</f>
        <v>9</v>
      </c>
      <c r="E835" s="32">
        <f>VLOOKUP($A835,級距!$A:$K,11,FALSE)</f>
        <v>4</v>
      </c>
      <c r="F835" s="32">
        <f t="shared" si="13"/>
        <v>1</v>
      </c>
    </row>
    <row r="836" spans="1:6">
      <c r="A836" s="47">
        <v>43916</v>
      </c>
      <c r="B836" s="46">
        <v>-61832.544000000002</v>
      </c>
      <c r="C836" s="32">
        <f>VLOOKUP(A836,級距!$A:$K,9,FALSE)</f>
        <v>10</v>
      </c>
      <c r="D836" s="32">
        <f>VLOOKUP($A836,級距!$A:$K,10,FALSE)</f>
        <v>2</v>
      </c>
      <c r="E836" s="32">
        <f>VLOOKUP($A836,級距!$A:$K,11,FALSE)</f>
        <v>1</v>
      </c>
      <c r="F836" s="32">
        <f t="shared" si="13"/>
        <v>1</v>
      </c>
    </row>
    <row r="837" spans="1:6">
      <c r="A837" s="47">
        <v>43915</v>
      </c>
      <c r="B837" s="46">
        <v>-50233.904000000002</v>
      </c>
      <c r="C837" s="32">
        <f>VLOOKUP(A837,級距!$A:$K,9,FALSE)</f>
        <v>10</v>
      </c>
      <c r="D837" s="32">
        <f>VLOOKUP($A837,級距!$A:$K,10,FALSE)</f>
        <v>7</v>
      </c>
      <c r="E837" s="32">
        <f>VLOOKUP($A837,級距!$A:$K,11,FALSE)</f>
        <v>4</v>
      </c>
      <c r="F837" s="32">
        <f t="shared" si="13"/>
        <v>1</v>
      </c>
    </row>
    <row r="838" spans="1:6">
      <c r="A838" s="47">
        <v>43914</v>
      </c>
      <c r="B838" s="46">
        <v>87353.423999999999</v>
      </c>
      <c r="C838" s="32">
        <f>VLOOKUP(A838,級距!$A:$K,9,FALSE)</f>
        <v>10</v>
      </c>
      <c r="D838" s="32">
        <f>VLOOKUP($A838,級距!$A:$K,10,FALSE)</f>
        <v>7</v>
      </c>
      <c r="E838" s="32">
        <f>VLOOKUP($A838,級距!$A:$K,11,FALSE)</f>
        <v>4</v>
      </c>
      <c r="F838" s="32">
        <f t="shared" si="13"/>
        <v>1</v>
      </c>
    </row>
    <row r="839" spans="1:6">
      <c r="A839" s="47">
        <v>43910</v>
      </c>
      <c r="B839" s="46">
        <v>91312.592000000004</v>
      </c>
      <c r="C839" s="32">
        <f>VLOOKUP(A839,級距!$A:$K,9,FALSE)</f>
        <v>10</v>
      </c>
      <c r="D839" s="32">
        <f>VLOOKUP($A839,級距!$A:$K,10,FALSE)</f>
        <v>8</v>
      </c>
      <c r="E839" s="32">
        <f>VLOOKUP($A839,級距!$A:$K,11,FALSE)</f>
        <v>4</v>
      </c>
      <c r="F839" s="32">
        <f t="shared" si="13"/>
        <v>1</v>
      </c>
    </row>
    <row r="840" spans="1:6">
      <c r="A840" s="47">
        <v>43908</v>
      </c>
      <c r="B840" s="46">
        <v>210078.62400000001</v>
      </c>
      <c r="C840" s="32">
        <f>VLOOKUP(A840,級距!$A:$K,9,FALSE)</f>
        <v>10</v>
      </c>
      <c r="D840" s="32">
        <f>VLOOKUP($A840,級距!$A:$K,10,FALSE)</f>
        <v>4</v>
      </c>
      <c r="E840" s="32">
        <f>VLOOKUP($A840,級距!$A:$K,11,FALSE)</f>
        <v>1</v>
      </c>
      <c r="F840" s="32">
        <f t="shared" si="13"/>
        <v>1</v>
      </c>
    </row>
    <row r="841" spans="1:6">
      <c r="A841" s="47">
        <v>43907</v>
      </c>
      <c r="B841" s="46">
        <v>-11084.384</v>
      </c>
      <c r="C841" s="32">
        <f>VLOOKUP(A841,級距!$A:$K,9,FALSE)</f>
        <v>10</v>
      </c>
      <c r="D841" s="32">
        <f>VLOOKUP($A841,級距!$A:$K,10,FALSE)</f>
        <v>1</v>
      </c>
      <c r="E841" s="32">
        <f>VLOOKUP($A841,級距!$A:$K,11,FALSE)</f>
        <v>1</v>
      </c>
      <c r="F841" s="32">
        <f t="shared" ref="F841:F859" si="14">IF(A842&lt;&gt;A841,1,0)</f>
        <v>1</v>
      </c>
    </row>
    <row r="842" spans="1:6">
      <c r="A842" s="47">
        <v>43906</v>
      </c>
      <c r="B842" s="46">
        <v>167860.46400000001</v>
      </c>
      <c r="C842" s="32">
        <f>VLOOKUP(A842,級距!$A:$K,9,FALSE)</f>
        <v>10</v>
      </c>
      <c r="D842" s="32">
        <f>VLOOKUP($A842,級距!$A:$K,10,FALSE)</f>
        <v>6</v>
      </c>
      <c r="E842" s="32">
        <f>VLOOKUP($A842,級距!$A:$K,11,FALSE)</f>
        <v>1</v>
      </c>
      <c r="F842" s="32">
        <f t="shared" si="14"/>
        <v>1</v>
      </c>
    </row>
    <row r="843" spans="1:6">
      <c r="A843" s="47">
        <v>43903</v>
      </c>
      <c r="B843" s="46">
        <v>150913.35200000001</v>
      </c>
      <c r="C843" s="32">
        <f>VLOOKUP(A843,級距!$A:$K,9,FALSE)</f>
        <v>10</v>
      </c>
      <c r="D843" s="32">
        <f>VLOOKUP($A843,級距!$A:$K,10,FALSE)</f>
        <v>4</v>
      </c>
      <c r="E843" s="32">
        <f>VLOOKUP($A843,級距!$A:$K,11,FALSE)</f>
        <v>1</v>
      </c>
      <c r="F843" s="32">
        <f t="shared" si="14"/>
        <v>1</v>
      </c>
    </row>
    <row r="844" spans="1:6">
      <c r="A844" s="47">
        <v>43902</v>
      </c>
      <c r="B844" s="46">
        <v>55004.455999999998</v>
      </c>
      <c r="C844" s="32">
        <f>VLOOKUP(A844,級距!$A:$K,9,FALSE)</f>
        <v>10</v>
      </c>
      <c r="D844" s="32">
        <f>VLOOKUP($A844,級距!$A:$K,10,FALSE)</f>
        <v>7</v>
      </c>
      <c r="E844" s="32">
        <f>VLOOKUP($A844,級距!$A:$K,11,FALSE)</f>
        <v>4</v>
      </c>
      <c r="F844" s="32">
        <f t="shared" si="14"/>
        <v>1</v>
      </c>
    </row>
    <row r="845" spans="1:6">
      <c r="A845" s="47">
        <v>43901</v>
      </c>
      <c r="B845" s="46">
        <v>171013.152</v>
      </c>
      <c r="C845" s="32">
        <f>VLOOKUP(A845,級距!$A:$K,9,FALSE)</f>
        <v>10</v>
      </c>
      <c r="D845" s="32">
        <f>VLOOKUP($A845,級距!$A:$K,10,FALSE)</f>
        <v>8</v>
      </c>
      <c r="E845" s="32">
        <f>VLOOKUP($A845,級距!$A:$K,11,FALSE)</f>
        <v>4</v>
      </c>
      <c r="F845" s="32">
        <f t="shared" si="14"/>
        <v>1</v>
      </c>
    </row>
    <row r="846" spans="1:6">
      <c r="A846" s="47">
        <v>43900</v>
      </c>
      <c r="B846" s="46">
        <v>-29162.04</v>
      </c>
      <c r="C846" s="32">
        <f>VLOOKUP(A846,級距!$A:$K,9,FALSE)</f>
        <v>10</v>
      </c>
      <c r="D846" s="32">
        <f>VLOOKUP($A846,級距!$A:$K,10,FALSE)</f>
        <v>8</v>
      </c>
      <c r="E846" s="32">
        <f>VLOOKUP($A846,級距!$A:$K,11,FALSE)</f>
        <v>4</v>
      </c>
      <c r="F846" s="32">
        <f t="shared" si="14"/>
        <v>1</v>
      </c>
    </row>
    <row r="847" spans="1:6">
      <c r="A847" s="47">
        <v>43896</v>
      </c>
      <c r="B847" s="46">
        <v>59828.048000000003</v>
      </c>
      <c r="C847" s="32">
        <f>VLOOKUP(A847,級距!$A:$K,9,FALSE)</f>
        <v>8</v>
      </c>
      <c r="D847" s="32">
        <f>VLOOKUP($A847,級距!$A:$K,10,FALSE)</f>
        <v>9</v>
      </c>
      <c r="E847" s="32">
        <f>VLOOKUP($A847,級距!$A:$K,11,FALSE)</f>
        <v>3</v>
      </c>
      <c r="F847" s="32">
        <f t="shared" si="14"/>
        <v>1</v>
      </c>
    </row>
    <row r="848" spans="1:6">
      <c r="A848" s="47">
        <v>43895</v>
      </c>
      <c r="B848" s="46">
        <v>26881.184000000001</v>
      </c>
      <c r="C848" s="32">
        <f>VLOOKUP(A848,級距!$A:$K,9,FALSE)</f>
        <v>2</v>
      </c>
      <c r="D848" s="32">
        <f>VLOOKUP($A848,級距!$A:$K,10,FALSE)</f>
        <v>6</v>
      </c>
      <c r="E848" s="32">
        <f>VLOOKUP($A848,級距!$A:$K,11,FALSE)</f>
        <v>2</v>
      </c>
      <c r="F848" s="32">
        <f t="shared" si="14"/>
        <v>1</v>
      </c>
    </row>
    <row r="849" spans="1:6">
      <c r="A849" s="47">
        <v>43892</v>
      </c>
      <c r="B849" s="46">
        <v>-45365.824000000001</v>
      </c>
      <c r="C849" s="32">
        <f>VLOOKUP(A849,級距!$A:$K,9,FALSE)</f>
        <v>10</v>
      </c>
      <c r="D849" s="32">
        <f>VLOOKUP($A849,級距!$A:$K,10,FALSE)</f>
        <v>6</v>
      </c>
      <c r="E849" s="32">
        <f>VLOOKUP($A849,級距!$A:$K,11,FALSE)</f>
        <v>1</v>
      </c>
      <c r="F849" s="32">
        <f t="shared" si="14"/>
        <v>1</v>
      </c>
    </row>
    <row r="850" spans="1:6">
      <c r="A850" s="47">
        <v>43888</v>
      </c>
      <c r="B850" s="46">
        <v>-23762.975999999999</v>
      </c>
      <c r="C850" s="32">
        <f>VLOOKUP(A850,級距!$A:$K,9,FALSE)</f>
        <v>9</v>
      </c>
      <c r="D850" s="32">
        <f>VLOOKUP($A850,級距!$A:$K,10,FALSE)</f>
        <v>6</v>
      </c>
      <c r="E850" s="32">
        <f>VLOOKUP($A850,級距!$A:$K,11,FALSE)</f>
        <v>1</v>
      </c>
      <c r="F850" s="32">
        <f t="shared" si="14"/>
        <v>1</v>
      </c>
    </row>
    <row r="851" spans="1:6">
      <c r="A851" s="47">
        <v>43887</v>
      </c>
      <c r="B851" s="46">
        <v>-90246.104000000007</v>
      </c>
      <c r="C851" s="32">
        <f>VLOOKUP(A851,級距!$A:$K,9,FALSE)</f>
        <v>5</v>
      </c>
      <c r="D851" s="32">
        <f>VLOOKUP($A851,級距!$A:$K,10,FALSE)</f>
        <v>4</v>
      </c>
      <c r="E851" s="32">
        <f>VLOOKUP($A851,級距!$A:$K,11,FALSE)</f>
        <v>2</v>
      </c>
      <c r="F851" s="32">
        <f t="shared" si="14"/>
        <v>1</v>
      </c>
    </row>
    <row r="852" spans="1:6">
      <c r="A852" s="47">
        <v>43881</v>
      </c>
      <c r="B852" s="46">
        <v>-9297.2160000000003</v>
      </c>
      <c r="C852" s="32">
        <f>VLOOKUP(A852,級距!$A:$K,9,FALSE)</f>
        <v>7</v>
      </c>
      <c r="D852" s="32">
        <f>VLOOKUP($A852,級距!$A:$K,10,FALSE)</f>
        <v>7</v>
      </c>
      <c r="E852" s="32">
        <f>VLOOKUP($A852,級距!$A:$K,11,FALSE)</f>
        <v>3</v>
      </c>
      <c r="F852" s="32">
        <f t="shared" si="14"/>
        <v>1</v>
      </c>
    </row>
    <row r="853" spans="1:6">
      <c r="A853" s="47">
        <v>43880</v>
      </c>
      <c r="B853" s="46">
        <v>-65273.983999999997</v>
      </c>
      <c r="C853" s="32">
        <f>VLOOKUP(A853,級距!$A:$K,9,FALSE)</f>
        <v>8</v>
      </c>
      <c r="D853" s="32">
        <f>VLOOKUP($A853,級距!$A:$K,10,FALSE)</f>
        <v>5</v>
      </c>
      <c r="E853" s="32">
        <f>VLOOKUP($A853,級距!$A:$K,11,FALSE)</f>
        <v>2</v>
      </c>
      <c r="F853" s="32">
        <f t="shared" si="14"/>
        <v>1</v>
      </c>
    </row>
    <row r="854" spans="1:6">
      <c r="A854" s="47">
        <v>43875</v>
      </c>
      <c r="B854" s="46">
        <v>-65330.815999999999</v>
      </c>
      <c r="C854" s="32">
        <f>VLOOKUP(A854,級距!$A:$K,9,FALSE)</f>
        <v>4</v>
      </c>
      <c r="D854" s="32">
        <f>VLOOKUP($A854,級距!$A:$K,10,FALSE)</f>
        <v>6</v>
      </c>
      <c r="E854" s="32">
        <f>VLOOKUP($A854,級距!$A:$K,11,FALSE)</f>
        <v>2</v>
      </c>
      <c r="F854" s="32">
        <f t="shared" si="14"/>
        <v>1</v>
      </c>
    </row>
    <row r="855" spans="1:6">
      <c r="A855" s="47">
        <v>43874</v>
      </c>
      <c r="B855" s="46">
        <v>17876.48</v>
      </c>
      <c r="C855" s="32">
        <f>VLOOKUP(A855,級距!$A:$K,9,FALSE)</f>
        <v>2</v>
      </c>
      <c r="D855" s="32">
        <f>VLOOKUP($A855,級距!$A:$K,10,FALSE)</f>
        <v>4</v>
      </c>
      <c r="E855" s="32">
        <f>VLOOKUP($A855,級距!$A:$K,11,FALSE)</f>
        <v>2</v>
      </c>
      <c r="F855" s="32">
        <f t="shared" si="14"/>
        <v>1</v>
      </c>
    </row>
    <row r="856" spans="1:6">
      <c r="A856" s="47">
        <v>43873</v>
      </c>
      <c r="B856" s="46">
        <v>20613.696</v>
      </c>
      <c r="C856" s="32">
        <f>VLOOKUP(A856,級距!$A:$K,9,FALSE)</f>
        <v>7</v>
      </c>
      <c r="D856" s="32">
        <f>VLOOKUP($A856,級距!$A:$K,10,FALSE)</f>
        <v>8</v>
      </c>
      <c r="E856" s="32">
        <f>VLOOKUP($A856,級距!$A:$K,11,FALSE)</f>
        <v>3</v>
      </c>
      <c r="F856" s="32">
        <f t="shared" si="14"/>
        <v>1</v>
      </c>
    </row>
    <row r="857" spans="1:6">
      <c r="A857" s="47">
        <v>43872</v>
      </c>
      <c r="B857" s="46">
        <v>-12959.232</v>
      </c>
      <c r="C857" s="32">
        <f>VLOOKUP(A857,級距!$A:$K,9,FALSE)</f>
        <v>2</v>
      </c>
      <c r="D857" s="32">
        <f>VLOOKUP($A857,級距!$A:$K,10,FALSE)</f>
        <v>6</v>
      </c>
      <c r="E857" s="32">
        <f>VLOOKUP($A857,級距!$A:$K,11,FALSE)</f>
        <v>2</v>
      </c>
      <c r="F857" s="32">
        <f t="shared" si="14"/>
        <v>1</v>
      </c>
    </row>
    <row r="858" spans="1:6">
      <c r="A858" s="47">
        <v>43868</v>
      </c>
      <c r="B858" s="46">
        <v>38743.872000000003</v>
      </c>
      <c r="C858" s="32">
        <f>VLOOKUP(A858,級距!$A:$K,9,FALSE)</f>
        <v>4</v>
      </c>
      <c r="D858" s="32">
        <f>VLOOKUP($A858,級距!$A:$K,10,FALSE)</f>
        <v>7</v>
      </c>
      <c r="E858" s="32">
        <f>VLOOKUP($A858,級距!$A:$K,11,FALSE)</f>
        <v>3</v>
      </c>
      <c r="F858" s="32">
        <f t="shared" si="14"/>
        <v>1</v>
      </c>
    </row>
    <row r="859" spans="1:6">
      <c r="A859" s="47">
        <v>43867</v>
      </c>
      <c r="B859" s="46">
        <v>51826.656000000003</v>
      </c>
      <c r="C859" s="32">
        <f>VLOOKUP(A859,級距!$A:$K,9,FALSE)</f>
        <v>5</v>
      </c>
      <c r="D859" s="32">
        <f>VLOOKUP($A859,級距!$A:$K,10,FALSE)</f>
        <v>8</v>
      </c>
      <c r="E859" s="32">
        <f>VLOOKUP($A859,級距!$A:$K,11,FALSE)</f>
        <v>3</v>
      </c>
      <c r="F859" s="32">
        <f t="shared" si="14"/>
        <v>1</v>
      </c>
    </row>
    <row r="860" spans="1:6">
      <c r="A860" s="47"/>
    </row>
    <row r="861" spans="1:6">
      <c r="A861" s="47"/>
    </row>
    <row r="862" spans="1:6">
      <c r="A862" s="47"/>
    </row>
    <row r="863" spans="1:6">
      <c r="A863" s="47"/>
    </row>
    <row r="864" spans="1:6">
      <c r="A864" s="47"/>
    </row>
    <row r="865" spans="1:1">
      <c r="A865" s="47"/>
    </row>
    <row r="866" spans="1:1">
      <c r="A866" s="47"/>
    </row>
    <row r="867" spans="1:1">
      <c r="A867" s="47"/>
    </row>
    <row r="868" spans="1:1">
      <c r="A868" s="47"/>
    </row>
    <row r="869" spans="1:1">
      <c r="A869" s="47"/>
    </row>
    <row r="870" spans="1:1">
      <c r="A870" s="47"/>
    </row>
    <row r="871" spans="1:1">
      <c r="A871" s="47"/>
    </row>
    <row r="872" spans="1:1">
      <c r="A872" s="47"/>
    </row>
    <row r="873" spans="1:1">
      <c r="A873" s="47"/>
    </row>
    <row r="874" spans="1:1">
      <c r="A874" s="47"/>
    </row>
    <row r="875" spans="1:1">
      <c r="A875" s="47"/>
    </row>
    <row r="876" spans="1:1">
      <c r="A876" s="47"/>
    </row>
    <row r="877" spans="1:1">
      <c r="A877" s="47"/>
    </row>
    <row r="878" spans="1:1">
      <c r="A878" s="47"/>
    </row>
    <row r="879" spans="1:1">
      <c r="A879" s="47"/>
    </row>
    <row r="880" spans="1:1">
      <c r="A880" s="47"/>
    </row>
    <row r="881" spans="1:1">
      <c r="A881" s="47"/>
    </row>
    <row r="882" spans="1:1">
      <c r="A882" s="47"/>
    </row>
    <row r="883" spans="1:1">
      <c r="A883" s="47"/>
    </row>
    <row r="884" spans="1:1">
      <c r="A884" s="47"/>
    </row>
    <row r="885" spans="1:1">
      <c r="A885" s="47"/>
    </row>
    <row r="886" spans="1:1">
      <c r="A886" s="47"/>
    </row>
    <row r="887" spans="1:1">
      <c r="A887" s="47"/>
    </row>
    <row r="888" spans="1:1">
      <c r="A888" s="47"/>
    </row>
    <row r="889" spans="1:1">
      <c r="A889" s="47"/>
    </row>
    <row r="890" spans="1:1">
      <c r="A890" s="47"/>
    </row>
    <row r="891" spans="1:1">
      <c r="A891" s="47"/>
    </row>
    <row r="892" spans="1:1">
      <c r="A892" s="47"/>
    </row>
    <row r="893" spans="1:1">
      <c r="A893" s="47"/>
    </row>
    <row r="894" spans="1:1">
      <c r="A894" s="47"/>
    </row>
    <row r="895" spans="1:1">
      <c r="A895" s="47"/>
    </row>
    <row r="896" spans="1:1">
      <c r="A896" s="47"/>
    </row>
    <row r="897" spans="1:1">
      <c r="A897" s="47"/>
    </row>
    <row r="898" spans="1:1">
      <c r="A898" s="47"/>
    </row>
    <row r="899" spans="1:1">
      <c r="A899" s="47"/>
    </row>
    <row r="900" spans="1:1">
      <c r="A900" s="47"/>
    </row>
    <row r="901" spans="1:1">
      <c r="A901" s="47"/>
    </row>
    <row r="902" spans="1:1">
      <c r="A902" s="47"/>
    </row>
    <row r="903" spans="1:1">
      <c r="A903" s="47"/>
    </row>
    <row r="904" spans="1:1">
      <c r="A904" s="47"/>
    </row>
    <row r="905" spans="1:1">
      <c r="A905" s="47"/>
    </row>
    <row r="906" spans="1:1">
      <c r="A906" s="47"/>
    </row>
    <row r="907" spans="1:1">
      <c r="A907" s="47"/>
    </row>
    <row r="908" spans="1:1">
      <c r="A908" s="47"/>
    </row>
    <row r="909" spans="1:1">
      <c r="A909" s="47"/>
    </row>
    <row r="910" spans="1:1">
      <c r="A910" s="47"/>
    </row>
    <row r="911" spans="1:1">
      <c r="A911" s="47"/>
    </row>
    <row r="912" spans="1:1">
      <c r="A912" s="47"/>
    </row>
    <row r="913" spans="1:1">
      <c r="A913" s="47"/>
    </row>
    <row r="914" spans="1:1">
      <c r="A914" s="47"/>
    </row>
    <row r="915" spans="1:1">
      <c r="A915" s="47"/>
    </row>
    <row r="916" spans="1:1">
      <c r="A916" s="47"/>
    </row>
    <row r="917" spans="1:1">
      <c r="A917" s="47"/>
    </row>
    <row r="918" spans="1:1">
      <c r="A918" s="47"/>
    </row>
    <row r="919" spans="1:1">
      <c r="A919" s="47"/>
    </row>
    <row r="920" spans="1:1">
      <c r="A920" s="47"/>
    </row>
    <row r="921" spans="1:1">
      <c r="A921" s="47"/>
    </row>
    <row r="922" spans="1:1">
      <c r="A922" s="47"/>
    </row>
    <row r="923" spans="1:1">
      <c r="A923" s="47"/>
    </row>
    <row r="924" spans="1:1">
      <c r="A924" s="47"/>
    </row>
    <row r="925" spans="1:1">
      <c r="A925" s="47"/>
    </row>
    <row r="926" spans="1:1">
      <c r="A926" s="47"/>
    </row>
    <row r="927" spans="1:1">
      <c r="A927" s="47"/>
    </row>
    <row r="928" spans="1:1">
      <c r="A928" s="47"/>
    </row>
    <row r="929" spans="1:1">
      <c r="A929" s="47"/>
    </row>
    <row r="930" spans="1:1">
      <c r="A930" s="47"/>
    </row>
    <row r="931" spans="1:1">
      <c r="A931" s="47"/>
    </row>
    <row r="932" spans="1:1">
      <c r="A932" s="47"/>
    </row>
    <row r="933" spans="1:1">
      <c r="A933" s="47"/>
    </row>
    <row r="934" spans="1:1">
      <c r="A934" s="47"/>
    </row>
    <row r="935" spans="1:1">
      <c r="A935" s="47"/>
    </row>
    <row r="936" spans="1:1">
      <c r="A936" s="47"/>
    </row>
    <row r="937" spans="1:1">
      <c r="A937" s="47"/>
    </row>
    <row r="938" spans="1:1">
      <c r="A938" s="47"/>
    </row>
    <row r="939" spans="1:1">
      <c r="A939" s="47"/>
    </row>
    <row r="940" spans="1:1">
      <c r="A940" s="47"/>
    </row>
    <row r="941" spans="1:1">
      <c r="A941" s="47"/>
    </row>
    <row r="942" spans="1:1">
      <c r="A942" s="47"/>
    </row>
    <row r="943" spans="1:1">
      <c r="A943" s="47"/>
    </row>
    <row r="944" spans="1:1">
      <c r="A944" s="47"/>
    </row>
    <row r="945" spans="1:1">
      <c r="A945" s="47"/>
    </row>
    <row r="946" spans="1:1">
      <c r="A946" s="47"/>
    </row>
    <row r="947" spans="1:1">
      <c r="A947" s="47"/>
    </row>
    <row r="948" spans="1:1">
      <c r="A948" s="47"/>
    </row>
    <row r="949" spans="1:1">
      <c r="A949" s="47"/>
    </row>
    <row r="950" spans="1:1">
      <c r="A950" s="47"/>
    </row>
    <row r="951" spans="1:1">
      <c r="A951" s="47"/>
    </row>
    <row r="952" spans="1:1">
      <c r="A952" s="47"/>
    </row>
    <row r="953" spans="1:1">
      <c r="A953" s="47"/>
    </row>
    <row r="954" spans="1:1">
      <c r="A954" s="47"/>
    </row>
    <row r="955" spans="1:1">
      <c r="A955" s="47"/>
    </row>
    <row r="956" spans="1:1">
      <c r="A956" s="47"/>
    </row>
    <row r="957" spans="1:1">
      <c r="A957" s="47"/>
    </row>
    <row r="958" spans="1:1">
      <c r="A958" s="47"/>
    </row>
    <row r="959" spans="1:1">
      <c r="A959" s="47"/>
    </row>
    <row r="960" spans="1:1">
      <c r="A960" s="47"/>
    </row>
    <row r="961" spans="1:1">
      <c r="A961" s="47"/>
    </row>
    <row r="962" spans="1:1">
      <c r="A962" s="47"/>
    </row>
    <row r="963" spans="1:1">
      <c r="A963" s="47"/>
    </row>
    <row r="964" spans="1:1">
      <c r="A964" s="47"/>
    </row>
    <row r="965" spans="1:1">
      <c r="A965" s="47"/>
    </row>
    <row r="966" spans="1:1">
      <c r="A966" s="47"/>
    </row>
    <row r="967" spans="1:1">
      <c r="A967" s="47"/>
    </row>
    <row r="968" spans="1:1">
      <c r="A968" s="47"/>
    </row>
    <row r="969" spans="1:1">
      <c r="A969" s="47"/>
    </row>
    <row r="970" spans="1:1">
      <c r="A970" s="47"/>
    </row>
    <row r="971" spans="1:1">
      <c r="A971" s="47"/>
    </row>
    <row r="972" spans="1:1">
      <c r="A972" s="47"/>
    </row>
    <row r="973" spans="1:1">
      <c r="A973" s="47"/>
    </row>
    <row r="974" spans="1:1">
      <c r="A974" s="47"/>
    </row>
    <row r="975" spans="1:1">
      <c r="A975" s="47"/>
    </row>
    <row r="976" spans="1:1">
      <c r="A976" s="47"/>
    </row>
    <row r="977" spans="1:1">
      <c r="A977" s="47"/>
    </row>
    <row r="978" spans="1:1">
      <c r="A978" s="47"/>
    </row>
    <row r="979" spans="1:1">
      <c r="A979" s="47"/>
    </row>
    <row r="980" spans="1:1">
      <c r="A980" s="47"/>
    </row>
    <row r="981" spans="1:1">
      <c r="A981" s="47"/>
    </row>
    <row r="982" spans="1:1">
      <c r="A982" s="47"/>
    </row>
    <row r="983" spans="1:1">
      <c r="A983" s="47"/>
    </row>
    <row r="984" spans="1:1">
      <c r="A984" s="47"/>
    </row>
    <row r="985" spans="1:1">
      <c r="A985" s="47"/>
    </row>
    <row r="986" spans="1:1">
      <c r="A986" s="47"/>
    </row>
    <row r="987" spans="1:1">
      <c r="A987" s="47"/>
    </row>
    <row r="988" spans="1:1">
      <c r="A988" s="47"/>
    </row>
    <row r="989" spans="1:1">
      <c r="A989" s="47"/>
    </row>
    <row r="990" spans="1:1">
      <c r="A990" s="47"/>
    </row>
    <row r="991" spans="1:1">
      <c r="A991" s="47"/>
    </row>
    <row r="992" spans="1:1">
      <c r="A992" s="47"/>
    </row>
    <row r="993" spans="1:1">
      <c r="A993" s="47"/>
    </row>
    <row r="994" spans="1:1">
      <c r="A994" s="47"/>
    </row>
    <row r="995" spans="1:1">
      <c r="A995" s="47"/>
    </row>
    <row r="996" spans="1:1">
      <c r="A996" s="47"/>
    </row>
    <row r="997" spans="1:1">
      <c r="A997" s="47"/>
    </row>
    <row r="998" spans="1:1">
      <c r="A998" s="47"/>
    </row>
    <row r="999" spans="1:1">
      <c r="A999" s="47"/>
    </row>
    <row r="1000" spans="1:1">
      <c r="A1000" s="47"/>
    </row>
    <row r="1001" spans="1:1">
      <c r="A1001" s="47"/>
    </row>
    <row r="1002" spans="1:1">
      <c r="A1002" s="47"/>
    </row>
    <row r="1003" spans="1:1">
      <c r="A1003" s="47"/>
    </row>
    <row r="1004" spans="1:1">
      <c r="A1004" s="47"/>
    </row>
    <row r="1005" spans="1:1">
      <c r="A1005" s="47"/>
    </row>
    <row r="1006" spans="1:1">
      <c r="A1006" s="47"/>
    </row>
    <row r="1007" spans="1:1">
      <c r="A1007" s="47"/>
    </row>
    <row r="1008" spans="1:1">
      <c r="A1008" s="47"/>
    </row>
    <row r="1009" spans="1:1">
      <c r="A1009" s="47"/>
    </row>
    <row r="1010" spans="1:1">
      <c r="A1010" s="47"/>
    </row>
    <row r="1011" spans="1:1">
      <c r="A1011" s="47"/>
    </row>
    <row r="1012" spans="1:1">
      <c r="A1012" s="47"/>
    </row>
    <row r="1013" spans="1:1">
      <c r="A1013" s="47"/>
    </row>
    <row r="1014" spans="1:1">
      <c r="A1014" s="47"/>
    </row>
    <row r="1015" spans="1:1">
      <c r="A1015" s="47"/>
    </row>
    <row r="1016" spans="1:1">
      <c r="A1016" s="47"/>
    </row>
    <row r="1017" spans="1:1">
      <c r="A1017" s="47"/>
    </row>
    <row r="1018" spans="1:1">
      <c r="A1018" s="47"/>
    </row>
    <row r="1019" spans="1:1">
      <c r="A1019" s="47"/>
    </row>
    <row r="1020" spans="1:1">
      <c r="A1020" s="47"/>
    </row>
    <row r="1021" spans="1:1">
      <c r="A1021" s="47"/>
    </row>
    <row r="1022" spans="1:1">
      <c r="A1022" s="47"/>
    </row>
    <row r="1023" spans="1:1">
      <c r="A1023" s="47"/>
    </row>
    <row r="1024" spans="1:1">
      <c r="A1024" s="47"/>
    </row>
    <row r="1025" spans="1:1">
      <c r="A1025" s="47"/>
    </row>
    <row r="1026" spans="1:1">
      <c r="A1026" s="47"/>
    </row>
    <row r="1027" spans="1:1">
      <c r="A1027" s="47"/>
    </row>
    <row r="1028" spans="1:1">
      <c r="A1028" s="47"/>
    </row>
    <row r="1029" spans="1:1">
      <c r="A1029" s="47"/>
    </row>
    <row r="1030" spans="1:1">
      <c r="A1030" s="47"/>
    </row>
    <row r="1031" spans="1:1">
      <c r="A1031" s="47"/>
    </row>
    <row r="1032" spans="1:1">
      <c r="A1032" s="47"/>
    </row>
    <row r="1033" spans="1:1">
      <c r="A1033" s="47"/>
    </row>
    <row r="1034" spans="1:1">
      <c r="A1034" s="47"/>
    </row>
    <row r="1035" spans="1:1">
      <c r="A1035" s="47"/>
    </row>
    <row r="1036" spans="1:1">
      <c r="A1036" s="47"/>
    </row>
    <row r="1037" spans="1:1">
      <c r="A1037" s="47"/>
    </row>
    <row r="1038" spans="1:1">
      <c r="A1038" s="47"/>
    </row>
    <row r="1039" spans="1:1">
      <c r="A1039" s="47"/>
    </row>
    <row r="1040" spans="1:1">
      <c r="A1040" s="47"/>
    </row>
    <row r="1041" spans="1:1">
      <c r="A1041" s="47"/>
    </row>
    <row r="1042" spans="1:1">
      <c r="A1042" s="47"/>
    </row>
    <row r="1043" spans="1:1">
      <c r="A1043" s="47"/>
    </row>
    <row r="1044" spans="1:1">
      <c r="A1044" s="47"/>
    </row>
    <row r="1045" spans="1:1">
      <c r="A1045" s="47"/>
    </row>
    <row r="1046" spans="1:1">
      <c r="A1046" s="47"/>
    </row>
    <row r="1047" spans="1:1">
      <c r="A1047" s="47"/>
    </row>
    <row r="1048" spans="1:1">
      <c r="A1048" s="47"/>
    </row>
    <row r="1049" spans="1:1">
      <c r="A1049" s="47"/>
    </row>
    <row r="1050" spans="1:1">
      <c r="A1050" s="47"/>
    </row>
    <row r="1051" spans="1:1">
      <c r="A1051" s="47"/>
    </row>
    <row r="1052" spans="1:1">
      <c r="A1052" s="47"/>
    </row>
    <row r="1053" spans="1:1">
      <c r="A1053" s="47"/>
    </row>
    <row r="1054" spans="1:1">
      <c r="A1054" s="47"/>
    </row>
    <row r="1055" spans="1:1">
      <c r="A1055" s="47"/>
    </row>
    <row r="1056" spans="1:1">
      <c r="A1056" s="47"/>
    </row>
    <row r="1057" spans="1:1">
      <c r="A1057" s="47"/>
    </row>
    <row r="1058" spans="1:1">
      <c r="A1058" s="47"/>
    </row>
    <row r="1059" spans="1:1">
      <c r="A1059" s="47"/>
    </row>
    <row r="1060" spans="1:1">
      <c r="A1060" s="47"/>
    </row>
    <row r="1061" spans="1:1">
      <c r="A1061" s="47"/>
    </row>
    <row r="1062" spans="1:1">
      <c r="A1062" s="47"/>
    </row>
    <row r="1063" spans="1:1">
      <c r="A1063" s="47"/>
    </row>
    <row r="1064" spans="1:1">
      <c r="A1064" s="47"/>
    </row>
    <row r="1065" spans="1:1">
      <c r="A1065" s="47"/>
    </row>
    <row r="1066" spans="1:1">
      <c r="A1066" s="47"/>
    </row>
    <row r="1067" spans="1:1">
      <c r="A1067" s="47"/>
    </row>
    <row r="1068" spans="1:1">
      <c r="A1068" s="47"/>
    </row>
    <row r="1069" spans="1:1">
      <c r="A1069" s="47"/>
    </row>
    <row r="1070" spans="1:1">
      <c r="A1070" s="47"/>
    </row>
    <row r="1071" spans="1:1">
      <c r="A1071" s="47"/>
    </row>
    <row r="1072" spans="1:1">
      <c r="A1072" s="47"/>
    </row>
    <row r="1073" spans="1:1">
      <c r="A1073" s="47"/>
    </row>
    <row r="1074" spans="1:1">
      <c r="A1074" s="47"/>
    </row>
    <row r="1075" spans="1:1">
      <c r="A1075" s="47"/>
    </row>
    <row r="1076" spans="1:1">
      <c r="A1076" s="47"/>
    </row>
    <row r="1077" spans="1:1">
      <c r="A1077" s="47"/>
    </row>
    <row r="1078" spans="1:1">
      <c r="A1078" s="47"/>
    </row>
    <row r="1079" spans="1:1">
      <c r="A1079" s="47"/>
    </row>
    <row r="1080" spans="1:1">
      <c r="A1080" s="47"/>
    </row>
    <row r="1081" spans="1:1">
      <c r="A1081" s="47"/>
    </row>
    <row r="1082" spans="1:1">
      <c r="A1082" s="47"/>
    </row>
    <row r="1083" spans="1:1">
      <c r="A1083" s="47"/>
    </row>
    <row r="1084" spans="1:1">
      <c r="A1084" s="47"/>
    </row>
    <row r="1085" spans="1:1">
      <c r="A1085" s="47"/>
    </row>
    <row r="1086" spans="1:1">
      <c r="A1086" s="47"/>
    </row>
    <row r="1087" spans="1:1">
      <c r="A1087" s="47"/>
    </row>
    <row r="1088" spans="1:1">
      <c r="A1088" s="47"/>
    </row>
    <row r="1089" spans="1:1">
      <c r="A1089" s="47"/>
    </row>
    <row r="1090" spans="1:1">
      <c r="A1090" s="47"/>
    </row>
    <row r="1091" spans="1:1">
      <c r="A1091" s="47"/>
    </row>
    <row r="1092" spans="1:1">
      <c r="A1092" s="47"/>
    </row>
    <row r="1093" spans="1:1">
      <c r="A1093" s="47"/>
    </row>
    <row r="1094" spans="1:1">
      <c r="A1094" s="47"/>
    </row>
    <row r="1095" spans="1:1">
      <c r="A1095" s="47"/>
    </row>
    <row r="1096" spans="1:1">
      <c r="A1096" s="47"/>
    </row>
    <row r="1097" spans="1:1">
      <c r="A1097" s="47"/>
    </row>
    <row r="1098" spans="1:1">
      <c r="A1098" s="47"/>
    </row>
    <row r="1099" spans="1:1">
      <c r="A1099" s="47"/>
    </row>
    <row r="1100" spans="1:1">
      <c r="A1100" s="47"/>
    </row>
    <row r="1101" spans="1:1">
      <c r="A1101" s="47"/>
    </row>
    <row r="1102" spans="1:1">
      <c r="A1102" s="47"/>
    </row>
    <row r="1103" spans="1:1">
      <c r="A1103" s="47"/>
    </row>
    <row r="1104" spans="1:1">
      <c r="A1104" s="47"/>
    </row>
    <row r="1105" spans="1:1">
      <c r="A1105" s="47"/>
    </row>
    <row r="1106" spans="1:1">
      <c r="A1106" s="47"/>
    </row>
    <row r="1107" spans="1:1">
      <c r="A1107" s="47"/>
    </row>
    <row r="1108" spans="1:1">
      <c r="A1108" s="47"/>
    </row>
    <row r="1109" spans="1:1">
      <c r="A1109" s="47"/>
    </row>
    <row r="1110" spans="1:1">
      <c r="A1110" s="47"/>
    </row>
    <row r="1111" spans="1:1">
      <c r="A1111" s="47"/>
    </row>
    <row r="1112" spans="1:1">
      <c r="A1112" s="47"/>
    </row>
    <row r="1113" spans="1:1">
      <c r="A1113" s="47"/>
    </row>
    <row r="1114" spans="1:1">
      <c r="A1114" s="47"/>
    </row>
    <row r="1115" spans="1:1">
      <c r="A1115" s="47"/>
    </row>
    <row r="1116" spans="1:1">
      <c r="A1116" s="47"/>
    </row>
    <row r="1117" spans="1:1">
      <c r="A1117" s="47"/>
    </row>
    <row r="1118" spans="1:1">
      <c r="A1118" s="47"/>
    </row>
    <row r="1119" spans="1:1">
      <c r="A1119" s="47"/>
    </row>
    <row r="1120" spans="1:1">
      <c r="A1120" s="47"/>
    </row>
    <row r="1121" spans="1:1">
      <c r="A1121" s="47"/>
    </row>
    <row r="1122" spans="1:1">
      <c r="A1122" s="47"/>
    </row>
    <row r="1123" spans="1:1">
      <c r="A1123" s="47"/>
    </row>
    <row r="1124" spans="1:1">
      <c r="A1124" s="47"/>
    </row>
    <row r="1125" spans="1:1">
      <c r="A1125" s="47"/>
    </row>
    <row r="1126" spans="1:1">
      <c r="A1126" s="47"/>
    </row>
    <row r="1127" spans="1:1">
      <c r="A1127" s="47"/>
    </row>
    <row r="1128" spans="1:1">
      <c r="A1128" s="47"/>
    </row>
    <row r="1129" spans="1:1">
      <c r="A1129" s="47"/>
    </row>
    <row r="1130" spans="1:1">
      <c r="A1130" s="47"/>
    </row>
    <row r="1131" spans="1:1">
      <c r="A1131" s="47"/>
    </row>
    <row r="1132" spans="1:1">
      <c r="A1132" s="47"/>
    </row>
    <row r="1133" spans="1:1">
      <c r="A1133" s="47"/>
    </row>
    <row r="1134" spans="1:1">
      <c r="A1134" s="47"/>
    </row>
    <row r="1135" spans="1:1">
      <c r="A1135" s="47"/>
    </row>
    <row r="1136" spans="1:1">
      <c r="A1136" s="47"/>
    </row>
    <row r="1137" spans="1:1">
      <c r="A1137" s="47"/>
    </row>
    <row r="1138" spans="1:1">
      <c r="A1138" s="47"/>
    </row>
    <row r="1139" spans="1:1">
      <c r="A1139" s="47"/>
    </row>
    <row r="1140" spans="1:1">
      <c r="A1140" s="47"/>
    </row>
    <row r="1141" spans="1:1">
      <c r="A1141" s="47"/>
    </row>
    <row r="1142" spans="1:1">
      <c r="A1142" s="47"/>
    </row>
    <row r="1143" spans="1:1">
      <c r="A1143" s="47"/>
    </row>
    <row r="1144" spans="1:1">
      <c r="A1144" s="47"/>
    </row>
    <row r="1145" spans="1:1">
      <c r="A1145" s="47"/>
    </row>
    <row r="1146" spans="1:1">
      <c r="A1146" s="47"/>
    </row>
    <row r="1147" spans="1:1">
      <c r="A1147" s="47"/>
    </row>
    <row r="1148" spans="1:1">
      <c r="A1148" s="47"/>
    </row>
    <row r="1149" spans="1:1">
      <c r="A1149" s="47"/>
    </row>
    <row r="1150" spans="1:1">
      <c r="A1150" s="47"/>
    </row>
    <row r="1151" spans="1:1">
      <c r="A1151" s="47"/>
    </row>
    <row r="1152" spans="1:1">
      <c r="A1152" s="47"/>
    </row>
    <row r="1153" spans="1:1">
      <c r="A1153" s="47"/>
    </row>
    <row r="1154" spans="1:1">
      <c r="A1154" s="47"/>
    </row>
    <row r="1155" spans="1:1">
      <c r="A1155" s="47"/>
    </row>
    <row r="1156" spans="1:1">
      <c r="A1156" s="47"/>
    </row>
    <row r="1157" spans="1:1">
      <c r="A1157" s="47"/>
    </row>
    <row r="1158" spans="1:1">
      <c r="A1158" s="47"/>
    </row>
    <row r="1159" spans="1:1">
      <c r="A1159" s="47"/>
    </row>
    <row r="1160" spans="1:1">
      <c r="A1160" s="47"/>
    </row>
    <row r="1161" spans="1:1">
      <c r="A1161" s="47"/>
    </row>
    <row r="1162" spans="1:1">
      <c r="A1162" s="47"/>
    </row>
    <row r="1163" spans="1:1">
      <c r="A1163" s="47"/>
    </row>
    <row r="1164" spans="1:1">
      <c r="A1164" s="47"/>
    </row>
    <row r="1165" spans="1:1">
      <c r="A1165" s="47"/>
    </row>
    <row r="1166" spans="1:1">
      <c r="A1166" s="47"/>
    </row>
    <row r="1167" spans="1:1">
      <c r="A1167" s="47"/>
    </row>
    <row r="1168" spans="1:1">
      <c r="A1168" s="47"/>
    </row>
    <row r="1169" spans="1:1">
      <c r="A1169" s="47"/>
    </row>
    <row r="1170" spans="1:1">
      <c r="A1170" s="47"/>
    </row>
    <row r="1171" spans="1:1">
      <c r="A1171" s="47"/>
    </row>
    <row r="1172" spans="1:1">
      <c r="A1172" s="47"/>
    </row>
    <row r="1173" spans="1:1">
      <c r="A1173" s="47"/>
    </row>
    <row r="1174" spans="1:1">
      <c r="A1174" s="47"/>
    </row>
    <row r="1175" spans="1:1">
      <c r="A1175" s="47"/>
    </row>
    <row r="1176" spans="1:1">
      <c r="A1176" s="47"/>
    </row>
    <row r="1177" spans="1:1">
      <c r="A1177" s="47"/>
    </row>
    <row r="1178" spans="1:1">
      <c r="A1178" s="47"/>
    </row>
    <row r="1179" spans="1:1">
      <c r="A1179" s="47"/>
    </row>
    <row r="1180" spans="1:1">
      <c r="A1180" s="47"/>
    </row>
    <row r="1181" spans="1:1">
      <c r="A1181" s="47"/>
    </row>
    <row r="1182" spans="1:1">
      <c r="A1182" s="47"/>
    </row>
    <row r="1183" spans="1:1">
      <c r="A1183" s="47"/>
    </row>
    <row r="1184" spans="1:1">
      <c r="A1184" s="47"/>
    </row>
    <row r="1185" spans="1:1">
      <c r="A1185" s="47"/>
    </row>
    <row r="1186" spans="1:1">
      <c r="A1186" s="47"/>
    </row>
    <row r="1187" spans="1:1">
      <c r="A1187" s="47"/>
    </row>
    <row r="1188" spans="1:1">
      <c r="A1188" s="47"/>
    </row>
    <row r="1189" spans="1:1">
      <c r="A1189" s="47"/>
    </row>
    <row r="1190" spans="1:1">
      <c r="A1190" s="47"/>
    </row>
    <row r="1191" spans="1:1">
      <c r="A1191" s="47"/>
    </row>
    <row r="1192" spans="1:1">
      <c r="A1192" s="47"/>
    </row>
    <row r="1193" spans="1:1">
      <c r="A1193" s="47"/>
    </row>
    <row r="1194" spans="1:1">
      <c r="A1194" s="47"/>
    </row>
    <row r="1195" spans="1:1">
      <c r="A1195" s="47"/>
    </row>
    <row r="1196" spans="1:1">
      <c r="A1196" s="47"/>
    </row>
    <row r="1197" spans="1:1">
      <c r="A1197" s="47"/>
    </row>
    <row r="1198" spans="1:1">
      <c r="A1198" s="47"/>
    </row>
    <row r="1199" spans="1:1">
      <c r="A1199" s="47"/>
    </row>
    <row r="1200" spans="1:1">
      <c r="A1200" s="47"/>
    </row>
    <row r="1201" spans="1:1">
      <c r="A1201" s="47"/>
    </row>
    <row r="1202" spans="1:1">
      <c r="A1202" s="47"/>
    </row>
    <row r="1203" spans="1:1">
      <c r="A1203" s="47"/>
    </row>
    <row r="1204" spans="1:1">
      <c r="A1204" s="47"/>
    </row>
    <row r="1205" spans="1:1">
      <c r="A1205" s="47"/>
    </row>
    <row r="1206" spans="1:1">
      <c r="A1206" s="47"/>
    </row>
    <row r="1207" spans="1:1">
      <c r="A1207" s="47"/>
    </row>
    <row r="1208" spans="1:1">
      <c r="A1208" s="47"/>
    </row>
    <row r="1209" spans="1:1">
      <c r="A1209" s="47"/>
    </row>
    <row r="1210" spans="1:1">
      <c r="A1210" s="47"/>
    </row>
    <row r="1211" spans="1:1">
      <c r="A1211" s="47"/>
    </row>
    <row r="1212" spans="1:1">
      <c r="A1212" s="47"/>
    </row>
    <row r="1213" spans="1:1">
      <c r="A1213" s="47"/>
    </row>
    <row r="1214" spans="1:1">
      <c r="A1214" s="47"/>
    </row>
    <row r="1215" spans="1:1">
      <c r="A1215" s="47"/>
    </row>
    <row r="1216" spans="1:1">
      <c r="A1216" s="47"/>
    </row>
    <row r="1217" spans="1:1">
      <c r="A1217" s="47"/>
    </row>
    <row r="1218" spans="1:1">
      <c r="A1218" s="47"/>
    </row>
    <row r="1219" spans="1:1">
      <c r="A1219" s="47"/>
    </row>
    <row r="1220" spans="1:1">
      <c r="A1220" s="47"/>
    </row>
    <row r="1221" spans="1:1">
      <c r="A1221" s="47"/>
    </row>
    <row r="1222" spans="1:1">
      <c r="A1222" s="47"/>
    </row>
    <row r="1223" spans="1:1">
      <c r="A1223" s="47"/>
    </row>
    <row r="1224" spans="1:1">
      <c r="A1224" s="47"/>
    </row>
    <row r="1225" spans="1:1">
      <c r="A1225" s="47"/>
    </row>
    <row r="1226" spans="1:1">
      <c r="A1226" s="47"/>
    </row>
    <row r="1227" spans="1:1">
      <c r="A1227" s="47"/>
    </row>
    <row r="1228" spans="1:1">
      <c r="A1228" s="47"/>
    </row>
    <row r="1229" spans="1:1">
      <c r="A1229" s="47"/>
    </row>
    <row r="1230" spans="1:1">
      <c r="A1230" s="47"/>
    </row>
    <row r="1231" spans="1:1">
      <c r="A1231" s="47"/>
    </row>
    <row r="1232" spans="1:1">
      <c r="A1232" s="47"/>
    </row>
    <row r="1233" spans="1:1">
      <c r="A1233" s="47"/>
    </row>
    <row r="1234" spans="1:1">
      <c r="A1234" s="47"/>
    </row>
    <row r="1235" spans="1:1">
      <c r="A1235" s="47"/>
    </row>
    <row r="1236" spans="1:1">
      <c r="A1236" s="47"/>
    </row>
    <row r="1237" spans="1:1">
      <c r="A1237" s="47"/>
    </row>
    <row r="1238" spans="1:1">
      <c r="A1238" s="47"/>
    </row>
    <row r="1239" spans="1:1">
      <c r="A1239" s="47"/>
    </row>
    <row r="1240" spans="1:1">
      <c r="A1240" s="47"/>
    </row>
    <row r="1241" spans="1:1">
      <c r="A1241" s="47"/>
    </row>
    <row r="1242" spans="1:1">
      <c r="A1242" s="47"/>
    </row>
    <row r="1243" spans="1:1">
      <c r="A1243" s="47"/>
    </row>
    <row r="1244" spans="1:1">
      <c r="A1244" s="47"/>
    </row>
    <row r="1245" spans="1:1">
      <c r="A1245" s="47"/>
    </row>
    <row r="1246" spans="1:1">
      <c r="A1246" s="47"/>
    </row>
    <row r="1247" spans="1:1">
      <c r="A1247" s="47"/>
    </row>
    <row r="1248" spans="1:1">
      <c r="A1248" s="47"/>
    </row>
    <row r="1249" spans="1:1">
      <c r="A1249" s="47"/>
    </row>
    <row r="1250" spans="1:1">
      <c r="A1250" s="47"/>
    </row>
    <row r="1251" spans="1:1">
      <c r="A1251" s="47"/>
    </row>
    <row r="1252" spans="1:1">
      <c r="A1252" s="47"/>
    </row>
    <row r="1253" spans="1:1">
      <c r="A1253" s="47"/>
    </row>
    <row r="1254" spans="1:1">
      <c r="A1254" s="47"/>
    </row>
    <row r="1255" spans="1:1">
      <c r="A1255" s="47"/>
    </row>
    <row r="1256" spans="1:1">
      <c r="A1256" s="47"/>
    </row>
    <row r="1257" spans="1:1">
      <c r="A1257" s="47"/>
    </row>
    <row r="1258" spans="1:1">
      <c r="A1258" s="47"/>
    </row>
    <row r="1259" spans="1:1">
      <c r="A1259" s="47"/>
    </row>
    <row r="1260" spans="1:1">
      <c r="A1260" s="47"/>
    </row>
    <row r="1261" spans="1:1">
      <c r="A1261" s="47"/>
    </row>
    <row r="1262" spans="1:1">
      <c r="A1262" s="47"/>
    </row>
    <row r="1263" spans="1:1">
      <c r="A1263" s="47"/>
    </row>
    <row r="1264" spans="1:1">
      <c r="A1264" s="47"/>
    </row>
    <row r="1265" spans="1:1">
      <c r="A1265" s="47"/>
    </row>
    <row r="1266" spans="1:1">
      <c r="A1266" s="47"/>
    </row>
    <row r="1267" spans="1:1">
      <c r="A1267" s="47"/>
    </row>
    <row r="1268" spans="1:1">
      <c r="A1268" s="47"/>
    </row>
    <row r="1269" spans="1:1">
      <c r="A1269" s="47"/>
    </row>
    <row r="1270" spans="1:1">
      <c r="A1270" s="47"/>
    </row>
    <row r="1271" spans="1:1">
      <c r="A1271" s="47"/>
    </row>
    <row r="1272" spans="1:1">
      <c r="A1272" s="47"/>
    </row>
    <row r="1273" spans="1:1">
      <c r="A1273" s="47"/>
    </row>
    <row r="1274" spans="1:1">
      <c r="A1274" s="47"/>
    </row>
    <row r="1275" spans="1:1">
      <c r="A1275" s="47"/>
    </row>
    <row r="1276" spans="1:1">
      <c r="A1276" s="47"/>
    </row>
    <row r="1277" spans="1:1">
      <c r="A1277" s="47"/>
    </row>
    <row r="1278" spans="1:1">
      <c r="A1278" s="47"/>
    </row>
    <row r="1279" spans="1:1">
      <c r="A1279" s="47"/>
    </row>
    <row r="1280" spans="1:1">
      <c r="A1280" s="47"/>
    </row>
    <row r="1281" spans="1:1">
      <c r="A1281" s="47"/>
    </row>
    <row r="1282" spans="1:1">
      <c r="A1282" s="47"/>
    </row>
    <row r="1283" spans="1:1">
      <c r="A1283" s="47"/>
    </row>
    <row r="1284" spans="1:1">
      <c r="A1284" s="47"/>
    </row>
    <row r="1285" spans="1:1">
      <c r="A1285" s="47"/>
    </row>
    <row r="1286" spans="1:1">
      <c r="A1286" s="47"/>
    </row>
    <row r="1287" spans="1:1">
      <c r="A1287" s="47"/>
    </row>
    <row r="1288" spans="1:1">
      <c r="A1288" s="47"/>
    </row>
    <row r="1289" spans="1:1">
      <c r="A1289" s="47"/>
    </row>
    <row r="1290" spans="1:1">
      <c r="A1290" s="47"/>
    </row>
    <row r="1291" spans="1:1">
      <c r="A1291" s="47"/>
    </row>
    <row r="1292" spans="1:1">
      <c r="A1292" s="47"/>
    </row>
    <row r="1293" spans="1:1">
      <c r="A1293" s="47"/>
    </row>
    <row r="1294" spans="1:1">
      <c r="A1294" s="47"/>
    </row>
    <row r="1295" spans="1:1">
      <c r="A1295" s="47"/>
    </row>
    <row r="1296" spans="1:1">
      <c r="A1296" s="47"/>
    </row>
    <row r="1297" spans="1:1">
      <c r="A1297" s="47"/>
    </row>
    <row r="1298" spans="1:1">
      <c r="A1298" s="47"/>
    </row>
    <row r="1299" spans="1:1">
      <c r="A1299" s="47"/>
    </row>
    <row r="1300" spans="1:1">
      <c r="A1300" s="47"/>
    </row>
    <row r="1301" spans="1:1">
      <c r="A1301" s="47"/>
    </row>
    <row r="1302" spans="1:1">
      <c r="A1302" s="47"/>
    </row>
    <row r="1303" spans="1:1">
      <c r="A1303" s="47"/>
    </row>
    <row r="1304" spans="1:1">
      <c r="A1304" s="47"/>
    </row>
    <row r="1305" spans="1:1">
      <c r="A1305" s="47"/>
    </row>
    <row r="1306" spans="1:1">
      <c r="A1306" s="47"/>
    </row>
    <row r="1307" spans="1:1">
      <c r="A1307" s="47"/>
    </row>
    <row r="1308" spans="1:1">
      <c r="A1308" s="47"/>
    </row>
    <row r="1309" spans="1:1">
      <c r="A1309" s="47"/>
    </row>
    <row r="1310" spans="1:1">
      <c r="A1310" s="47"/>
    </row>
    <row r="1311" spans="1:1">
      <c r="A1311" s="47"/>
    </row>
    <row r="1312" spans="1:1">
      <c r="A1312" s="47"/>
    </row>
    <row r="1313" spans="1:1">
      <c r="A1313" s="47"/>
    </row>
    <row r="1314" spans="1:1">
      <c r="A1314" s="47"/>
    </row>
    <row r="1315" spans="1:1">
      <c r="A1315" s="47"/>
    </row>
    <row r="1316" spans="1:1">
      <c r="A1316" s="47"/>
    </row>
    <row r="1317" spans="1:1">
      <c r="A1317" s="47"/>
    </row>
    <row r="1318" spans="1:1">
      <c r="A1318" s="47"/>
    </row>
    <row r="1319" spans="1:1">
      <c r="A1319" s="47"/>
    </row>
    <row r="1320" spans="1:1">
      <c r="A1320" s="47"/>
    </row>
    <row r="1321" spans="1:1">
      <c r="A1321" s="47"/>
    </row>
    <row r="1322" spans="1:1">
      <c r="A1322" s="47"/>
    </row>
    <row r="1323" spans="1:1">
      <c r="A1323" s="47"/>
    </row>
    <row r="1324" spans="1:1">
      <c r="A1324" s="47"/>
    </row>
    <row r="1325" spans="1:1">
      <c r="A1325" s="47"/>
    </row>
    <row r="1326" spans="1:1">
      <c r="A1326" s="47"/>
    </row>
    <row r="1327" spans="1:1">
      <c r="A1327" s="47"/>
    </row>
    <row r="1328" spans="1:1">
      <c r="A1328" s="47"/>
    </row>
    <row r="1329" spans="1:1">
      <c r="A1329" s="47"/>
    </row>
    <row r="1330" spans="1:1">
      <c r="A1330" s="47"/>
    </row>
    <row r="1331" spans="1:1">
      <c r="A1331" s="47"/>
    </row>
    <row r="1332" spans="1:1">
      <c r="A1332" s="47"/>
    </row>
    <row r="1333" spans="1:1">
      <c r="A1333" s="47"/>
    </row>
    <row r="1334" spans="1:1">
      <c r="A1334" s="47"/>
    </row>
    <row r="1335" spans="1:1">
      <c r="A1335" s="47"/>
    </row>
    <row r="1336" spans="1:1">
      <c r="A1336" s="47"/>
    </row>
    <row r="1337" spans="1:1">
      <c r="A1337" s="47"/>
    </row>
    <row r="1338" spans="1:1">
      <c r="A1338" s="47"/>
    </row>
    <row r="1339" spans="1:1">
      <c r="A1339" s="47"/>
    </row>
    <row r="1340" spans="1:1">
      <c r="A1340" s="47"/>
    </row>
    <row r="1341" spans="1:1">
      <c r="A1341" s="47"/>
    </row>
    <row r="1342" spans="1:1">
      <c r="A1342" s="47"/>
    </row>
    <row r="1343" spans="1:1">
      <c r="A1343" s="47"/>
    </row>
    <row r="1344" spans="1:1">
      <c r="A1344" s="47"/>
    </row>
    <row r="1345" spans="1:1">
      <c r="A1345" s="47"/>
    </row>
    <row r="1346" spans="1:1">
      <c r="A1346" s="47"/>
    </row>
    <row r="1347" spans="1:1">
      <c r="A1347" s="47"/>
    </row>
    <row r="1348" spans="1:1">
      <c r="A1348" s="47"/>
    </row>
    <row r="1349" spans="1:1">
      <c r="A1349" s="47"/>
    </row>
    <row r="1350" spans="1:1">
      <c r="A1350" s="47"/>
    </row>
    <row r="1351" spans="1:1">
      <c r="A1351" s="47"/>
    </row>
    <row r="1352" spans="1:1">
      <c r="A1352" s="47"/>
    </row>
    <row r="1353" spans="1:1">
      <c r="A1353" s="47"/>
    </row>
    <row r="1354" spans="1:1">
      <c r="A1354" s="47"/>
    </row>
    <row r="1355" spans="1:1">
      <c r="A1355" s="47"/>
    </row>
    <row r="1356" spans="1:1">
      <c r="A1356" s="47"/>
    </row>
    <row r="1357" spans="1:1">
      <c r="A1357" s="47"/>
    </row>
    <row r="1358" spans="1:1">
      <c r="A1358" s="47"/>
    </row>
    <row r="1359" spans="1:1">
      <c r="A1359" s="47"/>
    </row>
    <row r="1360" spans="1:1">
      <c r="A1360" s="47"/>
    </row>
    <row r="1361" spans="1:1">
      <c r="A1361" s="47"/>
    </row>
    <row r="1362" spans="1:1">
      <c r="A1362" s="47"/>
    </row>
    <row r="1363" spans="1:1">
      <c r="A1363" s="47"/>
    </row>
    <row r="1364" spans="1:1">
      <c r="A1364" s="47"/>
    </row>
    <row r="1365" spans="1:1">
      <c r="A1365" s="47"/>
    </row>
    <row r="1366" spans="1:1">
      <c r="A1366" s="47"/>
    </row>
    <row r="1367" spans="1:1">
      <c r="A1367" s="47"/>
    </row>
    <row r="1368" spans="1:1">
      <c r="A1368" s="47"/>
    </row>
    <row r="1369" spans="1:1">
      <c r="A1369" s="47"/>
    </row>
    <row r="1370" spans="1:1">
      <c r="A1370" s="47"/>
    </row>
    <row r="1371" spans="1:1">
      <c r="A1371" s="47"/>
    </row>
    <row r="1372" spans="1:1">
      <c r="A1372" s="47"/>
    </row>
    <row r="4446" spans="1:1" ht="18.75">
      <c r="A4446" s="48"/>
    </row>
    <row r="4463" spans="1:1" ht="18.75">
      <c r="A4463" s="48"/>
    </row>
    <row r="4466" spans="1:1">
      <c r="A4466" s="49"/>
    </row>
    <row r="4467" spans="1:1">
      <c r="A4467" s="49"/>
    </row>
    <row r="4468" spans="1:1">
      <c r="A4468" s="49"/>
    </row>
    <row r="4469" spans="1:1">
      <c r="A4469" s="49"/>
    </row>
    <row r="4470" spans="1:1">
      <c r="A4470" s="49"/>
    </row>
    <row r="4471" spans="1:1">
      <c r="A4471" s="49"/>
    </row>
    <row r="4472" spans="1:1">
      <c r="A4472" s="49"/>
    </row>
    <row r="4473" spans="1:1">
      <c r="A4473" s="49"/>
    </row>
    <row r="4474" spans="1:1">
      <c r="A4474" s="49"/>
    </row>
    <row r="4475" spans="1:1">
      <c r="A4475" s="49"/>
    </row>
    <row r="4476" spans="1:1">
      <c r="A4476" s="49"/>
    </row>
    <row r="4477" spans="1:1">
      <c r="A4477" s="49"/>
    </row>
    <row r="4478" spans="1:1">
      <c r="A4478" s="49"/>
    </row>
    <row r="4479" spans="1:1">
      <c r="A4479" s="49"/>
    </row>
    <row r="4480" spans="1:1">
      <c r="A4480" s="49"/>
    </row>
    <row r="4481" spans="1:1">
      <c r="A4481" s="49"/>
    </row>
    <row r="4482" spans="1:1">
      <c r="A4482" s="49"/>
    </row>
    <row r="4483" spans="1:1">
      <c r="A4483" s="49"/>
    </row>
    <row r="4484" spans="1:1">
      <c r="A4484" s="49"/>
    </row>
    <row r="4485" spans="1:1">
      <c r="A4485" s="49"/>
    </row>
    <row r="4486" spans="1:1">
      <c r="A4486" s="49"/>
    </row>
    <row r="4487" spans="1:1">
      <c r="A4487" s="49"/>
    </row>
    <row r="4488" spans="1:1">
      <c r="A4488" s="49"/>
    </row>
    <row r="4489" spans="1:1">
      <c r="A4489" s="49"/>
    </row>
    <row r="4490" spans="1:1">
      <c r="A4490" s="49"/>
    </row>
    <row r="4491" spans="1:1">
      <c r="A4491" s="49"/>
    </row>
    <row r="4492" spans="1:1">
      <c r="A4492" s="49"/>
    </row>
    <row r="4493" spans="1:1">
      <c r="A4493" s="49"/>
    </row>
    <row r="4494" spans="1:1">
      <c r="A4494" s="49"/>
    </row>
    <row r="4495" spans="1:1">
      <c r="A4495" s="49"/>
    </row>
    <row r="4496" spans="1:1">
      <c r="A4496" s="49"/>
    </row>
    <row r="4497" spans="1:1">
      <c r="A4497" s="49"/>
    </row>
    <row r="4498" spans="1:1">
      <c r="A4498" s="49"/>
    </row>
    <row r="4499" spans="1:1">
      <c r="A4499" s="49"/>
    </row>
    <row r="4500" spans="1:1">
      <c r="A4500" s="49"/>
    </row>
    <row r="4501" spans="1:1">
      <c r="A4501" s="49"/>
    </row>
    <row r="4502" spans="1:1">
      <c r="A4502" s="49"/>
    </row>
    <row r="4503" spans="1:1">
      <c r="A4503" s="49"/>
    </row>
    <row r="4504" spans="1:1">
      <c r="A4504" s="49"/>
    </row>
    <row r="4505" spans="1:1">
      <c r="A4505" s="49"/>
    </row>
    <row r="4506" spans="1:1">
      <c r="A4506" s="49"/>
    </row>
    <row r="4507" spans="1:1">
      <c r="A4507" s="49"/>
    </row>
    <row r="4508" spans="1:1">
      <c r="A4508" s="49"/>
    </row>
    <row r="4509" spans="1:1">
      <c r="A4509" s="49"/>
    </row>
    <row r="4510" spans="1:1">
      <c r="A4510" s="49"/>
    </row>
    <row r="4511" spans="1:1">
      <c r="A4511" s="49"/>
    </row>
    <row r="4512" spans="1:1">
      <c r="A4512" s="49"/>
    </row>
    <row r="4513" spans="1:1">
      <c r="A4513" s="49"/>
    </row>
    <row r="4514" spans="1:1">
      <c r="A4514" s="49"/>
    </row>
    <row r="4515" spans="1:1">
      <c r="A4515" s="49"/>
    </row>
    <row r="4516" spans="1:1">
      <c r="A4516" s="49"/>
    </row>
    <row r="4517" spans="1:1">
      <c r="A4517" s="49"/>
    </row>
    <row r="4518" spans="1:1">
      <c r="A4518" s="49"/>
    </row>
    <row r="4519" spans="1:1">
      <c r="A4519" s="49"/>
    </row>
    <row r="4520" spans="1:1">
      <c r="A4520" s="49"/>
    </row>
    <row r="4521" spans="1:1">
      <c r="A4521" s="49"/>
    </row>
    <row r="4522" spans="1:1">
      <c r="A4522" s="49"/>
    </row>
    <row r="4523" spans="1:1">
      <c r="A4523" s="49"/>
    </row>
    <row r="4524" spans="1:1">
      <c r="A4524" s="49"/>
    </row>
    <row r="4525" spans="1:1">
      <c r="A4525" s="49"/>
    </row>
    <row r="4526" spans="1:1">
      <c r="A4526" s="49"/>
    </row>
    <row r="4527" spans="1:1">
      <c r="A4527" s="49"/>
    </row>
    <row r="4528" spans="1:1">
      <c r="A4528" s="49"/>
    </row>
    <row r="4529" spans="1:1">
      <c r="A4529" s="49"/>
    </row>
    <row r="4530" spans="1:1">
      <c r="A4530" s="49"/>
    </row>
    <row r="4531" spans="1:1">
      <c r="A4531" s="49"/>
    </row>
    <row r="4532" spans="1:1">
      <c r="A4532" s="49"/>
    </row>
    <row r="4533" spans="1:1">
      <c r="A4533" s="49"/>
    </row>
    <row r="4534" spans="1:1">
      <c r="A4534" s="49"/>
    </row>
    <row r="4535" spans="1:1">
      <c r="A4535" s="49"/>
    </row>
    <row r="4536" spans="1:1">
      <c r="A4536" s="49"/>
    </row>
    <row r="4537" spans="1:1">
      <c r="A4537" s="49"/>
    </row>
    <row r="4538" spans="1:1">
      <c r="A4538" s="49"/>
    </row>
    <row r="4539" spans="1:1">
      <c r="A4539" s="49"/>
    </row>
    <row r="4540" spans="1:1">
      <c r="A4540" s="49"/>
    </row>
    <row r="4541" spans="1:1">
      <c r="A4541" s="49"/>
    </row>
    <row r="4542" spans="1:1">
      <c r="A4542" s="49"/>
    </row>
    <row r="4543" spans="1:1">
      <c r="A4543" s="49"/>
    </row>
    <row r="4544" spans="1:1">
      <c r="A4544" s="49"/>
    </row>
    <row r="4545" spans="1:1">
      <c r="A4545" s="49"/>
    </row>
    <row r="4546" spans="1:1">
      <c r="A4546" s="49"/>
    </row>
    <row r="4547" spans="1:1">
      <c r="A4547" s="49"/>
    </row>
    <row r="4548" spans="1:1">
      <c r="A4548" s="49"/>
    </row>
    <row r="4549" spans="1:1">
      <c r="A4549" s="49"/>
    </row>
    <row r="4550" spans="1:1">
      <c r="A4550" s="49"/>
    </row>
    <row r="4551" spans="1:1">
      <c r="A4551" s="49"/>
    </row>
    <row r="4552" spans="1:1">
      <c r="A4552" s="49"/>
    </row>
    <row r="4553" spans="1:1">
      <c r="A4553" s="49"/>
    </row>
    <row r="4554" spans="1:1">
      <c r="A4554" s="49"/>
    </row>
    <row r="4555" spans="1:1">
      <c r="A4555" s="49"/>
    </row>
    <row r="4556" spans="1:1">
      <c r="A4556" s="49"/>
    </row>
    <row r="4557" spans="1:1">
      <c r="A4557" s="49"/>
    </row>
    <row r="4558" spans="1:1">
      <c r="A4558" s="49"/>
    </row>
    <row r="4559" spans="1:1">
      <c r="A4559" s="49"/>
    </row>
    <row r="4560" spans="1:1">
      <c r="A4560" s="49"/>
    </row>
    <row r="4561" spans="1:1">
      <c r="A4561" s="49"/>
    </row>
    <row r="4562" spans="1:1">
      <c r="A4562" s="49"/>
    </row>
    <row r="4563" spans="1:1">
      <c r="A4563" s="49"/>
    </row>
    <row r="4564" spans="1:1">
      <c r="A4564" s="49"/>
    </row>
    <row r="4565" spans="1:1">
      <c r="A4565" s="49"/>
    </row>
    <row r="4566" spans="1:1">
      <c r="A4566" s="49"/>
    </row>
    <row r="4567" spans="1:1">
      <c r="A4567" s="49"/>
    </row>
    <row r="4568" spans="1:1">
      <c r="A4568" s="49"/>
    </row>
    <row r="4569" spans="1:1">
      <c r="A4569" s="49"/>
    </row>
    <row r="4570" spans="1:1">
      <c r="A4570" s="49"/>
    </row>
    <row r="4571" spans="1:1">
      <c r="A4571" s="49"/>
    </row>
    <row r="4572" spans="1:1">
      <c r="A4572" s="49"/>
    </row>
    <row r="4573" spans="1:1">
      <c r="A4573" s="49"/>
    </row>
    <row r="4574" spans="1:1">
      <c r="A4574" s="49"/>
    </row>
    <row r="4575" spans="1:1">
      <c r="A4575" s="49"/>
    </row>
    <row r="4576" spans="1:1">
      <c r="A4576" s="49"/>
    </row>
    <row r="4577" spans="1:1">
      <c r="A4577" s="49"/>
    </row>
    <row r="4578" spans="1:1">
      <c r="A4578" s="49"/>
    </row>
    <row r="4579" spans="1:1">
      <c r="A4579" s="49"/>
    </row>
    <row r="4580" spans="1:1">
      <c r="A4580" s="49"/>
    </row>
    <row r="4581" spans="1:1">
      <c r="A4581" s="49"/>
    </row>
    <row r="4582" spans="1:1">
      <c r="A4582" s="49"/>
    </row>
    <row r="4583" spans="1:1">
      <c r="A4583" s="49"/>
    </row>
    <row r="4584" spans="1:1">
      <c r="A4584" s="49"/>
    </row>
    <row r="4587" spans="1:1" ht="18.75">
      <c r="A4587" s="48"/>
    </row>
    <row r="4711" spans="1:1" ht="18.75">
      <c r="A4711" s="48"/>
    </row>
    <row r="4726" spans="1:1" ht="18.75">
      <c r="A4726" s="48"/>
    </row>
    <row r="4741" spans="1:1" ht="18.75">
      <c r="A4741" s="48"/>
    </row>
    <row r="4793" spans="1:1" ht="18.75">
      <c r="A4793" s="48"/>
    </row>
    <row r="4845" spans="1:1" ht="18.75">
      <c r="A4845" s="48"/>
    </row>
    <row r="4897" spans="1:1" ht="18.75">
      <c r="A4897" s="48"/>
    </row>
    <row r="4949" spans="1:1" ht="18.75">
      <c r="A4949" s="48"/>
    </row>
    <row r="5001" spans="1:1" ht="18.75">
      <c r="A5001" s="48"/>
    </row>
    <row r="5053" spans="1:1" ht="18.75">
      <c r="A5053" s="48"/>
    </row>
  </sheetData>
  <phoneticPr fontId="2" type="noConversion"/>
  <conditionalFormatting sqref="B1:B1048576">
    <cfRule type="top10" dxfId="7" priority="1" bottom="1" rank="1"/>
    <cfRule type="top10" dxfId="6" priority="2" rank="1"/>
    <cfRule type="cellIs" dxfId="5" priority="3" operator="lessThan">
      <formula>-120000</formula>
    </cfRule>
    <cfRule type="cellIs" dxfId="4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30611-25C7-413C-81F9-931D0EB0C34A}">
  <dimension ref="A1:O5053"/>
  <sheetViews>
    <sheetView tabSelected="1" workbookViewId="0">
      <selection activeCell="B367" sqref="B367"/>
    </sheetView>
  </sheetViews>
  <sheetFormatPr defaultRowHeight="16.5"/>
  <cols>
    <col min="1" max="1" width="15.625" style="32" customWidth="1"/>
    <col min="2" max="2" width="20.625" style="46" customWidth="1"/>
    <col min="3" max="3" width="14.75" style="32" customWidth="1"/>
    <col min="4" max="4" width="13.875" style="32" customWidth="1"/>
    <col min="5" max="6" width="9" style="32"/>
    <col min="7" max="7" width="13.875" style="33" bestFit="1" customWidth="1"/>
    <col min="8" max="8" width="12.625" style="33" bestFit="1" customWidth="1"/>
    <col min="9" max="9" width="11.75" style="33" bestFit="1" customWidth="1"/>
    <col min="10" max="10" width="12" style="33" customWidth="1"/>
    <col min="11" max="11" width="10.125" style="33" bestFit="1" customWidth="1"/>
    <col min="12" max="12" width="21.375" style="33" bestFit="1" customWidth="1"/>
    <col min="13" max="16384" width="9" style="31"/>
  </cols>
  <sheetData>
    <row r="1" spans="1:15">
      <c r="A1" s="32" t="s">
        <v>24</v>
      </c>
      <c r="B1" s="46" t="s">
        <v>25</v>
      </c>
      <c r="C1" s="32" t="s">
        <v>67</v>
      </c>
      <c r="D1" s="32" t="s">
        <v>68</v>
      </c>
      <c r="E1" s="32" t="s">
        <v>69</v>
      </c>
    </row>
    <row r="2" spans="1:15">
      <c r="A2" s="47">
        <v>45666</v>
      </c>
      <c r="B2" s="46">
        <v>-124459.584</v>
      </c>
      <c r="C2" s="32">
        <v>10</v>
      </c>
      <c r="D2" s="32">
        <v>4</v>
      </c>
      <c r="E2" s="32">
        <v>1</v>
      </c>
      <c r="F2" s="32">
        <v>1</v>
      </c>
      <c r="G2" s="36" t="s">
        <v>70</v>
      </c>
      <c r="H2" s="3">
        <v>635687.47199999995</v>
      </c>
      <c r="I2" s="50">
        <v>4.8567219089369846</v>
      </c>
      <c r="J2" s="36"/>
      <c r="K2" s="36"/>
      <c r="O2" s="42" t="s">
        <v>84</v>
      </c>
    </row>
    <row r="3" spans="1:15">
      <c r="A3" s="47">
        <v>45665</v>
      </c>
      <c r="B3" s="46">
        <v>18440.784</v>
      </c>
      <c r="C3" s="32">
        <v>10</v>
      </c>
      <c r="D3" s="32">
        <v>4</v>
      </c>
      <c r="E3" s="32">
        <v>1</v>
      </c>
      <c r="F3" s="32">
        <v>1</v>
      </c>
      <c r="G3" s="36" t="s">
        <v>71</v>
      </c>
      <c r="H3" s="3">
        <v>-130888.17599999999</v>
      </c>
      <c r="I3" s="36"/>
      <c r="J3" s="36"/>
      <c r="K3" s="36"/>
    </row>
    <row r="4" spans="1:15">
      <c r="A4" s="47">
        <v>45664</v>
      </c>
      <c r="B4" s="46">
        <v>6357.5519999999997</v>
      </c>
      <c r="C4" s="32">
        <v>10</v>
      </c>
      <c r="D4" s="32">
        <v>4</v>
      </c>
      <c r="E4" s="32">
        <v>1</v>
      </c>
      <c r="F4" s="32">
        <v>1</v>
      </c>
      <c r="G4" s="36" t="s">
        <v>69</v>
      </c>
      <c r="H4" s="36">
        <v>1</v>
      </c>
      <c r="I4" s="36">
        <v>2</v>
      </c>
      <c r="J4" s="36">
        <v>3</v>
      </c>
      <c r="K4" s="36">
        <v>4</v>
      </c>
      <c r="L4" s="34" t="s">
        <v>72</v>
      </c>
      <c r="O4" s="31" t="s">
        <v>73</v>
      </c>
    </row>
    <row r="5" spans="1:15">
      <c r="A5" s="47">
        <v>45659</v>
      </c>
      <c r="B5" s="46">
        <v>-9173.76</v>
      </c>
      <c r="C5" s="32">
        <v>9</v>
      </c>
      <c r="D5" s="32">
        <v>8</v>
      </c>
      <c r="E5" s="32">
        <v>4</v>
      </c>
      <c r="F5" s="32">
        <v>1</v>
      </c>
      <c r="G5" s="36" t="s">
        <v>74</v>
      </c>
      <c r="H5" s="37">
        <v>8.1632653061224483E-2</v>
      </c>
      <c r="I5" s="37">
        <v>0.56632653061224492</v>
      </c>
      <c r="J5" s="37">
        <v>0.24489795918367346</v>
      </c>
      <c r="K5" s="37">
        <v>0.10714285714285714</v>
      </c>
      <c r="O5" s="31" t="s">
        <v>85</v>
      </c>
    </row>
    <row r="6" spans="1:15">
      <c r="A6" s="47">
        <v>45643</v>
      </c>
      <c r="B6" s="46">
        <v>-52430.016000000003</v>
      </c>
      <c r="C6" s="32">
        <v>5</v>
      </c>
      <c r="D6" s="32">
        <v>4</v>
      </c>
      <c r="E6" s="32">
        <v>2</v>
      </c>
      <c r="F6" s="32">
        <v>1</v>
      </c>
      <c r="G6" s="36" t="s">
        <v>75</v>
      </c>
      <c r="H6" s="3">
        <v>973782.97600000014</v>
      </c>
      <c r="I6" s="3">
        <v>-3421204.8959999993</v>
      </c>
      <c r="J6" s="3">
        <v>3065519.6479999986</v>
      </c>
      <c r="K6" s="3">
        <v>3918529.216</v>
      </c>
      <c r="L6" s="7">
        <v>4536626.9440000001</v>
      </c>
      <c r="O6" s="31" t="s">
        <v>86</v>
      </c>
    </row>
    <row r="7" spans="1:15">
      <c r="A7" s="47">
        <v>45642</v>
      </c>
      <c r="B7" s="46">
        <v>18380.016</v>
      </c>
      <c r="C7" s="32">
        <v>7</v>
      </c>
      <c r="D7" s="32">
        <v>3</v>
      </c>
      <c r="E7" s="32">
        <v>2</v>
      </c>
      <c r="F7" s="32">
        <v>1</v>
      </c>
      <c r="G7" s="38" t="s">
        <v>76</v>
      </c>
      <c r="H7" s="39">
        <v>0.5625</v>
      </c>
      <c r="I7" s="39">
        <v>0.3963963963963964</v>
      </c>
      <c r="J7" s="39">
        <v>0.69791666666666663</v>
      </c>
      <c r="K7" s="39">
        <v>0.80952380952380953</v>
      </c>
      <c r="L7" s="43">
        <v>0.52926208651399487</v>
      </c>
      <c r="O7" s="31" t="s">
        <v>87</v>
      </c>
    </row>
    <row r="8" spans="1:15">
      <c r="A8" s="47">
        <v>45636</v>
      </c>
      <c r="B8" s="46">
        <v>21969.312000000002</v>
      </c>
      <c r="C8" s="32">
        <v>7</v>
      </c>
      <c r="D8" s="32">
        <v>6</v>
      </c>
      <c r="E8" s="32">
        <v>2</v>
      </c>
      <c r="F8" s="32">
        <v>1</v>
      </c>
      <c r="G8" s="38" t="s">
        <v>77</v>
      </c>
      <c r="H8" s="40">
        <v>1.4930691476513656</v>
      </c>
      <c r="I8" s="40">
        <v>0.72220981248628935</v>
      </c>
      <c r="J8" s="40">
        <v>1.7950865500813173</v>
      </c>
      <c r="K8" s="40">
        <v>1.2987077473296251</v>
      </c>
      <c r="L8" s="44">
        <v>1.3242303849987387</v>
      </c>
      <c r="O8" s="31" t="s">
        <v>88</v>
      </c>
    </row>
    <row r="9" spans="1:15">
      <c r="A9" s="47">
        <v>45621</v>
      </c>
      <c r="B9" s="46">
        <v>75758.240000000005</v>
      </c>
      <c r="C9" s="32">
        <v>5</v>
      </c>
      <c r="D9" s="32">
        <v>1</v>
      </c>
      <c r="E9" s="32">
        <v>2</v>
      </c>
      <c r="F9" s="32">
        <v>1</v>
      </c>
      <c r="G9" s="38" t="s">
        <v>78</v>
      </c>
      <c r="H9" s="4">
        <v>0.4023513955538931</v>
      </c>
      <c r="I9" s="4">
        <v>-0.31732223649192137</v>
      </c>
      <c r="J9" s="4">
        <v>0.95073748807758596</v>
      </c>
      <c r="K9" s="4">
        <v>0.86085865260017269</v>
      </c>
      <c r="L9" s="45">
        <v>0.23012702310365807</v>
      </c>
      <c r="O9" s="31" t="s">
        <v>89</v>
      </c>
    </row>
    <row r="10" spans="1:15">
      <c r="A10" s="47">
        <v>45617</v>
      </c>
      <c r="B10" s="46">
        <v>4453.6000000000004</v>
      </c>
      <c r="C10" s="32">
        <v>6</v>
      </c>
      <c r="D10" s="32">
        <v>8</v>
      </c>
      <c r="E10" s="32">
        <v>3</v>
      </c>
      <c r="F10" s="32">
        <v>1</v>
      </c>
      <c r="G10" s="41" t="s">
        <v>79</v>
      </c>
      <c r="H10" s="53">
        <v>0.29253731343283584</v>
      </c>
      <c r="I10" s="36"/>
      <c r="J10" s="36"/>
      <c r="K10" s="36"/>
    </row>
    <row r="11" spans="1:15">
      <c r="A11" s="47">
        <v>45607</v>
      </c>
      <c r="B11" s="46">
        <v>60236.296000000002</v>
      </c>
      <c r="C11" s="32">
        <v>10</v>
      </c>
      <c r="D11" s="32">
        <v>9</v>
      </c>
      <c r="E11" s="32">
        <v>4</v>
      </c>
      <c r="F11" s="32">
        <v>1</v>
      </c>
      <c r="G11" s="51" t="s">
        <v>80</v>
      </c>
      <c r="H11" s="45">
        <v>-50852.133924324306</v>
      </c>
      <c r="I11" s="34"/>
      <c r="J11" s="34"/>
      <c r="K11" s="34"/>
    </row>
    <row r="12" spans="1:15">
      <c r="A12" s="47">
        <v>45595</v>
      </c>
      <c r="B12" s="46">
        <v>72195.823999999993</v>
      </c>
      <c r="C12" s="32">
        <v>7</v>
      </c>
      <c r="D12" s="32">
        <v>10</v>
      </c>
      <c r="E12" s="32">
        <v>3</v>
      </c>
      <c r="F12" s="32">
        <v>1</v>
      </c>
      <c r="G12" s="51" t="s">
        <v>81</v>
      </c>
      <c r="H12" s="52">
        <v>67339.940884615396</v>
      </c>
      <c r="I12" s="54">
        <v>1.3242303849987387</v>
      </c>
      <c r="J12" s="34"/>
      <c r="K12" s="34"/>
    </row>
    <row r="13" spans="1:15">
      <c r="A13" s="47">
        <v>45594</v>
      </c>
      <c r="B13" s="46">
        <v>131386.22399999999</v>
      </c>
      <c r="C13" s="32">
        <v>5</v>
      </c>
      <c r="D13" s="32">
        <v>6</v>
      </c>
      <c r="E13" s="32">
        <v>2</v>
      </c>
      <c r="F13" s="32">
        <v>1</v>
      </c>
      <c r="G13" s="33" t="s">
        <v>82</v>
      </c>
      <c r="H13" s="35">
        <v>7.8880407124681931E-2</v>
      </c>
    </row>
    <row r="14" spans="1:15">
      <c r="A14" s="47">
        <v>45593</v>
      </c>
      <c r="B14" s="46">
        <v>185823.72</v>
      </c>
      <c r="C14" s="32">
        <v>8</v>
      </c>
      <c r="D14" s="32">
        <v>4</v>
      </c>
      <c r="E14" s="32">
        <v>2</v>
      </c>
      <c r="F14" s="32">
        <v>1</v>
      </c>
    </row>
    <row r="15" spans="1:15">
      <c r="A15" s="47">
        <v>45589</v>
      </c>
      <c r="B15" s="46">
        <v>-26868.608</v>
      </c>
      <c r="C15" s="32">
        <v>4</v>
      </c>
      <c r="D15" s="32">
        <v>6</v>
      </c>
      <c r="E15" s="32">
        <v>2</v>
      </c>
      <c r="F15" s="32">
        <v>1</v>
      </c>
    </row>
    <row r="16" spans="1:15">
      <c r="A16" s="47">
        <v>45587</v>
      </c>
      <c r="B16" s="46">
        <v>-25165.024000000001</v>
      </c>
      <c r="C16" s="32">
        <v>9</v>
      </c>
      <c r="D16" s="32">
        <v>4</v>
      </c>
      <c r="E16" s="32">
        <v>1</v>
      </c>
      <c r="F16" s="32">
        <v>1</v>
      </c>
    </row>
    <row r="17" spans="1:11">
      <c r="A17" s="47">
        <v>45583</v>
      </c>
      <c r="B17" s="46">
        <v>-124548.48</v>
      </c>
      <c r="C17" s="32">
        <v>10</v>
      </c>
      <c r="D17" s="32">
        <v>6</v>
      </c>
      <c r="E17" s="32">
        <v>1</v>
      </c>
      <c r="F17" s="32">
        <v>1</v>
      </c>
      <c r="G17" s="21"/>
      <c r="H17" s="22">
        <v>1</v>
      </c>
      <c r="I17" s="22">
        <v>2</v>
      </c>
      <c r="J17" s="22">
        <v>3</v>
      </c>
      <c r="K17" s="23">
        <v>4</v>
      </c>
    </row>
    <row r="18" spans="1:11">
      <c r="A18" s="47">
        <v>45579</v>
      </c>
      <c r="B18" s="46">
        <v>81193.888000000006</v>
      </c>
      <c r="C18" s="32">
        <v>8</v>
      </c>
      <c r="D18" s="32">
        <v>5</v>
      </c>
      <c r="E18" s="32">
        <v>2</v>
      </c>
      <c r="F18" s="32">
        <v>1</v>
      </c>
      <c r="G18" s="24">
        <v>2024</v>
      </c>
      <c r="H18" s="25">
        <v>5.3921568627450983E-2</v>
      </c>
      <c r="I18" s="25">
        <v>0.56372549019607843</v>
      </c>
      <c r="J18" s="25">
        <v>0.30882352941176472</v>
      </c>
      <c r="K18" s="26">
        <v>7.3529411764705885E-2</v>
      </c>
    </row>
    <row r="19" spans="1:11">
      <c r="A19" s="47">
        <v>45572</v>
      </c>
      <c r="B19" s="46">
        <v>112268.88</v>
      </c>
      <c r="C19" s="32">
        <v>5</v>
      </c>
      <c r="D19" s="32">
        <v>6</v>
      </c>
      <c r="E19" s="32">
        <v>2</v>
      </c>
      <c r="F19" s="32">
        <v>1</v>
      </c>
      <c r="G19" s="24">
        <v>2023</v>
      </c>
      <c r="H19" s="25">
        <v>0</v>
      </c>
      <c r="I19" s="25">
        <v>0.58995815899581594</v>
      </c>
      <c r="J19" s="25">
        <v>0.39330543933054396</v>
      </c>
      <c r="K19" s="26">
        <v>1.6736401673640166E-2</v>
      </c>
    </row>
    <row r="20" spans="1:11">
      <c r="A20" s="47">
        <v>45565</v>
      </c>
      <c r="B20" s="46">
        <v>-126489.792</v>
      </c>
      <c r="C20" s="32">
        <v>10</v>
      </c>
      <c r="D20" s="32">
        <v>1</v>
      </c>
      <c r="E20" s="32">
        <v>1</v>
      </c>
      <c r="F20" s="32">
        <v>1</v>
      </c>
      <c r="G20" s="24">
        <v>2022</v>
      </c>
      <c r="H20" s="25">
        <v>4.065040650406504E-2</v>
      </c>
      <c r="I20" s="25">
        <v>0.59756097560975607</v>
      </c>
      <c r="J20" s="25">
        <v>0.2886178861788618</v>
      </c>
      <c r="K20" s="26">
        <v>7.3170731707317069E-2</v>
      </c>
    </row>
    <row r="21" spans="1:11">
      <c r="A21" s="47">
        <v>45562</v>
      </c>
      <c r="B21" s="46">
        <v>74395.567999999999</v>
      </c>
      <c r="C21" s="32">
        <v>9</v>
      </c>
      <c r="D21" s="32">
        <v>5</v>
      </c>
      <c r="E21" s="32">
        <v>2</v>
      </c>
      <c r="F21" s="32">
        <v>1</v>
      </c>
      <c r="G21" s="24">
        <v>2021</v>
      </c>
      <c r="H21" s="25">
        <v>9.0163934426229511E-2</v>
      </c>
      <c r="I21" s="25">
        <v>0.57377049180327866</v>
      </c>
      <c r="J21" s="25">
        <v>0.26639344262295084</v>
      </c>
      <c r="K21" s="26">
        <v>6.9672131147540978E-2</v>
      </c>
    </row>
    <row r="22" spans="1:11">
      <c r="A22" s="47">
        <v>45555</v>
      </c>
      <c r="B22" s="46">
        <v>-23871.759999999998</v>
      </c>
      <c r="C22" s="32">
        <v>10</v>
      </c>
      <c r="D22" s="32">
        <v>7</v>
      </c>
      <c r="E22" s="32">
        <v>4</v>
      </c>
      <c r="F22" s="32">
        <v>1</v>
      </c>
      <c r="G22" s="24">
        <v>2020</v>
      </c>
      <c r="H22" s="25">
        <v>6.5573770491803282E-2</v>
      </c>
      <c r="I22" s="25">
        <v>0.60245901639344257</v>
      </c>
      <c r="J22" s="25">
        <v>0.22950819672131148</v>
      </c>
      <c r="K22" s="26">
        <v>0.10245901639344263</v>
      </c>
    </row>
    <row r="23" spans="1:11">
      <c r="A23" s="47">
        <v>45553</v>
      </c>
      <c r="B23" s="46">
        <v>59440.08</v>
      </c>
      <c r="C23" s="32">
        <v>8</v>
      </c>
      <c r="D23" s="32">
        <v>8</v>
      </c>
      <c r="E23" s="32">
        <v>3</v>
      </c>
      <c r="F23" s="32">
        <v>1</v>
      </c>
      <c r="G23" s="27">
        <v>2019</v>
      </c>
      <c r="H23" s="28">
        <v>1.1695906432748537E-2</v>
      </c>
      <c r="I23" s="28">
        <v>0.63157894736842102</v>
      </c>
      <c r="J23" s="28">
        <v>0.33918128654970758</v>
      </c>
      <c r="K23" s="29">
        <v>5.8479532163742687E-3</v>
      </c>
    </row>
    <row r="24" spans="1:11">
      <c r="A24" s="47">
        <v>45546</v>
      </c>
      <c r="B24" s="46">
        <v>-39233.536</v>
      </c>
      <c r="C24" s="32">
        <v>7</v>
      </c>
      <c r="D24" s="32">
        <v>4</v>
      </c>
      <c r="E24" s="32">
        <v>2</v>
      </c>
      <c r="F24" s="32">
        <v>1</v>
      </c>
    </row>
    <row r="25" spans="1:11">
      <c r="A25" s="47">
        <v>45540</v>
      </c>
      <c r="B25" s="46">
        <v>-126134.39999999999</v>
      </c>
      <c r="C25" s="32">
        <v>8</v>
      </c>
      <c r="D25" s="32">
        <v>7</v>
      </c>
      <c r="E25" s="32">
        <v>3</v>
      </c>
      <c r="F25" s="32">
        <v>1</v>
      </c>
    </row>
    <row r="26" spans="1:11">
      <c r="A26" s="47">
        <v>45539</v>
      </c>
      <c r="B26" s="46">
        <v>-63068.088000000003</v>
      </c>
      <c r="C26" s="32">
        <v>10</v>
      </c>
      <c r="D26" s="32">
        <v>2</v>
      </c>
      <c r="E26" s="32">
        <v>1</v>
      </c>
      <c r="F26" s="32">
        <v>1</v>
      </c>
      <c r="I26" s="33" t="s">
        <v>83</v>
      </c>
    </row>
    <row r="27" spans="1:11">
      <c r="A27" s="47">
        <v>45538</v>
      </c>
      <c r="B27" s="46">
        <v>45236.495999999999</v>
      </c>
      <c r="C27" s="32">
        <v>7</v>
      </c>
      <c r="D27" s="32">
        <v>1</v>
      </c>
      <c r="E27" s="32">
        <v>2</v>
      </c>
      <c r="F27" s="32">
        <v>1</v>
      </c>
    </row>
    <row r="28" spans="1:11">
      <c r="A28" s="47">
        <v>45526</v>
      </c>
      <c r="B28" s="46">
        <v>-30636.576000000001</v>
      </c>
      <c r="C28" s="32">
        <v>8</v>
      </c>
      <c r="D28" s="32">
        <v>3</v>
      </c>
      <c r="E28" s="32">
        <v>2</v>
      </c>
      <c r="F28" s="32">
        <v>1</v>
      </c>
    </row>
    <row r="29" spans="1:11">
      <c r="A29" s="47">
        <v>45510</v>
      </c>
      <c r="B29" s="46">
        <v>-125736.09600000001</v>
      </c>
      <c r="C29" s="32">
        <v>8</v>
      </c>
      <c r="D29" s="32">
        <v>4</v>
      </c>
      <c r="E29" s="32">
        <v>2</v>
      </c>
      <c r="F29" s="32">
        <v>1</v>
      </c>
    </row>
    <row r="30" spans="1:11">
      <c r="A30" s="47">
        <v>45502</v>
      </c>
      <c r="B30" s="46">
        <v>-13067.871999999999</v>
      </c>
      <c r="C30" s="32">
        <v>8</v>
      </c>
      <c r="D30" s="32">
        <v>9</v>
      </c>
      <c r="E30" s="32">
        <v>3</v>
      </c>
      <c r="F30" s="32">
        <v>1</v>
      </c>
    </row>
    <row r="31" spans="1:11">
      <c r="A31" s="47">
        <v>45495</v>
      </c>
      <c r="B31" s="46">
        <v>120694.424</v>
      </c>
      <c r="C31" s="32">
        <v>7</v>
      </c>
      <c r="D31" s="32">
        <v>9</v>
      </c>
      <c r="E31" s="32">
        <v>3</v>
      </c>
      <c r="F31" s="32">
        <v>1</v>
      </c>
    </row>
    <row r="32" spans="1:11">
      <c r="A32" s="47">
        <v>45492</v>
      </c>
      <c r="B32" s="46">
        <v>52585.887999999999</v>
      </c>
      <c r="C32" s="32">
        <v>8</v>
      </c>
      <c r="D32" s="32">
        <v>7</v>
      </c>
      <c r="E32" s="32">
        <v>3</v>
      </c>
      <c r="F32" s="32">
        <v>1</v>
      </c>
    </row>
    <row r="33" spans="1:6">
      <c r="A33" s="47">
        <v>45491</v>
      </c>
      <c r="B33" s="46">
        <v>79122.512000000002</v>
      </c>
      <c r="C33" s="32">
        <v>4</v>
      </c>
      <c r="D33" s="32">
        <v>8</v>
      </c>
      <c r="E33" s="32">
        <v>3</v>
      </c>
      <c r="F33" s="32">
        <v>1</v>
      </c>
    </row>
    <row r="34" spans="1:6">
      <c r="A34" s="47">
        <v>45488</v>
      </c>
      <c r="B34" s="46">
        <v>1026.2719999999999</v>
      </c>
      <c r="C34" s="32">
        <v>4</v>
      </c>
      <c r="D34" s="32">
        <v>3</v>
      </c>
      <c r="E34" s="32">
        <v>2</v>
      </c>
      <c r="F34" s="32">
        <v>1</v>
      </c>
    </row>
    <row r="35" spans="1:6">
      <c r="A35" s="47">
        <v>45482</v>
      </c>
      <c r="B35" s="46">
        <v>16391.592000000001</v>
      </c>
      <c r="C35" s="32">
        <v>8</v>
      </c>
      <c r="D35" s="32">
        <v>5</v>
      </c>
      <c r="E35" s="32">
        <v>2</v>
      </c>
      <c r="F35" s="32">
        <v>1</v>
      </c>
    </row>
    <row r="36" spans="1:6">
      <c r="A36" s="47">
        <v>45475</v>
      </c>
      <c r="B36" s="46">
        <v>22229.567999999999</v>
      </c>
      <c r="C36" s="32">
        <v>1</v>
      </c>
      <c r="D36" s="32">
        <v>3</v>
      </c>
      <c r="E36" s="32">
        <v>2</v>
      </c>
      <c r="F36" s="32">
        <v>1</v>
      </c>
    </row>
    <row r="37" spans="1:6">
      <c r="A37" s="47">
        <v>45471</v>
      </c>
      <c r="B37" s="46">
        <v>-2224.9279999999999</v>
      </c>
      <c r="C37" s="32">
        <v>5</v>
      </c>
      <c r="D37" s="32">
        <v>5</v>
      </c>
      <c r="E37" s="32">
        <v>2</v>
      </c>
      <c r="F37" s="32">
        <v>1</v>
      </c>
    </row>
    <row r="38" spans="1:6">
      <c r="A38" s="47">
        <v>45468</v>
      </c>
      <c r="B38" s="46">
        <v>-126469.056</v>
      </c>
      <c r="C38" s="32">
        <v>5</v>
      </c>
      <c r="D38" s="32">
        <v>4</v>
      </c>
      <c r="E38" s="32">
        <v>2</v>
      </c>
      <c r="F38" s="32">
        <v>1</v>
      </c>
    </row>
    <row r="39" spans="1:6">
      <c r="A39" s="47">
        <v>45467</v>
      </c>
      <c r="B39" s="46">
        <v>123624.74400000001</v>
      </c>
      <c r="C39" s="32">
        <v>5</v>
      </c>
      <c r="D39" s="32">
        <v>2</v>
      </c>
      <c r="E39" s="32">
        <v>2</v>
      </c>
      <c r="F39" s="32">
        <v>1</v>
      </c>
    </row>
    <row r="40" spans="1:6">
      <c r="A40" s="47">
        <v>45447</v>
      </c>
      <c r="B40" s="46">
        <v>-26543.759999999998</v>
      </c>
      <c r="C40" s="32">
        <v>10</v>
      </c>
      <c r="D40" s="32">
        <v>5</v>
      </c>
      <c r="E40" s="32">
        <v>1</v>
      </c>
      <c r="F40" s="32">
        <v>1</v>
      </c>
    </row>
    <row r="41" spans="1:6">
      <c r="A41" s="47">
        <v>45443</v>
      </c>
      <c r="B41" s="46">
        <v>95101.952000000005</v>
      </c>
      <c r="C41" s="32">
        <v>10</v>
      </c>
      <c r="D41" s="32">
        <v>7</v>
      </c>
      <c r="E41" s="32">
        <v>4</v>
      </c>
      <c r="F41" s="32">
        <v>1</v>
      </c>
    </row>
    <row r="42" spans="1:6">
      <c r="A42" s="47">
        <v>45441</v>
      </c>
      <c r="B42" s="46">
        <v>34534.271999999997</v>
      </c>
      <c r="C42" s="32">
        <v>2</v>
      </c>
      <c r="D42" s="32">
        <v>3</v>
      </c>
      <c r="E42" s="32">
        <v>2</v>
      </c>
      <c r="F42" s="32">
        <v>1</v>
      </c>
    </row>
    <row r="43" spans="1:6">
      <c r="A43" s="47">
        <v>45433</v>
      </c>
      <c r="B43" s="46">
        <v>52651.815999999999</v>
      </c>
      <c r="C43" s="32">
        <v>3</v>
      </c>
      <c r="D43" s="32">
        <v>2</v>
      </c>
      <c r="E43" s="32">
        <v>2</v>
      </c>
      <c r="F43" s="32">
        <v>1</v>
      </c>
    </row>
    <row r="44" spans="1:6">
      <c r="A44" s="47">
        <v>45432</v>
      </c>
      <c r="B44" s="46">
        <v>-38882.447999999997</v>
      </c>
      <c r="C44" s="32">
        <v>10</v>
      </c>
      <c r="D44" s="32">
        <v>3</v>
      </c>
      <c r="E44" s="32">
        <v>1</v>
      </c>
      <c r="F44" s="32">
        <v>1</v>
      </c>
    </row>
    <row r="45" spans="1:6">
      <c r="A45" s="47">
        <v>45429</v>
      </c>
      <c r="B45" s="46">
        <v>-6496.6080000000002</v>
      </c>
      <c r="C45" s="32">
        <v>4</v>
      </c>
      <c r="D45" s="32">
        <v>1</v>
      </c>
      <c r="E45" s="32">
        <v>2</v>
      </c>
      <c r="F45" s="32">
        <v>1</v>
      </c>
    </row>
    <row r="46" spans="1:6">
      <c r="A46" s="47">
        <v>45428</v>
      </c>
      <c r="B46" s="46">
        <v>-16953.552</v>
      </c>
      <c r="C46" s="32">
        <v>9</v>
      </c>
      <c r="D46" s="32">
        <v>4</v>
      </c>
      <c r="E46" s="32">
        <v>1</v>
      </c>
      <c r="F46" s="32">
        <v>1</v>
      </c>
    </row>
    <row r="47" spans="1:6">
      <c r="A47" s="47">
        <v>45419</v>
      </c>
      <c r="B47" s="46">
        <v>-13341.752</v>
      </c>
      <c r="C47" s="32">
        <v>8</v>
      </c>
      <c r="D47" s="32">
        <v>3</v>
      </c>
      <c r="E47" s="32">
        <v>2</v>
      </c>
      <c r="F47" s="32">
        <v>1</v>
      </c>
    </row>
    <row r="48" spans="1:6">
      <c r="A48" s="47">
        <v>45405</v>
      </c>
      <c r="B48" s="46">
        <v>32028.856</v>
      </c>
      <c r="C48" s="32">
        <v>3</v>
      </c>
      <c r="D48" s="32">
        <v>1</v>
      </c>
      <c r="E48" s="32">
        <v>2</v>
      </c>
      <c r="F48" s="32">
        <v>1</v>
      </c>
    </row>
    <row r="49" spans="1:6">
      <c r="A49" s="47">
        <v>45401</v>
      </c>
      <c r="B49" s="46">
        <v>-123764.736</v>
      </c>
      <c r="C49" s="32">
        <v>1</v>
      </c>
      <c r="D49" s="32">
        <v>8</v>
      </c>
      <c r="E49" s="32">
        <v>3</v>
      </c>
      <c r="F49" s="32">
        <v>1</v>
      </c>
    </row>
    <row r="50" spans="1:6">
      <c r="A50" s="47">
        <v>45398</v>
      </c>
      <c r="B50" s="46">
        <v>102353.16</v>
      </c>
      <c r="C50" s="32">
        <v>4</v>
      </c>
      <c r="D50" s="32">
        <v>8</v>
      </c>
      <c r="E50" s="32">
        <v>3</v>
      </c>
      <c r="F50" s="32">
        <v>1</v>
      </c>
    </row>
    <row r="51" spans="1:6">
      <c r="A51" s="47">
        <v>45397</v>
      </c>
      <c r="B51" s="46">
        <v>-13105.727999999999</v>
      </c>
      <c r="C51" s="32">
        <v>1</v>
      </c>
      <c r="D51" s="32">
        <v>2</v>
      </c>
      <c r="E51" s="32">
        <v>2</v>
      </c>
      <c r="F51" s="32">
        <v>1</v>
      </c>
    </row>
    <row r="52" spans="1:6">
      <c r="A52" s="47">
        <v>45385</v>
      </c>
      <c r="B52" s="46">
        <v>-125855.03999999999</v>
      </c>
      <c r="C52" s="32">
        <v>1</v>
      </c>
      <c r="D52" s="32">
        <v>5</v>
      </c>
      <c r="E52" s="32">
        <v>2</v>
      </c>
      <c r="F52" s="32">
        <v>1</v>
      </c>
    </row>
    <row r="53" spans="1:6">
      <c r="A53" s="47">
        <v>45377</v>
      </c>
      <c r="B53" s="46">
        <v>29731.776000000002</v>
      </c>
      <c r="C53" s="32">
        <v>2</v>
      </c>
      <c r="D53" s="32">
        <v>3</v>
      </c>
      <c r="E53" s="32">
        <v>2</v>
      </c>
      <c r="F53" s="32">
        <v>1</v>
      </c>
    </row>
    <row r="54" spans="1:6">
      <c r="A54" s="47">
        <v>45373</v>
      </c>
      <c r="B54" s="46">
        <v>59722.8</v>
      </c>
      <c r="C54" s="32">
        <v>1</v>
      </c>
      <c r="D54" s="32">
        <v>7</v>
      </c>
      <c r="E54" s="32">
        <v>3</v>
      </c>
      <c r="F54" s="32">
        <v>1</v>
      </c>
    </row>
    <row r="55" spans="1:6">
      <c r="A55" s="47">
        <v>45359</v>
      </c>
      <c r="B55" s="46">
        <v>-21393.151999999998</v>
      </c>
      <c r="C55" s="32">
        <v>1</v>
      </c>
      <c r="D55" s="32">
        <v>3</v>
      </c>
      <c r="E55" s="32">
        <v>2</v>
      </c>
      <c r="F55" s="32">
        <v>1</v>
      </c>
    </row>
    <row r="56" spans="1:6">
      <c r="A56" s="47">
        <v>45349</v>
      </c>
      <c r="B56" s="46">
        <v>56965.728000000003</v>
      </c>
      <c r="C56" s="32">
        <v>5</v>
      </c>
      <c r="D56" s="32">
        <v>8</v>
      </c>
      <c r="E56" s="32">
        <v>3</v>
      </c>
      <c r="F56" s="32">
        <v>1</v>
      </c>
    </row>
    <row r="57" spans="1:6">
      <c r="A57" s="47">
        <v>45344</v>
      </c>
      <c r="B57" s="46">
        <v>-91613.823999999993</v>
      </c>
      <c r="C57" s="32">
        <v>5</v>
      </c>
      <c r="D57" s="32">
        <v>9</v>
      </c>
      <c r="E57" s="32">
        <v>3</v>
      </c>
      <c r="F57" s="32">
        <v>1</v>
      </c>
    </row>
    <row r="58" spans="1:6">
      <c r="A58" s="47">
        <v>45343</v>
      </c>
      <c r="B58" s="46">
        <v>-31588</v>
      </c>
      <c r="C58" s="32">
        <v>1</v>
      </c>
      <c r="D58" s="32">
        <v>6</v>
      </c>
      <c r="E58" s="32">
        <v>2</v>
      </c>
      <c r="F58" s="32">
        <v>1</v>
      </c>
    </row>
    <row r="59" spans="1:6">
      <c r="A59" s="47">
        <v>45342</v>
      </c>
      <c r="B59" s="46">
        <v>63613.248</v>
      </c>
      <c r="C59" s="32">
        <v>8</v>
      </c>
      <c r="D59" s="32">
        <v>9</v>
      </c>
      <c r="E59" s="32">
        <v>3</v>
      </c>
      <c r="F59" s="32">
        <v>1</v>
      </c>
    </row>
    <row r="60" spans="1:6">
      <c r="A60" s="47">
        <v>45341</v>
      </c>
      <c r="B60" s="46">
        <v>-30572.495999999999</v>
      </c>
      <c r="C60" s="32">
        <v>3</v>
      </c>
      <c r="D60" s="32">
        <v>5</v>
      </c>
      <c r="E60" s="32">
        <v>2</v>
      </c>
      <c r="F60" s="32">
        <v>1</v>
      </c>
    </row>
    <row r="61" spans="1:6">
      <c r="A61" s="47">
        <v>45338</v>
      </c>
      <c r="B61" s="46">
        <v>-25982.720000000001</v>
      </c>
      <c r="C61" s="32">
        <v>5</v>
      </c>
      <c r="D61" s="32">
        <v>8</v>
      </c>
      <c r="E61" s="32">
        <v>3</v>
      </c>
      <c r="F61" s="32">
        <v>1</v>
      </c>
    </row>
    <row r="62" spans="1:6">
      <c r="A62" s="47">
        <v>45323</v>
      </c>
      <c r="B62" s="46">
        <v>88436.160000000003</v>
      </c>
      <c r="C62" s="32">
        <v>1</v>
      </c>
      <c r="D62" s="32">
        <v>2</v>
      </c>
      <c r="E62" s="32">
        <v>2</v>
      </c>
      <c r="F62" s="32">
        <v>1</v>
      </c>
    </row>
    <row r="63" spans="1:6">
      <c r="A63" s="47">
        <v>45322</v>
      </c>
      <c r="B63" s="46">
        <v>-26762.687999999998</v>
      </c>
      <c r="C63" s="32">
        <v>1</v>
      </c>
      <c r="D63" s="32">
        <v>4</v>
      </c>
      <c r="E63" s="32">
        <v>2</v>
      </c>
      <c r="F63" s="32">
        <v>1</v>
      </c>
    </row>
    <row r="64" spans="1:6">
      <c r="A64" s="47">
        <v>45316</v>
      </c>
      <c r="B64" s="46">
        <v>-2783.136</v>
      </c>
      <c r="C64" s="32">
        <v>2</v>
      </c>
      <c r="D64" s="32">
        <v>5</v>
      </c>
      <c r="E64" s="32">
        <v>2</v>
      </c>
      <c r="F64" s="32">
        <v>1</v>
      </c>
    </row>
    <row r="65" spans="1:6">
      <c r="A65" s="47">
        <v>45308</v>
      </c>
      <c r="B65" s="46">
        <v>111834.784</v>
      </c>
      <c r="C65" s="32">
        <v>2</v>
      </c>
      <c r="D65" s="32">
        <v>2</v>
      </c>
      <c r="E65" s="32">
        <v>2</v>
      </c>
      <c r="F65" s="32">
        <v>1</v>
      </c>
    </row>
    <row r="66" spans="1:6">
      <c r="A66" s="47">
        <v>45307</v>
      </c>
      <c r="B66" s="46">
        <v>19066.687999999998</v>
      </c>
      <c r="C66" s="32">
        <v>2</v>
      </c>
      <c r="D66" s="32">
        <v>5</v>
      </c>
      <c r="E66" s="32">
        <v>2</v>
      </c>
      <c r="F66" s="32">
        <v>1</v>
      </c>
    </row>
    <row r="67" spans="1:6">
      <c r="A67" s="47">
        <v>45301</v>
      </c>
      <c r="B67" s="46">
        <v>-30553.856</v>
      </c>
      <c r="C67" s="32">
        <v>2</v>
      </c>
      <c r="D67" s="32">
        <v>5</v>
      </c>
      <c r="E67" s="32">
        <v>2</v>
      </c>
      <c r="F67" s="32">
        <v>1</v>
      </c>
    </row>
    <row r="68" spans="1:6">
      <c r="A68" s="47">
        <v>45300</v>
      </c>
      <c r="B68" s="46">
        <v>139115.67199999999</v>
      </c>
      <c r="C68" s="32">
        <v>7</v>
      </c>
      <c r="D68" s="32">
        <v>4</v>
      </c>
      <c r="E68" s="32">
        <v>2</v>
      </c>
      <c r="F68" s="32">
        <v>1</v>
      </c>
    </row>
    <row r="69" spans="1:6">
      <c r="A69" s="47">
        <v>45296</v>
      </c>
      <c r="B69" s="46">
        <v>-19447.776000000002</v>
      </c>
      <c r="C69" s="32">
        <v>1</v>
      </c>
      <c r="D69" s="32">
        <v>5</v>
      </c>
      <c r="E69" s="32">
        <v>2</v>
      </c>
      <c r="F69" s="32">
        <v>1</v>
      </c>
    </row>
    <row r="70" spans="1:6">
      <c r="A70" s="47">
        <v>45294</v>
      </c>
      <c r="B70" s="46">
        <v>67940.535999999993</v>
      </c>
      <c r="C70" s="32">
        <v>2</v>
      </c>
      <c r="D70" s="32">
        <v>1</v>
      </c>
      <c r="E70" s="32">
        <v>2</v>
      </c>
      <c r="F70" s="32">
        <v>1</v>
      </c>
    </row>
    <row r="71" spans="1:6">
      <c r="A71" s="47">
        <v>45278</v>
      </c>
      <c r="B71" s="46">
        <v>-54278.735999999997</v>
      </c>
      <c r="C71" s="32">
        <v>4</v>
      </c>
      <c r="D71" s="32">
        <v>4</v>
      </c>
      <c r="E71" s="32">
        <v>2</v>
      </c>
      <c r="F71" s="32">
        <v>1</v>
      </c>
    </row>
    <row r="72" spans="1:6">
      <c r="A72" s="47">
        <v>45273</v>
      </c>
      <c r="B72" s="46">
        <v>5774.8320000000003</v>
      </c>
      <c r="C72" s="32">
        <v>4</v>
      </c>
      <c r="D72" s="32">
        <v>7</v>
      </c>
      <c r="E72" s="32">
        <v>3</v>
      </c>
      <c r="F72" s="32">
        <v>1</v>
      </c>
    </row>
    <row r="73" spans="1:6">
      <c r="A73" s="47">
        <v>45272</v>
      </c>
      <c r="B73" s="46">
        <v>80967.152000000002</v>
      </c>
      <c r="C73" s="32">
        <v>3</v>
      </c>
      <c r="D73" s="32">
        <v>1</v>
      </c>
      <c r="E73" s="32">
        <v>2</v>
      </c>
      <c r="F73" s="32">
        <v>1</v>
      </c>
    </row>
    <row r="74" spans="1:6">
      <c r="A74" s="47">
        <v>45271</v>
      </c>
      <c r="B74" s="46">
        <v>-54209.904000000002</v>
      </c>
      <c r="C74" s="32">
        <v>4</v>
      </c>
      <c r="D74" s="32">
        <v>4</v>
      </c>
      <c r="E74" s="32">
        <v>2</v>
      </c>
      <c r="F74" s="32">
        <v>1</v>
      </c>
    </row>
    <row r="75" spans="1:6">
      <c r="A75" s="47">
        <v>45267</v>
      </c>
      <c r="B75" s="46">
        <v>-27318.527999999998</v>
      </c>
      <c r="C75" s="32">
        <v>8</v>
      </c>
      <c r="D75" s="32">
        <v>9</v>
      </c>
      <c r="E75" s="32">
        <v>3</v>
      </c>
      <c r="F75" s="32">
        <v>1</v>
      </c>
    </row>
    <row r="76" spans="1:6">
      <c r="A76" s="47">
        <v>45264</v>
      </c>
      <c r="B76" s="46">
        <v>-12145.12</v>
      </c>
      <c r="C76" s="32">
        <v>4</v>
      </c>
      <c r="D76" s="32">
        <v>6</v>
      </c>
      <c r="E76" s="32">
        <v>2</v>
      </c>
      <c r="F76" s="32">
        <v>1</v>
      </c>
    </row>
    <row r="77" spans="1:6">
      <c r="A77" s="47">
        <v>45257</v>
      </c>
      <c r="B77" s="46">
        <v>55898.559999999998</v>
      </c>
      <c r="C77" s="32">
        <v>7</v>
      </c>
      <c r="D77" s="32">
        <v>2</v>
      </c>
      <c r="E77" s="32">
        <v>2</v>
      </c>
      <c r="F77" s="32">
        <v>1</v>
      </c>
    </row>
    <row r="78" spans="1:6">
      <c r="A78" s="47">
        <v>45254</v>
      </c>
      <c r="B78" s="46">
        <v>33415.296000000002</v>
      </c>
      <c r="C78" s="32">
        <v>7</v>
      </c>
      <c r="D78" s="32">
        <v>9</v>
      </c>
      <c r="E78" s="32">
        <v>3</v>
      </c>
      <c r="F78" s="32">
        <v>1</v>
      </c>
    </row>
    <row r="79" spans="1:6">
      <c r="A79" s="47">
        <v>45246</v>
      </c>
      <c r="B79" s="46">
        <v>-73339.92</v>
      </c>
      <c r="C79" s="32">
        <v>5</v>
      </c>
      <c r="D79" s="32">
        <v>7</v>
      </c>
      <c r="E79" s="32">
        <v>3</v>
      </c>
      <c r="F79" s="32">
        <v>1</v>
      </c>
    </row>
    <row r="80" spans="1:6">
      <c r="A80" s="47">
        <v>45245</v>
      </c>
      <c r="B80" s="46">
        <v>-16085.888000000001</v>
      </c>
      <c r="C80" s="32">
        <v>3</v>
      </c>
      <c r="D80" s="32">
        <v>4</v>
      </c>
      <c r="E80" s="32">
        <v>2</v>
      </c>
      <c r="F80" s="32">
        <v>1</v>
      </c>
    </row>
    <row r="81" spans="1:6">
      <c r="A81" s="47">
        <v>45243</v>
      </c>
      <c r="B81" s="46">
        <v>-56.832000000000001</v>
      </c>
      <c r="C81" s="32">
        <v>4</v>
      </c>
      <c r="D81" s="32">
        <v>2</v>
      </c>
      <c r="E81" s="32">
        <v>2</v>
      </c>
      <c r="F81" s="32">
        <v>1</v>
      </c>
    </row>
    <row r="82" spans="1:6">
      <c r="A82" s="47">
        <v>45237</v>
      </c>
      <c r="B82" s="46">
        <v>55997.760000000002</v>
      </c>
      <c r="C82" s="32">
        <v>4</v>
      </c>
      <c r="D82" s="32">
        <v>8</v>
      </c>
      <c r="E82" s="32">
        <v>3</v>
      </c>
      <c r="F82" s="32">
        <v>1</v>
      </c>
    </row>
    <row r="83" spans="1:6">
      <c r="A83" s="47">
        <v>45231</v>
      </c>
      <c r="B83" s="46">
        <v>-65817.648000000001</v>
      </c>
      <c r="C83" s="32">
        <v>7</v>
      </c>
      <c r="D83" s="32">
        <v>9</v>
      </c>
      <c r="E83" s="32">
        <v>3</v>
      </c>
      <c r="F83" s="32">
        <v>1</v>
      </c>
    </row>
    <row r="84" spans="1:6">
      <c r="A84" s="47">
        <v>45230</v>
      </c>
      <c r="B84" s="46">
        <v>92379.16</v>
      </c>
      <c r="C84" s="32">
        <v>7</v>
      </c>
      <c r="D84" s="32">
        <v>7</v>
      </c>
      <c r="E84" s="32">
        <v>3</v>
      </c>
      <c r="F84" s="32">
        <v>1</v>
      </c>
    </row>
    <row r="85" spans="1:6">
      <c r="A85" s="47">
        <v>45225</v>
      </c>
      <c r="B85" s="46">
        <v>36170.976000000002</v>
      </c>
      <c r="C85" s="32">
        <v>3</v>
      </c>
      <c r="D85" s="32">
        <v>9</v>
      </c>
      <c r="E85" s="32">
        <v>3</v>
      </c>
      <c r="F85" s="32">
        <v>1</v>
      </c>
    </row>
    <row r="86" spans="1:6">
      <c r="A86" s="47">
        <v>45219</v>
      </c>
      <c r="B86" s="46">
        <v>-123146.11199999999</v>
      </c>
      <c r="C86" s="32">
        <v>3</v>
      </c>
      <c r="D86" s="32">
        <v>3</v>
      </c>
      <c r="E86" s="32">
        <v>2</v>
      </c>
      <c r="F86" s="32">
        <v>1</v>
      </c>
    </row>
    <row r="87" spans="1:6">
      <c r="A87" s="47">
        <v>45217</v>
      </c>
      <c r="B87" s="46">
        <v>-110366.46400000001</v>
      </c>
      <c r="C87" s="32">
        <v>7</v>
      </c>
      <c r="D87" s="32">
        <v>4</v>
      </c>
      <c r="E87" s="32">
        <v>2</v>
      </c>
      <c r="F87" s="32">
        <v>1</v>
      </c>
    </row>
    <row r="88" spans="1:6">
      <c r="A88" s="47">
        <v>45210</v>
      </c>
      <c r="B88" s="46">
        <v>40388.656000000003</v>
      </c>
      <c r="C88" s="32">
        <v>3</v>
      </c>
      <c r="D88" s="32">
        <v>6</v>
      </c>
      <c r="E88" s="32">
        <v>2</v>
      </c>
      <c r="F88" s="32">
        <v>1</v>
      </c>
    </row>
    <row r="89" spans="1:6">
      <c r="A89" s="47">
        <v>45203</v>
      </c>
      <c r="B89" s="46">
        <v>320.60000000000002</v>
      </c>
      <c r="C89" s="32">
        <v>8</v>
      </c>
      <c r="D89" s="32">
        <v>8</v>
      </c>
      <c r="E89" s="32">
        <v>3</v>
      </c>
      <c r="F89" s="32">
        <v>1</v>
      </c>
    </row>
    <row r="90" spans="1:6">
      <c r="A90" s="47">
        <v>45197</v>
      </c>
      <c r="B90" s="46">
        <v>-49536.703999999998</v>
      </c>
      <c r="C90" s="32">
        <v>7</v>
      </c>
      <c r="D90" s="32">
        <v>7</v>
      </c>
      <c r="E90" s="32">
        <v>3</v>
      </c>
      <c r="F90" s="32">
        <v>1</v>
      </c>
    </row>
    <row r="91" spans="1:6">
      <c r="A91" s="47">
        <v>45195</v>
      </c>
      <c r="B91" s="46">
        <v>-88736.991999999998</v>
      </c>
      <c r="C91" s="32">
        <v>8</v>
      </c>
      <c r="D91" s="32">
        <v>7</v>
      </c>
      <c r="E91" s="32">
        <v>3</v>
      </c>
      <c r="F91" s="32">
        <v>1</v>
      </c>
    </row>
    <row r="92" spans="1:6">
      <c r="A92" s="47">
        <v>45190</v>
      </c>
      <c r="B92" s="46">
        <v>53664.544000000002</v>
      </c>
      <c r="C92" s="32">
        <v>10</v>
      </c>
      <c r="D92" s="32">
        <v>8</v>
      </c>
      <c r="E92" s="32">
        <v>4</v>
      </c>
      <c r="F92" s="32">
        <v>1</v>
      </c>
    </row>
    <row r="93" spans="1:6">
      <c r="A93" s="47">
        <v>45180</v>
      </c>
      <c r="B93" s="46">
        <v>14447.744000000001</v>
      </c>
      <c r="C93" s="32">
        <v>10</v>
      </c>
      <c r="D93" s="32">
        <v>9</v>
      </c>
      <c r="E93" s="32">
        <v>4</v>
      </c>
      <c r="F93" s="32">
        <v>1</v>
      </c>
    </row>
    <row r="94" spans="1:6">
      <c r="A94" s="47">
        <v>45169</v>
      </c>
      <c r="B94" s="46">
        <v>61004.055999999997</v>
      </c>
      <c r="C94" s="32">
        <v>6</v>
      </c>
      <c r="D94" s="32">
        <v>7</v>
      </c>
      <c r="E94" s="32">
        <v>3</v>
      </c>
      <c r="F94" s="32">
        <v>1</v>
      </c>
    </row>
    <row r="95" spans="1:6">
      <c r="A95" s="47">
        <v>45162</v>
      </c>
      <c r="B95" s="46">
        <v>-86416.224000000002</v>
      </c>
      <c r="C95" s="32">
        <v>7</v>
      </c>
      <c r="D95" s="32">
        <v>9</v>
      </c>
      <c r="E95" s="32">
        <v>3</v>
      </c>
      <c r="F95" s="32">
        <v>1</v>
      </c>
    </row>
    <row r="96" spans="1:6">
      <c r="A96" s="47">
        <v>45156</v>
      </c>
      <c r="B96" s="46">
        <v>19287.743999999999</v>
      </c>
      <c r="C96" s="32">
        <v>4</v>
      </c>
      <c r="D96" s="32">
        <v>5</v>
      </c>
      <c r="E96" s="32">
        <v>2</v>
      </c>
      <c r="F96" s="32">
        <v>1</v>
      </c>
    </row>
    <row r="97" spans="1:6">
      <c r="A97" s="47">
        <v>45154</v>
      </c>
      <c r="B97" s="46">
        <v>24062.144</v>
      </c>
      <c r="C97" s="32">
        <v>3</v>
      </c>
      <c r="D97" s="32">
        <v>2</v>
      </c>
      <c r="E97" s="32">
        <v>2</v>
      </c>
      <c r="F97" s="32">
        <v>1</v>
      </c>
    </row>
    <row r="98" spans="1:6">
      <c r="A98" s="47">
        <v>45152</v>
      </c>
      <c r="B98" s="46">
        <v>100872.768</v>
      </c>
      <c r="C98" s="32">
        <v>2</v>
      </c>
      <c r="D98" s="32">
        <v>9</v>
      </c>
      <c r="E98" s="32">
        <v>3</v>
      </c>
      <c r="F98" s="32">
        <v>1</v>
      </c>
    </row>
    <row r="99" spans="1:6">
      <c r="A99" s="47">
        <v>45148</v>
      </c>
      <c r="B99" s="46">
        <v>-47994.112000000001</v>
      </c>
      <c r="C99" s="32">
        <v>6</v>
      </c>
      <c r="D99" s="32">
        <v>7</v>
      </c>
      <c r="E99" s="32">
        <v>3</v>
      </c>
      <c r="F99" s="32">
        <v>1</v>
      </c>
    </row>
    <row r="100" spans="1:6">
      <c r="A100" s="47">
        <v>45146</v>
      </c>
      <c r="B100" s="46">
        <v>73145.615999999995</v>
      </c>
      <c r="C100" s="32">
        <v>1</v>
      </c>
      <c r="D100" s="32">
        <v>3</v>
      </c>
      <c r="E100" s="32">
        <v>2</v>
      </c>
      <c r="F100" s="32">
        <v>1</v>
      </c>
    </row>
    <row r="101" spans="1:6">
      <c r="A101" s="47">
        <v>45140</v>
      </c>
      <c r="B101" s="46">
        <v>98543.415999999997</v>
      </c>
      <c r="C101" s="32">
        <v>5</v>
      </c>
      <c r="D101" s="32">
        <v>9</v>
      </c>
      <c r="E101" s="32">
        <v>3</v>
      </c>
      <c r="F101" s="32">
        <v>1</v>
      </c>
    </row>
    <row r="102" spans="1:6">
      <c r="A102" s="47">
        <v>45138</v>
      </c>
      <c r="B102" s="46">
        <v>93504.991999999998</v>
      </c>
      <c r="C102" s="32">
        <v>1</v>
      </c>
      <c r="D102" s="32">
        <v>4</v>
      </c>
      <c r="E102" s="32">
        <v>2</v>
      </c>
      <c r="F102" s="32">
        <v>1</v>
      </c>
    </row>
    <row r="103" spans="1:6">
      <c r="A103" s="47">
        <v>45117</v>
      </c>
      <c r="B103" s="46">
        <v>-1174.896</v>
      </c>
      <c r="C103" s="32">
        <v>9</v>
      </c>
      <c r="D103" s="32">
        <v>9</v>
      </c>
      <c r="E103" s="32">
        <v>4</v>
      </c>
      <c r="F103" s="32">
        <v>1</v>
      </c>
    </row>
    <row r="104" spans="1:6">
      <c r="A104" s="47">
        <v>45113</v>
      </c>
      <c r="B104" s="46">
        <v>90377.631999999998</v>
      </c>
      <c r="C104" s="32">
        <v>5</v>
      </c>
      <c r="D104" s="32">
        <v>9</v>
      </c>
      <c r="E104" s="32">
        <v>3</v>
      </c>
      <c r="F104" s="32">
        <v>1</v>
      </c>
    </row>
    <row r="105" spans="1:6">
      <c r="A105" s="47">
        <v>45104</v>
      </c>
      <c r="B105" s="46">
        <v>-9612.5439999999999</v>
      </c>
      <c r="C105" s="32">
        <v>2</v>
      </c>
      <c r="D105" s="32">
        <v>4</v>
      </c>
      <c r="E105" s="32">
        <v>2</v>
      </c>
      <c r="F105" s="32">
        <v>1</v>
      </c>
    </row>
    <row r="106" spans="1:6">
      <c r="A106" s="47">
        <v>45097</v>
      </c>
      <c r="B106" s="46">
        <v>-55292.127999999997</v>
      </c>
      <c r="C106" s="32">
        <v>1</v>
      </c>
      <c r="D106" s="32">
        <v>4</v>
      </c>
      <c r="E106" s="32">
        <v>2</v>
      </c>
      <c r="F106" s="32">
        <v>1</v>
      </c>
    </row>
    <row r="107" spans="1:6">
      <c r="A107" s="47">
        <v>45086</v>
      </c>
      <c r="B107" s="46">
        <v>-130888.17600000001</v>
      </c>
      <c r="C107" s="32">
        <v>2</v>
      </c>
      <c r="D107" s="32">
        <v>2</v>
      </c>
      <c r="E107" s="32">
        <v>2</v>
      </c>
      <c r="F107" s="32">
        <v>1</v>
      </c>
    </row>
    <row r="108" spans="1:6">
      <c r="A108" s="47">
        <v>45085</v>
      </c>
      <c r="B108" s="46">
        <v>-73619.456000000006</v>
      </c>
      <c r="C108" s="32">
        <v>1</v>
      </c>
      <c r="D108" s="32">
        <v>2</v>
      </c>
      <c r="E108" s="32">
        <v>2</v>
      </c>
      <c r="F108" s="32">
        <v>1</v>
      </c>
    </row>
    <row r="109" spans="1:6">
      <c r="A109" s="47">
        <v>45082</v>
      </c>
      <c r="B109" s="46">
        <v>7193.6959999999999</v>
      </c>
      <c r="C109" s="32">
        <v>2</v>
      </c>
      <c r="D109" s="32">
        <v>1</v>
      </c>
      <c r="E109" s="32">
        <v>2</v>
      </c>
      <c r="F109" s="32">
        <v>1</v>
      </c>
    </row>
    <row r="110" spans="1:6">
      <c r="A110" s="47">
        <v>45076</v>
      </c>
      <c r="B110" s="46">
        <v>-37577.696000000004</v>
      </c>
      <c r="C110" s="32">
        <v>4</v>
      </c>
      <c r="D110" s="32">
        <v>1</v>
      </c>
      <c r="E110" s="32">
        <v>2</v>
      </c>
      <c r="F110" s="32">
        <v>1</v>
      </c>
    </row>
    <row r="111" spans="1:6">
      <c r="A111" s="47">
        <v>45057</v>
      </c>
      <c r="B111" s="46">
        <v>72118.983999999997</v>
      </c>
      <c r="C111" s="32">
        <v>5</v>
      </c>
      <c r="D111" s="32">
        <v>8</v>
      </c>
      <c r="E111" s="32">
        <v>3</v>
      </c>
      <c r="F111" s="32">
        <v>1</v>
      </c>
    </row>
    <row r="112" spans="1:6">
      <c r="A112" s="47">
        <v>45055</v>
      </c>
      <c r="B112" s="46">
        <v>41074.080000000002</v>
      </c>
      <c r="C112" s="32">
        <v>1</v>
      </c>
      <c r="D112" s="32">
        <v>1</v>
      </c>
      <c r="E112" s="32">
        <v>2</v>
      </c>
      <c r="F112" s="32">
        <v>1</v>
      </c>
    </row>
    <row r="113" spans="1:6">
      <c r="A113" s="47">
        <v>45041</v>
      </c>
      <c r="B113" s="46">
        <v>145735.016</v>
      </c>
      <c r="C113" s="32">
        <v>5</v>
      </c>
      <c r="D113" s="32">
        <v>3</v>
      </c>
      <c r="E113" s="32">
        <v>2</v>
      </c>
      <c r="F113" s="32">
        <v>1</v>
      </c>
    </row>
    <row r="114" spans="1:6">
      <c r="A114" s="47">
        <v>45037</v>
      </c>
      <c r="B114" s="46">
        <v>20198.944</v>
      </c>
      <c r="C114" s="32">
        <v>4</v>
      </c>
      <c r="D114" s="32">
        <v>6</v>
      </c>
      <c r="E114" s="32">
        <v>2</v>
      </c>
      <c r="F114" s="32">
        <v>1</v>
      </c>
    </row>
    <row r="115" spans="1:6">
      <c r="A115" s="47">
        <v>45034</v>
      </c>
      <c r="B115" s="46">
        <v>13421.52</v>
      </c>
      <c r="C115" s="32">
        <v>5</v>
      </c>
      <c r="D115" s="32">
        <v>8</v>
      </c>
      <c r="E115" s="32">
        <v>3</v>
      </c>
      <c r="F115" s="32">
        <v>1</v>
      </c>
    </row>
    <row r="116" spans="1:6">
      <c r="A116" s="47">
        <v>45028</v>
      </c>
      <c r="B116" s="46">
        <v>-44181.072</v>
      </c>
      <c r="C116" s="32">
        <v>6</v>
      </c>
      <c r="D116" s="32">
        <v>3</v>
      </c>
      <c r="E116" s="32">
        <v>2</v>
      </c>
      <c r="F116" s="32">
        <v>1</v>
      </c>
    </row>
    <row r="117" spans="1:6">
      <c r="A117" s="47">
        <v>45026</v>
      </c>
      <c r="B117" s="46">
        <v>-17767.824000000001</v>
      </c>
      <c r="C117" s="32">
        <v>5</v>
      </c>
      <c r="D117" s="32">
        <v>7</v>
      </c>
      <c r="E117" s="32">
        <v>3</v>
      </c>
      <c r="F117" s="32">
        <v>1</v>
      </c>
    </row>
    <row r="118" spans="1:6">
      <c r="A118" s="47">
        <v>45022</v>
      </c>
      <c r="B118" s="46">
        <v>-68131.823999999993</v>
      </c>
      <c r="C118" s="32">
        <v>3</v>
      </c>
      <c r="D118" s="32">
        <v>9</v>
      </c>
      <c r="E118" s="32">
        <v>3</v>
      </c>
      <c r="F118" s="32">
        <v>1</v>
      </c>
    </row>
    <row r="119" spans="1:6">
      <c r="A119" s="47">
        <v>45015</v>
      </c>
      <c r="B119" s="46">
        <v>36164.767999999996</v>
      </c>
      <c r="C119" s="32">
        <v>5</v>
      </c>
      <c r="D119" s="32">
        <v>1</v>
      </c>
      <c r="E119" s="32">
        <v>2</v>
      </c>
      <c r="F119" s="32">
        <v>1</v>
      </c>
    </row>
    <row r="120" spans="1:6">
      <c r="A120" s="47">
        <v>45014</v>
      </c>
      <c r="B120" s="46">
        <v>42784.328000000001</v>
      </c>
      <c r="C120" s="32">
        <v>7</v>
      </c>
      <c r="D120" s="32">
        <v>10</v>
      </c>
      <c r="E120" s="32">
        <v>3</v>
      </c>
      <c r="F120" s="32">
        <v>1</v>
      </c>
    </row>
    <row r="121" spans="1:6">
      <c r="A121" s="47">
        <v>45013</v>
      </c>
      <c r="B121" s="46">
        <v>-11009.216</v>
      </c>
      <c r="C121" s="32">
        <v>7</v>
      </c>
      <c r="D121" s="32">
        <v>9</v>
      </c>
      <c r="E121" s="32">
        <v>3</v>
      </c>
      <c r="F121" s="32">
        <v>1</v>
      </c>
    </row>
    <row r="122" spans="1:6">
      <c r="A122" s="47">
        <v>45006</v>
      </c>
      <c r="B122" s="46">
        <v>-6967.84</v>
      </c>
      <c r="C122" s="32">
        <v>4</v>
      </c>
      <c r="D122" s="32">
        <v>5</v>
      </c>
      <c r="E122" s="32">
        <v>2</v>
      </c>
      <c r="F122" s="32">
        <v>1</v>
      </c>
    </row>
    <row r="123" spans="1:6">
      <c r="A123" s="47">
        <v>45001</v>
      </c>
      <c r="B123" s="46">
        <v>-45173.856</v>
      </c>
      <c r="C123" s="32">
        <v>5</v>
      </c>
      <c r="D123" s="32">
        <v>5</v>
      </c>
      <c r="E123" s="32">
        <v>2</v>
      </c>
      <c r="F123" s="32">
        <v>1</v>
      </c>
    </row>
    <row r="124" spans="1:6">
      <c r="A124" s="47">
        <v>45000</v>
      </c>
      <c r="B124" s="46">
        <v>29174.880000000001</v>
      </c>
      <c r="C124" s="32">
        <v>10</v>
      </c>
      <c r="D124" s="32">
        <v>7</v>
      </c>
      <c r="E124" s="32">
        <v>4</v>
      </c>
      <c r="F124" s="32">
        <v>1</v>
      </c>
    </row>
    <row r="125" spans="1:6">
      <c r="A125" s="47">
        <v>44995</v>
      </c>
      <c r="B125" s="46">
        <v>-14971.68</v>
      </c>
      <c r="C125" s="32">
        <v>2</v>
      </c>
      <c r="D125" s="32">
        <v>7</v>
      </c>
      <c r="E125" s="32">
        <v>3</v>
      </c>
      <c r="F125" s="32">
        <v>1</v>
      </c>
    </row>
    <row r="126" spans="1:6">
      <c r="A126" s="47">
        <v>44987</v>
      </c>
      <c r="B126" s="46">
        <v>-23071.128000000001</v>
      </c>
      <c r="C126" s="32">
        <v>4</v>
      </c>
      <c r="D126" s="32">
        <v>7</v>
      </c>
      <c r="E126" s="32">
        <v>3</v>
      </c>
      <c r="F126" s="32">
        <v>1</v>
      </c>
    </row>
    <row r="127" spans="1:6">
      <c r="A127" s="47">
        <v>44972</v>
      </c>
      <c r="B127" s="46">
        <v>27440.128000000001</v>
      </c>
      <c r="C127" s="32">
        <v>10</v>
      </c>
      <c r="D127" s="32">
        <v>7</v>
      </c>
      <c r="E127" s="32">
        <v>4</v>
      </c>
      <c r="F127" s="32">
        <v>1</v>
      </c>
    </row>
    <row r="128" spans="1:6">
      <c r="A128" s="47">
        <v>44963</v>
      </c>
      <c r="B128" s="46">
        <v>38761.919999999998</v>
      </c>
      <c r="C128" s="32">
        <v>7</v>
      </c>
      <c r="D128" s="32">
        <v>8</v>
      </c>
      <c r="E128" s="32">
        <v>3</v>
      </c>
      <c r="F128" s="32">
        <v>1</v>
      </c>
    </row>
    <row r="129" spans="1:6">
      <c r="A129" s="47">
        <v>44960</v>
      </c>
      <c r="B129" s="46">
        <v>36211.616000000002</v>
      </c>
      <c r="C129" s="32">
        <v>5</v>
      </c>
      <c r="D129" s="32">
        <v>5</v>
      </c>
      <c r="E129" s="32">
        <v>2</v>
      </c>
      <c r="F129" s="32">
        <v>1</v>
      </c>
    </row>
    <row r="130" spans="1:6">
      <c r="A130" s="47">
        <v>44957</v>
      </c>
      <c r="B130" s="46">
        <v>73589.135999999999</v>
      </c>
      <c r="C130" s="32">
        <v>7</v>
      </c>
      <c r="D130" s="32">
        <v>2</v>
      </c>
      <c r="E130" s="32">
        <v>2</v>
      </c>
      <c r="F130" s="32">
        <v>1</v>
      </c>
    </row>
    <row r="131" spans="1:6">
      <c r="A131" s="47">
        <v>44939</v>
      </c>
      <c r="B131" s="46">
        <v>86115.615999999995</v>
      </c>
      <c r="C131" s="32">
        <v>7</v>
      </c>
      <c r="D131" s="32">
        <v>3</v>
      </c>
      <c r="E131" s="32">
        <v>2</v>
      </c>
      <c r="F131" s="32">
        <v>1</v>
      </c>
    </row>
    <row r="132" spans="1:6">
      <c r="A132" s="47">
        <v>44938</v>
      </c>
      <c r="B132" s="46">
        <v>-59445.408000000003</v>
      </c>
      <c r="C132" s="32">
        <v>5</v>
      </c>
      <c r="D132" s="32">
        <v>5</v>
      </c>
      <c r="E132" s="32">
        <v>2</v>
      </c>
      <c r="F132" s="32">
        <v>1</v>
      </c>
    </row>
    <row r="133" spans="1:6">
      <c r="A133" s="47">
        <v>44937</v>
      </c>
      <c r="B133" s="46">
        <v>-24661.103999999999</v>
      </c>
      <c r="C133" s="32">
        <v>6</v>
      </c>
      <c r="D133" s="32">
        <v>3</v>
      </c>
      <c r="E133" s="32">
        <v>2</v>
      </c>
      <c r="F133" s="32">
        <v>1</v>
      </c>
    </row>
    <row r="134" spans="1:6">
      <c r="A134" s="47">
        <v>44929</v>
      </c>
      <c r="B134" s="46">
        <v>-109653.88800000001</v>
      </c>
      <c r="C134" s="32">
        <v>7</v>
      </c>
      <c r="D134" s="32">
        <v>3</v>
      </c>
      <c r="E134" s="32">
        <v>2</v>
      </c>
      <c r="F134" s="32">
        <v>1</v>
      </c>
    </row>
    <row r="135" spans="1:6">
      <c r="A135" s="47">
        <v>44923</v>
      </c>
      <c r="B135" s="46">
        <v>-41115.839999999997</v>
      </c>
      <c r="C135" s="32">
        <v>3</v>
      </c>
      <c r="D135" s="32">
        <v>6</v>
      </c>
      <c r="E135" s="32">
        <v>2</v>
      </c>
      <c r="F135" s="32">
        <v>1</v>
      </c>
    </row>
    <row r="136" spans="1:6">
      <c r="A136" s="47">
        <v>44915</v>
      </c>
      <c r="B136" s="46">
        <v>75672.448000000004</v>
      </c>
      <c r="C136" s="32">
        <v>7</v>
      </c>
      <c r="D136" s="32">
        <v>5</v>
      </c>
      <c r="E136" s="32">
        <v>2</v>
      </c>
      <c r="F136" s="32">
        <v>1</v>
      </c>
    </row>
    <row r="137" spans="1:6">
      <c r="A137" s="47">
        <v>44908</v>
      </c>
      <c r="B137" s="46">
        <v>-63594.752</v>
      </c>
      <c r="C137" s="32">
        <v>10</v>
      </c>
      <c r="D137" s="32">
        <v>8</v>
      </c>
      <c r="E137" s="32">
        <v>4</v>
      </c>
      <c r="F137" s="32">
        <v>1</v>
      </c>
    </row>
    <row r="138" spans="1:6">
      <c r="A138" s="47">
        <v>44907</v>
      </c>
      <c r="B138" s="46">
        <v>-76188.960000000006</v>
      </c>
      <c r="C138" s="32">
        <v>10</v>
      </c>
      <c r="D138" s="32">
        <v>9</v>
      </c>
      <c r="E138" s="32">
        <v>4</v>
      </c>
      <c r="F138" s="32">
        <v>1</v>
      </c>
    </row>
    <row r="139" spans="1:6">
      <c r="A139" s="47">
        <v>44904</v>
      </c>
      <c r="B139" s="46">
        <v>36781.872000000003</v>
      </c>
      <c r="C139" s="32">
        <v>10</v>
      </c>
      <c r="D139" s="32">
        <v>4</v>
      </c>
      <c r="E139" s="32">
        <v>1</v>
      </c>
      <c r="F139" s="32">
        <v>1</v>
      </c>
    </row>
    <row r="140" spans="1:6">
      <c r="A140" s="47">
        <v>44902</v>
      </c>
      <c r="B140" s="46">
        <v>189.91200000000001</v>
      </c>
      <c r="C140" s="32">
        <v>8</v>
      </c>
      <c r="D140" s="32">
        <v>7</v>
      </c>
      <c r="E140" s="32">
        <v>3</v>
      </c>
      <c r="F140" s="32">
        <v>1</v>
      </c>
    </row>
    <row r="141" spans="1:6">
      <c r="A141" s="47">
        <v>44896</v>
      </c>
      <c r="B141" s="46">
        <v>-24710.063999999998</v>
      </c>
      <c r="C141" s="32">
        <v>10</v>
      </c>
      <c r="D141" s="32">
        <v>6</v>
      </c>
      <c r="E141" s="32">
        <v>1</v>
      </c>
      <c r="F141" s="32">
        <v>1</v>
      </c>
    </row>
    <row r="142" spans="1:6">
      <c r="A142" s="47">
        <v>44893</v>
      </c>
      <c r="B142" s="46">
        <v>-48578.447999999997</v>
      </c>
      <c r="C142" s="32">
        <v>5</v>
      </c>
      <c r="D142" s="32">
        <v>7</v>
      </c>
      <c r="E142" s="32">
        <v>3</v>
      </c>
      <c r="F142" s="32">
        <v>1</v>
      </c>
    </row>
    <row r="143" spans="1:6">
      <c r="A143" s="47">
        <v>44882</v>
      </c>
      <c r="B143" s="46">
        <v>83026.823999999993</v>
      </c>
      <c r="C143" s="32">
        <v>8</v>
      </c>
      <c r="D143" s="32">
        <v>7</v>
      </c>
      <c r="E143" s="32">
        <v>3</v>
      </c>
      <c r="F143" s="32">
        <v>1</v>
      </c>
    </row>
    <row r="144" spans="1:6">
      <c r="A144" s="47">
        <v>44875</v>
      </c>
      <c r="B144" s="46">
        <v>-1790.3679999999999</v>
      </c>
      <c r="C144" s="32">
        <v>10</v>
      </c>
      <c r="D144" s="32">
        <v>8</v>
      </c>
      <c r="E144" s="32">
        <v>4</v>
      </c>
      <c r="F144" s="32">
        <v>1</v>
      </c>
    </row>
    <row r="145" spans="1:6">
      <c r="A145" s="47">
        <v>44872</v>
      </c>
      <c r="B145" s="46">
        <v>-123797.856</v>
      </c>
      <c r="C145" s="32">
        <v>5</v>
      </c>
      <c r="D145" s="32">
        <v>3</v>
      </c>
      <c r="E145" s="32">
        <v>2</v>
      </c>
      <c r="F145" s="32">
        <v>1</v>
      </c>
    </row>
    <row r="146" spans="1:6">
      <c r="A146" s="47">
        <v>44859</v>
      </c>
      <c r="B146" s="46">
        <v>78735.584000000003</v>
      </c>
      <c r="C146" s="32">
        <v>7</v>
      </c>
      <c r="D146" s="32">
        <v>6</v>
      </c>
      <c r="E146" s="32">
        <v>2</v>
      </c>
      <c r="F146" s="32">
        <v>1</v>
      </c>
    </row>
    <row r="147" spans="1:6">
      <c r="A147" s="47">
        <v>44858</v>
      </c>
      <c r="B147" s="46">
        <v>140258.592</v>
      </c>
      <c r="C147" s="32">
        <v>6</v>
      </c>
      <c r="D147" s="32">
        <v>1</v>
      </c>
      <c r="E147" s="32">
        <v>2</v>
      </c>
      <c r="F147" s="32">
        <v>1</v>
      </c>
    </row>
    <row r="148" spans="1:6">
      <c r="A148" s="47">
        <v>44854</v>
      </c>
      <c r="B148" s="46">
        <v>-46881.504000000001</v>
      </c>
      <c r="C148" s="32">
        <v>3</v>
      </c>
      <c r="D148" s="32">
        <v>1</v>
      </c>
      <c r="E148" s="32">
        <v>2</v>
      </c>
      <c r="F148" s="32">
        <v>1</v>
      </c>
    </row>
    <row r="149" spans="1:6">
      <c r="A149" s="47">
        <v>44853</v>
      </c>
      <c r="B149" s="46">
        <v>73045.631999999998</v>
      </c>
      <c r="C149" s="32">
        <v>6</v>
      </c>
      <c r="D149" s="32">
        <v>8</v>
      </c>
      <c r="E149" s="32">
        <v>3</v>
      </c>
      <c r="F149" s="32">
        <v>1</v>
      </c>
    </row>
    <row r="150" spans="1:6">
      <c r="A150" s="47">
        <v>44847</v>
      </c>
      <c r="B150" s="46">
        <v>51528.527999999998</v>
      </c>
      <c r="C150" s="32">
        <v>4</v>
      </c>
      <c r="D150" s="32">
        <v>8</v>
      </c>
      <c r="E150" s="32">
        <v>3</v>
      </c>
      <c r="F150" s="32">
        <v>1</v>
      </c>
    </row>
    <row r="151" spans="1:6">
      <c r="A151" s="47">
        <v>44841</v>
      </c>
      <c r="B151" s="46">
        <v>36853.824000000001</v>
      </c>
      <c r="C151" s="32">
        <v>8</v>
      </c>
      <c r="D151" s="32">
        <v>4</v>
      </c>
      <c r="E151" s="32">
        <v>2</v>
      </c>
      <c r="F151" s="32">
        <v>1</v>
      </c>
    </row>
    <row r="152" spans="1:6">
      <c r="A152" s="47">
        <v>44833</v>
      </c>
      <c r="B152" s="46">
        <v>-8693.76</v>
      </c>
      <c r="C152" s="32">
        <v>5</v>
      </c>
      <c r="D152" s="32">
        <v>7</v>
      </c>
      <c r="E152" s="32">
        <v>3</v>
      </c>
      <c r="F152" s="32">
        <v>1</v>
      </c>
    </row>
    <row r="153" spans="1:6">
      <c r="A153" s="47">
        <v>44832</v>
      </c>
      <c r="B153" s="46">
        <v>79794.080000000002</v>
      </c>
      <c r="C153" s="32">
        <v>3</v>
      </c>
      <c r="D153" s="32">
        <v>2</v>
      </c>
      <c r="E153" s="32">
        <v>2</v>
      </c>
      <c r="F153" s="32">
        <v>1</v>
      </c>
    </row>
    <row r="154" spans="1:6">
      <c r="A154" s="47">
        <v>44831</v>
      </c>
      <c r="B154" s="46">
        <v>-36372.527999999998</v>
      </c>
      <c r="C154" s="32">
        <v>9</v>
      </c>
      <c r="D154" s="32">
        <v>2</v>
      </c>
      <c r="E154" s="32">
        <v>2</v>
      </c>
      <c r="F154" s="32">
        <v>1</v>
      </c>
    </row>
    <row r="155" spans="1:6">
      <c r="A155" s="47">
        <v>44827</v>
      </c>
      <c r="B155" s="46">
        <v>-20864.256000000001</v>
      </c>
      <c r="C155" s="32">
        <v>7</v>
      </c>
      <c r="D155" s="32">
        <v>7</v>
      </c>
      <c r="E155" s="32">
        <v>3</v>
      </c>
      <c r="F155" s="32">
        <v>1</v>
      </c>
    </row>
    <row r="156" spans="1:6">
      <c r="A156" s="47">
        <v>44826</v>
      </c>
      <c r="B156" s="46">
        <v>-104322.08</v>
      </c>
      <c r="C156" s="32">
        <v>5</v>
      </c>
      <c r="D156" s="32">
        <v>6</v>
      </c>
      <c r="E156" s="32">
        <v>2</v>
      </c>
      <c r="F156" s="32">
        <v>1</v>
      </c>
    </row>
    <row r="157" spans="1:6">
      <c r="A157" s="47">
        <v>44824</v>
      </c>
      <c r="B157" s="46">
        <v>-83381.183999999994</v>
      </c>
      <c r="C157" s="32">
        <v>5</v>
      </c>
      <c r="D157" s="32">
        <v>4</v>
      </c>
      <c r="E157" s="32">
        <v>2</v>
      </c>
      <c r="F157" s="32">
        <v>1</v>
      </c>
    </row>
    <row r="158" spans="1:6">
      <c r="A158" s="47">
        <v>44823</v>
      </c>
      <c r="B158" s="46">
        <v>22826.367999999999</v>
      </c>
      <c r="C158" s="32">
        <v>4</v>
      </c>
      <c r="D158" s="32">
        <v>4</v>
      </c>
      <c r="E158" s="32">
        <v>2</v>
      </c>
      <c r="F158" s="32">
        <v>1</v>
      </c>
    </row>
    <row r="159" spans="1:6">
      <c r="A159" s="47">
        <v>44811</v>
      </c>
      <c r="B159" s="46">
        <v>-10754.816000000001</v>
      </c>
      <c r="C159" s="32">
        <v>4</v>
      </c>
      <c r="D159" s="32">
        <v>6</v>
      </c>
      <c r="E159" s="32">
        <v>2</v>
      </c>
      <c r="F159" s="32">
        <v>1</v>
      </c>
    </row>
    <row r="160" spans="1:6">
      <c r="A160" s="47">
        <v>44810</v>
      </c>
      <c r="B160" s="46">
        <v>18989.632000000001</v>
      </c>
      <c r="C160" s="32">
        <v>10</v>
      </c>
      <c r="D160" s="32">
        <v>5</v>
      </c>
      <c r="E160" s="32">
        <v>1</v>
      </c>
      <c r="F160" s="32">
        <v>1</v>
      </c>
    </row>
    <row r="161" spans="1:6">
      <c r="A161" s="47">
        <v>44805</v>
      </c>
      <c r="B161" s="46">
        <v>-26830.848000000002</v>
      </c>
      <c r="C161" s="32">
        <v>10</v>
      </c>
      <c r="D161" s="32">
        <v>8</v>
      </c>
      <c r="E161" s="32">
        <v>4</v>
      </c>
      <c r="F161" s="32">
        <v>1</v>
      </c>
    </row>
    <row r="162" spans="1:6">
      <c r="A162" s="47">
        <v>44788</v>
      </c>
      <c r="B162" s="46">
        <v>40849.656000000003</v>
      </c>
      <c r="C162" s="32">
        <v>9</v>
      </c>
      <c r="D162" s="32">
        <v>8</v>
      </c>
      <c r="E162" s="32">
        <v>4</v>
      </c>
      <c r="F162" s="32">
        <v>1</v>
      </c>
    </row>
    <row r="163" spans="1:6">
      <c r="A163" s="47">
        <v>44777</v>
      </c>
      <c r="B163" s="46">
        <v>4398.0479999999998</v>
      </c>
      <c r="C163" s="32">
        <v>8</v>
      </c>
      <c r="D163" s="32">
        <v>3</v>
      </c>
      <c r="E163" s="32">
        <v>2</v>
      </c>
      <c r="F163" s="32">
        <v>1</v>
      </c>
    </row>
    <row r="164" spans="1:6">
      <c r="A164" s="47">
        <v>44775</v>
      </c>
      <c r="B164" s="46">
        <v>-16411.36</v>
      </c>
      <c r="C164" s="32">
        <v>10</v>
      </c>
      <c r="D164" s="32">
        <v>3</v>
      </c>
      <c r="E164" s="32">
        <v>1</v>
      </c>
      <c r="F164" s="32">
        <v>1</v>
      </c>
    </row>
    <row r="165" spans="1:6">
      <c r="A165" s="47">
        <v>44770</v>
      </c>
      <c r="B165" s="46">
        <v>-5467.7280000000001</v>
      </c>
      <c r="C165" s="32">
        <v>10</v>
      </c>
      <c r="D165" s="32">
        <v>4</v>
      </c>
      <c r="E165" s="32">
        <v>1</v>
      </c>
      <c r="F165" s="32">
        <v>1</v>
      </c>
    </row>
    <row r="166" spans="1:6">
      <c r="A166" s="47">
        <v>44768</v>
      </c>
      <c r="B166" s="46">
        <v>5176.8320000000003</v>
      </c>
      <c r="C166" s="32">
        <v>10</v>
      </c>
      <c r="D166" s="32">
        <v>9</v>
      </c>
      <c r="E166" s="32">
        <v>4</v>
      </c>
      <c r="F166" s="32">
        <v>1</v>
      </c>
    </row>
    <row r="167" spans="1:6">
      <c r="A167" s="47">
        <v>44764</v>
      </c>
      <c r="B167" s="46">
        <v>-52246.847999999998</v>
      </c>
      <c r="C167" s="32">
        <v>10</v>
      </c>
      <c r="D167" s="32">
        <v>10</v>
      </c>
      <c r="E167" s="32">
        <v>4</v>
      </c>
      <c r="F167" s="32">
        <v>1</v>
      </c>
    </row>
    <row r="168" spans="1:6">
      <c r="A168" s="47">
        <v>44760</v>
      </c>
      <c r="B168" s="46">
        <v>8389.6959999999999</v>
      </c>
      <c r="C168" s="32">
        <v>7</v>
      </c>
      <c r="D168" s="32">
        <v>6</v>
      </c>
      <c r="E168" s="32">
        <v>2</v>
      </c>
      <c r="F168" s="32">
        <v>1</v>
      </c>
    </row>
    <row r="169" spans="1:6">
      <c r="A169" s="47">
        <v>44754</v>
      </c>
      <c r="B169" s="46">
        <v>122176.232</v>
      </c>
      <c r="C169" s="32">
        <v>7</v>
      </c>
      <c r="D169" s="32">
        <v>3</v>
      </c>
      <c r="E169" s="32">
        <v>2</v>
      </c>
      <c r="F169" s="32">
        <v>1</v>
      </c>
    </row>
    <row r="170" spans="1:6">
      <c r="A170" s="47">
        <v>44753</v>
      </c>
      <c r="B170" s="46">
        <v>78079.08</v>
      </c>
      <c r="C170" s="32">
        <v>10</v>
      </c>
      <c r="D170" s="32">
        <v>9</v>
      </c>
      <c r="E170" s="32">
        <v>4</v>
      </c>
      <c r="F170" s="32">
        <v>1</v>
      </c>
    </row>
    <row r="171" spans="1:6">
      <c r="A171" s="47">
        <v>44750</v>
      </c>
      <c r="B171" s="46">
        <v>-59332.224000000002</v>
      </c>
      <c r="C171" s="32">
        <v>9</v>
      </c>
      <c r="D171" s="32">
        <v>6</v>
      </c>
      <c r="E171" s="32">
        <v>2</v>
      </c>
      <c r="F171" s="32">
        <v>1</v>
      </c>
    </row>
    <row r="172" spans="1:6">
      <c r="A172" s="47">
        <v>44749</v>
      </c>
      <c r="B172" s="46">
        <v>-124020.48</v>
      </c>
      <c r="C172" s="32">
        <v>10</v>
      </c>
      <c r="D172" s="32">
        <v>9</v>
      </c>
      <c r="E172" s="32">
        <v>4</v>
      </c>
      <c r="F172" s="32">
        <v>1</v>
      </c>
    </row>
    <row r="173" spans="1:6">
      <c r="A173" s="47">
        <v>44747</v>
      </c>
      <c r="B173" s="46">
        <v>132116.66399999999</v>
      </c>
      <c r="C173" s="32">
        <v>3</v>
      </c>
      <c r="D173" s="32">
        <v>6</v>
      </c>
      <c r="E173" s="32">
        <v>2</v>
      </c>
      <c r="F173" s="32">
        <v>1</v>
      </c>
    </row>
    <row r="174" spans="1:6">
      <c r="A174" s="47">
        <v>44743</v>
      </c>
      <c r="B174" s="46">
        <v>196438.856</v>
      </c>
      <c r="C174" s="32">
        <v>3</v>
      </c>
      <c r="D174" s="32">
        <v>5</v>
      </c>
      <c r="E174" s="32">
        <v>2</v>
      </c>
      <c r="F174" s="32">
        <v>1</v>
      </c>
    </row>
    <row r="175" spans="1:6">
      <c r="A175" s="47">
        <v>44742</v>
      </c>
      <c r="B175" s="46">
        <v>94969.176000000007</v>
      </c>
      <c r="C175" s="32">
        <v>5</v>
      </c>
      <c r="D175" s="32">
        <v>1</v>
      </c>
      <c r="E175" s="32">
        <v>2</v>
      </c>
      <c r="F175" s="32">
        <v>1</v>
      </c>
    </row>
    <row r="176" spans="1:6">
      <c r="A176" s="47">
        <v>44740</v>
      </c>
      <c r="B176" s="46">
        <v>-52366.080000000002</v>
      </c>
      <c r="C176" s="32">
        <v>8</v>
      </c>
      <c r="D176" s="32">
        <v>8</v>
      </c>
      <c r="E176" s="32">
        <v>3</v>
      </c>
      <c r="F176" s="32">
        <v>1</v>
      </c>
    </row>
    <row r="177" spans="1:6">
      <c r="A177" s="47">
        <v>44736</v>
      </c>
      <c r="B177" s="46">
        <v>-40318.847999999998</v>
      </c>
      <c r="C177" s="32">
        <v>8</v>
      </c>
      <c r="D177" s="32">
        <v>9</v>
      </c>
      <c r="E177" s="32">
        <v>3</v>
      </c>
      <c r="F177" s="32">
        <v>1</v>
      </c>
    </row>
    <row r="178" spans="1:6">
      <c r="A178" s="47">
        <v>44734</v>
      </c>
      <c r="B178" s="46">
        <v>156830.79999999999</v>
      </c>
      <c r="C178" s="32">
        <v>7</v>
      </c>
      <c r="D178" s="32">
        <v>4</v>
      </c>
      <c r="E178" s="32">
        <v>2</v>
      </c>
      <c r="F178" s="32">
        <v>1</v>
      </c>
    </row>
    <row r="179" spans="1:6">
      <c r="A179" s="47">
        <v>44732</v>
      </c>
      <c r="B179" s="46">
        <v>12316.255999999999</v>
      </c>
      <c r="C179" s="32">
        <v>9</v>
      </c>
      <c r="D179" s="32">
        <v>7</v>
      </c>
      <c r="E179" s="32">
        <v>3</v>
      </c>
      <c r="F179" s="32">
        <v>1</v>
      </c>
    </row>
    <row r="180" spans="1:6">
      <c r="A180" s="47">
        <v>44728</v>
      </c>
      <c r="B180" s="46">
        <v>171113.008</v>
      </c>
      <c r="C180" s="32">
        <v>2</v>
      </c>
      <c r="D180" s="32">
        <v>2</v>
      </c>
      <c r="E180" s="32">
        <v>2</v>
      </c>
      <c r="F180" s="32">
        <v>1</v>
      </c>
    </row>
    <row r="181" spans="1:6">
      <c r="A181" s="47">
        <v>44725</v>
      </c>
      <c r="B181" s="46">
        <v>-53818.512000000002</v>
      </c>
      <c r="C181" s="32">
        <v>4</v>
      </c>
      <c r="D181" s="32">
        <v>2</v>
      </c>
      <c r="E181" s="32">
        <v>2</v>
      </c>
      <c r="F181" s="32">
        <v>1</v>
      </c>
    </row>
    <row r="182" spans="1:6">
      <c r="A182" s="47">
        <v>44719</v>
      </c>
      <c r="B182" s="46">
        <v>15641.263999999999</v>
      </c>
      <c r="C182" s="32">
        <v>5</v>
      </c>
      <c r="D182" s="32">
        <v>4</v>
      </c>
      <c r="E182" s="32">
        <v>2</v>
      </c>
      <c r="F182" s="32">
        <v>1</v>
      </c>
    </row>
    <row r="183" spans="1:6">
      <c r="A183" s="47">
        <v>44718</v>
      </c>
      <c r="B183" s="46">
        <v>98830.384000000005</v>
      </c>
      <c r="C183" s="32">
        <v>3</v>
      </c>
      <c r="D183" s="32">
        <v>5</v>
      </c>
      <c r="E183" s="32">
        <v>2</v>
      </c>
      <c r="F183" s="32">
        <v>1</v>
      </c>
    </row>
    <row r="184" spans="1:6">
      <c r="A184" s="47">
        <v>44707</v>
      </c>
      <c r="B184" s="46">
        <v>103587.704</v>
      </c>
      <c r="C184" s="32">
        <v>7</v>
      </c>
      <c r="D184" s="32">
        <v>6</v>
      </c>
      <c r="E184" s="32">
        <v>2</v>
      </c>
      <c r="F184" s="32">
        <v>1</v>
      </c>
    </row>
    <row r="185" spans="1:6">
      <c r="A185" s="47">
        <v>44705</v>
      </c>
      <c r="B185" s="46">
        <v>99997.928</v>
      </c>
      <c r="C185" s="32">
        <v>3</v>
      </c>
      <c r="D185" s="32">
        <v>5</v>
      </c>
      <c r="E185" s="32">
        <v>2</v>
      </c>
      <c r="F185" s="32">
        <v>1</v>
      </c>
    </row>
    <row r="186" spans="1:6">
      <c r="A186" s="47">
        <v>44697</v>
      </c>
      <c r="B186" s="46">
        <v>66817.271999999997</v>
      </c>
      <c r="C186" s="32">
        <v>5</v>
      </c>
      <c r="D186" s="32">
        <v>2</v>
      </c>
      <c r="E186" s="32">
        <v>2</v>
      </c>
      <c r="F186" s="32">
        <v>1</v>
      </c>
    </row>
    <row r="187" spans="1:6">
      <c r="A187" s="47">
        <v>44693</v>
      </c>
      <c r="B187" s="46">
        <v>141273.144</v>
      </c>
      <c r="C187" s="32">
        <v>9</v>
      </c>
      <c r="D187" s="32">
        <v>6</v>
      </c>
      <c r="E187" s="32">
        <v>1</v>
      </c>
      <c r="F187" s="32">
        <v>1</v>
      </c>
    </row>
    <row r="188" spans="1:6">
      <c r="A188" s="47">
        <v>44685</v>
      </c>
      <c r="B188" s="46">
        <v>-29954.736000000001</v>
      </c>
      <c r="C188" s="32">
        <v>8</v>
      </c>
      <c r="D188" s="32">
        <v>8</v>
      </c>
      <c r="E188" s="32">
        <v>3</v>
      </c>
      <c r="F188" s="32">
        <v>1</v>
      </c>
    </row>
    <row r="189" spans="1:6">
      <c r="A189" s="47">
        <v>44680</v>
      </c>
      <c r="B189" s="46">
        <v>13621.343999999999</v>
      </c>
      <c r="C189" s="32">
        <v>5</v>
      </c>
      <c r="D189" s="32">
        <v>4</v>
      </c>
      <c r="E189" s="32">
        <v>2</v>
      </c>
      <c r="F189" s="32">
        <v>1</v>
      </c>
    </row>
    <row r="190" spans="1:6">
      <c r="A190" s="47">
        <v>44678</v>
      </c>
      <c r="B190" s="46">
        <v>30112.367999999999</v>
      </c>
      <c r="C190" s="32">
        <v>1</v>
      </c>
      <c r="D190" s="32">
        <v>2</v>
      </c>
      <c r="E190" s="32">
        <v>2</v>
      </c>
      <c r="F190" s="32">
        <v>1</v>
      </c>
    </row>
    <row r="191" spans="1:6">
      <c r="A191" s="47">
        <v>44677</v>
      </c>
      <c r="B191" s="46">
        <v>-124777.056</v>
      </c>
      <c r="C191" s="32">
        <v>7</v>
      </c>
      <c r="D191" s="32">
        <v>4</v>
      </c>
      <c r="E191" s="32">
        <v>2</v>
      </c>
      <c r="F191" s="32">
        <v>1</v>
      </c>
    </row>
    <row r="192" spans="1:6">
      <c r="A192" s="47">
        <v>44676</v>
      </c>
      <c r="B192" s="46">
        <v>-31977.599999999999</v>
      </c>
      <c r="C192" s="32">
        <v>3</v>
      </c>
      <c r="D192" s="32">
        <v>8</v>
      </c>
      <c r="E192" s="32">
        <v>3</v>
      </c>
      <c r="F192" s="32">
        <v>1</v>
      </c>
    </row>
    <row r="193" spans="1:6">
      <c r="A193" s="47">
        <v>44672</v>
      </c>
      <c r="B193" s="46">
        <v>-3731.28</v>
      </c>
      <c r="C193" s="32">
        <v>9</v>
      </c>
      <c r="D193" s="32">
        <v>5</v>
      </c>
      <c r="E193" s="32">
        <v>2</v>
      </c>
      <c r="F193" s="32">
        <v>1</v>
      </c>
    </row>
    <row r="194" spans="1:6">
      <c r="A194" s="47">
        <v>44669</v>
      </c>
      <c r="B194" s="46">
        <v>-43236.544000000002</v>
      </c>
      <c r="C194" s="32">
        <v>10</v>
      </c>
      <c r="D194" s="32">
        <v>9</v>
      </c>
      <c r="E194" s="32">
        <v>4</v>
      </c>
      <c r="F194" s="32">
        <v>1</v>
      </c>
    </row>
    <row r="195" spans="1:6">
      <c r="A195" s="47">
        <v>44662</v>
      </c>
      <c r="B195" s="46">
        <v>77721.72</v>
      </c>
      <c r="C195" s="32">
        <v>6</v>
      </c>
      <c r="D195" s="32">
        <v>3</v>
      </c>
      <c r="E195" s="32">
        <v>2</v>
      </c>
      <c r="F195" s="32">
        <v>1</v>
      </c>
    </row>
    <row r="196" spans="1:6">
      <c r="A196" s="47">
        <v>44658</v>
      </c>
      <c r="B196" s="46">
        <v>119842.944</v>
      </c>
      <c r="C196" s="32">
        <v>10</v>
      </c>
      <c r="D196" s="32">
        <v>4</v>
      </c>
      <c r="E196" s="32">
        <v>1</v>
      </c>
      <c r="F196" s="32">
        <v>1</v>
      </c>
    </row>
    <row r="197" spans="1:6">
      <c r="A197" s="47">
        <v>44649</v>
      </c>
      <c r="B197" s="46">
        <v>-55447.775999999998</v>
      </c>
      <c r="C197" s="32">
        <v>10</v>
      </c>
      <c r="D197" s="32">
        <v>9</v>
      </c>
      <c r="E197" s="32">
        <v>4</v>
      </c>
      <c r="F197" s="32">
        <v>1</v>
      </c>
    </row>
    <row r="198" spans="1:6">
      <c r="A198" s="47">
        <v>44648</v>
      </c>
      <c r="B198" s="46">
        <v>3588.1039999999998</v>
      </c>
      <c r="C198" s="32">
        <v>10</v>
      </c>
      <c r="D198" s="32">
        <v>9</v>
      </c>
      <c r="E198" s="32">
        <v>4</v>
      </c>
      <c r="F198" s="32">
        <v>1</v>
      </c>
    </row>
    <row r="199" spans="1:6">
      <c r="A199" s="47">
        <v>44645</v>
      </c>
      <c r="B199" s="46">
        <v>-279.74400000000003</v>
      </c>
      <c r="C199" s="32">
        <v>9</v>
      </c>
      <c r="D199" s="32">
        <v>4</v>
      </c>
      <c r="E199" s="32">
        <v>2</v>
      </c>
      <c r="F199" s="32">
        <v>1</v>
      </c>
    </row>
    <row r="200" spans="1:6">
      <c r="A200" s="47">
        <v>44636</v>
      </c>
      <c r="B200" s="46">
        <v>1750.5840000000001</v>
      </c>
      <c r="C200" s="32">
        <v>5</v>
      </c>
      <c r="D200" s="32">
        <v>7</v>
      </c>
      <c r="E200" s="32">
        <v>3</v>
      </c>
      <c r="F200" s="32">
        <v>1</v>
      </c>
    </row>
    <row r="201" spans="1:6">
      <c r="A201" s="47">
        <v>44635</v>
      </c>
      <c r="B201" s="46">
        <v>129511.776</v>
      </c>
      <c r="C201" s="32">
        <v>6</v>
      </c>
      <c r="D201" s="32">
        <v>5</v>
      </c>
      <c r="E201" s="32">
        <v>2</v>
      </c>
      <c r="F201" s="32">
        <v>1</v>
      </c>
    </row>
    <row r="202" spans="1:6">
      <c r="A202" s="47">
        <v>44634</v>
      </c>
      <c r="B202" s="46">
        <v>-79352.736000000004</v>
      </c>
      <c r="C202" s="32">
        <v>7</v>
      </c>
      <c r="D202" s="32">
        <v>6</v>
      </c>
      <c r="E202" s="32">
        <v>2</v>
      </c>
      <c r="F202" s="32">
        <v>1</v>
      </c>
    </row>
    <row r="203" spans="1:6">
      <c r="A203" s="47">
        <v>44628</v>
      </c>
      <c r="B203" s="46">
        <v>88574.248000000007</v>
      </c>
      <c r="C203" s="32">
        <v>5</v>
      </c>
      <c r="D203" s="32">
        <v>2</v>
      </c>
      <c r="E203" s="32">
        <v>2</v>
      </c>
      <c r="F203" s="32">
        <v>1</v>
      </c>
    </row>
    <row r="204" spans="1:6">
      <c r="A204" s="47">
        <v>44627</v>
      </c>
      <c r="B204" s="46">
        <v>141052.976</v>
      </c>
      <c r="C204" s="32">
        <v>3</v>
      </c>
      <c r="D204" s="32">
        <v>4</v>
      </c>
      <c r="E204" s="32">
        <v>2</v>
      </c>
      <c r="F204" s="32">
        <v>1</v>
      </c>
    </row>
    <row r="205" spans="1:6">
      <c r="A205" s="47">
        <v>44617</v>
      </c>
      <c r="B205" s="46">
        <v>-45786.016000000003</v>
      </c>
      <c r="C205" s="32">
        <v>9</v>
      </c>
      <c r="D205" s="32">
        <v>6</v>
      </c>
      <c r="E205" s="32">
        <v>1</v>
      </c>
      <c r="F205" s="32">
        <v>1</v>
      </c>
    </row>
    <row r="206" spans="1:6">
      <c r="A206" s="47">
        <v>44616</v>
      </c>
      <c r="B206" s="46">
        <v>85012.592000000004</v>
      </c>
      <c r="C206" s="32">
        <v>10</v>
      </c>
      <c r="D206" s="32">
        <v>9</v>
      </c>
      <c r="E206" s="32">
        <v>4</v>
      </c>
      <c r="F206" s="32">
        <v>1</v>
      </c>
    </row>
    <row r="207" spans="1:6">
      <c r="A207" s="47">
        <v>44614</v>
      </c>
      <c r="B207" s="46">
        <v>-123429.88800000001</v>
      </c>
      <c r="C207" s="32">
        <v>5</v>
      </c>
      <c r="D207" s="32">
        <v>1</v>
      </c>
      <c r="E207" s="32">
        <v>2</v>
      </c>
      <c r="F207" s="32">
        <v>1</v>
      </c>
    </row>
    <row r="208" spans="1:6">
      <c r="A208" s="47">
        <v>44606</v>
      </c>
      <c r="B208" s="46">
        <v>-30650.432000000001</v>
      </c>
      <c r="C208" s="32">
        <v>1</v>
      </c>
      <c r="D208" s="32">
        <v>1</v>
      </c>
      <c r="E208" s="32">
        <v>2</v>
      </c>
      <c r="F208" s="32">
        <v>1</v>
      </c>
    </row>
    <row r="209" spans="1:6">
      <c r="A209" s="47">
        <v>44599</v>
      </c>
      <c r="B209" s="46">
        <v>64177.743999999999</v>
      </c>
      <c r="C209" s="32">
        <v>5</v>
      </c>
      <c r="D209" s="32">
        <v>1</v>
      </c>
      <c r="E209" s="32">
        <v>2</v>
      </c>
      <c r="F209" s="32">
        <v>1</v>
      </c>
    </row>
    <row r="210" spans="1:6">
      <c r="A210" s="47">
        <v>44586</v>
      </c>
      <c r="B210" s="46">
        <v>-123394.17600000001</v>
      </c>
      <c r="C210" s="32">
        <v>1</v>
      </c>
      <c r="D210" s="32">
        <v>3</v>
      </c>
      <c r="E210" s="32">
        <v>2</v>
      </c>
      <c r="F210" s="32">
        <v>1</v>
      </c>
    </row>
    <row r="211" spans="1:6">
      <c r="A211" s="47">
        <v>44581</v>
      </c>
      <c r="B211" s="46">
        <v>40506.847999999998</v>
      </c>
      <c r="C211" s="32">
        <v>5</v>
      </c>
      <c r="D211" s="32">
        <v>8</v>
      </c>
      <c r="E211" s="32">
        <v>3</v>
      </c>
      <c r="F211" s="32">
        <v>1</v>
      </c>
    </row>
    <row r="212" spans="1:6">
      <c r="A212" s="47">
        <v>44580</v>
      </c>
      <c r="B212" s="46">
        <v>-77899.296000000002</v>
      </c>
      <c r="C212" s="32">
        <v>1</v>
      </c>
      <c r="D212" s="32">
        <v>8</v>
      </c>
      <c r="E212" s="32">
        <v>3</v>
      </c>
      <c r="F212" s="32">
        <v>1</v>
      </c>
    </row>
    <row r="213" spans="1:6">
      <c r="A213" s="47">
        <v>44575</v>
      </c>
      <c r="B213" s="46">
        <v>62476.464</v>
      </c>
      <c r="C213" s="32">
        <v>4</v>
      </c>
      <c r="D213" s="32">
        <v>6</v>
      </c>
      <c r="E213" s="32">
        <v>2</v>
      </c>
      <c r="F213" s="32">
        <v>1</v>
      </c>
    </row>
    <row r="214" spans="1:6">
      <c r="A214" s="47">
        <v>44568</v>
      </c>
      <c r="B214" s="46">
        <v>159734.424</v>
      </c>
      <c r="C214" s="32">
        <v>3</v>
      </c>
      <c r="D214" s="32">
        <v>2</v>
      </c>
      <c r="E214" s="32">
        <v>2</v>
      </c>
      <c r="F214" s="32">
        <v>1</v>
      </c>
    </row>
    <row r="215" spans="1:6">
      <c r="A215" s="47">
        <v>44567</v>
      </c>
      <c r="B215" s="46">
        <v>-61916.959999999999</v>
      </c>
      <c r="C215" s="32">
        <v>4</v>
      </c>
      <c r="D215" s="32">
        <v>7</v>
      </c>
      <c r="E215" s="32">
        <v>3</v>
      </c>
      <c r="F215" s="32">
        <v>1</v>
      </c>
    </row>
    <row r="216" spans="1:6">
      <c r="A216" s="47">
        <v>44566</v>
      </c>
      <c r="B216" s="46">
        <v>-38918.207999999999</v>
      </c>
      <c r="C216" s="32">
        <v>8</v>
      </c>
      <c r="D216" s="32">
        <v>8</v>
      </c>
      <c r="E216" s="32">
        <v>3</v>
      </c>
      <c r="F216" s="32">
        <v>1</v>
      </c>
    </row>
    <row r="217" spans="1:6">
      <c r="A217" s="47">
        <v>44564</v>
      </c>
      <c r="B217" s="46">
        <v>-46702.271999999997</v>
      </c>
      <c r="C217" s="32">
        <v>2</v>
      </c>
      <c r="D217" s="32">
        <v>8</v>
      </c>
      <c r="E217" s="32">
        <v>3</v>
      </c>
      <c r="F217" s="32">
        <v>1</v>
      </c>
    </row>
    <row r="218" spans="1:6">
      <c r="A218" s="47">
        <v>44552</v>
      </c>
      <c r="B218" s="46">
        <v>-26732.448</v>
      </c>
      <c r="C218" s="32">
        <v>3</v>
      </c>
      <c r="D218" s="32">
        <v>5</v>
      </c>
      <c r="E218" s="32">
        <v>2</v>
      </c>
      <c r="F218" s="32">
        <v>1</v>
      </c>
    </row>
    <row r="219" spans="1:6">
      <c r="A219" s="47">
        <v>44550</v>
      </c>
      <c r="B219" s="46">
        <v>-12178.144</v>
      </c>
      <c r="C219" s="32">
        <v>7</v>
      </c>
      <c r="D219" s="32">
        <v>9</v>
      </c>
      <c r="E219" s="32">
        <v>3</v>
      </c>
      <c r="F219" s="32">
        <v>1</v>
      </c>
    </row>
    <row r="220" spans="1:6">
      <c r="A220" s="47">
        <v>44547</v>
      </c>
      <c r="B220" s="46">
        <v>18189.792000000001</v>
      </c>
      <c r="C220" s="32">
        <v>8</v>
      </c>
      <c r="D220" s="32">
        <v>5</v>
      </c>
      <c r="E220" s="32">
        <v>2</v>
      </c>
      <c r="F220" s="32">
        <v>1</v>
      </c>
    </row>
    <row r="221" spans="1:6">
      <c r="A221" s="47">
        <v>44544</v>
      </c>
      <c r="B221" s="46">
        <v>76122.224000000002</v>
      </c>
      <c r="C221" s="32">
        <v>7</v>
      </c>
      <c r="D221" s="32">
        <v>6</v>
      </c>
      <c r="E221" s="32">
        <v>2</v>
      </c>
      <c r="F221" s="32">
        <v>1</v>
      </c>
    </row>
    <row r="222" spans="1:6">
      <c r="A222" s="47">
        <v>44539</v>
      </c>
      <c r="B222" s="46">
        <v>-54348.144</v>
      </c>
      <c r="C222" s="32">
        <v>2</v>
      </c>
      <c r="D222" s="32">
        <v>3</v>
      </c>
      <c r="E222" s="32">
        <v>2</v>
      </c>
      <c r="F222" s="32">
        <v>1</v>
      </c>
    </row>
    <row r="223" spans="1:6">
      <c r="A223" s="47">
        <v>44538</v>
      </c>
      <c r="B223" s="46">
        <v>24855.887999999999</v>
      </c>
      <c r="C223" s="32">
        <v>4</v>
      </c>
      <c r="D223" s="32">
        <v>2</v>
      </c>
      <c r="E223" s="32">
        <v>2</v>
      </c>
      <c r="F223" s="32">
        <v>1</v>
      </c>
    </row>
    <row r="224" spans="1:6">
      <c r="A224" s="47">
        <v>44526</v>
      </c>
      <c r="B224" s="46">
        <v>29466.592000000001</v>
      </c>
      <c r="C224" s="32">
        <v>7</v>
      </c>
      <c r="D224" s="32">
        <v>6</v>
      </c>
      <c r="E224" s="32">
        <v>2</v>
      </c>
      <c r="F224" s="32">
        <v>1</v>
      </c>
    </row>
    <row r="225" spans="1:6">
      <c r="A225" s="47">
        <v>44524</v>
      </c>
      <c r="B225" s="46">
        <v>35010.239999999998</v>
      </c>
      <c r="C225" s="32">
        <v>6</v>
      </c>
      <c r="D225" s="32">
        <v>5</v>
      </c>
      <c r="E225" s="32">
        <v>2</v>
      </c>
      <c r="F225" s="32">
        <v>1</v>
      </c>
    </row>
    <row r="226" spans="1:6">
      <c r="A226" s="47">
        <v>44523</v>
      </c>
      <c r="B226" s="46">
        <v>55506.792000000001</v>
      </c>
      <c r="C226" s="32">
        <v>8</v>
      </c>
      <c r="D226" s="32">
        <v>8</v>
      </c>
      <c r="E226" s="32">
        <v>3</v>
      </c>
      <c r="F226" s="32">
        <v>1</v>
      </c>
    </row>
    <row r="227" spans="1:6">
      <c r="A227" s="47">
        <v>44519</v>
      </c>
      <c r="B227" s="46">
        <v>-8222.7839999999997</v>
      </c>
      <c r="C227" s="32">
        <v>8</v>
      </c>
      <c r="D227" s="32">
        <v>5</v>
      </c>
      <c r="E227" s="32">
        <v>2</v>
      </c>
      <c r="F227" s="32">
        <v>1</v>
      </c>
    </row>
    <row r="228" spans="1:6">
      <c r="A228" s="47">
        <v>44504</v>
      </c>
      <c r="B228" s="46">
        <v>31918.335999999999</v>
      </c>
      <c r="C228" s="32">
        <v>9</v>
      </c>
      <c r="D228" s="32">
        <v>8</v>
      </c>
      <c r="E228" s="32">
        <v>4</v>
      </c>
      <c r="F228" s="32">
        <v>1</v>
      </c>
    </row>
    <row r="229" spans="1:6">
      <c r="A229" s="47">
        <v>44502</v>
      </c>
      <c r="B229" s="46">
        <v>-124928.25599999999</v>
      </c>
      <c r="C229" s="32">
        <v>10</v>
      </c>
      <c r="D229" s="32">
        <v>8</v>
      </c>
      <c r="E229" s="32">
        <v>4</v>
      </c>
      <c r="F229" s="32">
        <v>1</v>
      </c>
    </row>
    <row r="230" spans="1:6">
      <c r="A230" s="47">
        <v>44498</v>
      </c>
      <c r="B230" s="46">
        <v>31147.232</v>
      </c>
      <c r="C230" s="32">
        <v>5</v>
      </c>
      <c r="D230" s="32">
        <v>7</v>
      </c>
      <c r="E230" s="32">
        <v>3</v>
      </c>
      <c r="F230" s="32">
        <v>1</v>
      </c>
    </row>
    <row r="231" spans="1:6">
      <c r="A231" s="47">
        <v>44497</v>
      </c>
      <c r="B231" s="46">
        <v>1529.856</v>
      </c>
      <c r="C231" s="32">
        <v>4</v>
      </c>
      <c r="D231" s="32">
        <v>2</v>
      </c>
      <c r="E231" s="32">
        <v>2</v>
      </c>
      <c r="F231" s="32">
        <v>1</v>
      </c>
    </row>
    <row r="232" spans="1:6">
      <c r="A232" s="47">
        <v>44491</v>
      </c>
      <c r="B232" s="46">
        <v>-38452.224000000002</v>
      </c>
      <c r="C232" s="32">
        <v>8</v>
      </c>
      <c r="D232" s="32">
        <v>6</v>
      </c>
      <c r="E232" s="32">
        <v>2</v>
      </c>
      <c r="F232" s="32">
        <v>1</v>
      </c>
    </row>
    <row r="233" spans="1:6">
      <c r="A233" s="47">
        <v>44484</v>
      </c>
      <c r="B233" s="46">
        <v>79797.847999999998</v>
      </c>
      <c r="C233" s="32">
        <v>5</v>
      </c>
      <c r="D233" s="32">
        <v>6</v>
      </c>
      <c r="E233" s="32">
        <v>2</v>
      </c>
      <c r="F233" s="32">
        <v>1</v>
      </c>
    </row>
    <row r="234" spans="1:6">
      <c r="A234" s="47">
        <v>44483</v>
      </c>
      <c r="B234" s="46">
        <v>4875.0720000000001</v>
      </c>
      <c r="C234" s="32">
        <v>8</v>
      </c>
      <c r="D234" s="32">
        <v>5</v>
      </c>
      <c r="E234" s="32">
        <v>2</v>
      </c>
      <c r="F234" s="32">
        <v>1</v>
      </c>
    </row>
    <row r="235" spans="1:6">
      <c r="A235" s="47">
        <v>44482</v>
      </c>
      <c r="B235" s="46">
        <v>31261.088</v>
      </c>
      <c r="C235" s="32">
        <v>3</v>
      </c>
      <c r="D235" s="32">
        <v>5</v>
      </c>
      <c r="E235" s="32">
        <v>2</v>
      </c>
      <c r="F235" s="32">
        <v>1</v>
      </c>
    </row>
    <row r="236" spans="1:6">
      <c r="A236" s="47">
        <v>44475</v>
      </c>
      <c r="B236" s="46">
        <v>40695.495999999999</v>
      </c>
      <c r="C236" s="32">
        <v>8</v>
      </c>
      <c r="D236" s="32">
        <v>5</v>
      </c>
      <c r="E236" s="32">
        <v>2</v>
      </c>
      <c r="F236" s="32">
        <v>1</v>
      </c>
    </row>
    <row r="237" spans="1:6">
      <c r="A237" s="47">
        <v>44473</v>
      </c>
      <c r="B237" s="46">
        <v>74480.543999999994</v>
      </c>
      <c r="C237" s="32">
        <v>10</v>
      </c>
      <c r="D237" s="32">
        <v>8</v>
      </c>
      <c r="E237" s="32">
        <v>4</v>
      </c>
      <c r="F237" s="32">
        <v>1</v>
      </c>
    </row>
    <row r="238" spans="1:6">
      <c r="A238" s="47">
        <v>44470</v>
      </c>
      <c r="B238" s="46">
        <v>166803.21599999999</v>
      </c>
      <c r="C238" s="32">
        <v>9</v>
      </c>
      <c r="D238" s="32">
        <v>10</v>
      </c>
      <c r="E238" s="32">
        <v>3</v>
      </c>
      <c r="F238" s="32">
        <v>1</v>
      </c>
    </row>
    <row r="239" spans="1:6">
      <c r="A239" s="47">
        <v>44468</v>
      </c>
      <c r="B239" s="46">
        <v>9552.9599999999991</v>
      </c>
      <c r="C239" s="32">
        <v>8</v>
      </c>
      <c r="D239" s="32">
        <v>10</v>
      </c>
      <c r="E239" s="32">
        <v>3</v>
      </c>
      <c r="F239" s="32">
        <v>1</v>
      </c>
    </row>
    <row r="240" spans="1:6">
      <c r="A240" s="47">
        <v>44454</v>
      </c>
      <c r="B240" s="46">
        <v>-124982.11199999999</v>
      </c>
      <c r="C240" s="32">
        <v>5</v>
      </c>
      <c r="D240" s="32">
        <v>6</v>
      </c>
      <c r="E240" s="32">
        <v>2</v>
      </c>
      <c r="F240" s="32">
        <v>1</v>
      </c>
    </row>
    <row r="241" spans="1:6">
      <c r="A241" s="47">
        <v>44447</v>
      </c>
      <c r="B241" s="46">
        <v>3893.28</v>
      </c>
      <c r="C241" s="32">
        <v>7</v>
      </c>
      <c r="D241" s="32">
        <v>2</v>
      </c>
      <c r="E241" s="32">
        <v>2</v>
      </c>
      <c r="F241" s="32">
        <v>1</v>
      </c>
    </row>
    <row r="242" spans="1:6">
      <c r="A242" s="47">
        <v>44446</v>
      </c>
      <c r="B242" s="46">
        <v>-49735.423999999999</v>
      </c>
      <c r="C242" s="32">
        <v>6</v>
      </c>
      <c r="D242" s="32">
        <v>6</v>
      </c>
      <c r="E242" s="32">
        <v>2</v>
      </c>
      <c r="F242" s="32">
        <v>1</v>
      </c>
    </row>
    <row r="243" spans="1:6">
      <c r="A243" s="47">
        <v>44441</v>
      </c>
      <c r="B243" s="46">
        <v>16678.304</v>
      </c>
      <c r="C243" s="32">
        <v>5</v>
      </c>
      <c r="D243" s="32">
        <v>8</v>
      </c>
      <c r="E243" s="32">
        <v>3</v>
      </c>
      <c r="F243" s="32">
        <v>1</v>
      </c>
    </row>
    <row r="244" spans="1:6">
      <c r="A244" s="47">
        <v>44434</v>
      </c>
      <c r="B244" s="46">
        <v>-20484.047999999999</v>
      </c>
      <c r="C244" s="32">
        <v>8</v>
      </c>
      <c r="D244" s="32">
        <v>10</v>
      </c>
      <c r="E244" s="32">
        <v>3</v>
      </c>
      <c r="F244" s="32">
        <v>1</v>
      </c>
    </row>
    <row r="245" spans="1:6">
      <c r="A245" s="47">
        <v>44427</v>
      </c>
      <c r="B245" s="46">
        <v>171671.18400000001</v>
      </c>
      <c r="C245" s="32">
        <v>5</v>
      </c>
      <c r="D245" s="32">
        <v>5</v>
      </c>
      <c r="E245" s="32">
        <v>2</v>
      </c>
      <c r="F245" s="32">
        <v>1</v>
      </c>
    </row>
    <row r="246" spans="1:6">
      <c r="A246" s="47">
        <v>44425</v>
      </c>
      <c r="B246" s="46">
        <v>143978.016</v>
      </c>
      <c r="C246" s="32">
        <v>9</v>
      </c>
      <c r="D246" s="32">
        <v>8</v>
      </c>
      <c r="E246" s="32">
        <v>3</v>
      </c>
      <c r="F246" s="32">
        <v>1</v>
      </c>
    </row>
    <row r="247" spans="1:6">
      <c r="A247" s="47">
        <v>44421</v>
      </c>
      <c r="B247" s="46">
        <v>69932.495999999999</v>
      </c>
      <c r="C247" s="32">
        <v>7</v>
      </c>
      <c r="D247" s="32">
        <v>6</v>
      </c>
      <c r="E247" s="32">
        <v>2</v>
      </c>
      <c r="F247" s="32">
        <v>1</v>
      </c>
    </row>
    <row r="248" spans="1:6">
      <c r="A248" s="47">
        <v>44418</v>
      </c>
      <c r="B248" s="46">
        <v>13022.928</v>
      </c>
      <c r="C248" s="32">
        <v>5</v>
      </c>
      <c r="D248" s="32">
        <v>3</v>
      </c>
      <c r="E248" s="32">
        <v>2</v>
      </c>
      <c r="F248" s="32">
        <v>1</v>
      </c>
    </row>
    <row r="249" spans="1:6">
      <c r="A249" s="47">
        <v>44417</v>
      </c>
      <c r="B249" s="46">
        <v>-124981.53599999999</v>
      </c>
      <c r="C249" s="32">
        <v>7</v>
      </c>
      <c r="D249" s="32">
        <v>2</v>
      </c>
      <c r="E249" s="32">
        <v>2</v>
      </c>
      <c r="F249" s="32">
        <v>1</v>
      </c>
    </row>
    <row r="250" spans="1:6">
      <c r="A250" s="47">
        <v>44414</v>
      </c>
      <c r="B250" s="46">
        <v>-34545.887999999999</v>
      </c>
      <c r="C250" s="32">
        <v>3</v>
      </c>
      <c r="D250" s="32">
        <v>3</v>
      </c>
      <c r="E250" s="32">
        <v>2</v>
      </c>
      <c r="F250" s="32">
        <v>1</v>
      </c>
    </row>
    <row r="251" spans="1:6">
      <c r="A251" s="47">
        <v>44404</v>
      </c>
      <c r="B251" s="46">
        <v>96242.703999999998</v>
      </c>
      <c r="C251" s="32">
        <v>5</v>
      </c>
      <c r="D251" s="32">
        <v>7</v>
      </c>
      <c r="E251" s="32">
        <v>3</v>
      </c>
      <c r="F251" s="32">
        <v>1</v>
      </c>
    </row>
    <row r="252" spans="1:6">
      <c r="A252" s="47">
        <v>44403</v>
      </c>
      <c r="B252" s="46">
        <v>84824.055999999997</v>
      </c>
      <c r="C252" s="32">
        <v>10</v>
      </c>
      <c r="D252" s="32">
        <v>3</v>
      </c>
      <c r="E252" s="32">
        <v>1</v>
      </c>
      <c r="F252" s="32">
        <v>1</v>
      </c>
    </row>
    <row r="253" spans="1:6">
      <c r="A253" s="47">
        <v>44400</v>
      </c>
      <c r="B253" s="46">
        <v>81776.176000000007</v>
      </c>
      <c r="C253" s="32">
        <v>5</v>
      </c>
      <c r="D253" s="32">
        <v>2</v>
      </c>
      <c r="E253" s="32">
        <v>2</v>
      </c>
      <c r="F253" s="32">
        <v>1</v>
      </c>
    </row>
    <row r="254" spans="1:6">
      <c r="A254" s="47">
        <v>44398</v>
      </c>
      <c r="B254" s="46">
        <v>-60953.663999999997</v>
      </c>
      <c r="C254" s="32">
        <v>5</v>
      </c>
      <c r="D254" s="32">
        <v>4</v>
      </c>
      <c r="E254" s="32">
        <v>2</v>
      </c>
      <c r="F254" s="32">
        <v>1</v>
      </c>
    </row>
    <row r="255" spans="1:6">
      <c r="A255" s="47">
        <v>44397</v>
      </c>
      <c r="B255" s="46">
        <v>18632.272000000001</v>
      </c>
      <c r="C255" s="32">
        <v>10</v>
      </c>
      <c r="D255" s="32">
        <v>2</v>
      </c>
      <c r="E255" s="32">
        <v>1</v>
      </c>
      <c r="F255" s="32">
        <v>1</v>
      </c>
    </row>
    <row r="256" spans="1:6">
      <c r="A256" s="47">
        <v>44385</v>
      </c>
      <c r="B256" s="46">
        <v>-113011.936</v>
      </c>
      <c r="C256" s="32">
        <v>8</v>
      </c>
      <c r="D256" s="32">
        <v>5</v>
      </c>
      <c r="E256" s="32">
        <v>2</v>
      </c>
      <c r="F256" s="32">
        <v>1</v>
      </c>
    </row>
    <row r="257" spans="1:6">
      <c r="A257" s="47">
        <v>44378</v>
      </c>
      <c r="B257" s="46">
        <v>-33878.016000000003</v>
      </c>
      <c r="C257" s="32">
        <v>10</v>
      </c>
      <c r="D257" s="32">
        <v>6</v>
      </c>
      <c r="E257" s="32">
        <v>1</v>
      </c>
      <c r="F257" s="32">
        <v>1</v>
      </c>
    </row>
    <row r="258" spans="1:6">
      <c r="A258" s="47">
        <v>44375</v>
      </c>
      <c r="B258" s="46">
        <v>-125038.848</v>
      </c>
      <c r="C258" s="32">
        <v>10</v>
      </c>
      <c r="D258" s="32">
        <v>8</v>
      </c>
      <c r="E258" s="32">
        <v>4</v>
      </c>
      <c r="F258" s="32">
        <v>1</v>
      </c>
    </row>
    <row r="259" spans="1:6">
      <c r="A259" s="47">
        <v>44371</v>
      </c>
      <c r="B259" s="46">
        <v>2268.1280000000002</v>
      </c>
      <c r="C259" s="32">
        <v>5</v>
      </c>
      <c r="D259" s="32">
        <v>8</v>
      </c>
      <c r="E259" s="32">
        <v>3</v>
      </c>
      <c r="F259" s="32">
        <v>1</v>
      </c>
    </row>
    <row r="260" spans="1:6">
      <c r="A260" s="47">
        <v>44357</v>
      </c>
      <c r="B260" s="46">
        <v>66714.928</v>
      </c>
      <c r="C260" s="32">
        <v>10</v>
      </c>
      <c r="D260" s="32">
        <v>2</v>
      </c>
      <c r="E260" s="32">
        <v>1</v>
      </c>
      <c r="F260" s="32">
        <v>1</v>
      </c>
    </row>
    <row r="261" spans="1:6">
      <c r="A261" s="47">
        <v>44354</v>
      </c>
      <c r="B261" s="46">
        <v>-24857.952000000001</v>
      </c>
      <c r="C261" s="32">
        <v>10</v>
      </c>
      <c r="D261" s="32">
        <v>6</v>
      </c>
      <c r="E261" s="32">
        <v>1</v>
      </c>
      <c r="F261" s="32">
        <v>1</v>
      </c>
    </row>
    <row r="262" spans="1:6">
      <c r="A262" s="47">
        <v>44350</v>
      </c>
      <c r="B262" s="46">
        <v>21094.671999999999</v>
      </c>
      <c r="C262" s="32">
        <v>9</v>
      </c>
      <c r="D262" s="32">
        <v>9</v>
      </c>
      <c r="E262" s="32">
        <v>3</v>
      </c>
      <c r="F262" s="32">
        <v>1</v>
      </c>
    </row>
    <row r="263" spans="1:6">
      <c r="A263" s="47">
        <v>44349</v>
      </c>
      <c r="B263" s="46">
        <v>-46478.976000000002</v>
      </c>
      <c r="C263" s="32">
        <v>10</v>
      </c>
      <c r="D263" s="32">
        <v>1</v>
      </c>
      <c r="E263" s="32">
        <v>1</v>
      </c>
      <c r="F263" s="32">
        <v>1</v>
      </c>
    </row>
    <row r="264" spans="1:6">
      <c r="A264" s="47">
        <v>44337</v>
      </c>
      <c r="B264" s="46">
        <v>-123108.288</v>
      </c>
      <c r="C264" s="32">
        <v>5</v>
      </c>
      <c r="D264" s="32">
        <v>8</v>
      </c>
      <c r="E264" s="32">
        <v>3</v>
      </c>
      <c r="F264" s="32">
        <v>1</v>
      </c>
    </row>
    <row r="265" spans="1:6">
      <c r="A265" s="47">
        <v>44336</v>
      </c>
      <c r="B265" s="46">
        <v>40135.872000000003</v>
      </c>
      <c r="C265" s="32">
        <v>4</v>
      </c>
      <c r="D265" s="32">
        <v>9</v>
      </c>
      <c r="E265" s="32">
        <v>3</v>
      </c>
      <c r="F265" s="32">
        <v>1</v>
      </c>
    </row>
    <row r="266" spans="1:6">
      <c r="A266" s="47">
        <v>44328</v>
      </c>
      <c r="B266" s="46">
        <v>595066.04</v>
      </c>
      <c r="C266" s="32">
        <v>5</v>
      </c>
      <c r="D266" s="32">
        <v>6</v>
      </c>
      <c r="E266" s="32">
        <v>2</v>
      </c>
      <c r="F266" s="32">
        <v>1</v>
      </c>
    </row>
    <row r="267" spans="1:6">
      <c r="A267" s="47">
        <v>44327</v>
      </c>
      <c r="B267" s="46">
        <v>183160.83199999999</v>
      </c>
      <c r="C267" s="32">
        <v>9</v>
      </c>
      <c r="D267" s="32">
        <v>5</v>
      </c>
      <c r="E267" s="32">
        <v>2</v>
      </c>
      <c r="F267" s="32">
        <v>1</v>
      </c>
    </row>
    <row r="268" spans="1:6">
      <c r="A268" s="47">
        <v>44326</v>
      </c>
      <c r="B268" s="46">
        <v>1039.3440000000001</v>
      </c>
      <c r="C268" s="32">
        <v>5</v>
      </c>
      <c r="D268" s="32">
        <v>6</v>
      </c>
      <c r="E268" s="32">
        <v>2</v>
      </c>
      <c r="F268" s="32">
        <v>1</v>
      </c>
    </row>
    <row r="269" spans="1:6">
      <c r="A269" s="47">
        <v>44323</v>
      </c>
      <c r="B269" s="46">
        <v>-124931.712</v>
      </c>
      <c r="C269" s="32">
        <v>10</v>
      </c>
      <c r="D269" s="32">
        <v>6</v>
      </c>
      <c r="E269" s="32">
        <v>1</v>
      </c>
      <c r="F269" s="32">
        <v>1</v>
      </c>
    </row>
    <row r="270" spans="1:6">
      <c r="A270" s="47">
        <v>44322</v>
      </c>
      <c r="B270" s="46">
        <v>-10257.191999999999</v>
      </c>
      <c r="C270" s="32">
        <v>10</v>
      </c>
      <c r="D270" s="32">
        <v>9</v>
      </c>
      <c r="E270" s="32">
        <v>4</v>
      </c>
      <c r="F270" s="32">
        <v>1</v>
      </c>
    </row>
    <row r="271" spans="1:6">
      <c r="A271" s="47">
        <v>44320</v>
      </c>
      <c r="B271" s="46">
        <v>-8828.1919999999991</v>
      </c>
      <c r="C271" s="32">
        <v>5</v>
      </c>
      <c r="D271" s="32">
        <v>1</v>
      </c>
      <c r="E271" s="32">
        <v>2</v>
      </c>
      <c r="F271" s="32">
        <v>1</v>
      </c>
    </row>
    <row r="272" spans="1:6">
      <c r="A272" s="47">
        <v>44319</v>
      </c>
      <c r="B272" s="46">
        <v>57882.288</v>
      </c>
      <c r="C272" s="32">
        <v>9</v>
      </c>
      <c r="D272" s="32">
        <v>4</v>
      </c>
      <c r="E272" s="32">
        <v>1</v>
      </c>
      <c r="F272" s="32">
        <v>1</v>
      </c>
    </row>
    <row r="273" spans="1:6">
      <c r="A273" s="47">
        <v>44300</v>
      </c>
      <c r="B273" s="46">
        <v>-124811.90399999999</v>
      </c>
      <c r="C273" s="32">
        <v>8</v>
      </c>
      <c r="D273" s="32">
        <v>2</v>
      </c>
      <c r="E273" s="32">
        <v>2</v>
      </c>
      <c r="F273" s="32">
        <v>1</v>
      </c>
    </row>
    <row r="274" spans="1:6">
      <c r="A274" s="47">
        <v>44295</v>
      </c>
      <c r="B274" s="46">
        <v>95335.895999999993</v>
      </c>
      <c r="C274" s="32">
        <v>10</v>
      </c>
      <c r="D274" s="32">
        <v>9</v>
      </c>
      <c r="E274" s="32">
        <v>4</v>
      </c>
      <c r="F274" s="32">
        <v>1</v>
      </c>
    </row>
    <row r="275" spans="1:6">
      <c r="A275" s="47">
        <v>44286</v>
      </c>
      <c r="B275" s="46">
        <v>5646.4960000000001</v>
      </c>
      <c r="C275" s="32">
        <v>10</v>
      </c>
      <c r="D275" s="32">
        <v>6</v>
      </c>
      <c r="E275" s="32">
        <v>1</v>
      </c>
      <c r="F275" s="32">
        <v>1</v>
      </c>
    </row>
    <row r="276" spans="1:6">
      <c r="A276" s="47">
        <v>44278</v>
      </c>
      <c r="B276" s="46">
        <v>-34299.743999999999</v>
      </c>
      <c r="C276" s="32">
        <v>8</v>
      </c>
      <c r="D276" s="32">
        <v>6</v>
      </c>
      <c r="E276" s="32">
        <v>2</v>
      </c>
      <c r="F276" s="32">
        <v>1</v>
      </c>
    </row>
    <row r="277" spans="1:6">
      <c r="A277" s="47">
        <v>44277</v>
      </c>
      <c r="B277" s="46">
        <v>-124598.496</v>
      </c>
      <c r="C277" s="32">
        <v>10</v>
      </c>
      <c r="D277" s="32">
        <v>8</v>
      </c>
      <c r="E277" s="32">
        <v>4</v>
      </c>
      <c r="F277" s="32">
        <v>1</v>
      </c>
    </row>
    <row r="278" spans="1:6">
      <c r="A278" s="47">
        <v>44274</v>
      </c>
      <c r="B278" s="46">
        <v>-21477.279999999999</v>
      </c>
      <c r="C278" s="32">
        <v>7</v>
      </c>
      <c r="D278" s="32">
        <v>2</v>
      </c>
      <c r="E278" s="32">
        <v>2</v>
      </c>
      <c r="F278" s="32">
        <v>1</v>
      </c>
    </row>
    <row r="279" spans="1:6">
      <c r="A279" s="47">
        <v>44258</v>
      </c>
      <c r="B279" s="46">
        <v>84121.76</v>
      </c>
      <c r="C279" s="32">
        <v>10</v>
      </c>
      <c r="D279" s="32">
        <v>4</v>
      </c>
      <c r="E279" s="32">
        <v>1</v>
      </c>
      <c r="F279" s="32">
        <v>1</v>
      </c>
    </row>
    <row r="280" spans="1:6">
      <c r="A280" s="47">
        <v>44257</v>
      </c>
      <c r="B280" s="46">
        <v>141393.68</v>
      </c>
      <c r="C280" s="32">
        <v>3</v>
      </c>
      <c r="D280" s="32">
        <v>1</v>
      </c>
      <c r="E280" s="32">
        <v>2</v>
      </c>
      <c r="F280" s="32">
        <v>1</v>
      </c>
    </row>
    <row r="281" spans="1:6">
      <c r="A281" s="47">
        <v>44252</v>
      </c>
      <c r="B281" s="46">
        <v>45859.336000000003</v>
      </c>
      <c r="C281" s="32">
        <v>2</v>
      </c>
      <c r="D281" s="32">
        <v>1</v>
      </c>
      <c r="E281" s="32">
        <v>2</v>
      </c>
      <c r="F281" s="32">
        <v>1</v>
      </c>
    </row>
    <row r="282" spans="1:6">
      <c r="A282" s="47">
        <v>44251</v>
      </c>
      <c r="B282" s="46">
        <v>87733.967999999993</v>
      </c>
      <c r="C282" s="32">
        <v>5</v>
      </c>
      <c r="D282" s="32">
        <v>2</v>
      </c>
      <c r="E282" s="32">
        <v>2</v>
      </c>
      <c r="F282" s="32">
        <v>1</v>
      </c>
    </row>
    <row r="283" spans="1:6">
      <c r="A283" s="47">
        <v>44231</v>
      </c>
      <c r="B283" s="46">
        <v>-124507.488</v>
      </c>
      <c r="C283" s="32">
        <v>2</v>
      </c>
      <c r="D283" s="32">
        <v>6</v>
      </c>
      <c r="E283" s="32">
        <v>2</v>
      </c>
      <c r="F283" s="32">
        <v>1</v>
      </c>
    </row>
    <row r="284" spans="1:6">
      <c r="A284" s="47">
        <v>44225</v>
      </c>
      <c r="B284" s="46">
        <v>-124392.864</v>
      </c>
      <c r="C284" s="32">
        <v>8</v>
      </c>
      <c r="D284" s="32">
        <v>4</v>
      </c>
      <c r="E284" s="32">
        <v>2</v>
      </c>
      <c r="F284" s="32">
        <v>1</v>
      </c>
    </row>
    <row r="285" spans="1:6">
      <c r="A285" s="47">
        <v>44222</v>
      </c>
      <c r="B285" s="46">
        <v>146676.09599999999</v>
      </c>
      <c r="C285" s="32">
        <v>2</v>
      </c>
      <c r="D285" s="32">
        <v>8</v>
      </c>
      <c r="E285" s="32">
        <v>3</v>
      </c>
      <c r="F285" s="32">
        <v>1</v>
      </c>
    </row>
    <row r="286" spans="1:6">
      <c r="A286" s="47">
        <v>44216</v>
      </c>
      <c r="B286" s="46">
        <v>25474.799999999999</v>
      </c>
      <c r="C286" s="32">
        <v>9</v>
      </c>
      <c r="D286" s="32">
        <v>3</v>
      </c>
      <c r="E286" s="32">
        <v>2</v>
      </c>
      <c r="F286" s="32">
        <v>1</v>
      </c>
    </row>
    <row r="287" spans="1:6">
      <c r="A287" s="47">
        <v>44214</v>
      </c>
      <c r="B287" s="46">
        <v>-124434.912</v>
      </c>
      <c r="C287" s="32">
        <v>5</v>
      </c>
      <c r="D287" s="32">
        <v>3</v>
      </c>
      <c r="E287" s="32">
        <v>2</v>
      </c>
      <c r="F287" s="32">
        <v>1</v>
      </c>
    </row>
    <row r="288" spans="1:6">
      <c r="A288" s="47">
        <v>44211</v>
      </c>
      <c r="B288" s="46">
        <v>-100549.53599999999</v>
      </c>
      <c r="C288" s="32">
        <v>5</v>
      </c>
      <c r="D288" s="32">
        <v>1</v>
      </c>
      <c r="E288" s="32">
        <v>2</v>
      </c>
      <c r="F288" s="32">
        <v>1</v>
      </c>
    </row>
    <row r="289" spans="1:6">
      <c r="A289" s="47">
        <v>44210</v>
      </c>
      <c r="B289" s="46">
        <v>24582.096000000001</v>
      </c>
      <c r="C289" s="32">
        <v>8</v>
      </c>
      <c r="D289" s="32">
        <v>9</v>
      </c>
      <c r="E289" s="32">
        <v>3</v>
      </c>
      <c r="F289" s="32">
        <v>1</v>
      </c>
    </row>
    <row r="290" spans="1:6">
      <c r="A290" s="47">
        <v>44208</v>
      </c>
      <c r="B290" s="46">
        <v>-27255.792000000001</v>
      </c>
      <c r="C290" s="32">
        <v>5</v>
      </c>
      <c r="D290" s="32">
        <v>9</v>
      </c>
      <c r="E290" s="32">
        <v>3</v>
      </c>
      <c r="F290" s="32">
        <v>1</v>
      </c>
    </row>
    <row r="291" spans="1:6">
      <c r="A291" s="47">
        <v>44202</v>
      </c>
      <c r="B291" s="46">
        <v>20339.103999999999</v>
      </c>
      <c r="C291" s="32">
        <v>3</v>
      </c>
      <c r="D291" s="32">
        <v>1</v>
      </c>
      <c r="E291" s="32">
        <v>2</v>
      </c>
      <c r="F291" s="32">
        <v>1</v>
      </c>
    </row>
    <row r="292" spans="1:6">
      <c r="A292" s="47">
        <v>44196</v>
      </c>
      <c r="B292" s="46">
        <v>28385.952000000001</v>
      </c>
      <c r="C292" s="32">
        <v>4</v>
      </c>
      <c r="D292" s="32">
        <v>4</v>
      </c>
      <c r="E292" s="32">
        <v>2</v>
      </c>
      <c r="F292" s="32">
        <v>1</v>
      </c>
    </row>
    <row r="293" spans="1:6">
      <c r="A293" s="47">
        <v>44190</v>
      </c>
      <c r="B293" s="46">
        <v>-14917.103999999999</v>
      </c>
      <c r="C293" s="32">
        <v>9</v>
      </c>
      <c r="D293" s="32">
        <v>5</v>
      </c>
      <c r="E293" s="32">
        <v>2</v>
      </c>
      <c r="F293" s="32">
        <v>1</v>
      </c>
    </row>
    <row r="294" spans="1:6">
      <c r="A294" s="47">
        <v>44183</v>
      </c>
      <c r="B294" s="46">
        <v>-22717.856</v>
      </c>
      <c r="C294" s="32">
        <v>5</v>
      </c>
      <c r="D294" s="32">
        <v>1</v>
      </c>
      <c r="E294" s="32">
        <v>2</v>
      </c>
      <c r="F294" s="32">
        <v>1</v>
      </c>
    </row>
    <row r="295" spans="1:6">
      <c r="A295" s="47">
        <v>44180</v>
      </c>
      <c r="B295" s="46">
        <v>21298.944</v>
      </c>
      <c r="C295" s="32">
        <v>1</v>
      </c>
      <c r="D295" s="32">
        <v>3</v>
      </c>
      <c r="E295" s="32">
        <v>2</v>
      </c>
      <c r="F295" s="32">
        <v>1</v>
      </c>
    </row>
    <row r="296" spans="1:6">
      <c r="A296" s="47">
        <v>44179</v>
      </c>
      <c r="B296" s="46">
        <v>30702.191999999999</v>
      </c>
      <c r="C296" s="32">
        <v>3</v>
      </c>
      <c r="D296" s="32">
        <v>5</v>
      </c>
      <c r="E296" s="32">
        <v>2</v>
      </c>
      <c r="F296" s="32">
        <v>1</v>
      </c>
    </row>
    <row r="297" spans="1:6">
      <c r="A297" s="47">
        <v>44176</v>
      </c>
      <c r="B297" s="46">
        <v>-29524.047999999999</v>
      </c>
      <c r="C297" s="32">
        <v>7</v>
      </c>
      <c r="D297" s="32">
        <v>1</v>
      </c>
      <c r="E297" s="32">
        <v>2</v>
      </c>
      <c r="F297" s="32">
        <v>1</v>
      </c>
    </row>
    <row r="298" spans="1:6">
      <c r="A298" s="47">
        <v>44172</v>
      </c>
      <c r="B298" s="46">
        <v>75920.096000000005</v>
      </c>
      <c r="C298" s="32">
        <v>5</v>
      </c>
      <c r="D298" s="32">
        <v>3</v>
      </c>
      <c r="E298" s="32">
        <v>2</v>
      </c>
      <c r="F298" s="32">
        <v>1</v>
      </c>
    </row>
    <row r="299" spans="1:6">
      <c r="A299" s="47">
        <v>44160</v>
      </c>
      <c r="B299" s="46">
        <v>31563.72</v>
      </c>
      <c r="C299" s="32">
        <v>5</v>
      </c>
      <c r="D299" s="32">
        <v>4</v>
      </c>
      <c r="E299" s="32">
        <v>2</v>
      </c>
      <c r="F299" s="32">
        <v>1</v>
      </c>
    </row>
    <row r="300" spans="1:6">
      <c r="A300" s="47">
        <v>44159</v>
      </c>
      <c r="B300" s="46">
        <v>51224.160000000003</v>
      </c>
      <c r="C300" s="32">
        <v>4</v>
      </c>
      <c r="D300" s="32">
        <v>2</v>
      </c>
      <c r="E300" s="32">
        <v>2</v>
      </c>
      <c r="F300" s="32">
        <v>1</v>
      </c>
    </row>
    <row r="301" spans="1:6">
      <c r="A301" s="47">
        <v>44141</v>
      </c>
      <c r="B301" s="46">
        <v>-36121.103999999999</v>
      </c>
      <c r="C301" s="32">
        <v>10</v>
      </c>
      <c r="D301" s="32">
        <v>10</v>
      </c>
      <c r="E301" s="32">
        <v>4</v>
      </c>
      <c r="F301" s="32">
        <v>1</v>
      </c>
    </row>
    <row r="302" spans="1:6">
      <c r="A302" s="47">
        <v>44140</v>
      </c>
      <c r="B302" s="46">
        <v>17527.712</v>
      </c>
      <c r="C302" s="32">
        <v>8</v>
      </c>
      <c r="D302" s="32">
        <v>7</v>
      </c>
      <c r="E302" s="32">
        <v>3</v>
      </c>
      <c r="F302" s="32">
        <v>1</v>
      </c>
    </row>
    <row r="303" spans="1:6">
      <c r="A303" s="47">
        <v>44131</v>
      </c>
      <c r="B303" s="46">
        <v>-42085.536</v>
      </c>
      <c r="C303" s="32">
        <v>9</v>
      </c>
      <c r="D303" s="32">
        <v>8</v>
      </c>
      <c r="E303" s="32">
        <v>3</v>
      </c>
      <c r="F303" s="32">
        <v>1</v>
      </c>
    </row>
    <row r="304" spans="1:6">
      <c r="A304" s="47">
        <v>44125</v>
      </c>
      <c r="B304" s="46">
        <v>-7257.7920000000004</v>
      </c>
      <c r="C304" s="32">
        <v>5</v>
      </c>
      <c r="D304" s="32">
        <v>8</v>
      </c>
      <c r="E304" s="32">
        <v>3</v>
      </c>
      <c r="F304" s="32">
        <v>1</v>
      </c>
    </row>
    <row r="305" spans="1:6">
      <c r="A305" s="47">
        <v>44119</v>
      </c>
      <c r="B305" s="46">
        <v>-46456.735999999997</v>
      </c>
      <c r="C305" s="32">
        <v>2</v>
      </c>
      <c r="D305" s="32">
        <v>1</v>
      </c>
      <c r="E305" s="32">
        <v>2</v>
      </c>
      <c r="F305" s="32">
        <v>1</v>
      </c>
    </row>
    <row r="306" spans="1:6">
      <c r="A306" s="47">
        <v>44117</v>
      </c>
      <c r="B306" s="46">
        <v>-93710.16</v>
      </c>
      <c r="C306" s="32">
        <v>7</v>
      </c>
      <c r="D306" s="32">
        <v>4</v>
      </c>
      <c r="E306" s="32">
        <v>2</v>
      </c>
      <c r="F306" s="32">
        <v>1</v>
      </c>
    </row>
    <row r="307" spans="1:6">
      <c r="A307" s="47">
        <v>44109</v>
      </c>
      <c r="B307" s="46">
        <v>-31202.304</v>
      </c>
      <c r="C307" s="32">
        <v>5</v>
      </c>
      <c r="D307" s="32">
        <v>4</v>
      </c>
      <c r="E307" s="32">
        <v>2</v>
      </c>
      <c r="F307" s="32">
        <v>1</v>
      </c>
    </row>
    <row r="308" spans="1:6">
      <c r="A308" s="47">
        <v>44104</v>
      </c>
      <c r="B308" s="46">
        <v>-11995.968000000001</v>
      </c>
      <c r="C308" s="32">
        <v>6</v>
      </c>
      <c r="D308" s="32">
        <v>4</v>
      </c>
      <c r="E308" s="32">
        <v>2</v>
      </c>
      <c r="F308" s="32">
        <v>1</v>
      </c>
    </row>
    <row r="309" spans="1:6">
      <c r="A309" s="47">
        <v>44097</v>
      </c>
      <c r="B309" s="46">
        <v>-62396.976000000002</v>
      </c>
      <c r="C309" s="32">
        <v>8</v>
      </c>
      <c r="D309" s="32">
        <v>5</v>
      </c>
      <c r="E309" s="32">
        <v>2</v>
      </c>
      <c r="F309" s="32">
        <v>1</v>
      </c>
    </row>
    <row r="310" spans="1:6">
      <c r="A310" s="47">
        <v>44096</v>
      </c>
      <c r="B310" s="46">
        <v>14393.808000000001</v>
      </c>
      <c r="C310" s="32">
        <v>8</v>
      </c>
      <c r="D310" s="32">
        <v>5</v>
      </c>
      <c r="E310" s="32">
        <v>2</v>
      </c>
      <c r="F310" s="32">
        <v>1</v>
      </c>
    </row>
    <row r="311" spans="1:6">
      <c r="A311" s="47">
        <v>44095</v>
      </c>
      <c r="B311" s="46">
        <v>16763.52</v>
      </c>
      <c r="C311" s="32">
        <v>10</v>
      </c>
      <c r="D311" s="32">
        <v>7</v>
      </c>
      <c r="E311" s="32">
        <v>4</v>
      </c>
      <c r="F311" s="32">
        <v>1</v>
      </c>
    </row>
    <row r="312" spans="1:6">
      <c r="A312" s="47">
        <v>44088</v>
      </c>
      <c r="B312" s="46">
        <v>-123669.696</v>
      </c>
      <c r="C312" s="32">
        <v>7</v>
      </c>
      <c r="D312" s="32">
        <v>7</v>
      </c>
      <c r="E312" s="32">
        <v>3</v>
      </c>
      <c r="F312" s="32">
        <v>1</v>
      </c>
    </row>
    <row r="313" spans="1:6">
      <c r="A313" s="47">
        <v>44085</v>
      </c>
      <c r="B313" s="46">
        <v>15171.776</v>
      </c>
      <c r="C313" s="32">
        <v>5</v>
      </c>
      <c r="D313" s="32">
        <v>4</v>
      </c>
      <c r="E313" s="32">
        <v>2</v>
      </c>
      <c r="F313" s="32">
        <v>1</v>
      </c>
    </row>
    <row r="314" spans="1:6">
      <c r="A314" s="47">
        <v>44083</v>
      </c>
      <c r="B314" s="46">
        <v>76187.831999999995</v>
      </c>
      <c r="C314" s="32">
        <v>5</v>
      </c>
      <c r="D314" s="32">
        <v>3</v>
      </c>
      <c r="E314" s="32">
        <v>2</v>
      </c>
      <c r="F314" s="32">
        <v>1</v>
      </c>
    </row>
    <row r="315" spans="1:6">
      <c r="A315" s="47">
        <v>44078</v>
      </c>
      <c r="B315" s="46">
        <v>17582.047999999999</v>
      </c>
      <c r="C315" s="32">
        <v>10</v>
      </c>
      <c r="D315" s="32">
        <v>8</v>
      </c>
      <c r="E315" s="32">
        <v>4</v>
      </c>
      <c r="F315" s="32">
        <v>1</v>
      </c>
    </row>
    <row r="316" spans="1:6">
      <c r="A316" s="47">
        <v>44077</v>
      </c>
      <c r="B316" s="46">
        <v>50925.624000000003</v>
      </c>
      <c r="C316" s="32">
        <v>9</v>
      </c>
      <c r="D316" s="32">
        <v>4</v>
      </c>
      <c r="E316" s="32">
        <v>1</v>
      </c>
      <c r="F316" s="32">
        <v>1</v>
      </c>
    </row>
    <row r="317" spans="1:6">
      <c r="A317" s="47">
        <v>44076</v>
      </c>
      <c r="B317" s="46">
        <v>-10438.208000000001</v>
      </c>
      <c r="C317" s="32">
        <v>5</v>
      </c>
      <c r="D317" s="32">
        <v>2</v>
      </c>
      <c r="E317" s="32">
        <v>2</v>
      </c>
      <c r="F317" s="32">
        <v>1</v>
      </c>
    </row>
    <row r="318" spans="1:6">
      <c r="A318" s="47">
        <v>44070</v>
      </c>
      <c r="B318" s="46">
        <v>-43277.616000000002</v>
      </c>
      <c r="C318" s="32">
        <v>8</v>
      </c>
      <c r="D318" s="32">
        <v>3</v>
      </c>
      <c r="E318" s="32">
        <v>2</v>
      </c>
      <c r="F318" s="32">
        <v>1</v>
      </c>
    </row>
    <row r="319" spans="1:6">
      <c r="A319" s="47">
        <v>44063</v>
      </c>
      <c r="B319" s="46">
        <v>103854.88800000001</v>
      </c>
      <c r="C319" s="32">
        <v>5</v>
      </c>
      <c r="D319" s="32">
        <v>4</v>
      </c>
      <c r="E319" s="32">
        <v>2</v>
      </c>
      <c r="F319" s="32">
        <v>1</v>
      </c>
    </row>
    <row r="320" spans="1:6">
      <c r="A320" s="47">
        <v>44061</v>
      </c>
      <c r="B320" s="46">
        <v>21488.975999999999</v>
      </c>
      <c r="C320" s="32">
        <v>8</v>
      </c>
      <c r="D320" s="32">
        <v>5</v>
      </c>
      <c r="E320" s="32">
        <v>2</v>
      </c>
      <c r="F320" s="32">
        <v>1</v>
      </c>
    </row>
    <row r="321" spans="1:6">
      <c r="A321" s="47">
        <v>44055</v>
      </c>
      <c r="B321" s="46">
        <v>-73232.255999999994</v>
      </c>
      <c r="C321" s="32">
        <v>9</v>
      </c>
      <c r="D321" s="32">
        <v>10</v>
      </c>
      <c r="E321" s="32">
        <v>4</v>
      </c>
      <c r="F321" s="32">
        <v>1</v>
      </c>
    </row>
    <row r="322" spans="1:6">
      <c r="A322" s="47">
        <v>44043</v>
      </c>
      <c r="B322" s="46">
        <v>6986.0079999999998</v>
      </c>
      <c r="C322" s="32">
        <v>4</v>
      </c>
      <c r="D322" s="32">
        <v>6</v>
      </c>
      <c r="E322" s="32">
        <v>2</v>
      </c>
      <c r="F322" s="32">
        <v>1</v>
      </c>
    </row>
    <row r="323" spans="1:6">
      <c r="A323" s="47">
        <v>44040</v>
      </c>
      <c r="B323" s="46">
        <v>101589.82399999999</v>
      </c>
      <c r="C323" s="32">
        <v>7</v>
      </c>
      <c r="D323" s="32">
        <v>3</v>
      </c>
      <c r="E323" s="32">
        <v>2</v>
      </c>
      <c r="F323" s="32">
        <v>1</v>
      </c>
    </row>
    <row r="324" spans="1:6">
      <c r="A324" s="47">
        <v>44036</v>
      </c>
      <c r="B324" s="46">
        <v>52260.311999999998</v>
      </c>
      <c r="C324" s="32">
        <v>9</v>
      </c>
      <c r="D324" s="32">
        <v>2</v>
      </c>
      <c r="E324" s="32">
        <v>2</v>
      </c>
      <c r="F324" s="32">
        <v>1</v>
      </c>
    </row>
    <row r="325" spans="1:6">
      <c r="A325" s="47">
        <v>44035</v>
      </c>
      <c r="B325" s="46">
        <v>58866.815999999999</v>
      </c>
      <c r="C325" s="32">
        <v>6</v>
      </c>
      <c r="D325" s="32">
        <v>4</v>
      </c>
      <c r="E325" s="32">
        <v>2</v>
      </c>
      <c r="F325" s="32">
        <v>1</v>
      </c>
    </row>
    <row r="326" spans="1:6">
      <c r="A326" s="47">
        <v>44032</v>
      </c>
      <c r="B326" s="46">
        <v>-48054.728000000003</v>
      </c>
      <c r="C326" s="32">
        <v>10</v>
      </c>
      <c r="D326" s="32">
        <v>8</v>
      </c>
      <c r="E326" s="32">
        <v>4</v>
      </c>
      <c r="F326" s="32">
        <v>1</v>
      </c>
    </row>
    <row r="327" spans="1:6">
      <c r="A327" s="47">
        <v>44027</v>
      </c>
      <c r="B327" s="46">
        <v>8520.9599999999991</v>
      </c>
      <c r="C327" s="32">
        <v>4</v>
      </c>
      <c r="D327" s="32">
        <v>1</v>
      </c>
      <c r="E327" s="32">
        <v>2</v>
      </c>
      <c r="F327" s="32">
        <v>1</v>
      </c>
    </row>
    <row r="328" spans="1:6">
      <c r="A328" s="47">
        <v>44022</v>
      </c>
      <c r="B328" s="46">
        <v>110924.32</v>
      </c>
      <c r="C328" s="32">
        <v>10</v>
      </c>
      <c r="D328" s="32">
        <v>8</v>
      </c>
      <c r="E328" s="32">
        <v>4</v>
      </c>
      <c r="F328" s="32">
        <v>1</v>
      </c>
    </row>
    <row r="329" spans="1:6">
      <c r="A329" s="47">
        <v>44021</v>
      </c>
      <c r="B329" s="46">
        <v>-4731.3599999999997</v>
      </c>
      <c r="C329" s="32">
        <v>10</v>
      </c>
      <c r="D329" s="32">
        <v>9</v>
      </c>
      <c r="E329" s="32">
        <v>4</v>
      </c>
      <c r="F329" s="32">
        <v>1</v>
      </c>
    </row>
    <row r="330" spans="1:6">
      <c r="A330" s="47">
        <v>44011</v>
      </c>
      <c r="B330" s="46">
        <v>-22979.583999999999</v>
      </c>
      <c r="C330" s="32">
        <v>5</v>
      </c>
      <c r="D330" s="32">
        <v>2</v>
      </c>
      <c r="E330" s="32">
        <v>2</v>
      </c>
      <c r="F330" s="32">
        <v>1</v>
      </c>
    </row>
    <row r="331" spans="1:6">
      <c r="A331" s="47">
        <v>44005</v>
      </c>
      <c r="B331" s="46">
        <v>-75792.063999999998</v>
      </c>
      <c r="C331" s="32">
        <v>6</v>
      </c>
      <c r="D331" s="32">
        <v>6</v>
      </c>
      <c r="E331" s="32">
        <v>2</v>
      </c>
      <c r="F331" s="32">
        <v>1</v>
      </c>
    </row>
    <row r="332" spans="1:6">
      <c r="A332" s="47">
        <v>44004</v>
      </c>
      <c r="B332" s="46">
        <v>-15287.232</v>
      </c>
      <c r="C332" s="32">
        <v>6</v>
      </c>
      <c r="D332" s="32">
        <v>3</v>
      </c>
      <c r="E332" s="32">
        <v>2</v>
      </c>
      <c r="F332" s="32">
        <v>1</v>
      </c>
    </row>
    <row r="333" spans="1:6">
      <c r="A333" s="47">
        <v>43993</v>
      </c>
      <c r="B333" s="46">
        <v>139267.67199999999</v>
      </c>
      <c r="C333" s="32">
        <v>7</v>
      </c>
      <c r="D333" s="32">
        <v>1</v>
      </c>
      <c r="E333" s="32">
        <v>2</v>
      </c>
      <c r="F333" s="32">
        <v>1</v>
      </c>
    </row>
    <row r="334" spans="1:6">
      <c r="A334" s="47">
        <v>43991</v>
      </c>
      <c r="B334" s="46">
        <v>-123332.736</v>
      </c>
      <c r="C334" s="32">
        <v>6</v>
      </c>
      <c r="D334" s="32">
        <v>2</v>
      </c>
      <c r="E334" s="32">
        <v>2</v>
      </c>
      <c r="F334" s="32">
        <v>1</v>
      </c>
    </row>
    <row r="335" spans="1:6">
      <c r="A335" s="47">
        <v>43979</v>
      </c>
      <c r="B335" s="46">
        <v>-122100.864</v>
      </c>
      <c r="C335" s="32">
        <v>10</v>
      </c>
      <c r="D335" s="32">
        <v>1</v>
      </c>
      <c r="E335" s="32">
        <v>1</v>
      </c>
      <c r="F335" s="32">
        <v>1</v>
      </c>
    </row>
    <row r="336" spans="1:6">
      <c r="A336" s="47">
        <v>43973</v>
      </c>
      <c r="B336" s="46">
        <v>102288.136</v>
      </c>
      <c r="C336" s="32">
        <v>10</v>
      </c>
      <c r="D336" s="32">
        <v>7</v>
      </c>
      <c r="E336" s="32">
        <v>4</v>
      </c>
      <c r="F336" s="32">
        <v>1</v>
      </c>
    </row>
    <row r="337" spans="1:6">
      <c r="A337" s="47">
        <v>43971</v>
      </c>
      <c r="B337" s="46">
        <v>-7682.3360000000002</v>
      </c>
      <c r="C337" s="32">
        <v>5</v>
      </c>
      <c r="D337" s="32">
        <v>4</v>
      </c>
      <c r="E337" s="32">
        <v>2</v>
      </c>
      <c r="F337" s="32">
        <v>1</v>
      </c>
    </row>
    <row r="338" spans="1:6">
      <c r="A338" s="47">
        <v>43970</v>
      </c>
      <c r="B338" s="46">
        <v>11269.727999999999</v>
      </c>
      <c r="C338" s="32">
        <v>10</v>
      </c>
      <c r="D338" s="32">
        <v>1</v>
      </c>
      <c r="E338" s="32">
        <v>1</v>
      </c>
      <c r="F338" s="32">
        <v>1</v>
      </c>
    </row>
    <row r="339" spans="1:6">
      <c r="A339" s="47">
        <v>43963</v>
      </c>
      <c r="B339" s="46">
        <v>-54080.415999999997</v>
      </c>
      <c r="C339" s="32">
        <v>10</v>
      </c>
      <c r="D339" s="32">
        <v>3</v>
      </c>
      <c r="E339" s="32">
        <v>1</v>
      </c>
      <c r="F339" s="32">
        <v>1</v>
      </c>
    </row>
    <row r="340" spans="1:6">
      <c r="A340" s="47">
        <v>43956</v>
      </c>
      <c r="B340" s="46">
        <v>-55880.447999999997</v>
      </c>
      <c r="C340" s="32">
        <v>10</v>
      </c>
      <c r="D340" s="32">
        <v>4</v>
      </c>
      <c r="E340" s="32">
        <v>1</v>
      </c>
      <c r="F340" s="32">
        <v>1</v>
      </c>
    </row>
    <row r="341" spans="1:6">
      <c r="A341" s="47">
        <v>43949</v>
      </c>
      <c r="B341" s="46">
        <v>-101436.38400000001</v>
      </c>
      <c r="C341" s="32">
        <v>10</v>
      </c>
      <c r="D341" s="32">
        <v>9</v>
      </c>
      <c r="E341" s="32">
        <v>4</v>
      </c>
      <c r="F341" s="32">
        <v>1</v>
      </c>
    </row>
    <row r="342" spans="1:6">
      <c r="A342" s="47">
        <v>43944</v>
      </c>
      <c r="B342" s="46">
        <v>-61967.328000000001</v>
      </c>
      <c r="C342" s="32">
        <v>10</v>
      </c>
      <c r="D342" s="32">
        <v>7</v>
      </c>
      <c r="E342" s="32">
        <v>4</v>
      </c>
      <c r="F342" s="32">
        <v>1</v>
      </c>
    </row>
    <row r="343" spans="1:6">
      <c r="A343" s="47">
        <v>43942</v>
      </c>
      <c r="B343" s="46">
        <v>20840.112000000001</v>
      </c>
      <c r="C343" s="32">
        <v>10</v>
      </c>
      <c r="D343" s="32">
        <v>8</v>
      </c>
      <c r="E343" s="32">
        <v>4</v>
      </c>
      <c r="F343" s="32">
        <v>1</v>
      </c>
    </row>
    <row r="344" spans="1:6">
      <c r="A344" s="47">
        <v>43938</v>
      </c>
      <c r="B344" s="46">
        <v>-74021.376000000004</v>
      </c>
      <c r="C344" s="32">
        <v>10</v>
      </c>
      <c r="D344" s="32">
        <v>4</v>
      </c>
      <c r="E344" s="32">
        <v>1</v>
      </c>
      <c r="F344" s="32">
        <v>1</v>
      </c>
    </row>
    <row r="345" spans="1:6">
      <c r="A345" s="47">
        <v>43927</v>
      </c>
      <c r="B345" s="46">
        <v>127208.368</v>
      </c>
      <c r="C345" s="32">
        <v>10</v>
      </c>
      <c r="D345" s="32">
        <v>7</v>
      </c>
      <c r="E345" s="32">
        <v>4</v>
      </c>
      <c r="F345" s="32">
        <v>1</v>
      </c>
    </row>
    <row r="346" spans="1:6">
      <c r="A346" s="47">
        <v>43921</v>
      </c>
      <c r="B346" s="46">
        <v>1754.2560000000001</v>
      </c>
      <c r="C346" s="32">
        <v>8</v>
      </c>
      <c r="D346" s="32">
        <v>9</v>
      </c>
      <c r="E346" s="32">
        <v>3</v>
      </c>
      <c r="F346" s="32">
        <v>1</v>
      </c>
    </row>
    <row r="347" spans="1:6">
      <c r="A347" s="47">
        <v>43917</v>
      </c>
      <c r="B347" s="46">
        <v>76428.576000000001</v>
      </c>
      <c r="C347" s="32">
        <v>5</v>
      </c>
      <c r="D347" s="32">
        <v>1</v>
      </c>
      <c r="E347" s="32">
        <v>2</v>
      </c>
      <c r="F347" s="32">
        <v>1</v>
      </c>
    </row>
    <row r="348" spans="1:6">
      <c r="A348" s="47">
        <v>43916</v>
      </c>
      <c r="B348" s="46">
        <v>-121827.072</v>
      </c>
      <c r="C348" s="32">
        <v>7</v>
      </c>
      <c r="D348" s="32">
        <v>8</v>
      </c>
      <c r="E348" s="32">
        <v>3</v>
      </c>
      <c r="F348" s="32">
        <v>1</v>
      </c>
    </row>
    <row r="349" spans="1:6">
      <c r="A349" s="47">
        <v>43914</v>
      </c>
      <c r="B349" s="46">
        <v>-37765.919999999998</v>
      </c>
      <c r="C349" s="32">
        <v>3</v>
      </c>
      <c r="D349" s="32">
        <v>9</v>
      </c>
      <c r="E349" s="32">
        <v>3</v>
      </c>
      <c r="F349" s="32">
        <v>1</v>
      </c>
    </row>
    <row r="350" spans="1:6">
      <c r="A350" s="47">
        <v>43909</v>
      </c>
      <c r="B350" s="46">
        <v>-122522.592</v>
      </c>
      <c r="C350" s="32">
        <v>7</v>
      </c>
      <c r="D350" s="32">
        <v>5</v>
      </c>
      <c r="E350" s="32">
        <v>2</v>
      </c>
      <c r="F350" s="32">
        <v>1</v>
      </c>
    </row>
    <row r="351" spans="1:6">
      <c r="A351" s="47">
        <v>43908</v>
      </c>
      <c r="B351" s="46">
        <v>-48561.552000000003</v>
      </c>
      <c r="C351" s="32">
        <v>10</v>
      </c>
      <c r="D351" s="32">
        <v>10</v>
      </c>
      <c r="E351" s="32">
        <v>4</v>
      </c>
      <c r="F351" s="32">
        <v>1</v>
      </c>
    </row>
    <row r="352" spans="1:6">
      <c r="A352" s="47">
        <v>43903</v>
      </c>
      <c r="B352" s="46">
        <v>254882.18400000001</v>
      </c>
      <c r="C352" s="32">
        <v>3</v>
      </c>
      <c r="D352" s="32">
        <v>4</v>
      </c>
      <c r="E352" s="32">
        <v>2</v>
      </c>
      <c r="F352" s="32">
        <v>1</v>
      </c>
    </row>
    <row r="353" spans="1:6">
      <c r="A353" s="47">
        <v>43902</v>
      </c>
      <c r="B353" s="46">
        <v>223374.07999999999</v>
      </c>
      <c r="C353" s="32">
        <v>3</v>
      </c>
      <c r="D353" s="32">
        <v>2</v>
      </c>
      <c r="E353" s="32">
        <v>2</v>
      </c>
      <c r="F353" s="32">
        <v>1</v>
      </c>
    </row>
    <row r="354" spans="1:6">
      <c r="A354" s="47">
        <v>43896</v>
      </c>
      <c r="B354" s="46">
        <v>36232.512000000002</v>
      </c>
      <c r="C354" s="32">
        <v>8</v>
      </c>
      <c r="D354" s="32">
        <v>7</v>
      </c>
      <c r="E354" s="32">
        <v>3</v>
      </c>
      <c r="F354" s="32">
        <v>1</v>
      </c>
    </row>
    <row r="355" spans="1:6">
      <c r="A355" s="47">
        <v>43882</v>
      </c>
      <c r="B355" s="46">
        <v>10561.472</v>
      </c>
      <c r="C355" s="32">
        <v>9</v>
      </c>
      <c r="D355" s="32">
        <v>5</v>
      </c>
      <c r="E355" s="32">
        <v>2</v>
      </c>
      <c r="F355" s="32">
        <v>1</v>
      </c>
    </row>
    <row r="356" spans="1:6">
      <c r="A356" s="47">
        <v>43881</v>
      </c>
      <c r="B356" s="46">
        <v>-20171.328000000001</v>
      </c>
      <c r="C356" s="32">
        <v>1</v>
      </c>
      <c r="D356" s="32">
        <v>4</v>
      </c>
      <c r="E356" s="32">
        <v>2</v>
      </c>
      <c r="F356" s="32">
        <v>1</v>
      </c>
    </row>
    <row r="357" spans="1:6">
      <c r="A357" s="47">
        <v>43879</v>
      </c>
      <c r="B357" s="46">
        <v>-21436.991999999998</v>
      </c>
      <c r="C357" s="32">
        <v>1</v>
      </c>
      <c r="D357" s="32">
        <v>8</v>
      </c>
      <c r="E357" s="32">
        <v>3</v>
      </c>
      <c r="F357" s="32">
        <v>1</v>
      </c>
    </row>
    <row r="358" spans="1:6">
      <c r="A358" s="47">
        <v>43866</v>
      </c>
      <c r="B358" s="46">
        <v>-47810.976000000002</v>
      </c>
      <c r="C358" s="32">
        <v>5</v>
      </c>
      <c r="D358" s="32">
        <v>8</v>
      </c>
      <c r="E358" s="32">
        <v>3</v>
      </c>
      <c r="F358" s="32">
        <v>1</v>
      </c>
    </row>
    <row r="359" spans="1:6">
      <c r="A359" s="47"/>
    </row>
    <row r="360" spans="1:6">
      <c r="A360" s="47"/>
    </row>
    <row r="361" spans="1:6">
      <c r="A361" s="47"/>
    </row>
    <row r="362" spans="1:6">
      <c r="A362" s="47"/>
    </row>
    <row r="363" spans="1:6">
      <c r="A363" s="47"/>
    </row>
    <row r="364" spans="1:6">
      <c r="A364" s="47"/>
    </row>
    <row r="365" spans="1:6">
      <c r="A365" s="47"/>
    </row>
    <row r="366" spans="1:6">
      <c r="A366" s="47"/>
    </row>
    <row r="367" spans="1:6">
      <c r="A367" s="47"/>
    </row>
    <row r="368" spans="1:6">
      <c r="A368" s="47"/>
    </row>
    <row r="369" spans="1:1">
      <c r="A369" s="47"/>
    </row>
    <row r="370" spans="1:1">
      <c r="A370" s="47"/>
    </row>
    <row r="371" spans="1:1">
      <c r="A371" s="47"/>
    </row>
    <row r="372" spans="1:1">
      <c r="A372" s="47"/>
    </row>
    <row r="373" spans="1:1">
      <c r="A373" s="47"/>
    </row>
    <row r="374" spans="1:1">
      <c r="A374" s="47"/>
    </row>
    <row r="375" spans="1:1">
      <c r="A375" s="47"/>
    </row>
    <row r="376" spans="1:1">
      <c r="A376" s="47"/>
    </row>
    <row r="377" spans="1:1">
      <c r="A377" s="47"/>
    </row>
    <row r="378" spans="1:1">
      <c r="A378" s="47"/>
    </row>
    <row r="379" spans="1:1">
      <c r="A379" s="47"/>
    </row>
    <row r="380" spans="1:1">
      <c r="A380" s="47"/>
    </row>
    <row r="381" spans="1:1">
      <c r="A381" s="47"/>
    </row>
    <row r="382" spans="1:1">
      <c r="A382" s="47"/>
    </row>
    <row r="383" spans="1:1">
      <c r="A383" s="47"/>
    </row>
    <row r="384" spans="1:1">
      <c r="A384" s="47"/>
    </row>
    <row r="385" spans="1:1">
      <c r="A385" s="47"/>
    </row>
    <row r="386" spans="1:1">
      <c r="A386" s="47"/>
    </row>
    <row r="387" spans="1:1">
      <c r="A387" s="47"/>
    </row>
    <row r="388" spans="1:1">
      <c r="A388" s="47"/>
    </row>
    <row r="389" spans="1:1">
      <c r="A389" s="47"/>
    </row>
    <row r="390" spans="1:1">
      <c r="A390" s="47"/>
    </row>
    <row r="391" spans="1:1">
      <c r="A391" s="47"/>
    </row>
    <row r="392" spans="1:1">
      <c r="A392" s="47"/>
    </row>
    <row r="393" spans="1:1">
      <c r="A393" s="47"/>
    </row>
    <row r="394" spans="1:1">
      <c r="A394" s="47"/>
    </row>
    <row r="395" spans="1:1">
      <c r="A395" s="47"/>
    </row>
    <row r="396" spans="1:1">
      <c r="A396" s="47"/>
    </row>
    <row r="397" spans="1:1">
      <c r="A397" s="47"/>
    </row>
    <row r="398" spans="1:1">
      <c r="A398" s="47"/>
    </row>
    <row r="399" spans="1:1">
      <c r="A399" s="47"/>
    </row>
    <row r="400" spans="1:1">
      <c r="A400" s="47"/>
    </row>
    <row r="401" spans="1:1">
      <c r="A401" s="47"/>
    </row>
    <row r="402" spans="1:1">
      <c r="A402" s="47"/>
    </row>
    <row r="403" spans="1:1">
      <c r="A403" s="47"/>
    </row>
    <row r="404" spans="1:1">
      <c r="A404" s="47"/>
    </row>
    <row r="405" spans="1:1">
      <c r="A405" s="47"/>
    </row>
    <row r="406" spans="1:1">
      <c r="A406" s="47"/>
    </row>
    <row r="407" spans="1:1">
      <c r="A407" s="47"/>
    </row>
    <row r="408" spans="1:1">
      <c r="A408" s="47"/>
    </row>
    <row r="409" spans="1:1">
      <c r="A409" s="47"/>
    </row>
    <row r="410" spans="1:1">
      <c r="A410" s="47"/>
    </row>
    <row r="411" spans="1:1">
      <c r="A411" s="47"/>
    </row>
    <row r="412" spans="1:1">
      <c r="A412" s="47"/>
    </row>
    <row r="413" spans="1:1">
      <c r="A413" s="47"/>
    </row>
    <row r="414" spans="1:1">
      <c r="A414" s="47"/>
    </row>
    <row r="415" spans="1:1">
      <c r="A415" s="47"/>
    </row>
    <row r="416" spans="1:1">
      <c r="A416" s="47"/>
    </row>
    <row r="417" spans="1:1">
      <c r="A417" s="47"/>
    </row>
    <row r="418" spans="1:1">
      <c r="A418" s="47"/>
    </row>
    <row r="419" spans="1:1">
      <c r="A419" s="47"/>
    </row>
    <row r="420" spans="1:1">
      <c r="A420" s="47"/>
    </row>
    <row r="421" spans="1:1">
      <c r="A421" s="47"/>
    </row>
    <row r="422" spans="1:1">
      <c r="A422" s="47"/>
    </row>
    <row r="423" spans="1:1">
      <c r="A423" s="47"/>
    </row>
    <row r="424" spans="1:1">
      <c r="A424" s="47"/>
    </row>
    <row r="425" spans="1:1">
      <c r="A425" s="47"/>
    </row>
    <row r="426" spans="1:1">
      <c r="A426" s="47"/>
    </row>
    <row r="427" spans="1:1">
      <c r="A427" s="47"/>
    </row>
    <row r="428" spans="1:1">
      <c r="A428" s="47"/>
    </row>
    <row r="429" spans="1:1">
      <c r="A429" s="47"/>
    </row>
    <row r="430" spans="1:1">
      <c r="A430" s="47"/>
    </row>
    <row r="431" spans="1:1">
      <c r="A431" s="47"/>
    </row>
    <row r="432" spans="1:1">
      <c r="A432" s="47"/>
    </row>
    <row r="433" spans="1:1">
      <c r="A433" s="47"/>
    </row>
    <row r="434" spans="1:1">
      <c r="A434" s="47"/>
    </row>
    <row r="435" spans="1:1">
      <c r="A435" s="47"/>
    </row>
    <row r="436" spans="1:1">
      <c r="A436" s="47"/>
    </row>
    <row r="437" spans="1:1">
      <c r="A437" s="47"/>
    </row>
    <row r="438" spans="1:1">
      <c r="A438" s="47"/>
    </row>
    <row r="439" spans="1:1">
      <c r="A439" s="47"/>
    </row>
    <row r="440" spans="1:1">
      <c r="A440" s="47"/>
    </row>
    <row r="441" spans="1:1">
      <c r="A441" s="47"/>
    </row>
    <row r="442" spans="1:1">
      <c r="A442" s="47"/>
    </row>
    <row r="443" spans="1:1">
      <c r="A443" s="47"/>
    </row>
    <row r="444" spans="1:1">
      <c r="A444" s="47"/>
    </row>
    <row r="445" spans="1:1">
      <c r="A445" s="47"/>
    </row>
    <row r="446" spans="1:1">
      <c r="A446" s="47"/>
    </row>
    <row r="447" spans="1:1">
      <c r="A447" s="47"/>
    </row>
    <row r="448" spans="1:1">
      <c r="A448" s="47"/>
    </row>
    <row r="449" spans="1:1">
      <c r="A449" s="47"/>
    </row>
    <row r="450" spans="1:1">
      <c r="A450" s="47"/>
    </row>
    <row r="451" spans="1:1">
      <c r="A451" s="47"/>
    </row>
    <row r="452" spans="1:1">
      <c r="A452" s="47"/>
    </row>
    <row r="453" spans="1:1">
      <c r="A453" s="47"/>
    </row>
    <row r="454" spans="1:1">
      <c r="A454" s="47"/>
    </row>
    <row r="455" spans="1:1">
      <c r="A455" s="47"/>
    </row>
    <row r="456" spans="1:1">
      <c r="A456" s="47"/>
    </row>
    <row r="457" spans="1:1">
      <c r="A457" s="47"/>
    </row>
    <row r="458" spans="1:1">
      <c r="A458" s="47"/>
    </row>
    <row r="459" spans="1:1">
      <c r="A459" s="47"/>
    </row>
    <row r="460" spans="1:1">
      <c r="A460" s="47"/>
    </row>
    <row r="461" spans="1:1">
      <c r="A461" s="47"/>
    </row>
    <row r="462" spans="1:1">
      <c r="A462" s="47"/>
    </row>
    <row r="463" spans="1:1">
      <c r="A463" s="47"/>
    </row>
    <row r="464" spans="1:1">
      <c r="A464" s="47"/>
    </row>
    <row r="465" spans="1:1">
      <c r="A465" s="47"/>
    </row>
    <row r="466" spans="1:1">
      <c r="A466" s="47"/>
    </row>
    <row r="467" spans="1:1">
      <c r="A467" s="47"/>
    </row>
    <row r="468" spans="1:1">
      <c r="A468" s="47"/>
    </row>
    <row r="469" spans="1:1">
      <c r="A469" s="47"/>
    </row>
    <row r="470" spans="1:1">
      <c r="A470" s="47"/>
    </row>
    <row r="471" spans="1:1">
      <c r="A471" s="47"/>
    </row>
    <row r="472" spans="1:1">
      <c r="A472" s="47"/>
    </row>
    <row r="473" spans="1:1">
      <c r="A473" s="47"/>
    </row>
    <row r="474" spans="1:1">
      <c r="A474" s="47"/>
    </row>
    <row r="475" spans="1:1">
      <c r="A475" s="47"/>
    </row>
    <row r="476" spans="1:1">
      <c r="A476" s="47"/>
    </row>
    <row r="477" spans="1:1">
      <c r="A477" s="47"/>
    </row>
    <row r="478" spans="1:1">
      <c r="A478" s="47"/>
    </row>
    <row r="479" spans="1:1">
      <c r="A479" s="47"/>
    </row>
    <row r="480" spans="1:1">
      <c r="A480" s="47"/>
    </row>
    <row r="481" spans="1:1">
      <c r="A481" s="47"/>
    </row>
    <row r="482" spans="1:1">
      <c r="A482" s="47"/>
    </row>
    <row r="483" spans="1:1">
      <c r="A483" s="47"/>
    </row>
    <row r="484" spans="1:1">
      <c r="A484" s="47"/>
    </row>
    <row r="485" spans="1:1">
      <c r="A485" s="47"/>
    </row>
    <row r="486" spans="1:1">
      <c r="A486" s="47"/>
    </row>
    <row r="487" spans="1:1">
      <c r="A487" s="47"/>
    </row>
    <row r="488" spans="1:1">
      <c r="A488" s="47"/>
    </row>
    <row r="489" spans="1:1">
      <c r="A489" s="47"/>
    </row>
    <row r="490" spans="1:1">
      <c r="A490" s="47"/>
    </row>
    <row r="491" spans="1:1">
      <c r="A491" s="47"/>
    </row>
    <row r="492" spans="1:1">
      <c r="A492" s="47"/>
    </row>
    <row r="493" spans="1:1">
      <c r="A493" s="47"/>
    </row>
    <row r="494" spans="1:1">
      <c r="A494" s="47"/>
    </row>
    <row r="495" spans="1:1">
      <c r="A495" s="47"/>
    </row>
    <row r="496" spans="1:1">
      <c r="A496" s="47"/>
    </row>
    <row r="497" spans="1:1">
      <c r="A497" s="47"/>
    </row>
    <row r="498" spans="1:1">
      <c r="A498" s="47"/>
    </row>
    <row r="499" spans="1:1">
      <c r="A499" s="47"/>
    </row>
    <row r="500" spans="1:1">
      <c r="A500" s="47"/>
    </row>
    <row r="501" spans="1:1">
      <c r="A501" s="47"/>
    </row>
    <row r="502" spans="1:1">
      <c r="A502" s="47"/>
    </row>
    <row r="503" spans="1:1">
      <c r="A503" s="47"/>
    </row>
    <row r="504" spans="1:1">
      <c r="A504" s="47"/>
    </row>
    <row r="505" spans="1:1">
      <c r="A505" s="47"/>
    </row>
    <row r="506" spans="1:1">
      <c r="A506" s="47"/>
    </row>
    <row r="507" spans="1:1">
      <c r="A507" s="47"/>
    </row>
    <row r="508" spans="1:1">
      <c r="A508" s="47"/>
    </row>
    <row r="509" spans="1:1">
      <c r="A509" s="47"/>
    </row>
    <row r="510" spans="1:1">
      <c r="A510" s="47"/>
    </row>
    <row r="511" spans="1:1">
      <c r="A511" s="47"/>
    </row>
    <row r="512" spans="1:1">
      <c r="A512" s="47"/>
    </row>
    <row r="513" spans="1:1">
      <c r="A513" s="47"/>
    </row>
    <row r="514" spans="1:1">
      <c r="A514" s="47"/>
    </row>
    <row r="515" spans="1:1">
      <c r="A515" s="47"/>
    </row>
    <row r="516" spans="1:1">
      <c r="A516" s="47"/>
    </row>
    <row r="517" spans="1:1">
      <c r="A517" s="47"/>
    </row>
    <row r="518" spans="1:1">
      <c r="A518" s="47"/>
    </row>
    <row r="519" spans="1:1">
      <c r="A519" s="47"/>
    </row>
    <row r="520" spans="1:1">
      <c r="A520" s="47"/>
    </row>
    <row r="521" spans="1:1">
      <c r="A521" s="47"/>
    </row>
    <row r="522" spans="1:1">
      <c r="A522" s="47"/>
    </row>
    <row r="523" spans="1:1">
      <c r="A523" s="47"/>
    </row>
    <row r="524" spans="1:1">
      <c r="A524" s="47"/>
    </row>
    <row r="525" spans="1:1">
      <c r="A525" s="47"/>
    </row>
    <row r="526" spans="1:1">
      <c r="A526" s="47"/>
    </row>
    <row r="527" spans="1:1">
      <c r="A527" s="47"/>
    </row>
    <row r="528" spans="1:1">
      <c r="A528" s="47"/>
    </row>
    <row r="529" spans="1:1">
      <c r="A529" s="47"/>
    </row>
    <row r="530" spans="1:1">
      <c r="A530" s="47"/>
    </row>
    <row r="531" spans="1:1">
      <c r="A531" s="47"/>
    </row>
    <row r="532" spans="1:1">
      <c r="A532" s="47"/>
    </row>
    <row r="533" spans="1:1">
      <c r="A533" s="47"/>
    </row>
    <row r="534" spans="1:1">
      <c r="A534" s="47"/>
    </row>
    <row r="535" spans="1:1">
      <c r="A535" s="47"/>
    </row>
    <row r="536" spans="1:1">
      <c r="A536" s="47"/>
    </row>
    <row r="537" spans="1:1">
      <c r="A537" s="47"/>
    </row>
    <row r="538" spans="1:1">
      <c r="A538" s="47"/>
    </row>
    <row r="539" spans="1:1">
      <c r="A539" s="47"/>
    </row>
    <row r="540" spans="1:1">
      <c r="A540" s="47"/>
    </row>
    <row r="541" spans="1:1">
      <c r="A541" s="47"/>
    </row>
    <row r="542" spans="1:1">
      <c r="A542" s="47"/>
    </row>
    <row r="543" spans="1:1">
      <c r="A543" s="47"/>
    </row>
    <row r="544" spans="1:1">
      <c r="A544" s="47"/>
    </row>
    <row r="545" spans="1:1">
      <c r="A545" s="47"/>
    </row>
    <row r="546" spans="1:1">
      <c r="A546" s="47"/>
    </row>
    <row r="547" spans="1:1">
      <c r="A547" s="47"/>
    </row>
    <row r="548" spans="1:1">
      <c r="A548" s="47"/>
    </row>
    <row r="549" spans="1:1">
      <c r="A549" s="47"/>
    </row>
    <row r="550" spans="1:1">
      <c r="A550" s="47"/>
    </row>
    <row r="551" spans="1:1">
      <c r="A551" s="47"/>
    </row>
    <row r="552" spans="1:1">
      <c r="A552" s="47"/>
    </row>
    <row r="553" spans="1:1">
      <c r="A553" s="47"/>
    </row>
    <row r="554" spans="1:1">
      <c r="A554" s="47"/>
    </row>
    <row r="555" spans="1:1">
      <c r="A555" s="47"/>
    </row>
    <row r="556" spans="1:1">
      <c r="A556" s="47"/>
    </row>
    <row r="557" spans="1:1">
      <c r="A557" s="47"/>
    </row>
    <row r="558" spans="1:1">
      <c r="A558" s="47"/>
    </row>
    <row r="559" spans="1:1">
      <c r="A559" s="47"/>
    </row>
    <row r="560" spans="1:1">
      <c r="A560" s="47"/>
    </row>
    <row r="561" spans="1:1">
      <c r="A561" s="47"/>
    </row>
    <row r="562" spans="1:1">
      <c r="A562" s="47"/>
    </row>
    <row r="563" spans="1:1">
      <c r="A563" s="47"/>
    </row>
    <row r="564" spans="1:1">
      <c r="A564" s="47"/>
    </row>
    <row r="565" spans="1:1">
      <c r="A565" s="47"/>
    </row>
    <row r="566" spans="1:1">
      <c r="A566" s="47"/>
    </row>
    <row r="567" spans="1:1">
      <c r="A567" s="47"/>
    </row>
    <row r="568" spans="1:1">
      <c r="A568" s="47"/>
    </row>
    <row r="569" spans="1:1">
      <c r="A569" s="47"/>
    </row>
    <row r="570" spans="1:1">
      <c r="A570" s="47"/>
    </row>
    <row r="571" spans="1:1">
      <c r="A571" s="47"/>
    </row>
    <row r="572" spans="1:1">
      <c r="A572" s="47"/>
    </row>
    <row r="573" spans="1:1">
      <c r="A573" s="47"/>
    </row>
    <row r="574" spans="1:1">
      <c r="A574" s="47"/>
    </row>
    <row r="575" spans="1:1">
      <c r="A575" s="47"/>
    </row>
    <row r="576" spans="1:1">
      <c r="A576" s="47"/>
    </row>
    <row r="577" spans="1:1">
      <c r="A577" s="47"/>
    </row>
    <row r="578" spans="1:1">
      <c r="A578" s="47"/>
    </row>
    <row r="579" spans="1:1">
      <c r="A579" s="47"/>
    </row>
    <row r="580" spans="1:1">
      <c r="A580" s="47"/>
    </row>
    <row r="581" spans="1:1">
      <c r="A581" s="47"/>
    </row>
    <row r="582" spans="1:1">
      <c r="A582" s="47"/>
    </row>
    <row r="583" spans="1:1">
      <c r="A583" s="47"/>
    </row>
    <row r="584" spans="1:1">
      <c r="A584" s="47"/>
    </row>
    <row r="585" spans="1:1">
      <c r="A585" s="47"/>
    </row>
    <row r="586" spans="1:1">
      <c r="A586" s="47"/>
    </row>
    <row r="587" spans="1:1">
      <c r="A587" s="47"/>
    </row>
    <row r="588" spans="1:1">
      <c r="A588" s="47"/>
    </row>
    <row r="589" spans="1:1">
      <c r="A589" s="47"/>
    </row>
    <row r="590" spans="1:1">
      <c r="A590" s="47"/>
    </row>
    <row r="591" spans="1:1">
      <c r="A591" s="47"/>
    </row>
    <row r="592" spans="1:1">
      <c r="A592" s="47"/>
    </row>
    <row r="593" spans="1:1">
      <c r="A593" s="47"/>
    </row>
    <row r="594" spans="1:1">
      <c r="A594" s="47"/>
    </row>
    <row r="595" spans="1:1">
      <c r="A595" s="47"/>
    </row>
    <row r="596" spans="1:1">
      <c r="A596" s="47"/>
    </row>
    <row r="597" spans="1:1">
      <c r="A597" s="47"/>
    </row>
    <row r="598" spans="1:1">
      <c r="A598" s="47"/>
    </row>
    <row r="599" spans="1:1">
      <c r="A599" s="47"/>
    </row>
    <row r="600" spans="1:1">
      <c r="A600" s="47"/>
    </row>
    <row r="601" spans="1:1">
      <c r="A601" s="47"/>
    </row>
    <row r="602" spans="1:1">
      <c r="A602" s="47"/>
    </row>
    <row r="603" spans="1:1">
      <c r="A603" s="47"/>
    </row>
    <row r="604" spans="1:1">
      <c r="A604" s="47"/>
    </row>
    <row r="605" spans="1:1">
      <c r="A605" s="47"/>
    </row>
    <row r="606" spans="1:1">
      <c r="A606" s="47"/>
    </row>
    <row r="607" spans="1:1">
      <c r="A607" s="47"/>
    </row>
    <row r="608" spans="1:1">
      <c r="A608" s="47"/>
    </row>
    <row r="609" spans="1:1">
      <c r="A609" s="47"/>
    </row>
    <row r="610" spans="1:1">
      <c r="A610" s="47"/>
    </row>
    <row r="611" spans="1:1">
      <c r="A611" s="47"/>
    </row>
    <row r="612" spans="1:1">
      <c r="A612" s="47"/>
    </row>
    <row r="613" spans="1:1">
      <c r="A613" s="47"/>
    </row>
    <row r="614" spans="1:1">
      <c r="A614" s="47"/>
    </row>
    <row r="615" spans="1:1">
      <c r="A615" s="47"/>
    </row>
    <row r="616" spans="1:1">
      <c r="A616" s="47"/>
    </row>
    <row r="617" spans="1:1">
      <c r="A617" s="47"/>
    </row>
    <row r="618" spans="1:1">
      <c r="A618" s="47"/>
    </row>
    <row r="619" spans="1:1">
      <c r="A619" s="47"/>
    </row>
    <row r="620" spans="1:1">
      <c r="A620" s="47"/>
    </row>
    <row r="621" spans="1:1">
      <c r="A621" s="47"/>
    </row>
    <row r="622" spans="1:1">
      <c r="A622" s="47"/>
    </row>
    <row r="623" spans="1:1">
      <c r="A623" s="47"/>
    </row>
    <row r="624" spans="1:1">
      <c r="A624" s="47"/>
    </row>
    <row r="625" spans="1:1">
      <c r="A625" s="47"/>
    </row>
    <row r="626" spans="1:1">
      <c r="A626" s="47"/>
    </row>
    <row r="627" spans="1:1">
      <c r="A627" s="47"/>
    </row>
    <row r="628" spans="1:1">
      <c r="A628" s="47"/>
    </row>
    <row r="629" spans="1:1">
      <c r="A629" s="47"/>
    </row>
    <row r="630" spans="1:1">
      <c r="A630" s="47"/>
    </row>
    <row r="631" spans="1:1">
      <c r="A631" s="47"/>
    </row>
    <row r="632" spans="1:1">
      <c r="A632" s="47"/>
    </row>
    <row r="633" spans="1:1">
      <c r="A633" s="47"/>
    </row>
    <row r="634" spans="1:1">
      <c r="A634" s="47"/>
    </row>
    <row r="635" spans="1:1">
      <c r="A635" s="47"/>
    </row>
    <row r="636" spans="1:1">
      <c r="A636" s="47"/>
    </row>
    <row r="637" spans="1:1">
      <c r="A637" s="47"/>
    </row>
    <row r="638" spans="1:1">
      <c r="A638" s="47"/>
    </row>
    <row r="639" spans="1:1">
      <c r="A639" s="47"/>
    </row>
    <row r="640" spans="1:1">
      <c r="A640" s="47"/>
    </row>
    <row r="641" spans="1:1">
      <c r="A641" s="47"/>
    </row>
    <row r="642" spans="1:1">
      <c r="A642" s="47"/>
    </row>
    <row r="643" spans="1:1">
      <c r="A643" s="47"/>
    </row>
    <row r="644" spans="1:1">
      <c r="A644" s="47"/>
    </row>
    <row r="645" spans="1:1">
      <c r="A645" s="47"/>
    </row>
    <row r="646" spans="1:1">
      <c r="A646" s="47"/>
    </row>
    <row r="647" spans="1:1">
      <c r="A647" s="47"/>
    </row>
    <row r="648" spans="1:1">
      <c r="A648" s="47"/>
    </row>
    <row r="649" spans="1:1">
      <c r="A649" s="47"/>
    </row>
    <row r="650" spans="1:1">
      <c r="A650" s="47"/>
    </row>
    <row r="651" spans="1:1">
      <c r="A651" s="47"/>
    </row>
    <row r="652" spans="1:1">
      <c r="A652" s="47"/>
    </row>
    <row r="653" spans="1:1">
      <c r="A653" s="47"/>
    </row>
    <row r="654" spans="1:1">
      <c r="A654" s="47"/>
    </row>
    <row r="655" spans="1:1">
      <c r="A655" s="47"/>
    </row>
    <row r="656" spans="1:1">
      <c r="A656" s="47"/>
    </row>
    <row r="657" spans="1:1">
      <c r="A657" s="47"/>
    </row>
    <row r="658" spans="1:1">
      <c r="A658" s="47"/>
    </row>
    <row r="659" spans="1:1">
      <c r="A659" s="47"/>
    </row>
    <row r="660" spans="1:1">
      <c r="A660" s="47"/>
    </row>
    <row r="661" spans="1:1">
      <c r="A661" s="47"/>
    </row>
    <row r="662" spans="1:1">
      <c r="A662" s="47"/>
    </row>
    <row r="663" spans="1:1">
      <c r="A663" s="47"/>
    </row>
    <row r="664" spans="1:1">
      <c r="A664" s="47"/>
    </row>
    <row r="665" spans="1:1">
      <c r="A665" s="47"/>
    </row>
    <row r="666" spans="1:1">
      <c r="A666" s="47"/>
    </row>
    <row r="667" spans="1:1">
      <c r="A667" s="47"/>
    </row>
    <row r="668" spans="1:1">
      <c r="A668" s="47"/>
    </row>
    <row r="669" spans="1:1">
      <c r="A669" s="47"/>
    </row>
    <row r="670" spans="1:1">
      <c r="A670" s="47"/>
    </row>
    <row r="671" spans="1:1">
      <c r="A671" s="47"/>
    </row>
    <row r="672" spans="1:1">
      <c r="A672" s="47"/>
    </row>
    <row r="673" spans="1:1">
      <c r="A673" s="47"/>
    </row>
    <row r="674" spans="1:1">
      <c r="A674" s="47"/>
    </row>
    <row r="675" spans="1:1">
      <c r="A675" s="47"/>
    </row>
    <row r="676" spans="1:1">
      <c r="A676" s="47"/>
    </row>
    <row r="677" spans="1:1">
      <c r="A677" s="47"/>
    </row>
    <row r="678" spans="1:1">
      <c r="A678" s="47"/>
    </row>
    <row r="679" spans="1:1">
      <c r="A679" s="47"/>
    </row>
    <row r="680" spans="1:1">
      <c r="A680" s="47"/>
    </row>
    <row r="681" spans="1:1">
      <c r="A681" s="47"/>
    </row>
    <row r="682" spans="1:1">
      <c r="A682" s="47"/>
    </row>
    <row r="683" spans="1:1">
      <c r="A683" s="47"/>
    </row>
    <row r="684" spans="1:1">
      <c r="A684" s="47"/>
    </row>
    <row r="685" spans="1:1">
      <c r="A685" s="47"/>
    </row>
    <row r="686" spans="1:1">
      <c r="A686" s="47"/>
    </row>
    <row r="687" spans="1:1">
      <c r="A687" s="47"/>
    </row>
    <row r="688" spans="1:1">
      <c r="A688" s="47"/>
    </row>
    <row r="689" spans="1:1">
      <c r="A689" s="47"/>
    </row>
    <row r="690" spans="1:1">
      <c r="A690" s="47"/>
    </row>
    <row r="691" spans="1:1">
      <c r="A691" s="47"/>
    </row>
    <row r="692" spans="1:1">
      <c r="A692" s="47"/>
    </row>
    <row r="693" spans="1:1">
      <c r="A693" s="47"/>
    </row>
    <row r="694" spans="1:1">
      <c r="A694" s="47"/>
    </row>
    <row r="695" spans="1:1">
      <c r="A695" s="47"/>
    </row>
    <row r="696" spans="1:1">
      <c r="A696" s="47"/>
    </row>
    <row r="697" spans="1:1">
      <c r="A697" s="47"/>
    </row>
    <row r="698" spans="1:1">
      <c r="A698" s="47"/>
    </row>
    <row r="699" spans="1:1">
      <c r="A699" s="47"/>
    </row>
    <row r="700" spans="1:1">
      <c r="A700" s="47"/>
    </row>
    <row r="701" spans="1:1">
      <c r="A701" s="47"/>
    </row>
    <row r="702" spans="1:1">
      <c r="A702" s="47"/>
    </row>
    <row r="703" spans="1:1">
      <c r="A703" s="47"/>
    </row>
    <row r="704" spans="1:1">
      <c r="A704" s="47"/>
    </row>
    <row r="705" spans="1:1">
      <c r="A705" s="47"/>
    </row>
    <row r="706" spans="1:1">
      <c r="A706" s="47"/>
    </row>
    <row r="707" spans="1:1">
      <c r="A707" s="47"/>
    </row>
    <row r="708" spans="1:1">
      <c r="A708" s="47"/>
    </row>
    <row r="709" spans="1:1">
      <c r="A709" s="47"/>
    </row>
    <row r="710" spans="1:1">
      <c r="A710" s="47"/>
    </row>
    <row r="711" spans="1:1">
      <c r="A711" s="47"/>
    </row>
    <row r="712" spans="1:1">
      <c r="A712" s="47"/>
    </row>
    <row r="713" spans="1:1">
      <c r="A713" s="47"/>
    </row>
    <row r="714" spans="1:1">
      <c r="A714" s="47"/>
    </row>
    <row r="715" spans="1:1">
      <c r="A715" s="47"/>
    </row>
    <row r="716" spans="1:1">
      <c r="A716" s="47"/>
    </row>
    <row r="717" spans="1:1">
      <c r="A717" s="47"/>
    </row>
    <row r="718" spans="1:1">
      <c r="A718" s="47"/>
    </row>
    <row r="719" spans="1:1">
      <c r="A719" s="47"/>
    </row>
    <row r="720" spans="1:1">
      <c r="A720" s="47"/>
    </row>
    <row r="721" spans="1:1">
      <c r="A721" s="47"/>
    </row>
    <row r="722" spans="1:1">
      <c r="A722" s="47"/>
    </row>
    <row r="723" spans="1:1">
      <c r="A723" s="47"/>
    </row>
    <row r="724" spans="1:1">
      <c r="A724" s="47"/>
    </row>
    <row r="725" spans="1:1">
      <c r="A725" s="47"/>
    </row>
    <row r="726" spans="1:1">
      <c r="A726" s="47"/>
    </row>
    <row r="727" spans="1:1">
      <c r="A727" s="47"/>
    </row>
    <row r="728" spans="1:1">
      <c r="A728" s="47"/>
    </row>
    <row r="729" spans="1:1">
      <c r="A729" s="47"/>
    </row>
    <row r="730" spans="1:1">
      <c r="A730" s="47"/>
    </row>
    <row r="731" spans="1:1">
      <c r="A731" s="47"/>
    </row>
    <row r="732" spans="1:1">
      <c r="A732" s="47"/>
    </row>
    <row r="733" spans="1:1">
      <c r="A733" s="47"/>
    </row>
    <row r="734" spans="1:1">
      <c r="A734" s="47"/>
    </row>
    <row r="735" spans="1:1">
      <c r="A735" s="47"/>
    </row>
    <row r="736" spans="1:1">
      <c r="A736" s="47"/>
    </row>
    <row r="737" spans="1:1">
      <c r="A737" s="47"/>
    </row>
    <row r="738" spans="1:1">
      <c r="A738" s="47"/>
    </row>
    <row r="739" spans="1:1">
      <c r="A739" s="47"/>
    </row>
    <row r="740" spans="1:1">
      <c r="A740" s="47"/>
    </row>
    <row r="741" spans="1:1">
      <c r="A741" s="47"/>
    </row>
    <row r="742" spans="1:1">
      <c r="A742" s="47"/>
    </row>
    <row r="743" spans="1:1">
      <c r="A743" s="47"/>
    </row>
    <row r="744" spans="1:1">
      <c r="A744" s="47"/>
    </row>
    <row r="745" spans="1:1">
      <c r="A745" s="47"/>
    </row>
    <row r="746" spans="1:1">
      <c r="A746" s="47"/>
    </row>
    <row r="747" spans="1:1">
      <c r="A747" s="47"/>
    </row>
    <row r="748" spans="1:1">
      <c r="A748" s="47"/>
    </row>
    <row r="749" spans="1:1">
      <c r="A749" s="47"/>
    </row>
    <row r="750" spans="1:1">
      <c r="A750" s="47"/>
    </row>
    <row r="751" spans="1:1">
      <c r="A751" s="47"/>
    </row>
    <row r="752" spans="1:1">
      <c r="A752" s="47"/>
    </row>
    <row r="753" spans="1:1">
      <c r="A753" s="47"/>
    </row>
    <row r="754" spans="1:1">
      <c r="A754" s="47"/>
    </row>
    <row r="755" spans="1:1">
      <c r="A755" s="47"/>
    </row>
    <row r="756" spans="1:1">
      <c r="A756" s="47"/>
    </row>
    <row r="757" spans="1:1">
      <c r="A757" s="47"/>
    </row>
    <row r="758" spans="1:1">
      <c r="A758" s="47"/>
    </row>
    <row r="759" spans="1:1">
      <c r="A759" s="47"/>
    </row>
    <row r="760" spans="1:1">
      <c r="A760" s="47"/>
    </row>
    <row r="761" spans="1:1">
      <c r="A761" s="47"/>
    </row>
    <row r="762" spans="1:1">
      <c r="A762" s="47"/>
    </row>
    <row r="763" spans="1:1">
      <c r="A763" s="47"/>
    </row>
    <row r="764" spans="1:1">
      <c r="A764" s="47"/>
    </row>
    <row r="765" spans="1:1">
      <c r="A765" s="47"/>
    </row>
    <row r="766" spans="1:1">
      <c r="A766" s="47"/>
    </row>
    <row r="767" spans="1:1">
      <c r="A767" s="47"/>
    </row>
    <row r="768" spans="1:1">
      <c r="A768" s="47"/>
    </row>
    <row r="769" spans="1:1">
      <c r="A769" s="47"/>
    </row>
    <row r="770" spans="1:1">
      <c r="A770" s="47"/>
    </row>
    <row r="771" spans="1:1">
      <c r="A771" s="47"/>
    </row>
    <row r="772" spans="1:1">
      <c r="A772" s="47"/>
    </row>
    <row r="773" spans="1:1">
      <c r="A773" s="47"/>
    </row>
    <row r="774" spans="1:1">
      <c r="A774" s="47"/>
    </row>
    <row r="775" spans="1:1">
      <c r="A775" s="47"/>
    </row>
    <row r="776" spans="1:1">
      <c r="A776" s="47"/>
    </row>
    <row r="777" spans="1:1">
      <c r="A777" s="47"/>
    </row>
    <row r="778" spans="1:1">
      <c r="A778" s="47"/>
    </row>
    <row r="779" spans="1:1">
      <c r="A779" s="47"/>
    </row>
    <row r="780" spans="1:1">
      <c r="A780" s="47"/>
    </row>
    <row r="781" spans="1:1">
      <c r="A781" s="47"/>
    </row>
    <row r="782" spans="1:1">
      <c r="A782" s="47"/>
    </row>
    <row r="783" spans="1:1">
      <c r="A783" s="47"/>
    </row>
    <row r="784" spans="1:1">
      <c r="A784" s="47"/>
    </row>
    <row r="785" spans="1:1">
      <c r="A785" s="47"/>
    </row>
    <row r="786" spans="1:1">
      <c r="A786" s="47"/>
    </row>
    <row r="787" spans="1:1">
      <c r="A787" s="47"/>
    </row>
    <row r="788" spans="1:1">
      <c r="A788" s="47"/>
    </row>
    <row r="789" spans="1:1">
      <c r="A789" s="47"/>
    </row>
    <row r="790" spans="1:1">
      <c r="A790" s="47"/>
    </row>
    <row r="791" spans="1:1">
      <c r="A791" s="47"/>
    </row>
    <row r="792" spans="1:1">
      <c r="A792" s="47"/>
    </row>
    <row r="793" spans="1:1">
      <c r="A793" s="47"/>
    </row>
    <row r="794" spans="1:1">
      <c r="A794" s="47"/>
    </row>
    <row r="795" spans="1:1">
      <c r="A795" s="47"/>
    </row>
    <row r="796" spans="1:1">
      <c r="A796" s="47"/>
    </row>
    <row r="797" spans="1:1">
      <c r="A797" s="47"/>
    </row>
    <row r="798" spans="1:1">
      <c r="A798" s="47"/>
    </row>
    <row r="799" spans="1:1">
      <c r="A799" s="47"/>
    </row>
    <row r="800" spans="1:1">
      <c r="A800" s="47"/>
    </row>
    <row r="801" spans="1:1">
      <c r="A801" s="47"/>
    </row>
    <row r="802" spans="1:1">
      <c r="A802" s="47"/>
    </row>
    <row r="803" spans="1:1">
      <c r="A803" s="47"/>
    </row>
    <row r="804" spans="1:1">
      <c r="A804" s="47"/>
    </row>
    <row r="805" spans="1:1">
      <c r="A805" s="47"/>
    </row>
    <row r="806" spans="1:1">
      <c r="A806" s="47"/>
    </row>
    <row r="807" spans="1:1">
      <c r="A807" s="47"/>
    </row>
    <row r="808" spans="1:1">
      <c r="A808" s="47"/>
    </row>
    <row r="809" spans="1:1">
      <c r="A809" s="47"/>
    </row>
    <row r="810" spans="1:1">
      <c r="A810" s="47"/>
    </row>
    <row r="811" spans="1:1">
      <c r="A811" s="47"/>
    </row>
    <row r="812" spans="1:1">
      <c r="A812" s="47"/>
    </row>
    <row r="813" spans="1:1">
      <c r="A813" s="47"/>
    </row>
    <row r="814" spans="1:1">
      <c r="A814" s="47"/>
    </row>
    <row r="815" spans="1:1">
      <c r="A815" s="47"/>
    </row>
    <row r="816" spans="1:1">
      <c r="A816" s="47"/>
    </row>
    <row r="817" spans="1:1">
      <c r="A817" s="47"/>
    </row>
    <row r="818" spans="1:1">
      <c r="A818" s="47"/>
    </row>
    <row r="819" spans="1:1">
      <c r="A819" s="47"/>
    </row>
    <row r="820" spans="1:1">
      <c r="A820" s="47"/>
    </row>
    <row r="821" spans="1:1">
      <c r="A821" s="47"/>
    </row>
    <row r="822" spans="1:1">
      <c r="A822" s="47"/>
    </row>
    <row r="823" spans="1:1">
      <c r="A823" s="47"/>
    </row>
    <row r="824" spans="1:1">
      <c r="A824" s="47"/>
    </row>
    <row r="825" spans="1:1">
      <c r="A825" s="47"/>
    </row>
    <row r="826" spans="1:1">
      <c r="A826" s="47"/>
    </row>
    <row r="827" spans="1:1">
      <c r="A827" s="47"/>
    </row>
    <row r="828" spans="1:1">
      <c r="A828" s="47"/>
    </row>
    <row r="829" spans="1:1">
      <c r="A829" s="47"/>
    </row>
    <row r="830" spans="1:1">
      <c r="A830" s="47"/>
    </row>
    <row r="831" spans="1:1">
      <c r="A831" s="47"/>
    </row>
    <row r="832" spans="1:1">
      <c r="A832" s="47"/>
    </row>
    <row r="833" spans="1:1">
      <c r="A833" s="47"/>
    </row>
    <row r="834" spans="1:1">
      <c r="A834" s="47"/>
    </row>
    <row r="835" spans="1:1">
      <c r="A835" s="47"/>
    </row>
    <row r="836" spans="1:1">
      <c r="A836" s="47"/>
    </row>
    <row r="837" spans="1:1">
      <c r="A837" s="47"/>
    </row>
    <row r="838" spans="1:1">
      <c r="A838" s="47"/>
    </row>
    <row r="839" spans="1:1">
      <c r="A839" s="47"/>
    </row>
    <row r="840" spans="1:1">
      <c r="A840" s="47"/>
    </row>
    <row r="841" spans="1:1">
      <c r="A841" s="47"/>
    </row>
    <row r="842" spans="1:1">
      <c r="A842" s="47"/>
    </row>
    <row r="843" spans="1:1">
      <c r="A843" s="47"/>
    </row>
    <row r="844" spans="1:1">
      <c r="A844" s="47"/>
    </row>
    <row r="845" spans="1:1">
      <c r="A845" s="47"/>
    </row>
    <row r="846" spans="1:1">
      <c r="A846" s="47"/>
    </row>
    <row r="847" spans="1:1">
      <c r="A847" s="47"/>
    </row>
    <row r="848" spans="1:1">
      <c r="A848" s="47"/>
    </row>
    <row r="849" spans="1:1">
      <c r="A849" s="47"/>
    </row>
    <row r="850" spans="1:1">
      <c r="A850" s="47"/>
    </row>
    <row r="851" spans="1:1">
      <c r="A851" s="47"/>
    </row>
    <row r="852" spans="1:1">
      <c r="A852" s="47"/>
    </row>
    <row r="853" spans="1:1">
      <c r="A853" s="47"/>
    </row>
    <row r="854" spans="1:1">
      <c r="A854" s="47"/>
    </row>
    <row r="855" spans="1:1">
      <c r="A855" s="47"/>
    </row>
    <row r="856" spans="1:1">
      <c r="A856" s="47"/>
    </row>
    <row r="857" spans="1:1">
      <c r="A857" s="47"/>
    </row>
    <row r="858" spans="1:1">
      <c r="A858" s="47"/>
    </row>
    <row r="859" spans="1:1">
      <c r="A859" s="47"/>
    </row>
    <row r="860" spans="1:1">
      <c r="A860" s="47"/>
    </row>
    <row r="861" spans="1:1">
      <c r="A861" s="47"/>
    </row>
    <row r="862" spans="1:1">
      <c r="A862" s="47"/>
    </row>
    <row r="863" spans="1:1">
      <c r="A863" s="47"/>
    </row>
    <row r="864" spans="1:1">
      <c r="A864" s="47"/>
    </row>
    <row r="865" spans="1:1">
      <c r="A865" s="47"/>
    </row>
    <row r="866" spans="1:1">
      <c r="A866" s="47"/>
    </row>
    <row r="867" spans="1:1">
      <c r="A867" s="47"/>
    </row>
    <row r="868" spans="1:1">
      <c r="A868" s="47"/>
    </row>
    <row r="869" spans="1:1">
      <c r="A869" s="47"/>
    </row>
    <row r="870" spans="1:1">
      <c r="A870" s="47"/>
    </row>
    <row r="871" spans="1:1">
      <c r="A871" s="47"/>
    </row>
    <row r="872" spans="1:1">
      <c r="A872" s="47"/>
    </row>
    <row r="873" spans="1:1">
      <c r="A873" s="47"/>
    </row>
    <row r="874" spans="1:1">
      <c r="A874" s="47"/>
    </row>
    <row r="875" spans="1:1">
      <c r="A875" s="47"/>
    </row>
    <row r="876" spans="1:1">
      <c r="A876" s="47"/>
    </row>
    <row r="877" spans="1:1">
      <c r="A877" s="47"/>
    </row>
    <row r="878" spans="1:1">
      <c r="A878" s="47"/>
    </row>
    <row r="879" spans="1:1">
      <c r="A879" s="47"/>
    </row>
    <row r="880" spans="1:1">
      <c r="A880" s="47"/>
    </row>
    <row r="881" spans="1:1">
      <c r="A881" s="47"/>
    </row>
    <row r="882" spans="1:1">
      <c r="A882" s="47"/>
    </row>
    <row r="883" spans="1:1">
      <c r="A883" s="47"/>
    </row>
    <row r="884" spans="1:1">
      <c r="A884" s="47"/>
    </row>
    <row r="885" spans="1:1">
      <c r="A885" s="47"/>
    </row>
    <row r="886" spans="1:1">
      <c r="A886" s="47"/>
    </row>
    <row r="887" spans="1:1">
      <c r="A887" s="47"/>
    </row>
    <row r="888" spans="1:1">
      <c r="A888" s="47"/>
    </row>
    <row r="889" spans="1:1">
      <c r="A889" s="47"/>
    </row>
    <row r="890" spans="1:1">
      <c r="A890" s="47"/>
    </row>
    <row r="891" spans="1:1">
      <c r="A891" s="47"/>
    </row>
    <row r="892" spans="1:1">
      <c r="A892" s="47"/>
    </row>
    <row r="893" spans="1:1">
      <c r="A893" s="47"/>
    </row>
    <row r="894" spans="1:1">
      <c r="A894" s="47"/>
    </row>
    <row r="895" spans="1:1">
      <c r="A895" s="47"/>
    </row>
    <row r="896" spans="1:1">
      <c r="A896" s="47"/>
    </row>
    <row r="897" spans="1:1">
      <c r="A897" s="47"/>
    </row>
    <row r="898" spans="1:1">
      <c r="A898" s="47"/>
    </row>
    <row r="899" spans="1:1">
      <c r="A899" s="47"/>
    </row>
    <row r="900" spans="1:1">
      <c r="A900" s="47"/>
    </row>
    <row r="901" spans="1:1">
      <c r="A901" s="47"/>
    </row>
    <row r="902" spans="1:1">
      <c r="A902" s="47"/>
    </row>
    <row r="903" spans="1:1">
      <c r="A903" s="47"/>
    </row>
    <row r="904" spans="1:1">
      <c r="A904" s="47"/>
    </row>
    <row r="905" spans="1:1">
      <c r="A905" s="47"/>
    </row>
    <row r="906" spans="1:1">
      <c r="A906" s="47"/>
    </row>
    <row r="907" spans="1:1">
      <c r="A907" s="47"/>
    </row>
    <row r="908" spans="1:1">
      <c r="A908" s="47"/>
    </row>
    <row r="909" spans="1:1">
      <c r="A909" s="47"/>
    </row>
    <row r="910" spans="1:1">
      <c r="A910" s="47"/>
    </row>
    <row r="911" spans="1:1">
      <c r="A911" s="47"/>
    </row>
    <row r="912" spans="1:1">
      <c r="A912" s="47"/>
    </row>
    <row r="913" spans="1:1">
      <c r="A913" s="47"/>
    </row>
    <row r="914" spans="1:1">
      <c r="A914" s="47"/>
    </row>
    <row r="915" spans="1:1">
      <c r="A915" s="47"/>
    </row>
    <row r="916" spans="1:1">
      <c r="A916" s="47"/>
    </row>
    <row r="917" spans="1:1">
      <c r="A917" s="47"/>
    </row>
    <row r="918" spans="1:1">
      <c r="A918" s="47"/>
    </row>
    <row r="919" spans="1:1">
      <c r="A919" s="47"/>
    </row>
    <row r="920" spans="1:1">
      <c r="A920" s="47"/>
    </row>
    <row r="921" spans="1:1">
      <c r="A921" s="47"/>
    </row>
    <row r="922" spans="1:1">
      <c r="A922" s="47"/>
    </row>
    <row r="923" spans="1:1">
      <c r="A923" s="47"/>
    </row>
    <row r="924" spans="1:1">
      <c r="A924" s="47"/>
    </row>
    <row r="925" spans="1:1">
      <c r="A925" s="47"/>
    </row>
    <row r="926" spans="1:1">
      <c r="A926" s="47"/>
    </row>
    <row r="927" spans="1:1">
      <c r="A927" s="47"/>
    </row>
    <row r="928" spans="1:1">
      <c r="A928" s="47"/>
    </row>
    <row r="929" spans="1:1">
      <c r="A929" s="47"/>
    </row>
    <row r="930" spans="1:1">
      <c r="A930" s="47"/>
    </row>
    <row r="931" spans="1:1">
      <c r="A931" s="47"/>
    </row>
    <row r="932" spans="1:1">
      <c r="A932" s="47"/>
    </row>
    <row r="933" spans="1:1">
      <c r="A933" s="47"/>
    </row>
    <row r="934" spans="1:1">
      <c r="A934" s="47"/>
    </row>
    <row r="935" spans="1:1">
      <c r="A935" s="47"/>
    </row>
    <row r="936" spans="1:1">
      <c r="A936" s="47"/>
    </row>
    <row r="937" spans="1:1">
      <c r="A937" s="47"/>
    </row>
    <row r="938" spans="1:1">
      <c r="A938" s="47"/>
    </row>
    <row r="939" spans="1:1">
      <c r="A939" s="47"/>
    </row>
    <row r="940" spans="1:1">
      <c r="A940" s="47"/>
    </row>
    <row r="941" spans="1:1">
      <c r="A941" s="47"/>
    </row>
    <row r="942" spans="1:1">
      <c r="A942" s="47"/>
    </row>
    <row r="943" spans="1:1">
      <c r="A943" s="47"/>
    </row>
    <row r="944" spans="1:1">
      <c r="A944" s="47"/>
    </row>
    <row r="945" spans="1:1">
      <c r="A945" s="47"/>
    </row>
    <row r="946" spans="1:1">
      <c r="A946" s="47"/>
    </row>
    <row r="947" spans="1:1">
      <c r="A947" s="47"/>
    </row>
    <row r="948" spans="1:1">
      <c r="A948" s="47"/>
    </row>
    <row r="949" spans="1:1">
      <c r="A949" s="47"/>
    </row>
    <row r="950" spans="1:1">
      <c r="A950" s="47"/>
    </row>
    <row r="951" spans="1:1">
      <c r="A951" s="47"/>
    </row>
    <row r="952" spans="1:1">
      <c r="A952" s="47"/>
    </row>
    <row r="953" spans="1:1">
      <c r="A953" s="47"/>
    </row>
    <row r="954" spans="1:1">
      <c r="A954" s="47"/>
    </row>
    <row r="955" spans="1:1">
      <c r="A955" s="47"/>
    </row>
    <row r="956" spans="1:1">
      <c r="A956" s="47"/>
    </row>
    <row r="957" spans="1:1">
      <c r="A957" s="47"/>
    </row>
    <row r="958" spans="1:1">
      <c r="A958" s="47"/>
    </row>
    <row r="959" spans="1:1">
      <c r="A959" s="47"/>
    </row>
    <row r="960" spans="1:1">
      <c r="A960" s="47"/>
    </row>
    <row r="961" spans="1:1">
      <c r="A961" s="47"/>
    </row>
    <row r="962" spans="1:1">
      <c r="A962" s="47"/>
    </row>
    <row r="963" spans="1:1">
      <c r="A963" s="47"/>
    </row>
    <row r="964" spans="1:1">
      <c r="A964" s="47"/>
    </row>
    <row r="965" spans="1:1">
      <c r="A965" s="47"/>
    </row>
    <row r="966" spans="1:1">
      <c r="A966" s="47"/>
    </row>
    <row r="967" spans="1:1">
      <c r="A967" s="47"/>
    </row>
    <row r="968" spans="1:1">
      <c r="A968" s="47"/>
    </row>
    <row r="969" spans="1:1">
      <c r="A969" s="47"/>
    </row>
    <row r="970" spans="1:1">
      <c r="A970" s="47"/>
    </row>
    <row r="971" spans="1:1">
      <c r="A971" s="47"/>
    </row>
    <row r="972" spans="1:1">
      <c r="A972" s="47"/>
    </row>
    <row r="973" spans="1:1">
      <c r="A973" s="47"/>
    </row>
    <row r="974" spans="1:1">
      <c r="A974" s="47"/>
    </row>
    <row r="975" spans="1:1">
      <c r="A975" s="47"/>
    </row>
    <row r="976" spans="1:1">
      <c r="A976" s="47"/>
    </row>
    <row r="977" spans="1:1">
      <c r="A977" s="47"/>
    </row>
    <row r="978" spans="1:1">
      <c r="A978" s="47"/>
    </row>
    <row r="979" spans="1:1">
      <c r="A979" s="47"/>
    </row>
    <row r="980" spans="1:1">
      <c r="A980" s="47"/>
    </row>
    <row r="981" spans="1:1">
      <c r="A981" s="47"/>
    </row>
    <row r="982" spans="1:1">
      <c r="A982" s="47"/>
    </row>
    <row r="983" spans="1:1">
      <c r="A983" s="47"/>
    </row>
    <row r="984" spans="1:1">
      <c r="A984" s="47"/>
    </row>
    <row r="985" spans="1:1">
      <c r="A985" s="47"/>
    </row>
    <row r="986" spans="1:1">
      <c r="A986" s="47"/>
    </row>
    <row r="987" spans="1:1">
      <c r="A987" s="47"/>
    </row>
    <row r="988" spans="1:1">
      <c r="A988" s="47"/>
    </row>
    <row r="989" spans="1:1">
      <c r="A989" s="47"/>
    </row>
    <row r="990" spans="1:1">
      <c r="A990" s="47"/>
    </row>
    <row r="991" spans="1:1">
      <c r="A991" s="47"/>
    </row>
    <row r="992" spans="1:1">
      <c r="A992" s="47"/>
    </row>
    <row r="993" spans="1:1">
      <c r="A993" s="47"/>
    </row>
    <row r="994" spans="1:1">
      <c r="A994" s="47"/>
    </row>
    <row r="995" spans="1:1">
      <c r="A995" s="47"/>
    </row>
    <row r="996" spans="1:1">
      <c r="A996" s="47"/>
    </row>
    <row r="997" spans="1:1">
      <c r="A997" s="47"/>
    </row>
    <row r="998" spans="1:1">
      <c r="A998" s="47"/>
    </row>
    <row r="999" spans="1:1">
      <c r="A999" s="47"/>
    </row>
    <row r="1000" spans="1:1">
      <c r="A1000" s="47"/>
    </row>
    <row r="1001" spans="1:1">
      <c r="A1001" s="47"/>
    </row>
    <row r="1002" spans="1:1">
      <c r="A1002" s="47"/>
    </row>
    <row r="1003" spans="1:1">
      <c r="A1003" s="47"/>
    </row>
    <row r="1004" spans="1:1">
      <c r="A1004" s="47"/>
    </row>
    <row r="1005" spans="1:1">
      <c r="A1005" s="47"/>
    </row>
    <row r="1006" spans="1:1">
      <c r="A1006" s="47"/>
    </row>
    <row r="1007" spans="1:1">
      <c r="A1007" s="47"/>
    </row>
    <row r="1008" spans="1:1">
      <c r="A1008" s="47"/>
    </row>
    <row r="1009" spans="1:1">
      <c r="A1009" s="47"/>
    </row>
    <row r="1010" spans="1:1">
      <c r="A1010" s="47"/>
    </row>
    <row r="1011" spans="1:1">
      <c r="A1011" s="47"/>
    </row>
    <row r="1012" spans="1:1">
      <c r="A1012" s="47"/>
    </row>
    <row r="1013" spans="1:1">
      <c r="A1013" s="47"/>
    </row>
    <row r="1014" spans="1:1">
      <c r="A1014" s="47"/>
    </row>
    <row r="1015" spans="1:1">
      <c r="A1015" s="47"/>
    </row>
    <row r="1016" spans="1:1">
      <c r="A1016" s="47"/>
    </row>
    <row r="1017" spans="1:1">
      <c r="A1017" s="47"/>
    </row>
    <row r="1018" spans="1:1">
      <c r="A1018" s="47"/>
    </row>
    <row r="1019" spans="1:1">
      <c r="A1019" s="47"/>
    </row>
    <row r="1020" spans="1:1">
      <c r="A1020" s="47"/>
    </row>
    <row r="1021" spans="1:1">
      <c r="A1021" s="47"/>
    </row>
    <row r="1022" spans="1:1">
      <c r="A1022" s="47"/>
    </row>
    <row r="1023" spans="1:1">
      <c r="A1023" s="47"/>
    </row>
    <row r="1024" spans="1:1">
      <c r="A1024" s="47"/>
    </row>
    <row r="1025" spans="1:1">
      <c r="A1025" s="47"/>
    </row>
    <row r="1026" spans="1:1">
      <c r="A1026" s="47"/>
    </row>
    <row r="1027" spans="1:1">
      <c r="A1027" s="47"/>
    </row>
    <row r="1028" spans="1:1">
      <c r="A1028" s="47"/>
    </row>
    <row r="1029" spans="1:1">
      <c r="A1029" s="47"/>
    </row>
    <row r="1030" spans="1:1">
      <c r="A1030" s="47"/>
    </row>
    <row r="1031" spans="1:1">
      <c r="A1031" s="47"/>
    </row>
    <row r="1032" spans="1:1">
      <c r="A1032" s="47"/>
    </row>
    <row r="1033" spans="1:1">
      <c r="A1033" s="47"/>
    </row>
    <row r="1034" spans="1:1">
      <c r="A1034" s="47"/>
    </row>
    <row r="1035" spans="1:1">
      <c r="A1035" s="47"/>
    </row>
    <row r="1036" spans="1:1">
      <c r="A1036" s="47"/>
    </row>
    <row r="1037" spans="1:1">
      <c r="A1037" s="47"/>
    </row>
    <row r="1038" spans="1:1">
      <c r="A1038" s="47"/>
    </row>
    <row r="1039" spans="1:1">
      <c r="A1039" s="47"/>
    </row>
    <row r="1040" spans="1:1">
      <c r="A1040" s="47"/>
    </row>
    <row r="1041" spans="1:1">
      <c r="A1041" s="47"/>
    </row>
    <row r="1042" spans="1:1">
      <c r="A1042" s="47"/>
    </row>
    <row r="1043" spans="1:1">
      <c r="A1043" s="47"/>
    </row>
    <row r="1044" spans="1:1">
      <c r="A1044" s="47"/>
    </row>
    <row r="1045" spans="1:1">
      <c r="A1045" s="47"/>
    </row>
    <row r="1046" spans="1:1">
      <c r="A1046" s="47"/>
    </row>
    <row r="1047" spans="1:1">
      <c r="A1047" s="47"/>
    </row>
    <row r="1048" spans="1:1">
      <c r="A1048" s="47"/>
    </row>
    <row r="1049" spans="1:1">
      <c r="A1049" s="47"/>
    </row>
    <row r="1050" spans="1:1">
      <c r="A1050" s="47"/>
    </row>
    <row r="1051" spans="1:1">
      <c r="A1051" s="47"/>
    </row>
    <row r="1052" spans="1:1">
      <c r="A1052" s="47"/>
    </row>
    <row r="1053" spans="1:1">
      <c r="A1053" s="47"/>
    </row>
    <row r="1054" spans="1:1">
      <c r="A1054" s="47"/>
    </row>
    <row r="1055" spans="1:1">
      <c r="A1055" s="47"/>
    </row>
    <row r="1056" spans="1:1">
      <c r="A1056" s="47"/>
    </row>
    <row r="1057" spans="1:1">
      <c r="A1057" s="47"/>
    </row>
    <row r="1058" spans="1:1">
      <c r="A1058" s="47"/>
    </row>
    <row r="1059" spans="1:1">
      <c r="A1059" s="47"/>
    </row>
    <row r="1060" spans="1:1">
      <c r="A1060" s="47"/>
    </row>
    <row r="1061" spans="1:1">
      <c r="A1061" s="47"/>
    </row>
    <row r="1062" spans="1:1">
      <c r="A1062" s="47"/>
    </row>
    <row r="1063" spans="1:1">
      <c r="A1063" s="47"/>
    </row>
    <row r="1064" spans="1:1">
      <c r="A1064" s="47"/>
    </row>
    <row r="1065" spans="1:1">
      <c r="A1065" s="47"/>
    </row>
    <row r="1066" spans="1:1">
      <c r="A1066" s="47"/>
    </row>
    <row r="1067" spans="1:1">
      <c r="A1067" s="47"/>
    </row>
    <row r="1068" spans="1:1">
      <c r="A1068" s="47"/>
    </row>
    <row r="1069" spans="1:1">
      <c r="A1069" s="47"/>
    </row>
    <row r="1070" spans="1:1">
      <c r="A1070" s="47"/>
    </row>
    <row r="1071" spans="1:1">
      <c r="A1071" s="47"/>
    </row>
    <row r="1072" spans="1:1">
      <c r="A1072" s="47"/>
    </row>
    <row r="1073" spans="1:1">
      <c r="A1073" s="47"/>
    </row>
    <row r="1074" spans="1:1">
      <c r="A1074" s="47"/>
    </row>
    <row r="1075" spans="1:1">
      <c r="A1075" s="47"/>
    </row>
    <row r="1076" spans="1:1">
      <c r="A1076" s="47"/>
    </row>
    <row r="1077" spans="1:1">
      <c r="A1077" s="47"/>
    </row>
    <row r="1078" spans="1:1">
      <c r="A1078" s="47"/>
    </row>
    <row r="1079" spans="1:1">
      <c r="A1079" s="47"/>
    </row>
    <row r="1080" spans="1:1">
      <c r="A1080" s="47"/>
    </row>
    <row r="1081" spans="1:1">
      <c r="A1081" s="47"/>
    </row>
    <row r="1082" spans="1:1">
      <c r="A1082" s="47"/>
    </row>
    <row r="1083" spans="1:1">
      <c r="A1083" s="47"/>
    </row>
    <row r="1084" spans="1:1">
      <c r="A1084" s="47"/>
    </row>
    <row r="1085" spans="1:1">
      <c r="A1085" s="47"/>
    </row>
    <row r="1086" spans="1:1">
      <c r="A1086" s="47"/>
    </row>
    <row r="1087" spans="1:1">
      <c r="A1087" s="47"/>
    </row>
    <row r="1088" spans="1:1">
      <c r="A1088" s="47"/>
    </row>
    <row r="1089" spans="1:1">
      <c r="A1089" s="47"/>
    </row>
    <row r="1090" spans="1:1">
      <c r="A1090" s="47"/>
    </row>
    <row r="1091" spans="1:1">
      <c r="A1091" s="47"/>
    </row>
    <row r="1092" spans="1:1">
      <c r="A1092" s="47"/>
    </row>
    <row r="1093" spans="1:1">
      <c r="A1093" s="47"/>
    </row>
    <row r="1094" spans="1:1">
      <c r="A1094" s="47"/>
    </row>
    <row r="1095" spans="1:1">
      <c r="A1095" s="47"/>
    </row>
    <row r="1096" spans="1:1">
      <c r="A1096" s="47"/>
    </row>
    <row r="1097" spans="1:1">
      <c r="A1097" s="47"/>
    </row>
    <row r="1098" spans="1:1">
      <c r="A1098" s="47"/>
    </row>
    <row r="1099" spans="1:1">
      <c r="A1099" s="47"/>
    </row>
    <row r="1100" spans="1:1">
      <c r="A1100" s="47"/>
    </row>
    <row r="1101" spans="1:1">
      <c r="A1101" s="47"/>
    </row>
    <row r="1102" spans="1:1">
      <c r="A1102" s="47"/>
    </row>
    <row r="1103" spans="1:1">
      <c r="A1103" s="47"/>
    </row>
    <row r="1104" spans="1:1">
      <c r="A1104" s="47"/>
    </row>
    <row r="1105" spans="1:1">
      <c r="A1105" s="47"/>
    </row>
    <row r="1106" spans="1:1">
      <c r="A1106" s="47"/>
    </row>
    <row r="1107" spans="1:1">
      <c r="A1107" s="47"/>
    </row>
    <row r="1108" spans="1:1">
      <c r="A1108" s="47"/>
    </row>
    <row r="1109" spans="1:1">
      <c r="A1109" s="47"/>
    </row>
    <row r="1110" spans="1:1">
      <c r="A1110" s="47"/>
    </row>
    <row r="1111" spans="1:1">
      <c r="A1111" s="47"/>
    </row>
    <row r="1112" spans="1:1">
      <c r="A1112" s="47"/>
    </row>
    <row r="1113" spans="1:1">
      <c r="A1113" s="47"/>
    </row>
    <row r="1114" spans="1:1">
      <c r="A1114" s="47"/>
    </row>
    <row r="1115" spans="1:1">
      <c r="A1115" s="47"/>
    </row>
    <row r="1116" spans="1:1">
      <c r="A1116" s="47"/>
    </row>
    <row r="1117" spans="1:1">
      <c r="A1117" s="47"/>
    </row>
    <row r="1118" spans="1:1">
      <c r="A1118" s="47"/>
    </row>
    <row r="1119" spans="1:1">
      <c r="A1119" s="47"/>
    </row>
    <row r="1120" spans="1:1">
      <c r="A1120" s="47"/>
    </row>
    <row r="1121" spans="1:1">
      <c r="A1121" s="47"/>
    </row>
    <row r="1122" spans="1:1">
      <c r="A1122" s="47"/>
    </row>
    <row r="1123" spans="1:1">
      <c r="A1123" s="47"/>
    </row>
    <row r="1124" spans="1:1">
      <c r="A1124" s="47"/>
    </row>
    <row r="1125" spans="1:1">
      <c r="A1125" s="47"/>
    </row>
    <row r="1126" spans="1:1">
      <c r="A1126" s="47"/>
    </row>
    <row r="1127" spans="1:1">
      <c r="A1127" s="47"/>
    </row>
    <row r="1128" spans="1:1">
      <c r="A1128" s="47"/>
    </row>
    <row r="1129" spans="1:1">
      <c r="A1129" s="47"/>
    </row>
    <row r="1130" spans="1:1">
      <c r="A1130" s="47"/>
    </row>
    <row r="1131" spans="1:1">
      <c r="A1131" s="47"/>
    </row>
    <row r="1132" spans="1:1">
      <c r="A1132" s="47"/>
    </row>
    <row r="1133" spans="1:1">
      <c r="A1133" s="47"/>
    </row>
    <row r="1134" spans="1:1">
      <c r="A1134" s="47"/>
    </row>
    <row r="1135" spans="1:1">
      <c r="A1135" s="47"/>
    </row>
    <row r="1136" spans="1:1">
      <c r="A1136" s="47"/>
    </row>
    <row r="1137" spans="1:1">
      <c r="A1137" s="47"/>
    </row>
    <row r="1138" spans="1:1">
      <c r="A1138" s="47"/>
    </row>
    <row r="1139" spans="1:1">
      <c r="A1139" s="47"/>
    </row>
    <row r="1140" spans="1:1">
      <c r="A1140" s="47"/>
    </row>
    <row r="1141" spans="1:1">
      <c r="A1141" s="47"/>
    </row>
    <row r="1142" spans="1:1">
      <c r="A1142" s="47"/>
    </row>
    <row r="1143" spans="1:1">
      <c r="A1143" s="47"/>
    </row>
    <row r="1144" spans="1:1">
      <c r="A1144" s="47"/>
    </row>
    <row r="1145" spans="1:1">
      <c r="A1145" s="47"/>
    </row>
    <row r="1146" spans="1:1">
      <c r="A1146" s="47"/>
    </row>
    <row r="1147" spans="1:1">
      <c r="A1147" s="47"/>
    </row>
    <row r="1148" spans="1:1">
      <c r="A1148" s="47"/>
    </row>
    <row r="1149" spans="1:1">
      <c r="A1149" s="47"/>
    </row>
    <row r="1150" spans="1:1">
      <c r="A1150" s="47"/>
    </row>
    <row r="1151" spans="1:1">
      <c r="A1151" s="47"/>
    </row>
    <row r="1152" spans="1:1">
      <c r="A1152" s="47"/>
    </row>
    <row r="1153" spans="1:1">
      <c r="A1153" s="47"/>
    </row>
    <row r="1154" spans="1:1">
      <c r="A1154" s="47"/>
    </row>
    <row r="1155" spans="1:1">
      <c r="A1155" s="47"/>
    </row>
    <row r="1156" spans="1:1">
      <c r="A1156" s="47"/>
    </row>
    <row r="1157" spans="1:1">
      <c r="A1157" s="47"/>
    </row>
    <row r="1158" spans="1:1">
      <c r="A1158" s="47"/>
    </row>
    <row r="1159" spans="1:1">
      <c r="A1159" s="47"/>
    </row>
    <row r="1160" spans="1:1">
      <c r="A1160" s="47"/>
    </row>
    <row r="1161" spans="1:1">
      <c r="A1161" s="47"/>
    </row>
    <row r="1162" spans="1:1">
      <c r="A1162" s="47"/>
    </row>
    <row r="1163" spans="1:1">
      <c r="A1163" s="47"/>
    </row>
    <row r="1164" spans="1:1">
      <c r="A1164" s="47"/>
    </row>
    <row r="1165" spans="1:1">
      <c r="A1165" s="47"/>
    </row>
    <row r="1166" spans="1:1">
      <c r="A1166" s="47"/>
    </row>
    <row r="1167" spans="1:1">
      <c r="A1167" s="47"/>
    </row>
    <row r="1168" spans="1:1">
      <c r="A1168" s="47"/>
    </row>
    <row r="1169" spans="1:1">
      <c r="A1169" s="47"/>
    </row>
    <row r="1170" spans="1:1">
      <c r="A1170" s="47"/>
    </row>
    <row r="1171" spans="1:1">
      <c r="A1171" s="47"/>
    </row>
    <row r="1172" spans="1:1">
      <c r="A1172" s="47"/>
    </row>
    <row r="1173" spans="1:1">
      <c r="A1173" s="47"/>
    </row>
    <row r="1174" spans="1:1">
      <c r="A1174" s="47"/>
    </row>
    <row r="1175" spans="1:1">
      <c r="A1175" s="47"/>
    </row>
    <row r="1176" spans="1:1">
      <c r="A1176" s="47"/>
    </row>
    <row r="1177" spans="1:1">
      <c r="A1177" s="47"/>
    </row>
    <row r="1178" spans="1:1">
      <c r="A1178" s="47"/>
    </row>
    <row r="1179" spans="1:1">
      <c r="A1179" s="47"/>
    </row>
    <row r="1180" spans="1:1">
      <c r="A1180" s="47"/>
    </row>
    <row r="1181" spans="1:1">
      <c r="A1181" s="47"/>
    </row>
    <row r="1182" spans="1:1">
      <c r="A1182" s="47"/>
    </row>
    <row r="1183" spans="1:1">
      <c r="A1183" s="47"/>
    </row>
    <row r="1184" spans="1:1">
      <c r="A1184" s="47"/>
    </row>
    <row r="1185" spans="1:1">
      <c r="A1185" s="47"/>
    </row>
    <row r="1186" spans="1:1">
      <c r="A1186" s="47"/>
    </row>
    <row r="1187" spans="1:1">
      <c r="A1187" s="47"/>
    </row>
    <row r="1188" spans="1:1">
      <c r="A1188" s="47"/>
    </row>
    <row r="1189" spans="1:1">
      <c r="A1189" s="47"/>
    </row>
    <row r="1190" spans="1:1">
      <c r="A1190" s="47"/>
    </row>
    <row r="1191" spans="1:1">
      <c r="A1191" s="47"/>
    </row>
    <row r="1192" spans="1:1">
      <c r="A1192" s="47"/>
    </row>
    <row r="1193" spans="1:1">
      <c r="A1193" s="47"/>
    </row>
    <row r="1194" spans="1:1">
      <c r="A1194" s="47"/>
    </row>
    <row r="1195" spans="1:1">
      <c r="A1195" s="47"/>
    </row>
    <row r="1196" spans="1:1">
      <c r="A1196" s="47"/>
    </row>
    <row r="1197" spans="1:1">
      <c r="A1197" s="47"/>
    </row>
    <row r="1198" spans="1:1">
      <c r="A1198" s="47"/>
    </row>
    <row r="1199" spans="1:1">
      <c r="A1199" s="47"/>
    </row>
    <row r="1200" spans="1:1">
      <c r="A1200" s="47"/>
    </row>
    <row r="1201" spans="1:1">
      <c r="A1201" s="47"/>
    </row>
    <row r="1202" spans="1:1">
      <c r="A1202" s="47"/>
    </row>
    <row r="1203" spans="1:1">
      <c r="A1203" s="47"/>
    </row>
    <row r="1204" spans="1:1">
      <c r="A1204" s="47"/>
    </row>
    <row r="1205" spans="1:1">
      <c r="A1205" s="47"/>
    </row>
    <row r="1206" spans="1:1">
      <c r="A1206" s="47"/>
    </row>
    <row r="1207" spans="1:1">
      <c r="A1207" s="47"/>
    </row>
    <row r="1208" spans="1:1">
      <c r="A1208" s="47"/>
    </row>
    <row r="1209" spans="1:1">
      <c r="A1209" s="47"/>
    </row>
    <row r="1210" spans="1:1">
      <c r="A1210" s="47"/>
    </row>
    <row r="1211" spans="1:1">
      <c r="A1211" s="47"/>
    </row>
    <row r="1212" spans="1:1">
      <c r="A1212" s="47"/>
    </row>
    <row r="1213" spans="1:1">
      <c r="A1213" s="47"/>
    </row>
    <row r="1214" spans="1:1">
      <c r="A1214" s="47"/>
    </row>
    <row r="1215" spans="1:1">
      <c r="A1215" s="47"/>
    </row>
    <row r="1216" spans="1:1">
      <c r="A1216" s="47"/>
    </row>
    <row r="1217" spans="1:1">
      <c r="A1217" s="47"/>
    </row>
    <row r="1218" spans="1:1">
      <c r="A1218" s="47"/>
    </row>
    <row r="1219" spans="1:1">
      <c r="A1219" s="47"/>
    </row>
    <row r="1220" spans="1:1">
      <c r="A1220" s="47"/>
    </row>
    <row r="1221" spans="1:1">
      <c r="A1221" s="47"/>
    </row>
    <row r="1222" spans="1:1">
      <c r="A1222" s="47"/>
    </row>
    <row r="1223" spans="1:1">
      <c r="A1223" s="47"/>
    </row>
    <row r="1224" spans="1:1">
      <c r="A1224" s="47"/>
    </row>
    <row r="1225" spans="1:1">
      <c r="A1225" s="47"/>
    </row>
    <row r="1226" spans="1:1">
      <c r="A1226" s="47"/>
    </row>
    <row r="1227" spans="1:1">
      <c r="A1227" s="47"/>
    </row>
    <row r="1228" spans="1:1">
      <c r="A1228" s="47"/>
    </row>
    <row r="1229" spans="1:1">
      <c r="A1229" s="47"/>
    </row>
    <row r="1230" spans="1:1">
      <c r="A1230" s="47"/>
    </row>
    <row r="1231" spans="1:1">
      <c r="A1231" s="47"/>
    </row>
    <row r="1232" spans="1:1">
      <c r="A1232" s="47"/>
    </row>
    <row r="1233" spans="1:1">
      <c r="A1233" s="47"/>
    </row>
    <row r="1234" spans="1:1">
      <c r="A1234" s="47"/>
    </row>
    <row r="1235" spans="1:1">
      <c r="A1235" s="47"/>
    </row>
    <row r="1236" spans="1:1">
      <c r="A1236" s="47"/>
    </row>
    <row r="1237" spans="1:1">
      <c r="A1237" s="47"/>
    </row>
    <row r="1238" spans="1:1">
      <c r="A1238" s="47"/>
    </row>
    <row r="1239" spans="1:1">
      <c r="A1239" s="47"/>
    </row>
    <row r="1240" spans="1:1">
      <c r="A1240" s="47"/>
    </row>
    <row r="1241" spans="1:1">
      <c r="A1241" s="47"/>
    </row>
    <row r="1242" spans="1:1">
      <c r="A1242" s="47"/>
    </row>
    <row r="1243" spans="1:1">
      <c r="A1243" s="47"/>
    </row>
    <row r="1244" spans="1:1">
      <c r="A1244" s="47"/>
    </row>
    <row r="1245" spans="1:1">
      <c r="A1245" s="47"/>
    </row>
    <row r="1246" spans="1:1">
      <c r="A1246" s="47"/>
    </row>
    <row r="1247" spans="1:1">
      <c r="A1247" s="47"/>
    </row>
    <row r="1248" spans="1:1">
      <c r="A1248" s="47"/>
    </row>
    <row r="1249" spans="1:1">
      <c r="A1249" s="47"/>
    </row>
    <row r="1250" spans="1:1">
      <c r="A1250" s="47"/>
    </row>
    <row r="1251" spans="1:1">
      <c r="A1251" s="47"/>
    </row>
    <row r="1252" spans="1:1">
      <c r="A1252" s="47"/>
    </row>
    <row r="1253" spans="1:1">
      <c r="A1253" s="47"/>
    </row>
    <row r="1254" spans="1:1">
      <c r="A1254" s="47"/>
    </row>
    <row r="1255" spans="1:1">
      <c r="A1255" s="47"/>
    </row>
    <row r="1256" spans="1:1">
      <c r="A1256" s="47"/>
    </row>
    <row r="1257" spans="1:1">
      <c r="A1257" s="47"/>
    </row>
    <row r="1258" spans="1:1">
      <c r="A1258" s="47"/>
    </row>
    <row r="1259" spans="1:1">
      <c r="A1259" s="47"/>
    </row>
    <row r="1260" spans="1:1">
      <c r="A1260" s="47"/>
    </row>
    <row r="1261" spans="1:1">
      <c r="A1261" s="47"/>
    </row>
    <row r="1262" spans="1:1">
      <c r="A1262" s="47"/>
    </row>
    <row r="1263" spans="1:1">
      <c r="A1263" s="47"/>
    </row>
    <row r="1264" spans="1:1">
      <c r="A1264" s="47"/>
    </row>
    <row r="1265" spans="1:1">
      <c r="A1265" s="47"/>
    </row>
    <row r="1266" spans="1:1">
      <c r="A1266" s="47"/>
    </row>
    <row r="1267" spans="1:1">
      <c r="A1267" s="47"/>
    </row>
    <row r="1268" spans="1:1">
      <c r="A1268" s="47"/>
    </row>
    <row r="1269" spans="1:1">
      <c r="A1269" s="47"/>
    </row>
    <row r="1270" spans="1:1">
      <c r="A1270" s="47"/>
    </row>
    <row r="1271" spans="1:1">
      <c r="A1271" s="47"/>
    </row>
    <row r="1272" spans="1:1">
      <c r="A1272" s="47"/>
    </row>
    <row r="1273" spans="1:1">
      <c r="A1273" s="47"/>
    </row>
    <row r="1274" spans="1:1">
      <c r="A1274" s="47"/>
    </row>
    <row r="1275" spans="1:1">
      <c r="A1275" s="47"/>
    </row>
    <row r="1276" spans="1:1">
      <c r="A1276" s="47"/>
    </row>
    <row r="1277" spans="1:1">
      <c r="A1277" s="47"/>
    </row>
    <row r="1278" spans="1:1">
      <c r="A1278" s="47"/>
    </row>
    <row r="1279" spans="1:1">
      <c r="A1279" s="47"/>
    </row>
    <row r="1280" spans="1:1">
      <c r="A1280" s="47"/>
    </row>
    <row r="1281" spans="1:1">
      <c r="A1281" s="47"/>
    </row>
    <row r="1282" spans="1:1">
      <c r="A1282" s="47"/>
    </row>
    <row r="1283" spans="1:1">
      <c r="A1283" s="47"/>
    </row>
    <row r="1284" spans="1:1">
      <c r="A1284" s="47"/>
    </row>
    <row r="1285" spans="1:1">
      <c r="A1285" s="47"/>
    </row>
    <row r="1286" spans="1:1">
      <c r="A1286" s="47"/>
    </row>
    <row r="1287" spans="1:1">
      <c r="A1287" s="47"/>
    </row>
    <row r="1288" spans="1:1">
      <c r="A1288" s="47"/>
    </row>
    <row r="1289" spans="1:1">
      <c r="A1289" s="47"/>
    </row>
    <row r="1290" spans="1:1">
      <c r="A1290" s="47"/>
    </row>
    <row r="1291" spans="1:1">
      <c r="A1291" s="47"/>
    </row>
    <row r="1292" spans="1:1">
      <c r="A1292" s="47"/>
    </row>
    <row r="1293" spans="1:1">
      <c r="A1293" s="47"/>
    </row>
    <row r="1294" spans="1:1">
      <c r="A1294" s="47"/>
    </row>
    <row r="1295" spans="1:1">
      <c r="A1295" s="47"/>
    </row>
    <row r="1296" spans="1:1">
      <c r="A1296" s="47"/>
    </row>
    <row r="1297" spans="1:1">
      <c r="A1297" s="47"/>
    </row>
    <row r="1298" spans="1:1">
      <c r="A1298" s="47"/>
    </row>
    <row r="1299" spans="1:1">
      <c r="A1299" s="47"/>
    </row>
    <row r="1300" spans="1:1">
      <c r="A1300" s="47"/>
    </row>
    <row r="1301" spans="1:1">
      <c r="A1301" s="47"/>
    </row>
    <row r="1302" spans="1:1">
      <c r="A1302" s="47"/>
    </row>
    <row r="1303" spans="1:1">
      <c r="A1303" s="47"/>
    </row>
    <row r="1304" spans="1:1">
      <c r="A1304" s="47"/>
    </row>
    <row r="1305" spans="1:1">
      <c r="A1305" s="47"/>
    </row>
    <row r="1306" spans="1:1">
      <c r="A1306" s="47"/>
    </row>
    <row r="1307" spans="1:1">
      <c r="A1307" s="47"/>
    </row>
    <row r="1308" spans="1:1">
      <c r="A1308" s="47"/>
    </row>
    <row r="1309" spans="1:1">
      <c r="A1309" s="47"/>
    </row>
    <row r="1310" spans="1:1">
      <c r="A1310" s="47"/>
    </row>
    <row r="1311" spans="1:1">
      <c r="A1311" s="47"/>
    </row>
    <row r="1312" spans="1:1">
      <c r="A1312" s="47"/>
    </row>
    <row r="1313" spans="1:1">
      <c r="A1313" s="47"/>
    </row>
    <row r="1314" spans="1:1">
      <c r="A1314" s="47"/>
    </row>
    <row r="1315" spans="1:1">
      <c r="A1315" s="47"/>
    </row>
    <row r="1316" spans="1:1">
      <c r="A1316" s="47"/>
    </row>
    <row r="1317" spans="1:1">
      <c r="A1317" s="47"/>
    </row>
    <row r="1318" spans="1:1">
      <c r="A1318" s="47"/>
    </row>
    <row r="1319" spans="1:1">
      <c r="A1319" s="47"/>
    </row>
    <row r="1320" spans="1:1">
      <c r="A1320" s="47"/>
    </row>
    <row r="1321" spans="1:1">
      <c r="A1321" s="47"/>
    </row>
    <row r="1322" spans="1:1">
      <c r="A1322" s="47"/>
    </row>
    <row r="1323" spans="1:1">
      <c r="A1323" s="47"/>
    </row>
    <row r="1324" spans="1:1">
      <c r="A1324" s="47"/>
    </row>
    <row r="1325" spans="1:1">
      <c r="A1325" s="47"/>
    </row>
    <row r="1326" spans="1:1">
      <c r="A1326" s="47"/>
    </row>
    <row r="1327" spans="1:1">
      <c r="A1327" s="47"/>
    </row>
    <row r="1328" spans="1:1">
      <c r="A1328" s="47"/>
    </row>
    <row r="1329" spans="1:1">
      <c r="A1329" s="47"/>
    </row>
    <row r="1330" spans="1:1">
      <c r="A1330" s="47"/>
    </row>
    <row r="1331" spans="1:1">
      <c r="A1331" s="47"/>
    </row>
    <row r="1332" spans="1:1">
      <c r="A1332" s="47"/>
    </row>
    <row r="1333" spans="1:1">
      <c r="A1333" s="47"/>
    </row>
    <row r="1334" spans="1:1">
      <c r="A1334" s="47"/>
    </row>
    <row r="1335" spans="1:1">
      <c r="A1335" s="47"/>
    </row>
    <row r="1336" spans="1:1">
      <c r="A1336" s="47"/>
    </row>
    <row r="1337" spans="1:1">
      <c r="A1337" s="47"/>
    </row>
    <row r="1338" spans="1:1">
      <c r="A1338" s="47"/>
    </row>
    <row r="1339" spans="1:1">
      <c r="A1339" s="47"/>
    </row>
    <row r="1340" spans="1:1">
      <c r="A1340" s="47"/>
    </row>
    <row r="1341" spans="1:1">
      <c r="A1341" s="47"/>
    </row>
    <row r="1342" spans="1:1">
      <c r="A1342" s="47"/>
    </row>
    <row r="1343" spans="1:1">
      <c r="A1343" s="47"/>
    </row>
    <row r="1344" spans="1:1">
      <c r="A1344" s="47"/>
    </row>
    <row r="1345" spans="1:1">
      <c r="A1345" s="47"/>
    </row>
    <row r="1346" spans="1:1">
      <c r="A1346" s="47"/>
    </row>
    <row r="1347" spans="1:1">
      <c r="A1347" s="47"/>
    </row>
    <row r="1348" spans="1:1">
      <c r="A1348" s="47"/>
    </row>
    <row r="1349" spans="1:1">
      <c r="A1349" s="47"/>
    </row>
    <row r="1350" spans="1:1">
      <c r="A1350" s="47"/>
    </row>
    <row r="1351" spans="1:1">
      <c r="A1351" s="47"/>
    </row>
    <row r="1352" spans="1:1">
      <c r="A1352" s="47"/>
    </row>
    <row r="1353" spans="1:1">
      <c r="A1353" s="47"/>
    </row>
    <row r="1354" spans="1:1">
      <c r="A1354" s="47"/>
    </row>
    <row r="1355" spans="1:1">
      <c r="A1355" s="47"/>
    </row>
    <row r="1356" spans="1:1">
      <c r="A1356" s="47"/>
    </row>
    <row r="1357" spans="1:1">
      <c r="A1357" s="47"/>
    </row>
    <row r="1358" spans="1:1">
      <c r="A1358" s="47"/>
    </row>
    <row r="1359" spans="1:1">
      <c r="A1359" s="47"/>
    </row>
    <row r="1360" spans="1:1">
      <c r="A1360" s="47"/>
    </row>
    <row r="1361" spans="1:1">
      <c r="A1361" s="47"/>
    </row>
    <row r="1362" spans="1:1">
      <c r="A1362" s="47"/>
    </row>
    <row r="1363" spans="1:1">
      <c r="A1363" s="47"/>
    </row>
    <row r="1364" spans="1:1">
      <c r="A1364" s="47"/>
    </row>
    <row r="1365" spans="1:1">
      <c r="A1365" s="47"/>
    </row>
    <row r="1366" spans="1:1">
      <c r="A1366" s="47"/>
    </row>
    <row r="1367" spans="1:1">
      <c r="A1367" s="47"/>
    </row>
    <row r="1368" spans="1:1">
      <c r="A1368" s="47"/>
    </row>
    <row r="1369" spans="1:1">
      <c r="A1369" s="47"/>
    </row>
    <row r="1370" spans="1:1">
      <c r="A1370" s="47"/>
    </row>
    <row r="1371" spans="1:1">
      <c r="A1371" s="47"/>
    </row>
    <row r="1372" spans="1:1">
      <c r="A1372" s="47"/>
    </row>
    <row r="4446" spans="1:1" ht="18.75">
      <c r="A4446" s="48"/>
    </row>
    <row r="4463" spans="1:1" ht="18.75">
      <c r="A4463" s="48"/>
    </row>
    <row r="4466" spans="1:1">
      <c r="A4466" s="49"/>
    </row>
    <row r="4467" spans="1:1">
      <c r="A4467" s="49"/>
    </row>
    <row r="4468" spans="1:1">
      <c r="A4468" s="49"/>
    </row>
    <row r="4469" spans="1:1">
      <c r="A4469" s="49"/>
    </row>
    <row r="4470" spans="1:1">
      <c r="A4470" s="49"/>
    </row>
    <row r="4471" spans="1:1">
      <c r="A4471" s="49"/>
    </row>
    <row r="4472" spans="1:1">
      <c r="A4472" s="49"/>
    </row>
    <row r="4473" spans="1:1">
      <c r="A4473" s="49"/>
    </row>
    <row r="4474" spans="1:1">
      <c r="A4474" s="49"/>
    </row>
    <row r="4475" spans="1:1">
      <c r="A4475" s="49"/>
    </row>
    <row r="4476" spans="1:1">
      <c r="A4476" s="49"/>
    </row>
    <row r="4477" spans="1:1">
      <c r="A4477" s="49"/>
    </row>
    <row r="4478" spans="1:1">
      <c r="A4478" s="49"/>
    </row>
    <row r="4479" spans="1:1">
      <c r="A4479" s="49"/>
    </row>
    <row r="4480" spans="1:1">
      <c r="A4480" s="49"/>
    </row>
    <row r="4481" spans="1:1">
      <c r="A4481" s="49"/>
    </row>
    <row r="4482" spans="1:1">
      <c r="A4482" s="49"/>
    </row>
    <row r="4483" spans="1:1">
      <c r="A4483" s="49"/>
    </row>
    <row r="4484" spans="1:1">
      <c r="A4484" s="49"/>
    </row>
    <row r="4485" spans="1:1">
      <c r="A4485" s="49"/>
    </row>
    <row r="4486" spans="1:1">
      <c r="A4486" s="49"/>
    </row>
    <row r="4487" spans="1:1">
      <c r="A4487" s="49"/>
    </row>
    <row r="4488" spans="1:1">
      <c r="A4488" s="49"/>
    </row>
    <row r="4489" spans="1:1">
      <c r="A4489" s="49"/>
    </row>
    <row r="4490" spans="1:1">
      <c r="A4490" s="49"/>
    </row>
    <row r="4491" spans="1:1">
      <c r="A4491" s="49"/>
    </row>
    <row r="4492" spans="1:1">
      <c r="A4492" s="49"/>
    </row>
    <row r="4493" spans="1:1">
      <c r="A4493" s="49"/>
    </row>
    <row r="4494" spans="1:1">
      <c r="A4494" s="49"/>
    </row>
    <row r="4495" spans="1:1">
      <c r="A4495" s="49"/>
    </row>
    <row r="4496" spans="1:1">
      <c r="A4496" s="49"/>
    </row>
    <row r="4497" spans="1:1">
      <c r="A4497" s="49"/>
    </row>
    <row r="4498" spans="1:1">
      <c r="A4498" s="49"/>
    </row>
    <row r="4499" spans="1:1">
      <c r="A4499" s="49"/>
    </row>
    <row r="4500" spans="1:1">
      <c r="A4500" s="49"/>
    </row>
    <row r="4501" spans="1:1">
      <c r="A4501" s="49"/>
    </row>
    <row r="4502" spans="1:1">
      <c r="A4502" s="49"/>
    </row>
    <row r="4503" spans="1:1">
      <c r="A4503" s="49"/>
    </row>
    <row r="4504" spans="1:1">
      <c r="A4504" s="49"/>
    </row>
    <row r="4505" spans="1:1">
      <c r="A4505" s="49"/>
    </row>
    <row r="4506" spans="1:1">
      <c r="A4506" s="49"/>
    </row>
    <row r="4507" spans="1:1">
      <c r="A4507" s="49"/>
    </row>
    <row r="4508" spans="1:1">
      <c r="A4508" s="49"/>
    </row>
    <row r="4509" spans="1:1">
      <c r="A4509" s="49"/>
    </row>
    <row r="4510" spans="1:1">
      <c r="A4510" s="49"/>
    </row>
    <row r="4511" spans="1:1">
      <c r="A4511" s="49"/>
    </row>
    <row r="4512" spans="1:1">
      <c r="A4512" s="49"/>
    </row>
    <row r="4513" spans="1:1">
      <c r="A4513" s="49"/>
    </row>
    <row r="4514" spans="1:1">
      <c r="A4514" s="49"/>
    </row>
    <row r="4515" spans="1:1">
      <c r="A4515" s="49"/>
    </row>
    <row r="4516" spans="1:1">
      <c r="A4516" s="49"/>
    </row>
    <row r="4517" spans="1:1">
      <c r="A4517" s="49"/>
    </row>
    <row r="4518" spans="1:1">
      <c r="A4518" s="49"/>
    </row>
    <row r="4519" spans="1:1">
      <c r="A4519" s="49"/>
    </row>
    <row r="4520" spans="1:1">
      <c r="A4520" s="49"/>
    </row>
    <row r="4521" spans="1:1">
      <c r="A4521" s="49"/>
    </row>
    <row r="4522" spans="1:1">
      <c r="A4522" s="49"/>
    </row>
    <row r="4523" spans="1:1">
      <c r="A4523" s="49"/>
    </row>
    <row r="4524" spans="1:1">
      <c r="A4524" s="49"/>
    </row>
    <row r="4525" spans="1:1">
      <c r="A4525" s="49"/>
    </row>
    <row r="4526" spans="1:1">
      <c r="A4526" s="49"/>
    </row>
    <row r="4527" spans="1:1">
      <c r="A4527" s="49"/>
    </row>
    <row r="4528" spans="1:1">
      <c r="A4528" s="49"/>
    </row>
    <row r="4529" spans="1:1">
      <c r="A4529" s="49"/>
    </row>
    <row r="4530" spans="1:1">
      <c r="A4530" s="49"/>
    </row>
    <row r="4531" spans="1:1">
      <c r="A4531" s="49"/>
    </row>
    <row r="4532" spans="1:1">
      <c r="A4532" s="49"/>
    </row>
    <row r="4533" spans="1:1">
      <c r="A4533" s="49"/>
    </row>
    <row r="4534" spans="1:1">
      <c r="A4534" s="49"/>
    </row>
    <row r="4535" spans="1:1">
      <c r="A4535" s="49"/>
    </row>
    <row r="4536" spans="1:1">
      <c r="A4536" s="49"/>
    </row>
    <row r="4537" spans="1:1">
      <c r="A4537" s="49"/>
    </row>
    <row r="4538" spans="1:1">
      <c r="A4538" s="49"/>
    </row>
    <row r="4539" spans="1:1">
      <c r="A4539" s="49"/>
    </row>
    <row r="4540" spans="1:1">
      <c r="A4540" s="49"/>
    </row>
    <row r="4541" spans="1:1">
      <c r="A4541" s="49"/>
    </row>
    <row r="4542" spans="1:1">
      <c r="A4542" s="49"/>
    </row>
    <row r="4543" spans="1:1">
      <c r="A4543" s="49"/>
    </row>
    <row r="4544" spans="1:1">
      <c r="A4544" s="49"/>
    </row>
    <row r="4545" spans="1:1">
      <c r="A4545" s="49"/>
    </row>
    <row r="4546" spans="1:1">
      <c r="A4546" s="49"/>
    </row>
    <row r="4547" spans="1:1">
      <c r="A4547" s="49"/>
    </row>
    <row r="4548" spans="1:1">
      <c r="A4548" s="49"/>
    </row>
    <row r="4549" spans="1:1">
      <c r="A4549" s="49"/>
    </row>
    <row r="4550" spans="1:1">
      <c r="A4550" s="49"/>
    </row>
    <row r="4551" spans="1:1">
      <c r="A4551" s="49"/>
    </row>
    <row r="4552" spans="1:1">
      <c r="A4552" s="49"/>
    </row>
    <row r="4553" spans="1:1">
      <c r="A4553" s="49"/>
    </row>
    <row r="4554" spans="1:1">
      <c r="A4554" s="49"/>
    </row>
    <row r="4555" spans="1:1">
      <c r="A4555" s="49"/>
    </row>
    <row r="4556" spans="1:1">
      <c r="A4556" s="49"/>
    </row>
    <row r="4557" spans="1:1">
      <c r="A4557" s="49"/>
    </row>
    <row r="4558" spans="1:1">
      <c r="A4558" s="49"/>
    </row>
    <row r="4559" spans="1:1">
      <c r="A4559" s="49"/>
    </row>
    <row r="4560" spans="1:1">
      <c r="A4560" s="49"/>
    </row>
    <row r="4561" spans="1:1">
      <c r="A4561" s="49"/>
    </row>
    <row r="4562" spans="1:1">
      <c r="A4562" s="49"/>
    </row>
    <row r="4563" spans="1:1">
      <c r="A4563" s="49"/>
    </row>
    <row r="4564" spans="1:1">
      <c r="A4564" s="49"/>
    </row>
    <row r="4565" spans="1:1">
      <c r="A4565" s="49"/>
    </row>
    <row r="4566" spans="1:1">
      <c r="A4566" s="49"/>
    </row>
    <row r="4567" spans="1:1">
      <c r="A4567" s="49"/>
    </row>
    <row r="4568" spans="1:1">
      <c r="A4568" s="49"/>
    </row>
    <row r="4569" spans="1:1">
      <c r="A4569" s="49"/>
    </row>
    <row r="4570" spans="1:1">
      <c r="A4570" s="49"/>
    </row>
    <row r="4571" spans="1:1">
      <c r="A4571" s="49"/>
    </row>
    <row r="4572" spans="1:1">
      <c r="A4572" s="49"/>
    </row>
    <row r="4573" spans="1:1">
      <c r="A4573" s="49"/>
    </row>
    <row r="4574" spans="1:1">
      <c r="A4574" s="49"/>
    </row>
    <row r="4575" spans="1:1">
      <c r="A4575" s="49"/>
    </row>
    <row r="4576" spans="1:1">
      <c r="A4576" s="49"/>
    </row>
    <row r="4577" spans="1:1">
      <c r="A4577" s="49"/>
    </row>
    <row r="4578" spans="1:1">
      <c r="A4578" s="49"/>
    </row>
    <row r="4579" spans="1:1">
      <c r="A4579" s="49"/>
    </row>
    <row r="4580" spans="1:1">
      <c r="A4580" s="49"/>
    </row>
    <row r="4581" spans="1:1">
      <c r="A4581" s="49"/>
    </row>
    <row r="4582" spans="1:1">
      <c r="A4582" s="49"/>
    </row>
    <row r="4583" spans="1:1">
      <c r="A4583" s="49"/>
    </row>
    <row r="4584" spans="1:1">
      <c r="A4584" s="49"/>
    </row>
    <row r="4587" spans="1:1" ht="18.75">
      <c r="A4587" s="48"/>
    </row>
    <row r="4711" spans="1:1" ht="18.75">
      <c r="A4711" s="48"/>
    </row>
    <row r="4726" spans="1:1" ht="18.75">
      <c r="A4726" s="48"/>
    </row>
    <row r="4741" spans="1:1" ht="18.75">
      <c r="A4741" s="48"/>
    </row>
    <row r="4793" spans="1:1" ht="18.75">
      <c r="A4793" s="48"/>
    </row>
    <row r="4845" spans="1:1" ht="18.75">
      <c r="A4845" s="48"/>
    </row>
    <row r="4897" spans="1:1" ht="18.75">
      <c r="A4897" s="48"/>
    </row>
    <row r="4949" spans="1:1" ht="18.75">
      <c r="A4949" s="48"/>
    </row>
    <row r="5001" spans="1:1" ht="18.75">
      <c r="A5001" s="48"/>
    </row>
    <row r="5053" spans="1:1" ht="18.75">
      <c r="A5053" s="48"/>
    </row>
  </sheetData>
  <phoneticPr fontId="2" type="noConversion"/>
  <conditionalFormatting sqref="B1:B1048576">
    <cfRule type="top10" dxfId="3" priority="1" bottom="1" rank="1"/>
    <cfRule type="top10" dxfId="2" priority="2" rank="1"/>
    <cfRule type="cellIs" dxfId="1" priority="3" operator="lessThan">
      <formula>-120000</formula>
    </cfRule>
    <cfRule type="cellIs" dxfId="0" priority="4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具名範圍</vt:lpstr>
      </vt:variant>
      <vt:variant>
        <vt:i4>2</vt:i4>
      </vt:variant>
    </vt:vector>
  </HeadingPairs>
  <TitlesOfParts>
    <vt:vector size="13" baseType="lpstr">
      <vt:lpstr>CMoney_TXF</vt:lpstr>
      <vt:lpstr>級距</vt:lpstr>
      <vt:lpstr>綜合_回測</vt:lpstr>
      <vt:lpstr>週期分析</vt:lpstr>
      <vt:lpstr>TXF0007 Strategy</vt:lpstr>
      <vt:lpstr>Dual Thrust Strategy</vt:lpstr>
      <vt:lpstr>Break Through Price Strategy</vt:lpstr>
      <vt:lpstr>BBI Strategy</vt:lpstr>
      <vt:lpstr>Cloud Strategy</vt:lpstr>
      <vt:lpstr>DMI Strategy</vt:lpstr>
      <vt:lpstr>RVI Strategy</vt:lpstr>
      <vt:lpstr>期間</vt:lpstr>
      <vt:lpstr>綜合損益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王中宏自營部期貨自營處</dc:creator>
  <cp:lastModifiedBy>蔡曉榛證券自營部</cp:lastModifiedBy>
  <dcterms:created xsi:type="dcterms:W3CDTF">2023-10-24T02:01:19Z</dcterms:created>
  <dcterms:modified xsi:type="dcterms:W3CDTF">2025-04-02T08:42:10Z</dcterms:modified>
</cp:coreProperties>
</file>